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H:\iDISCO_results\pre-trauma\"/>
    </mc:Choice>
  </mc:AlternateContent>
  <xr:revisionPtr revIDLastSave="0" documentId="13_ncr:1_{5C06CCDB-2004-450C-97A0-70B262DB9B1C}" xr6:coauthVersionLast="46" xr6:coauthVersionMax="46" xr10:uidLastSave="{00000000-0000-0000-0000-000000000000}"/>
  <bookViews>
    <workbookView xWindow="-120" yWindow="-120" windowWidth="29040" windowHeight="15840" tabRatio="921" activeTab="4" xr2:uid="{00000000-000D-0000-FFFF-FFFF00000000}"/>
  </bookViews>
  <sheets>
    <sheet name="Raw counts" sheetId="2" r:id="rId1"/>
    <sheet name="Total-corrected counts" sheetId="7" state="hidden" r:id="rId2"/>
    <sheet name="Activation map" sheetId="3" state="hidden" r:id="rId3"/>
    <sheet name="Total-corrected counts Z&lt;3" sheetId="15" r:id="rId4"/>
    <sheet name="Cluster counts corrected Z&lt;3" sheetId="18" r:id="rId5"/>
    <sheet name="Activation map corrected" sheetId="8" state="hidden" r:id="rId6"/>
    <sheet name="Brain networks" sheetId="10" state="hidden" r:id="rId7"/>
    <sheet name="Activation map corrected Z&lt;3" sheetId="16" r:id="rId8"/>
    <sheet name="Brain networks corrected" sheetId="9" state="hidden" r:id="rId9"/>
    <sheet name="Brain networks corrected Z&lt;3" sheetId="17" r:id="rId10"/>
    <sheet name="Z-scores" sheetId="11" state="hidden" r:id="rId11"/>
    <sheet name="Z-scores&lt;3" sheetId="14" r:id="rId12"/>
    <sheet name="Region order" sheetId="12" r:id="rId13"/>
  </sheets>
  <definedNames>
    <definedName name="_xlnm._FilterDatabase" localSheetId="4" hidden="1">'Cluster counts corrected Z&lt;3'!$A$2:$X$98</definedName>
    <definedName name="_xlnm._FilterDatabase" localSheetId="0" hidden="1">'Raw counts'!$A$2:$T$498</definedName>
    <definedName name="_xlnm._FilterDatabase" localSheetId="1" hidden="1">'Total-corrected counts'!$A$2:$X$2</definedName>
    <definedName name="_xlnm._FilterDatabase" localSheetId="3" hidden="1">'Total-corrected counts Z&lt;3'!$A$2:$Y$2</definedName>
  </definedNames>
  <calcPr calcId="181029"/>
</workbook>
</file>

<file path=xl/calcChain.xml><?xml version="1.0" encoding="utf-8"?>
<calcChain xmlns="http://schemas.openxmlformats.org/spreadsheetml/2006/main"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3" i="2"/>
  <c r="V3" i="15"/>
  <c r="E1246" i="2"/>
  <c r="F1246" i="2"/>
  <c r="G1246" i="2"/>
  <c r="H1246" i="2"/>
  <c r="I1246" i="2"/>
  <c r="J1246" i="2"/>
  <c r="K1246" i="2"/>
  <c r="L1246" i="2"/>
  <c r="M1246" i="2"/>
  <c r="N1246" i="2"/>
  <c r="O1246" i="2"/>
  <c r="P1246" i="2"/>
  <c r="Q1246" i="2"/>
  <c r="R1246" i="2"/>
  <c r="S1246" i="2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516" i="15"/>
  <c r="V517" i="15"/>
  <c r="V518" i="15"/>
  <c r="V519" i="15"/>
  <c r="V520" i="15"/>
  <c r="V521" i="15"/>
  <c r="V522" i="15"/>
  <c r="V523" i="15"/>
  <c r="V524" i="15"/>
  <c r="V525" i="15"/>
  <c r="V526" i="15"/>
  <c r="V527" i="15"/>
  <c r="V528" i="15"/>
  <c r="V529" i="15"/>
  <c r="V530" i="15"/>
  <c r="V531" i="15"/>
  <c r="V532" i="15"/>
  <c r="V533" i="15"/>
  <c r="V534" i="15"/>
  <c r="V535" i="15"/>
  <c r="V536" i="15"/>
  <c r="V537" i="15"/>
  <c r="V538" i="15"/>
  <c r="V539" i="15"/>
  <c r="V540" i="15"/>
  <c r="V541" i="15"/>
  <c r="V542" i="15"/>
  <c r="V543" i="15"/>
  <c r="V544" i="15"/>
  <c r="V545" i="15"/>
  <c r="V546" i="15"/>
  <c r="V547" i="15"/>
  <c r="V548" i="15"/>
  <c r="V549" i="15"/>
  <c r="V550" i="15"/>
  <c r="V551" i="15"/>
  <c r="V552" i="15"/>
  <c r="V553" i="15"/>
  <c r="V554" i="15"/>
  <c r="V555" i="15"/>
  <c r="V556" i="15"/>
  <c r="V557" i="15"/>
  <c r="V558" i="15"/>
  <c r="V559" i="15"/>
  <c r="V560" i="15"/>
  <c r="V561" i="15"/>
  <c r="V562" i="15"/>
  <c r="V563" i="15"/>
  <c r="V564" i="15"/>
  <c r="V565" i="15"/>
  <c r="V566" i="15"/>
  <c r="V567" i="15"/>
  <c r="V568" i="15"/>
  <c r="V569" i="15"/>
  <c r="V570" i="15"/>
  <c r="V571" i="15"/>
  <c r="V572" i="15"/>
  <c r="V573" i="15"/>
  <c r="V574" i="15"/>
  <c r="V575" i="15"/>
  <c r="V576" i="15"/>
  <c r="V577" i="15"/>
  <c r="V578" i="15"/>
  <c r="V579" i="15"/>
  <c r="V580" i="15"/>
  <c r="V581" i="15"/>
  <c r="V582" i="15"/>
  <c r="V583" i="15"/>
  <c r="V584" i="15"/>
  <c r="V585" i="15"/>
  <c r="V586" i="15"/>
  <c r="V587" i="15"/>
  <c r="V588" i="15"/>
  <c r="V589" i="15"/>
  <c r="V590" i="15"/>
  <c r="V591" i="15"/>
  <c r="V592" i="15"/>
  <c r="V593" i="15"/>
  <c r="V594" i="15"/>
  <c r="V595" i="15"/>
  <c r="V596" i="15"/>
  <c r="V597" i="15"/>
  <c r="V598" i="15"/>
  <c r="V599" i="15"/>
  <c r="V600" i="15"/>
  <c r="V601" i="15"/>
  <c r="V602" i="15"/>
  <c r="V603" i="15"/>
  <c r="V604" i="15"/>
  <c r="V605" i="15"/>
  <c r="V606" i="15"/>
  <c r="V607" i="15"/>
  <c r="V608" i="15"/>
  <c r="V609" i="15"/>
  <c r="V610" i="15"/>
  <c r="V611" i="15"/>
  <c r="V612" i="15"/>
  <c r="V613" i="15"/>
  <c r="V614" i="15"/>
  <c r="V615" i="15"/>
  <c r="V616" i="15"/>
  <c r="V617" i="15"/>
  <c r="V618" i="15"/>
  <c r="V619" i="15"/>
  <c r="V620" i="15"/>
  <c r="V621" i="15"/>
  <c r="V622" i="15"/>
  <c r="V623" i="15"/>
  <c r="V624" i="15"/>
  <c r="V625" i="15"/>
  <c r="V626" i="15"/>
  <c r="V627" i="15"/>
  <c r="V628" i="15"/>
  <c r="V629" i="15"/>
  <c r="V630" i="15"/>
  <c r="V631" i="15"/>
  <c r="V632" i="15"/>
  <c r="V633" i="15"/>
  <c r="V634" i="15"/>
  <c r="V635" i="15"/>
  <c r="V636" i="15"/>
  <c r="V637" i="15"/>
  <c r="V638" i="15"/>
  <c r="V639" i="15"/>
  <c r="V640" i="15"/>
  <c r="V641" i="15"/>
  <c r="V642" i="15"/>
  <c r="V643" i="15"/>
  <c r="V644" i="15"/>
  <c r="V645" i="15"/>
  <c r="V646" i="15"/>
  <c r="V647" i="15"/>
  <c r="V648" i="15"/>
  <c r="V649" i="15"/>
  <c r="V650" i="15"/>
  <c r="V651" i="15"/>
  <c r="V652" i="15"/>
  <c r="V653" i="15"/>
  <c r="V654" i="15"/>
  <c r="V655" i="15"/>
  <c r="V656" i="15"/>
  <c r="V657" i="15"/>
  <c r="V658" i="15"/>
  <c r="V659" i="15"/>
  <c r="V660" i="15"/>
  <c r="V661" i="15"/>
  <c r="V662" i="15"/>
  <c r="V663" i="15"/>
  <c r="V664" i="15"/>
  <c r="V665" i="15"/>
  <c r="V666" i="15"/>
  <c r="V667" i="15"/>
  <c r="V668" i="15"/>
  <c r="V669" i="15"/>
  <c r="V670" i="15"/>
  <c r="V671" i="15"/>
  <c r="V672" i="15"/>
  <c r="V673" i="15"/>
  <c r="V674" i="15"/>
  <c r="V675" i="15"/>
  <c r="V676" i="15"/>
  <c r="V677" i="15"/>
  <c r="V678" i="15"/>
  <c r="V679" i="15"/>
  <c r="V680" i="15"/>
  <c r="V681" i="15"/>
  <c r="V682" i="15"/>
  <c r="V683" i="15"/>
  <c r="V684" i="15"/>
  <c r="V685" i="15"/>
  <c r="V686" i="15"/>
  <c r="V687" i="15"/>
  <c r="V688" i="15"/>
  <c r="V689" i="15"/>
  <c r="V690" i="15"/>
  <c r="V691" i="15"/>
  <c r="V692" i="15"/>
  <c r="V693" i="15"/>
  <c r="V694" i="15"/>
  <c r="V695" i="15"/>
  <c r="V696" i="15"/>
  <c r="V697" i="15"/>
  <c r="V698" i="15"/>
  <c r="V699" i="15"/>
  <c r="V700" i="15"/>
  <c r="V701" i="15"/>
  <c r="V702" i="15"/>
  <c r="V703" i="15"/>
  <c r="V704" i="15"/>
  <c r="V705" i="15"/>
  <c r="V706" i="15"/>
  <c r="V707" i="15"/>
  <c r="V708" i="15"/>
  <c r="V709" i="15"/>
  <c r="V710" i="15"/>
  <c r="V711" i="15"/>
  <c r="V712" i="15"/>
  <c r="V713" i="15"/>
  <c r="V714" i="15"/>
  <c r="V715" i="15"/>
  <c r="V716" i="15"/>
  <c r="V717" i="15"/>
  <c r="V718" i="15"/>
  <c r="V719" i="15"/>
  <c r="V720" i="15"/>
  <c r="V721" i="15"/>
  <c r="V722" i="15"/>
  <c r="V723" i="15"/>
  <c r="V724" i="15"/>
  <c r="V725" i="15"/>
  <c r="V726" i="15"/>
  <c r="V727" i="15"/>
  <c r="V728" i="15"/>
  <c r="V729" i="15"/>
  <c r="V730" i="15"/>
  <c r="V731" i="15"/>
  <c r="V732" i="15"/>
  <c r="V733" i="15"/>
  <c r="V734" i="15"/>
  <c r="V735" i="15"/>
  <c r="V736" i="15"/>
  <c r="V737" i="15"/>
  <c r="V738" i="15"/>
  <c r="V739" i="15"/>
  <c r="V740" i="15"/>
  <c r="V741" i="15"/>
  <c r="V742" i="15"/>
  <c r="V743" i="15"/>
  <c r="V744" i="15"/>
  <c r="V745" i="15"/>
  <c r="V746" i="15"/>
  <c r="V747" i="15"/>
  <c r="V748" i="15"/>
  <c r="V749" i="15"/>
  <c r="V750" i="15"/>
  <c r="V751" i="15"/>
  <c r="V752" i="15"/>
  <c r="V753" i="15"/>
  <c r="V754" i="15"/>
  <c r="V755" i="15"/>
  <c r="V756" i="15"/>
  <c r="V757" i="15"/>
  <c r="V758" i="15"/>
  <c r="V759" i="15"/>
  <c r="V760" i="15"/>
  <c r="V761" i="15"/>
  <c r="V762" i="15"/>
  <c r="V763" i="15"/>
  <c r="V764" i="15"/>
  <c r="V765" i="15"/>
  <c r="V766" i="15"/>
  <c r="V767" i="15"/>
  <c r="V768" i="15"/>
  <c r="V769" i="15"/>
  <c r="V770" i="15"/>
  <c r="V771" i="15"/>
  <c r="V772" i="15"/>
  <c r="V773" i="15"/>
  <c r="V774" i="15"/>
  <c r="V775" i="15"/>
  <c r="V776" i="15"/>
  <c r="V777" i="15"/>
  <c r="V778" i="15"/>
  <c r="V779" i="15"/>
  <c r="V780" i="15"/>
  <c r="V781" i="15"/>
  <c r="V782" i="15"/>
  <c r="V783" i="15"/>
  <c r="V784" i="15"/>
  <c r="V785" i="15"/>
  <c r="V786" i="15"/>
  <c r="V787" i="15"/>
  <c r="V788" i="15"/>
  <c r="V789" i="15"/>
  <c r="V790" i="15"/>
  <c r="V791" i="15"/>
  <c r="V792" i="15"/>
  <c r="V793" i="15"/>
  <c r="V794" i="15"/>
  <c r="V795" i="15"/>
  <c r="V796" i="15"/>
  <c r="V797" i="15"/>
  <c r="V798" i="15"/>
  <c r="V799" i="15"/>
  <c r="V800" i="15"/>
  <c r="V801" i="15"/>
  <c r="V802" i="15"/>
  <c r="V803" i="15"/>
  <c r="V804" i="15"/>
  <c r="V805" i="15"/>
  <c r="V806" i="15"/>
  <c r="V807" i="15"/>
  <c r="V808" i="15"/>
  <c r="V809" i="15"/>
  <c r="V810" i="15"/>
  <c r="V811" i="15"/>
  <c r="V812" i="15"/>
  <c r="V813" i="15"/>
  <c r="V814" i="15"/>
  <c r="V815" i="15"/>
  <c r="V816" i="15"/>
  <c r="V817" i="15"/>
  <c r="V818" i="15"/>
  <c r="V819" i="15"/>
  <c r="V820" i="15"/>
  <c r="V821" i="15"/>
  <c r="V822" i="15"/>
  <c r="V823" i="15"/>
  <c r="V824" i="15"/>
  <c r="V825" i="15"/>
  <c r="V826" i="15"/>
  <c r="V827" i="15"/>
  <c r="V828" i="15"/>
  <c r="V829" i="15"/>
  <c r="V830" i="15"/>
  <c r="V831" i="15"/>
  <c r="V832" i="15"/>
  <c r="V833" i="15"/>
  <c r="V834" i="15"/>
  <c r="V835" i="15"/>
  <c r="V836" i="15"/>
  <c r="V837" i="15"/>
  <c r="V838" i="15"/>
  <c r="V839" i="15"/>
  <c r="V840" i="15"/>
  <c r="V841" i="15"/>
  <c r="V842" i="15"/>
  <c r="V843" i="15"/>
  <c r="V844" i="15"/>
  <c r="V845" i="15"/>
  <c r="V846" i="15"/>
  <c r="V847" i="15"/>
  <c r="V848" i="15"/>
  <c r="V849" i="15"/>
  <c r="V850" i="15"/>
  <c r="V851" i="15"/>
  <c r="V852" i="15"/>
  <c r="V853" i="15"/>
  <c r="V854" i="15"/>
  <c r="V855" i="15"/>
  <c r="V856" i="15"/>
  <c r="V857" i="15"/>
  <c r="V858" i="15"/>
  <c r="V859" i="15"/>
  <c r="V860" i="15"/>
  <c r="V861" i="15"/>
  <c r="V862" i="15"/>
  <c r="V863" i="15"/>
  <c r="V864" i="15"/>
  <c r="V865" i="15"/>
  <c r="V866" i="15"/>
  <c r="V867" i="15"/>
  <c r="V868" i="15"/>
  <c r="V869" i="15"/>
  <c r="V870" i="15"/>
  <c r="V871" i="15"/>
  <c r="V872" i="15"/>
  <c r="V873" i="15"/>
  <c r="V874" i="15"/>
  <c r="V875" i="15"/>
  <c r="V876" i="15"/>
  <c r="V877" i="15"/>
  <c r="V878" i="15"/>
  <c r="V879" i="15"/>
  <c r="V880" i="15"/>
  <c r="V881" i="15"/>
  <c r="V882" i="15"/>
  <c r="V883" i="15"/>
  <c r="V884" i="15"/>
  <c r="V885" i="15"/>
  <c r="V886" i="15"/>
  <c r="V887" i="15"/>
  <c r="V888" i="15"/>
  <c r="V889" i="15"/>
  <c r="V890" i="15"/>
  <c r="V891" i="15"/>
  <c r="V892" i="15"/>
  <c r="V893" i="15"/>
  <c r="V894" i="15"/>
  <c r="V895" i="15"/>
  <c r="V896" i="15"/>
  <c r="V897" i="15"/>
  <c r="V898" i="15"/>
  <c r="V899" i="15"/>
  <c r="V900" i="15"/>
  <c r="V901" i="15"/>
  <c r="V902" i="15"/>
  <c r="V903" i="15"/>
  <c r="V904" i="15"/>
  <c r="V905" i="15"/>
  <c r="V906" i="15"/>
  <c r="V907" i="15"/>
  <c r="V908" i="15"/>
  <c r="V909" i="15"/>
  <c r="V910" i="15"/>
  <c r="V911" i="15"/>
  <c r="V912" i="15"/>
  <c r="V913" i="15"/>
  <c r="V914" i="15"/>
  <c r="V915" i="15"/>
  <c r="V916" i="15"/>
  <c r="V917" i="15"/>
  <c r="V918" i="15"/>
  <c r="V919" i="15"/>
  <c r="V920" i="15"/>
  <c r="V921" i="15"/>
  <c r="V922" i="15"/>
  <c r="V923" i="15"/>
  <c r="V924" i="15"/>
  <c r="V925" i="15"/>
  <c r="V926" i="15"/>
  <c r="V927" i="15"/>
  <c r="V928" i="15"/>
  <c r="V929" i="15"/>
  <c r="V930" i="15"/>
  <c r="V931" i="15"/>
  <c r="V932" i="15"/>
  <c r="V933" i="15"/>
  <c r="V934" i="15"/>
  <c r="V935" i="15"/>
  <c r="V936" i="15"/>
  <c r="V937" i="15"/>
  <c r="V938" i="15"/>
  <c r="V939" i="15"/>
  <c r="V940" i="15"/>
  <c r="V941" i="15"/>
  <c r="V942" i="15"/>
  <c r="V943" i="15"/>
  <c r="V944" i="15"/>
  <c r="V945" i="15"/>
  <c r="V946" i="15"/>
  <c r="V947" i="15"/>
  <c r="V948" i="15"/>
  <c r="V949" i="15"/>
  <c r="V950" i="15"/>
  <c r="V951" i="15"/>
  <c r="V952" i="15"/>
  <c r="V953" i="15"/>
  <c r="V954" i="15"/>
  <c r="V955" i="15"/>
  <c r="V956" i="15"/>
  <c r="V957" i="15"/>
  <c r="V958" i="15"/>
  <c r="V959" i="15"/>
  <c r="V960" i="15"/>
  <c r="V961" i="15"/>
  <c r="V962" i="15"/>
  <c r="V963" i="15"/>
  <c r="V964" i="15"/>
  <c r="V965" i="15"/>
  <c r="V966" i="15"/>
  <c r="V967" i="15"/>
  <c r="V968" i="15"/>
  <c r="V969" i="15"/>
  <c r="V970" i="15"/>
  <c r="V971" i="15"/>
  <c r="V972" i="15"/>
  <c r="V973" i="15"/>
  <c r="V974" i="15"/>
  <c r="V975" i="15"/>
  <c r="V976" i="15"/>
  <c r="V977" i="15"/>
  <c r="V978" i="15"/>
  <c r="V979" i="15"/>
  <c r="V980" i="15"/>
  <c r="V981" i="15"/>
  <c r="V982" i="15"/>
  <c r="V983" i="15"/>
  <c r="V984" i="15"/>
  <c r="V985" i="15"/>
  <c r="V986" i="15"/>
  <c r="V987" i="15"/>
  <c r="V988" i="15"/>
  <c r="V989" i="15"/>
  <c r="V990" i="15"/>
  <c r="V991" i="15"/>
  <c r="V992" i="15"/>
  <c r="V993" i="15"/>
  <c r="V994" i="15"/>
  <c r="V995" i="15"/>
  <c r="V996" i="15"/>
  <c r="V997" i="15"/>
  <c r="V998" i="15"/>
  <c r="V999" i="15"/>
  <c r="V1000" i="15"/>
  <c r="V1001" i="15"/>
  <c r="V1002" i="15"/>
  <c r="V1003" i="15"/>
  <c r="V1004" i="15"/>
  <c r="V1005" i="15"/>
  <c r="V1006" i="15"/>
  <c r="V1007" i="15"/>
  <c r="V1008" i="15"/>
  <c r="V1009" i="15"/>
  <c r="V1010" i="15"/>
  <c r="V1011" i="15"/>
  <c r="V1012" i="15"/>
  <c r="V1013" i="15"/>
  <c r="V1014" i="15"/>
  <c r="V1015" i="15"/>
  <c r="V1016" i="15"/>
  <c r="V1017" i="15"/>
  <c r="V1018" i="15"/>
  <c r="V1019" i="15"/>
  <c r="V1020" i="15"/>
  <c r="V1021" i="15"/>
  <c r="V1022" i="15"/>
  <c r="V1023" i="15"/>
  <c r="V1024" i="15"/>
  <c r="V1025" i="15"/>
  <c r="V1026" i="15"/>
  <c r="V1027" i="15"/>
  <c r="V1028" i="15"/>
  <c r="V1029" i="15"/>
  <c r="V1030" i="15"/>
  <c r="V1031" i="15"/>
  <c r="V1032" i="15"/>
  <c r="V1033" i="15"/>
  <c r="V1034" i="15"/>
  <c r="V1035" i="15"/>
  <c r="V1036" i="15"/>
  <c r="V1037" i="15"/>
  <c r="V1038" i="15"/>
  <c r="V1039" i="15"/>
  <c r="V1040" i="15"/>
  <c r="V1041" i="15"/>
  <c r="V1042" i="15"/>
  <c r="V1043" i="15"/>
  <c r="V1044" i="15"/>
  <c r="V1045" i="15"/>
  <c r="V1046" i="15"/>
  <c r="V1047" i="15"/>
  <c r="V1048" i="15"/>
  <c r="V1049" i="15"/>
  <c r="V1050" i="15"/>
  <c r="V1051" i="15"/>
  <c r="V1052" i="15"/>
  <c r="V1053" i="15"/>
  <c r="V1054" i="15"/>
  <c r="V1055" i="15"/>
  <c r="V1056" i="15"/>
  <c r="V1057" i="15"/>
  <c r="V1058" i="15"/>
  <c r="V1059" i="15"/>
  <c r="V1060" i="15"/>
  <c r="V1061" i="15"/>
  <c r="V1062" i="15"/>
  <c r="V1063" i="15"/>
  <c r="V1064" i="15"/>
  <c r="V1065" i="15"/>
  <c r="V1066" i="15"/>
  <c r="V1067" i="15"/>
  <c r="V1068" i="15"/>
  <c r="V1069" i="15"/>
  <c r="V1070" i="15"/>
  <c r="V1071" i="15"/>
  <c r="V1072" i="15"/>
  <c r="V1073" i="15"/>
  <c r="V1074" i="15"/>
  <c r="V1075" i="15"/>
  <c r="V1076" i="15"/>
  <c r="V1077" i="15"/>
  <c r="V1078" i="15"/>
  <c r="V1079" i="15"/>
  <c r="V1080" i="15"/>
  <c r="V1081" i="15"/>
  <c r="V1082" i="15"/>
  <c r="V1083" i="15"/>
  <c r="V1084" i="15"/>
  <c r="V1085" i="15"/>
  <c r="V1086" i="15"/>
  <c r="V1087" i="15"/>
  <c r="V1088" i="15"/>
  <c r="V1089" i="15"/>
  <c r="V1090" i="15"/>
  <c r="V1091" i="15"/>
  <c r="V1092" i="15"/>
  <c r="V1093" i="15"/>
  <c r="V1094" i="15"/>
  <c r="V1095" i="15"/>
  <c r="V1096" i="15"/>
  <c r="V1097" i="15"/>
  <c r="V1098" i="15"/>
  <c r="V1099" i="15"/>
  <c r="V1100" i="15"/>
  <c r="V1101" i="15"/>
  <c r="V1102" i="15"/>
  <c r="V1103" i="15"/>
  <c r="V1104" i="15"/>
  <c r="V1105" i="15"/>
  <c r="V1106" i="15"/>
  <c r="V1107" i="15"/>
  <c r="V1108" i="15"/>
  <c r="V1109" i="15"/>
  <c r="V1110" i="15"/>
  <c r="V1111" i="15"/>
  <c r="V1112" i="15"/>
  <c r="V1113" i="15"/>
  <c r="V1114" i="15"/>
  <c r="V1115" i="15"/>
  <c r="V1116" i="15"/>
  <c r="V1117" i="15"/>
  <c r="V1118" i="15"/>
  <c r="V1119" i="15"/>
  <c r="V1120" i="15"/>
  <c r="V1121" i="15"/>
  <c r="V1122" i="15"/>
  <c r="V1123" i="15"/>
  <c r="V1124" i="15"/>
  <c r="V1125" i="15"/>
  <c r="V1126" i="15"/>
  <c r="V1127" i="15"/>
  <c r="V1128" i="15"/>
  <c r="V1129" i="15"/>
  <c r="V1130" i="15"/>
  <c r="V1131" i="15"/>
  <c r="V1132" i="15"/>
  <c r="V1133" i="15"/>
  <c r="V1134" i="15"/>
  <c r="V1135" i="15"/>
  <c r="V1136" i="15"/>
  <c r="V1137" i="15"/>
  <c r="V1138" i="15"/>
  <c r="V1139" i="15"/>
  <c r="V1140" i="15"/>
  <c r="V1141" i="15"/>
  <c r="V1142" i="15"/>
  <c r="V1143" i="15"/>
  <c r="V1144" i="15"/>
  <c r="V1145" i="15"/>
  <c r="V1146" i="15"/>
  <c r="V1147" i="15"/>
  <c r="V1148" i="15"/>
  <c r="V1149" i="15"/>
  <c r="V1150" i="15"/>
  <c r="V1151" i="15"/>
  <c r="V1152" i="15"/>
  <c r="V1153" i="15"/>
  <c r="V1154" i="15"/>
  <c r="V1155" i="15"/>
  <c r="V1156" i="15"/>
  <c r="V1157" i="15"/>
  <c r="V1158" i="15"/>
  <c r="V1159" i="15"/>
  <c r="V1160" i="15"/>
  <c r="V1161" i="15"/>
  <c r="V1162" i="15"/>
  <c r="V1163" i="15"/>
  <c r="V1164" i="15"/>
  <c r="V1165" i="15"/>
  <c r="V1166" i="15"/>
  <c r="V1167" i="15"/>
  <c r="V1168" i="15"/>
  <c r="V1169" i="15"/>
  <c r="V1170" i="15"/>
  <c r="V1171" i="15"/>
  <c r="V1172" i="15"/>
  <c r="V1173" i="15"/>
  <c r="V1174" i="15"/>
  <c r="V1175" i="15"/>
  <c r="V1176" i="15"/>
  <c r="V1177" i="15"/>
  <c r="V1178" i="15"/>
  <c r="V1179" i="15"/>
  <c r="V1180" i="15"/>
  <c r="V1181" i="15"/>
  <c r="V1182" i="15"/>
  <c r="V1183" i="15"/>
  <c r="V1184" i="15"/>
  <c r="V1185" i="15"/>
  <c r="V1186" i="15"/>
  <c r="V1187" i="15"/>
  <c r="V1188" i="15"/>
  <c r="V1189" i="15"/>
  <c r="V1190" i="15"/>
  <c r="V1191" i="15"/>
  <c r="V1192" i="15"/>
  <c r="V1193" i="15"/>
  <c r="V1194" i="15"/>
  <c r="V1195" i="15"/>
  <c r="V1196" i="15"/>
  <c r="V1197" i="15"/>
  <c r="V1198" i="15"/>
  <c r="V1199" i="15"/>
  <c r="V1200" i="15"/>
  <c r="V1201" i="15"/>
  <c r="V1202" i="15"/>
  <c r="V1203" i="15"/>
  <c r="V1204" i="15"/>
  <c r="V1205" i="15"/>
  <c r="V1206" i="15"/>
  <c r="V1207" i="15"/>
  <c r="V1208" i="15"/>
  <c r="V1209" i="15"/>
  <c r="V1210" i="15"/>
  <c r="V1211" i="15"/>
  <c r="V1212" i="15"/>
  <c r="V1213" i="15"/>
  <c r="V1214" i="15"/>
  <c r="V1215" i="15"/>
  <c r="V1216" i="15"/>
  <c r="V1217" i="15"/>
  <c r="V1218" i="15"/>
  <c r="V1219" i="15"/>
  <c r="V1220" i="15"/>
  <c r="V1221" i="15"/>
  <c r="V1222" i="15"/>
  <c r="V1223" i="15"/>
  <c r="V1224" i="15"/>
  <c r="V1225" i="15"/>
  <c r="V1226" i="15"/>
  <c r="V1227" i="15"/>
  <c r="V1228" i="15"/>
  <c r="V1229" i="15"/>
  <c r="V1230" i="15"/>
  <c r="V1231" i="15"/>
  <c r="V1232" i="15"/>
  <c r="V1233" i="15"/>
  <c r="V1234" i="15"/>
  <c r="V1235" i="15"/>
  <c r="V1236" i="15"/>
  <c r="V1237" i="15"/>
  <c r="V1238" i="15"/>
  <c r="V1239" i="15"/>
  <c r="V1240" i="15"/>
  <c r="V1241" i="15"/>
  <c r="V1242" i="15"/>
  <c r="V1243" i="15"/>
  <c r="V1244" i="15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3" i="18"/>
  <c r="V41" i="14"/>
  <c r="U41" i="14"/>
  <c r="V40" i="14"/>
  <c r="S40" i="14" s="1"/>
  <c r="U40" i="14"/>
  <c r="V39" i="14"/>
  <c r="U39" i="14"/>
  <c r="V38" i="14"/>
  <c r="S38" i="14" s="1"/>
  <c r="U38" i="14"/>
  <c r="V37" i="14"/>
  <c r="S37" i="14" s="1"/>
  <c r="U37" i="14"/>
  <c r="V36" i="14"/>
  <c r="U36" i="14"/>
  <c r="V35" i="14"/>
  <c r="U35" i="14"/>
  <c r="V34" i="14"/>
  <c r="U34" i="14"/>
  <c r="V33" i="14"/>
  <c r="U33" i="14"/>
  <c r="V32" i="14"/>
  <c r="U32" i="14"/>
  <c r="V31" i="14"/>
  <c r="U31" i="14"/>
  <c r="V30" i="14"/>
  <c r="U30" i="14"/>
  <c r="V29" i="14"/>
  <c r="S29" i="14" s="1"/>
  <c r="U29" i="14"/>
  <c r="V28" i="14"/>
  <c r="U28" i="14"/>
  <c r="V27" i="14"/>
  <c r="U27" i="14"/>
  <c r="V26" i="14"/>
  <c r="S26" i="14" s="1"/>
  <c r="U26" i="14"/>
  <c r="SK19" i="14"/>
  <c r="SJ19" i="14"/>
  <c r="SI19" i="14"/>
  <c r="SH19" i="14"/>
  <c r="SG19" i="14"/>
  <c r="SF19" i="14"/>
  <c r="SE19" i="14"/>
  <c r="SD19" i="14"/>
  <c r="SC19" i="14"/>
  <c r="SB19" i="14"/>
  <c r="SA19" i="14"/>
  <c r="RZ19" i="14"/>
  <c r="RY19" i="14"/>
  <c r="RX19" i="14"/>
  <c r="RW19" i="14"/>
  <c r="RV19" i="14"/>
  <c r="RU19" i="14"/>
  <c r="RT19" i="14"/>
  <c r="RS19" i="14"/>
  <c r="RR19" i="14"/>
  <c r="RQ19" i="14"/>
  <c r="RP19" i="14"/>
  <c r="RO19" i="14"/>
  <c r="RN19" i="14"/>
  <c r="RM19" i="14"/>
  <c r="RL19" i="14"/>
  <c r="RK19" i="14"/>
  <c r="RJ19" i="14"/>
  <c r="RI19" i="14"/>
  <c r="RH19" i="14"/>
  <c r="RG19" i="14"/>
  <c r="RF19" i="14"/>
  <c r="RE19" i="14"/>
  <c r="RD19" i="14"/>
  <c r="RC19" i="14"/>
  <c r="RB19" i="14"/>
  <c r="RA19" i="14"/>
  <c r="QZ19" i="14"/>
  <c r="QY19" i="14"/>
  <c r="QX19" i="14"/>
  <c r="QW19" i="14"/>
  <c r="QV19" i="14"/>
  <c r="QU19" i="14"/>
  <c r="QT19" i="14"/>
  <c r="QS19" i="14"/>
  <c r="QR19" i="14"/>
  <c r="QQ19" i="14"/>
  <c r="QP19" i="14"/>
  <c r="QO19" i="14"/>
  <c r="QN19" i="14"/>
  <c r="QM19" i="14"/>
  <c r="QL19" i="14"/>
  <c r="QK19" i="14"/>
  <c r="QJ19" i="14"/>
  <c r="QI19" i="14"/>
  <c r="QH19" i="14"/>
  <c r="QG19" i="14"/>
  <c r="QF19" i="14"/>
  <c r="QE19" i="14"/>
  <c r="QD19" i="14"/>
  <c r="QC19" i="14"/>
  <c r="QB19" i="14"/>
  <c r="QA19" i="14"/>
  <c r="PZ19" i="14"/>
  <c r="PY19" i="14"/>
  <c r="PX19" i="14"/>
  <c r="PW19" i="14"/>
  <c r="PV19" i="14"/>
  <c r="PU19" i="14"/>
  <c r="PT19" i="14"/>
  <c r="PS19" i="14"/>
  <c r="PR19" i="14"/>
  <c r="PQ19" i="14"/>
  <c r="PP19" i="14"/>
  <c r="PO19" i="14"/>
  <c r="PN19" i="14"/>
  <c r="PM19" i="14"/>
  <c r="PL19" i="14"/>
  <c r="PK19" i="14"/>
  <c r="PJ19" i="14"/>
  <c r="PI19" i="14"/>
  <c r="PH19" i="14"/>
  <c r="PG19" i="14"/>
  <c r="PF19" i="14"/>
  <c r="PE19" i="14"/>
  <c r="PD19" i="14"/>
  <c r="PC19" i="14"/>
  <c r="PB19" i="14"/>
  <c r="PA19" i="14"/>
  <c r="OZ19" i="14"/>
  <c r="OY19" i="14"/>
  <c r="OX19" i="14"/>
  <c r="OW19" i="14"/>
  <c r="OV19" i="14"/>
  <c r="OU19" i="14"/>
  <c r="OT19" i="14"/>
  <c r="OS19" i="14"/>
  <c r="OR19" i="14"/>
  <c r="OQ19" i="14"/>
  <c r="OP19" i="14"/>
  <c r="OO19" i="14"/>
  <c r="ON19" i="14"/>
  <c r="OM19" i="14"/>
  <c r="OL19" i="14"/>
  <c r="OK19" i="14"/>
  <c r="OJ19" i="14"/>
  <c r="OI19" i="14"/>
  <c r="OH19" i="14"/>
  <c r="OG19" i="14"/>
  <c r="OF19" i="14"/>
  <c r="OE19" i="14"/>
  <c r="OD19" i="14"/>
  <c r="OC19" i="14"/>
  <c r="OB19" i="14"/>
  <c r="OA19" i="14"/>
  <c r="NZ19" i="14"/>
  <c r="NY19" i="14"/>
  <c r="NX19" i="14"/>
  <c r="NW19" i="14"/>
  <c r="NV19" i="14"/>
  <c r="NU19" i="14"/>
  <c r="NT19" i="14"/>
  <c r="NS19" i="14"/>
  <c r="NR19" i="14"/>
  <c r="NQ19" i="14"/>
  <c r="NP19" i="14"/>
  <c r="NO19" i="14"/>
  <c r="NN19" i="14"/>
  <c r="NM19" i="14"/>
  <c r="NL19" i="14"/>
  <c r="NK19" i="14"/>
  <c r="NJ19" i="14"/>
  <c r="NI19" i="14"/>
  <c r="NH19" i="14"/>
  <c r="NG19" i="14"/>
  <c r="NF19" i="14"/>
  <c r="NE19" i="14"/>
  <c r="ND19" i="14"/>
  <c r="NC19" i="14"/>
  <c r="NB19" i="14"/>
  <c r="NA19" i="14"/>
  <c r="MZ19" i="14"/>
  <c r="MY19" i="14"/>
  <c r="MX19" i="14"/>
  <c r="MW19" i="14"/>
  <c r="MV19" i="14"/>
  <c r="MU19" i="14"/>
  <c r="MT19" i="14"/>
  <c r="MS19" i="14"/>
  <c r="MR19" i="14"/>
  <c r="MQ19" i="14"/>
  <c r="MP19" i="14"/>
  <c r="MO19" i="14"/>
  <c r="MN19" i="14"/>
  <c r="MM19" i="14"/>
  <c r="ML19" i="14"/>
  <c r="MK19" i="14"/>
  <c r="MJ19" i="14"/>
  <c r="MI19" i="14"/>
  <c r="MH19" i="14"/>
  <c r="MG19" i="14"/>
  <c r="MF19" i="14"/>
  <c r="ME19" i="14"/>
  <c r="MD19" i="14"/>
  <c r="MC19" i="14"/>
  <c r="MB19" i="14"/>
  <c r="MA19" i="14"/>
  <c r="LZ19" i="14"/>
  <c r="LY19" i="14"/>
  <c r="LX19" i="14"/>
  <c r="LW19" i="14"/>
  <c r="LV19" i="14"/>
  <c r="LU19" i="14"/>
  <c r="LT19" i="14"/>
  <c r="LS19" i="14"/>
  <c r="LR19" i="14"/>
  <c r="LQ19" i="14"/>
  <c r="LP19" i="14"/>
  <c r="LO19" i="14"/>
  <c r="LN19" i="14"/>
  <c r="LM19" i="14"/>
  <c r="LL19" i="14"/>
  <c r="LK19" i="14"/>
  <c r="LJ19" i="14"/>
  <c r="LI19" i="14"/>
  <c r="LH19" i="14"/>
  <c r="LG19" i="14"/>
  <c r="LF19" i="14"/>
  <c r="LE19" i="14"/>
  <c r="LD19" i="14"/>
  <c r="LC19" i="14"/>
  <c r="LB19" i="14"/>
  <c r="LA19" i="14"/>
  <c r="KZ19" i="14"/>
  <c r="KY19" i="14"/>
  <c r="KX19" i="14"/>
  <c r="KW19" i="14"/>
  <c r="KV19" i="14"/>
  <c r="KU19" i="14"/>
  <c r="KT19" i="14"/>
  <c r="KS19" i="14"/>
  <c r="KR19" i="14"/>
  <c r="KQ19" i="14"/>
  <c r="KP19" i="14"/>
  <c r="KO19" i="14"/>
  <c r="KN19" i="14"/>
  <c r="KM19" i="14"/>
  <c r="KL19" i="14"/>
  <c r="KK19" i="14"/>
  <c r="KJ19" i="14"/>
  <c r="KI19" i="14"/>
  <c r="KH19" i="14"/>
  <c r="KG19" i="14"/>
  <c r="KF19" i="14"/>
  <c r="KE19" i="14"/>
  <c r="KD19" i="14"/>
  <c r="KC19" i="14"/>
  <c r="KB19" i="14"/>
  <c r="KA19" i="14"/>
  <c r="JZ19" i="14"/>
  <c r="JY19" i="14"/>
  <c r="JX19" i="14"/>
  <c r="JW19" i="14"/>
  <c r="JV19" i="14"/>
  <c r="JU19" i="14"/>
  <c r="JT19" i="14"/>
  <c r="JS19" i="14"/>
  <c r="JR19" i="14"/>
  <c r="JQ19" i="14"/>
  <c r="JP19" i="14"/>
  <c r="JO19" i="14"/>
  <c r="JN19" i="14"/>
  <c r="JM19" i="14"/>
  <c r="JL19" i="14"/>
  <c r="JK19" i="14"/>
  <c r="JJ19" i="14"/>
  <c r="JI19" i="14"/>
  <c r="JH19" i="14"/>
  <c r="JG19" i="14"/>
  <c r="JF19" i="14"/>
  <c r="JE19" i="14"/>
  <c r="JD19" i="14"/>
  <c r="JC19" i="14"/>
  <c r="JB19" i="14"/>
  <c r="JA19" i="14"/>
  <c r="IZ19" i="14"/>
  <c r="IY19" i="14"/>
  <c r="IX19" i="14"/>
  <c r="IW19" i="14"/>
  <c r="IV19" i="14"/>
  <c r="IU19" i="14"/>
  <c r="IT19" i="14"/>
  <c r="IS19" i="14"/>
  <c r="IR19" i="14"/>
  <c r="IQ19" i="14"/>
  <c r="IP19" i="14"/>
  <c r="IO19" i="14"/>
  <c r="IN19" i="14"/>
  <c r="IM19" i="14"/>
  <c r="IL19" i="14"/>
  <c r="IK19" i="14"/>
  <c r="IJ19" i="14"/>
  <c r="II19" i="14"/>
  <c r="IH19" i="14"/>
  <c r="IG19" i="14"/>
  <c r="IF19" i="14"/>
  <c r="IE19" i="14"/>
  <c r="ID19" i="14"/>
  <c r="IC19" i="14"/>
  <c r="IB19" i="14"/>
  <c r="IA19" i="14"/>
  <c r="HZ19" i="14"/>
  <c r="HY19" i="14"/>
  <c r="HX19" i="14"/>
  <c r="HW19" i="14"/>
  <c r="HV19" i="14"/>
  <c r="HU19" i="14"/>
  <c r="HT19" i="14"/>
  <c r="HS19" i="14"/>
  <c r="HR19" i="14"/>
  <c r="HQ19" i="14"/>
  <c r="HP19" i="14"/>
  <c r="HO19" i="14"/>
  <c r="HN19" i="14"/>
  <c r="HM19" i="14"/>
  <c r="HL19" i="14"/>
  <c r="HK19" i="14"/>
  <c r="HJ19" i="14"/>
  <c r="HI19" i="14"/>
  <c r="HH19" i="14"/>
  <c r="HG19" i="14"/>
  <c r="HF19" i="14"/>
  <c r="HE19" i="14"/>
  <c r="HD19" i="14"/>
  <c r="HC19" i="14"/>
  <c r="HB19" i="14"/>
  <c r="HA19" i="14"/>
  <c r="GZ19" i="14"/>
  <c r="GY19" i="14"/>
  <c r="GX19" i="14"/>
  <c r="GW19" i="14"/>
  <c r="GV19" i="14"/>
  <c r="GU19" i="14"/>
  <c r="GT19" i="14"/>
  <c r="GS19" i="14"/>
  <c r="GR19" i="14"/>
  <c r="GQ19" i="14"/>
  <c r="GP19" i="14"/>
  <c r="GO19" i="14"/>
  <c r="GN19" i="14"/>
  <c r="GM19" i="14"/>
  <c r="GL19" i="14"/>
  <c r="GK19" i="14"/>
  <c r="GJ19" i="14"/>
  <c r="GI19" i="14"/>
  <c r="GH19" i="14"/>
  <c r="GG19" i="14"/>
  <c r="GF19" i="14"/>
  <c r="GE19" i="14"/>
  <c r="GD19" i="14"/>
  <c r="GC19" i="14"/>
  <c r="GB19" i="14"/>
  <c r="GA19" i="14"/>
  <c r="FZ19" i="14"/>
  <c r="FY19" i="14"/>
  <c r="FX19" i="14"/>
  <c r="FW19" i="14"/>
  <c r="FV19" i="14"/>
  <c r="FU19" i="14"/>
  <c r="FT19" i="14"/>
  <c r="FS19" i="14"/>
  <c r="FR19" i="14"/>
  <c r="FQ19" i="14"/>
  <c r="FP19" i="14"/>
  <c r="FO19" i="14"/>
  <c r="FN19" i="14"/>
  <c r="FM19" i="14"/>
  <c r="FL19" i="14"/>
  <c r="FK19" i="14"/>
  <c r="FJ19" i="14"/>
  <c r="FI19" i="14"/>
  <c r="FH19" i="14"/>
  <c r="FG19" i="14"/>
  <c r="FF19" i="14"/>
  <c r="FE19" i="14"/>
  <c r="FD19" i="14"/>
  <c r="FC19" i="14"/>
  <c r="FB19" i="14"/>
  <c r="FA19" i="14"/>
  <c r="EZ19" i="14"/>
  <c r="EY19" i="14"/>
  <c r="EX19" i="14"/>
  <c r="EW19" i="14"/>
  <c r="EV19" i="14"/>
  <c r="EU19" i="14"/>
  <c r="ET19" i="14"/>
  <c r="ES19" i="14"/>
  <c r="ER19" i="14"/>
  <c r="EQ19" i="14"/>
  <c r="EP19" i="14"/>
  <c r="EO19" i="14"/>
  <c r="EN19" i="14"/>
  <c r="EM19" i="14"/>
  <c r="EL19" i="14"/>
  <c r="EK19" i="14"/>
  <c r="EJ19" i="14"/>
  <c r="EI19" i="14"/>
  <c r="EH19" i="14"/>
  <c r="EG19" i="14"/>
  <c r="EF19" i="14"/>
  <c r="EE19" i="14"/>
  <c r="ED19" i="14"/>
  <c r="EC19" i="14"/>
  <c r="EB19" i="14"/>
  <c r="EA19" i="14"/>
  <c r="DZ19" i="14"/>
  <c r="DY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F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SK18" i="14"/>
  <c r="SJ18" i="14"/>
  <c r="SI18" i="14"/>
  <c r="SH18" i="14"/>
  <c r="SG18" i="14"/>
  <c r="SF18" i="14"/>
  <c r="SE18" i="14"/>
  <c r="SD18" i="14"/>
  <c r="SC18" i="14"/>
  <c r="SB18" i="14"/>
  <c r="SA18" i="14"/>
  <c r="RZ18" i="14"/>
  <c r="RY18" i="14"/>
  <c r="RX18" i="14"/>
  <c r="RW18" i="14"/>
  <c r="RV18" i="14"/>
  <c r="RU18" i="14"/>
  <c r="RT18" i="14"/>
  <c r="RS18" i="14"/>
  <c r="RR18" i="14"/>
  <c r="RQ18" i="14"/>
  <c r="RP18" i="14"/>
  <c r="RO18" i="14"/>
  <c r="RN18" i="14"/>
  <c r="RM18" i="14"/>
  <c r="RL18" i="14"/>
  <c r="RK18" i="14"/>
  <c r="RJ18" i="14"/>
  <c r="RI18" i="14"/>
  <c r="RH18" i="14"/>
  <c r="RG18" i="14"/>
  <c r="RF18" i="14"/>
  <c r="RE18" i="14"/>
  <c r="RD18" i="14"/>
  <c r="RC18" i="14"/>
  <c r="RB18" i="14"/>
  <c r="RA18" i="14"/>
  <c r="QZ18" i="14"/>
  <c r="QY18" i="14"/>
  <c r="QX18" i="14"/>
  <c r="QW18" i="14"/>
  <c r="QV18" i="14"/>
  <c r="QU18" i="14"/>
  <c r="QT18" i="14"/>
  <c r="QS18" i="14"/>
  <c r="QR18" i="14"/>
  <c r="QQ18" i="14"/>
  <c r="QP18" i="14"/>
  <c r="QO18" i="14"/>
  <c r="QN18" i="14"/>
  <c r="QM18" i="14"/>
  <c r="QL18" i="14"/>
  <c r="QK18" i="14"/>
  <c r="QJ18" i="14"/>
  <c r="QI18" i="14"/>
  <c r="QH18" i="14"/>
  <c r="QG18" i="14"/>
  <c r="QF18" i="14"/>
  <c r="QE18" i="14"/>
  <c r="QD18" i="14"/>
  <c r="QC18" i="14"/>
  <c r="QB18" i="14"/>
  <c r="QA18" i="14"/>
  <c r="PZ18" i="14"/>
  <c r="PY18" i="14"/>
  <c r="PX18" i="14"/>
  <c r="PW18" i="14"/>
  <c r="PV18" i="14"/>
  <c r="PU18" i="14"/>
  <c r="PT18" i="14"/>
  <c r="PS18" i="14"/>
  <c r="PR18" i="14"/>
  <c r="PQ18" i="14"/>
  <c r="PP18" i="14"/>
  <c r="PO18" i="14"/>
  <c r="PN18" i="14"/>
  <c r="PM18" i="14"/>
  <c r="PL18" i="14"/>
  <c r="PK18" i="14"/>
  <c r="PJ18" i="14"/>
  <c r="PI18" i="14"/>
  <c r="PH18" i="14"/>
  <c r="PG18" i="14"/>
  <c r="PF18" i="14"/>
  <c r="PE18" i="14"/>
  <c r="PD18" i="14"/>
  <c r="PC18" i="14"/>
  <c r="PB18" i="14"/>
  <c r="PA18" i="14"/>
  <c r="OZ18" i="14"/>
  <c r="OY18" i="14"/>
  <c r="OX18" i="14"/>
  <c r="OW18" i="14"/>
  <c r="OV18" i="14"/>
  <c r="OU18" i="14"/>
  <c r="OT18" i="14"/>
  <c r="OS18" i="14"/>
  <c r="OR18" i="14"/>
  <c r="OQ18" i="14"/>
  <c r="OP18" i="14"/>
  <c r="OO18" i="14"/>
  <c r="ON18" i="14"/>
  <c r="OM18" i="14"/>
  <c r="OL18" i="14"/>
  <c r="OK18" i="14"/>
  <c r="OJ18" i="14"/>
  <c r="OI18" i="14"/>
  <c r="OH18" i="14"/>
  <c r="OG18" i="14"/>
  <c r="OF18" i="14"/>
  <c r="OE18" i="14"/>
  <c r="OD18" i="14"/>
  <c r="OC18" i="14"/>
  <c r="OB18" i="14"/>
  <c r="OA18" i="14"/>
  <c r="NZ18" i="14"/>
  <c r="NY18" i="14"/>
  <c r="NX18" i="14"/>
  <c r="NW18" i="14"/>
  <c r="NV18" i="14"/>
  <c r="NU18" i="14"/>
  <c r="NT18" i="14"/>
  <c r="NS18" i="14"/>
  <c r="NR18" i="14"/>
  <c r="NQ18" i="14"/>
  <c r="NP18" i="14"/>
  <c r="NO18" i="14"/>
  <c r="NN18" i="14"/>
  <c r="NM18" i="14"/>
  <c r="NL18" i="14"/>
  <c r="NK18" i="14"/>
  <c r="NJ18" i="14"/>
  <c r="NI18" i="14"/>
  <c r="NH18" i="14"/>
  <c r="NG18" i="14"/>
  <c r="NF18" i="14"/>
  <c r="NE18" i="14"/>
  <c r="ND18" i="14"/>
  <c r="NC18" i="14"/>
  <c r="NB18" i="14"/>
  <c r="NA18" i="14"/>
  <c r="MZ18" i="14"/>
  <c r="MY18" i="14"/>
  <c r="MX18" i="14"/>
  <c r="MW18" i="14"/>
  <c r="MV18" i="14"/>
  <c r="MU18" i="14"/>
  <c r="MT18" i="14"/>
  <c r="MS18" i="14"/>
  <c r="MR18" i="14"/>
  <c r="MQ18" i="14"/>
  <c r="MP18" i="14"/>
  <c r="MO18" i="14"/>
  <c r="MN18" i="14"/>
  <c r="MM18" i="14"/>
  <c r="ML18" i="14"/>
  <c r="MK18" i="14"/>
  <c r="MJ18" i="14"/>
  <c r="MI18" i="14"/>
  <c r="MH18" i="14"/>
  <c r="MG18" i="14"/>
  <c r="MF18" i="14"/>
  <c r="ME18" i="14"/>
  <c r="MD18" i="14"/>
  <c r="MC18" i="14"/>
  <c r="MB18" i="14"/>
  <c r="MA18" i="14"/>
  <c r="LZ18" i="14"/>
  <c r="LY18" i="14"/>
  <c r="LX18" i="14"/>
  <c r="LW18" i="14"/>
  <c r="LV18" i="14"/>
  <c r="LU18" i="14"/>
  <c r="LT18" i="14"/>
  <c r="LS18" i="14"/>
  <c r="LR18" i="14"/>
  <c r="LQ18" i="14"/>
  <c r="LP18" i="14"/>
  <c r="LO18" i="14"/>
  <c r="LN18" i="14"/>
  <c r="LM18" i="14"/>
  <c r="LL18" i="14"/>
  <c r="LK18" i="14"/>
  <c r="LJ18" i="14"/>
  <c r="LI18" i="14"/>
  <c r="LH18" i="14"/>
  <c r="LG18" i="14"/>
  <c r="LF18" i="14"/>
  <c r="LE18" i="14"/>
  <c r="LD18" i="14"/>
  <c r="LC18" i="14"/>
  <c r="LB18" i="14"/>
  <c r="LA18" i="14"/>
  <c r="KZ18" i="14"/>
  <c r="KY18" i="14"/>
  <c r="KX18" i="14"/>
  <c r="KW18" i="14"/>
  <c r="KV18" i="14"/>
  <c r="KU18" i="14"/>
  <c r="KT18" i="14"/>
  <c r="KS18" i="14"/>
  <c r="KR18" i="14"/>
  <c r="KQ18" i="14"/>
  <c r="KP18" i="14"/>
  <c r="KO18" i="14"/>
  <c r="KN18" i="14"/>
  <c r="KM18" i="14"/>
  <c r="KL18" i="14"/>
  <c r="KK18" i="14"/>
  <c r="KJ18" i="14"/>
  <c r="KI18" i="14"/>
  <c r="KH18" i="14"/>
  <c r="KG18" i="14"/>
  <c r="KF18" i="14"/>
  <c r="KE18" i="14"/>
  <c r="KD18" i="14"/>
  <c r="KC18" i="14"/>
  <c r="KB18" i="14"/>
  <c r="KA18" i="14"/>
  <c r="JZ18" i="14"/>
  <c r="JY18" i="14"/>
  <c r="JX18" i="14"/>
  <c r="JW18" i="14"/>
  <c r="JV18" i="14"/>
  <c r="JU18" i="14"/>
  <c r="JT18" i="14"/>
  <c r="JS18" i="14"/>
  <c r="JR18" i="14"/>
  <c r="JQ18" i="14"/>
  <c r="JP18" i="14"/>
  <c r="JO18" i="14"/>
  <c r="JN18" i="14"/>
  <c r="JM18" i="14"/>
  <c r="JL18" i="14"/>
  <c r="JK18" i="14"/>
  <c r="JJ18" i="14"/>
  <c r="JI18" i="14"/>
  <c r="JH18" i="14"/>
  <c r="JG18" i="14"/>
  <c r="JF18" i="14"/>
  <c r="JE18" i="14"/>
  <c r="JD18" i="14"/>
  <c r="JC18" i="14"/>
  <c r="JB18" i="14"/>
  <c r="JA18" i="14"/>
  <c r="IZ18" i="14"/>
  <c r="IY18" i="14"/>
  <c r="IX18" i="14"/>
  <c r="IW18" i="14"/>
  <c r="IV18" i="14"/>
  <c r="IU18" i="14"/>
  <c r="IT18" i="14"/>
  <c r="IS18" i="14"/>
  <c r="IR18" i="14"/>
  <c r="IQ18" i="14"/>
  <c r="IP18" i="14"/>
  <c r="IO18" i="14"/>
  <c r="IN18" i="14"/>
  <c r="IM18" i="14"/>
  <c r="IL18" i="14"/>
  <c r="IK18" i="14"/>
  <c r="IJ18" i="14"/>
  <c r="II18" i="14"/>
  <c r="IH18" i="14"/>
  <c r="IG18" i="14"/>
  <c r="IF18" i="14"/>
  <c r="IE18" i="14"/>
  <c r="ID18" i="14"/>
  <c r="IC18" i="14"/>
  <c r="IB18" i="14"/>
  <c r="IA18" i="14"/>
  <c r="HZ18" i="14"/>
  <c r="HY18" i="14"/>
  <c r="HX18" i="14"/>
  <c r="HW18" i="14"/>
  <c r="HV18" i="14"/>
  <c r="HU18" i="14"/>
  <c r="HT18" i="14"/>
  <c r="HS18" i="14"/>
  <c r="HR18" i="14"/>
  <c r="HQ18" i="14"/>
  <c r="HP18" i="14"/>
  <c r="HO18" i="14"/>
  <c r="HN18" i="14"/>
  <c r="HM18" i="14"/>
  <c r="HL18" i="14"/>
  <c r="HK18" i="14"/>
  <c r="HJ18" i="14"/>
  <c r="HI18" i="14"/>
  <c r="HH18" i="14"/>
  <c r="HG18" i="14"/>
  <c r="HF18" i="14"/>
  <c r="HE18" i="14"/>
  <c r="HD18" i="14"/>
  <c r="HC18" i="14"/>
  <c r="HB18" i="14"/>
  <c r="HA18" i="14"/>
  <c r="GZ18" i="14"/>
  <c r="GY18" i="14"/>
  <c r="GX18" i="14"/>
  <c r="GW18" i="14"/>
  <c r="GV18" i="14"/>
  <c r="GU18" i="14"/>
  <c r="GT18" i="14"/>
  <c r="GS18" i="14"/>
  <c r="GR18" i="14"/>
  <c r="GQ18" i="14"/>
  <c r="GP18" i="14"/>
  <c r="GO18" i="14"/>
  <c r="GN18" i="14"/>
  <c r="GM18" i="14"/>
  <c r="GL18" i="14"/>
  <c r="GK18" i="14"/>
  <c r="GJ18" i="14"/>
  <c r="GI18" i="14"/>
  <c r="GH18" i="14"/>
  <c r="GG18" i="14"/>
  <c r="GF18" i="14"/>
  <c r="GE18" i="14"/>
  <c r="GD18" i="14"/>
  <c r="GC18" i="14"/>
  <c r="GB18" i="14"/>
  <c r="GA18" i="14"/>
  <c r="FZ18" i="14"/>
  <c r="FY18" i="14"/>
  <c r="FX18" i="14"/>
  <c r="FW18" i="14"/>
  <c r="FV18" i="14"/>
  <c r="FU18" i="14"/>
  <c r="FT18" i="14"/>
  <c r="FS18" i="14"/>
  <c r="FR18" i="14"/>
  <c r="FQ18" i="14"/>
  <c r="FP18" i="14"/>
  <c r="FO18" i="14"/>
  <c r="FN18" i="14"/>
  <c r="FM18" i="14"/>
  <c r="FL18" i="14"/>
  <c r="FK18" i="14"/>
  <c r="FJ18" i="14"/>
  <c r="FI18" i="14"/>
  <c r="FH18" i="14"/>
  <c r="FG18" i="14"/>
  <c r="FF18" i="14"/>
  <c r="FE18" i="14"/>
  <c r="FD18" i="14"/>
  <c r="FC18" i="14"/>
  <c r="FB18" i="14"/>
  <c r="FA18" i="14"/>
  <c r="EZ18" i="14"/>
  <c r="EY18" i="14"/>
  <c r="EX18" i="14"/>
  <c r="EW18" i="14"/>
  <c r="EV18" i="14"/>
  <c r="EU18" i="14"/>
  <c r="ET18" i="14"/>
  <c r="ES18" i="14"/>
  <c r="ER18" i="14"/>
  <c r="EQ18" i="14"/>
  <c r="EP18" i="14"/>
  <c r="EO18" i="14"/>
  <c r="EN18" i="14"/>
  <c r="EM18" i="14"/>
  <c r="EL18" i="14"/>
  <c r="EK18" i="14"/>
  <c r="EJ18" i="14"/>
  <c r="EI18" i="14"/>
  <c r="EH18" i="14"/>
  <c r="EG18" i="14"/>
  <c r="EF18" i="14"/>
  <c r="EE18" i="14"/>
  <c r="ED18" i="14"/>
  <c r="EC18" i="14"/>
  <c r="EB18" i="14"/>
  <c r="EA18" i="14"/>
  <c r="DZ18" i="14"/>
  <c r="DY18" i="14"/>
  <c r="DX18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F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SK17" i="14"/>
  <c r="SJ17" i="14"/>
  <c r="SI17" i="14"/>
  <c r="SH17" i="14"/>
  <c r="SG17" i="14"/>
  <c r="SF17" i="14"/>
  <c r="SE17" i="14"/>
  <c r="SD17" i="14"/>
  <c r="SC17" i="14"/>
  <c r="SB17" i="14"/>
  <c r="SA17" i="14"/>
  <c r="RZ17" i="14"/>
  <c r="RY17" i="14"/>
  <c r="RX17" i="14"/>
  <c r="RW17" i="14"/>
  <c r="RV17" i="14"/>
  <c r="RU17" i="14"/>
  <c r="RT17" i="14"/>
  <c r="RS17" i="14"/>
  <c r="RR17" i="14"/>
  <c r="RQ17" i="14"/>
  <c r="RP17" i="14"/>
  <c r="RO17" i="14"/>
  <c r="RN17" i="14"/>
  <c r="RM17" i="14"/>
  <c r="RL17" i="14"/>
  <c r="RK17" i="14"/>
  <c r="RJ17" i="14"/>
  <c r="RI17" i="14"/>
  <c r="RH17" i="14"/>
  <c r="RG17" i="14"/>
  <c r="RF17" i="14"/>
  <c r="RE17" i="14"/>
  <c r="RD17" i="14"/>
  <c r="RC17" i="14"/>
  <c r="RB17" i="14"/>
  <c r="RA17" i="14"/>
  <c r="QZ17" i="14"/>
  <c r="QY17" i="14"/>
  <c r="QX17" i="14"/>
  <c r="QW17" i="14"/>
  <c r="QV17" i="14"/>
  <c r="QU17" i="14"/>
  <c r="QT17" i="14"/>
  <c r="QS17" i="14"/>
  <c r="QR17" i="14"/>
  <c r="QQ17" i="14"/>
  <c r="QP17" i="14"/>
  <c r="QO17" i="14"/>
  <c r="QN17" i="14"/>
  <c r="QM17" i="14"/>
  <c r="QL17" i="14"/>
  <c r="QK17" i="14"/>
  <c r="QJ17" i="14"/>
  <c r="QI17" i="14"/>
  <c r="QH17" i="14"/>
  <c r="QG17" i="14"/>
  <c r="QF17" i="14"/>
  <c r="QE17" i="14"/>
  <c r="QD17" i="14"/>
  <c r="QC17" i="14"/>
  <c r="QB17" i="14"/>
  <c r="QA17" i="14"/>
  <c r="PZ17" i="14"/>
  <c r="PY17" i="14"/>
  <c r="PX17" i="14"/>
  <c r="PW17" i="14"/>
  <c r="PV17" i="14"/>
  <c r="PU17" i="14"/>
  <c r="PT17" i="14"/>
  <c r="PS17" i="14"/>
  <c r="PR17" i="14"/>
  <c r="PQ17" i="14"/>
  <c r="PP17" i="14"/>
  <c r="PO17" i="14"/>
  <c r="PN17" i="14"/>
  <c r="PM17" i="14"/>
  <c r="PL17" i="14"/>
  <c r="PK17" i="14"/>
  <c r="PJ17" i="14"/>
  <c r="PI17" i="14"/>
  <c r="PH17" i="14"/>
  <c r="PG17" i="14"/>
  <c r="PF17" i="14"/>
  <c r="PE17" i="14"/>
  <c r="PD17" i="14"/>
  <c r="PC17" i="14"/>
  <c r="PB17" i="14"/>
  <c r="PA17" i="14"/>
  <c r="OZ17" i="14"/>
  <c r="OY17" i="14"/>
  <c r="OX17" i="14"/>
  <c r="OW17" i="14"/>
  <c r="OV17" i="14"/>
  <c r="OU17" i="14"/>
  <c r="OT17" i="14"/>
  <c r="OS17" i="14"/>
  <c r="OR17" i="14"/>
  <c r="OQ17" i="14"/>
  <c r="OP17" i="14"/>
  <c r="OO17" i="14"/>
  <c r="ON17" i="14"/>
  <c r="OM17" i="14"/>
  <c r="OL17" i="14"/>
  <c r="OK17" i="14"/>
  <c r="OJ17" i="14"/>
  <c r="OI17" i="14"/>
  <c r="OH17" i="14"/>
  <c r="OG17" i="14"/>
  <c r="OF17" i="14"/>
  <c r="OE17" i="14"/>
  <c r="OD17" i="14"/>
  <c r="OC17" i="14"/>
  <c r="OB17" i="14"/>
  <c r="OA17" i="14"/>
  <c r="NZ17" i="14"/>
  <c r="NY17" i="14"/>
  <c r="NX17" i="14"/>
  <c r="NW17" i="14"/>
  <c r="NV17" i="14"/>
  <c r="NU17" i="14"/>
  <c r="NT17" i="14"/>
  <c r="NS17" i="14"/>
  <c r="NR17" i="14"/>
  <c r="NQ17" i="14"/>
  <c r="NP17" i="14"/>
  <c r="NO17" i="14"/>
  <c r="NN17" i="14"/>
  <c r="NM17" i="14"/>
  <c r="NL17" i="14"/>
  <c r="NK17" i="14"/>
  <c r="NJ17" i="14"/>
  <c r="NI17" i="14"/>
  <c r="NH17" i="14"/>
  <c r="NG17" i="14"/>
  <c r="NF17" i="14"/>
  <c r="NE17" i="14"/>
  <c r="ND17" i="14"/>
  <c r="NC17" i="14"/>
  <c r="NB17" i="14"/>
  <c r="NA17" i="14"/>
  <c r="MZ17" i="14"/>
  <c r="MY17" i="14"/>
  <c r="MX17" i="14"/>
  <c r="MW17" i="14"/>
  <c r="MV17" i="14"/>
  <c r="MU17" i="14"/>
  <c r="MT17" i="14"/>
  <c r="MS17" i="14"/>
  <c r="MR17" i="14"/>
  <c r="MQ17" i="14"/>
  <c r="MP17" i="14"/>
  <c r="MO17" i="14"/>
  <c r="MN17" i="14"/>
  <c r="MM17" i="14"/>
  <c r="ML17" i="14"/>
  <c r="MK17" i="14"/>
  <c r="MJ17" i="14"/>
  <c r="MI17" i="14"/>
  <c r="MH17" i="14"/>
  <c r="MG17" i="14"/>
  <c r="MF17" i="14"/>
  <c r="ME17" i="14"/>
  <c r="MD17" i="14"/>
  <c r="MC17" i="14"/>
  <c r="MB17" i="14"/>
  <c r="MA17" i="14"/>
  <c r="LZ17" i="14"/>
  <c r="LY17" i="14"/>
  <c r="LX17" i="14"/>
  <c r="LW17" i="14"/>
  <c r="LV17" i="14"/>
  <c r="LU17" i="14"/>
  <c r="LT17" i="14"/>
  <c r="LS17" i="14"/>
  <c r="LR17" i="14"/>
  <c r="LQ17" i="14"/>
  <c r="LP17" i="14"/>
  <c r="LO17" i="14"/>
  <c r="LN17" i="14"/>
  <c r="LM17" i="14"/>
  <c r="LL17" i="14"/>
  <c r="LK17" i="14"/>
  <c r="LJ17" i="14"/>
  <c r="LI17" i="14"/>
  <c r="LH17" i="14"/>
  <c r="LG17" i="14"/>
  <c r="LF17" i="14"/>
  <c r="LE17" i="14"/>
  <c r="LD17" i="14"/>
  <c r="LC17" i="14"/>
  <c r="LB17" i="14"/>
  <c r="LA17" i="14"/>
  <c r="KZ17" i="14"/>
  <c r="KY17" i="14"/>
  <c r="KX17" i="14"/>
  <c r="KW17" i="14"/>
  <c r="KV17" i="14"/>
  <c r="KU17" i="14"/>
  <c r="KT17" i="14"/>
  <c r="KS17" i="14"/>
  <c r="KR17" i="14"/>
  <c r="KQ17" i="14"/>
  <c r="KP17" i="14"/>
  <c r="KO17" i="14"/>
  <c r="KN17" i="14"/>
  <c r="KM17" i="14"/>
  <c r="KL17" i="14"/>
  <c r="KK17" i="14"/>
  <c r="KJ17" i="14"/>
  <c r="KI17" i="14"/>
  <c r="KH17" i="14"/>
  <c r="KG17" i="14"/>
  <c r="KF17" i="14"/>
  <c r="KE17" i="14"/>
  <c r="KD17" i="14"/>
  <c r="KC17" i="14"/>
  <c r="KB17" i="14"/>
  <c r="KA17" i="14"/>
  <c r="JZ17" i="14"/>
  <c r="JY17" i="14"/>
  <c r="JX17" i="14"/>
  <c r="JW17" i="14"/>
  <c r="JV17" i="14"/>
  <c r="JU17" i="14"/>
  <c r="JT17" i="14"/>
  <c r="JS17" i="14"/>
  <c r="JR17" i="14"/>
  <c r="JQ17" i="14"/>
  <c r="JP17" i="14"/>
  <c r="JO17" i="14"/>
  <c r="JN17" i="14"/>
  <c r="JM17" i="14"/>
  <c r="JL17" i="14"/>
  <c r="JK17" i="14"/>
  <c r="JJ17" i="14"/>
  <c r="JI17" i="14"/>
  <c r="JH17" i="14"/>
  <c r="JG17" i="14"/>
  <c r="JF17" i="14"/>
  <c r="JE17" i="14"/>
  <c r="JD17" i="14"/>
  <c r="JC17" i="14"/>
  <c r="JB17" i="14"/>
  <c r="JA17" i="14"/>
  <c r="IZ17" i="14"/>
  <c r="IY17" i="14"/>
  <c r="IX17" i="14"/>
  <c r="IW17" i="14"/>
  <c r="IV17" i="14"/>
  <c r="IU17" i="14"/>
  <c r="IT17" i="14"/>
  <c r="IS17" i="14"/>
  <c r="IR17" i="14"/>
  <c r="IQ17" i="14"/>
  <c r="IP17" i="14"/>
  <c r="IO17" i="14"/>
  <c r="IN17" i="14"/>
  <c r="IM17" i="14"/>
  <c r="IL17" i="14"/>
  <c r="IK17" i="14"/>
  <c r="IJ17" i="14"/>
  <c r="II17" i="14"/>
  <c r="IH17" i="14"/>
  <c r="IG17" i="14"/>
  <c r="IF17" i="14"/>
  <c r="IE17" i="14"/>
  <c r="ID17" i="14"/>
  <c r="IC17" i="14"/>
  <c r="IB17" i="14"/>
  <c r="IA17" i="14"/>
  <c r="HZ17" i="14"/>
  <c r="HY17" i="14"/>
  <c r="HX17" i="14"/>
  <c r="HW17" i="14"/>
  <c r="HV17" i="14"/>
  <c r="HU17" i="14"/>
  <c r="HT17" i="14"/>
  <c r="HS17" i="14"/>
  <c r="HR17" i="14"/>
  <c r="HQ17" i="14"/>
  <c r="HP17" i="14"/>
  <c r="HO17" i="14"/>
  <c r="HN17" i="14"/>
  <c r="HM17" i="14"/>
  <c r="HL17" i="14"/>
  <c r="HK17" i="14"/>
  <c r="HJ17" i="14"/>
  <c r="HI17" i="14"/>
  <c r="HH17" i="14"/>
  <c r="HG17" i="14"/>
  <c r="HF17" i="14"/>
  <c r="HE17" i="14"/>
  <c r="HD17" i="14"/>
  <c r="HC17" i="14"/>
  <c r="HB17" i="14"/>
  <c r="HA17" i="14"/>
  <c r="GZ17" i="14"/>
  <c r="GY17" i="14"/>
  <c r="GX17" i="14"/>
  <c r="GW17" i="14"/>
  <c r="GV17" i="14"/>
  <c r="GU17" i="14"/>
  <c r="GT17" i="14"/>
  <c r="GS17" i="14"/>
  <c r="GR17" i="14"/>
  <c r="GQ17" i="14"/>
  <c r="GP17" i="14"/>
  <c r="GO17" i="14"/>
  <c r="GN17" i="14"/>
  <c r="GM17" i="14"/>
  <c r="GL17" i="14"/>
  <c r="GK17" i="14"/>
  <c r="GJ17" i="14"/>
  <c r="GI17" i="14"/>
  <c r="GH17" i="14"/>
  <c r="GG17" i="14"/>
  <c r="GF17" i="14"/>
  <c r="GE17" i="14"/>
  <c r="GD17" i="14"/>
  <c r="GC17" i="14"/>
  <c r="GB17" i="14"/>
  <c r="GA17" i="14"/>
  <c r="FZ17" i="14"/>
  <c r="FY17" i="14"/>
  <c r="FX17" i="14"/>
  <c r="FW17" i="14"/>
  <c r="FV17" i="14"/>
  <c r="FU17" i="14"/>
  <c r="FT17" i="14"/>
  <c r="FS17" i="14"/>
  <c r="FR17" i="14"/>
  <c r="FQ17" i="14"/>
  <c r="FP17" i="14"/>
  <c r="FO17" i="14"/>
  <c r="FN17" i="14"/>
  <c r="FM17" i="14"/>
  <c r="FL17" i="14"/>
  <c r="FK17" i="14"/>
  <c r="FJ17" i="14"/>
  <c r="FI17" i="14"/>
  <c r="FH17" i="14"/>
  <c r="FG17" i="14"/>
  <c r="FF17" i="14"/>
  <c r="FE17" i="14"/>
  <c r="FD17" i="14"/>
  <c r="FC17" i="14"/>
  <c r="FB17" i="14"/>
  <c r="FA17" i="14"/>
  <c r="EZ17" i="14"/>
  <c r="EY17" i="14"/>
  <c r="EX17" i="14"/>
  <c r="EW17" i="14"/>
  <c r="EV17" i="14"/>
  <c r="EU17" i="14"/>
  <c r="ET17" i="14"/>
  <c r="ES17" i="14"/>
  <c r="ER17" i="14"/>
  <c r="EQ17" i="14"/>
  <c r="EP17" i="14"/>
  <c r="EO17" i="14"/>
  <c r="EN17" i="14"/>
  <c r="EM17" i="14"/>
  <c r="EL17" i="14"/>
  <c r="EK17" i="14"/>
  <c r="EJ17" i="14"/>
  <c r="EI17" i="14"/>
  <c r="EH17" i="14"/>
  <c r="EG17" i="14"/>
  <c r="EF17" i="14"/>
  <c r="EE17" i="14"/>
  <c r="ED17" i="14"/>
  <c r="EC17" i="14"/>
  <c r="EB17" i="14"/>
  <c r="EA17" i="14"/>
  <c r="DZ17" i="14"/>
  <c r="DY17" i="14"/>
  <c r="DX17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K17" i="14"/>
  <c r="DJ17" i="14"/>
  <c r="DI17" i="14"/>
  <c r="DH17" i="14"/>
  <c r="DG17" i="14"/>
  <c r="DF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N17" i="14"/>
  <c r="CM17" i="14"/>
  <c r="CL17" i="14"/>
  <c r="CK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SK16" i="14"/>
  <c r="SJ16" i="14"/>
  <c r="SI16" i="14"/>
  <c r="SH16" i="14"/>
  <c r="SG16" i="14"/>
  <c r="SF16" i="14"/>
  <c r="SE16" i="14"/>
  <c r="SD16" i="14"/>
  <c r="SC16" i="14"/>
  <c r="SB16" i="14"/>
  <c r="SA16" i="14"/>
  <c r="RZ16" i="14"/>
  <c r="RY16" i="14"/>
  <c r="RX16" i="14"/>
  <c r="RW16" i="14"/>
  <c r="RV16" i="14"/>
  <c r="RU16" i="14"/>
  <c r="RT16" i="14"/>
  <c r="RS16" i="14"/>
  <c r="RR16" i="14"/>
  <c r="RQ16" i="14"/>
  <c r="RP16" i="14"/>
  <c r="RO16" i="14"/>
  <c r="RN16" i="14"/>
  <c r="RM16" i="14"/>
  <c r="RL16" i="14"/>
  <c r="RK16" i="14"/>
  <c r="RJ16" i="14"/>
  <c r="RI16" i="14"/>
  <c r="RH16" i="14"/>
  <c r="RG16" i="14"/>
  <c r="RF16" i="14"/>
  <c r="RE16" i="14"/>
  <c r="RD16" i="14"/>
  <c r="RC16" i="14"/>
  <c r="RB16" i="14"/>
  <c r="RA16" i="14"/>
  <c r="QZ16" i="14"/>
  <c r="QY16" i="14"/>
  <c r="QX16" i="14"/>
  <c r="QW16" i="14"/>
  <c r="QV16" i="14"/>
  <c r="QU16" i="14"/>
  <c r="QT16" i="14"/>
  <c r="QS16" i="14"/>
  <c r="QR16" i="14"/>
  <c r="QQ16" i="14"/>
  <c r="QP16" i="14"/>
  <c r="QO16" i="14"/>
  <c r="QN16" i="14"/>
  <c r="QM16" i="14"/>
  <c r="QL16" i="14"/>
  <c r="QK16" i="14"/>
  <c r="QJ16" i="14"/>
  <c r="QI16" i="14"/>
  <c r="QH16" i="14"/>
  <c r="QG16" i="14"/>
  <c r="QF16" i="14"/>
  <c r="QE16" i="14"/>
  <c r="QD16" i="14"/>
  <c r="QC16" i="14"/>
  <c r="QB16" i="14"/>
  <c r="QA16" i="14"/>
  <c r="PZ16" i="14"/>
  <c r="PY16" i="14"/>
  <c r="PX16" i="14"/>
  <c r="PW16" i="14"/>
  <c r="PV16" i="14"/>
  <c r="PU16" i="14"/>
  <c r="PT16" i="14"/>
  <c r="PS16" i="14"/>
  <c r="PR16" i="14"/>
  <c r="PQ16" i="14"/>
  <c r="PP16" i="14"/>
  <c r="PO16" i="14"/>
  <c r="PN16" i="14"/>
  <c r="PM16" i="14"/>
  <c r="PL16" i="14"/>
  <c r="PK16" i="14"/>
  <c r="PJ16" i="14"/>
  <c r="PI16" i="14"/>
  <c r="PH16" i="14"/>
  <c r="PG16" i="14"/>
  <c r="PF16" i="14"/>
  <c r="PE16" i="14"/>
  <c r="PD16" i="14"/>
  <c r="PC16" i="14"/>
  <c r="PB16" i="14"/>
  <c r="PA16" i="14"/>
  <c r="OZ16" i="14"/>
  <c r="OY16" i="14"/>
  <c r="OX16" i="14"/>
  <c r="OW16" i="14"/>
  <c r="OV16" i="14"/>
  <c r="OU16" i="14"/>
  <c r="OT16" i="14"/>
  <c r="OS16" i="14"/>
  <c r="OR16" i="14"/>
  <c r="OQ16" i="14"/>
  <c r="OP16" i="14"/>
  <c r="OO16" i="14"/>
  <c r="ON16" i="14"/>
  <c r="OM16" i="14"/>
  <c r="OL16" i="14"/>
  <c r="OK16" i="14"/>
  <c r="OJ16" i="14"/>
  <c r="OI16" i="14"/>
  <c r="OH16" i="14"/>
  <c r="OG16" i="14"/>
  <c r="OF16" i="14"/>
  <c r="OE16" i="14"/>
  <c r="OD16" i="14"/>
  <c r="OC16" i="14"/>
  <c r="OB16" i="14"/>
  <c r="OA16" i="14"/>
  <c r="NZ16" i="14"/>
  <c r="NY16" i="14"/>
  <c r="NX16" i="14"/>
  <c r="NW16" i="14"/>
  <c r="NV16" i="14"/>
  <c r="NU16" i="14"/>
  <c r="NT16" i="14"/>
  <c r="NS16" i="14"/>
  <c r="NR16" i="14"/>
  <c r="NQ16" i="14"/>
  <c r="NP16" i="14"/>
  <c r="NO16" i="14"/>
  <c r="NN16" i="14"/>
  <c r="NM16" i="14"/>
  <c r="NL16" i="14"/>
  <c r="NK16" i="14"/>
  <c r="NJ16" i="14"/>
  <c r="NI16" i="14"/>
  <c r="NH16" i="14"/>
  <c r="NG16" i="14"/>
  <c r="NF16" i="14"/>
  <c r="NE16" i="14"/>
  <c r="ND16" i="14"/>
  <c r="NC16" i="14"/>
  <c r="NB16" i="14"/>
  <c r="NA16" i="14"/>
  <c r="MZ16" i="14"/>
  <c r="MY16" i="14"/>
  <c r="MX16" i="14"/>
  <c r="MW16" i="14"/>
  <c r="MV16" i="14"/>
  <c r="MU16" i="14"/>
  <c r="MT16" i="14"/>
  <c r="MS16" i="14"/>
  <c r="MR16" i="14"/>
  <c r="MQ16" i="14"/>
  <c r="MP16" i="14"/>
  <c r="MO16" i="14"/>
  <c r="MN16" i="14"/>
  <c r="MM16" i="14"/>
  <c r="ML16" i="14"/>
  <c r="MK16" i="14"/>
  <c r="MJ16" i="14"/>
  <c r="MI16" i="14"/>
  <c r="MH16" i="14"/>
  <c r="MG16" i="14"/>
  <c r="MF16" i="14"/>
  <c r="ME16" i="14"/>
  <c r="MD16" i="14"/>
  <c r="MC16" i="14"/>
  <c r="MB16" i="14"/>
  <c r="MA16" i="14"/>
  <c r="LZ16" i="14"/>
  <c r="LY16" i="14"/>
  <c r="LX16" i="14"/>
  <c r="LW16" i="14"/>
  <c r="LV16" i="14"/>
  <c r="LU16" i="14"/>
  <c r="LT16" i="14"/>
  <c r="LS16" i="14"/>
  <c r="LR16" i="14"/>
  <c r="LQ16" i="14"/>
  <c r="LP16" i="14"/>
  <c r="LO16" i="14"/>
  <c r="LN16" i="14"/>
  <c r="LM16" i="14"/>
  <c r="LL16" i="14"/>
  <c r="LK16" i="14"/>
  <c r="LJ16" i="14"/>
  <c r="LI16" i="14"/>
  <c r="LH16" i="14"/>
  <c r="LG16" i="14"/>
  <c r="LF16" i="14"/>
  <c r="LE16" i="14"/>
  <c r="LD16" i="14"/>
  <c r="LC16" i="14"/>
  <c r="LB16" i="14"/>
  <c r="LA16" i="14"/>
  <c r="KZ16" i="14"/>
  <c r="KY16" i="14"/>
  <c r="KX16" i="14"/>
  <c r="KW16" i="14"/>
  <c r="KV16" i="14"/>
  <c r="KU16" i="14"/>
  <c r="KT16" i="14"/>
  <c r="KS16" i="14"/>
  <c r="KR16" i="14"/>
  <c r="KQ16" i="14"/>
  <c r="KP16" i="14"/>
  <c r="KO16" i="14"/>
  <c r="KN16" i="14"/>
  <c r="KM16" i="14"/>
  <c r="KL16" i="14"/>
  <c r="KK16" i="14"/>
  <c r="KJ16" i="14"/>
  <c r="KI16" i="14"/>
  <c r="KH16" i="14"/>
  <c r="KG16" i="14"/>
  <c r="KF16" i="14"/>
  <c r="KE16" i="14"/>
  <c r="KD16" i="14"/>
  <c r="KC16" i="14"/>
  <c r="KB16" i="14"/>
  <c r="KA16" i="14"/>
  <c r="JZ16" i="14"/>
  <c r="JY16" i="14"/>
  <c r="JX16" i="14"/>
  <c r="JW16" i="14"/>
  <c r="JV16" i="14"/>
  <c r="JU16" i="14"/>
  <c r="JT16" i="14"/>
  <c r="JS16" i="14"/>
  <c r="JR16" i="14"/>
  <c r="JQ16" i="14"/>
  <c r="JP16" i="14"/>
  <c r="JO16" i="14"/>
  <c r="JN16" i="14"/>
  <c r="JM16" i="14"/>
  <c r="JL16" i="14"/>
  <c r="JK16" i="14"/>
  <c r="JJ16" i="14"/>
  <c r="JI16" i="14"/>
  <c r="JH16" i="14"/>
  <c r="JG16" i="14"/>
  <c r="JF16" i="14"/>
  <c r="JE16" i="14"/>
  <c r="JD16" i="14"/>
  <c r="JC16" i="14"/>
  <c r="JB16" i="14"/>
  <c r="JA16" i="14"/>
  <c r="IZ16" i="14"/>
  <c r="IY16" i="14"/>
  <c r="IX16" i="14"/>
  <c r="IW16" i="14"/>
  <c r="IV16" i="14"/>
  <c r="IU16" i="14"/>
  <c r="IT16" i="14"/>
  <c r="IS16" i="14"/>
  <c r="IR16" i="14"/>
  <c r="IQ16" i="14"/>
  <c r="IP16" i="14"/>
  <c r="IO16" i="14"/>
  <c r="IN16" i="14"/>
  <c r="IM16" i="14"/>
  <c r="IL16" i="14"/>
  <c r="IK16" i="14"/>
  <c r="IJ16" i="14"/>
  <c r="II16" i="14"/>
  <c r="IH16" i="14"/>
  <c r="IG16" i="14"/>
  <c r="IF16" i="14"/>
  <c r="IE16" i="14"/>
  <c r="ID16" i="14"/>
  <c r="IC16" i="14"/>
  <c r="IB16" i="14"/>
  <c r="IA16" i="14"/>
  <c r="HZ16" i="14"/>
  <c r="HY16" i="14"/>
  <c r="HX16" i="14"/>
  <c r="HW16" i="14"/>
  <c r="HV16" i="14"/>
  <c r="HU16" i="14"/>
  <c r="HT16" i="14"/>
  <c r="HS16" i="14"/>
  <c r="HR16" i="14"/>
  <c r="HQ16" i="14"/>
  <c r="HP16" i="14"/>
  <c r="HO16" i="14"/>
  <c r="HN16" i="14"/>
  <c r="HM16" i="14"/>
  <c r="HL16" i="14"/>
  <c r="HK16" i="14"/>
  <c r="HJ16" i="14"/>
  <c r="HI16" i="14"/>
  <c r="HH16" i="14"/>
  <c r="HG16" i="14"/>
  <c r="HF16" i="14"/>
  <c r="HE16" i="14"/>
  <c r="HD16" i="14"/>
  <c r="HC16" i="14"/>
  <c r="HB16" i="14"/>
  <c r="HA16" i="14"/>
  <c r="GZ16" i="14"/>
  <c r="GY16" i="14"/>
  <c r="GX16" i="14"/>
  <c r="GW16" i="14"/>
  <c r="GV16" i="14"/>
  <c r="GU16" i="14"/>
  <c r="GT16" i="14"/>
  <c r="GS16" i="14"/>
  <c r="GR16" i="14"/>
  <c r="GQ16" i="14"/>
  <c r="GP16" i="14"/>
  <c r="GO16" i="14"/>
  <c r="GN16" i="14"/>
  <c r="GM16" i="14"/>
  <c r="GL16" i="14"/>
  <c r="GK16" i="14"/>
  <c r="GJ16" i="14"/>
  <c r="GI16" i="14"/>
  <c r="GH16" i="14"/>
  <c r="GG16" i="14"/>
  <c r="GF16" i="14"/>
  <c r="GE16" i="14"/>
  <c r="GD16" i="14"/>
  <c r="GC16" i="14"/>
  <c r="GB16" i="14"/>
  <c r="GA16" i="14"/>
  <c r="FZ16" i="14"/>
  <c r="FY16" i="14"/>
  <c r="FX16" i="14"/>
  <c r="FW16" i="14"/>
  <c r="FV16" i="14"/>
  <c r="FU16" i="14"/>
  <c r="FT16" i="14"/>
  <c r="FS16" i="14"/>
  <c r="FR16" i="14"/>
  <c r="FQ16" i="14"/>
  <c r="FP16" i="14"/>
  <c r="FO16" i="14"/>
  <c r="FN16" i="14"/>
  <c r="FM16" i="14"/>
  <c r="FL16" i="14"/>
  <c r="FK16" i="14"/>
  <c r="FJ16" i="14"/>
  <c r="FI16" i="14"/>
  <c r="FH16" i="14"/>
  <c r="FG16" i="14"/>
  <c r="FF16" i="14"/>
  <c r="FE16" i="14"/>
  <c r="FD16" i="14"/>
  <c r="FC16" i="14"/>
  <c r="FB16" i="14"/>
  <c r="FA16" i="14"/>
  <c r="EZ16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E16" i="14"/>
  <c r="ED16" i="14"/>
  <c r="EC16" i="14"/>
  <c r="EB16" i="14"/>
  <c r="EA16" i="14"/>
  <c r="DZ16" i="14"/>
  <c r="DY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SK15" i="14"/>
  <c r="SJ15" i="14"/>
  <c r="SI15" i="14"/>
  <c r="SH15" i="14"/>
  <c r="SG15" i="14"/>
  <c r="SF15" i="14"/>
  <c r="SE15" i="14"/>
  <c r="SD15" i="14"/>
  <c r="SC15" i="14"/>
  <c r="SB15" i="14"/>
  <c r="SA15" i="14"/>
  <c r="RZ15" i="14"/>
  <c r="RY15" i="14"/>
  <c r="RX15" i="14"/>
  <c r="RW15" i="14"/>
  <c r="RV15" i="14"/>
  <c r="RU15" i="14"/>
  <c r="RT15" i="14"/>
  <c r="RS15" i="14"/>
  <c r="RR15" i="14"/>
  <c r="RQ15" i="14"/>
  <c r="RP15" i="14"/>
  <c r="RO15" i="14"/>
  <c r="RN15" i="14"/>
  <c r="RM15" i="14"/>
  <c r="RL15" i="14"/>
  <c r="RK15" i="14"/>
  <c r="RJ15" i="14"/>
  <c r="RI15" i="14"/>
  <c r="RH15" i="14"/>
  <c r="RG15" i="14"/>
  <c r="RF15" i="14"/>
  <c r="RE15" i="14"/>
  <c r="RD15" i="14"/>
  <c r="RC15" i="14"/>
  <c r="RB15" i="14"/>
  <c r="RA15" i="14"/>
  <c r="QZ15" i="14"/>
  <c r="QY15" i="14"/>
  <c r="QX15" i="14"/>
  <c r="QW15" i="14"/>
  <c r="QV15" i="14"/>
  <c r="QU15" i="14"/>
  <c r="QT15" i="14"/>
  <c r="QS15" i="14"/>
  <c r="QR15" i="14"/>
  <c r="QQ15" i="14"/>
  <c r="QP15" i="14"/>
  <c r="QO15" i="14"/>
  <c r="QN15" i="14"/>
  <c r="QM15" i="14"/>
  <c r="QL15" i="14"/>
  <c r="QK15" i="14"/>
  <c r="QJ15" i="14"/>
  <c r="QI15" i="14"/>
  <c r="QH15" i="14"/>
  <c r="QG15" i="14"/>
  <c r="QF15" i="14"/>
  <c r="QE15" i="14"/>
  <c r="QD15" i="14"/>
  <c r="QC15" i="14"/>
  <c r="QB15" i="14"/>
  <c r="QA15" i="14"/>
  <c r="PZ15" i="14"/>
  <c r="PY15" i="14"/>
  <c r="PX15" i="14"/>
  <c r="PW15" i="14"/>
  <c r="PV15" i="14"/>
  <c r="PU15" i="14"/>
  <c r="PT15" i="14"/>
  <c r="PS15" i="14"/>
  <c r="PR15" i="14"/>
  <c r="PQ15" i="14"/>
  <c r="PP15" i="14"/>
  <c r="PO15" i="14"/>
  <c r="PN15" i="14"/>
  <c r="PM15" i="14"/>
  <c r="PL15" i="14"/>
  <c r="PK15" i="14"/>
  <c r="PJ15" i="14"/>
  <c r="PI15" i="14"/>
  <c r="PH15" i="14"/>
  <c r="PG15" i="14"/>
  <c r="PF15" i="14"/>
  <c r="PE15" i="14"/>
  <c r="PD15" i="14"/>
  <c r="PC15" i="14"/>
  <c r="PB15" i="14"/>
  <c r="PA15" i="14"/>
  <c r="OZ15" i="14"/>
  <c r="OY15" i="14"/>
  <c r="OX15" i="14"/>
  <c r="OW15" i="14"/>
  <c r="OV15" i="14"/>
  <c r="OU15" i="14"/>
  <c r="OT15" i="14"/>
  <c r="OS15" i="14"/>
  <c r="OR15" i="14"/>
  <c r="OQ15" i="14"/>
  <c r="OP15" i="14"/>
  <c r="OO15" i="14"/>
  <c r="ON15" i="14"/>
  <c r="OM15" i="14"/>
  <c r="OL15" i="14"/>
  <c r="OK15" i="14"/>
  <c r="OJ15" i="14"/>
  <c r="OI15" i="14"/>
  <c r="OH15" i="14"/>
  <c r="OG15" i="14"/>
  <c r="OF15" i="14"/>
  <c r="OE15" i="14"/>
  <c r="OD15" i="14"/>
  <c r="OC15" i="14"/>
  <c r="OB15" i="14"/>
  <c r="OA15" i="14"/>
  <c r="NZ15" i="14"/>
  <c r="NY15" i="14"/>
  <c r="NX15" i="14"/>
  <c r="NW15" i="14"/>
  <c r="NV15" i="14"/>
  <c r="NU15" i="14"/>
  <c r="NT15" i="14"/>
  <c r="NS15" i="14"/>
  <c r="NR15" i="14"/>
  <c r="NQ15" i="14"/>
  <c r="NP15" i="14"/>
  <c r="NO15" i="14"/>
  <c r="NN15" i="14"/>
  <c r="NM15" i="14"/>
  <c r="NL15" i="14"/>
  <c r="NK15" i="14"/>
  <c r="NJ15" i="14"/>
  <c r="NI15" i="14"/>
  <c r="NH15" i="14"/>
  <c r="NG15" i="14"/>
  <c r="NF15" i="14"/>
  <c r="NE15" i="14"/>
  <c r="ND15" i="14"/>
  <c r="NC15" i="14"/>
  <c r="NB15" i="14"/>
  <c r="NA15" i="14"/>
  <c r="MZ15" i="14"/>
  <c r="MY15" i="14"/>
  <c r="MX15" i="14"/>
  <c r="MW15" i="14"/>
  <c r="MV15" i="14"/>
  <c r="MU15" i="14"/>
  <c r="MT15" i="14"/>
  <c r="MS15" i="14"/>
  <c r="MR15" i="14"/>
  <c r="MQ15" i="14"/>
  <c r="MP15" i="14"/>
  <c r="MO15" i="14"/>
  <c r="MN15" i="14"/>
  <c r="MM15" i="14"/>
  <c r="ML15" i="14"/>
  <c r="MK15" i="14"/>
  <c r="MJ15" i="14"/>
  <c r="MI15" i="14"/>
  <c r="MH15" i="14"/>
  <c r="MG15" i="14"/>
  <c r="MF15" i="14"/>
  <c r="ME15" i="14"/>
  <c r="MD15" i="14"/>
  <c r="MC15" i="14"/>
  <c r="MB15" i="14"/>
  <c r="MA15" i="14"/>
  <c r="LZ15" i="14"/>
  <c r="LY15" i="14"/>
  <c r="LX15" i="14"/>
  <c r="LW15" i="14"/>
  <c r="LV15" i="14"/>
  <c r="LU15" i="14"/>
  <c r="LT15" i="14"/>
  <c r="LS15" i="14"/>
  <c r="LR15" i="14"/>
  <c r="LQ15" i="14"/>
  <c r="LP15" i="14"/>
  <c r="LO15" i="14"/>
  <c r="LN15" i="14"/>
  <c r="LM15" i="14"/>
  <c r="LL15" i="14"/>
  <c r="LK15" i="14"/>
  <c r="LJ15" i="14"/>
  <c r="LI15" i="14"/>
  <c r="LH15" i="14"/>
  <c r="LG15" i="14"/>
  <c r="LF15" i="14"/>
  <c r="LE15" i="14"/>
  <c r="LD15" i="14"/>
  <c r="LC15" i="14"/>
  <c r="LB15" i="14"/>
  <c r="LA15" i="14"/>
  <c r="KZ15" i="14"/>
  <c r="KY15" i="14"/>
  <c r="KX15" i="14"/>
  <c r="KW15" i="14"/>
  <c r="KV15" i="14"/>
  <c r="KU15" i="14"/>
  <c r="KT15" i="14"/>
  <c r="KS15" i="14"/>
  <c r="KR15" i="14"/>
  <c r="KQ15" i="14"/>
  <c r="KP15" i="14"/>
  <c r="KO15" i="14"/>
  <c r="KN15" i="14"/>
  <c r="KM15" i="14"/>
  <c r="KL15" i="14"/>
  <c r="KK15" i="14"/>
  <c r="KJ15" i="14"/>
  <c r="KI15" i="14"/>
  <c r="KH15" i="14"/>
  <c r="KG15" i="14"/>
  <c r="KF15" i="14"/>
  <c r="KE15" i="14"/>
  <c r="KD15" i="14"/>
  <c r="KC15" i="14"/>
  <c r="KB15" i="14"/>
  <c r="KA15" i="14"/>
  <c r="JZ15" i="14"/>
  <c r="JY15" i="14"/>
  <c r="JX15" i="14"/>
  <c r="JW15" i="14"/>
  <c r="JV15" i="14"/>
  <c r="JU15" i="14"/>
  <c r="JT15" i="14"/>
  <c r="JS15" i="14"/>
  <c r="JR15" i="14"/>
  <c r="JQ15" i="14"/>
  <c r="JP15" i="14"/>
  <c r="JO15" i="14"/>
  <c r="JN15" i="14"/>
  <c r="JM15" i="14"/>
  <c r="JL15" i="14"/>
  <c r="JK15" i="14"/>
  <c r="JJ15" i="14"/>
  <c r="JI15" i="14"/>
  <c r="JH15" i="14"/>
  <c r="JG15" i="14"/>
  <c r="JF15" i="14"/>
  <c r="JE15" i="14"/>
  <c r="JD15" i="14"/>
  <c r="JC15" i="14"/>
  <c r="JB15" i="14"/>
  <c r="JA15" i="14"/>
  <c r="IZ15" i="14"/>
  <c r="IY15" i="14"/>
  <c r="IX15" i="14"/>
  <c r="IW15" i="14"/>
  <c r="IV15" i="14"/>
  <c r="IU15" i="14"/>
  <c r="IT15" i="14"/>
  <c r="IS15" i="14"/>
  <c r="IR15" i="14"/>
  <c r="IQ15" i="14"/>
  <c r="IP15" i="14"/>
  <c r="IO15" i="14"/>
  <c r="IN15" i="14"/>
  <c r="IM15" i="14"/>
  <c r="IL15" i="14"/>
  <c r="IK15" i="14"/>
  <c r="IJ15" i="14"/>
  <c r="II15" i="14"/>
  <c r="IH15" i="14"/>
  <c r="IG15" i="14"/>
  <c r="IF15" i="14"/>
  <c r="IE15" i="14"/>
  <c r="ID15" i="14"/>
  <c r="IC15" i="14"/>
  <c r="IB15" i="14"/>
  <c r="IA15" i="14"/>
  <c r="HZ15" i="14"/>
  <c r="HY15" i="14"/>
  <c r="HX15" i="14"/>
  <c r="HW15" i="14"/>
  <c r="HV15" i="14"/>
  <c r="HU15" i="14"/>
  <c r="HT15" i="14"/>
  <c r="HS15" i="14"/>
  <c r="HR15" i="14"/>
  <c r="HQ15" i="14"/>
  <c r="HP15" i="14"/>
  <c r="HO15" i="14"/>
  <c r="HN15" i="14"/>
  <c r="HM15" i="14"/>
  <c r="HL15" i="14"/>
  <c r="HK15" i="14"/>
  <c r="HJ15" i="14"/>
  <c r="HI15" i="14"/>
  <c r="HH15" i="14"/>
  <c r="HG15" i="14"/>
  <c r="HF15" i="14"/>
  <c r="HE15" i="14"/>
  <c r="HD15" i="14"/>
  <c r="HC15" i="14"/>
  <c r="HB15" i="14"/>
  <c r="HA15" i="14"/>
  <c r="GZ15" i="14"/>
  <c r="GY15" i="14"/>
  <c r="GX15" i="14"/>
  <c r="GW15" i="14"/>
  <c r="GV15" i="14"/>
  <c r="GU15" i="14"/>
  <c r="GT15" i="14"/>
  <c r="GS15" i="14"/>
  <c r="GR15" i="14"/>
  <c r="GQ15" i="14"/>
  <c r="GP15" i="14"/>
  <c r="GO15" i="14"/>
  <c r="GN15" i="14"/>
  <c r="GM15" i="14"/>
  <c r="GL15" i="14"/>
  <c r="GK15" i="14"/>
  <c r="GJ15" i="14"/>
  <c r="GI15" i="14"/>
  <c r="GH15" i="14"/>
  <c r="GG15" i="14"/>
  <c r="GF15" i="14"/>
  <c r="GE15" i="14"/>
  <c r="GD15" i="14"/>
  <c r="GC15" i="14"/>
  <c r="GB15" i="14"/>
  <c r="GA15" i="14"/>
  <c r="FZ15" i="14"/>
  <c r="FY15" i="14"/>
  <c r="FX15" i="14"/>
  <c r="FW15" i="14"/>
  <c r="FV15" i="14"/>
  <c r="FU15" i="14"/>
  <c r="FT15" i="14"/>
  <c r="FS15" i="14"/>
  <c r="FR15" i="14"/>
  <c r="FQ15" i="14"/>
  <c r="FP15" i="14"/>
  <c r="FO15" i="14"/>
  <c r="FN15" i="14"/>
  <c r="FM15" i="14"/>
  <c r="FL15" i="14"/>
  <c r="FK15" i="14"/>
  <c r="FJ15" i="14"/>
  <c r="FI15" i="14"/>
  <c r="FH15" i="14"/>
  <c r="FG15" i="14"/>
  <c r="FF15" i="14"/>
  <c r="FE15" i="14"/>
  <c r="FD15" i="14"/>
  <c r="FC15" i="14"/>
  <c r="FB15" i="14"/>
  <c r="FA15" i="14"/>
  <c r="EZ15" i="14"/>
  <c r="EY15" i="14"/>
  <c r="EX15" i="14"/>
  <c r="EW15" i="14"/>
  <c r="EV15" i="14"/>
  <c r="EU15" i="14"/>
  <c r="ET15" i="14"/>
  <c r="ES15" i="14"/>
  <c r="ER15" i="14"/>
  <c r="EQ15" i="14"/>
  <c r="EP15" i="14"/>
  <c r="EO15" i="14"/>
  <c r="EN15" i="14"/>
  <c r="EM15" i="14"/>
  <c r="EL15" i="14"/>
  <c r="EK15" i="14"/>
  <c r="EJ15" i="14"/>
  <c r="EI15" i="14"/>
  <c r="EH15" i="14"/>
  <c r="EG15" i="14"/>
  <c r="EF15" i="14"/>
  <c r="EE15" i="14"/>
  <c r="ED15" i="14"/>
  <c r="EC15" i="14"/>
  <c r="EB15" i="14"/>
  <c r="EA15" i="14"/>
  <c r="DZ15" i="14"/>
  <c r="DY15" i="14"/>
  <c r="DX15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K15" i="14"/>
  <c r="DJ15" i="14"/>
  <c r="DI15" i="14"/>
  <c r="DH15" i="14"/>
  <c r="DG15" i="14"/>
  <c r="DF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N15" i="14"/>
  <c r="CM15" i="14"/>
  <c r="CL15" i="14"/>
  <c r="CK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SK14" i="14"/>
  <c r="SK21" i="14" s="1"/>
  <c r="S27" i="14" s="1"/>
  <c r="SJ14" i="14"/>
  <c r="SJ21" i="14" s="1"/>
  <c r="SI14" i="14"/>
  <c r="SI21" i="14" s="1"/>
  <c r="SH14" i="14"/>
  <c r="SH21" i="14" s="1"/>
  <c r="SG14" i="14"/>
  <c r="SG21" i="14" s="1"/>
  <c r="SF14" i="14"/>
  <c r="SF21" i="14" s="1"/>
  <c r="SE14" i="14"/>
  <c r="SE21" i="14" s="1"/>
  <c r="SD14" i="14"/>
  <c r="SD21" i="14" s="1"/>
  <c r="SC14" i="14"/>
  <c r="SC21" i="14" s="1"/>
  <c r="SB14" i="14"/>
  <c r="SB21" i="14" s="1"/>
  <c r="SA14" i="14"/>
  <c r="SA21" i="14" s="1"/>
  <c r="RZ14" i="14"/>
  <c r="RZ21" i="14" s="1"/>
  <c r="RY14" i="14"/>
  <c r="RX14" i="14"/>
  <c r="RW14" i="14"/>
  <c r="RW21" i="14" s="1"/>
  <c r="RV14" i="14"/>
  <c r="RV21" i="14" s="1"/>
  <c r="RU14" i="14"/>
  <c r="RU21" i="14" s="1"/>
  <c r="RT14" i="14"/>
  <c r="RT21" i="14" s="1"/>
  <c r="RS14" i="14"/>
  <c r="RS21" i="14" s="1"/>
  <c r="RR14" i="14"/>
  <c r="RR21" i="14" s="1"/>
  <c r="RQ14" i="14"/>
  <c r="RQ21" i="14" s="1"/>
  <c r="RP14" i="14"/>
  <c r="RP21" i="14" s="1"/>
  <c r="RO14" i="14"/>
  <c r="RO21" i="14" s="1"/>
  <c r="RN14" i="14"/>
  <c r="RN21" i="14" s="1"/>
  <c r="RM14" i="14"/>
  <c r="RM21" i="14" s="1"/>
  <c r="RL14" i="14"/>
  <c r="RL21" i="14" s="1"/>
  <c r="RK14" i="14"/>
  <c r="RK21" i="14" s="1"/>
  <c r="RJ14" i="14"/>
  <c r="RJ21" i="14" s="1"/>
  <c r="RI14" i="14"/>
  <c r="RH14" i="14"/>
  <c r="RG14" i="14"/>
  <c r="RG21" i="14" s="1"/>
  <c r="RF14" i="14"/>
  <c r="RF21" i="14" s="1"/>
  <c r="RE14" i="14"/>
  <c r="RE21" i="14" s="1"/>
  <c r="RD14" i="14"/>
  <c r="RD21" i="14" s="1"/>
  <c r="RC14" i="14"/>
  <c r="RC21" i="14" s="1"/>
  <c r="RB14" i="14"/>
  <c r="RB21" i="14" s="1"/>
  <c r="RA14" i="14"/>
  <c r="RA21" i="14" s="1"/>
  <c r="QZ14" i="14"/>
  <c r="QZ21" i="14" s="1"/>
  <c r="QY14" i="14"/>
  <c r="QY21" i="14" s="1"/>
  <c r="QX14" i="14"/>
  <c r="QX21" i="14" s="1"/>
  <c r="QW14" i="14"/>
  <c r="QW21" i="14" s="1"/>
  <c r="QV14" i="14"/>
  <c r="QV21" i="14" s="1"/>
  <c r="QU14" i="14"/>
  <c r="QU21" i="14" s="1"/>
  <c r="QT14" i="14"/>
  <c r="QT21" i="14" s="1"/>
  <c r="QS14" i="14"/>
  <c r="QR14" i="14"/>
  <c r="QQ14" i="14"/>
  <c r="QQ21" i="14" s="1"/>
  <c r="QP14" i="14"/>
  <c r="QP21" i="14" s="1"/>
  <c r="S33" i="14" s="1"/>
  <c r="QO14" i="14"/>
  <c r="QO21" i="14" s="1"/>
  <c r="QN14" i="14"/>
  <c r="QN21" i="14" s="1"/>
  <c r="S34" i="14" s="1"/>
  <c r="QM14" i="14"/>
  <c r="QM21" i="14" s="1"/>
  <c r="QL14" i="14"/>
  <c r="QL21" i="14" s="1"/>
  <c r="QK14" i="14"/>
  <c r="QK21" i="14" s="1"/>
  <c r="QJ14" i="14"/>
  <c r="QJ21" i="14" s="1"/>
  <c r="QI14" i="14"/>
  <c r="QI21" i="14" s="1"/>
  <c r="QH14" i="14"/>
  <c r="QH21" i="14" s="1"/>
  <c r="QG14" i="14"/>
  <c r="QG21" i="14" s="1"/>
  <c r="QF14" i="14"/>
  <c r="QF21" i="14" s="1"/>
  <c r="QE14" i="14"/>
  <c r="QE21" i="14" s="1"/>
  <c r="QD14" i="14"/>
  <c r="QD21" i="14" s="1"/>
  <c r="QC14" i="14"/>
  <c r="QB14" i="14"/>
  <c r="QA14" i="14"/>
  <c r="QA21" i="14" s="1"/>
  <c r="PZ14" i="14"/>
  <c r="PZ21" i="14" s="1"/>
  <c r="PY14" i="14"/>
  <c r="PY21" i="14" s="1"/>
  <c r="PX14" i="14"/>
  <c r="PX21" i="14" s="1"/>
  <c r="PW14" i="14"/>
  <c r="PW21" i="14" s="1"/>
  <c r="PV14" i="14"/>
  <c r="PV21" i="14" s="1"/>
  <c r="PU14" i="14"/>
  <c r="PU21" i="14" s="1"/>
  <c r="PT14" i="14"/>
  <c r="PT21" i="14" s="1"/>
  <c r="PS14" i="14"/>
  <c r="PS21" i="14" s="1"/>
  <c r="PR14" i="14"/>
  <c r="PR21" i="14" s="1"/>
  <c r="PQ14" i="14"/>
  <c r="PQ21" i="14" s="1"/>
  <c r="PP14" i="14"/>
  <c r="PP21" i="14" s="1"/>
  <c r="PO14" i="14"/>
  <c r="PO21" i="14" s="1"/>
  <c r="PN14" i="14"/>
  <c r="PN21" i="14" s="1"/>
  <c r="PM14" i="14"/>
  <c r="PL14" i="14"/>
  <c r="PK14" i="14"/>
  <c r="PK21" i="14" s="1"/>
  <c r="PJ14" i="14"/>
  <c r="PJ21" i="14" s="1"/>
  <c r="PI14" i="14"/>
  <c r="PI21" i="14" s="1"/>
  <c r="PH14" i="14"/>
  <c r="PH21" i="14" s="1"/>
  <c r="PG14" i="14"/>
  <c r="PG21" i="14" s="1"/>
  <c r="PF14" i="14"/>
  <c r="PF21" i="14" s="1"/>
  <c r="PE14" i="14"/>
  <c r="PE21" i="14" s="1"/>
  <c r="PD14" i="14"/>
  <c r="PD21" i="14" s="1"/>
  <c r="PC14" i="14"/>
  <c r="PC21" i="14" s="1"/>
  <c r="PB14" i="14"/>
  <c r="PB21" i="14" s="1"/>
  <c r="PA14" i="14"/>
  <c r="PA21" i="14" s="1"/>
  <c r="OZ14" i="14"/>
  <c r="OZ21" i="14" s="1"/>
  <c r="OY14" i="14"/>
  <c r="OY21" i="14" s="1"/>
  <c r="OX14" i="14"/>
  <c r="OX21" i="14" s="1"/>
  <c r="OW14" i="14"/>
  <c r="OV14" i="14"/>
  <c r="OU14" i="14"/>
  <c r="OU21" i="14" s="1"/>
  <c r="OT14" i="14"/>
  <c r="OT21" i="14" s="1"/>
  <c r="OS14" i="14"/>
  <c r="OS21" i="14" s="1"/>
  <c r="OR14" i="14"/>
  <c r="OR21" i="14" s="1"/>
  <c r="OQ14" i="14"/>
  <c r="OQ21" i="14" s="1"/>
  <c r="OP14" i="14"/>
  <c r="OP21" i="14" s="1"/>
  <c r="OO14" i="14"/>
  <c r="OO21" i="14" s="1"/>
  <c r="ON14" i="14"/>
  <c r="ON21" i="14" s="1"/>
  <c r="OM14" i="14"/>
  <c r="OM21" i="14" s="1"/>
  <c r="OL14" i="14"/>
  <c r="OL21" i="14" s="1"/>
  <c r="OK14" i="14"/>
  <c r="OK21" i="14" s="1"/>
  <c r="OJ14" i="14"/>
  <c r="OJ21" i="14" s="1"/>
  <c r="OI14" i="14"/>
  <c r="OI21" i="14" s="1"/>
  <c r="OH14" i="14"/>
  <c r="OH21" i="14" s="1"/>
  <c r="OG14" i="14"/>
  <c r="OF14" i="14"/>
  <c r="OE14" i="14"/>
  <c r="OE21" i="14" s="1"/>
  <c r="OD14" i="14"/>
  <c r="OD21" i="14" s="1"/>
  <c r="OC14" i="14"/>
  <c r="OC21" i="14" s="1"/>
  <c r="OB14" i="14"/>
  <c r="OB21" i="14" s="1"/>
  <c r="OA14" i="14"/>
  <c r="OA21" i="14" s="1"/>
  <c r="NZ14" i="14"/>
  <c r="NZ21" i="14" s="1"/>
  <c r="NY14" i="14"/>
  <c r="NY21" i="14" s="1"/>
  <c r="NX14" i="14"/>
  <c r="NX21" i="14" s="1"/>
  <c r="NW14" i="14"/>
  <c r="NW21" i="14" s="1"/>
  <c r="NV14" i="14"/>
  <c r="NV21" i="14" s="1"/>
  <c r="NU14" i="14"/>
  <c r="NU21" i="14" s="1"/>
  <c r="NT14" i="14"/>
  <c r="NT21" i="14" s="1"/>
  <c r="NS14" i="14"/>
  <c r="NS21" i="14" s="1"/>
  <c r="NR14" i="14"/>
  <c r="NR21" i="14" s="1"/>
  <c r="NQ14" i="14"/>
  <c r="NP14" i="14"/>
  <c r="NO14" i="14"/>
  <c r="NO21" i="14" s="1"/>
  <c r="NN14" i="14"/>
  <c r="NN21" i="14" s="1"/>
  <c r="NM14" i="14"/>
  <c r="NM21" i="14" s="1"/>
  <c r="NL14" i="14"/>
  <c r="NL21" i="14" s="1"/>
  <c r="NK14" i="14"/>
  <c r="NK21" i="14" s="1"/>
  <c r="NJ14" i="14"/>
  <c r="NJ21" i="14" s="1"/>
  <c r="NI14" i="14"/>
  <c r="NI21" i="14" s="1"/>
  <c r="NH14" i="14"/>
  <c r="NH21" i="14" s="1"/>
  <c r="NG14" i="14"/>
  <c r="NG21" i="14" s="1"/>
  <c r="NF14" i="14"/>
  <c r="NF21" i="14" s="1"/>
  <c r="NE14" i="14"/>
  <c r="NE21" i="14" s="1"/>
  <c r="ND14" i="14"/>
  <c r="ND21" i="14" s="1"/>
  <c r="NC14" i="14"/>
  <c r="NC21" i="14" s="1"/>
  <c r="NB14" i="14"/>
  <c r="NB21" i="14" s="1"/>
  <c r="NA14" i="14"/>
  <c r="MZ14" i="14"/>
  <c r="MY14" i="14"/>
  <c r="MY21" i="14" s="1"/>
  <c r="MX14" i="14"/>
  <c r="MX21" i="14" s="1"/>
  <c r="MW14" i="14"/>
  <c r="MW21" i="14" s="1"/>
  <c r="MV14" i="14"/>
  <c r="MV21" i="14" s="1"/>
  <c r="MU14" i="14"/>
  <c r="MU21" i="14" s="1"/>
  <c r="MT14" i="14"/>
  <c r="MT21" i="14" s="1"/>
  <c r="MS14" i="14"/>
  <c r="MS21" i="14" s="1"/>
  <c r="MR14" i="14"/>
  <c r="MR21" i="14" s="1"/>
  <c r="MQ14" i="14"/>
  <c r="MQ21" i="14" s="1"/>
  <c r="MP14" i="14"/>
  <c r="MP21" i="14" s="1"/>
  <c r="MO14" i="14"/>
  <c r="MO21" i="14" s="1"/>
  <c r="MN14" i="14"/>
  <c r="MN21" i="14" s="1"/>
  <c r="MM14" i="14"/>
  <c r="MM21" i="14" s="1"/>
  <c r="ML14" i="14"/>
  <c r="ML21" i="14" s="1"/>
  <c r="MK14" i="14"/>
  <c r="MJ14" i="14"/>
  <c r="MI14" i="14"/>
  <c r="MI21" i="14" s="1"/>
  <c r="MH14" i="14"/>
  <c r="MH21" i="14" s="1"/>
  <c r="MG14" i="14"/>
  <c r="MG21" i="14" s="1"/>
  <c r="MF14" i="14"/>
  <c r="MF21" i="14" s="1"/>
  <c r="ME14" i="14"/>
  <c r="ME21" i="14" s="1"/>
  <c r="MD14" i="14"/>
  <c r="MD21" i="14" s="1"/>
  <c r="MC14" i="14"/>
  <c r="MC21" i="14" s="1"/>
  <c r="MB14" i="14"/>
  <c r="MB21" i="14" s="1"/>
  <c r="MA14" i="14"/>
  <c r="MA21" i="14" s="1"/>
  <c r="LZ14" i="14"/>
  <c r="LZ21" i="14" s="1"/>
  <c r="LY14" i="14"/>
  <c r="LY21" i="14" s="1"/>
  <c r="LX14" i="14"/>
  <c r="LX21" i="14" s="1"/>
  <c r="LW14" i="14"/>
  <c r="LW21" i="14" s="1"/>
  <c r="LV14" i="14"/>
  <c r="LV21" i="14" s="1"/>
  <c r="LU14" i="14"/>
  <c r="LT14" i="14"/>
  <c r="LS14" i="14"/>
  <c r="LS21" i="14" s="1"/>
  <c r="LR14" i="14"/>
  <c r="LR21" i="14" s="1"/>
  <c r="LQ14" i="14"/>
  <c r="LQ21" i="14" s="1"/>
  <c r="LP14" i="14"/>
  <c r="LP21" i="14" s="1"/>
  <c r="LO14" i="14"/>
  <c r="LO21" i="14" s="1"/>
  <c r="LN14" i="14"/>
  <c r="LN21" i="14" s="1"/>
  <c r="LM14" i="14"/>
  <c r="LM21" i="14" s="1"/>
  <c r="LL14" i="14"/>
  <c r="LL21" i="14" s="1"/>
  <c r="S35" i="14" s="1"/>
  <c r="LK14" i="14"/>
  <c r="LK21" i="14" s="1"/>
  <c r="LJ14" i="14"/>
  <c r="LJ21" i="14" s="1"/>
  <c r="LI14" i="14"/>
  <c r="LI21" i="14" s="1"/>
  <c r="LH14" i="14"/>
  <c r="LH21" i="14" s="1"/>
  <c r="LG14" i="14"/>
  <c r="LG21" i="14" s="1"/>
  <c r="LF14" i="14"/>
  <c r="LF21" i="14" s="1"/>
  <c r="LE14" i="14"/>
  <c r="LD14" i="14"/>
  <c r="LC14" i="14"/>
  <c r="LC21" i="14" s="1"/>
  <c r="LB14" i="14"/>
  <c r="LB21" i="14" s="1"/>
  <c r="LA14" i="14"/>
  <c r="LA21" i="14" s="1"/>
  <c r="KZ14" i="14"/>
  <c r="KZ21" i="14" s="1"/>
  <c r="KY14" i="14"/>
  <c r="KY21" i="14" s="1"/>
  <c r="KX14" i="14"/>
  <c r="KX21" i="14" s="1"/>
  <c r="KW14" i="14"/>
  <c r="KW21" i="14" s="1"/>
  <c r="KV14" i="14"/>
  <c r="KV21" i="14" s="1"/>
  <c r="KU14" i="14"/>
  <c r="KU21" i="14" s="1"/>
  <c r="KT14" i="14"/>
  <c r="KT21" i="14" s="1"/>
  <c r="KS14" i="14"/>
  <c r="KS21" i="14" s="1"/>
  <c r="KR14" i="14"/>
  <c r="KR21" i="14" s="1"/>
  <c r="KQ14" i="14"/>
  <c r="KQ21" i="14" s="1"/>
  <c r="KP14" i="14"/>
  <c r="KP21" i="14" s="1"/>
  <c r="KO14" i="14"/>
  <c r="KN14" i="14"/>
  <c r="KM14" i="14"/>
  <c r="KM21" i="14" s="1"/>
  <c r="KL14" i="14"/>
  <c r="KL21" i="14" s="1"/>
  <c r="KK14" i="14"/>
  <c r="KK21" i="14" s="1"/>
  <c r="KJ14" i="14"/>
  <c r="KJ21" i="14" s="1"/>
  <c r="KI14" i="14"/>
  <c r="KI21" i="14" s="1"/>
  <c r="KH14" i="14"/>
  <c r="KH21" i="14" s="1"/>
  <c r="KG14" i="14"/>
  <c r="KG21" i="14" s="1"/>
  <c r="KF14" i="14"/>
  <c r="KF21" i="14" s="1"/>
  <c r="KE14" i="14"/>
  <c r="KE21" i="14" s="1"/>
  <c r="KD14" i="14"/>
  <c r="KD21" i="14" s="1"/>
  <c r="KC14" i="14"/>
  <c r="KC21" i="14" s="1"/>
  <c r="S36" i="14" s="1"/>
  <c r="KB14" i="14"/>
  <c r="KB21" i="14" s="1"/>
  <c r="KA14" i="14"/>
  <c r="KA21" i="14" s="1"/>
  <c r="JZ14" i="14"/>
  <c r="JZ21" i="14" s="1"/>
  <c r="JY14" i="14"/>
  <c r="JX14" i="14"/>
  <c r="JW14" i="14"/>
  <c r="JW21" i="14" s="1"/>
  <c r="JV14" i="14"/>
  <c r="JV21" i="14" s="1"/>
  <c r="JU14" i="14"/>
  <c r="JU21" i="14" s="1"/>
  <c r="JT14" i="14"/>
  <c r="JT21" i="14" s="1"/>
  <c r="JS14" i="14"/>
  <c r="JS21" i="14" s="1"/>
  <c r="JR14" i="14"/>
  <c r="JR21" i="14" s="1"/>
  <c r="JQ14" i="14"/>
  <c r="JQ21" i="14" s="1"/>
  <c r="JP14" i="14"/>
  <c r="JP21" i="14" s="1"/>
  <c r="JO14" i="14"/>
  <c r="JO21" i="14" s="1"/>
  <c r="JN14" i="14"/>
  <c r="JN21" i="14" s="1"/>
  <c r="JM14" i="14"/>
  <c r="JM21" i="14" s="1"/>
  <c r="JL14" i="14"/>
  <c r="JL21" i="14" s="1"/>
  <c r="JK14" i="14"/>
  <c r="JK21" i="14" s="1"/>
  <c r="JJ14" i="14"/>
  <c r="JJ21" i="14" s="1"/>
  <c r="JI14" i="14"/>
  <c r="JH14" i="14"/>
  <c r="JG14" i="14"/>
  <c r="JG21" i="14" s="1"/>
  <c r="JF14" i="14"/>
  <c r="JF21" i="14" s="1"/>
  <c r="JE14" i="14"/>
  <c r="JE21" i="14" s="1"/>
  <c r="JD14" i="14"/>
  <c r="JD21" i="14" s="1"/>
  <c r="JC14" i="14"/>
  <c r="JC21" i="14" s="1"/>
  <c r="JB14" i="14"/>
  <c r="JB21" i="14" s="1"/>
  <c r="JA14" i="14"/>
  <c r="JA21" i="14" s="1"/>
  <c r="IZ14" i="14"/>
  <c r="IZ21" i="14" s="1"/>
  <c r="IY14" i="14"/>
  <c r="IY21" i="14" s="1"/>
  <c r="IX14" i="14"/>
  <c r="IX21" i="14" s="1"/>
  <c r="IW14" i="14"/>
  <c r="IW21" i="14" s="1"/>
  <c r="IV14" i="14"/>
  <c r="IV21" i="14" s="1"/>
  <c r="IU14" i="14"/>
  <c r="IU21" i="14" s="1"/>
  <c r="IT14" i="14"/>
  <c r="IT21" i="14" s="1"/>
  <c r="IS14" i="14"/>
  <c r="IR14" i="14"/>
  <c r="IQ14" i="14"/>
  <c r="IQ21" i="14" s="1"/>
  <c r="IP14" i="14"/>
  <c r="IP21" i="14" s="1"/>
  <c r="IO14" i="14"/>
  <c r="IO21" i="14" s="1"/>
  <c r="IN14" i="14"/>
  <c r="IN21" i="14" s="1"/>
  <c r="IM14" i="14"/>
  <c r="IM21" i="14" s="1"/>
  <c r="IL14" i="14"/>
  <c r="IL21" i="14" s="1"/>
  <c r="IK14" i="14"/>
  <c r="IK21" i="14" s="1"/>
  <c r="IJ14" i="14"/>
  <c r="IJ21" i="14" s="1"/>
  <c r="II14" i="14"/>
  <c r="II21" i="14" s="1"/>
  <c r="IH14" i="14"/>
  <c r="IH21" i="14" s="1"/>
  <c r="IG14" i="14"/>
  <c r="IG21" i="14" s="1"/>
  <c r="IF14" i="14"/>
  <c r="IF21" i="14" s="1"/>
  <c r="IE14" i="14"/>
  <c r="IE21" i="14" s="1"/>
  <c r="ID14" i="14"/>
  <c r="ID21" i="14" s="1"/>
  <c r="IC14" i="14"/>
  <c r="IB14" i="14"/>
  <c r="IA14" i="14"/>
  <c r="IA21" i="14" s="1"/>
  <c r="HZ14" i="14"/>
  <c r="HZ21" i="14" s="1"/>
  <c r="HY14" i="14"/>
  <c r="HY21" i="14" s="1"/>
  <c r="HX14" i="14"/>
  <c r="HX21" i="14" s="1"/>
  <c r="HW14" i="14"/>
  <c r="HW21" i="14" s="1"/>
  <c r="HV14" i="14"/>
  <c r="HV21" i="14" s="1"/>
  <c r="HU14" i="14"/>
  <c r="HU21" i="14" s="1"/>
  <c r="HT14" i="14"/>
  <c r="HT21" i="14" s="1"/>
  <c r="HS14" i="14"/>
  <c r="HS21" i="14" s="1"/>
  <c r="HR14" i="14"/>
  <c r="HR21" i="14" s="1"/>
  <c r="HQ14" i="14"/>
  <c r="HQ21" i="14" s="1"/>
  <c r="HP14" i="14"/>
  <c r="HP21" i="14" s="1"/>
  <c r="HO14" i="14"/>
  <c r="HO21" i="14" s="1"/>
  <c r="HN14" i="14"/>
  <c r="HN21" i="14" s="1"/>
  <c r="HM14" i="14"/>
  <c r="HL14" i="14"/>
  <c r="HK14" i="14"/>
  <c r="HK21" i="14" s="1"/>
  <c r="HJ14" i="14"/>
  <c r="HJ21" i="14" s="1"/>
  <c r="HI14" i="14"/>
  <c r="HI21" i="14" s="1"/>
  <c r="HH14" i="14"/>
  <c r="HH21" i="14" s="1"/>
  <c r="HG14" i="14"/>
  <c r="HG21" i="14" s="1"/>
  <c r="HF14" i="14"/>
  <c r="HF21" i="14" s="1"/>
  <c r="HE14" i="14"/>
  <c r="HE21" i="14" s="1"/>
  <c r="HD14" i="14"/>
  <c r="HD21" i="14" s="1"/>
  <c r="HC14" i="14"/>
  <c r="HC21" i="14" s="1"/>
  <c r="HB14" i="14"/>
  <c r="HB21" i="14" s="1"/>
  <c r="HA14" i="14"/>
  <c r="HA21" i="14" s="1"/>
  <c r="GZ14" i="14"/>
  <c r="GZ21" i="14" s="1"/>
  <c r="GY14" i="14"/>
  <c r="GY21" i="14" s="1"/>
  <c r="GX14" i="14"/>
  <c r="GX21" i="14" s="1"/>
  <c r="GW14" i="14"/>
  <c r="GV14" i="14"/>
  <c r="GU14" i="14"/>
  <c r="GU21" i="14" s="1"/>
  <c r="GT14" i="14"/>
  <c r="GT21" i="14" s="1"/>
  <c r="GS14" i="14"/>
  <c r="GS21" i="14" s="1"/>
  <c r="GR14" i="14"/>
  <c r="GR21" i="14" s="1"/>
  <c r="GQ14" i="14"/>
  <c r="GQ21" i="14" s="1"/>
  <c r="GP14" i="14"/>
  <c r="GP21" i="14" s="1"/>
  <c r="GO14" i="14"/>
  <c r="GO21" i="14" s="1"/>
  <c r="GN14" i="14"/>
  <c r="GN21" i="14" s="1"/>
  <c r="GM14" i="14"/>
  <c r="GM21" i="14" s="1"/>
  <c r="GL14" i="14"/>
  <c r="GL21" i="14" s="1"/>
  <c r="GK14" i="14"/>
  <c r="GK21" i="14" s="1"/>
  <c r="GJ14" i="14"/>
  <c r="GJ21" i="14" s="1"/>
  <c r="GI14" i="14"/>
  <c r="GI21" i="14" s="1"/>
  <c r="GH14" i="14"/>
  <c r="GH21" i="14" s="1"/>
  <c r="S31" i="14" s="1"/>
  <c r="GG14" i="14"/>
  <c r="GF14" i="14"/>
  <c r="GE14" i="14"/>
  <c r="GE21" i="14" s="1"/>
  <c r="GD14" i="14"/>
  <c r="GD21" i="14" s="1"/>
  <c r="GC14" i="14"/>
  <c r="GC21" i="14" s="1"/>
  <c r="GB14" i="14"/>
  <c r="GB21" i="14" s="1"/>
  <c r="GA14" i="14"/>
  <c r="GA21" i="14" s="1"/>
  <c r="FZ14" i="14"/>
  <c r="FZ21" i="14" s="1"/>
  <c r="FY14" i="14"/>
  <c r="FY21" i="14" s="1"/>
  <c r="FX14" i="14"/>
  <c r="FX21" i="14" s="1"/>
  <c r="FW14" i="14"/>
  <c r="FW21" i="14" s="1"/>
  <c r="FV14" i="14"/>
  <c r="FV21" i="14" s="1"/>
  <c r="FU14" i="14"/>
  <c r="FU21" i="14" s="1"/>
  <c r="FT14" i="14"/>
  <c r="FT21" i="14" s="1"/>
  <c r="FS14" i="14"/>
  <c r="FS21" i="14" s="1"/>
  <c r="FR14" i="14"/>
  <c r="FR21" i="14" s="1"/>
  <c r="FQ14" i="14"/>
  <c r="FP14" i="14"/>
  <c r="FO14" i="14"/>
  <c r="FO21" i="14" s="1"/>
  <c r="FN14" i="14"/>
  <c r="FN21" i="14" s="1"/>
  <c r="FM14" i="14"/>
  <c r="FM21" i="14" s="1"/>
  <c r="FL14" i="14"/>
  <c r="FL21" i="14" s="1"/>
  <c r="FK14" i="14"/>
  <c r="FK21" i="14" s="1"/>
  <c r="FJ14" i="14"/>
  <c r="FJ21" i="14" s="1"/>
  <c r="FI14" i="14"/>
  <c r="FI21" i="14" s="1"/>
  <c r="FH14" i="14"/>
  <c r="FH21" i="14" s="1"/>
  <c r="FG14" i="14"/>
  <c r="FG21" i="14" s="1"/>
  <c r="FF14" i="14"/>
  <c r="FF21" i="14" s="1"/>
  <c r="FE14" i="14"/>
  <c r="FE21" i="14" s="1"/>
  <c r="FD14" i="14"/>
  <c r="FD21" i="14" s="1"/>
  <c r="FC14" i="14"/>
  <c r="FC21" i="14" s="1"/>
  <c r="FB14" i="14"/>
  <c r="FB21" i="14" s="1"/>
  <c r="FA14" i="14"/>
  <c r="EZ14" i="14"/>
  <c r="EY14" i="14"/>
  <c r="EY21" i="14" s="1"/>
  <c r="EX14" i="14"/>
  <c r="EX21" i="14" s="1"/>
  <c r="EW14" i="14"/>
  <c r="EW21" i="14" s="1"/>
  <c r="EV14" i="14"/>
  <c r="EV21" i="14" s="1"/>
  <c r="S32" i="14" s="1"/>
  <c r="EU14" i="14"/>
  <c r="EU21" i="14" s="1"/>
  <c r="ET14" i="14"/>
  <c r="ET21" i="14" s="1"/>
  <c r="ES14" i="14"/>
  <c r="ES21" i="14" s="1"/>
  <c r="ER14" i="14"/>
  <c r="ER21" i="14" s="1"/>
  <c r="EQ14" i="14"/>
  <c r="EQ21" i="14" s="1"/>
  <c r="EP14" i="14"/>
  <c r="EP21" i="14" s="1"/>
  <c r="EO14" i="14"/>
  <c r="EO21" i="14" s="1"/>
  <c r="EN14" i="14"/>
  <c r="EN21" i="14" s="1"/>
  <c r="EM14" i="14"/>
  <c r="EM21" i="14" s="1"/>
  <c r="EL14" i="14"/>
  <c r="EL21" i="14" s="1"/>
  <c r="EK14" i="14"/>
  <c r="EJ14" i="14"/>
  <c r="EI14" i="14"/>
  <c r="EI21" i="14" s="1"/>
  <c r="EH14" i="14"/>
  <c r="EH21" i="14" s="1"/>
  <c r="EG14" i="14"/>
  <c r="EG21" i="14" s="1"/>
  <c r="EF14" i="14"/>
  <c r="EF21" i="14" s="1"/>
  <c r="EE14" i="14"/>
  <c r="EE21" i="14" s="1"/>
  <c r="ED14" i="14"/>
  <c r="ED21" i="14" s="1"/>
  <c r="EC14" i="14"/>
  <c r="EC21" i="14" s="1"/>
  <c r="EB14" i="14"/>
  <c r="EB21" i="14" s="1"/>
  <c r="EA14" i="14"/>
  <c r="EA21" i="14" s="1"/>
  <c r="DZ14" i="14"/>
  <c r="DZ21" i="14" s="1"/>
  <c r="DY14" i="14"/>
  <c r="DY21" i="14" s="1"/>
  <c r="DX14" i="14"/>
  <c r="DX21" i="14" s="1"/>
  <c r="DW14" i="14"/>
  <c r="DW21" i="14" s="1"/>
  <c r="DV14" i="14"/>
  <c r="DV21" i="14" s="1"/>
  <c r="DU14" i="14"/>
  <c r="DT14" i="14"/>
  <c r="DS14" i="14"/>
  <c r="DS21" i="14" s="1"/>
  <c r="DR14" i="14"/>
  <c r="DR21" i="14" s="1"/>
  <c r="DQ14" i="14"/>
  <c r="DQ21" i="14" s="1"/>
  <c r="DP14" i="14"/>
  <c r="DP21" i="14" s="1"/>
  <c r="DO14" i="14"/>
  <c r="DO21" i="14" s="1"/>
  <c r="DN14" i="14"/>
  <c r="DN21" i="14" s="1"/>
  <c r="DM14" i="14"/>
  <c r="DM21" i="14" s="1"/>
  <c r="DL14" i="14"/>
  <c r="DL21" i="14" s="1"/>
  <c r="DK14" i="14"/>
  <c r="DK21" i="14" s="1"/>
  <c r="DJ14" i="14"/>
  <c r="DJ21" i="14" s="1"/>
  <c r="DI14" i="14"/>
  <c r="DI21" i="14" s="1"/>
  <c r="DH14" i="14"/>
  <c r="DH21" i="14" s="1"/>
  <c r="DG14" i="14"/>
  <c r="DG21" i="14" s="1"/>
  <c r="DF14" i="14"/>
  <c r="DF21" i="14" s="1"/>
  <c r="DE14" i="14"/>
  <c r="DD14" i="14"/>
  <c r="DC14" i="14"/>
  <c r="DC21" i="14" s="1"/>
  <c r="DB14" i="14"/>
  <c r="DB21" i="14" s="1"/>
  <c r="DA14" i="14"/>
  <c r="DA21" i="14" s="1"/>
  <c r="CZ14" i="14"/>
  <c r="CZ21" i="14" s="1"/>
  <c r="CY14" i="14"/>
  <c r="CY21" i="14" s="1"/>
  <c r="CX14" i="14"/>
  <c r="CX21" i="14" s="1"/>
  <c r="CW14" i="14"/>
  <c r="CW21" i="14" s="1"/>
  <c r="CV14" i="14"/>
  <c r="CV21" i="14" s="1"/>
  <c r="CU14" i="14"/>
  <c r="CU21" i="14" s="1"/>
  <c r="CT14" i="14"/>
  <c r="CT21" i="14" s="1"/>
  <c r="CS14" i="14"/>
  <c r="CS21" i="14" s="1"/>
  <c r="CR14" i="14"/>
  <c r="CR21" i="14" s="1"/>
  <c r="CQ14" i="14"/>
  <c r="CQ21" i="14" s="1"/>
  <c r="CP14" i="14"/>
  <c r="CP21" i="14" s="1"/>
  <c r="CO14" i="14"/>
  <c r="CN14" i="14"/>
  <c r="CM14" i="14"/>
  <c r="CM21" i="14" s="1"/>
  <c r="CL14" i="14"/>
  <c r="CL21" i="14" s="1"/>
  <c r="CK14" i="14"/>
  <c r="CK21" i="14" s="1"/>
  <c r="CJ14" i="14"/>
  <c r="CJ21" i="14" s="1"/>
  <c r="CI14" i="14"/>
  <c r="CI21" i="14" s="1"/>
  <c r="CH14" i="14"/>
  <c r="CH21" i="14" s="1"/>
  <c r="CG14" i="14"/>
  <c r="CG21" i="14" s="1"/>
  <c r="CF14" i="14"/>
  <c r="CF21" i="14" s="1"/>
  <c r="CE14" i="14"/>
  <c r="CE21" i="14" s="1"/>
  <c r="CD14" i="14"/>
  <c r="CD21" i="14" s="1"/>
  <c r="CC14" i="14"/>
  <c r="CC21" i="14" s="1"/>
  <c r="CB14" i="14"/>
  <c r="CB21" i="14" s="1"/>
  <c r="CA14" i="14"/>
  <c r="CA21" i="14" s="1"/>
  <c r="BZ14" i="14"/>
  <c r="BZ21" i="14" s="1"/>
  <c r="BY14" i="14"/>
  <c r="BX14" i="14"/>
  <c r="BW14" i="14"/>
  <c r="BW21" i="14" s="1"/>
  <c r="BV14" i="14"/>
  <c r="BV21" i="14" s="1"/>
  <c r="BU14" i="14"/>
  <c r="BU21" i="14" s="1"/>
  <c r="BT14" i="14"/>
  <c r="BT21" i="14" s="1"/>
  <c r="BS14" i="14"/>
  <c r="BS21" i="14" s="1"/>
  <c r="BR14" i="14"/>
  <c r="BR21" i="14" s="1"/>
  <c r="BQ14" i="14"/>
  <c r="BQ21" i="14" s="1"/>
  <c r="BP14" i="14"/>
  <c r="BP21" i="14" s="1"/>
  <c r="BO14" i="14"/>
  <c r="BO21" i="14" s="1"/>
  <c r="BN14" i="14"/>
  <c r="BN21" i="14" s="1"/>
  <c r="BM14" i="14"/>
  <c r="BM21" i="14" s="1"/>
  <c r="BL14" i="14"/>
  <c r="BL21" i="14" s="1"/>
  <c r="BK14" i="14"/>
  <c r="BK21" i="14" s="1"/>
  <c r="BJ14" i="14"/>
  <c r="BJ21" i="14" s="1"/>
  <c r="BI14" i="14"/>
  <c r="BH14" i="14"/>
  <c r="BG14" i="14"/>
  <c r="BG21" i="14" s="1"/>
  <c r="BF14" i="14"/>
  <c r="BF21" i="14" s="1"/>
  <c r="BE14" i="14"/>
  <c r="BE21" i="14" s="1"/>
  <c r="BD14" i="14"/>
  <c r="BD21" i="14" s="1"/>
  <c r="BC14" i="14"/>
  <c r="BC21" i="14" s="1"/>
  <c r="BB14" i="14"/>
  <c r="BB21" i="14" s="1"/>
  <c r="BA14" i="14"/>
  <c r="BA21" i="14" s="1"/>
  <c r="AZ14" i="14"/>
  <c r="AZ21" i="14" s="1"/>
  <c r="AY14" i="14"/>
  <c r="AY21" i="14" s="1"/>
  <c r="AX14" i="14"/>
  <c r="AX21" i="14" s="1"/>
  <c r="AW14" i="14"/>
  <c r="AW21" i="14" s="1"/>
  <c r="AV14" i="14"/>
  <c r="AV21" i="14" s="1"/>
  <c r="AU14" i="14"/>
  <c r="AU21" i="14" s="1"/>
  <c r="AT14" i="14"/>
  <c r="AT21" i="14" s="1"/>
  <c r="AS14" i="14"/>
  <c r="AR14" i="14"/>
  <c r="AQ14" i="14"/>
  <c r="AQ21" i="14" s="1"/>
  <c r="AP14" i="14"/>
  <c r="AP21" i="14" s="1"/>
  <c r="AO14" i="14"/>
  <c r="AO21" i="14" s="1"/>
  <c r="AN14" i="14"/>
  <c r="AN21" i="14" s="1"/>
  <c r="AM14" i="14"/>
  <c r="AM21" i="14" s="1"/>
  <c r="AL14" i="14"/>
  <c r="AL21" i="14" s="1"/>
  <c r="AK14" i="14"/>
  <c r="AK21" i="14" s="1"/>
  <c r="AJ14" i="14"/>
  <c r="AJ21" i="14" s="1"/>
  <c r="AI14" i="14"/>
  <c r="AI21" i="14" s="1"/>
  <c r="AH14" i="14"/>
  <c r="AH21" i="14" s="1"/>
  <c r="AG14" i="14"/>
  <c r="AG21" i="14" s="1"/>
  <c r="AF14" i="14"/>
  <c r="AF21" i="14" s="1"/>
  <c r="AE14" i="14"/>
  <c r="AE21" i="14" s="1"/>
  <c r="AD14" i="14"/>
  <c r="AD21" i="14" s="1"/>
  <c r="AC14" i="14"/>
  <c r="AB14" i="14"/>
  <c r="AA14" i="14"/>
  <c r="AA21" i="14" s="1"/>
  <c r="Z14" i="14"/>
  <c r="Z21" i="14" s="1"/>
  <c r="Y14" i="14"/>
  <c r="Y21" i="14" s="1"/>
  <c r="X14" i="14"/>
  <c r="X21" i="14" s="1"/>
  <c r="W14" i="14"/>
  <c r="W21" i="14" s="1"/>
  <c r="V14" i="14"/>
  <c r="V21" i="14" s="1"/>
  <c r="U14" i="14"/>
  <c r="U21" i="14" s="1"/>
  <c r="T14" i="14"/>
  <c r="T21" i="14" s="1"/>
  <c r="S14" i="14"/>
  <c r="S21" i="14" s="1"/>
  <c r="R14" i="14"/>
  <c r="R21" i="14" s="1"/>
  <c r="Q14" i="14"/>
  <c r="Q21" i="14" s="1"/>
  <c r="P14" i="14"/>
  <c r="P21" i="14" s="1"/>
  <c r="O14" i="14"/>
  <c r="O21" i="14" s="1"/>
  <c r="N14" i="14"/>
  <c r="N21" i="14" s="1"/>
  <c r="M14" i="14"/>
  <c r="L14" i="14"/>
  <c r="K14" i="14"/>
  <c r="K21" i="14" s="1"/>
  <c r="J14" i="14"/>
  <c r="J21" i="14" s="1"/>
  <c r="I14" i="14"/>
  <c r="I21" i="14" s="1"/>
  <c r="H14" i="14"/>
  <c r="H21" i="14" s="1"/>
  <c r="G14" i="14"/>
  <c r="G21" i="14" s="1"/>
  <c r="F14" i="14"/>
  <c r="F21" i="14" s="1"/>
  <c r="E14" i="14"/>
  <c r="E21" i="14" s="1"/>
  <c r="D14" i="14"/>
  <c r="D21" i="14" s="1"/>
  <c r="C14" i="14"/>
  <c r="C21" i="14" s="1"/>
  <c r="SK13" i="14"/>
  <c r="SJ13" i="14"/>
  <c r="SI13" i="14"/>
  <c r="SH13" i="14"/>
  <c r="SG13" i="14"/>
  <c r="SF13" i="14"/>
  <c r="SE13" i="14"/>
  <c r="SD13" i="14"/>
  <c r="SC13" i="14"/>
  <c r="SB13" i="14"/>
  <c r="SA13" i="14"/>
  <c r="RZ13" i="14"/>
  <c r="RY13" i="14"/>
  <c r="RX13" i="14"/>
  <c r="RW13" i="14"/>
  <c r="RV13" i="14"/>
  <c r="RU13" i="14"/>
  <c r="RT13" i="14"/>
  <c r="RS13" i="14"/>
  <c r="RR13" i="14"/>
  <c r="RQ13" i="14"/>
  <c r="RP13" i="14"/>
  <c r="RO13" i="14"/>
  <c r="RN13" i="14"/>
  <c r="RM13" i="14"/>
  <c r="RL13" i="14"/>
  <c r="RK13" i="14"/>
  <c r="RJ13" i="14"/>
  <c r="RI13" i="14"/>
  <c r="RH13" i="14"/>
  <c r="RG13" i="14"/>
  <c r="RF13" i="14"/>
  <c r="RE13" i="14"/>
  <c r="RD13" i="14"/>
  <c r="RC13" i="14"/>
  <c r="RB13" i="14"/>
  <c r="RA13" i="14"/>
  <c r="QZ13" i="14"/>
  <c r="QY13" i="14"/>
  <c r="QX13" i="14"/>
  <c r="QW13" i="14"/>
  <c r="QV13" i="14"/>
  <c r="QU13" i="14"/>
  <c r="QT13" i="14"/>
  <c r="QS13" i="14"/>
  <c r="QR13" i="14"/>
  <c r="QQ13" i="14"/>
  <c r="QP13" i="14"/>
  <c r="QO13" i="14"/>
  <c r="QN13" i="14"/>
  <c r="QM13" i="14"/>
  <c r="QL13" i="14"/>
  <c r="QK13" i="14"/>
  <c r="QJ13" i="14"/>
  <c r="QI13" i="14"/>
  <c r="QH13" i="14"/>
  <c r="QG13" i="14"/>
  <c r="QF13" i="14"/>
  <c r="QE13" i="14"/>
  <c r="QD13" i="14"/>
  <c r="QC13" i="14"/>
  <c r="QB13" i="14"/>
  <c r="QA13" i="14"/>
  <c r="PZ13" i="14"/>
  <c r="PY13" i="14"/>
  <c r="PX13" i="14"/>
  <c r="PW13" i="14"/>
  <c r="PV13" i="14"/>
  <c r="PU13" i="14"/>
  <c r="PT13" i="14"/>
  <c r="PS13" i="14"/>
  <c r="PR13" i="14"/>
  <c r="PQ13" i="14"/>
  <c r="PP13" i="14"/>
  <c r="PO13" i="14"/>
  <c r="PN13" i="14"/>
  <c r="PM13" i="14"/>
  <c r="PL13" i="14"/>
  <c r="PK13" i="14"/>
  <c r="PJ13" i="14"/>
  <c r="PI13" i="14"/>
  <c r="PH13" i="14"/>
  <c r="PG13" i="14"/>
  <c r="PF13" i="14"/>
  <c r="PE13" i="14"/>
  <c r="PD13" i="14"/>
  <c r="PC13" i="14"/>
  <c r="PB13" i="14"/>
  <c r="PA13" i="14"/>
  <c r="OZ13" i="14"/>
  <c r="OY13" i="14"/>
  <c r="OX13" i="14"/>
  <c r="OW13" i="14"/>
  <c r="OV13" i="14"/>
  <c r="OU13" i="14"/>
  <c r="OT13" i="14"/>
  <c r="OS13" i="14"/>
  <c r="OR13" i="14"/>
  <c r="OQ13" i="14"/>
  <c r="OP13" i="14"/>
  <c r="OO13" i="14"/>
  <c r="ON13" i="14"/>
  <c r="OM13" i="14"/>
  <c r="OL13" i="14"/>
  <c r="OK13" i="14"/>
  <c r="OJ13" i="14"/>
  <c r="OI13" i="14"/>
  <c r="OH13" i="14"/>
  <c r="OG13" i="14"/>
  <c r="OF13" i="14"/>
  <c r="OE13" i="14"/>
  <c r="OD13" i="14"/>
  <c r="OC13" i="14"/>
  <c r="OB13" i="14"/>
  <c r="OA13" i="14"/>
  <c r="NZ13" i="14"/>
  <c r="NY13" i="14"/>
  <c r="NX13" i="14"/>
  <c r="NW13" i="14"/>
  <c r="NV13" i="14"/>
  <c r="NU13" i="14"/>
  <c r="NT13" i="14"/>
  <c r="NS13" i="14"/>
  <c r="NR13" i="14"/>
  <c r="NQ13" i="14"/>
  <c r="NP13" i="14"/>
  <c r="NO13" i="14"/>
  <c r="NN13" i="14"/>
  <c r="NM13" i="14"/>
  <c r="NL13" i="14"/>
  <c r="NK13" i="14"/>
  <c r="NJ13" i="14"/>
  <c r="NI13" i="14"/>
  <c r="NH13" i="14"/>
  <c r="NG13" i="14"/>
  <c r="NF13" i="14"/>
  <c r="NE13" i="14"/>
  <c r="ND13" i="14"/>
  <c r="NC13" i="14"/>
  <c r="NB13" i="14"/>
  <c r="NA13" i="14"/>
  <c r="MZ13" i="14"/>
  <c r="MY13" i="14"/>
  <c r="MX13" i="14"/>
  <c r="MW13" i="14"/>
  <c r="MV13" i="14"/>
  <c r="MU13" i="14"/>
  <c r="MT13" i="14"/>
  <c r="MS13" i="14"/>
  <c r="MR13" i="14"/>
  <c r="MQ13" i="14"/>
  <c r="MP13" i="14"/>
  <c r="MO13" i="14"/>
  <c r="MN13" i="14"/>
  <c r="MM13" i="14"/>
  <c r="ML13" i="14"/>
  <c r="MK13" i="14"/>
  <c r="MJ13" i="14"/>
  <c r="MI13" i="14"/>
  <c r="MH13" i="14"/>
  <c r="MG13" i="14"/>
  <c r="MF13" i="14"/>
  <c r="ME13" i="14"/>
  <c r="MD13" i="14"/>
  <c r="MC13" i="14"/>
  <c r="MB13" i="14"/>
  <c r="MA13" i="14"/>
  <c r="LZ13" i="14"/>
  <c r="LY13" i="14"/>
  <c r="LX13" i="14"/>
  <c r="LW13" i="14"/>
  <c r="LV13" i="14"/>
  <c r="LU13" i="14"/>
  <c r="LT13" i="14"/>
  <c r="LS13" i="14"/>
  <c r="LR13" i="14"/>
  <c r="LQ13" i="14"/>
  <c r="LP13" i="14"/>
  <c r="LO13" i="14"/>
  <c r="LN13" i="14"/>
  <c r="LM13" i="14"/>
  <c r="LL13" i="14"/>
  <c r="LK13" i="14"/>
  <c r="LJ13" i="14"/>
  <c r="LI13" i="14"/>
  <c r="LH13" i="14"/>
  <c r="LG13" i="14"/>
  <c r="LF13" i="14"/>
  <c r="LE13" i="14"/>
  <c r="LD13" i="14"/>
  <c r="LC13" i="14"/>
  <c r="LB13" i="14"/>
  <c r="LA13" i="14"/>
  <c r="KZ13" i="14"/>
  <c r="KY13" i="14"/>
  <c r="KX13" i="14"/>
  <c r="KW13" i="14"/>
  <c r="KV13" i="14"/>
  <c r="KU13" i="14"/>
  <c r="KT13" i="14"/>
  <c r="KS13" i="14"/>
  <c r="KR13" i="14"/>
  <c r="KQ13" i="14"/>
  <c r="KP13" i="14"/>
  <c r="KO13" i="14"/>
  <c r="KN13" i="14"/>
  <c r="KM13" i="14"/>
  <c r="KL13" i="14"/>
  <c r="KK13" i="14"/>
  <c r="KJ13" i="14"/>
  <c r="KI13" i="14"/>
  <c r="KH13" i="14"/>
  <c r="KG13" i="14"/>
  <c r="KF13" i="14"/>
  <c r="KE13" i="14"/>
  <c r="KD13" i="14"/>
  <c r="KC13" i="14"/>
  <c r="KB13" i="14"/>
  <c r="KA13" i="14"/>
  <c r="JZ13" i="14"/>
  <c r="JY13" i="14"/>
  <c r="JX13" i="14"/>
  <c r="JW13" i="14"/>
  <c r="JV13" i="14"/>
  <c r="JU13" i="14"/>
  <c r="JT13" i="14"/>
  <c r="JS13" i="14"/>
  <c r="JR13" i="14"/>
  <c r="JQ13" i="14"/>
  <c r="JP13" i="14"/>
  <c r="JO13" i="14"/>
  <c r="JN13" i="14"/>
  <c r="JM13" i="14"/>
  <c r="JL13" i="14"/>
  <c r="JK13" i="14"/>
  <c r="JJ13" i="14"/>
  <c r="JI13" i="14"/>
  <c r="JH13" i="14"/>
  <c r="JG13" i="14"/>
  <c r="JF13" i="14"/>
  <c r="JE13" i="14"/>
  <c r="JD13" i="14"/>
  <c r="JC13" i="14"/>
  <c r="JB13" i="14"/>
  <c r="JA13" i="14"/>
  <c r="IZ13" i="14"/>
  <c r="IY13" i="14"/>
  <c r="IX13" i="14"/>
  <c r="IW13" i="14"/>
  <c r="IV13" i="14"/>
  <c r="IU13" i="14"/>
  <c r="IT13" i="14"/>
  <c r="IS13" i="14"/>
  <c r="IR13" i="14"/>
  <c r="IQ13" i="14"/>
  <c r="IP13" i="14"/>
  <c r="IO13" i="14"/>
  <c r="IN13" i="14"/>
  <c r="IM13" i="14"/>
  <c r="IL13" i="14"/>
  <c r="IK13" i="14"/>
  <c r="IJ13" i="14"/>
  <c r="II13" i="14"/>
  <c r="IH13" i="14"/>
  <c r="IG13" i="14"/>
  <c r="IF13" i="14"/>
  <c r="IE13" i="14"/>
  <c r="ID13" i="14"/>
  <c r="IC13" i="14"/>
  <c r="IB13" i="14"/>
  <c r="IA13" i="14"/>
  <c r="HZ13" i="14"/>
  <c r="HY13" i="14"/>
  <c r="HX13" i="14"/>
  <c r="HW13" i="14"/>
  <c r="HV13" i="14"/>
  <c r="HU13" i="14"/>
  <c r="HT13" i="14"/>
  <c r="HS13" i="14"/>
  <c r="HR13" i="14"/>
  <c r="HQ13" i="14"/>
  <c r="HP13" i="14"/>
  <c r="HO13" i="14"/>
  <c r="HN13" i="14"/>
  <c r="HM13" i="14"/>
  <c r="HL13" i="14"/>
  <c r="HK13" i="14"/>
  <c r="HJ13" i="14"/>
  <c r="HI13" i="14"/>
  <c r="HH13" i="14"/>
  <c r="HG13" i="14"/>
  <c r="HF13" i="14"/>
  <c r="HE13" i="14"/>
  <c r="HD13" i="14"/>
  <c r="HC13" i="14"/>
  <c r="HB13" i="14"/>
  <c r="HA13" i="14"/>
  <c r="GZ13" i="14"/>
  <c r="GY13" i="14"/>
  <c r="GX13" i="14"/>
  <c r="GW13" i="14"/>
  <c r="GV13" i="14"/>
  <c r="GU13" i="14"/>
  <c r="GT13" i="14"/>
  <c r="GS13" i="14"/>
  <c r="GR13" i="14"/>
  <c r="GQ13" i="14"/>
  <c r="GP13" i="14"/>
  <c r="GO13" i="14"/>
  <c r="GN13" i="14"/>
  <c r="GM13" i="14"/>
  <c r="GL13" i="14"/>
  <c r="GK13" i="14"/>
  <c r="GJ13" i="14"/>
  <c r="GI13" i="14"/>
  <c r="GH13" i="14"/>
  <c r="GG13" i="14"/>
  <c r="GF13" i="14"/>
  <c r="GE13" i="14"/>
  <c r="GD13" i="14"/>
  <c r="GC13" i="14"/>
  <c r="GB13" i="14"/>
  <c r="GA13" i="14"/>
  <c r="FZ13" i="14"/>
  <c r="FY13" i="14"/>
  <c r="FX13" i="14"/>
  <c r="FW13" i="14"/>
  <c r="FV13" i="14"/>
  <c r="FU13" i="14"/>
  <c r="FT13" i="14"/>
  <c r="FS13" i="14"/>
  <c r="FR13" i="14"/>
  <c r="FQ13" i="14"/>
  <c r="FP13" i="14"/>
  <c r="FO13" i="14"/>
  <c r="FN13" i="14"/>
  <c r="FM13" i="14"/>
  <c r="FL13" i="14"/>
  <c r="FK13" i="14"/>
  <c r="FJ13" i="14"/>
  <c r="FI13" i="14"/>
  <c r="FH13" i="14"/>
  <c r="FG13" i="14"/>
  <c r="FF13" i="14"/>
  <c r="FE13" i="14"/>
  <c r="FD13" i="14"/>
  <c r="FC13" i="14"/>
  <c r="FB13" i="14"/>
  <c r="FA13" i="14"/>
  <c r="EZ13" i="14"/>
  <c r="EY13" i="14"/>
  <c r="EX13" i="14"/>
  <c r="EW13" i="14"/>
  <c r="EV13" i="14"/>
  <c r="EU13" i="14"/>
  <c r="ET13" i="14"/>
  <c r="ES13" i="14"/>
  <c r="ER13" i="14"/>
  <c r="EQ13" i="14"/>
  <c r="EP13" i="14"/>
  <c r="EO13" i="14"/>
  <c r="EN13" i="14"/>
  <c r="EM13" i="14"/>
  <c r="EL13" i="14"/>
  <c r="EK13" i="14"/>
  <c r="EJ13" i="14"/>
  <c r="EI13" i="14"/>
  <c r="EH13" i="14"/>
  <c r="EG13" i="14"/>
  <c r="EF13" i="14"/>
  <c r="EE13" i="14"/>
  <c r="ED13" i="14"/>
  <c r="EC13" i="14"/>
  <c r="EB13" i="14"/>
  <c r="EA13" i="14"/>
  <c r="DZ13" i="14"/>
  <c r="DY13" i="14"/>
  <c r="DX13" i="14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F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SK12" i="14"/>
  <c r="SJ12" i="14"/>
  <c r="SI12" i="14"/>
  <c r="SH12" i="14"/>
  <c r="SG12" i="14"/>
  <c r="SF12" i="14"/>
  <c r="SE12" i="14"/>
  <c r="SD12" i="14"/>
  <c r="SC12" i="14"/>
  <c r="SB12" i="14"/>
  <c r="SA12" i="14"/>
  <c r="RZ12" i="14"/>
  <c r="RY12" i="14"/>
  <c r="RX12" i="14"/>
  <c r="RW12" i="14"/>
  <c r="RV12" i="14"/>
  <c r="RU12" i="14"/>
  <c r="RT12" i="14"/>
  <c r="RS12" i="14"/>
  <c r="RR12" i="14"/>
  <c r="RQ12" i="14"/>
  <c r="RP12" i="14"/>
  <c r="RO12" i="14"/>
  <c r="RN12" i="14"/>
  <c r="RM12" i="14"/>
  <c r="RL12" i="14"/>
  <c r="RK12" i="14"/>
  <c r="RJ12" i="14"/>
  <c r="RI12" i="14"/>
  <c r="RH12" i="14"/>
  <c r="RG12" i="14"/>
  <c r="RF12" i="14"/>
  <c r="RE12" i="14"/>
  <c r="RD12" i="14"/>
  <c r="RC12" i="14"/>
  <c r="RB12" i="14"/>
  <c r="RA12" i="14"/>
  <c r="QZ12" i="14"/>
  <c r="QY12" i="14"/>
  <c r="QX12" i="14"/>
  <c r="QW12" i="14"/>
  <c r="QV12" i="14"/>
  <c r="QU12" i="14"/>
  <c r="QT12" i="14"/>
  <c r="QS12" i="14"/>
  <c r="QR12" i="14"/>
  <c r="QQ12" i="14"/>
  <c r="QP12" i="14"/>
  <c r="QO12" i="14"/>
  <c r="QN12" i="14"/>
  <c r="QM12" i="14"/>
  <c r="QL12" i="14"/>
  <c r="QK12" i="14"/>
  <c r="QJ12" i="14"/>
  <c r="QI12" i="14"/>
  <c r="QH12" i="14"/>
  <c r="QG12" i="14"/>
  <c r="QF12" i="14"/>
  <c r="QE12" i="14"/>
  <c r="QD12" i="14"/>
  <c r="QC12" i="14"/>
  <c r="QB12" i="14"/>
  <c r="QA12" i="14"/>
  <c r="PZ12" i="14"/>
  <c r="PY12" i="14"/>
  <c r="PX12" i="14"/>
  <c r="PW12" i="14"/>
  <c r="PV12" i="14"/>
  <c r="PU12" i="14"/>
  <c r="PT12" i="14"/>
  <c r="PS12" i="14"/>
  <c r="PR12" i="14"/>
  <c r="PQ12" i="14"/>
  <c r="PP12" i="14"/>
  <c r="PO12" i="14"/>
  <c r="PN12" i="14"/>
  <c r="PM12" i="14"/>
  <c r="PL12" i="14"/>
  <c r="PK12" i="14"/>
  <c r="PJ12" i="14"/>
  <c r="PI12" i="14"/>
  <c r="PH12" i="14"/>
  <c r="PG12" i="14"/>
  <c r="PF12" i="14"/>
  <c r="PE12" i="14"/>
  <c r="PD12" i="14"/>
  <c r="PC12" i="14"/>
  <c r="PB12" i="14"/>
  <c r="PA12" i="14"/>
  <c r="OZ12" i="14"/>
  <c r="OY12" i="14"/>
  <c r="OX12" i="14"/>
  <c r="OW12" i="14"/>
  <c r="OV12" i="14"/>
  <c r="OU12" i="14"/>
  <c r="OT12" i="14"/>
  <c r="OS12" i="14"/>
  <c r="OR12" i="14"/>
  <c r="OQ12" i="14"/>
  <c r="OP12" i="14"/>
  <c r="OO12" i="14"/>
  <c r="ON12" i="14"/>
  <c r="OM12" i="14"/>
  <c r="OL12" i="14"/>
  <c r="OK12" i="14"/>
  <c r="OJ12" i="14"/>
  <c r="OI12" i="14"/>
  <c r="OH12" i="14"/>
  <c r="OG12" i="14"/>
  <c r="OF12" i="14"/>
  <c r="OE12" i="14"/>
  <c r="OD12" i="14"/>
  <c r="OC12" i="14"/>
  <c r="OB12" i="14"/>
  <c r="OA12" i="14"/>
  <c r="NZ12" i="14"/>
  <c r="NY12" i="14"/>
  <c r="NX12" i="14"/>
  <c r="NW12" i="14"/>
  <c r="NV12" i="14"/>
  <c r="NU12" i="14"/>
  <c r="NT12" i="14"/>
  <c r="NS12" i="14"/>
  <c r="NR12" i="14"/>
  <c r="NQ12" i="14"/>
  <c r="NP12" i="14"/>
  <c r="NO12" i="14"/>
  <c r="NN12" i="14"/>
  <c r="NM12" i="14"/>
  <c r="NL12" i="14"/>
  <c r="NK12" i="14"/>
  <c r="NJ12" i="14"/>
  <c r="NI12" i="14"/>
  <c r="NH12" i="14"/>
  <c r="NG12" i="14"/>
  <c r="NF12" i="14"/>
  <c r="NE12" i="14"/>
  <c r="ND12" i="14"/>
  <c r="NC12" i="14"/>
  <c r="NB12" i="14"/>
  <c r="NA12" i="14"/>
  <c r="MZ12" i="14"/>
  <c r="MY12" i="14"/>
  <c r="MX12" i="14"/>
  <c r="MW12" i="14"/>
  <c r="MV12" i="14"/>
  <c r="MU12" i="14"/>
  <c r="MT12" i="14"/>
  <c r="MS12" i="14"/>
  <c r="MR12" i="14"/>
  <c r="MQ12" i="14"/>
  <c r="MP12" i="14"/>
  <c r="MO12" i="14"/>
  <c r="MN12" i="14"/>
  <c r="MM12" i="14"/>
  <c r="ML12" i="14"/>
  <c r="MK12" i="14"/>
  <c r="MJ12" i="14"/>
  <c r="MI12" i="14"/>
  <c r="MH12" i="14"/>
  <c r="MG12" i="14"/>
  <c r="MF12" i="14"/>
  <c r="ME12" i="14"/>
  <c r="MD12" i="14"/>
  <c r="MC12" i="14"/>
  <c r="MB12" i="14"/>
  <c r="MA12" i="14"/>
  <c r="LZ12" i="14"/>
  <c r="LY12" i="14"/>
  <c r="LX12" i="14"/>
  <c r="LW12" i="14"/>
  <c r="LV12" i="14"/>
  <c r="LU12" i="14"/>
  <c r="LT12" i="14"/>
  <c r="LS12" i="14"/>
  <c r="LR12" i="14"/>
  <c r="LQ12" i="14"/>
  <c r="LP12" i="14"/>
  <c r="LO12" i="14"/>
  <c r="LN12" i="14"/>
  <c r="LM12" i="14"/>
  <c r="LL12" i="14"/>
  <c r="LK12" i="14"/>
  <c r="LJ12" i="14"/>
  <c r="LI12" i="14"/>
  <c r="LH12" i="14"/>
  <c r="LG12" i="14"/>
  <c r="LF12" i="14"/>
  <c r="LE12" i="14"/>
  <c r="LD12" i="14"/>
  <c r="LC12" i="14"/>
  <c r="LB12" i="14"/>
  <c r="LA12" i="14"/>
  <c r="KZ12" i="14"/>
  <c r="KY12" i="14"/>
  <c r="KX12" i="14"/>
  <c r="KW12" i="14"/>
  <c r="KV12" i="14"/>
  <c r="KU12" i="14"/>
  <c r="KT12" i="14"/>
  <c r="KS12" i="14"/>
  <c r="KR12" i="14"/>
  <c r="KQ12" i="14"/>
  <c r="KP12" i="14"/>
  <c r="KO12" i="14"/>
  <c r="KN12" i="14"/>
  <c r="KM12" i="14"/>
  <c r="KL12" i="14"/>
  <c r="KK12" i="14"/>
  <c r="KJ12" i="14"/>
  <c r="KI12" i="14"/>
  <c r="KH12" i="14"/>
  <c r="KG12" i="14"/>
  <c r="KF12" i="14"/>
  <c r="KE12" i="14"/>
  <c r="KD12" i="14"/>
  <c r="KC12" i="14"/>
  <c r="KB12" i="14"/>
  <c r="KA12" i="14"/>
  <c r="JZ12" i="14"/>
  <c r="JY12" i="14"/>
  <c r="JX12" i="14"/>
  <c r="JW12" i="14"/>
  <c r="JV12" i="14"/>
  <c r="JU12" i="14"/>
  <c r="JT12" i="14"/>
  <c r="JS12" i="14"/>
  <c r="JR12" i="14"/>
  <c r="JQ12" i="14"/>
  <c r="JP12" i="14"/>
  <c r="JO12" i="14"/>
  <c r="JN12" i="14"/>
  <c r="JM12" i="14"/>
  <c r="JL12" i="14"/>
  <c r="JK12" i="14"/>
  <c r="JJ12" i="14"/>
  <c r="JI12" i="14"/>
  <c r="JH12" i="14"/>
  <c r="JG12" i="14"/>
  <c r="JF12" i="14"/>
  <c r="JE12" i="14"/>
  <c r="JD12" i="14"/>
  <c r="JC12" i="14"/>
  <c r="JB12" i="14"/>
  <c r="JA12" i="14"/>
  <c r="IZ12" i="14"/>
  <c r="IY12" i="14"/>
  <c r="IX12" i="14"/>
  <c r="IW12" i="14"/>
  <c r="IV12" i="14"/>
  <c r="IU12" i="14"/>
  <c r="IT12" i="14"/>
  <c r="IS12" i="14"/>
  <c r="IR12" i="14"/>
  <c r="IQ12" i="14"/>
  <c r="IP12" i="14"/>
  <c r="IO12" i="14"/>
  <c r="IN12" i="14"/>
  <c r="IM12" i="14"/>
  <c r="IL12" i="14"/>
  <c r="IK12" i="14"/>
  <c r="IJ12" i="14"/>
  <c r="II12" i="14"/>
  <c r="IH12" i="14"/>
  <c r="IG12" i="14"/>
  <c r="IF12" i="14"/>
  <c r="IE12" i="14"/>
  <c r="ID12" i="14"/>
  <c r="IC12" i="14"/>
  <c r="IB12" i="14"/>
  <c r="IA12" i="14"/>
  <c r="HZ12" i="14"/>
  <c r="HY12" i="14"/>
  <c r="HX12" i="14"/>
  <c r="HW12" i="14"/>
  <c r="HV12" i="14"/>
  <c r="HU12" i="14"/>
  <c r="HT12" i="14"/>
  <c r="HS12" i="14"/>
  <c r="HR12" i="14"/>
  <c r="HQ12" i="14"/>
  <c r="HP12" i="14"/>
  <c r="HO12" i="14"/>
  <c r="HN12" i="14"/>
  <c r="HM12" i="14"/>
  <c r="HL12" i="14"/>
  <c r="HK12" i="14"/>
  <c r="HJ12" i="14"/>
  <c r="HI12" i="14"/>
  <c r="HH12" i="14"/>
  <c r="HG12" i="14"/>
  <c r="HF12" i="14"/>
  <c r="HE12" i="14"/>
  <c r="HD12" i="14"/>
  <c r="HC12" i="14"/>
  <c r="HB12" i="14"/>
  <c r="HA12" i="14"/>
  <c r="GZ12" i="14"/>
  <c r="GY12" i="14"/>
  <c r="GX12" i="14"/>
  <c r="GW12" i="14"/>
  <c r="GV12" i="14"/>
  <c r="GU12" i="14"/>
  <c r="GT12" i="14"/>
  <c r="GS12" i="14"/>
  <c r="GR12" i="14"/>
  <c r="GQ12" i="14"/>
  <c r="GP12" i="14"/>
  <c r="GO12" i="14"/>
  <c r="GN12" i="14"/>
  <c r="GM12" i="14"/>
  <c r="GL12" i="14"/>
  <c r="GK12" i="14"/>
  <c r="GJ12" i="14"/>
  <c r="GI12" i="14"/>
  <c r="GH12" i="14"/>
  <c r="GG12" i="14"/>
  <c r="GF12" i="14"/>
  <c r="GE12" i="14"/>
  <c r="GD12" i="14"/>
  <c r="GC12" i="14"/>
  <c r="GB12" i="14"/>
  <c r="GA12" i="14"/>
  <c r="FZ12" i="14"/>
  <c r="FY12" i="14"/>
  <c r="FX12" i="14"/>
  <c r="FW12" i="14"/>
  <c r="FV12" i="14"/>
  <c r="FU12" i="14"/>
  <c r="FT12" i="14"/>
  <c r="FS12" i="14"/>
  <c r="FR12" i="14"/>
  <c r="FQ12" i="14"/>
  <c r="FP12" i="14"/>
  <c r="FO12" i="14"/>
  <c r="FN12" i="14"/>
  <c r="FM12" i="14"/>
  <c r="FL12" i="14"/>
  <c r="FK12" i="14"/>
  <c r="FJ12" i="14"/>
  <c r="FI12" i="14"/>
  <c r="FH12" i="14"/>
  <c r="FG12" i="14"/>
  <c r="FF12" i="14"/>
  <c r="FE12" i="14"/>
  <c r="FD12" i="14"/>
  <c r="FC12" i="14"/>
  <c r="FB12" i="14"/>
  <c r="FA12" i="14"/>
  <c r="EZ12" i="14"/>
  <c r="EY12" i="14"/>
  <c r="EX12" i="14"/>
  <c r="EW12" i="14"/>
  <c r="EV12" i="14"/>
  <c r="EU12" i="14"/>
  <c r="ET12" i="14"/>
  <c r="ES12" i="14"/>
  <c r="ER12" i="14"/>
  <c r="EQ12" i="14"/>
  <c r="EP12" i="14"/>
  <c r="EO12" i="14"/>
  <c r="EN12" i="14"/>
  <c r="EM12" i="14"/>
  <c r="EL12" i="14"/>
  <c r="EK12" i="14"/>
  <c r="EJ12" i="14"/>
  <c r="EI12" i="14"/>
  <c r="EH12" i="14"/>
  <c r="EG12" i="14"/>
  <c r="EF12" i="14"/>
  <c r="EE12" i="14"/>
  <c r="ED12" i="14"/>
  <c r="EC12" i="14"/>
  <c r="EB12" i="14"/>
  <c r="EA12" i="14"/>
  <c r="DZ12" i="14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SK11" i="14"/>
  <c r="SJ11" i="14"/>
  <c r="SI11" i="14"/>
  <c r="SH11" i="14"/>
  <c r="SG11" i="14"/>
  <c r="SF11" i="14"/>
  <c r="SE11" i="14"/>
  <c r="SD11" i="14"/>
  <c r="SC11" i="14"/>
  <c r="SB11" i="14"/>
  <c r="SA11" i="14"/>
  <c r="RZ11" i="14"/>
  <c r="RY11" i="14"/>
  <c r="RX11" i="14"/>
  <c r="RW11" i="14"/>
  <c r="RV11" i="14"/>
  <c r="RU11" i="14"/>
  <c r="RT11" i="14"/>
  <c r="RS11" i="14"/>
  <c r="RR11" i="14"/>
  <c r="RQ11" i="14"/>
  <c r="RP11" i="14"/>
  <c r="RO11" i="14"/>
  <c r="RN11" i="14"/>
  <c r="RM11" i="14"/>
  <c r="RL11" i="14"/>
  <c r="RK11" i="14"/>
  <c r="RJ11" i="14"/>
  <c r="RI11" i="14"/>
  <c r="RH11" i="14"/>
  <c r="RG11" i="14"/>
  <c r="RF11" i="14"/>
  <c r="RE11" i="14"/>
  <c r="RD11" i="14"/>
  <c r="RC11" i="14"/>
  <c r="RB11" i="14"/>
  <c r="RA11" i="14"/>
  <c r="QZ11" i="14"/>
  <c r="QY11" i="14"/>
  <c r="QX11" i="14"/>
  <c r="QW11" i="14"/>
  <c r="QV11" i="14"/>
  <c r="QU11" i="14"/>
  <c r="QT11" i="14"/>
  <c r="QS11" i="14"/>
  <c r="QR11" i="14"/>
  <c r="QQ11" i="14"/>
  <c r="QP11" i="14"/>
  <c r="QO11" i="14"/>
  <c r="QN11" i="14"/>
  <c r="QM11" i="14"/>
  <c r="QL11" i="14"/>
  <c r="QK11" i="14"/>
  <c r="QJ11" i="14"/>
  <c r="QI11" i="14"/>
  <c r="QH11" i="14"/>
  <c r="QG11" i="14"/>
  <c r="QF11" i="14"/>
  <c r="QE11" i="14"/>
  <c r="QD11" i="14"/>
  <c r="QC11" i="14"/>
  <c r="QB11" i="14"/>
  <c r="QA11" i="14"/>
  <c r="PZ11" i="14"/>
  <c r="PY11" i="14"/>
  <c r="PX11" i="14"/>
  <c r="PW11" i="14"/>
  <c r="PV11" i="14"/>
  <c r="PU11" i="14"/>
  <c r="PT11" i="14"/>
  <c r="PS11" i="14"/>
  <c r="PR11" i="14"/>
  <c r="PQ11" i="14"/>
  <c r="PP11" i="14"/>
  <c r="PO11" i="14"/>
  <c r="PN11" i="14"/>
  <c r="PM11" i="14"/>
  <c r="PL11" i="14"/>
  <c r="PK11" i="14"/>
  <c r="PJ11" i="14"/>
  <c r="PI11" i="14"/>
  <c r="PH11" i="14"/>
  <c r="PG11" i="14"/>
  <c r="PF11" i="14"/>
  <c r="PE11" i="14"/>
  <c r="PD11" i="14"/>
  <c r="PC11" i="14"/>
  <c r="PB11" i="14"/>
  <c r="PA11" i="14"/>
  <c r="OZ11" i="14"/>
  <c r="OY11" i="14"/>
  <c r="OX11" i="14"/>
  <c r="OW11" i="14"/>
  <c r="OV11" i="14"/>
  <c r="OU11" i="14"/>
  <c r="OT11" i="14"/>
  <c r="OS11" i="14"/>
  <c r="OR11" i="14"/>
  <c r="OQ11" i="14"/>
  <c r="OP11" i="14"/>
  <c r="OO11" i="14"/>
  <c r="ON11" i="14"/>
  <c r="OM11" i="14"/>
  <c r="OL11" i="14"/>
  <c r="OK11" i="14"/>
  <c r="OJ11" i="14"/>
  <c r="OI11" i="14"/>
  <c r="OH11" i="14"/>
  <c r="OG11" i="14"/>
  <c r="OF11" i="14"/>
  <c r="OE11" i="14"/>
  <c r="OD11" i="14"/>
  <c r="OC11" i="14"/>
  <c r="OB11" i="14"/>
  <c r="OA11" i="14"/>
  <c r="NZ11" i="14"/>
  <c r="NY11" i="14"/>
  <c r="NX11" i="14"/>
  <c r="NW11" i="14"/>
  <c r="NV11" i="14"/>
  <c r="NU11" i="14"/>
  <c r="NT11" i="14"/>
  <c r="NS11" i="14"/>
  <c r="NR11" i="14"/>
  <c r="NQ11" i="14"/>
  <c r="NP11" i="14"/>
  <c r="NO11" i="14"/>
  <c r="NN11" i="14"/>
  <c r="NM11" i="14"/>
  <c r="NL11" i="14"/>
  <c r="NK11" i="14"/>
  <c r="NJ11" i="14"/>
  <c r="NI11" i="14"/>
  <c r="NH11" i="14"/>
  <c r="NG11" i="14"/>
  <c r="NF11" i="14"/>
  <c r="NE11" i="14"/>
  <c r="ND11" i="14"/>
  <c r="NC11" i="14"/>
  <c r="NB11" i="14"/>
  <c r="NA11" i="14"/>
  <c r="MZ11" i="14"/>
  <c r="MY11" i="14"/>
  <c r="MX11" i="14"/>
  <c r="MW11" i="14"/>
  <c r="MV11" i="14"/>
  <c r="MU11" i="14"/>
  <c r="MT11" i="14"/>
  <c r="MS11" i="14"/>
  <c r="MR11" i="14"/>
  <c r="MQ11" i="14"/>
  <c r="MP11" i="14"/>
  <c r="MO11" i="14"/>
  <c r="MN11" i="14"/>
  <c r="MM11" i="14"/>
  <c r="ML11" i="14"/>
  <c r="MK11" i="14"/>
  <c r="MJ11" i="14"/>
  <c r="MI11" i="14"/>
  <c r="MH11" i="14"/>
  <c r="MG11" i="14"/>
  <c r="MF11" i="14"/>
  <c r="ME11" i="14"/>
  <c r="MD11" i="14"/>
  <c r="MC11" i="14"/>
  <c r="MB11" i="14"/>
  <c r="MA11" i="14"/>
  <c r="LZ11" i="14"/>
  <c r="LY11" i="14"/>
  <c r="LX11" i="14"/>
  <c r="LW11" i="14"/>
  <c r="LV11" i="14"/>
  <c r="LU11" i="14"/>
  <c r="LT11" i="14"/>
  <c r="LS11" i="14"/>
  <c r="LR11" i="14"/>
  <c r="LQ11" i="14"/>
  <c r="LP11" i="14"/>
  <c r="LO11" i="14"/>
  <c r="LN11" i="14"/>
  <c r="LM11" i="14"/>
  <c r="LL11" i="14"/>
  <c r="LK11" i="14"/>
  <c r="LJ11" i="14"/>
  <c r="LI11" i="14"/>
  <c r="LH11" i="14"/>
  <c r="LG11" i="14"/>
  <c r="LF11" i="14"/>
  <c r="LE11" i="14"/>
  <c r="LD11" i="14"/>
  <c r="LC11" i="14"/>
  <c r="LB11" i="14"/>
  <c r="LA11" i="14"/>
  <c r="KZ11" i="14"/>
  <c r="KY11" i="14"/>
  <c r="KX11" i="14"/>
  <c r="KW11" i="14"/>
  <c r="KV11" i="14"/>
  <c r="KU11" i="14"/>
  <c r="KT11" i="14"/>
  <c r="KS11" i="14"/>
  <c r="KR11" i="14"/>
  <c r="KQ11" i="14"/>
  <c r="KP11" i="14"/>
  <c r="KO11" i="14"/>
  <c r="KN11" i="14"/>
  <c r="KM11" i="14"/>
  <c r="KL11" i="14"/>
  <c r="KK11" i="14"/>
  <c r="KJ11" i="14"/>
  <c r="KI11" i="14"/>
  <c r="KH11" i="14"/>
  <c r="KG11" i="14"/>
  <c r="KF11" i="14"/>
  <c r="KE11" i="14"/>
  <c r="KD11" i="14"/>
  <c r="KC11" i="14"/>
  <c r="KB11" i="14"/>
  <c r="KA11" i="14"/>
  <c r="JZ11" i="14"/>
  <c r="JY11" i="14"/>
  <c r="JX11" i="14"/>
  <c r="JW11" i="14"/>
  <c r="JV11" i="14"/>
  <c r="JU11" i="14"/>
  <c r="JT11" i="14"/>
  <c r="JS11" i="14"/>
  <c r="JR11" i="14"/>
  <c r="JQ11" i="14"/>
  <c r="JP11" i="14"/>
  <c r="JO11" i="14"/>
  <c r="JN11" i="14"/>
  <c r="JM11" i="14"/>
  <c r="JL11" i="14"/>
  <c r="JK11" i="14"/>
  <c r="JJ11" i="14"/>
  <c r="JI11" i="14"/>
  <c r="JH11" i="14"/>
  <c r="JG11" i="14"/>
  <c r="JF11" i="14"/>
  <c r="JE11" i="14"/>
  <c r="JD11" i="14"/>
  <c r="JC11" i="14"/>
  <c r="JB11" i="14"/>
  <c r="JA11" i="14"/>
  <c r="IZ11" i="14"/>
  <c r="IY11" i="14"/>
  <c r="IX11" i="14"/>
  <c r="IW11" i="14"/>
  <c r="IV11" i="14"/>
  <c r="IU11" i="14"/>
  <c r="IT11" i="14"/>
  <c r="IS11" i="14"/>
  <c r="IR11" i="14"/>
  <c r="IQ11" i="14"/>
  <c r="IP11" i="14"/>
  <c r="IO11" i="14"/>
  <c r="IN11" i="14"/>
  <c r="IM11" i="14"/>
  <c r="IL11" i="14"/>
  <c r="IK11" i="14"/>
  <c r="IJ11" i="14"/>
  <c r="II11" i="14"/>
  <c r="IH11" i="14"/>
  <c r="IG11" i="14"/>
  <c r="IF11" i="14"/>
  <c r="IE11" i="14"/>
  <c r="ID11" i="14"/>
  <c r="IC11" i="14"/>
  <c r="IB11" i="14"/>
  <c r="IA11" i="14"/>
  <c r="HZ11" i="14"/>
  <c r="HY11" i="14"/>
  <c r="HX11" i="14"/>
  <c r="HW11" i="14"/>
  <c r="HV11" i="14"/>
  <c r="HU11" i="14"/>
  <c r="HT11" i="14"/>
  <c r="HS11" i="14"/>
  <c r="HR11" i="14"/>
  <c r="HQ11" i="14"/>
  <c r="HP11" i="14"/>
  <c r="HO11" i="14"/>
  <c r="HN11" i="14"/>
  <c r="HM11" i="14"/>
  <c r="HL11" i="14"/>
  <c r="HK11" i="14"/>
  <c r="HJ11" i="14"/>
  <c r="HI11" i="14"/>
  <c r="HH11" i="14"/>
  <c r="HG11" i="14"/>
  <c r="HF11" i="14"/>
  <c r="HE11" i="14"/>
  <c r="HD11" i="14"/>
  <c r="HC11" i="14"/>
  <c r="HB11" i="14"/>
  <c r="HA11" i="14"/>
  <c r="GZ11" i="14"/>
  <c r="GY11" i="14"/>
  <c r="GX11" i="14"/>
  <c r="GW11" i="14"/>
  <c r="GV11" i="14"/>
  <c r="GU11" i="14"/>
  <c r="GT11" i="14"/>
  <c r="GS11" i="14"/>
  <c r="GR11" i="14"/>
  <c r="GQ11" i="14"/>
  <c r="GP11" i="14"/>
  <c r="GO11" i="14"/>
  <c r="GN11" i="14"/>
  <c r="GM11" i="14"/>
  <c r="GL11" i="14"/>
  <c r="GK11" i="14"/>
  <c r="GJ11" i="14"/>
  <c r="GI11" i="14"/>
  <c r="GH11" i="14"/>
  <c r="GG11" i="14"/>
  <c r="GF11" i="14"/>
  <c r="GE11" i="14"/>
  <c r="GD11" i="14"/>
  <c r="GC11" i="14"/>
  <c r="GB11" i="14"/>
  <c r="GA11" i="14"/>
  <c r="FZ11" i="14"/>
  <c r="FY11" i="14"/>
  <c r="FX11" i="14"/>
  <c r="FW11" i="14"/>
  <c r="FV11" i="14"/>
  <c r="FU11" i="14"/>
  <c r="FT11" i="14"/>
  <c r="FS11" i="14"/>
  <c r="FR11" i="14"/>
  <c r="FQ11" i="14"/>
  <c r="FP11" i="14"/>
  <c r="FO11" i="14"/>
  <c r="FN11" i="14"/>
  <c r="FM11" i="14"/>
  <c r="FL11" i="14"/>
  <c r="FK11" i="14"/>
  <c r="FJ11" i="14"/>
  <c r="FI11" i="14"/>
  <c r="FH11" i="14"/>
  <c r="FG11" i="14"/>
  <c r="FF11" i="14"/>
  <c r="FE11" i="14"/>
  <c r="FD11" i="14"/>
  <c r="FC11" i="14"/>
  <c r="FB11" i="14"/>
  <c r="FA11" i="14"/>
  <c r="EZ11" i="14"/>
  <c r="EY11" i="14"/>
  <c r="EX11" i="14"/>
  <c r="EW11" i="14"/>
  <c r="EV11" i="14"/>
  <c r="EU11" i="14"/>
  <c r="ET11" i="14"/>
  <c r="ES11" i="14"/>
  <c r="ER11" i="14"/>
  <c r="EQ11" i="14"/>
  <c r="EP11" i="14"/>
  <c r="EO11" i="14"/>
  <c r="EN11" i="14"/>
  <c r="EM11" i="14"/>
  <c r="EL11" i="14"/>
  <c r="EK11" i="14"/>
  <c r="EJ11" i="14"/>
  <c r="EI11" i="14"/>
  <c r="EH11" i="14"/>
  <c r="EG11" i="14"/>
  <c r="EF11" i="14"/>
  <c r="EE11" i="14"/>
  <c r="ED11" i="14"/>
  <c r="EC11" i="14"/>
  <c r="EB11" i="14"/>
  <c r="EA11" i="14"/>
  <c r="DZ11" i="14"/>
  <c r="DY11" i="14"/>
  <c r="DX11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F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N11" i="14"/>
  <c r="CM11" i="14"/>
  <c r="CL11" i="14"/>
  <c r="CK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SK10" i="14"/>
  <c r="SJ10" i="14"/>
  <c r="SI10" i="14"/>
  <c r="SH10" i="14"/>
  <c r="SG10" i="14"/>
  <c r="SF10" i="14"/>
  <c r="SE10" i="14"/>
  <c r="SD10" i="14"/>
  <c r="SC10" i="14"/>
  <c r="SB10" i="14"/>
  <c r="SA10" i="14"/>
  <c r="RZ10" i="14"/>
  <c r="RY10" i="14"/>
  <c r="RX10" i="14"/>
  <c r="RW10" i="14"/>
  <c r="RV10" i="14"/>
  <c r="RU10" i="14"/>
  <c r="RT10" i="14"/>
  <c r="RS10" i="14"/>
  <c r="RR10" i="14"/>
  <c r="RQ10" i="14"/>
  <c r="RP10" i="14"/>
  <c r="RO10" i="14"/>
  <c r="RN10" i="14"/>
  <c r="RM10" i="14"/>
  <c r="RL10" i="14"/>
  <c r="RK10" i="14"/>
  <c r="RJ10" i="14"/>
  <c r="RI10" i="14"/>
  <c r="RH10" i="14"/>
  <c r="RG10" i="14"/>
  <c r="RF10" i="14"/>
  <c r="RE10" i="14"/>
  <c r="RD10" i="14"/>
  <c r="RC10" i="14"/>
  <c r="RB10" i="14"/>
  <c r="RA10" i="14"/>
  <c r="QZ10" i="14"/>
  <c r="QY10" i="14"/>
  <c r="QX10" i="14"/>
  <c r="QW10" i="14"/>
  <c r="QV10" i="14"/>
  <c r="QU10" i="14"/>
  <c r="QT10" i="14"/>
  <c r="QS10" i="14"/>
  <c r="QR10" i="14"/>
  <c r="QQ10" i="14"/>
  <c r="QP10" i="14"/>
  <c r="QO10" i="14"/>
  <c r="QN10" i="14"/>
  <c r="QM10" i="14"/>
  <c r="QL10" i="14"/>
  <c r="QK10" i="14"/>
  <c r="QJ10" i="14"/>
  <c r="QI10" i="14"/>
  <c r="QH10" i="14"/>
  <c r="QG10" i="14"/>
  <c r="QF10" i="14"/>
  <c r="QE10" i="14"/>
  <c r="QD10" i="14"/>
  <c r="QC10" i="14"/>
  <c r="QB10" i="14"/>
  <c r="QA10" i="14"/>
  <c r="PZ10" i="14"/>
  <c r="PY10" i="14"/>
  <c r="PX10" i="14"/>
  <c r="PW10" i="14"/>
  <c r="PV10" i="14"/>
  <c r="PU10" i="14"/>
  <c r="PT10" i="14"/>
  <c r="PS10" i="14"/>
  <c r="PR10" i="14"/>
  <c r="PQ10" i="14"/>
  <c r="PP10" i="14"/>
  <c r="PO10" i="14"/>
  <c r="PN10" i="14"/>
  <c r="PM10" i="14"/>
  <c r="PL10" i="14"/>
  <c r="PK10" i="14"/>
  <c r="PJ10" i="14"/>
  <c r="PI10" i="14"/>
  <c r="PH10" i="14"/>
  <c r="PG10" i="14"/>
  <c r="PF10" i="14"/>
  <c r="PE10" i="14"/>
  <c r="PD10" i="14"/>
  <c r="PC10" i="14"/>
  <c r="PB10" i="14"/>
  <c r="PA10" i="14"/>
  <c r="OZ10" i="14"/>
  <c r="OY10" i="14"/>
  <c r="OX10" i="14"/>
  <c r="OW10" i="14"/>
  <c r="OV10" i="14"/>
  <c r="OU10" i="14"/>
  <c r="OT10" i="14"/>
  <c r="OS10" i="14"/>
  <c r="OR10" i="14"/>
  <c r="OQ10" i="14"/>
  <c r="OP10" i="14"/>
  <c r="OO10" i="14"/>
  <c r="ON10" i="14"/>
  <c r="OM10" i="14"/>
  <c r="OL10" i="14"/>
  <c r="OK10" i="14"/>
  <c r="OJ10" i="14"/>
  <c r="OI10" i="14"/>
  <c r="OH10" i="14"/>
  <c r="OG10" i="14"/>
  <c r="OF10" i="14"/>
  <c r="OE10" i="14"/>
  <c r="OD10" i="14"/>
  <c r="OC10" i="14"/>
  <c r="OB10" i="14"/>
  <c r="OA10" i="14"/>
  <c r="NZ10" i="14"/>
  <c r="NY10" i="14"/>
  <c r="NX10" i="14"/>
  <c r="NW10" i="14"/>
  <c r="NV10" i="14"/>
  <c r="NU10" i="14"/>
  <c r="NT10" i="14"/>
  <c r="NS10" i="14"/>
  <c r="NR10" i="14"/>
  <c r="NQ10" i="14"/>
  <c r="NP10" i="14"/>
  <c r="NO10" i="14"/>
  <c r="NN10" i="14"/>
  <c r="NM10" i="14"/>
  <c r="NL10" i="14"/>
  <c r="NK10" i="14"/>
  <c r="NJ10" i="14"/>
  <c r="NI10" i="14"/>
  <c r="NH10" i="14"/>
  <c r="NG10" i="14"/>
  <c r="NF10" i="14"/>
  <c r="NE10" i="14"/>
  <c r="ND10" i="14"/>
  <c r="NC10" i="14"/>
  <c r="NB10" i="14"/>
  <c r="NA10" i="14"/>
  <c r="MZ10" i="14"/>
  <c r="MY10" i="14"/>
  <c r="MX10" i="14"/>
  <c r="MW10" i="14"/>
  <c r="MV10" i="14"/>
  <c r="MU10" i="14"/>
  <c r="MT10" i="14"/>
  <c r="MS10" i="14"/>
  <c r="MR10" i="14"/>
  <c r="MQ10" i="14"/>
  <c r="MP10" i="14"/>
  <c r="MO10" i="14"/>
  <c r="MN10" i="14"/>
  <c r="MM10" i="14"/>
  <c r="ML10" i="14"/>
  <c r="MK10" i="14"/>
  <c r="MJ10" i="14"/>
  <c r="MI10" i="14"/>
  <c r="MH10" i="14"/>
  <c r="MG10" i="14"/>
  <c r="MF10" i="14"/>
  <c r="ME10" i="14"/>
  <c r="MD10" i="14"/>
  <c r="MC10" i="14"/>
  <c r="MB10" i="14"/>
  <c r="MA10" i="14"/>
  <c r="LZ10" i="14"/>
  <c r="LY10" i="14"/>
  <c r="LX10" i="14"/>
  <c r="LW10" i="14"/>
  <c r="LV10" i="14"/>
  <c r="LU10" i="14"/>
  <c r="LT10" i="14"/>
  <c r="LS10" i="14"/>
  <c r="LR10" i="14"/>
  <c r="LQ10" i="14"/>
  <c r="LP10" i="14"/>
  <c r="LO10" i="14"/>
  <c r="LN10" i="14"/>
  <c r="LM10" i="14"/>
  <c r="LL10" i="14"/>
  <c r="LK10" i="14"/>
  <c r="LJ10" i="14"/>
  <c r="LI10" i="14"/>
  <c r="LH10" i="14"/>
  <c r="LG10" i="14"/>
  <c r="LF10" i="14"/>
  <c r="LE10" i="14"/>
  <c r="LD10" i="14"/>
  <c r="LC10" i="14"/>
  <c r="LB10" i="14"/>
  <c r="LA10" i="14"/>
  <c r="KZ10" i="14"/>
  <c r="KY10" i="14"/>
  <c r="KX10" i="14"/>
  <c r="KW10" i="14"/>
  <c r="KV10" i="14"/>
  <c r="KU10" i="14"/>
  <c r="KT10" i="14"/>
  <c r="KS10" i="14"/>
  <c r="KR10" i="14"/>
  <c r="KQ10" i="14"/>
  <c r="KP10" i="14"/>
  <c r="KO10" i="14"/>
  <c r="KN10" i="14"/>
  <c r="KM10" i="14"/>
  <c r="KL10" i="14"/>
  <c r="KK10" i="14"/>
  <c r="KJ10" i="14"/>
  <c r="KI10" i="14"/>
  <c r="KH10" i="14"/>
  <c r="KG10" i="14"/>
  <c r="KF10" i="14"/>
  <c r="KE10" i="14"/>
  <c r="KD10" i="14"/>
  <c r="KC10" i="14"/>
  <c r="KB10" i="14"/>
  <c r="KA10" i="14"/>
  <c r="JZ10" i="14"/>
  <c r="JY10" i="14"/>
  <c r="JX10" i="14"/>
  <c r="JW10" i="14"/>
  <c r="JV10" i="14"/>
  <c r="JU10" i="14"/>
  <c r="JT10" i="14"/>
  <c r="JS10" i="14"/>
  <c r="JR10" i="14"/>
  <c r="JQ10" i="14"/>
  <c r="JP10" i="14"/>
  <c r="JO10" i="14"/>
  <c r="JN10" i="14"/>
  <c r="JM10" i="14"/>
  <c r="JL10" i="14"/>
  <c r="JK10" i="14"/>
  <c r="JJ10" i="14"/>
  <c r="JI10" i="14"/>
  <c r="JH10" i="14"/>
  <c r="JG10" i="14"/>
  <c r="JF10" i="14"/>
  <c r="JE10" i="14"/>
  <c r="JD10" i="14"/>
  <c r="JC10" i="14"/>
  <c r="JB10" i="14"/>
  <c r="JA10" i="14"/>
  <c r="IZ10" i="14"/>
  <c r="IY10" i="14"/>
  <c r="IX10" i="14"/>
  <c r="IW10" i="14"/>
  <c r="IV10" i="14"/>
  <c r="IU10" i="14"/>
  <c r="IT10" i="14"/>
  <c r="IS10" i="14"/>
  <c r="IR10" i="14"/>
  <c r="IQ10" i="14"/>
  <c r="IP10" i="14"/>
  <c r="IO10" i="14"/>
  <c r="IN10" i="14"/>
  <c r="IM10" i="14"/>
  <c r="IL10" i="14"/>
  <c r="IK10" i="14"/>
  <c r="IJ10" i="14"/>
  <c r="II10" i="14"/>
  <c r="IH10" i="14"/>
  <c r="IG10" i="14"/>
  <c r="IF10" i="14"/>
  <c r="IE10" i="14"/>
  <c r="ID10" i="14"/>
  <c r="IC10" i="14"/>
  <c r="IB10" i="14"/>
  <c r="IA10" i="14"/>
  <c r="HZ10" i="14"/>
  <c r="HY10" i="14"/>
  <c r="HX10" i="14"/>
  <c r="HW10" i="14"/>
  <c r="HV10" i="14"/>
  <c r="HU10" i="14"/>
  <c r="HT10" i="14"/>
  <c r="HS10" i="14"/>
  <c r="HR10" i="14"/>
  <c r="HQ10" i="14"/>
  <c r="HP10" i="14"/>
  <c r="HO10" i="14"/>
  <c r="HN10" i="14"/>
  <c r="HM10" i="14"/>
  <c r="HL10" i="14"/>
  <c r="HK10" i="14"/>
  <c r="HJ10" i="14"/>
  <c r="HI10" i="14"/>
  <c r="HH10" i="14"/>
  <c r="HG10" i="14"/>
  <c r="HF10" i="14"/>
  <c r="HE10" i="14"/>
  <c r="HD10" i="14"/>
  <c r="HC10" i="14"/>
  <c r="HB10" i="14"/>
  <c r="HA10" i="14"/>
  <c r="GZ10" i="14"/>
  <c r="GY10" i="14"/>
  <c r="GX10" i="14"/>
  <c r="GW10" i="14"/>
  <c r="GV10" i="14"/>
  <c r="GU10" i="14"/>
  <c r="GT10" i="14"/>
  <c r="GS10" i="14"/>
  <c r="GR10" i="14"/>
  <c r="GQ10" i="14"/>
  <c r="GP10" i="14"/>
  <c r="GO10" i="14"/>
  <c r="GN10" i="14"/>
  <c r="GM10" i="14"/>
  <c r="GL10" i="14"/>
  <c r="GK10" i="14"/>
  <c r="GJ10" i="14"/>
  <c r="GI10" i="14"/>
  <c r="GH10" i="14"/>
  <c r="GG10" i="14"/>
  <c r="GF10" i="14"/>
  <c r="GE10" i="14"/>
  <c r="GD10" i="14"/>
  <c r="GC10" i="14"/>
  <c r="GB10" i="14"/>
  <c r="GA10" i="14"/>
  <c r="FZ10" i="14"/>
  <c r="FY10" i="14"/>
  <c r="FX10" i="14"/>
  <c r="FW10" i="14"/>
  <c r="FV10" i="14"/>
  <c r="FU10" i="14"/>
  <c r="FT10" i="14"/>
  <c r="FS10" i="14"/>
  <c r="FR10" i="14"/>
  <c r="FQ10" i="14"/>
  <c r="FP10" i="14"/>
  <c r="FO10" i="14"/>
  <c r="FN10" i="14"/>
  <c r="FM10" i="14"/>
  <c r="FL10" i="14"/>
  <c r="FK10" i="14"/>
  <c r="FJ10" i="14"/>
  <c r="FI10" i="14"/>
  <c r="FH10" i="14"/>
  <c r="FG10" i="14"/>
  <c r="FF10" i="14"/>
  <c r="FE10" i="14"/>
  <c r="FD10" i="14"/>
  <c r="FC10" i="14"/>
  <c r="FB10" i="14"/>
  <c r="FA10" i="14"/>
  <c r="EZ10" i="14"/>
  <c r="EY10" i="14"/>
  <c r="EX10" i="14"/>
  <c r="EW10" i="14"/>
  <c r="EV10" i="14"/>
  <c r="EU10" i="14"/>
  <c r="ET10" i="14"/>
  <c r="ES10" i="14"/>
  <c r="ER10" i="14"/>
  <c r="EQ10" i="14"/>
  <c r="EP10" i="14"/>
  <c r="EO10" i="14"/>
  <c r="EN10" i="14"/>
  <c r="EM10" i="14"/>
  <c r="EL10" i="14"/>
  <c r="EK10" i="14"/>
  <c r="EJ10" i="14"/>
  <c r="EI10" i="14"/>
  <c r="EH10" i="14"/>
  <c r="EG10" i="14"/>
  <c r="EF10" i="14"/>
  <c r="EE10" i="14"/>
  <c r="ED10" i="14"/>
  <c r="EC10" i="14"/>
  <c r="EB10" i="14"/>
  <c r="EA10" i="14"/>
  <c r="DZ10" i="14"/>
  <c r="DY10" i="14"/>
  <c r="DX10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K10" i="14"/>
  <c r="DJ10" i="14"/>
  <c r="DI10" i="14"/>
  <c r="DH10" i="14"/>
  <c r="DG10" i="14"/>
  <c r="DF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S10" i="14"/>
  <c r="CR10" i="14"/>
  <c r="CQ10" i="14"/>
  <c r="CP10" i="14"/>
  <c r="CO10" i="14"/>
  <c r="CN10" i="14"/>
  <c r="CM10" i="14"/>
  <c r="CL10" i="14"/>
  <c r="CK10" i="14"/>
  <c r="CJ10" i="14"/>
  <c r="CI10" i="14"/>
  <c r="CH10" i="14"/>
  <c r="CG10" i="14"/>
  <c r="CF10" i="14"/>
  <c r="CE10" i="14"/>
  <c r="CD10" i="14"/>
  <c r="CC10" i="14"/>
  <c r="CB10" i="14"/>
  <c r="CA10" i="14"/>
  <c r="BZ10" i="14"/>
  <c r="BY10" i="14"/>
  <c r="BX10" i="14"/>
  <c r="BW10" i="14"/>
  <c r="BV10" i="14"/>
  <c r="BU10" i="14"/>
  <c r="BT10" i="14"/>
  <c r="BS10" i="14"/>
  <c r="BR10" i="14"/>
  <c r="BQ10" i="14"/>
  <c r="BP10" i="14"/>
  <c r="BO10" i="14"/>
  <c r="BN10" i="14"/>
  <c r="BM10" i="14"/>
  <c r="BL10" i="14"/>
  <c r="BK10" i="14"/>
  <c r="BJ10" i="14"/>
  <c r="BI10" i="14"/>
  <c r="BH10" i="14"/>
  <c r="BG10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SK9" i="14"/>
  <c r="SJ9" i="14"/>
  <c r="SI9" i="14"/>
  <c r="SH9" i="14"/>
  <c r="SG9" i="14"/>
  <c r="SF9" i="14"/>
  <c r="SE9" i="14"/>
  <c r="SD9" i="14"/>
  <c r="SC9" i="14"/>
  <c r="SB9" i="14"/>
  <c r="SA9" i="14"/>
  <c r="RZ9" i="14"/>
  <c r="RY9" i="14"/>
  <c r="RX9" i="14"/>
  <c r="RW9" i="14"/>
  <c r="RV9" i="14"/>
  <c r="RU9" i="14"/>
  <c r="RT9" i="14"/>
  <c r="RS9" i="14"/>
  <c r="RR9" i="14"/>
  <c r="RQ9" i="14"/>
  <c r="RP9" i="14"/>
  <c r="RO9" i="14"/>
  <c r="RN9" i="14"/>
  <c r="RM9" i="14"/>
  <c r="RL9" i="14"/>
  <c r="RK9" i="14"/>
  <c r="RJ9" i="14"/>
  <c r="RI9" i="14"/>
  <c r="RH9" i="14"/>
  <c r="RG9" i="14"/>
  <c r="RF9" i="14"/>
  <c r="RE9" i="14"/>
  <c r="RD9" i="14"/>
  <c r="RC9" i="14"/>
  <c r="RB9" i="14"/>
  <c r="RA9" i="14"/>
  <c r="QZ9" i="14"/>
  <c r="QY9" i="14"/>
  <c r="QX9" i="14"/>
  <c r="QW9" i="14"/>
  <c r="QV9" i="14"/>
  <c r="QU9" i="14"/>
  <c r="QT9" i="14"/>
  <c r="QS9" i="14"/>
  <c r="QR9" i="14"/>
  <c r="QQ9" i="14"/>
  <c r="QP9" i="14"/>
  <c r="QO9" i="14"/>
  <c r="QN9" i="14"/>
  <c r="QM9" i="14"/>
  <c r="QL9" i="14"/>
  <c r="QK9" i="14"/>
  <c r="QJ9" i="14"/>
  <c r="QI9" i="14"/>
  <c r="QH9" i="14"/>
  <c r="QG9" i="14"/>
  <c r="QF9" i="14"/>
  <c r="QE9" i="14"/>
  <c r="QD9" i="14"/>
  <c r="QC9" i="14"/>
  <c r="QB9" i="14"/>
  <c r="QA9" i="14"/>
  <c r="PZ9" i="14"/>
  <c r="PY9" i="14"/>
  <c r="PX9" i="14"/>
  <c r="PW9" i="14"/>
  <c r="PV9" i="14"/>
  <c r="PU9" i="14"/>
  <c r="PT9" i="14"/>
  <c r="PS9" i="14"/>
  <c r="PR9" i="14"/>
  <c r="PQ9" i="14"/>
  <c r="PP9" i="14"/>
  <c r="PO9" i="14"/>
  <c r="PN9" i="14"/>
  <c r="PM9" i="14"/>
  <c r="PL9" i="14"/>
  <c r="PK9" i="14"/>
  <c r="PJ9" i="14"/>
  <c r="PI9" i="14"/>
  <c r="PH9" i="14"/>
  <c r="PG9" i="14"/>
  <c r="PF9" i="14"/>
  <c r="PE9" i="14"/>
  <c r="PD9" i="14"/>
  <c r="PC9" i="14"/>
  <c r="PB9" i="14"/>
  <c r="PA9" i="14"/>
  <c r="OZ9" i="14"/>
  <c r="OY9" i="14"/>
  <c r="OX9" i="14"/>
  <c r="OW9" i="14"/>
  <c r="OV9" i="14"/>
  <c r="OU9" i="14"/>
  <c r="OT9" i="14"/>
  <c r="OS9" i="14"/>
  <c r="OR9" i="14"/>
  <c r="OQ9" i="14"/>
  <c r="OP9" i="14"/>
  <c r="OO9" i="14"/>
  <c r="ON9" i="14"/>
  <c r="OM9" i="14"/>
  <c r="OL9" i="14"/>
  <c r="OK9" i="14"/>
  <c r="OJ9" i="14"/>
  <c r="OI9" i="14"/>
  <c r="OH9" i="14"/>
  <c r="OG9" i="14"/>
  <c r="OF9" i="14"/>
  <c r="OE9" i="14"/>
  <c r="OD9" i="14"/>
  <c r="OC9" i="14"/>
  <c r="OB9" i="14"/>
  <c r="OA9" i="14"/>
  <c r="NZ9" i="14"/>
  <c r="NY9" i="14"/>
  <c r="NX9" i="14"/>
  <c r="NW9" i="14"/>
  <c r="NV9" i="14"/>
  <c r="NU9" i="14"/>
  <c r="NT9" i="14"/>
  <c r="NS9" i="14"/>
  <c r="NR9" i="14"/>
  <c r="NQ9" i="14"/>
  <c r="NP9" i="14"/>
  <c r="NO9" i="14"/>
  <c r="NN9" i="14"/>
  <c r="NM9" i="14"/>
  <c r="NL9" i="14"/>
  <c r="NK9" i="14"/>
  <c r="NJ9" i="14"/>
  <c r="NI9" i="14"/>
  <c r="NH9" i="14"/>
  <c r="NG9" i="14"/>
  <c r="NF9" i="14"/>
  <c r="NE9" i="14"/>
  <c r="ND9" i="14"/>
  <c r="NC9" i="14"/>
  <c r="NB9" i="14"/>
  <c r="NA9" i="14"/>
  <c r="MZ9" i="14"/>
  <c r="MY9" i="14"/>
  <c r="MX9" i="14"/>
  <c r="MW9" i="14"/>
  <c r="MV9" i="14"/>
  <c r="MU9" i="14"/>
  <c r="MT9" i="14"/>
  <c r="MS9" i="14"/>
  <c r="MR9" i="14"/>
  <c r="MQ9" i="14"/>
  <c r="MP9" i="14"/>
  <c r="MO9" i="14"/>
  <c r="MN9" i="14"/>
  <c r="MM9" i="14"/>
  <c r="ML9" i="14"/>
  <c r="MK9" i="14"/>
  <c r="MJ9" i="14"/>
  <c r="MI9" i="14"/>
  <c r="MH9" i="14"/>
  <c r="MG9" i="14"/>
  <c r="MF9" i="14"/>
  <c r="ME9" i="14"/>
  <c r="MD9" i="14"/>
  <c r="MC9" i="14"/>
  <c r="MB9" i="14"/>
  <c r="MA9" i="14"/>
  <c r="LZ9" i="14"/>
  <c r="LY9" i="14"/>
  <c r="LX9" i="14"/>
  <c r="LW9" i="14"/>
  <c r="LV9" i="14"/>
  <c r="LU9" i="14"/>
  <c r="LT9" i="14"/>
  <c r="LS9" i="14"/>
  <c r="LR9" i="14"/>
  <c r="LQ9" i="14"/>
  <c r="LP9" i="14"/>
  <c r="LO9" i="14"/>
  <c r="LN9" i="14"/>
  <c r="LM9" i="14"/>
  <c r="LL9" i="14"/>
  <c r="LK9" i="14"/>
  <c r="LJ9" i="14"/>
  <c r="LI9" i="14"/>
  <c r="LH9" i="14"/>
  <c r="LG9" i="14"/>
  <c r="LF9" i="14"/>
  <c r="LE9" i="14"/>
  <c r="LD9" i="14"/>
  <c r="LC9" i="14"/>
  <c r="LB9" i="14"/>
  <c r="LA9" i="14"/>
  <c r="KZ9" i="14"/>
  <c r="KY9" i="14"/>
  <c r="KX9" i="14"/>
  <c r="KW9" i="14"/>
  <c r="KV9" i="14"/>
  <c r="KU9" i="14"/>
  <c r="KT9" i="14"/>
  <c r="KS9" i="14"/>
  <c r="KR9" i="14"/>
  <c r="KQ9" i="14"/>
  <c r="KP9" i="14"/>
  <c r="KO9" i="14"/>
  <c r="KN9" i="14"/>
  <c r="KM9" i="14"/>
  <c r="KL9" i="14"/>
  <c r="KK9" i="14"/>
  <c r="KJ9" i="14"/>
  <c r="KI9" i="14"/>
  <c r="KH9" i="14"/>
  <c r="KG9" i="14"/>
  <c r="KF9" i="14"/>
  <c r="KE9" i="14"/>
  <c r="KD9" i="14"/>
  <c r="KC9" i="14"/>
  <c r="KB9" i="14"/>
  <c r="KA9" i="14"/>
  <c r="JZ9" i="14"/>
  <c r="JY9" i="14"/>
  <c r="JX9" i="14"/>
  <c r="JW9" i="14"/>
  <c r="JV9" i="14"/>
  <c r="JU9" i="14"/>
  <c r="JT9" i="14"/>
  <c r="JS9" i="14"/>
  <c r="JR9" i="14"/>
  <c r="JQ9" i="14"/>
  <c r="JP9" i="14"/>
  <c r="JO9" i="14"/>
  <c r="JN9" i="14"/>
  <c r="JM9" i="14"/>
  <c r="JL9" i="14"/>
  <c r="JK9" i="14"/>
  <c r="JJ9" i="14"/>
  <c r="JI9" i="14"/>
  <c r="JH9" i="14"/>
  <c r="JG9" i="14"/>
  <c r="JF9" i="14"/>
  <c r="JE9" i="14"/>
  <c r="JD9" i="14"/>
  <c r="JC9" i="14"/>
  <c r="JB9" i="14"/>
  <c r="JA9" i="14"/>
  <c r="IZ9" i="14"/>
  <c r="IY9" i="14"/>
  <c r="IX9" i="14"/>
  <c r="IW9" i="14"/>
  <c r="IV9" i="14"/>
  <c r="IU9" i="14"/>
  <c r="IT9" i="14"/>
  <c r="IS9" i="14"/>
  <c r="IR9" i="14"/>
  <c r="IQ9" i="14"/>
  <c r="IP9" i="14"/>
  <c r="IO9" i="14"/>
  <c r="IN9" i="14"/>
  <c r="IM9" i="14"/>
  <c r="IL9" i="14"/>
  <c r="IK9" i="14"/>
  <c r="IJ9" i="14"/>
  <c r="II9" i="14"/>
  <c r="IH9" i="14"/>
  <c r="IG9" i="14"/>
  <c r="IF9" i="14"/>
  <c r="IE9" i="14"/>
  <c r="ID9" i="14"/>
  <c r="IC9" i="14"/>
  <c r="IB9" i="14"/>
  <c r="IA9" i="14"/>
  <c r="HZ9" i="14"/>
  <c r="HY9" i="14"/>
  <c r="HX9" i="14"/>
  <c r="HW9" i="14"/>
  <c r="HV9" i="14"/>
  <c r="HU9" i="14"/>
  <c r="HT9" i="14"/>
  <c r="HS9" i="14"/>
  <c r="HR9" i="14"/>
  <c r="HQ9" i="14"/>
  <c r="HP9" i="14"/>
  <c r="HO9" i="14"/>
  <c r="HN9" i="14"/>
  <c r="HM9" i="14"/>
  <c r="HL9" i="14"/>
  <c r="HK9" i="14"/>
  <c r="HJ9" i="14"/>
  <c r="HI9" i="14"/>
  <c r="HH9" i="14"/>
  <c r="HG9" i="14"/>
  <c r="HF9" i="14"/>
  <c r="HE9" i="14"/>
  <c r="HD9" i="14"/>
  <c r="HC9" i="14"/>
  <c r="HB9" i="14"/>
  <c r="HA9" i="14"/>
  <c r="GZ9" i="14"/>
  <c r="GY9" i="14"/>
  <c r="GX9" i="14"/>
  <c r="GW9" i="14"/>
  <c r="GV9" i="14"/>
  <c r="GU9" i="14"/>
  <c r="GT9" i="14"/>
  <c r="GS9" i="14"/>
  <c r="GR9" i="14"/>
  <c r="GQ9" i="14"/>
  <c r="GP9" i="14"/>
  <c r="GO9" i="14"/>
  <c r="GN9" i="14"/>
  <c r="GM9" i="14"/>
  <c r="GL9" i="14"/>
  <c r="GK9" i="14"/>
  <c r="GJ9" i="14"/>
  <c r="GI9" i="14"/>
  <c r="GH9" i="14"/>
  <c r="GG9" i="14"/>
  <c r="GF9" i="14"/>
  <c r="GE9" i="14"/>
  <c r="GD9" i="14"/>
  <c r="GC9" i="14"/>
  <c r="GB9" i="14"/>
  <c r="GA9" i="14"/>
  <c r="FZ9" i="14"/>
  <c r="FY9" i="14"/>
  <c r="FX9" i="14"/>
  <c r="FW9" i="14"/>
  <c r="FV9" i="14"/>
  <c r="FU9" i="14"/>
  <c r="FT9" i="14"/>
  <c r="FS9" i="14"/>
  <c r="FR9" i="14"/>
  <c r="FQ9" i="14"/>
  <c r="FP9" i="14"/>
  <c r="FO9" i="14"/>
  <c r="FN9" i="14"/>
  <c r="FM9" i="14"/>
  <c r="FL9" i="14"/>
  <c r="FK9" i="14"/>
  <c r="FJ9" i="14"/>
  <c r="FI9" i="14"/>
  <c r="FH9" i="14"/>
  <c r="FG9" i="14"/>
  <c r="FF9" i="14"/>
  <c r="FE9" i="14"/>
  <c r="FD9" i="14"/>
  <c r="FC9" i="14"/>
  <c r="FB9" i="14"/>
  <c r="FA9" i="14"/>
  <c r="EZ9" i="14"/>
  <c r="EY9" i="14"/>
  <c r="EX9" i="14"/>
  <c r="EW9" i="14"/>
  <c r="EV9" i="14"/>
  <c r="EU9" i="14"/>
  <c r="ET9" i="14"/>
  <c r="ES9" i="14"/>
  <c r="ER9" i="14"/>
  <c r="EQ9" i="14"/>
  <c r="EP9" i="14"/>
  <c r="EO9" i="14"/>
  <c r="EN9" i="14"/>
  <c r="EM9" i="14"/>
  <c r="EL9" i="14"/>
  <c r="EK9" i="14"/>
  <c r="EJ9" i="14"/>
  <c r="EI9" i="14"/>
  <c r="EH9" i="14"/>
  <c r="EG9" i="14"/>
  <c r="EF9" i="14"/>
  <c r="EE9" i="14"/>
  <c r="ED9" i="14"/>
  <c r="EC9" i="14"/>
  <c r="EB9" i="14"/>
  <c r="EA9" i="14"/>
  <c r="DZ9" i="14"/>
  <c r="DY9" i="14"/>
  <c r="DX9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F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N9" i="14"/>
  <c r="CM9" i="14"/>
  <c r="CL9" i="14"/>
  <c r="CK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V9" i="14"/>
  <c r="BU9" i="14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SK8" i="14"/>
  <c r="SJ8" i="14"/>
  <c r="SI8" i="14"/>
  <c r="SH8" i="14"/>
  <c r="SG8" i="14"/>
  <c r="SF8" i="14"/>
  <c r="SE8" i="14"/>
  <c r="SD8" i="14"/>
  <c r="SC8" i="14"/>
  <c r="SB8" i="14"/>
  <c r="SA8" i="14"/>
  <c r="RZ8" i="14"/>
  <c r="RY8" i="14"/>
  <c r="RX8" i="14"/>
  <c r="RW8" i="14"/>
  <c r="RV8" i="14"/>
  <c r="RU8" i="14"/>
  <c r="RT8" i="14"/>
  <c r="RS8" i="14"/>
  <c r="RR8" i="14"/>
  <c r="RQ8" i="14"/>
  <c r="RP8" i="14"/>
  <c r="RO8" i="14"/>
  <c r="RN8" i="14"/>
  <c r="RM8" i="14"/>
  <c r="RL8" i="14"/>
  <c r="RK8" i="14"/>
  <c r="RJ8" i="14"/>
  <c r="RI8" i="14"/>
  <c r="RH8" i="14"/>
  <c r="RG8" i="14"/>
  <c r="RF8" i="14"/>
  <c r="RE8" i="14"/>
  <c r="RD8" i="14"/>
  <c r="RC8" i="14"/>
  <c r="RB8" i="14"/>
  <c r="RA8" i="14"/>
  <c r="QZ8" i="14"/>
  <c r="QY8" i="14"/>
  <c r="QX8" i="14"/>
  <c r="QW8" i="14"/>
  <c r="QV8" i="14"/>
  <c r="QU8" i="14"/>
  <c r="QT8" i="14"/>
  <c r="QS8" i="14"/>
  <c r="QR8" i="14"/>
  <c r="QQ8" i="14"/>
  <c r="QP8" i="14"/>
  <c r="QO8" i="14"/>
  <c r="QN8" i="14"/>
  <c r="QM8" i="14"/>
  <c r="QL8" i="14"/>
  <c r="QK8" i="14"/>
  <c r="QJ8" i="14"/>
  <c r="QI8" i="14"/>
  <c r="QH8" i="14"/>
  <c r="QG8" i="14"/>
  <c r="QF8" i="14"/>
  <c r="QE8" i="14"/>
  <c r="QD8" i="14"/>
  <c r="QC8" i="14"/>
  <c r="QB8" i="14"/>
  <c r="QA8" i="14"/>
  <c r="PZ8" i="14"/>
  <c r="PY8" i="14"/>
  <c r="PX8" i="14"/>
  <c r="PW8" i="14"/>
  <c r="PV8" i="14"/>
  <c r="PU8" i="14"/>
  <c r="PT8" i="14"/>
  <c r="PS8" i="14"/>
  <c r="PR8" i="14"/>
  <c r="PQ8" i="14"/>
  <c r="PP8" i="14"/>
  <c r="PO8" i="14"/>
  <c r="PN8" i="14"/>
  <c r="PM8" i="14"/>
  <c r="PL8" i="14"/>
  <c r="PK8" i="14"/>
  <c r="PJ8" i="14"/>
  <c r="PI8" i="14"/>
  <c r="PH8" i="14"/>
  <c r="PG8" i="14"/>
  <c r="PF8" i="14"/>
  <c r="PE8" i="14"/>
  <c r="PD8" i="14"/>
  <c r="PC8" i="14"/>
  <c r="PB8" i="14"/>
  <c r="PA8" i="14"/>
  <c r="OZ8" i="14"/>
  <c r="OY8" i="14"/>
  <c r="OX8" i="14"/>
  <c r="OW8" i="14"/>
  <c r="OV8" i="14"/>
  <c r="OU8" i="14"/>
  <c r="OT8" i="14"/>
  <c r="OS8" i="14"/>
  <c r="OR8" i="14"/>
  <c r="OQ8" i="14"/>
  <c r="OP8" i="14"/>
  <c r="OO8" i="14"/>
  <c r="ON8" i="14"/>
  <c r="OM8" i="14"/>
  <c r="OL8" i="14"/>
  <c r="OK8" i="14"/>
  <c r="OJ8" i="14"/>
  <c r="OI8" i="14"/>
  <c r="OH8" i="14"/>
  <c r="OG8" i="14"/>
  <c r="OF8" i="14"/>
  <c r="OE8" i="14"/>
  <c r="OD8" i="14"/>
  <c r="OC8" i="14"/>
  <c r="OB8" i="14"/>
  <c r="OA8" i="14"/>
  <c r="NZ8" i="14"/>
  <c r="NY8" i="14"/>
  <c r="NX8" i="14"/>
  <c r="NW8" i="14"/>
  <c r="NV8" i="14"/>
  <c r="NU8" i="14"/>
  <c r="NT8" i="14"/>
  <c r="NS8" i="14"/>
  <c r="NR8" i="14"/>
  <c r="NQ8" i="14"/>
  <c r="NP8" i="14"/>
  <c r="NO8" i="14"/>
  <c r="NN8" i="14"/>
  <c r="NM8" i="14"/>
  <c r="NL8" i="14"/>
  <c r="NK8" i="14"/>
  <c r="NJ8" i="14"/>
  <c r="NI8" i="14"/>
  <c r="NH8" i="14"/>
  <c r="NG8" i="14"/>
  <c r="NF8" i="14"/>
  <c r="NE8" i="14"/>
  <c r="ND8" i="14"/>
  <c r="NC8" i="14"/>
  <c r="NB8" i="14"/>
  <c r="NA8" i="14"/>
  <c r="MZ8" i="14"/>
  <c r="MY8" i="14"/>
  <c r="MX8" i="14"/>
  <c r="MW8" i="14"/>
  <c r="MV8" i="14"/>
  <c r="MU8" i="14"/>
  <c r="MT8" i="14"/>
  <c r="MS8" i="14"/>
  <c r="MR8" i="14"/>
  <c r="MQ8" i="14"/>
  <c r="MP8" i="14"/>
  <c r="MO8" i="14"/>
  <c r="MN8" i="14"/>
  <c r="MM8" i="14"/>
  <c r="ML8" i="14"/>
  <c r="MK8" i="14"/>
  <c r="MJ8" i="14"/>
  <c r="MI8" i="14"/>
  <c r="MH8" i="14"/>
  <c r="MG8" i="14"/>
  <c r="MF8" i="14"/>
  <c r="ME8" i="14"/>
  <c r="MD8" i="14"/>
  <c r="MC8" i="14"/>
  <c r="MB8" i="14"/>
  <c r="MA8" i="14"/>
  <c r="LZ8" i="14"/>
  <c r="LY8" i="14"/>
  <c r="LX8" i="14"/>
  <c r="LW8" i="14"/>
  <c r="LV8" i="14"/>
  <c r="LU8" i="14"/>
  <c r="LT8" i="14"/>
  <c r="LS8" i="14"/>
  <c r="LR8" i="14"/>
  <c r="LQ8" i="14"/>
  <c r="LP8" i="14"/>
  <c r="LO8" i="14"/>
  <c r="LN8" i="14"/>
  <c r="LM8" i="14"/>
  <c r="LL8" i="14"/>
  <c r="LK8" i="14"/>
  <c r="LJ8" i="14"/>
  <c r="LI8" i="14"/>
  <c r="LH8" i="14"/>
  <c r="LG8" i="14"/>
  <c r="LF8" i="14"/>
  <c r="LE8" i="14"/>
  <c r="LD8" i="14"/>
  <c r="LC8" i="14"/>
  <c r="LB8" i="14"/>
  <c r="LA8" i="14"/>
  <c r="KZ8" i="14"/>
  <c r="KY8" i="14"/>
  <c r="KX8" i="14"/>
  <c r="KW8" i="14"/>
  <c r="KV8" i="14"/>
  <c r="KU8" i="14"/>
  <c r="KT8" i="14"/>
  <c r="KS8" i="14"/>
  <c r="KR8" i="14"/>
  <c r="KQ8" i="14"/>
  <c r="KP8" i="14"/>
  <c r="KO8" i="14"/>
  <c r="KN8" i="14"/>
  <c r="KM8" i="14"/>
  <c r="KL8" i="14"/>
  <c r="KK8" i="14"/>
  <c r="KJ8" i="14"/>
  <c r="KI8" i="14"/>
  <c r="KH8" i="14"/>
  <c r="KG8" i="14"/>
  <c r="KF8" i="14"/>
  <c r="KE8" i="14"/>
  <c r="KD8" i="14"/>
  <c r="KC8" i="14"/>
  <c r="KB8" i="14"/>
  <c r="KA8" i="14"/>
  <c r="JZ8" i="14"/>
  <c r="JY8" i="14"/>
  <c r="JX8" i="14"/>
  <c r="JW8" i="14"/>
  <c r="JV8" i="14"/>
  <c r="JU8" i="14"/>
  <c r="JT8" i="14"/>
  <c r="JS8" i="14"/>
  <c r="JR8" i="14"/>
  <c r="JQ8" i="14"/>
  <c r="JP8" i="14"/>
  <c r="JO8" i="14"/>
  <c r="JN8" i="14"/>
  <c r="JM8" i="14"/>
  <c r="JL8" i="14"/>
  <c r="JK8" i="14"/>
  <c r="JJ8" i="14"/>
  <c r="JI8" i="14"/>
  <c r="JH8" i="14"/>
  <c r="JG8" i="14"/>
  <c r="JF8" i="14"/>
  <c r="JE8" i="14"/>
  <c r="JD8" i="14"/>
  <c r="JC8" i="14"/>
  <c r="JB8" i="14"/>
  <c r="JA8" i="14"/>
  <c r="IZ8" i="14"/>
  <c r="IY8" i="14"/>
  <c r="IX8" i="14"/>
  <c r="IW8" i="14"/>
  <c r="IV8" i="14"/>
  <c r="IU8" i="14"/>
  <c r="IT8" i="14"/>
  <c r="IS8" i="14"/>
  <c r="IR8" i="14"/>
  <c r="IQ8" i="14"/>
  <c r="IP8" i="14"/>
  <c r="IO8" i="14"/>
  <c r="IN8" i="14"/>
  <c r="IM8" i="14"/>
  <c r="IL8" i="14"/>
  <c r="IK8" i="14"/>
  <c r="IJ8" i="14"/>
  <c r="II8" i="14"/>
  <c r="IH8" i="14"/>
  <c r="IG8" i="14"/>
  <c r="IF8" i="14"/>
  <c r="IE8" i="14"/>
  <c r="ID8" i="14"/>
  <c r="IC8" i="14"/>
  <c r="IB8" i="14"/>
  <c r="IA8" i="14"/>
  <c r="HZ8" i="14"/>
  <c r="HY8" i="14"/>
  <c r="HX8" i="14"/>
  <c r="HW8" i="14"/>
  <c r="HV8" i="14"/>
  <c r="HU8" i="14"/>
  <c r="HT8" i="14"/>
  <c r="HS8" i="14"/>
  <c r="HR8" i="14"/>
  <c r="HQ8" i="14"/>
  <c r="HP8" i="14"/>
  <c r="HO8" i="14"/>
  <c r="HN8" i="14"/>
  <c r="HM8" i="14"/>
  <c r="HL8" i="14"/>
  <c r="HK8" i="14"/>
  <c r="HJ8" i="14"/>
  <c r="HI8" i="14"/>
  <c r="HH8" i="14"/>
  <c r="HG8" i="14"/>
  <c r="HF8" i="14"/>
  <c r="HE8" i="14"/>
  <c r="HD8" i="14"/>
  <c r="HC8" i="14"/>
  <c r="HB8" i="14"/>
  <c r="HA8" i="14"/>
  <c r="GZ8" i="14"/>
  <c r="GY8" i="14"/>
  <c r="GX8" i="14"/>
  <c r="GW8" i="14"/>
  <c r="GV8" i="14"/>
  <c r="GU8" i="14"/>
  <c r="GT8" i="14"/>
  <c r="GS8" i="14"/>
  <c r="GR8" i="14"/>
  <c r="GQ8" i="14"/>
  <c r="GP8" i="14"/>
  <c r="GO8" i="14"/>
  <c r="GN8" i="14"/>
  <c r="GM8" i="14"/>
  <c r="GL8" i="14"/>
  <c r="GK8" i="14"/>
  <c r="GJ8" i="14"/>
  <c r="GI8" i="14"/>
  <c r="GH8" i="14"/>
  <c r="GG8" i="14"/>
  <c r="GF8" i="14"/>
  <c r="GE8" i="14"/>
  <c r="GD8" i="14"/>
  <c r="GC8" i="14"/>
  <c r="GB8" i="14"/>
  <c r="GA8" i="14"/>
  <c r="FZ8" i="14"/>
  <c r="FY8" i="14"/>
  <c r="FX8" i="14"/>
  <c r="FW8" i="14"/>
  <c r="FV8" i="14"/>
  <c r="FU8" i="14"/>
  <c r="FT8" i="14"/>
  <c r="FS8" i="14"/>
  <c r="FR8" i="14"/>
  <c r="FQ8" i="14"/>
  <c r="FP8" i="14"/>
  <c r="FO8" i="14"/>
  <c r="FN8" i="14"/>
  <c r="FM8" i="14"/>
  <c r="FL8" i="14"/>
  <c r="FK8" i="14"/>
  <c r="FJ8" i="14"/>
  <c r="FI8" i="14"/>
  <c r="FH8" i="14"/>
  <c r="FG8" i="14"/>
  <c r="FF8" i="14"/>
  <c r="FE8" i="14"/>
  <c r="FD8" i="14"/>
  <c r="FC8" i="14"/>
  <c r="FB8" i="14"/>
  <c r="FA8" i="14"/>
  <c r="EZ8" i="14"/>
  <c r="EY8" i="14"/>
  <c r="EX8" i="14"/>
  <c r="EW8" i="14"/>
  <c r="EV8" i="14"/>
  <c r="EU8" i="14"/>
  <c r="ET8" i="14"/>
  <c r="ES8" i="14"/>
  <c r="ER8" i="14"/>
  <c r="EQ8" i="14"/>
  <c r="EP8" i="14"/>
  <c r="EO8" i="14"/>
  <c r="EN8" i="14"/>
  <c r="EM8" i="14"/>
  <c r="EL8" i="14"/>
  <c r="EK8" i="14"/>
  <c r="EJ8" i="14"/>
  <c r="EI8" i="14"/>
  <c r="EH8" i="14"/>
  <c r="EG8" i="14"/>
  <c r="EF8" i="14"/>
  <c r="EE8" i="14"/>
  <c r="ED8" i="14"/>
  <c r="EC8" i="14"/>
  <c r="EB8" i="14"/>
  <c r="EA8" i="14"/>
  <c r="DZ8" i="14"/>
  <c r="DY8" i="14"/>
  <c r="DX8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K8" i="14"/>
  <c r="DJ8" i="14"/>
  <c r="DI8" i="14"/>
  <c r="DH8" i="14"/>
  <c r="DG8" i="14"/>
  <c r="DF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S8" i="14"/>
  <c r="CR8" i="14"/>
  <c r="CQ8" i="14"/>
  <c r="CP8" i="14"/>
  <c r="CO8" i="14"/>
  <c r="CN8" i="14"/>
  <c r="CM8" i="14"/>
  <c r="CL8" i="14"/>
  <c r="CK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SK7" i="14"/>
  <c r="SJ7" i="14"/>
  <c r="SI7" i="14"/>
  <c r="SH7" i="14"/>
  <c r="SG7" i="14"/>
  <c r="SF7" i="14"/>
  <c r="SE7" i="14"/>
  <c r="SD7" i="14"/>
  <c r="SC7" i="14"/>
  <c r="SB7" i="14"/>
  <c r="SA7" i="14"/>
  <c r="RZ7" i="14"/>
  <c r="RY7" i="14"/>
  <c r="RX7" i="14"/>
  <c r="RW7" i="14"/>
  <c r="RV7" i="14"/>
  <c r="RU7" i="14"/>
  <c r="RT7" i="14"/>
  <c r="RS7" i="14"/>
  <c r="RR7" i="14"/>
  <c r="RQ7" i="14"/>
  <c r="RP7" i="14"/>
  <c r="RO7" i="14"/>
  <c r="RN7" i="14"/>
  <c r="RM7" i="14"/>
  <c r="RL7" i="14"/>
  <c r="RK7" i="14"/>
  <c r="RJ7" i="14"/>
  <c r="RI7" i="14"/>
  <c r="RH7" i="14"/>
  <c r="RG7" i="14"/>
  <c r="RF7" i="14"/>
  <c r="RE7" i="14"/>
  <c r="RD7" i="14"/>
  <c r="RC7" i="14"/>
  <c r="RB7" i="14"/>
  <c r="RA7" i="14"/>
  <c r="QZ7" i="14"/>
  <c r="QY7" i="14"/>
  <c r="QX7" i="14"/>
  <c r="QW7" i="14"/>
  <c r="QV7" i="14"/>
  <c r="QU7" i="14"/>
  <c r="QT7" i="14"/>
  <c r="QS7" i="14"/>
  <c r="QR7" i="14"/>
  <c r="QQ7" i="14"/>
  <c r="QP7" i="14"/>
  <c r="QO7" i="14"/>
  <c r="QN7" i="14"/>
  <c r="QM7" i="14"/>
  <c r="QL7" i="14"/>
  <c r="QK7" i="14"/>
  <c r="QJ7" i="14"/>
  <c r="QI7" i="14"/>
  <c r="QH7" i="14"/>
  <c r="QG7" i="14"/>
  <c r="QF7" i="14"/>
  <c r="QE7" i="14"/>
  <c r="QD7" i="14"/>
  <c r="QC7" i="14"/>
  <c r="QB7" i="14"/>
  <c r="QA7" i="14"/>
  <c r="PZ7" i="14"/>
  <c r="PY7" i="14"/>
  <c r="PX7" i="14"/>
  <c r="PW7" i="14"/>
  <c r="PV7" i="14"/>
  <c r="PU7" i="14"/>
  <c r="PT7" i="14"/>
  <c r="PS7" i="14"/>
  <c r="PR7" i="14"/>
  <c r="PQ7" i="14"/>
  <c r="PP7" i="14"/>
  <c r="PO7" i="14"/>
  <c r="PN7" i="14"/>
  <c r="PM7" i="14"/>
  <c r="PL7" i="14"/>
  <c r="PK7" i="14"/>
  <c r="PJ7" i="14"/>
  <c r="PI7" i="14"/>
  <c r="PH7" i="14"/>
  <c r="PG7" i="14"/>
  <c r="PF7" i="14"/>
  <c r="PE7" i="14"/>
  <c r="PD7" i="14"/>
  <c r="PC7" i="14"/>
  <c r="PB7" i="14"/>
  <c r="PA7" i="14"/>
  <c r="OZ7" i="14"/>
  <c r="OY7" i="14"/>
  <c r="OX7" i="14"/>
  <c r="OW7" i="14"/>
  <c r="OV7" i="14"/>
  <c r="OU7" i="14"/>
  <c r="OT7" i="14"/>
  <c r="OS7" i="14"/>
  <c r="OR7" i="14"/>
  <c r="OQ7" i="14"/>
  <c r="OP7" i="14"/>
  <c r="OO7" i="14"/>
  <c r="ON7" i="14"/>
  <c r="OM7" i="14"/>
  <c r="OL7" i="14"/>
  <c r="OK7" i="14"/>
  <c r="OJ7" i="14"/>
  <c r="OI7" i="14"/>
  <c r="OH7" i="14"/>
  <c r="OG7" i="14"/>
  <c r="OF7" i="14"/>
  <c r="OE7" i="14"/>
  <c r="OD7" i="14"/>
  <c r="OC7" i="14"/>
  <c r="OB7" i="14"/>
  <c r="OA7" i="14"/>
  <c r="NZ7" i="14"/>
  <c r="NY7" i="14"/>
  <c r="NX7" i="14"/>
  <c r="NW7" i="14"/>
  <c r="NV7" i="14"/>
  <c r="NU7" i="14"/>
  <c r="NT7" i="14"/>
  <c r="NS7" i="14"/>
  <c r="NR7" i="14"/>
  <c r="NQ7" i="14"/>
  <c r="NP7" i="14"/>
  <c r="NO7" i="14"/>
  <c r="NN7" i="14"/>
  <c r="NM7" i="14"/>
  <c r="NL7" i="14"/>
  <c r="NK7" i="14"/>
  <c r="NJ7" i="14"/>
  <c r="NI7" i="14"/>
  <c r="NH7" i="14"/>
  <c r="NG7" i="14"/>
  <c r="NF7" i="14"/>
  <c r="NE7" i="14"/>
  <c r="ND7" i="14"/>
  <c r="NC7" i="14"/>
  <c r="NB7" i="14"/>
  <c r="NA7" i="14"/>
  <c r="MZ7" i="14"/>
  <c r="MY7" i="14"/>
  <c r="MX7" i="14"/>
  <c r="MW7" i="14"/>
  <c r="MV7" i="14"/>
  <c r="MU7" i="14"/>
  <c r="MT7" i="14"/>
  <c r="MS7" i="14"/>
  <c r="MR7" i="14"/>
  <c r="MQ7" i="14"/>
  <c r="MP7" i="14"/>
  <c r="MO7" i="14"/>
  <c r="MN7" i="14"/>
  <c r="MM7" i="14"/>
  <c r="ML7" i="14"/>
  <c r="MK7" i="14"/>
  <c r="MJ7" i="14"/>
  <c r="MI7" i="14"/>
  <c r="MH7" i="14"/>
  <c r="MG7" i="14"/>
  <c r="MF7" i="14"/>
  <c r="ME7" i="14"/>
  <c r="MD7" i="14"/>
  <c r="MC7" i="14"/>
  <c r="MB7" i="14"/>
  <c r="MA7" i="14"/>
  <c r="LZ7" i="14"/>
  <c r="LY7" i="14"/>
  <c r="LX7" i="14"/>
  <c r="LW7" i="14"/>
  <c r="LV7" i="14"/>
  <c r="LU7" i="14"/>
  <c r="LT7" i="14"/>
  <c r="LS7" i="14"/>
  <c r="LR7" i="14"/>
  <c r="LQ7" i="14"/>
  <c r="LP7" i="14"/>
  <c r="LO7" i="14"/>
  <c r="LN7" i="14"/>
  <c r="LM7" i="14"/>
  <c r="LL7" i="14"/>
  <c r="LK7" i="14"/>
  <c r="LJ7" i="14"/>
  <c r="LI7" i="14"/>
  <c r="LH7" i="14"/>
  <c r="LG7" i="14"/>
  <c r="LF7" i="14"/>
  <c r="LE7" i="14"/>
  <c r="LD7" i="14"/>
  <c r="LC7" i="14"/>
  <c r="LB7" i="14"/>
  <c r="LA7" i="14"/>
  <c r="KZ7" i="14"/>
  <c r="KY7" i="14"/>
  <c r="KX7" i="14"/>
  <c r="KW7" i="14"/>
  <c r="KV7" i="14"/>
  <c r="KU7" i="14"/>
  <c r="KT7" i="14"/>
  <c r="KS7" i="14"/>
  <c r="KR7" i="14"/>
  <c r="KQ7" i="14"/>
  <c r="KP7" i="14"/>
  <c r="KO7" i="14"/>
  <c r="KN7" i="14"/>
  <c r="KM7" i="14"/>
  <c r="KL7" i="14"/>
  <c r="KK7" i="14"/>
  <c r="KJ7" i="14"/>
  <c r="KI7" i="14"/>
  <c r="KH7" i="14"/>
  <c r="KG7" i="14"/>
  <c r="KF7" i="14"/>
  <c r="KE7" i="14"/>
  <c r="KD7" i="14"/>
  <c r="KC7" i="14"/>
  <c r="KB7" i="14"/>
  <c r="KA7" i="14"/>
  <c r="JZ7" i="14"/>
  <c r="JY7" i="14"/>
  <c r="JX7" i="14"/>
  <c r="JW7" i="14"/>
  <c r="JV7" i="14"/>
  <c r="JU7" i="14"/>
  <c r="JT7" i="14"/>
  <c r="JS7" i="14"/>
  <c r="JR7" i="14"/>
  <c r="JQ7" i="14"/>
  <c r="JP7" i="14"/>
  <c r="JO7" i="14"/>
  <c r="JN7" i="14"/>
  <c r="JM7" i="14"/>
  <c r="JL7" i="14"/>
  <c r="JK7" i="14"/>
  <c r="JJ7" i="14"/>
  <c r="JI7" i="14"/>
  <c r="JH7" i="14"/>
  <c r="JG7" i="14"/>
  <c r="JF7" i="14"/>
  <c r="JE7" i="14"/>
  <c r="JD7" i="14"/>
  <c r="JC7" i="14"/>
  <c r="JB7" i="14"/>
  <c r="JA7" i="14"/>
  <c r="IZ7" i="14"/>
  <c r="IY7" i="14"/>
  <c r="IX7" i="14"/>
  <c r="IW7" i="14"/>
  <c r="IV7" i="14"/>
  <c r="IU7" i="14"/>
  <c r="IT7" i="14"/>
  <c r="IS7" i="14"/>
  <c r="IR7" i="14"/>
  <c r="IQ7" i="14"/>
  <c r="IP7" i="14"/>
  <c r="IO7" i="14"/>
  <c r="IN7" i="14"/>
  <c r="IM7" i="14"/>
  <c r="IL7" i="14"/>
  <c r="IK7" i="14"/>
  <c r="IJ7" i="14"/>
  <c r="II7" i="14"/>
  <c r="IH7" i="14"/>
  <c r="IG7" i="14"/>
  <c r="IF7" i="14"/>
  <c r="IE7" i="14"/>
  <c r="ID7" i="14"/>
  <c r="IC7" i="14"/>
  <c r="IB7" i="14"/>
  <c r="IA7" i="14"/>
  <c r="HZ7" i="14"/>
  <c r="HY7" i="14"/>
  <c r="HX7" i="14"/>
  <c r="HW7" i="14"/>
  <c r="HV7" i="14"/>
  <c r="HU7" i="14"/>
  <c r="HT7" i="14"/>
  <c r="HS7" i="14"/>
  <c r="HR7" i="14"/>
  <c r="HQ7" i="14"/>
  <c r="HP7" i="14"/>
  <c r="HO7" i="14"/>
  <c r="HN7" i="14"/>
  <c r="HM7" i="14"/>
  <c r="HL7" i="14"/>
  <c r="HK7" i="14"/>
  <c r="HJ7" i="14"/>
  <c r="HI7" i="14"/>
  <c r="HH7" i="14"/>
  <c r="HG7" i="14"/>
  <c r="HF7" i="14"/>
  <c r="HE7" i="14"/>
  <c r="HD7" i="14"/>
  <c r="HC7" i="14"/>
  <c r="HB7" i="14"/>
  <c r="HA7" i="14"/>
  <c r="GZ7" i="14"/>
  <c r="GY7" i="14"/>
  <c r="GX7" i="14"/>
  <c r="GW7" i="14"/>
  <c r="GV7" i="14"/>
  <c r="GU7" i="14"/>
  <c r="GT7" i="14"/>
  <c r="GS7" i="14"/>
  <c r="GR7" i="14"/>
  <c r="GQ7" i="14"/>
  <c r="GP7" i="14"/>
  <c r="GO7" i="14"/>
  <c r="GN7" i="14"/>
  <c r="GM7" i="14"/>
  <c r="GL7" i="14"/>
  <c r="GK7" i="14"/>
  <c r="GJ7" i="14"/>
  <c r="GI7" i="14"/>
  <c r="GH7" i="14"/>
  <c r="GG7" i="14"/>
  <c r="GF7" i="14"/>
  <c r="GE7" i="14"/>
  <c r="GD7" i="14"/>
  <c r="GC7" i="14"/>
  <c r="GB7" i="14"/>
  <c r="GA7" i="14"/>
  <c r="FZ7" i="14"/>
  <c r="FY7" i="14"/>
  <c r="FX7" i="14"/>
  <c r="FW7" i="14"/>
  <c r="FV7" i="14"/>
  <c r="FU7" i="14"/>
  <c r="FT7" i="14"/>
  <c r="FS7" i="14"/>
  <c r="FR7" i="14"/>
  <c r="FQ7" i="14"/>
  <c r="FP7" i="14"/>
  <c r="FO7" i="14"/>
  <c r="FN7" i="14"/>
  <c r="FM7" i="14"/>
  <c r="FL7" i="14"/>
  <c r="FK7" i="14"/>
  <c r="FJ7" i="14"/>
  <c r="FI7" i="14"/>
  <c r="FH7" i="14"/>
  <c r="FG7" i="14"/>
  <c r="FF7" i="14"/>
  <c r="FE7" i="14"/>
  <c r="FD7" i="14"/>
  <c r="FC7" i="14"/>
  <c r="FB7" i="14"/>
  <c r="FA7" i="14"/>
  <c r="EZ7" i="14"/>
  <c r="EY7" i="14"/>
  <c r="EX7" i="14"/>
  <c r="EW7" i="14"/>
  <c r="EV7" i="14"/>
  <c r="EU7" i="14"/>
  <c r="ET7" i="14"/>
  <c r="ES7" i="14"/>
  <c r="ER7" i="14"/>
  <c r="EQ7" i="14"/>
  <c r="EP7" i="14"/>
  <c r="EO7" i="14"/>
  <c r="EN7" i="14"/>
  <c r="EM7" i="14"/>
  <c r="EL7" i="14"/>
  <c r="EK7" i="14"/>
  <c r="EJ7" i="14"/>
  <c r="EI7" i="14"/>
  <c r="EH7" i="14"/>
  <c r="EG7" i="14"/>
  <c r="EF7" i="14"/>
  <c r="EE7" i="14"/>
  <c r="ED7" i="14"/>
  <c r="EC7" i="14"/>
  <c r="EB7" i="14"/>
  <c r="EA7" i="14"/>
  <c r="DZ7" i="14"/>
  <c r="DY7" i="14"/>
  <c r="DX7" i="14"/>
  <c r="DW7" i="14"/>
  <c r="DV7" i="14"/>
  <c r="DU7" i="14"/>
  <c r="DT7" i="14"/>
  <c r="DS7" i="14"/>
  <c r="DR7" i="14"/>
  <c r="DQ7" i="14"/>
  <c r="DP7" i="14"/>
  <c r="DO7" i="14"/>
  <c r="DN7" i="14"/>
  <c r="DM7" i="14"/>
  <c r="DL7" i="14"/>
  <c r="DK7" i="14"/>
  <c r="DJ7" i="14"/>
  <c r="DI7" i="14"/>
  <c r="DH7" i="14"/>
  <c r="DG7" i="14"/>
  <c r="DF7" i="14"/>
  <c r="DE7" i="14"/>
  <c r="DD7" i="14"/>
  <c r="DC7" i="14"/>
  <c r="DB7" i="14"/>
  <c r="DA7" i="14"/>
  <c r="CZ7" i="14"/>
  <c r="CY7" i="14"/>
  <c r="CX7" i="14"/>
  <c r="CW7" i="14"/>
  <c r="CV7" i="14"/>
  <c r="CU7" i="14"/>
  <c r="CT7" i="14"/>
  <c r="CS7" i="14"/>
  <c r="CR7" i="14"/>
  <c r="CQ7" i="14"/>
  <c r="CP7" i="14"/>
  <c r="CO7" i="14"/>
  <c r="CN7" i="14"/>
  <c r="CM7" i="14"/>
  <c r="CL7" i="14"/>
  <c r="CK7" i="14"/>
  <c r="CJ7" i="14"/>
  <c r="CI7" i="14"/>
  <c r="CH7" i="14"/>
  <c r="CG7" i="14"/>
  <c r="CF7" i="14"/>
  <c r="CE7" i="14"/>
  <c r="CD7" i="14"/>
  <c r="CC7" i="14"/>
  <c r="CB7" i="14"/>
  <c r="CA7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SK6" i="14"/>
  <c r="SJ6" i="14"/>
  <c r="SI6" i="14"/>
  <c r="SH6" i="14"/>
  <c r="SG6" i="14"/>
  <c r="SF6" i="14"/>
  <c r="SE6" i="14"/>
  <c r="SD6" i="14"/>
  <c r="SC6" i="14"/>
  <c r="SB6" i="14"/>
  <c r="SA6" i="14"/>
  <c r="RZ6" i="14"/>
  <c r="RY6" i="14"/>
  <c r="RX6" i="14"/>
  <c r="RW6" i="14"/>
  <c r="RV6" i="14"/>
  <c r="RU6" i="14"/>
  <c r="RT6" i="14"/>
  <c r="RS6" i="14"/>
  <c r="RR6" i="14"/>
  <c r="RQ6" i="14"/>
  <c r="RP6" i="14"/>
  <c r="RO6" i="14"/>
  <c r="RN6" i="14"/>
  <c r="RM6" i="14"/>
  <c r="RL6" i="14"/>
  <c r="RK6" i="14"/>
  <c r="RJ6" i="14"/>
  <c r="RI6" i="14"/>
  <c r="RH6" i="14"/>
  <c r="RG6" i="14"/>
  <c r="RF6" i="14"/>
  <c r="RE6" i="14"/>
  <c r="RD6" i="14"/>
  <c r="RC6" i="14"/>
  <c r="RB6" i="14"/>
  <c r="RA6" i="14"/>
  <c r="QZ6" i="14"/>
  <c r="QY6" i="14"/>
  <c r="QX6" i="14"/>
  <c r="QW6" i="14"/>
  <c r="QV6" i="14"/>
  <c r="QU6" i="14"/>
  <c r="QT6" i="14"/>
  <c r="QS6" i="14"/>
  <c r="QR6" i="14"/>
  <c r="QQ6" i="14"/>
  <c r="QP6" i="14"/>
  <c r="QO6" i="14"/>
  <c r="QN6" i="14"/>
  <c r="QM6" i="14"/>
  <c r="QL6" i="14"/>
  <c r="QK6" i="14"/>
  <c r="QJ6" i="14"/>
  <c r="QI6" i="14"/>
  <c r="QH6" i="14"/>
  <c r="QG6" i="14"/>
  <c r="QF6" i="14"/>
  <c r="QE6" i="14"/>
  <c r="QD6" i="14"/>
  <c r="QC6" i="14"/>
  <c r="QB6" i="14"/>
  <c r="QA6" i="14"/>
  <c r="PZ6" i="14"/>
  <c r="PY6" i="14"/>
  <c r="PX6" i="14"/>
  <c r="PW6" i="14"/>
  <c r="PV6" i="14"/>
  <c r="PU6" i="14"/>
  <c r="PT6" i="14"/>
  <c r="PS6" i="14"/>
  <c r="PR6" i="14"/>
  <c r="PQ6" i="14"/>
  <c r="PP6" i="14"/>
  <c r="PO6" i="14"/>
  <c r="PN6" i="14"/>
  <c r="PM6" i="14"/>
  <c r="PL6" i="14"/>
  <c r="PK6" i="14"/>
  <c r="PJ6" i="14"/>
  <c r="PI6" i="14"/>
  <c r="PH6" i="14"/>
  <c r="PG6" i="14"/>
  <c r="PF6" i="14"/>
  <c r="PE6" i="14"/>
  <c r="PD6" i="14"/>
  <c r="PC6" i="14"/>
  <c r="PB6" i="14"/>
  <c r="PA6" i="14"/>
  <c r="OZ6" i="14"/>
  <c r="OY6" i="14"/>
  <c r="OX6" i="14"/>
  <c r="OW6" i="14"/>
  <c r="OV6" i="14"/>
  <c r="OU6" i="14"/>
  <c r="OT6" i="14"/>
  <c r="OS6" i="14"/>
  <c r="OR6" i="14"/>
  <c r="OQ6" i="14"/>
  <c r="OP6" i="14"/>
  <c r="OO6" i="14"/>
  <c r="ON6" i="14"/>
  <c r="OM6" i="14"/>
  <c r="OL6" i="14"/>
  <c r="OK6" i="14"/>
  <c r="OJ6" i="14"/>
  <c r="OI6" i="14"/>
  <c r="OH6" i="14"/>
  <c r="OG6" i="14"/>
  <c r="OF6" i="14"/>
  <c r="OE6" i="14"/>
  <c r="OD6" i="14"/>
  <c r="OC6" i="14"/>
  <c r="OB6" i="14"/>
  <c r="OA6" i="14"/>
  <c r="NZ6" i="14"/>
  <c r="NY6" i="14"/>
  <c r="NX6" i="14"/>
  <c r="NW6" i="14"/>
  <c r="NV6" i="14"/>
  <c r="NU6" i="14"/>
  <c r="NT6" i="14"/>
  <c r="NS6" i="14"/>
  <c r="NR6" i="14"/>
  <c r="NQ6" i="14"/>
  <c r="NP6" i="14"/>
  <c r="NO6" i="14"/>
  <c r="NN6" i="14"/>
  <c r="NM6" i="14"/>
  <c r="NL6" i="14"/>
  <c r="NK6" i="14"/>
  <c r="NJ6" i="14"/>
  <c r="NI6" i="14"/>
  <c r="NH6" i="14"/>
  <c r="NG6" i="14"/>
  <c r="NF6" i="14"/>
  <c r="NE6" i="14"/>
  <c r="ND6" i="14"/>
  <c r="NC6" i="14"/>
  <c r="NB6" i="14"/>
  <c r="NA6" i="14"/>
  <c r="MZ6" i="14"/>
  <c r="MY6" i="14"/>
  <c r="MX6" i="14"/>
  <c r="MW6" i="14"/>
  <c r="MV6" i="14"/>
  <c r="MU6" i="14"/>
  <c r="MT6" i="14"/>
  <c r="MS6" i="14"/>
  <c r="MR6" i="14"/>
  <c r="MQ6" i="14"/>
  <c r="MP6" i="14"/>
  <c r="MO6" i="14"/>
  <c r="MN6" i="14"/>
  <c r="MM6" i="14"/>
  <c r="ML6" i="14"/>
  <c r="MK6" i="14"/>
  <c r="MJ6" i="14"/>
  <c r="MI6" i="14"/>
  <c r="MH6" i="14"/>
  <c r="MG6" i="14"/>
  <c r="MF6" i="14"/>
  <c r="ME6" i="14"/>
  <c r="MD6" i="14"/>
  <c r="MC6" i="14"/>
  <c r="MB6" i="14"/>
  <c r="MA6" i="14"/>
  <c r="LZ6" i="14"/>
  <c r="LY6" i="14"/>
  <c r="LX6" i="14"/>
  <c r="LW6" i="14"/>
  <c r="LV6" i="14"/>
  <c r="LU6" i="14"/>
  <c r="LT6" i="14"/>
  <c r="LS6" i="14"/>
  <c r="LR6" i="14"/>
  <c r="LQ6" i="14"/>
  <c r="LP6" i="14"/>
  <c r="LO6" i="14"/>
  <c r="LN6" i="14"/>
  <c r="LM6" i="14"/>
  <c r="LL6" i="14"/>
  <c r="LK6" i="14"/>
  <c r="LJ6" i="14"/>
  <c r="LI6" i="14"/>
  <c r="LH6" i="14"/>
  <c r="LG6" i="14"/>
  <c r="LF6" i="14"/>
  <c r="LE6" i="14"/>
  <c r="LD6" i="14"/>
  <c r="LC6" i="14"/>
  <c r="LB6" i="14"/>
  <c r="LA6" i="14"/>
  <c r="KZ6" i="14"/>
  <c r="KY6" i="14"/>
  <c r="KX6" i="14"/>
  <c r="KW6" i="14"/>
  <c r="KV6" i="14"/>
  <c r="KU6" i="14"/>
  <c r="KT6" i="14"/>
  <c r="KS6" i="14"/>
  <c r="KR6" i="14"/>
  <c r="KQ6" i="14"/>
  <c r="KP6" i="14"/>
  <c r="KO6" i="14"/>
  <c r="KN6" i="14"/>
  <c r="KM6" i="14"/>
  <c r="KL6" i="14"/>
  <c r="KK6" i="14"/>
  <c r="KJ6" i="14"/>
  <c r="KI6" i="14"/>
  <c r="KH6" i="14"/>
  <c r="KG6" i="14"/>
  <c r="KF6" i="14"/>
  <c r="KE6" i="14"/>
  <c r="KD6" i="14"/>
  <c r="KC6" i="14"/>
  <c r="KB6" i="14"/>
  <c r="KA6" i="14"/>
  <c r="JZ6" i="14"/>
  <c r="JY6" i="14"/>
  <c r="JX6" i="14"/>
  <c r="JW6" i="14"/>
  <c r="JV6" i="14"/>
  <c r="JU6" i="14"/>
  <c r="JT6" i="14"/>
  <c r="JS6" i="14"/>
  <c r="JR6" i="14"/>
  <c r="JQ6" i="14"/>
  <c r="JP6" i="14"/>
  <c r="JO6" i="14"/>
  <c r="JN6" i="14"/>
  <c r="JM6" i="14"/>
  <c r="JL6" i="14"/>
  <c r="JK6" i="14"/>
  <c r="JJ6" i="14"/>
  <c r="JI6" i="14"/>
  <c r="JH6" i="14"/>
  <c r="JG6" i="14"/>
  <c r="JF6" i="14"/>
  <c r="JE6" i="14"/>
  <c r="JD6" i="14"/>
  <c r="JC6" i="14"/>
  <c r="JB6" i="14"/>
  <c r="JA6" i="14"/>
  <c r="IZ6" i="14"/>
  <c r="IY6" i="14"/>
  <c r="IX6" i="14"/>
  <c r="IW6" i="14"/>
  <c r="IV6" i="14"/>
  <c r="IU6" i="14"/>
  <c r="IT6" i="14"/>
  <c r="IS6" i="14"/>
  <c r="IR6" i="14"/>
  <c r="IQ6" i="14"/>
  <c r="IP6" i="14"/>
  <c r="IO6" i="14"/>
  <c r="IN6" i="14"/>
  <c r="IM6" i="14"/>
  <c r="IL6" i="14"/>
  <c r="IK6" i="14"/>
  <c r="IJ6" i="14"/>
  <c r="II6" i="14"/>
  <c r="IH6" i="14"/>
  <c r="IG6" i="14"/>
  <c r="IF6" i="14"/>
  <c r="IE6" i="14"/>
  <c r="ID6" i="14"/>
  <c r="IC6" i="14"/>
  <c r="IB6" i="14"/>
  <c r="IA6" i="14"/>
  <c r="HZ6" i="14"/>
  <c r="HY6" i="14"/>
  <c r="HX6" i="14"/>
  <c r="HW6" i="14"/>
  <c r="HV6" i="14"/>
  <c r="HU6" i="14"/>
  <c r="HT6" i="14"/>
  <c r="HS6" i="14"/>
  <c r="HR6" i="14"/>
  <c r="HQ6" i="14"/>
  <c r="HP6" i="14"/>
  <c r="HO6" i="14"/>
  <c r="HN6" i="14"/>
  <c r="HM6" i="14"/>
  <c r="HL6" i="14"/>
  <c r="HK6" i="14"/>
  <c r="HJ6" i="14"/>
  <c r="HI6" i="14"/>
  <c r="HH6" i="14"/>
  <c r="HG6" i="14"/>
  <c r="HF6" i="14"/>
  <c r="HE6" i="14"/>
  <c r="HD6" i="14"/>
  <c r="HC6" i="14"/>
  <c r="HB6" i="14"/>
  <c r="HA6" i="14"/>
  <c r="GZ6" i="14"/>
  <c r="GY6" i="14"/>
  <c r="GX6" i="14"/>
  <c r="GW6" i="14"/>
  <c r="GV6" i="14"/>
  <c r="GU6" i="14"/>
  <c r="GT6" i="14"/>
  <c r="GS6" i="14"/>
  <c r="GR6" i="14"/>
  <c r="GQ6" i="14"/>
  <c r="GP6" i="14"/>
  <c r="GO6" i="14"/>
  <c r="GN6" i="14"/>
  <c r="GM6" i="14"/>
  <c r="GL6" i="14"/>
  <c r="GK6" i="14"/>
  <c r="GJ6" i="14"/>
  <c r="GI6" i="14"/>
  <c r="GH6" i="14"/>
  <c r="GG6" i="14"/>
  <c r="GF6" i="14"/>
  <c r="GE6" i="14"/>
  <c r="GD6" i="14"/>
  <c r="GC6" i="14"/>
  <c r="GB6" i="14"/>
  <c r="GA6" i="14"/>
  <c r="FZ6" i="14"/>
  <c r="FY6" i="14"/>
  <c r="FX6" i="14"/>
  <c r="FW6" i="14"/>
  <c r="FV6" i="14"/>
  <c r="FU6" i="14"/>
  <c r="FT6" i="14"/>
  <c r="FS6" i="14"/>
  <c r="FR6" i="14"/>
  <c r="FQ6" i="14"/>
  <c r="FP6" i="14"/>
  <c r="FO6" i="14"/>
  <c r="FN6" i="14"/>
  <c r="FM6" i="14"/>
  <c r="FL6" i="14"/>
  <c r="FK6" i="14"/>
  <c r="FJ6" i="14"/>
  <c r="FI6" i="14"/>
  <c r="FH6" i="14"/>
  <c r="FG6" i="14"/>
  <c r="FF6" i="14"/>
  <c r="FE6" i="14"/>
  <c r="FD6" i="14"/>
  <c r="FC6" i="14"/>
  <c r="FB6" i="14"/>
  <c r="FA6" i="14"/>
  <c r="EZ6" i="14"/>
  <c r="EY6" i="14"/>
  <c r="EX6" i="14"/>
  <c r="EW6" i="14"/>
  <c r="EV6" i="14"/>
  <c r="EU6" i="14"/>
  <c r="ET6" i="14"/>
  <c r="ES6" i="14"/>
  <c r="ER6" i="14"/>
  <c r="EQ6" i="14"/>
  <c r="EP6" i="14"/>
  <c r="EO6" i="14"/>
  <c r="EN6" i="14"/>
  <c r="EM6" i="14"/>
  <c r="EL6" i="14"/>
  <c r="EK6" i="14"/>
  <c r="EJ6" i="14"/>
  <c r="EI6" i="14"/>
  <c r="EH6" i="14"/>
  <c r="EG6" i="14"/>
  <c r="EF6" i="14"/>
  <c r="EE6" i="14"/>
  <c r="ED6" i="14"/>
  <c r="EC6" i="14"/>
  <c r="EB6" i="14"/>
  <c r="EA6" i="14"/>
  <c r="DZ6" i="14"/>
  <c r="DY6" i="14"/>
  <c r="DX6" i="14"/>
  <c r="DW6" i="14"/>
  <c r="DV6" i="14"/>
  <c r="DU6" i="14"/>
  <c r="DT6" i="14"/>
  <c r="DS6" i="14"/>
  <c r="DR6" i="14"/>
  <c r="DQ6" i="14"/>
  <c r="DP6" i="14"/>
  <c r="DO6" i="14"/>
  <c r="DN6" i="14"/>
  <c r="DM6" i="14"/>
  <c r="DL6" i="14"/>
  <c r="DK6" i="14"/>
  <c r="DJ6" i="14"/>
  <c r="DI6" i="14"/>
  <c r="DH6" i="14"/>
  <c r="DG6" i="14"/>
  <c r="DF6" i="14"/>
  <c r="DE6" i="14"/>
  <c r="DD6" i="14"/>
  <c r="DC6" i="14"/>
  <c r="DB6" i="14"/>
  <c r="DA6" i="14"/>
  <c r="CZ6" i="14"/>
  <c r="CY6" i="14"/>
  <c r="CX6" i="14"/>
  <c r="CW6" i="14"/>
  <c r="CV6" i="14"/>
  <c r="CU6" i="14"/>
  <c r="CT6" i="14"/>
  <c r="CS6" i="14"/>
  <c r="CR6" i="14"/>
  <c r="CQ6" i="14"/>
  <c r="CP6" i="14"/>
  <c r="CO6" i="14"/>
  <c r="CN6" i="14"/>
  <c r="CM6" i="14"/>
  <c r="CL6" i="14"/>
  <c r="CK6" i="14"/>
  <c r="CJ6" i="14"/>
  <c r="CI6" i="14"/>
  <c r="CH6" i="14"/>
  <c r="CG6" i="14"/>
  <c r="CF6" i="14"/>
  <c r="CE6" i="14"/>
  <c r="CD6" i="14"/>
  <c r="CC6" i="14"/>
  <c r="CB6" i="14"/>
  <c r="CA6" i="14"/>
  <c r="BZ6" i="14"/>
  <c r="BY6" i="14"/>
  <c r="BX6" i="14"/>
  <c r="BW6" i="14"/>
  <c r="BV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SK5" i="14"/>
  <c r="SJ5" i="14"/>
  <c r="SI5" i="14"/>
  <c r="SH5" i="14"/>
  <c r="SG5" i="14"/>
  <c r="SF5" i="14"/>
  <c r="SE5" i="14"/>
  <c r="SD5" i="14"/>
  <c r="SC5" i="14"/>
  <c r="SB5" i="14"/>
  <c r="SA5" i="14"/>
  <c r="RZ5" i="14"/>
  <c r="RY5" i="14"/>
  <c r="RX5" i="14"/>
  <c r="RW5" i="14"/>
  <c r="RV5" i="14"/>
  <c r="RU5" i="14"/>
  <c r="RT5" i="14"/>
  <c r="RS5" i="14"/>
  <c r="RR5" i="14"/>
  <c r="RQ5" i="14"/>
  <c r="RP5" i="14"/>
  <c r="RO5" i="14"/>
  <c r="RN5" i="14"/>
  <c r="RM5" i="14"/>
  <c r="RL5" i="14"/>
  <c r="RK5" i="14"/>
  <c r="RJ5" i="14"/>
  <c r="RI5" i="14"/>
  <c r="RH5" i="14"/>
  <c r="RG5" i="14"/>
  <c r="RF5" i="14"/>
  <c r="RE5" i="14"/>
  <c r="RD5" i="14"/>
  <c r="RC5" i="14"/>
  <c r="RB5" i="14"/>
  <c r="RA5" i="14"/>
  <c r="QZ5" i="14"/>
  <c r="QY5" i="14"/>
  <c r="QX5" i="14"/>
  <c r="QW5" i="14"/>
  <c r="QV5" i="14"/>
  <c r="QU5" i="14"/>
  <c r="QT5" i="14"/>
  <c r="QS5" i="14"/>
  <c r="QR5" i="14"/>
  <c r="QQ5" i="14"/>
  <c r="QP5" i="14"/>
  <c r="QO5" i="14"/>
  <c r="QN5" i="14"/>
  <c r="QM5" i="14"/>
  <c r="QL5" i="14"/>
  <c r="QK5" i="14"/>
  <c r="QJ5" i="14"/>
  <c r="QI5" i="14"/>
  <c r="QH5" i="14"/>
  <c r="QG5" i="14"/>
  <c r="QF5" i="14"/>
  <c r="QE5" i="14"/>
  <c r="QD5" i="14"/>
  <c r="QC5" i="14"/>
  <c r="QB5" i="14"/>
  <c r="QA5" i="14"/>
  <c r="PZ5" i="14"/>
  <c r="PY5" i="14"/>
  <c r="PX5" i="14"/>
  <c r="PW5" i="14"/>
  <c r="PV5" i="14"/>
  <c r="PU5" i="14"/>
  <c r="PT5" i="14"/>
  <c r="PS5" i="14"/>
  <c r="PR5" i="14"/>
  <c r="PQ5" i="14"/>
  <c r="PP5" i="14"/>
  <c r="PO5" i="14"/>
  <c r="PN5" i="14"/>
  <c r="PM5" i="14"/>
  <c r="PL5" i="14"/>
  <c r="PK5" i="14"/>
  <c r="PJ5" i="14"/>
  <c r="PI5" i="14"/>
  <c r="PH5" i="14"/>
  <c r="PG5" i="14"/>
  <c r="PF5" i="14"/>
  <c r="PE5" i="14"/>
  <c r="PD5" i="14"/>
  <c r="PC5" i="14"/>
  <c r="PB5" i="14"/>
  <c r="PA5" i="14"/>
  <c r="OZ5" i="14"/>
  <c r="OY5" i="14"/>
  <c r="OX5" i="14"/>
  <c r="OW5" i="14"/>
  <c r="OV5" i="14"/>
  <c r="OU5" i="14"/>
  <c r="OT5" i="14"/>
  <c r="OS5" i="14"/>
  <c r="OR5" i="14"/>
  <c r="OQ5" i="14"/>
  <c r="OP5" i="14"/>
  <c r="OO5" i="14"/>
  <c r="ON5" i="14"/>
  <c r="OM5" i="14"/>
  <c r="OL5" i="14"/>
  <c r="OK5" i="14"/>
  <c r="OJ5" i="14"/>
  <c r="OI5" i="14"/>
  <c r="OH5" i="14"/>
  <c r="OG5" i="14"/>
  <c r="OF5" i="14"/>
  <c r="OE5" i="14"/>
  <c r="OD5" i="14"/>
  <c r="OC5" i="14"/>
  <c r="OB5" i="14"/>
  <c r="OA5" i="14"/>
  <c r="NZ5" i="14"/>
  <c r="NY5" i="14"/>
  <c r="NX5" i="14"/>
  <c r="NW5" i="14"/>
  <c r="NV5" i="14"/>
  <c r="NU5" i="14"/>
  <c r="NT5" i="14"/>
  <c r="NS5" i="14"/>
  <c r="NR5" i="14"/>
  <c r="NQ5" i="14"/>
  <c r="NP5" i="14"/>
  <c r="NO5" i="14"/>
  <c r="NN5" i="14"/>
  <c r="NM5" i="14"/>
  <c r="NL5" i="14"/>
  <c r="NK5" i="14"/>
  <c r="NJ5" i="14"/>
  <c r="NI5" i="14"/>
  <c r="NH5" i="14"/>
  <c r="NG5" i="14"/>
  <c r="NF5" i="14"/>
  <c r="NE5" i="14"/>
  <c r="ND5" i="14"/>
  <c r="NC5" i="14"/>
  <c r="NB5" i="14"/>
  <c r="NA5" i="14"/>
  <c r="MZ5" i="14"/>
  <c r="MY5" i="14"/>
  <c r="MX5" i="14"/>
  <c r="MW5" i="14"/>
  <c r="MV5" i="14"/>
  <c r="MU5" i="14"/>
  <c r="MT5" i="14"/>
  <c r="MS5" i="14"/>
  <c r="MR5" i="14"/>
  <c r="MQ5" i="14"/>
  <c r="MP5" i="14"/>
  <c r="MO5" i="14"/>
  <c r="MN5" i="14"/>
  <c r="MM5" i="14"/>
  <c r="ML5" i="14"/>
  <c r="MK5" i="14"/>
  <c r="MJ5" i="14"/>
  <c r="MI5" i="14"/>
  <c r="MH5" i="14"/>
  <c r="MG5" i="14"/>
  <c r="MF5" i="14"/>
  <c r="ME5" i="14"/>
  <c r="MD5" i="14"/>
  <c r="MC5" i="14"/>
  <c r="MB5" i="14"/>
  <c r="MA5" i="14"/>
  <c r="LZ5" i="14"/>
  <c r="LY5" i="14"/>
  <c r="LX5" i="14"/>
  <c r="LW5" i="14"/>
  <c r="LV5" i="14"/>
  <c r="LU5" i="14"/>
  <c r="LT5" i="14"/>
  <c r="LS5" i="14"/>
  <c r="LR5" i="14"/>
  <c r="LQ5" i="14"/>
  <c r="LP5" i="14"/>
  <c r="LO5" i="14"/>
  <c r="LN5" i="14"/>
  <c r="LM5" i="14"/>
  <c r="LL5" i="14"/>
  <c r="LK5" i="14"/>
  <c r="LJ5" i="14"/>
  <c r="LI5" i="14"/>
  <c r="LH5" i="14"/>
  <c r="LG5" i="14"/>
  <c r="LF5" i="14"/>
  <c r="LE5" i="14"/>
  <c r="LD5" i="14"/>
  <c r="LC5" i="14"/>
  <c r="LB5" i="14"/>
  <c r="LA5" i="14"/>
  <c r="KZ5" i="14"/>
  <c r="KY5" i="14"/>
  <c r="KX5" i="14"/>
  <c r="KW5" i="14"/>
  <c r="KV5" i="14"/>
  <c r="KU5" i="14"/>
  <c r="KT5" i="14"/>
  <c r="KS5" i="14"/>
  <c r="KR5" i="14"/>
  <c r="KQ5" i="14"/>
  <c r="KP5" i="14"/>
  <c r="KO5" i="14"/>
  <c r="KN5" i="14"/>
  <c r="KM5" i="14"/>
  <c r="KL5" i="14"/>
  <c r="KK5" i="14"/>
  <c r="KJ5" i="14"/>
  <c r="KI5" i="14"/>
  <c r="KH5" i="14"/>
  <c r="KG5" i="14"/>
  <c r="KF5" i="14"/>
  <c r="KE5" i="14"/>
  <c r="KD5" i="14"/>
  <c r="KC5" i="14"/>
  <c r="KB5" i="14"/>
  <c r="KA5" i="14"/>
  <c r="JZ5" i="14"/>
  <c r="JY5" i="14"/>
  <c r="JX5" i="14"/>
  <c r="JW5" i="14"/>
  <c r="JV5" i="14"/>
  <c r="JU5" i="14"/>
  <c r="JT5" i="14"/>
  <c r="JS5" i="14"/>
  <c r="JR5" i="14"/>
  <c r="JQ5" i="14"/>
  <c r="JP5" i="14"/>
  <c r="JO5" i="14"/>
  <c r="JN5" i="14"/>
  <c r="JM5" i="14"/>
  <c r="JL5" i="14"/>
  <c r="JK5" i="14"/>
  <c r="JJ5" i="14"/>
  <c r="JI5" i="14"/>
  <c r="JH5" i="14"/>
  <c r="JG5" i="14"/>
  <c r="JF5" i="14"/>
  <c r="JE5" i="14"/>
  <c r="JD5" i="14"/>
  <c r="JC5" i="14"/>
  <c r="JB5" i="14"/>
  <c r="JA5" i="14"/>
  <c r="IZ5" i="14"/>
  <c r="IY5" i="14"/>
  <c r="IX5" i="14"/>
  <c r="IW5" i="14"/>
  <c r="IV5" i="14"/>
  <c r="IU5" i="14"/>
  <c r="IT5" i="14"/>
  <c r="IS5" i="14"/>
  <c r="IR5" i="14"/>
  <c r="IQ5" i="14"/>
  <c r="IP5" i="14"/>
  <c r="IO5" i="14"/>
  <c r="IN5" i="14"/>
  <c r="IM5" i="14"/>
  <c r="IL5" i="14"/>
  <c r="IK5" i="14"/>
  <c r="IJ5" i="14"/>
  <c r="II5" i="14"/>
  <c r="IH5" i="14"/>
  <c r="IG5" i="14"/>
  <c r="IF5" i="14"/>
  <c r="IE5" i="14"/>
  <c r="ID5" i="14"/>
  <c r="IC5" i="14"/>
  <c r="IB5" i="14"/>
  <c r="IA5" i="14"/>
  <c r="HZ5" i="14"/>
  <c r="HY5" i="14"/>
  <c r="HX5" i="14"/>
  <c r="HW5" i="14"/>
  <c r="HV5" i="14"/>
  <c r="HU5" i="14"/>
  <c r="HT5" i="14"/>
  <c r="HS5" i="14"/>
  <c r="HR5" i="14"/>
  <c r="HQ5" i="14"/>
  <c r="HP5" i="14"/>
  <c r="HO5" i="14"/>
  <c r="HN5" i="14"/>
  <c r="HM5" i="14"/>
  <c r="HL5" i="14"/>
  <c r="HK5" i="14"/>
  <c r="HJ5" i="14"/>
  <c r="HI5" i="14"/>
  <c r="HH5" i="14"/>
  <c r="HG5" i="14"/>
  <c r="HF5" i="14"/>
  <c r="HE5" i="14"/>
  <c r="HD5" i="14"/>
  <c r="HC5" i="14"/>
  <c r="HB5" i="14"/>
  <c r="HA5" i="14"/>
  <c r="GZ5" i="14"/>
  <c r="GY5" i="14"/>
  <c r="GX5" i="14"/>
  <c r="GW5" i="14"/>
  <c r="GV5" i="14"/>
  <c r="GU5" i="14"/>
  <c r="GT5" i="14"/>
  <c r="GS5" i="14"/>
  <c r="GR5" i="14"/>
  <c r="GQ5" i="14"/>
  <c r="GP5" i="14"/>
  <c r="GO5" i="14"/>
  <c r="GN5" i="14"/>
  <c r="GM5" i="14"/>
  <c r="GL5" i="14"/>
  <c r="GK5" i="14"/>
  <c r="GJ5" i="14"/>
  <c r="GI5" i="14"/>
  <c r="GH5" i="14"/>
  <c r="GG5" i="14"/>
  <c r="GF5" i="14"/>
  <c r="GE5" i="14"/>
  <c r="GD5" i="14"/>
  <c r="GC5" i="14"/>
  <c r="GB5" i="14"/>
  <c r="GA5" i="14"/>
  <c r="FZ5" i="14"/>
  <c r="FY5" i="14"/>
  <c r="FX5" i="14"/>
  <c r="FW5" i="14"/>
  <c r="FV5" i="14"/>
  <c r="FU5" i="14"/>
  <c r="FT5" i="14"/>
  <c r="FS5" i="14"/>
  <c r="FR5" i="14"/>
  <c r="FQ5" i="14"/>
  <c r="FP5" i="14"/>
  <c r="FO5" i="14"/>
  <c r="FN5" i="14"/>
  <c r="FM5" i="14"/>
  <c r="FL5" i="14"/>
  <c r="FK5" i="14"/>
  <c r="FJ5" i="14"/>
  <c r="FI5" i="14"/>
  <c r="FH5" i="14"/>
  <c r="FG5" i="14"/>
  <c r="FF5" i="14"/>
  <c r="FE5" i="14"/>
  <c r="FD5" i="14"/>
  <c r="FC5" i="14"/>
  <c r="FB5" i="14"/>
  <c r="FA5" i="14"/>
  <c r="EZ5" i="14"/>
  <c r="EY5" i="14"/>
  <c r="EX5" i="14"/>
  <c r="EW5" i="14"/>
  <c r="EV5" i="14"/>
  <c r="EU5" i="14"/>
  <c r="ET5" i="14"/>
  <c r="ES5" i="14"/>
  <c r="ER5" i="14"/>
  <c r="EQ5" i="14"/>
  <c r="EP5" i="14"/>
  <c r="EO5" i="14"/>
  <c r="EN5" i="14"/>
  <c r="EM5" i="14"/>
  <c r="EL5" i="14"/>
  <c r="EK5" i="14"/>
  <c r="EJ5" i="14"/>
  <c r="EI5" i="14"/>
  <c r="EH5" i="14"/>
  <c r="EG5" i="14"/>
  <c r="EF5" i="14"/>
  <c r="EE5" i="14"/>
  <c r="ED5" i="14"/>
  <c r="EC5" i="14"/>
  <c r="EB5" i="14"/>
  <c r="EA5" i="14"/>
  <c r="DZ5" i="14"/>
  <c r="DY5" i="14"/>
  <c r="DX5" i="14"/>
  <c r="DW5" i="14"/>
  <c r="DV5" i="14"/>
  <c r="DU5" i="14"/>
  <c r="DT5" i="14"/>
  <c r="DS5" i="14"/>
  <c r="DR5" i="14"/>
  <c r="DQ5" i="14"/>
  <c r="DP5" i="14"/>
  <c r="DO5" i="14"/>
  <c r="DN5" i="14"/>
  <c r="DM5" i="14"/>
  <c r="DL5" i="14"/>
  <c r="DK5" i="14"/>
  <c r="DJ5" i="14"/>
  <c r="DI5" i="14"/>
  <c r="DH5" i="14"/>
  <c r="DG5" i="14"/>
  <c r="DF5" i="14"/>
  <c r="DE5" i="14"/>
  <c r="DD5" i="14"/>
  <c r="DC5" i="14"/>
  <c r="DB5" i="14"/>
  <c r="DA5" i="14"/>
  <c r="CZ5" i="14"/>
  <c r="CY5" i="14"/>
  <c r="CX5" i="14"/>
  <c r="CW5" i="14"/>
  <c r="CV5" i="14"/>
  <c r="CU5" i="14"/>
  <c r="CT5" i="14"/>
  <c r="CS5" i="14"/>
  <c r="CR5" i="14"/>
  <c r="CQ5" i="14"/>
  <c r="CP5" i="14"/>
  <c r="CO5" i="14"/>
  <c r="CN5" i="14"/>
  <c r="CM5" i="14"/>
  <c r="CL5" i="14"/>
  <c r="CK5" i="14"/>
  <c r="CJ5" i="14"/>
  <c r="CI5" i="14"/>
  <c r="CH5" i="14"/>
  <c r="CG5" i="14"/>
  <c r="CF5" i="14"/>
  <c r="CE5" i="14"/>
  <c r="CD5" i="14"/>
  <c r="CC5" i="14"/>
  <c r="CB5" i="14"/>
  <c r="CA5" i="14"/>
  <c r="BZ5" i="14"/>
  <c r="BY5" i="14"/>
  <c r="BX5" i="14"/>
  <c r="BW5" i="14"/>
  <c r="BV5" i="14"/>
  <c r="BU5" i="14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SK4" i="14"/>
  <c r="SJ4" i="14"/>
  <c r="SI4" i="14"/>
  <c r="SH4" i="14"/>
  <c r="SG4" i="14"/>
  <c r="SF4" i="14"/>
  <c r="SE4" i="14"/>
  <c r="SD4" i="14"/>
  <c r="SC4" i="14"/>
  <c r="SB4" i="14"/>
  <c r="SA4" i="14"/>
  <c r="RZ4" i="14"/>
  <c r="RY4" i="14"/>
  <c r="RY21" i="14" s="1"/>
  <c r="RX4" i="14"/>
  <c r="RX21" i="14" s="1"/>
  <c r="RW4" i="14"/>
  <c r="RV4" i="14"/>
  <c r="RU4" i="14"/>
  <c r="RT4" i="14"/>
  <c r="RS4" i="14"/>
  <c r="RR4" i="14"/>
  <c r="RQ4" i="14"/>
  <c r="RP4" i="14"/>
  <c r="RO4" i="14"/>
  <c r="RN4" i="14"/>
  <c r="RM4" i="14"/>
  <c r="RL4" i="14"/>
  <c r="RK4" i="14"/>
  <c r="RJ4" i="14"/>
  <c r="RI4" i="14"/>
  <c r="RI21" i="14" s="1"/>
  <c r="RH4" i="14"/>
  <c r="RH21" i="14" s="1"/>
  <c r="RG4" i="14"/>
  <c r="RF4" i="14"/>
  <c r="RE4" i="14"/>
  <c r="RD4" i="14"/>
  <c r="RC4" i="14"/>
  <c r="RB4" i="14"/>
  <c r="RA4" i="14"/>
  <c r="QZ4" i="14"/>
  <c r="QY4" i="14"/>
  <c r="QX4" i="14"/>
  <c r="QW4" i="14"/>
  <c r="QV4" i="14"/>
  <c r="QU4" i="14"/>
  <c r="QT4" i="14"/>
  <c r="QS4" i="14"/>
  <c r="QS21" i="14" s="1"/>
  <c r="QR4" i="14"/>
  <c r="QR21" i="14" s="1"/>
  <c r="QQ4" i="14"/>
  <c r="QP4" i="14"/>
  <c r="QO4" i="14"/>
  <c r="QN4" i="14"/>
  <c r="QM4" i="14"/>
  <c r="QL4" i="14"/>
  <c r="QK4" i="14"/>
  <c r="QJ4" i="14"/>
  <c r="QI4" i="14"/>
  <c r="QH4" i="14"/>
  <c r="QG4" i="14"/>
  <c r="QF4" i="14"/>
  <c r="QE4" i="14"/>
  <c r="QD4" i="14"/>
  <c r="QC4" i="14"/>
  <c r="QC21" i="14" s="1"/>
  <c r="QB4" i="14"/>
  <c r="QB21" i="14" s="1"/>
  <c r="QA4" i="14"/>
  <c r="PZ4" i="14"/>
  <c r="PY4" i="14"/>
  <c r="PX4" i="14"/>
  <c r="PW4" i="14"/>
  <c r="PV4" i="14"/>
  <c r="PU4" i="14"/>
  <c r="PT4" i="14"/>
  <c r="PS4" i="14"/>
  <c r="PR4" i="14"/>
  <c r="PQ4" i="14"/>
  <c r="PP4" i="14"/>
  <c r="PO4" i="14"/>
  <c r="PN4" i="14"/>
  <c r="PM4" i="14"/>
  <c r="PM21" i="14" s="1"/>
  <c r="PL4" i="14"/>
  <c r="PL21" i="14" s="1"/>
  <c r="PK4" i="14"/>
  <c r="PJ4" i="14"/>
  <c r="PI4" i="14"/>
  <c r="PH4" i="14"/>
  <c r="PG4" i="14"/>
  <c r="PF4" i="14"/>
  <c r="PE4" i="14"/>
  <c r="PD4" i="14"/>
  <c r="PC4" i="14"/>
  <c r="PB4" i="14"/>
  <c r="PA4" i="14"/>
  <c r="OZ4" i="14"/>
  <c r="OY4" i="14"/>
  <c r="OX4" i="14"/>
  <c r="OW4" i="14"/>
  <c r="OW21" i="14" s="1"/>
  <c r="OV4" i="14"/>
  <c r="OV21" i="14" s="1"/>
  <c r="OU4" i="14"/>
  <c r="OT4" i="14"/>
  <c r="OS4" i="14"/>
  <c r="OR4" i="14"/>
  <c r="OQ4" i="14"/>
  <c r="OP4" i="14"/>
  <c r="OO4" i="14"/>
  <c r="ON4" i="14"/>
  <c r="OM4" i="14"/>
  <c r="OL4" i="14"/>
  <c r="OK4" i="14"/>
  <c r="OJ4" i="14"/>
  <c r="OI4" i="14"/>
  <c r="OH4" i="14"/>
  <c r="OG4" i="14"/>
  <c r="OG21" i="14" s="1"/>
  <c r="OF4" i="14"/>
  <c r="OF21" i="14" s="1"/>
  <c r="OE4" i="14"/>
  <c r="OD4" i="14"/>
  <c r="OC4" i="14"/>
  <c r="OB4" i="14"/>
  <c r="OA4" i="14"/>
  <c r="NZ4" i="14"/>
  <c r="NY4" i="14"/>
  <c r="NX4" i="14"/>
  <c r="NW4" i="14"/>
  <c r="NV4" i="14"/>
  <c r="NU4" i="14"/>
  <c r="NT4" i="14"/>
  <c r="NS4" i="14"/>
  <c r="NR4" i="14"/>
  <c r="NQ4" i="14"/>
  <c r="NQ21" i="14" s="1"/>
  <c r="NP4" i="14"/>
  <c r="NP21" i="14" s="1"/>
  <c r="NO4" i="14"/>
  <c r="NN4" i="14"/>
  <c r="NM4" i="14"/>
  <c r="NL4" i="14"/>
  <c r="NK4" i="14"/>
  <c r="NJ4" i="14"/>
  <c r="NI4" i="14"/>
  <c r="NH4" i="14"/>
  <c r="NG4" i="14"/>
  <c r="NF4" i="14"/>
  <c r="NE4" i="14"/>
  <c r="ND4" i="14"/>
  <c r="NC4" i="14"/>
  <c r="NB4" i="14"/>
  <c r="NA4" i="14"/>
  <c r="NA21" i="14" s="1"/>
  <c r="MZ4" i="14"/>
  <c r="MZ21" i="14" s="1"/>
  <c r="MY4" i="14"/>
  <c r="MX4" i="14"/>
  <c r="MW4" i="14"/>
  <c r="MV4" i="14"/>
  <c r="MU4" i="14"/>
  <c r="MT4" i="14"/>
  <c r="MS4" i="14"/>
  <c r="MR4" i="14"/>
  <c r="MQ4" i="14"/>
  <c r="MP4" i="14"/>
  <c r="MO4" i="14"/>
  <c r="MN4" i="14"/>
  <c r="MM4" i="14"/>
  <c r="ML4" i="14"/>
  <c r="MK4" i="14"/>
  <c r="MK21" i="14" s="1"/>
  <c r="MJ4" i="14"/>
  <c r="MJ21" i="14" s="1"/>
  <c r="MI4" i="14"/>
  <c r="MH4" i="14"/>
  <c r="MG4" i="14"/>
  <c r="MF4" i="14"/>
  <c r="ME4" i="14"/>
  <c r="MD4" i="14"/>
  <c r="MC4" i="14"/>
  <c r="MB4" i="14"/>
  <c r="MA4" i="14"/>
  <c r="LZ4" i="14"/>
  <c r="LY4" i="14"/>
  <c r="LX4" i="14"/>
  <c r="LW4" i="14"/>
  <c r="LV4" i="14"/>
  <c r="LU4" i="14"/>
  <c r="LU21" i="14" s="1"/>
  <c r="LT4" i="14"/>
  <c r="LT21" i="14" s="1"/>
  <c r="LS4" i="14"/>
  <c r="LR4" i="14"/>
  <c r="LQ4" i="14"/>
  <c r="LP4" i="14"/>
  <c r="LO4" i="14"/>
  <c r="LN4" i="14"/>
  <c r="LM4" i="14"/>
  <c r="LL4" i="14"/>
  <c r="LK4" i="14"/>
  <c r="LJ4" i="14"/>
  <c r="LI4" i="14"/>
  <c r="LH4" i="14"/>
  <c r="LG4" i="14"/>
  <c r="LF4" i="14"/>
  <c r="LE4" i="14"/>
  <c r="LE21" i="14" s="1"/>
  <c r="LD4" i="14"/>
  <c r="LD21" i="14" s="1"/>
  <c r="LC4" i="14"/>
  <c r="LB4" i="14"/>
  <c r="LA4" i="14"/>
  <c r="KZ4" i="14"/>
  <c r="KY4" i="14"/>
  <c r="KX4" i="14"/>
  <c r="KW4" i="14"/>
  <c r="KV4" i="14"/>
  <c r="KU4" i="14"/>
  <c r="KT4" i="14"/>
  <c r="KS4" i="14"/>
  <c r="KR4" i="14"/>
  <c r="KQ4" i="14"/>
  <c r="KP4" i="14"/>
  <c r="KO4" i="14"/>
  <c r="KO21" i="14" s="1"/>
  <c r="KN4" i="14"/>
  <c r="KN21" i="14" s="1"/>
  <c r="KM4" i="14"/>
  <c r="KL4" i="14"/>
  <c r="KK4" i="14"/>
  <c r="KJ4" i="14"/>
  <c r="KI4" i="14"/>
  <c r="KH4" i="14"/>
  <c r="KG4" i="14"/>
  <c r="KF4" i="14"/>
  <c r="KE4" i="14"/>
  <c r="KD4" i="14"/>
  <c r="KC4" i="14"/>
  <c r="KB4" i="14"/>
  <c r="KA4" i="14"/>
  <c r="JZ4" i="14"/>
  <c r="JY4" i="14"/>
  <c r="JY21" i="14" s="1"/>
  <c r="JX4" i="14"/>
  <c r="JX21" i="14" s="1"/>
  <c r="JW4" i="14"/>
  <c r="JV4" i="14"/>
  <c r="JU4" i="14"/>
  <c r="JT4" i="14"/>
  <c r="JS4" i="14"/>
  <c r="JR4" i="14"/>
  <c r="JQ4" i="14"/>
  <c r="JP4" i="14"/>
  <c r="JO4" i="14"/>
  <c r="JN4" i="14"/>
  <c r="JM4" i="14"/>
  <c r="JL4" i="14"/>
  <c r="JK4" i="14"/>
  <c r="JJ4" i="14"/>
  <c r="JI4" i="14"/>
  <c r="JI21" i="14" s="1"/>
  <c r="JH4" i="14"/>
  <c r="JH21" i="14" s="1"/>
  <c r="JG4" i="14"/>
  <c r="JF4" i="14"/>
  <c r="JE4" i="14"/>
  <c r="JD4" i="14"/>
  <c r="JC4" i="14"/>
  <c r="JB4" i="14"/>
  <c r="JA4" i="14"/>
  <c r="IZ4" i="14"/>
  <c r="IY4" i="14"/>
  <c r="IX4" i="14"/>
  <c r="IW4" i="14"/>
  <c r="IV4" i="14"/>
  <c r="IU4" i="14"/>
  <c r="IT4" i="14"/>
  <c r="IS4" i="14"/>
  <c r="IS21" i="14" s="1"/>
  <c r="IR4" i="14"/>
  <c r="IR21" i="14" s="1"/>
  <c r="IQ4" i="14"/>
  <c r="IP4" i="14"/>
  <c r="IO4" i="14"/>
  <c r="IN4" i="14"/>
  <c r="IM4" i="14"/>
  <c r="IL4" i="14"/>
  <c r="IK4" i="14"/>
  <c r="IJ4" i="14"/>
  <c r="II4" i="14"/>
  <c r="IH4" i="14"/>
  <c r="IG4" i="14"/>
  <c r="IF4" i="14"/>
  <c r="IE4" i="14"/>
  <c r="ID4" i="14"/>
  <c r="IC4" i="14"/>
  <c r="IC21" i="14" s="1"/>
  <c r="IB4" i="14"/>
  <c r="IB21" i="14" s="1"/>
  <c r="IA4" i="14"/>
  <c r="HZ4" i="14"/>
  <c r="HY4" i="14"/>
  <c r="HX4" i="14"/>
  <c r="HW4" i="14"/>
  <c r="HV4" i="14"/>
  <c r="HU4" i="14"/>
  <c r="HT4" i="14"/>
  <c r="HS4" i="14"/>
  <c r="HR4" i="14"/>
  <c r="HQ4" i="14"/>
  <c r="HP4" i="14"/>
  <c r="HO4" i="14"/>
  <c r="HN4" i="14"/>
  <c r="HM4" i="14"/>
  <c r="HM21" i="14" s="1"/>
  <c r="HL4" i="14"/>
  <c r="HL21" i="14" s="1"/>
  <c r="HK4" i="14"/>
  <c r="HJ4" i="14"/>
  <c r="HI4" i="14"/>
  <c r="HH4" i="14"/>
  <c r="HG4" i="14"/>
  <c r="HF4" i="14"/>
  <c r="HE4" i="14"/>
  <c r="HD4" i="14"/>
  <c r="HC4" i="14"/>
  <c r="HB4" i="14"/>
  <c r="HA4" i="14"/>
  <c r="GZ4" i="14"/>
  <c r="GY4" i="14"/>
  <c r="GX4" i="14"/>
  <c r="GW4" i="14"/>
  <c r="GW21" i="14" s="1"/>
  <c r="GV4" i="14"/>
  <c r="GV21" i="14" s="1"/>
  <c r="GU4" i="14"/>
  <c r="GT4" i="14"/>
  <c r="GS4" i="14"/>
  <c r="GR4" i="14"/>
  <c r="GQ4" i="14"/>
  <c r="GP4" i="14"/>
  <c r="GO4" i="14"/>
  <c r="GN4" i="14"/>
  <c r="GM4" i="14"/>
  <c r="GL4" i="14"/>
  <c r="GK4" i="14"/>
  <c r="GJ4" i="14"/>
  <c r="GI4" i="14"/>
  <c r="GH4" i="14"/>
  <c r="GG4" i="14"/>
  <c r="GG21" i="14" s="1"/>
  <c r="GF4" i="14"/>
  <c r="GF21" i="14" s="1"/>
  <c r="GE4" i="14"/>
  <c r="GD4" i="14"/>
  <c r="GC4" i="14"/>
  <c r="GB4" i="14"/>
  <c r="GA4" i="14"/>
  <c r="FZ4" i="14"/>
  <c r="FY4" i="14"/>
  <c r="FX4" i="14"/>
  <c r="FW4" i="14"/>
  <c r="FV4" i="14"/>
  <c r="FU4" i="14"/>
  <c r="FT4" i="14"/>
  <c r="FS4" i="14"/>
  <c r="FR4" i="14"/>
  <c r="FQ4" i="14"/>
  <c r="FQ21" i="14" s="1"/>
  <c r="FP4" i="14"/>
  <c r="FP21" i="14" s="1"/>
  <c r="FO4" i="14"/>
  <c r="FN4" i="14"/>
  <c r="FM4" i="14"/>
  <c r="FL4" i="14"/>
  <c r="FK4" i="14"/>
  <c r="FJ4" i="14"/>
  <c r="FI4" i="14"/>
  <c r="FH4" i="14"/>
  <c r="FG4" i="14"/>
  <c r="FF4" i="14"/>
  <c r="FE4" i="14"/>
  <c r="FD4" i="14"/>
  <c r="FC4" i="14"/>
  <c r="FB4" i="14"/>
  <c r="FA4" i="14"/>
  <c r="FA21" i="14" s="1"/>
  <c r="EZ4" i="14"/>
  <c r="EZ21" i="14" s="1"/>
  <c r="EY4" i="14"/>
  <c r="EX4" i="14"/>
  <c r="EW4" i="14"/>
  <c r="EV4" i="14"/>
  <c r="EU4" i="14"/>
  <c r="ET4" i="14"/>
  <c r="ES4" i="14"/>
  <c r="ER4" i="14"/>
  <c r="EQ4" i="14"/>
  <c r="EP4" i="14"/>
  <c r="EO4" i="14"/>
  <c r="EN4" i="14"/>
  <c r="EM4" i="14"/>
  <c r="EL4" i="14"/>
  <c r="EK4" i="14"/>
  <c r="EK21" i="14" s="1"/>
  <c r="EJ4" i="14"/>
  <c r="EJ21" i="14" s="1"/>
  <c r="EI4" i="14"/>
  <c r="EH4" i="14"/>
  <c r="EG4" i="14"/>
  <c r="EF4" i="14"/>
  <c r="EE4" i="14"/>
  <c r="ED4" i="14"/>
  <c r="EC4" i="14"/>
  <c r="EB4" i="14"/>
  <c r="EA4" i="14"/>
  <c r="DZ4" i="14"/>
  <c r="DY4" i="14"/>
  <c r="DX4" i="14"/>
  <c r="DW4" i="14"/>
  <c r="DV4" i="14"/>
  <c r="DU4" i="14"/>
  <c r="DU21" i="14" s="1"/>
  <c r="DT4" i="14"/>
  <c r="DT21" i="14" s="1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E21" i="14" s="1"/>
  <c r="DD4" i="14"/>
  <c r="DD21" i="14" s="1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O21" i="14" s="1"/>
  <c r="CN4" i="14"/>
  <c r="CN21" i="14" s="1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Y21" i="14" s="1"/>
  <c r="BX4" i="14"/>
  <c r="BX21" i="14" s="1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I21" i="14" s="1"/>
  <c r="BH4" i="14"/>
  <c r="BH21" i="14" s="1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S21" i="14" s="1"/>
  <c r="AR4" i="14"/>
  <c r="AR21" i="14" s="1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C21" i="14" s="1"/>
  <c r="AB4" i="14"/>
  <c r="AB21" i="14" s="1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M21" i="14" s="1"/>
  <c r="L4" i="14"/>
  <c r="L21" i="14" s="1"/>
  <c r="K4" i="14"/>
  <c r="J4" i="14"/>
  <c r="I4" i="14"/>
  <c r="H4" i="14"/>
  <c r="G4" i="14"/>
  <c r="F4" i="14"/>
  <c r="E4" i="14"/>
  <c r="D4" i="14"/>
  <c r="C4" i="14"/>
  <c r="V41" i="11"/>
  <c r="S41" i="11" s="1"/>
  <c r="U41" i="11"/>
  <c r="V40" i="11"/>
  <c r="U40" i="11"/>
  <c r="S40" i="11"/>
  <c r="V39" i="11"/>
  <c r="S39" i="11" s="1"/>
  <c r="U39" i="11"/>
  <c r="V38" i="11"/>
  <c r="S38" i="11" s="1"/>
  <c r="U38" i="11"/>
  <c r="V37" i="11"/>
  <c r="U37" i="11"/>
  <c r="S37" i="11"/>
  <c r="V36" i="11"/>
  <c r="S36" i="11" s="1"/>
  <c r="U36" i="11"/>
  <c r="V35" i="11"/>
  <c r="U35" i="11"/>
  <c r="S35" i="11"/>
  <c r="V34" i="11"/>
  <c r="S34" i="11" s="1"/>
  <c r="U34" i="11"/>
  <c r="V33" i="11"/>
  <c r="U33" i="11"/>
  <c r="S33" i="11"/>
  <c r="V32" i="11"/>
  <c r="U32" i="11"/>
  <c r="V31" i="11"/>
  <c r="S31" i="11" s="1"/>
  <c r="U31" i="11"/>
  <c r="V30" i="11"/>
  <c r="U30" i="11"/>
  <c r="V29" i="11"/>
  <c r="U29" i="11"/>
  <c r="S29" i="11"/>
  <c r="V28" i="11"/>
  <c r="S28" i="11" s="1"/>
  <c r="U28" i="11"/>
  <c r="V27" i="11"/>
  <c r="S27" i="11" s="1"/>
  <c r="U27" i="11"/>
  <c r="V26" i="11"/>
  <c r="S26" i="11" s="1"/>
  <c r="U26" i="11"/>
  <c r="SK21" i="11"/>
  <c r="SJ21" i="11"/>
  <c r="SI21" i="11"/>
  <c r="SH21" i="11"/>
  <c r="SG21" i="11"/>
  <c r="SF21" i="11"/>
  <c r="SE21" i="11"/>
  <c r="SD21" i="11"/>
  <c r="SC21" i="11"/>
  <c r="SB21" i="11"/>
  <c r="SA21" i="11"/>
  <c r="RZ21" i="11"/>
  <c r="RY21" i="11"/>
  <c r="RX21" i="11"/>
  <c r="RW21" i="11"/>
  <c r="RV21" i="11"/>
  <c r="RU21" i="11"/>
  <c r="RT21" i="11"/>
  <c r="RS21" i="11"/>
  <c r="RR21" i="11"/>
  <c r="RQ21" i="11"/>
  <c r="RP21" i="11"/>
  <c r="RO21" i="11"/>
  <c r="RN21" i="11"/>
  <c r="RM21" i="11"/>
  <c r="RL21" i="11"/>
  <c r="RK21" i="11"/>
  <c r="RJ21" i="11"/>
  <c r="RI21" i="11"/>
  <c r="RH21" i="11"/>
  <c r="RG21" i="11"/>
  <c r="RF21" i="11"/>
  <c r="RE21" i="11"/>
  <c r="RD21" i="11"/>
  <c r="RC21" i="11"/>
  <c r="RB21" i="11"/>
  <c r="RA21" i="11"/>
  <c r="QZ21" i="11"/>
  <c r="QY21" i="11"/>
  <c r="QX21" i="11"/>
  <c r="QW21" i="11"/>
  <c r="QV21" i="11"/>
  <c r="QU21" i="11"/>
  <c r="QT21" i="11"/>
  <c r="QS21" i="11"/>
  <c r="QR21" i="11"/>
  <c r="QQ21" i="11"/>
  <c r="QP21" i="11"/>
  <c r="QO21" i="11"/>
  <c r="QN21" i="11"/>
  <c r="QM21" i="11"/>
  <c r="QL21" i="11"/>
  <c r="QK21" i="11"/>
  <c r="QJ21" i="11"/>
  <c r="QI21" i="11"/>
  <c r="QH21" i="11"/>
  <c r="QG21" i="11"/>
  <c r="QF21" i="11"/>
  <c r="QE21" i="11"/>
  <c r="QD21" i="11"/>
  <c r="QC21" i="11"/>
  <c r="QB21" i="11"/>
  <c r="QA21" i="11"/>
  <c r="PZ21" i="11"/>
  <c r="PY21" i="11"/>
  <c r="PX21" i="11"/>
  <c r="PW21" i="11"/>
  <c r="PV21" i="11"/>
  <c r="PU21" i="11"/>
  <c r="PT21" i="11"/>
  <c r="PS21" i="11"/>
  <c r="PR21" i="11"/>
  <c r="PQ21" i="11"/>
  <c r="PP21" i="11"/>
  <c r="PO21" i="11"/>
  <c r="PN21" i="11"/>
  <c r="PM21" i="11"/>
  <c r="PL21" i="11"/>
  <c r="PK21" i="11"/>
  <c r="PJ21" i="11"/>
  <c r="PI21" i="11"/>
  <c r="PH21" i="11"/>
  <c r="PG21" i="11"/>
  <c r="PF21" i="11"/>
  <c r="PE21" i="11"/>
  <c r="PD21" i="11"/>
  <c r="PC21" i="11"/>
  <c r="PB21" i="11"/>
  <c r="PA21" i="11"/>
  <c r="OZ21" i="11"/>
  <c r="OY21" i="11"/>
  <c r="OX21" i="11"/>
  <c r="OW21" i="11"/>
  <c r="OV21" i="11"/>
  <c r="OU21" i="11"/>
  <c r="OT21" i="11"/>
  <c r="OS21" i="11"/>
  <c r="OR21" i="11"/>
  <c r="OQ21" i="11"/>
  <c r="OP21" i="11"/>
  <c r="OO21" i="11"/>
  <c r="ON21" i="11"/>
  <c r="OM21" i="11"/>
  <c r="OL21" i="11"/>
  <c r="OK21" i="11"/>
  <c r="OJ21" i="11"/>
  <c r="OI21" i="11"/>
  <c r="OH21" i="11"/>
  <c r="OG21" i="11"/>
  <c r="OF21" i="11"/>
  <c r="OE21" i="11"/>
  <c r="OD21" i="11"/>
  <c r="OC21" i="11"/>
  <c r="OB21" i="11"/>
  <c r="OA21" i="11"/>
  <c r="NZ21" i="11"/>
  <c r="NY21" i="11"/>
  <c r="NX21" i="11"/>
  <c r="NW21" i="11"/>
  <c r="NV21" i="11"/>
  <c r="NU21" i="11"/>
  <c r="NT21" i="11"/>
  <c r="NS21" i="11"/>
  <c r="NR21" i="11"/>
  <c r="NQ21" i="11"/>
  <c r="NP21" i="11"/>
  <c r="NO21" i="11"/>
  <c r="S32" i="11" s="1"/>
  <c r="NN21" i="11"/>
  <c r="NM21" i="11"/>
  <c r="NL21" i="11"/>
  <c r="NK21" i="11"/>
  <c r="NJ21" i="11"/>
  <c r="NI21" i="11"/>
  <c r="NH21" i="11"/>
  <c r="NG21" i="11"/>
  <c r="NF21" i="11"/>
  <c r="NE21" i="11"/>
  <c r="ND21" i="11"/>
  <c r="NC21" i="11"/>
  <c r="NB21" i="11"/>
  <c r="NA21" i="11"/>
  <c r="MZ21" i="11"/>
  <c r="MY21" i="11"/>
  <c r="MX21" i="11"/>
  <c r="MW21" i="11"/>
  <c r="MV21" i="11"/>
  <c r="MU21" i="11"/>
  <c r="MT21" i="11"/>
  <c r="MS21" i="11"/>
  <c r="MR21" i="11"/>
  <c r="MQ21" i="11"/>
  <c r="MP21" i="11"/>
  <c r="MO21" i="11"/>
  <c r="MN21" i="11"/>
  <c r="MM21" i="11"/>
  <c r="ML21" i="11"/>
  <c r="MK21" i="11"/>
  <c r="MJ21" i="11"/>
  <c r="MI21" i="11"/>
  <c r="MH21" i="11"/>
  <c r="MG21" i="11"/>
  <c r="MF21" i="11"/>
  <c r="ME21" i="11"/>
  <c r="MD21" i="11"/>
  <c r="MC21" i="11"/>
  <c r="MB21" i="11"/>
  <c r="MA21" i="11"/>
  <c r="LZ21" i="11"/>
  <c r="LY21" i="11"/>
  <c r="LX21" i="11"/>
  <c r="LW21" i="11"/>
  <c r="LV21" i="11"/>
  <c r="LU21" i="11"/>
  <c r="LT21" i="11"/>
  <c r="LS21" i="11"/>
  <c r="LR21" i="11"/>
  <c r="LQ21" i="11"/>
  <c r="LP21" i="11"/>
  <c r="LO21" i="11"/>
  <c r="LN21" i="11"/>
  <c r="LM21" i="11"/>
  <c r="LL21" i="11"/>
  <c r="LK21" i="11"/>
  <c r="LJ21" i="11"/>
  <c r="LI21" i="11"/>
  <c r="LH21" i="11"/>
  <c r="LG21" i="11"/>
  <c r="LF21" i="11"/>
  <c r="LE21" i="11"/>
  <c r="LD21" i="11"/>
  <c r="LC21" i="11"/>
  <c r="LB21" i="11"/>
  <c r="LA21" i="11"/>
  <c r="KZ21" i="11"/>
  <c r="KY21" i="11"/>
  <c r="KX21" i="11"/>
  <c r="KW21" i="11"/>
  <c r="KV21" i="11"/>
  <c r="KU21" i="11"/>
  <c r="KT21" i="11"/>
  <c r="KS21" i="11"/>
  <c r="KR21" i="11"/>
  <c r="KQ21" i="11"/>
  <c r="KP21" i="11"/>
  <c r="KO21" i="11"/>
  <c r="KN21" i="11"/>
  <c r="KM21" i="11"/>
  <c r="KL21" i="11"/>
  <c r="KK21" i="11"/>
  <c r="KJ21" i="11"/>
  <c r="KI21" i="11"/>
  <c r="KH21" i="11"/>
  <c r="KG21" i="11"/>
  <c r="KF21" i="11"/>
  <c r="KE21" i="11"/>
  <c r="KD21" i="11"/>
  <c r="KC21" i="11"/>
  <c r="KB21" i="11"/>
  <c r="KA21" i="11"/>
  <c r="JZ21" i="11"/>
  <c r="JY21" i="11"/>
  <c r="JX21" i="11"/>
  <c r="JW21" i="11"/>
  <c r="JV21" i="11"/>
  <c r="JU21" i="11"/>
  <c r="JT21" i="11"/>
  <c r="JS21" i="11"/>
  <c r="JR21" i="11"/>
  <c r="JQ21" i="11"/>
  <c r="JP21" i="11"/>
  <c r="JO21" i="11"/>
  <c r="JN21" i="11"/>
  <c r="JM21" i="11"/>
  <c r="JL21" i="11"/>
  <c r="JK21" i="11"/>
  <c r="JJ21" i="11"/>
  <c r="JI21" i="11"/>
  <c r="JH21" i="11"/>
  <c r="JG21" i="11"/>
  <c r="JF21" i="11"/>
  <c r="JE21" i="11"/>
  <c r="JD21" i="11"/>
  <c r="JC21" i="11"/>
  <c r="JB21" i="11"/>
  <c r="JA21" i="11"/>
  <c r="IZ21" i="11"/>
  <c r="IY21" i="11"/>
  <c r="IX21" i="11"/>
  <c r="IW21" i="11"/>
  <c r="IV21" i="11"/>
  <c r="IU21" i="11"/>
  <c r="IT21" i="11"/>
  <c r="IS21" i="11"/>
  <c r="IR21" i="11"/>
  <c r="IQ21" i="11"/>
  <c r="IP21" i="11"/>
  <c r="IO21" i="11"/>
  <c r="IN21" i="11"/>
  <c r="IM21" i="11"/>
  <c r="IL21" i="11"/>
  <c r="IK21" i="11"/>
  <c r="IJ21" i="11"/>
  <c r="II21" i="11"/>
  <c r="IH21" i="11"/>
  <c r="IG21" i="11"/>
  <c r="IF21" i="11"/>
  <c r="IE21" i="11"/>
  <c r="ID21" i="11"/>
  <c r="IC21" i="11"/>
  <c r="IB21" i="11"/>
  <c r="IA21" i="11"/>
  <c r="HZ21" i="11"/>
  <c r="HY21" i="11"/>
  <c r="HX21" i="11"/>
  <c r="HW21" i="11"/>
  <c r="HV21" i="11"/>
  <c r="HU21" i="11"/>
  <c r="HT21" i="11"/>
  <c r="HS21" i="11"/>
  <c r="HR21" i="11"/>
  <c r="HQ21" i="11"/>
  <c r="HP21" i="11"/>
  <c r="HO21" i="11"/>
  <c r="HN21" i="11"/>
  <c r="HM21" i="11"/>
  <c r="HL21" i="11"/>
  <c r="HK21" i="11"/>
  <c r="HJ21" i="11"/>
  <c r="HI21" i="11"/>
  <c r="HH21" i="11"/>
  <c r="HG21" i="11"/>
  <c r="HF21" i="11"/>
  <c r="HE21" i="11"/>
  <c r="HD21" i="11"/>
  <c r="HC21" i="11"/>
  <c r="HB21" i="11"/>
  <c r="HA21" i="11"/>
  <c r="GZ21" i="11"/>
  <c r="GY21" i="11"/>
  <c r="GX21" i="11"/>
  <c r="GW21" i="11"/>
  <c r="GV21" i="11"/>
  <c r="GU21" i="11"/>
  <c r="GT21" i="11"/>
  <c r="GS21" i="11"/>
  <c r="GR21" i="11"/>
  <c r="GQ21" i="11"/>
  <c r="GP21" i="11"/>
  <c r="GO21" i="11"/>
  <c r="GN21" i="11"/>
  <c r="GM21" i="11"/>
  <c r="GL21" i="11"/>
  <c r="GK21" i="11"/>
  <c r="GJ21" i="11"/>
  <c r="GI21" i="11"/>
  <c r="GH21" i="11"/>
  <c r="GG21" i="11"/>
  <c r="GF21" i="11"/>
  <c r="GE21" i="11"/>
  <c r="S30" i="11" s="1"/>
  <c r="GD21" i="11"/>
  <c r="GC21" i="11"/>
  <c r="GB21" i="11"/>
  <c r="GA21" i="11"/>
  <c r="FZ21" i="11"/>
  <c r="FY21" i="11"/>
  <c r="FX21" i="11"/>
  <c r="FW21" i="11"/>
  <c r="FV21" i="11"/>
  <c r="FU21" i="11"/>
  <c r="FT21" i="11"/>
  <c r="FS21" i="11"/>
  <c r="FR21" i="11"/>
  <c r="FQ21" i="11"/>
  <c r="FP21" i="11"/>
  <c r="FO21" i="11"/>
  <c r="FN21" i="11"/>
  <c r="FM21" i="11"/>
  <c r="FL21" i="11"/>
  <c r="FK21" i="11"/>
  <c r="FJ21" i="11"/>
  <c r="FI21" i="11"/>
  <c r="FH21" i="11"/>
  <c r="FG21" i="11"/>
  <c r="FF21" i="11"/>
  <c r="FE21" i="11"/>
  <c r="FD21" i="11"/>
  <c r="FC21" i="11"/>
  <c r="FB21" i="11"/>
  <c r="FA21" i="11"/>
  <c r="EZ21" i="11"/>
  <c r="EY21" i="11"/>
  <c r="EX21" i="11"/>
  <c r="EW21" i="11"/>
  <c r="EV21" i="11"/>
  <c r="EU21" i="11"/>
  <c r="ET21" i="11"/>
  <c r="ES21" i="11"/>
  <c r="ER21" i="11"/>
  <c r="EQ21" i="11"/>
  <c r="EP21" i="11"/>
  <c r="EO21" i="11"/>
  <c r="EN21" i="11"/>
  <c r="EM21" i="11"/>
  <c r="EL21" i="11"/>
  <c r="EK21" i="11"/>
  <c r="EJ21" i="11"/>
  <c r="EI21" i="11"/>
  <c r="EH21" i="11"/>
  <c r="EG21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T1244" i="15"/>
  <c r="S1244" i="15"/>
  <c r="R1244" i="15"/>
  <c r="Q1244" i="15"/>
  <c r="P1244" i="15"/>
  <c r="O1244" i="15"/>
  <c r="N1244" i="15"/>
  <c r="M1244" i="15"/>
  <c r="L1244" i="15"/>
  <c r="K1244" i="15"/>
  <c r="J1244" i="15"/>
  <c r="I1244" i="15"/>
  <c r="H1244" i="15"/>
  <c r="G1244" i="15"/>
  <c r="F1244" i="15"/>
  <c r="E1244" i="15"/>
  <c r="T1243" i="15"/>
  <c r="S1243" i="15"/>
  <c r="R1243" i="15"/>
  <c r="Q1243" i="15"/>
  <c r="P1243" i="15"/>
  <c r="O1243" i="15"/>
  <c r="N1243" i="15"/>
  <c r="M1243" i="15"/>
  <c r="L1243" i="15"/>
  <c r="K1243" i="15"/>
  <c r="J1243" i="15"/>
  <c r="I1243" i="15"/>
  <c r="H1243" i="15"/>
  <c r="G1243" i="15"/>
  <c r="F1243" i="15"/>
  <c r="E1243" i="15"/>
  <c r="T1242" i="15"/>
  <c r="S1242" i="15"/>
  <c r="R1242" i="15"/>
  <c r="Q1242" i="15"/>
  <c r="P1242" i="15"/>
  <c r="O1242" i="15"/>
  <c r="N1242" i="15"/>
  <c r="M1242" i="15"/>
  <c r="L1242" i="15"/>
  <c r="K1242" i="15"/>
  <c r="J1242" i="15"/>
  <c r="I1242" i="15"/>
  <c r="H1242" i="15"/>
  <c r="G1242" i="15"/>
  <c r="F1242" i="15"/>
  <c r="E1242" i="15"/>
  <c r="T1241" i="15"/>
  <c r="S1241" i="15"/>
  <c r="R1241" i="15"/>
  <c r="Q1241" i="15"/>
  <c r="P1241" i="15"/>
  <c r="O1241" i="15"/>
  <c r="N1241" i="15"/>
  <c r="M1241" i="15"/>
  <c r="L1241" i="15"/>
  <c r="K1241" i="15"/>
  <c r="J1241" i="15"/>
  <c r="I1241" i="15"/>
  <c r="H1241" i="15"/>
  <c r="G1241" i="15"/>
  <c r="F1241" i="15"/>
  <c r="E1241" i="15"/>
  <c r="T1240" i="15"/>
  <c r="S1240" i="15"/>
  <c r="R1240" i="15"/>
  <c r="Q1240" i="15"/>
  <c r="P1240" i="15"/>
  <c r="O1240" i="15"/>
  <c r="N1240" i="15"/>
  <c r="M1240" i="15"/>
  <c r="L1240" i="15"/>
  <c r="K1240" i="15"/>
  <c r="J1240" i="15"/>
  <c r="I1240" i="15"/>
  <c r="H1240" i="15"/>
  <c r="G1240" i="15"/>
  <c r="F1240" i="15"/>
  <c r="E1240" i="15"/>
  <c r="T1239" i="15"/>
  <c r="S1239" i="15"/>
  <c r="R1239" i="15"/>
  <c r="Q1239" i="15"/>
  <c r="P1239" i="15"/>
  <c r="O1239" i="15"/>
  <c r="N1239" i="15"/>
  <c r="M1239" i="15"/>
  <c r="L1239" i="15"/>
  <c r="K1239" i="15"/>
  <c r="J1239" i="15"/>
  <c r="I1239" i="15"/>
  <c r="H1239" i="15"/>
  <c r="G1239" i="15"/>
  <c r="F1239" i="15"/>
  <c r="E1239" i="15"/>
  <c r="T1238" i="15"/>
  <c r="S1238" i="15"/>
  <c r="R1238" i="15"/>
  <c r="Q1238" i="15"/>
  <c r="P1238" i="15"/>
  <c r="O1238" i="15"/>
  <c r="N1238" i="15"/>
  <c r="M1238" i="15"/>
  <c r="L1238" i="15"/>
  <c r="K1238" i="15"/>
  <c r="J1238" i="15"/>
  <c r="I1238" i="15"/>
  <c r="H1238" i="15"/>
  <c r="G1238" i="15"/>
  <c r="F1238" i="15"/>
  <c r="E1238" i="15"/>
  <c r="T1237" i="15"/>
  <c r="S1237" i="15"/>
  <c r="R1237" i="15"/>
  <c r="Q1237" i="15"/>
  <c r="P1237" i="15"/>
  <c r="O1237" i="15"/>
  <c r="N1237" i="15"/>
  <c r="M1237" i="15"/>
  <c r="L1237" i="15"/>
  <c r="K1237" i="15"/>
  <c r="J1237" i="15"/>
  <c r="I1237" i="15"/>
  <c r="H1237" i="15"/>
  <c r="G1237" i="15"/>
  <c r="F1237" i="15"/>
  <c r="E1237" i="15"/>
  <c r="T1236" i="15"/>
  <c r="S1236" i="15"/>
  <c r="R1236" i="15"/>
  <c r="Q1236" i="15"/>
  <c r="P1236" i="15"/>
  <c r="O1236" i="15"/>
  <c r="N1236" i="15"/>
  <c r="M1236" i="15"/>
  <c r="L1236" i="15"/>
  <c r="K1236" i="15"/>
  <c r="J1236" i="15"/>
  <c r="I1236" i="15"/>
  <c r="H1236" i="15"/>
  <c r="G1236" i="15"/>
  <c r="F1236" i="15"/>
  <c r="E1236" i="15"/>
  <c r="T1233" i="15"/>
  <c r="S1233" i="15"/>
  <c r="R1233" i="15"/>
  <c r="Q1233" i="15"/>
  <c r="P1233" i="15"/>
  <c r="O1233" i="15"/>
  <c r="N1233" i="15"/>
  <c r="M1233" i="15"/>
  <c r="L1233" i="15"/>
  <c r="K1233" i="15"/>
  <c r="J1233" i="15"/>
  <c r="I1233" i="15"/>
  <c r="H1233" i="15"/>
  <c r="G1233" i="15"/>
  <c r="F1233" i="15"/>
  <c r="E1233" i="15"/>
  <c r="T1232" i="15"/>
  <c r="S1232" i="15"/>
  <c r="R1232" i="15"/>
  <c r="Q1232" i="15"/>
  <c r="P1232" i="15"/>
  <c r="O1232" i="15"/>
  <c r="N1232" i="15"/>
  <c r="M1232" i="15"/>
  <c r="L1232" i="15"/>
  <c r="K1232" i="15"/>
  <c r="J1232" i="15"/>
  <c r="I1232" i="15"/>
  <c r="H1232" i="15"/>
  <c r="G1232" i="15"/>
  <c r="F1232" i="15"/>
  <c r="E1232" i="15"/>
  <c r="T1231" i="15"/>
  <c r="S1231" i="15"/>
  <c r="R1231" i="15"/>
  <c r="Q1231" i="15"/>
  <c r="P1231" i="15"/>
  <c r="O1231" i="15"/>
  <c r="N1231" i="15"/>
  <c r="M1231" i="15"/>
  <c r="L1231" i="15"/>
  <c r="K1231" i="15"/>
  <c r="J1231" i="15"/>
  <c r="I1231" i="15"/>
  <c r="H1231" i="15"/>
  <c r="G1231" i="15"/>
  <c r="F1231" i="15"/>
  <c r="E1231" i="15"/>
  <c r="T1230" i="15"/>
  <c r="S1230" i="15"/>
  <c r="R1230" i="15"/>
  <c r="Q1230" i="15"/>
  <c r="P1230" i="15"/>
  <c r="O1230" i="15"/>
  <c r="N1230" i="15"/>
  <c r="M1230" i="15"/>
  <c r="L1230" i="15"/>
  <c r="K1230" i="15"/>
  <c r="J1230" i="15"/>
  <c r="I1230" i="15"/>
  <c r="H1230" i="15"/>
  <c r="G1230" i="15"/>
  <c r="F1230" i="15"/>
  <c r="E1230" i="15"/>
  <c r="T1229" i="15"/>
  <c r="S1229" i="15"/>
  <c r="R1229" i="15"/>
  <c r="Q1229" i="15"/>
  <c r="P1229" i="15"/>
  <c r="O1229" i="15"/>
  <c r="N1229" i="15"/>
  <c r="M1229" i="15"/>
  <c r="L1229" i="15"/>
  <c r="K1229" i="15"/>
  <c r="J1229" i="15"/>
  <c r="I1229" i="15"/>
  <c r="H1229" i="15"/>
  <c r="G1229" i="15"/>
  <c r="F1229" i="15"/>
  <c r="E1229" i="15"/>
  <c r="T1228" i="15"/>
  <c r="S1228" i="15"/>
  <c r="R1228" i="15"/>
  <c r="Q1228" i="15"/>
  <c r="P1228" i="15"/>
  <c r="O1228" i="15"/>
  <c r="N1228" i="15"/>
  <c r="M1228" i="15"/>
  <c r="L1228" i="15"/>
  <c r="K1228" i="15"/>
  <c r="J1228" i="15"/>
  <c r="I1228" i="15"/>
  <c r="H1228" i="15"/>
  <c r="G1228" i="15"/>
  <c r="F1228" i="15"/>
  <c r="E1228" i="15"/>
  <c r="T1227" i="15"/>
  <c r="S1227" i="15"/>
  <c r="R1227" i="15"/>
  <c r="Q1227" i="15"/>
  <c r="P1227" i="15"/>
  <c r="O1227" i="15"/>
  <c r="N1227" i="15"/>
  <c r="M1227" i="15"/>
  <c r="L1227" i="15"/>
  <c r="K1227" i="15"/>
  <c r="J1227" i="15"/>
  <c r="I1227" i="15"/>
  <c r="H1227" i="15"/>
  <c r="G1227" i="15"/>
  <c r="F1227" i="15"/>
  <c r="E1227" i="15"/>
  <c r="T1226" i="15"/>
  <c r="S1226" i="15"/>
  <c r="R1226" i="15"/>
  <c r="Q1226" i="15"/>
  <c r="P1226" i="15"/>
  <c r="O1226" i="15"/>
  <c r="N1226" i="15"/>
  <c r="M1226" i="15"/>
  <c r="L1226" i="15"/>
  <c r="K1226" i="15"/>
  <c r="J1226" i="15"/>
  <c r="I1226" i="15"/>
  <c r="H1226" i="15"/>
  <c r="G1226" i="15"/>
  <c r="F1226" i="15"/>
  <c r="E1226" i="15"/>
  <c r="T1225" i="15"/>
  <c r="S1225" i="15"/>
  <c r="R1225" i="15"/>
  <c r="Q1225" i="15"/>
  <c r="P1225" i="15"/>
  <c r="O1225" i="15"/>
  <c r="N1225" i="15"/>
  <c r="M1225" i="15"/>
  <c r="L1225" i="15"/>
  <c r="K1225" i="15"/>
  <c r="J1225" i="15"/>
  <c r="I1225" i="15"/>
  <c r="H1225" i="15"/>
  <c r="G1225" i="15"/>
  <c r="F1225" i="15"/>
  <c r="E1225" i="15"/>
  <c r="T1224" i="15"/>
  <c r="S1224" i="15"/>
  <c r="R1224" i="15"/>
  <c r="Q1224" i="15"/>
  <c r="P1224" i="15"/>
  <c r="O1224" i="15"/>
  <c r="N1224" i="15"/>
  <c r="M1224" i="15"/>
  <c r="L1224" i="15"/>
  <c r="K1224" i="15"/>
  <c r="J1224" i="15"/>
  <c r="I1224" i="15"/>
  <c r="H1224" i="15"/>
  <c r="G1224" i="15"/>
  <c r="F1224" i="15"/>
  <c r="E1224" i="15"/>
  <c r="T1223" i="15"/>
  <c r="S1223" i="15"/>
  <c r="R1223" i="15"/>
  <c r="Q1223" i="15"/>
  <c r="P1223" i="15"/>
  <c r="O1223" i="15"/>
  <c r="N1223" i="15"/>
  <c r="M1223" i="15"/>
  <c r="L1223" i="15"/>
  <c r="K1223" i="15"/>
  <c r="J1223" i="15"/>
  <c r="I1223" i="15"/>
  <c r="H1223" i="15"/>
  <c r="G1223" i="15"/>
  <c r="F1223" i="15"/>
  <c r="E1223" i="15"/>
  <c r="T1222" i="15"/>
  <c r="S1222" i="15"/>
  <c r="R1222" i="15"/>
  <c r="Q1222" i="15"/>
  <c r="P1222" i="15"/>
  <c r="O1222" i="15"/>
  <c r="N1222" i="15"/>
  <c r="M1222" i="15"/>
  <c r="L1222" i="15"/>
  <c r="K1222" i="15"/>
  <c r="J1222" i="15"/>
  <c r="I1222" i="15"/>
  <c r="H1222" i="15"/>
  <c r="G1222" i="15"/>
  <c r="F1222" i="15"/>
  <c r="E1222" i="15"/>
  <c r="T1221" i="15"/>
  <c r="S1221" i="15"/>
  <c r="R1221" i="15"/>
  <c r="Q1221" i="15"/>
  <c r="P1221" i="15"/>
  <c r="O1221" i="15"/>
  <c r="N1221" i="15"/>
  <c r="M1221" i="15"/>
  <c r="L1221" i="15"/>
  <c r="K1221" i="15"/>
  <c r="J1221" i="15"/>
  <c r="I1221" i="15"/>
  <c r="H1221" i="15"/>
  <c r="G1221" i="15"/>
  <c r="F1221" i="15"/>
  <c r="E1221" i="15"/>
  <c r="T1220" i="15"/>
  <c r="S1220" i="15"/>
  <c r="R1220" i="15"/>
  <c r="Q1220" i="15"/>
  <c r="P1220" i="15"/>
  <c r="O1220" i="15"/>
  <c r="N1220" i="15"/>
  <c r="M1220" i="15"/>
  <c r="L1220" i="15"/>
  <c r="K1220" i="15"/>
  <c r="J1220" i="15"/>
  <c r="I1220" i="15"/>
  <c r="H1220" i="15"/>
  <c r="G1220" i="15"/>
  <c r="F1220" i="15"/>
  <c r="E1220" i="15"/>
  <c r="T1218" i="15"/>
  <c r="S1218" i="15"/>
  <c r="R1218" i="15"/>
  <c r="Q1218" i="15"/>
  <c r="P1218" i="15"/>
  <c r="O1218" i="15"/>
  <c r="N1218" i="15"/>
  <c r="M1218" i="15"/>
  <c r="L1218" i="15"/>
  <c r="K1218" i="15"/>
  <c r="J1218" i="15"/>
  <c r="I1218" i="15"/>
  <c r="H1218" i="15"/>
  <c r="G1218" i="15"/>
  <c r="F1218" i="15"/>
  <c r="E1218" i="15"/>
  <c r="T1217" i="15"/>
  <c r="S1217" i="15"/>
  <c r="R1217" i="15"/>
  <c r="Q1217" i="15"/>
  <c r="P1217" i="15"/>
  <c r="O1217" i="15"/>
  <c r="N1217" i="15"/>
  <c r="M1217" i="15"/>
  <c r="L1217" i="15"/>
  <c r="K1217" i="15"/>
  <c r="J1217" i="15"/>
  <c r="I1217" i="15"/>
  <c r="H1217" i="15"/>
  <c r="G1217" i="15"/>
  <c r="F1217" i="15"/>
  <c r="E1217" i="15"/>
  <c r="T1216" i="15"/>
  <c r="S1216" i="15"/>
  <c r="R1216" i="15"/>
  <c r="Q1216" i="15"/>
  <c r="P1216" i="15"/>
  <c r="O1216" i="15"/>
  <c r="N1216" i="15"/>
  <c r="M1216" i="15"/>
  <c r="L1216" i="15"/>
  <c r="K1216" i="15"/>
  <c r="J1216" i="15"/>
  <c r="I1216" i="15"/>
  <c r="H1216" i="15"/>
  <c r="G1216" i="15"/>
  <c r="F1216" i="15"/>
  <c r="E1216" i="15"/>
  <c r="T1215" i="15"/>
  <c r="S1215" i="15"/>
  <c r="R1215" i="15"/>
  <c r="Q1215" i="15"/>
  <c r="P1215" i="15"/>
  <c r="O1215" i="15"/>
  <c r="N1215" i="15"/>
  <c r="M1215" i="15"/>
  <c r="L1215" i="15"/>
  <c r="K1215" i="15"/>
  <c r="J1215" i="15"/>
  <c r="I1215" i="15"/>
  <c r="H1215" i="15"/>
  <c r="G1215" i="15"/>
  <c r="F1215" i="15"/>
  <c r="E1215" i="15"/>
  <c r="T1214" i="15"/>
  <c r="S1214" i="15"/>
  <c r="R1214" i="15"/>
  <c r="Q1214" i="15"/>
  <c r="P1214" i="15"/>
  <c r="O1214" i="15"/>
  <c r="N1214" i="15"/>
  <c r="M1214" i="15"/>
  <c r="L1214" i="15"/>
  <c r="K1214" i="15"/>
  <c r="J1214" i="15"/>
  <c r="I1214" i="15"/>
  <c r="H1214" i="15"/>
  <c r="G1214" i="15"/>
  <c r="F1214" i="15"/>
  <c r="E1214" i="15"/>
  <c r="T1212" i="15"/>
  <c r="S1212" i="15"/>
  <c r="R1212" i="15"/>
  <c r="Q1212" i="15"/>
  <c r="P1212" i="15"/>
  <c r="O1212" i="15"/>
  <c r="N1212" i="15"/>
  <c r="M1212" i="15"/>
  <c r="L1212" i="15"/>
  <c r="K1212" i="15"/>
  <c r="J1212" i="15"/>
  <c r="I1212" i="15"/>
  <c r="H1212" i="15"/>
  <c r="G1212" i="15"/>
  <c r="F1212" i="15"/>
  <c r="E1212" i="15"/>
  <c r="T1211" i="15"/>
  <c r="S1211" i="15"/>
  <c r="R1211" i="15"/>
  <c r="Q1211" i="15"/>
  <c r="P1211" i="15"/>
  <c r="O1211" i="15"/>
  <c r="N1211" i="15"/>
  <c r="M1211" i="15"/>
  <c r="L1211" i="15"/>
  <c r="K1211" i="15"/>
  <c r="J1211" i="15"/>
  <c r="I1211" i="15"/>
  <c r="H1211" i="15"/>
  <c r="G1211" i="15"/>
  <c r="F1211" i="15"/>
  <c r="E1211" i="15"/>
  <c r="T1210" i="15"/>
  <c r="S1210" i="15"/>
  <c r="R1210" i="15"/>
  <c r="Q1210" i="15"/>
  <c r="P1210" i="15"/>
  <c r="O1210" i="15"/>
  <c r="N1210" i="15"/>
  <c r="M1210" i="15"/>
  <c r="L1210" i="15"/>
  <c r="K1210" i="15"/>
  <c r="J1210" i="15"/>
  <c r="I1210" i="15"/>
  <c r="H1210" i="15"/>
  <c r="G1210" i="15"/>
  <c r="F1210" i="15"/>
  <c r="E1210" i="15"/>
  <c r="T1209" i="15"/>
  <c r="S1209" i="15"/>
  <c r="R1209" i="15"/>
  <c r="Q1209" i="15"/>
  <c r="P1209" i="15"/>
  <c r="O1209" i="15"/>
  <c r="N1209" i="15"/>
  <c r="M1209" i="15"/>
  <c r="L1209" i="15"/>
  <c r="K1209" i="15"/>
  <c r="J1209" i="15"/>
  <c r="I1209" i="15"/>
  <c r="H1209" i="15"/>
  <c r="G1209" i="15"/>
  <c r="F1209" i="15"/>
  <c r="E1209" i="15"/>
  <c r="T1207" i="15"/>
  <c r="S1207" i="15"/>
  <c r="R1207" i="15"/>
  <c r="Q1207" i="15"/>
  <c r="P1207" i="15"/>
  <c r="O1207" i="15"/>
  <c r="N1207" i="15"/>
  <c r="M1207" i="15"/>
  <c r="L1207" i="15"/>
  <c r="K1207" i="15"/>
  <c r="J1207" i="15"/>
  <c r="I1207" i="15"/>
  <c r="H1207" i="15"/>
  <c r="G1207" i="15"/>
  <c r="F1207" i="15"/>
  <c r="E1207" i="15"/>
  <c r="T1206" i="15"/>
  <c r="S1206" i="15"/>
  <c r="R1206" i="15"/>
  <c r="Q1206" i="15"/>
  <c r="P1206" i="15"/>
  <c r="O1206" i="15"/>
  <c r="N1206" i="15"/>
  <c r="M1206" i="15"/>
  <c r="L1206" i="15"/>
  <c r="K1206" i="15"/>
  <c r="J1206" i="15"/>
  <c r="I1206" i="15"/>
  <c r="H1206" i="15"/>
  <c r="G1206" i="15"/>
  <c r="F1206" i="15"/>
  <c r="E1206" i="15"/>
  <c r="T1205" i="15"/>
  <c r="S1205" i="15"/>
  <c r="R1205" i="15"/>
  <c r="Q1205" i="15"/>
  <c r="P1205" i="15"/>
  <c r="O1205" i="15"/>
  <c r="N1205" i="15"/>
  <c r="M1205" i="15"/>
  <c r="L1205" i="15"/>
  <c r="K1205" i="15"/>
  <c r="J1205" i="15"/>
  <c r="I1205" i="15"/>
  <c r="H1205" i="15"/>
  <c r="G1205" i="15"/>
  <c r="F1205" i="15"/>
  <c r="E1205" i="15"/>
  <c r="T1204" i="15"/>
  <c r="S1204" i="15"/>
  <c r="R1204" i="15"/>
  <c r="Q1204" i="15"/>
  <c r="P1204" i="15"/>
  <c r="O1204" i="15"/>
  <c r="N1204" i="15"/>
  <c r="M1204" i="15"/>
  <c r="L1204" i="15"/>
  <c r="K1204" i="15"/>
  <c r="J1204" i="15"/>
  <c r="I1204" i="15"/>
  <c r="H1204" i="15"/>
  <c r="G1204" i="15"/>
  <c r="F1204" i="15"/>
  <c r="E1204" i="15"/>
  <c r="T1202" i="15"/>
  <c r="S1202" i="15"/>
  <c r="R1202" i="15"/>
  <c r="Q1202" i="15"/>
  <c r="P1202" i="15"/>
  <c r="O1202" i="15"/>
  <c r="N1202" i="15"/>
  <c r="M1202" i="15"/>
  <c r="L1202" i="15"/>
  <c r="K1202" i="15"/>
  <c r="J1202" i="15"/>
  <c r="I1202" i="15"/>
  <c r="H1202" i="15"/>
  <c r="G1202" i="15"/>
  <c r="F1202" i="15"/>
  <c r="E1202" i="15"/>
  <c r="T1201" i="15"/>
  <c r="S1201" i="15"/>
  <c r="R1201" i="15"/>
  <c r="Q1201" i="15"/>
  <c r="P1201" i="15"/>
  <c r="O1201" i="15"/>
  <c r="N1201" i="15"/>
  <c r="M1201" i="15"/>
  <c r="L1201" i="15"/>
  <c r="K1201" i="15"/>
  <c r="J1201" i="15"/>
  <c r="I1201" i="15"/>
  <c r="H1201" i="15"/>
  <c r="G1201" i="15"/>
  <c r="F1201" i="15"/>
  <c r="E1201" i="15"/>
  <c r="T1200" i="15"/>
  <c r="S1200" i="15"/>
  <c r="R1200" i="15"/>
  <c r="Q1200" i="15"/>
  <c r="P1200" i="15"/>
  <c r="O1200" i="15"/>
  <c r="N1200" i="15"/>
  <c r="M1200" i="15"/>
  <c r="L1200" i="15"/>
  <c r="K1200" i="15"/>
  <c r="J1200" i="15"/>
  <c r="I1200" i="15"/>
  <c r="H1200" i="15"/>
  <c r="G1200" i="15"/>
  <c r="F1200" i="15"/>
  <c r="E1200" i="15"/>
  <c r="T1199" i="15"/>
  <c r="S1199" i="15"/>
  <c r="R1199" i="15"/>
  <c r="Q1199" i="15"/>
  <c r="P1199" i="15"/>
  <c r="O1199" i="15"/>
  <c r="N1199" i="15"/>
  <c r="M1199" i="15"/>
  <c r="L1199" i="15"/>
  <c r="K1199" i="15"/>
  <c r="J1199" i="15"/>
  <c r="I1199" i="15"/>
  <c r="H1199" i="15"/>
  <c r="G1199" i="15"/>
  <c r="F1199" i="15"/>
  <c r="E1199" i="15"/>
  <c r="T1198" i="15"/>
  <c r="S1198" i="15"/>
  <c r="R1198" i="15"/>
  <c r="Q1198" i="15"/>
  <c r="P1198" i="15"/>
  <c r="O1198" i="15"/>
  <c r="N1198" i="15"/>
  <c r="M1198" i="15"/>
  <c r="L1198" i="15"/>
  <c r="K1198" i="15"/>
  <c r="J1198" i="15"/>
  <c r="I1198" i="15"/>
  <c r="H1198" i="15"/>
  <c r="G1198" i="15"/>
  <c r="F1198" i="15"/>
  <c r="E1198" i="15"/>
  <c r="T1197" i="15"/>
  <c r="S1197" i="15"/>
  <c r="R1197" i="15"/>
  <c r="Q1197" i="15"/>
  <c r="P1197" i="15"/>
  <c r="O1197" i="15"/>
  <c r="N1197" i="15"/>
  <c r="M1197" i="15"/>
  <c r="L1197" i="15"/>
  <c r="K1197" i="15"/>
  <c r="J1197" i="15"/>
  <c r="I1197" i="15"/>
  <c r="H1197" i="15"/>
  <c r="G1197" i="15"/>
  <c r="F1197" i="15"/>
  <c r="E1197" i="15"/>
  <c r="T1196" i="15"/>
  <c r="S1196" i="15"/>
  <c r="R1196" i="15"/>
  <c r="Q1196" i="15"/>
  <c r="P1196" i="15"/>
  <c r="O1196" i="15"/>
  <c r="N1196" i="15"/>
  <c r="M1196" i="15"/>
  <c r="L1196" i="15"/>
  <c r="K1196" i="15"/>
  <c r="J1196" i="15"/>
  <c r="I1196" i="15"/>
  <c r="H1196" i="15"/>
  <c r="G1196" i="15"/>
  <c r="F1196" i="15"/>
  <c r="E1196" i="15"/>
  <c r="T1195" i="15"/>
  <c r="S1195" i="15"/>
  <c r="R1195" i="15"/>
  <c r="Q1195" i="15"/>
  <c r="P1195" i="15"/>
  <c r="O1195" i="15"/>
  <c r="N1195" i="15"/>
  <c r="M1195" i="15"/>
  <c r="L1195" i="15"/>
  <c r="K1195" i="15"/>
  <c r="J1195" i="15"/>
  <c r="I1195" i="15"/>
  <c r="H1195" i="15"/>
  <c r="G1195" i="15"/>
  <c r="F1195" i="15"/>
  <c r="E1195" i="15"/>
  <c r="T1194" i="15"/>
  <c r="S1194" i="15"/>
  <c r="R1194" i="15"/>
  <c r="Q1194" i="15"/>
  <c r="P1194" i="15"/>
  <c r="O1194" i="15"/>
  <c r="N1194" i="15"/>
  <c r="M1194" i="15"/>
  <c r="L1194" i="15"/>
  <c r="K1194" i="15"/>
  <c r="J1194" i="15"/>
  <c r="I1194" i="15"/>
  <c r="H1194" i="15"/>
  <c r="G1194" i="15"/>
  <c r="F1194" i="15"/>
  <c r="E1194" i="15"/>
  <c r="T1193" i="15"/>
  <c r="S1193" i="15"/>
  <c r="R1193" i="15"/>
  <c r="Q1193" i="15"/>
  <c r="P1193" i="15"/>
  <c r="O1193" i="15"/>
  <c r="N1193" i="15"/>
  <c r="M1193" i="15"/>
  <c r="L1193" i="15"/>
  <c r="K1193" i="15"/>
  <c r="J1193" i="15"/>
  <c r="I1193" i="15"/>
  <c r="H1193" i="15"/>
  <c r="G1193" i="15"/>
  <c r="F1193" i="15"/>
  <c r="E1193" i="15"/>
  <c r="T1192" i="15"/>
  <c r="S1192" i="15"/>
  <c r="R1192" i="15"/>
  <c r="Q1192" i="15"/>
  <c r="P1192" i="15"/>
  <c r="O1192" i="15"/>
  <c r="N1192" i="15"/>
  <c r="M1192" i="15"/>
  <c r="L1192" i="15"/>
  <c r="K1192" i="15"/>
  <c r="J1192" i="15"/>
  <c r="I1192" i="15"/>
  <c r="H1192" i="15"/>
  <c r="G1192" i="15"/>
  <c r="F1192" i="15"/>
  <c r="E1192" i="15"/>
  <c r="T1191" i="15"/>
  <c r="S1191" i="15"/>
  <c r="R1191" i="15"/>
  <c r="Q1191" i="15"/>
  <c r="P1191" i="15"/>
  <c r="O1191" i="15"/>
  <c r="N1191" i="15"/>
  <c r="M1191" i="15"/>
  <c r="L1191" i="15"/>
  <c r="K1191" i="15"/>
  <c r="J1191" i="15"/>
  <c r="I1191" i="15"/>
  <c r="H1191" i="15"/>
  <c r="G1191" i="15"/>
  <c r="F1191" i="15"/>
  <c r="E1191" i="15"/>
  <c r="T1190" i="15"/>
  <c r="S1190" i="15"/>
  <c r="R1190" i="15"/>
  <c r="Q1190" i="15"/>
  <c r="P1190" i="15"/>
  <c r="O1190" i="15"/>
  <c r="N1190" i="15"/>
  <c r="M1190" i="15"/>
  <c r="L1190" i="15"/>
  <c r="K1190" i="15"/>
  <c r="J1190" i="15"/>
  <c r="I1190" i="15"/>
  <c r="H1190" i="15"/>
  <c r="G1190" i="15"/>
  <c r="F1190" i="15"/>
  <c r="E1190" i="15"/>
  <c r="T1189" i="15"/>
  <c r="S1189" i="15"/>
  <c r="R1189" i="15"/>
  <c r="Q1189" i="15"/>
  <c r="P1189" i="15"/>
  <c r="O1189" i="15"/>
  <c r="N1189" i="15"/>
  <c r="M1189" i="15"/>
  <c r="L1189" i="15"/>
  <c r="K1189" i="15"/>
  <c r="J1189" i="15"/>
  <c r="I1189" i="15"/>
  <c r="H1189" i="15"/>
  <c r="G1189" i="15"/>
  <c r="F1189" i="15"/>
  <c r="E1189" i="15"/>
  <c r="T1188" i="15"/>
  <c r="S1188" i="15"/>
  <c r="R1188" i="15"/>
  <c r="Q1188" i="15"/>
  <c r="P1188" i="15"/>
  <c r="O1188" i="15"/>
  <c r="N1188" i="15"/>
  <c r="M1188" i="15"/>
  <c r="L1188" i="15"/>
  <c r="K1188" i="15"/>
  <c r="J1188" i="15"/>
  <c r="I1188" i="15"/>
  <c r="H1188" i="15"/>
  <c r="G1188" i="15"/>
  <c r="F1188" i="15"/>
  <c r="E1188" i="15"/>
  <c r="T1187" i="15"/>
  <c r="S1187" i="15"/>
  <c r="R1187" i="15"/>
  <c r="Q1187" i="15"/>
  <c r="P1187" i="15"/>
  <c r="O1187" i="15"/>
  <c r="N1187" i="15"/>
  <c r="M1187" i="15"/>
  <c r="L1187" i="15"/>
  <c r="K1187" i="15"/>
  <c r="J1187" i="15"/>
  <c r="I1187" i="15"/>
  <c r="H1187" i="15"/>
  <c r="G1187" i="15"/>
  <c r="F1187" i="15"/>
  <c r="E1187" i="15"/>
  <c r="T1186" i="15"/>
  <c r="S1186" i="15"/>
  <c r="R1186" i="15"/>
  <c r="Q1186" i="15"/>
  <c r="P1186" i="15"/>
  <c r="O1186" i="15"/>
  <c r="N1186" i="15"/>
  <c r="M1186" i="15"/>
  <c r="L1186" i="15"/>
  <c r="K1186" i="15"/>
  <c r="J1186" i="15"/>
  <c r="I1186" i="15"/>
  <c r="H1186" i="15"/>
  <c r="G1186" i="15"/>
  <c r="F1186" i="15"/>
  <c r="E1186" i="15"/>
  <c r="T1185" i="15"/>
  <c r="S1185" i="15"/>
  <c r="R1185" i="15"/>
  <c r="Q1185" i="15"/>
  <c r="P1185" i="15"/>
  <c r="O1185" i="15"/>
  <c r="N1185" i="15"/>
  <c r="M1185" i="15"/>
  <c r="L1185" i="15"/>
  <c r="K1185" i="15"/>
  <c r="J1185" i="15"/>
  <c r="I1185" i="15"/>
  <c r="H1185" i="15"/>
  <c r="G1185" i="15"/>
  <c r="F1185" i="15"/>
  <c r="E1185" i="15"/>
  <c r="T1184" i="15"/>
  <c r="S1184" i="15"/>
  <c r="R1184" i="15"/>
  <c r="Q1184" i="15"/>
  <c r="P1184" i="15"/>
  <c r="O1184" i="15"/>
  <c r="N1184" i="15"/>
  <c r="M1184" i="15"/>
  <c r="L1184" i="15"/>
  <c r="K1184" i="15"/>
  <c r="J1184" i="15"/>
  <c r="I1184" i="15"/>
  <c r="H1184" i="15"/>
  <c r="G1184" i="15"/>
  <c r="F1184" i="15"/>
  <c r="E1184" i="15"/>
  <c r="T1183" i="15"/>
  <c r="S1183" i="15"/>
  <c r="R1183" i="15"/>
  <c r="Q1183" i="15"/>
  <c r="P1183" i="15"/>
  <c r="O1183" i="15"/>
  <c r="N1183" i="15"/>
  <c r="M1183" i="15"/>
  <c r="L1183" i="15"/>
  <c r="K1183" i="15"/>
  <c r="J1183" i="15"/>
  <c r="I1183" i="15"/>
  <c r="H1183" i="15"/>
  <c r="G1183" i="15"/>
  <c r="F1183" i="15"/>
  <c r="E1183" i="15"/>
  <c r="T1182" i="15"/>
  <c r="S1182" i="15"/>
  <c r="R1182" i="15"/>
  <c r="Q1182" i="15"/>
  <c r="P1182" i="15"/>
  <c r="O1182" i="15"/>
  <c r="N1182" i="15"/>
  <c r="M1182" i="15"/>
  <c r="L1182" i="15"/>
  <c r="K1182" i="15"/>
  <c r="J1182" i="15"/>
  <c r="I1182" i="15"/>
  <c r="H1182" i="15"/>
  <c r="G1182" i="15"/>
  <c r="F1182" i="15"/>
  <c r="E1182" i="15"/>
  <c r="T1181" i="15"/>
  <c r="S1181" i="15"/>
  <c r="R1181" i="15"/>
  <c r="Q1181" i="15"/>
  <c r="P1181" i="15"/>
  <c r="O1181" i="15"/>
  <c r="N1181" i="15"/>
  <c r="M1181" i="15"/>
  <c r="L1181" i="15"/>
  <c r="K1181" i="15"/>
  <c r="J1181" i="15"/>
  <c r="I1181" i="15"/>
  <c r="H1181" i="15"/>
  <c r="G1181" i="15"/>
  <c r="F1181" i="15"/>
  <c r="E1181" i="15"/>
  <c r="T1180" i="15"/>
  <c r="S1180" i="15"/>
  <c r="R1180" i="15"/>
  <c r="Q1180" i="15"/>
  <c r="P1180" i="15"/>
  <c r="O1180" i="15"/>
  <c r="N1180" i="15"/>
  <c r="M1180" i="15"/>
  <c r="L1180" i="15"/>
  <c r="K1180" i="15"/>
  <c r="J1180" i="15"/>
  <c r="I1180" i="15"/>
  <c r="H1180" i="15"/>
  <c r="G1180" i="15"/>
  <c r="F1180" i="15"/>
  <c r="E1180" i="15"/>
  <c r="T1179" i="15"/>
  <c r="S1179" i="15"/>
  <c r="R1179" i="15"/>
  <c r="Q1179" i="15"/>
  <c r="P1179" i="15"/>
  <c r="O1179" i="15"/>
  <c r="N1179" i="15"/>
  <c r="M1179" i="15"/>
  <c r="L1179" i="15"/>
  <c r="K1179" i="15"/>
  <c r="J1179" i="15"/>
  <c r="I1179" i="15"/>
  <c r="H1179" i="15"/>
  <c r="G1179" i="15"/>
  <c r="F1179" i="15"/>
  <c r="E1179" i="15"/>
  <c r="T1178" i="15"/>
  <c r="S1178" i="15"/>
  <c r="R1178" i="15"/>
  <c r="Q1178" i="15"/>
  <c r="P1178" i="15"/>
  <c r="O1178" i="15"/>
  <c r="N1178" i="15"/>
  <c r="M1178" i="15"/>
  <c r="L1178" i="15"/>
  <c r="K1178" i="15"/>
  <c r="J1178" i="15"/>
  <c r="I1178" i="15"/>
  <c r="H1178" i="15"/>
  <c r="G1178" i="15"/>
  <c r="F1178" i="15"/>
  <c r="E1178" i="15"/>
  <c r="T1177" i="15"/>
  <c r="S1177" i="15"/>
  <c r="R1177" i="15"/>
  <c r="Q1177" i="15"/>
  <c r="P1177" i="15"/>
  <c r="O1177" i="15"/>
  <c r="N1177" i="15"/>
  <c r="M1177" i="15"/>
  <c r="L1177" i="15"/>
  <c r="K1177" i="15"/>
  <c r="J1177" i="15"/>
  <c r="I1177" i="15"/>
  <c r="H1177" i="15"/>
  <c r="G1177" i="15"/>
  <c r="F1177" i="15"/>
  <c r="E1177" i="15"/>
  <c r="T1176" i="15"/>
  <c r="S1176" i="15"/>
  <c r="R1176" i="15"/>
  <c r="Q1176" i="15"/>
  <c r="P1176" i="15"/>
  <c r="O1176" i="15"/>
  <c r="N1176" i="15"/>
  <c r="M1176" i="15"/>
  <c r="L1176" i="15"/>
  <c r="K1176" i="15"/>
  <c r="J1176" i="15"/>
  <c r="I1176" i="15"/>
  <c r="H1176" i="15"/>
  <c r="G1176" i="15"/>
  <c r="F1176" i="15"/>
  <c r="E1176" i="15"/>
  <c r="T1175" i="15"/>
  <c r="S1175" i="15"/>
  <c r="R1175" i="15"/>
  <c r="Q1175" i="15"/>
  <c r="P1175" i="15"/>
  <c r="O1175" i="15"/>
  <c r="N1175" i="15"/>
  <c r="M1175" i="15"/>
  <c r="L1175" i="15"/>
  <c r="K1175" i="15"/>
  <c r="J1175" i="15"/>
  <c r="I1175" i="15"/>
  <c r="H1175" i="15"/>
  <c r="G1175" i="15"/>
  <c r="F1175" i="15"/>
  <c r="E1175" i="15"/>
  <c r="T1174" i="15"/>
  <c r="S1174" i="15"/>
  <c r="R1174" i="15"/>
  <c r="Q1174" i="15"/>
  <c r="P1174" i="15"/>
  <c r="O1174" i="15"/>
  <c r="N1174" i="15"/>
  <c r="M1174" i="15"/>
  <c r="L1174" i="15"/>
  <c r="K1174" i="15"/>
  <c r="J1174" i="15"/>
  <c r="I1174" i="15"/>
  <c r="H1174" i="15"/>
  <c r="G1174" i="15"/>
  <c r="F1174" i="15"/>
  <c r="E1174" i="15"/>
  <c r="T1173" i="15"/>
  <c r="S1173" i="15"/>
  <c r="R1173" i="15"/>
  <c r="Q1173" i="15"/>
  <c r="P1173" i="15"/>
  <c r="O1173" i="15"/>
  <c r="N1173" i="15"/>
  <c r="M1173" i="15"/>
  <c r="L1173" i="15"/>
  <c r="K1173" i="15"/>
  <c r="J1173" i="15"/>
  <c r="I1173" i="15"/>
  <c r="H1173" i="15"/>
  <c r="G1173" i="15"/>
  <c r="F1173" i="15"/>
  <c r="E1173" i="15"/>
  <c r="T1172" i="15"/>
  <c r="S1172" i="15"/>
  <c r="R1172" i="15"/>
  <c r="Q1172" i="15"/>
  <c r="P1172" i="15"/>
  <c r="O1172" i="15"/>
  <c r="N1172" i="15"/>
  <c r="M1172" i="15"/>
  <c r="L1172" i="15"/>
  <c r="K1172" i="15"/>
  <c r="J1172" i="15"/>
  <c r="I1172" i="15"/>
  <c r="H1172" i="15"/>
  <c r="G1172" i="15"/>
  <c r="F1172" i="15"/>
  <c r="E1172" i="15"/>
  <c r="T1171" i="15"/>
  <c r="S1171" i="15"/>
  <c r="R1171" i="15"/>
  <c r="Q1171" i="15"/>
  <c r="P1171" i="15"/>
  <c r="O1171" i="15"/>
  <c r="N1171" i="15"/>
  <c r="M1171" i="15"/>
  <c r="L1171" i="15"/>
  <c r="K1171" i="15"/>
  <c r="J1171" i="15"/>
  <c r="I1171" i="15"/>
  <c r="H1171" i="15"/>
  <c r="G1171" i="15"/>
  <c r="F1171" i="15"/>
  <c r="E1171" i="15"/>
  <c r="T1170" i="15"/>
  <c r="S1170" i="15"/>
  <c r="R1170" i="15"/>
  <c r="Q1170" i="15"/>
  <c r="P1170" i="15"/>
  <c r="O1170" i="15"/>
  <c r="N1170" i="15"/>
  <c r="M1170" i="15"/>
  <c r="L1170" i="15"/>
  <c r="K1170" i="15"/>
  <c r="J1170" i="15"/>
  <c r="I1170" i="15"/>
  <c r="H1170" i="15"/>
  <c r="G1170" i="15"/>
  <c r="F1170" i="15"/>
  <c r="E1170" i="15"/>
  <c r="T1169" i="15"/>
  <c r="S1169" i="15"/>
  <c r="R1169" i="15"/>
  <c r="Q1169" i="15"/>
  <c r="P1169" i="15"/>
  <c r="O1169" i="15"/>
  <c r="N1169" i="15"/>
  <c r="M1169" i="15"/>
  <c r="L1169" i="15"/>
  <c r="K1169" i="15"/>
  <c r="J1169" i="15"/>
  <c r="I1169" i="15"/>
  <c r="H1169" i="15"/>
  <c r="G1169" i="15"/>
  <c r="F1169" i="15"/>
  <c r="E1169" i="15"/>
  <c r="T1168" i="15"/>
  <c r="S1168" i="15"/>
  <c r="R1168" i="15"/>
  <c r="Q1168" i="15"/>
  <c r="P1168" i="15"/>
  <c r="O1168" i="15"/>
  <c r="N1168" i="15"/>
  <c r="M1168" i="15"/>
  <c r="L1168" i="15"/>
  <c r="K1168" i="15"/>
  <c r="J1168" i="15"/>
  <c r="I1168" i="15"/>
  <c r="H1168" i="15"/>
  <c r="G1168" i="15"/>
  <c r="F1168" i="15"/>
  <c r="E1168" i="15"/>
  <c r="T1167" i="15"/>
  <c r="S1167" i="15"/>
  <c r="R1167" i="15"/>
  <c r="Q1167" i="15"/>
  <c r="P1167" i="15"/>
  <c r="O1167" i="15"/>
  <c r="N1167" i="15"/>
  <c r="M1167" i="15"/>
  <c r="L1167" i="15"/>
  <c r="K1167" i="15"/>
  <c r="J1167" i="15"/>
  <c r="I1167" i="15"/>
  <c r="H1167" i="15"/>
  <c r="G1167" i="15"/>
  <c r="F1167" i="15"/>
  <c r="E1167" i="15"/>
  <c r="T1166" i="15"/>
  <c r="S1166" i="15"/>
  <c r="R1166" i="15"/>
  <c r="Q1166" i="15"/>
  <c r="P1166" i="15"/>
  <c r="O1166" i="15"/>
  <c r="N1166" i="15"/>
  <c r="M1166" i="15"/>
  <c r="L1166" i="15"/>
  <c r="K1166" i="15"/>
  <c r="J1166" i="15"/>
  <c r="I1166" i="15"/>
  <c r="H1166" i="15"/>
  <c r="G1166" i="15"/>
  <c r="F1166" i="15"/>
  <c r="E1166" i="15"/>
  <c r="T1165" i="15"/>
  <c r="S1165" i="15"/>
  <c r="R1165" i="15"/>
  <c r="Q1165" i="15"/>
  <c r="P1165" i="15"/>
  <c r="O1165" i="15"/>
  <c r="N1165" i="15"/>
  <c r="M1165" i="15"/>
  <c r="L1165" i="15"/>
  <c r="K1165" i="15"/>
  <c r="J1165" i="15"/>
  <c r="I1165" i="15"/>
  <c r="H1165" i="15"/>
  <c r="G1165" i="15"/>
  <c r="F1165" i="15"/>
  <c r="E1165" i="15"/>
  <c r="T1164" i="15"/>
  <c r="S1164" i="15"/>
  <c r="R1164" i="15"/>
  <c r="Q1164" i="15"/>
  <c r="P1164" i="15"/>
  <c r="O1164" i="15"/>
  <c r="N1164" i="15"/>
  <c r="M1164" i="15"/>
  <c r="L1164" i="15"/>
  <c r="K1164" i="15"/>
  <c r="J1164" i="15"/>
  <c r="I1164" i="15"/>
  <c r="H1164" i="15"/>
  <c r="G1164" i="15"/>
  <c r="F1164" i="15"/>
  <c r="E1164" i="15"/>
  <c r="T1163" i="15"/>
  <c r="S1163" i="15"/>
  <c r="R1163" i="15"/>
  <c r="Q1163" i="15"/>
  <c r="P1163" i="15"/>
  <c r="O1163" i="15"/>
  <c r="N1163" i="15"/>
  <c r="M1163" i="15"/>
  <c r="L1163" i="15"/>
  <c r="K1163" i="15"/>
  <c r="J1163" i="15"/>
  <c r="I1163" i="15"/>
  <c r="H1163" i="15"/>
  <c r="G1163" i="15"/>
  <c r="F1163" i="15"/>
  <c r="E1163" i="15"/>
  <c r="T1160" i="15"/>
  <c r="S1160" i="15"/>
  <c r="R1160" i="15"/>
  <c r="Q1160" i="15"/>
  <c r="P1160" i="15"/>
  <c r="O1160" i="15"/>
  <c r="N1160" i="15"/>
  <c r="M1160" i="15"/>
  <c r="L1160" i="15"/>
  <c r="K1160" i="15"/>
  <c r="J1160" i="15"/>
  <c r="I1160" i="15"/>
  <c r="H1160" i="15"/>
  <c r="G1160" i="15"/>
  <c r="F1160" i="15"/>
  <c r="E1160" i="15"/>
  <c r="T1159" i="15"/>
  <c r="S1159" i="15"/>
  <c r="R1159" i="15"/>
  <c r="Q1159" i="15"/>
  <c r="P1159" i="15"/>
  <c r="O1159" i="15"/>
  <c r="N1159" i="15"/>
  <c r="M1159" i="15"/>
  <c r="L1159" i="15"/>
  <c r="K1159" i="15"/>
  <c r="J1159" i="15"/>
  <c r="I1159" i="15"/>
  <c r="H1159" i="15"/>
  <c r="G1159" i="15"/>
  <c r="F1159" i="15"/>
  <c r="E1159" i="15"/>
  <c r="T1158" i="15"/>
  <c r="S1158" i="15"/>
  <c r="R1158" i="15"/>
  <c r="Q1158" i="15"/>
  <c r="P1158" i="15"/>
  <c r="O1158" i="15"/>
  <c r="N1158" i="15"/>
  <c r="M1158" i="15"/>
  <c r="L1158" i="15"/>
  <c r="K1158" i="15"/>
  <c r="J1158" i="15"/>
  <c r="I1158" i="15"/>
  <c r="H1158" i="15"/>
  <c r="G1158" i="15"/>
  <c r="F1158" i="15"/>
  <c r="E1158" i="15"/>
  <c r="T1157" i="15"/>
  <c r="S1157" i="15"/>
  <c r="R1157" i="15"/>
  <c r="Q1157" i="15"/>
  <c r="P1157" i="15"/>
  <c r="O1157" i="15"/>
  <c r="N1157" i="15"/>
  <c r="M1157" i="15"/>
  <c r="L1157" i="15"/>
  <c r="K1157" i="15"/>
  <c r="J1157" i="15"/>
  <c r="I1157" i="15"/>
  <c r="H1157" i="15"/>
  <c r="G1157" i="15"/>
  <c r="F1157" i="15"/>
  <c r="E1157" i="15"/>
  <c r="T1156" i="15"/>
  <c r="S1156" i="15"/>
  <c r="R1156" i="15"/>
  <c r="Q1156" i="15"/>
  <c r="P1156" i="15"/>
  <c r="O1156" i="15"/>
  <c r="N1156" i="15"/>
  <c r="M1156" i="15"/>
  <c r="L1156" i="15"/>
  <c r="K1156" i="15"/>
  <c r="J1156" i="15"/>
  <c r="I1156" i="15"/>
  <c r="H1156" i="15"/>
  <c r="G1156" i="15"/>
  <c r="F1156" i="15"/>
  <c r="E1156" i="15"/>
  <c r="T1155" i="15"/>
  <c r="S1155" i="15"/>
  <c r="R1155" i="15"/>
  <c r="Q1155" i="15"/>
  <c r="P1155" i="15"/>
  <c r="O1155" i="15"/>
  <c r="N1155" i="15"/>
  <c r="M1155" i="15"/>
  <c r="L1155" i="15"/>
  <c r="K1155" i="15"/>
  <c r="J1155" i="15"/>
  <c r="I1155" i="15"/>
  <c r="H1155" i="15"/>
  <c r="G1155" i="15"/>
  <c r="F1155" i="15"/>
  <c r="E1155" i="15"/>
  <c r="T1154" i="15"/>
  <c r="S1154" i="15"/>
  <c r="R1154" i="15"/>
  <c r="Q1154" i="15"/>
  <c r="P1154" i="15"/>
  <c r="O1154" i="15"/>
  <c r="N1154" i="15"/>
  <c r="M1154" i="15"/>
  <c r="L1154" i="15"/>
  <c r="K1154" i="15"/>
  <c r="J1154" i="15"/>
  <c r="I1154" i="15"/>
  <c r="H1154" i="15"/>
  <c r="G1154" i="15"/>
  <c r="F1154" i="15"/>
  <c r="E1154" i="15"/>
  <c r="T1153" i="15"/>
  <c r="S1153" i="15"/>
  <c r="R1153" i="15"/>
  <c r="Q1153" i="15"/>
  <c r="P1153" i="15"/>
  <c r="O1153" i="15"/>
  <c r="N1153" i="15"/>
  <c r="M1153" i="15"/>
  <c r="L1153" i="15"/>
  <c r="K1153" i="15"/>
  <c r="J1153" i="15"/>
  <c r="I1153" i="15"/>
  <c r="H1153" i="15"/>
  <c r="G1153" i="15"/>
  <c r="F1153" i="15"/>
  <c r="E1153" i="15"/>
  <c r="T1152" i="15"/>
  <c r="S1152" i="15"/>
  <c r="R1152" i="15"/>
  <c r="Q1152" i="15"/>
  <c r="P1152" i="15"/>
  <c r="O1152" i="15"/>
  <c r="N1152" i="15"/>
  <c r="M1152" i="15"/>
  <c r="L1152" i="15"/>
  <c r="K1152" i="15"/>
  <c r="J1152" i="15"/>
  <c r="I1152" i="15"/>
  <c r="H1152" i="15"/>
  <c r="G1152" i="15"/>
  <c r="F1152" i="15"/>
  <c r="E1152" i="15"/>
  <c r="T1151" i="15"/>
  <c r="S1151" i="15"/>
  <c r="R1151" i="15"/>
  <c r="Q1151" i="15"/>
  <c r="P1151" i="15"/>
  <c r="O1151" i="15"/>
  <c r="N1151" i="15"/>
  <c r="M1151" i="15"/>
  <c r="L1151" i="15"/>
  <c r="K1151" i="15"/>
  <c r="J1151" i="15"/>
  <c r="I1151" i="15"/>
  <c r="H1151" i="15"/>
  <c r="G1151" i="15"/>
  <c r="F1151" i="15"/>
  <c r="E1151" i="15"/>
  <c r="T1150" i="15"/>
  <c r="S1150" i="15"/>
  <c r="R1150" i="15"/>
  <c r="Q1150" i="15"/>
  <c r="P1150" i="15"/>
  <c r="O1150" i="15"/>
  <c r="N1150" i="15"/>
  <c r="M1150" i="15"/>
  <c r="L1150" i="15"/>
  <c r="K1150" i="15"/>
  <c r="J1150" i="15"/>
  <c r="I1150" i="15"/>
  <c r="H1150" i="15"/>
  <c r="G1150" i="15"/>
  <c r="F1150" i="15"/>
  <c r="E1150" i="15"/>
  <c r="T1149" i="15"/>
  <c r="S1149" i="15"/>
  <c r="R1149" i="15"/>
  <c r="Q1149" i="15"/>
  <c r="P1149" i="15"/>
  <c r="O1149" i="15"/>
  <c r="N1149" i="15"/>
  <c r="M1149" i="15"/>
  <c r="L1149" i="15"/>
  <c r="K1149" i="15"/>
  <c r="J1149" i="15"/>
  <c r="I1149" i="15"/>
  <c r="H1149" i="15"/>
  <c r="G1149" i="15"/>
  <c r="F1149" i="15"/>
  <c r="E1149" i="15"/>
  <c r="T1148" i="15"/>
  <c r="S1148" i="15"/>
  <c r="R1148" i="15"/>
  <c r="Q1148" i="15"/>
  <c r="P1148" i="15"/>
  <c r="O1148" i="15"/>
  <c r="N1148" i="15"/>
  <c r="M1148" i="15"/>
  <c r="L1148" i="15"/>
  <c r="K1148" i="15"/>
  <c r="J1148" i="15"/>
  <c r="I1148" i="15"/>
  <c r="H1148" i="15"/>
  <c r="G1148" i="15"/>
  <c r="F1148" i="15"/>
  <c r="E1148" i="15"/>
  <c r="T1147" i="15"/>
  <c r="S1147" i="15"/>
  <c r="R1147" i="15"/>
  <c r="Q1147" i="15"/>
  <c r="P1147" i="15"/>
  <c r="O1147" i="15"/>
  <c r="N1147" i="15"/>
  <c r="M1147" i="15"/>
  <c r="L1147" i="15"/>
  <c r="K1147" i="15"/>
  <c r="J1147" i="15"/>
  <c r="I1147" i="15"/>
  <c r="H1147" i="15"/>
  <c r="G1147" i="15"/>
  <c r="F1147" i="15"/>
  <c r="E1147" i="15"/>
  <c r="T1146" i="15"/>
  <c r="S1146" i="15"/>
  <c r="R1146" i="15"/>
  <c r="Q1146" i="15"/>
  <c r="P1146" i="15"/>
  <c r="O1146" i="15"/>
  <c r="N1146" i="15"/>
  <c r="M1146" i="15"/>
  <c r="L1146" i="15"/>
  <c r="K1146" i="15"/>
  <c r="J1146" i="15"/>
  <c r="I1146" i="15"/>
  <c r="H1146" i="15"/>
  <c r="G1146" i="15"/>
  <c r="F1146" i="15"/>
  <c r="E1146" i="15"/>
  <c r="T1145" i="15"/>
  <c r="S1145" i="15"/>
  <c r="R1145" i="15"/>
  <c r="Q1145" i="15"/>
  <c r="P1145" i="15"/>
  <c r="O1145" i="15"/>
  <c r="N1145" i="15"/>
  <c r="M1145" i="15"/>
  <c r="L1145" i="15"/>
  <c r="K1145" i="15"/>
  <c r="J1145" i="15"/>
  <c r="I1145" i="15"/>
  <c r="H1145" i="15"/>
  <c r="G1145" i="15"/>
  <c r="F1145" i="15"/>
  <c r="E1145" i="15"/>
  <c r="T1144" i="15"/>
  <c r="S1144" i="15"/>
  <c r="R1144" i="15"/>
  <c r="Q1144" i="15"/>
  <c r="P1144" i="15"/>
  <c r="O1144" i="15"/>
  <c r="N1144" i="15"/>
  <c r="M1144" i="15"/>
  <c r="L1144" i="15"/>
  <c r="K1144" i="15"/>
  <c r="J1144" i="15"/>
  <c r="I1144" i="15"/>
  <c r="H1144" i="15"/>
  <c r="G1144" i="15"/>
  <c r="F1144" i="15"/>
  <c r="E1144" i="15"/>
  <c r="T1143" i="15"/>
  <c r="S1143" i="15"/>
  <c r="R1143" i="15"/>
  <c r="Q1143" i="15"/>
  <c r="P1143" i="15"/>
  <c r="O1143" i="15"/>
  <c r="N1143" i="15"/>
  <c r="M1143" i="15"/>
  <c r="L1143" i="15"/>
  <c r="K1143" i="15"/>
  <c r="J1143" i="15"/>
  <c r="I1143" i="15"/>
  <c r="H1143" i="15"/>
  <c r="G1143" i="15"/>
  <c r="F1143" i="15"/>
  <c r="E1143" i="15"/>
  <c r="T1142" i="15"/>
  <c r="S1142" i="15"/>
  <c r="R1142" i="15"/>
  <c r="Q1142" i="15"/>
  <c r="P1142" i="15"/>
  <c r="O1142" i="15"/>
  <c r="N1142" i="15"/>
  <c r="M1142" i="15"/>
  <c r="L1142" i="15"/>
  <c r="K1142" i="15"/>
  <c r="J1142" i="15"/>
  <c r="I1142" i="15"/>
  <c r="H1142" i="15"/>
  <c r="G1142" i="15"/>
  <c r="F1142" i="15"/>
  <c r="E1142" i="15"/>
  <c r="T1141" i="15"/>
  <c r="S1141" i="15"/>
  <c r="R1141" i="15"/>
  <c r="Q1141" i="15"/>
  <c r="P1141" i="15"/>
  <c r="O1141" i="15"/>
  <c r="N1141" i="15"/>
  <c r="M1141" i="15"/>
  <c r="L1141" i="15"/>
  <c r="K1141" i="15"/>
  <c r="J1141" i="15"/>
  <c r="I1141" i="15"/>
  <c r="H1141" i="15"/>
  <c r="G1141" i="15"/>
  <c r="F1141" i="15"/>
  <c r="E1141" i="15"/>
  <c r="T1140" i="15"/>
  <c r="S1140" i="15"/>
  <c r="R1140" i="15"/>
  <c r="Q1140" i="15"/>
  <c r="P1140" i="15"/>
  <c r="O1140" i="15"/>
  <c r="N1140" i="15"/>
  <c r="M1140" i="15"/>
  <c r="L1140" i="15"/>
  <c r="K1140" i="15"/>
  <c r="J1140" i="15"/>
  <c r="I1140" i="15"/>
  <c r="H1140" i="15"/>
  <c r="G1140" i="15"/>
  <c r="F1140" i="15"/>
  <c r="E1140" i="15"/>
  <c r="T1139" i="15"/>
  <c r="S1139" i="15"/>
  <c r="R1139" i="15"/>
  <c r="Q1139" i="15"/>
  <c r="P1139" i="15"/>
  <c r="O1139" i="15"/>
  <c r="N1139" i="15"/>
  <c r="M1139" i="15"/>
  <c r="L1139" i="15"/>
  <c r="K1139" i="15"/>
  <c r="J1139" i="15"/>
  <c r="I1139" i="15"/>
  <c r="H1139" i="15"/>
  <c r="G1139" i="15"/>
  <c r="F1139" i="15"/>
  <c r="E1139" i="15"/>
  <c r="T1138" i="15"/>
  <c r="S1138" i="15"/>
  <c r="R1138" i="15"/>
  <c r="Q1138" i="15"/>
  <c r="P1138" i="15"/>
  <c r="O1138" i="15"/>
  <c r="N1138" i="15"/>
  <c r="M1138" i="15"/>
  <c r="L1138" i="15"/>
  <c r="K1138" i="15"/>
  <c r="J1138" i="15"/>
  <c r="I1138" i="15"/>
  <c r="H1138" i="15"/>
  <c r="G1138" i="15"/>
  <c r="F1138" i="15"/>
  <c r="E1138" i="15"/>
  <c r="T1137" i="15"/>
  <c r="S1137" i="15"/>
  <c r="R1137" i="15"/>
  <c r="Q1137" i="15"/>
  <c r="P1137" i="15"/>
  <c r="O1137" i="15"/>
  <c r="N1137" i="15"/>
  <c r="M1137" i="15"/>
  <c r="L1137" i="15"/>
  <c r="K1137" i="15"/>
  <c r="J1137" i="15"/>
  <c r="I1137" i="15"/>
  <c r="H1137" i="15"/>
  <c r="G1137" i="15"/>
  <c r="F1137" i="15"/>
  <c r="E1137" i="15"/>
  <c r="T1136" i="15"/>
  <c r="S1136" i="15"/>
  <c r="R1136" i="15"/>
  <c r="Q1136" i="15"/>
  <c r="P1136" i="15"/>
  <c r="O1136" i="15"/>
  <c r="N1136" i="15"/>
  <c r="M1136" i="15"/>
  <c r="L1136" i="15"/>
  <c r="K1136" i="15"/>
  <c r="J1136" i="15"/>
  <c r="I1136" i="15"/>
  <c r="H1136" i="15"/>
  <c r="G1136" i="15"/>
  <c r="F1136" i="15"/>
  <c r="E1136" i="15"/>
  <c r="T1135" i="15"/>
  <c r="S1135" i="15"/>
  <c r="R1135" i="15"/>
  <c r="Q1135" i="15"/>
  <c r="P1135" i="15"/>
  <c r="O1135" i="15"/>
  <c r="N1135" i="15"/>
  <c r="M1135" i="15"/>
  <c r="L1135" i="15"/>
  <c r="K1135" i="15"/>
  <c r="J1135" i="15"/>
  <c r="I1135" i="15"/>
  <c r="H1135" i="15"/>
  <c r="G1135" i="15"/>
  <c r="F1135" i="15"/>
  <c r="E1135" i="15"/>
  <c r="T1134" i="15"/>
  <c r="S1134" i="15"/>
  <c r="R1134" i="15"/>
  <c r="Q1134" i="15"/>
  <c r="P1134" i="15"/>
  <c r="O1134" i="15"/>
  <c r="N1134" i="15"/>
  <c r="M1134" i="15"/>
  <c r="L1134" i="15"/>
  <c r="K1134" i="15"/>
  <c r="J1134" i="15"/>
  <c r="I1134" i="15"/>
  <c r="H1134" i="15"/>
  <c r="G1134" i="15"/>
  <c r="F1134" i="15"/>
  <c r="E1134" i="15"/>
  <c r="T1133" i="15"/>
  <c r="S1133" i="15"/>
  <c r="R1133" i="15"/>
  <c r="Q1133" i="15"/>
  <c r="P1133" i="15"/>
  <c r="O1133" i="15"/>
  <c r="N1133" i="15"/>
  <c r="M1133" i="15"/>
  <c r="L1133" i="15"/>
  <c r="K1133" i="15"/>
  <c r="J1133" i="15"/>
  <c r="I1133" i="15"/>
  <c r="H1133" i="15"/>
  <c r="G1133" i="15"/>
  <c r="F1133" i="15"/>
  <c r="E1133" i="15"/>
  <c r="T1132" i="15"/>
  <c r="S1132" i="15"/>
  <c r="R1132" i="15"/>
  <c r="Q1132" i="15"/>
  <c r="P1132" i="15"/>
  <c r="O1132" i="15"/>
  <c r="N1132" i="15"/>
  <c r="M1132" i="15"/>
  <c r="L1132" i="15"/>
  <c r="K1132" i="15"/>
  <c r="J1132" i="15"/>
  <c r="I1132" i="15"/>
  <c r="H1132" i="15"/>
  <c r="G1132" i="15"/>
  <c r="F1132" i="15"/>
  <c r="E1132" i="15"/>
  <c r="T1131" i="15"/>
  <c r="S1131" i="15"/>
  <c r="R1131" i="15"/>
  <c r="Q1131" i="15"/>
  <c r="P1131" i="15"/>
  <c r="O1131" i="15"/>
  <c r="N1131" i="15"/>
  <c r="M1131" i="15"/>
  <c r="L1131" i="15"/>
  <c r="K1131" i="15"/>
  <c r="J1131" i="15"/>
  <c r="I1131" i="15"/>
  <c r="H1131" i="15"/>
  <c r="G1131" i="15"/>
  <c r="F1131" i="15"/>
  <c r="E1131" i="15"/>
  <c r="T1130" i="15"/>
  <c r="S1130" i="15"/>
  <c r="R1130" i="15"/>
  <c r="Q1130" i="15"/>
  <c r="P1130" i="15"/>
  <c r="O1130" i="15"/>
  <c r="N1130" i="15"/>
  <c r="M1130" i="15"/>
  <c r="L1130" i="15"/>
  <c r="K1130" i="15"/>
  <c r="J1130" i="15"/>
  <c r="I1130" i="15"/>
  <c r="H1130" i="15"/>
  <c r="G1130" i="15"/>
  <c r="F1130" i="15"/>
  <c r="E1130" i="15"/>
  <c r="T1129" i="15"/>
  <c r="S1129" i="15"/>
  <c r="R1129" i="15"/>
  <c r="Q1129" i="15"/>
  <c r="P1129" i="15"/>
  <c r="O1129" i="15"/>
  <c r="N1129" i="15"/>
  <c r="M1129" i="15"/>
  <c r="L1129" i="15"/>
  <c r="K1129" i="15"/>
  <c r="J1129" i="15"/>
  <c r="I1129" i="15"/>
  <c r="H1129" i="15"/>
  <c r="G1129" i="15"/>
  <c r="F1129" i="15"/>
  <c r="E1129" i="15"/>
  <c r="T1128" i="15"/>
  <c r="S1128" i="15"/>
  <c r="R1128" i="15"/>
  <c r="Q1128" i="15"/>
  <c r="P1128" i="15"/>
  <c r="O1128" i="15"/>
  <c r="N1128" i="15"/>
  <c r="M1128" i="15"/>
  <c r="L1128" i="15"/>
  <c r="K1128" i="15"/>
  <c r="J1128" i="15"/>
  <c r="I1128" i="15"/>
  <c r="H1128" i="15"/>
  <c r="G1128" i="15"/>
  <c r="F1128" i="15"/>
  <c r="E1128" i="15"/>
  <c r="T1127" i="15"/>
  <c r="S1127" i="15"/>
  <c r="R1127" i="15"/>
  <c r="Q1127" i="15"/>
  <c r="P1127" i="15"/>
  <c r="O1127" i="15"/>
  <c r="N1127" i="15"/>
  <c r="M1127" i="15"/>
  <c r="L1127" i="15"/>
  <c r="K1127" i="15"/>
  <c r="J1127" i="15"/>
  <c r="I1127" i="15"/>
  <c r="H1127" i="15"/>
  <c r="G1127" i="15"/>
  <c r="F1127" i="15"/>
  <c r="E1127" i="15"/>
  <c r="T1126" i="15"/>
  <c r="S1126" i="15"/>
  <c r="R1126" i="15"/>
  <c r="Q1126" i="15"/>
  <c r="P1126" i="15"/>
  <c r="O1126" i="15"/>
  <c r="N1126" i="15"/>
  <c r="M1126" i="15"/>
  <c r="L1126" i="15"/>
  <c r="K1126" i="15"/>
  <c r="J1126" i="15"/>
  <c r="I1126" i="15"/>
  <c r="H1126" i="15"/>
  <c r="G1126" i="15"/>
  <c r="F1126" i="15"/>
  <c r="E1126" i="15"/>
  <c r="T1125" i="15"/>
  <c r="S1125" i="15"/>
  <c r="R1125" i="15"/>
  <c r="Q1125" i="15"/>
  <c r="P1125" i="15"/>
  <c r="O1125" i="15"/>
  <c r="N1125" i="15"/>
  <c r="M1125" i="15"/>
  <c r="L1125" i="15"/>
  <c r="K1125" i="15"/>
  <c r="J1125" i="15"/>
  <c r="I1125" i="15"/>
  <c r="H1125" i="15"/>
  <c r="G1125" i="15"/>
  <c r="F1125" i="15"/>
  <c r="E1125" i="15"/>
  <c r="T1124" i="15"/>
  <c r="S1124" i="15"/>
  <c r="R1124" i="15"/>
  <c r="Q1124" i="15"/>
  <c r="P1124" i="15"/>
  <c r="O1124" i="15"/>
  <c r="N1124" i="15"/>
  <c r="M1124" i="15"/>
  <c r="L1124" i="15"/>
  <c r="K1124" i="15"/>
  <c r="J1124" i="15"/>
  <c r="I1124" i="15"/>
  <c r="H1124" i="15"/>
  <c r="G1124" i="15"/>
  <c r="F1124" i="15"/>
  <c r="E1124" i="15"/>
  <c r="T1123" i="15"/>
  <c r="S1123" i="15"/>
  <c r="R1123" i="15"/>
  <c r="Q1123" i="15"/>
  <c r="P1123" i="15"/>
  <c r="O1123" i="15"/>
  <c r="N1123" i="15"/>
  <c r="M1123" i="15"/>
  <c r="L1123" i="15"/>
  <c r="K1123" i="15"/>
  <c r="J1123" i="15"/>
  <c r="I1123" i="15"/>
  <c r="H1123" i="15"/>
  <c r="G1123" i="15"/>
  <c r="F1123" i="15"/>
  <c r="E1123" i="15"/>
  <c r="T1121" i="15"/>
  <c r="S1121" i="15"/>
  <c r="R1121" i="15"/>
  <c r="Q1121" i="15"/>
  <c r="P1121" i="15"/>
  <c r="O1121" i="15"/>
  <c r="N1121" i="15"/>
  <c r="M1121" i="15"/>
  <c r="L1121" i="15"/>
  <c r="K1121" i="15"/>
  <c r="J1121" i="15"/>
  <c r="I1121" i="15"/>
  <c r="H1121" i="15"/>
  <c r="G1121" i="15"/>
  <c r="F1121" i="15"/>
  <c r="E1121" i="15"/>
  <c r="T1120" i="15"/>
  <c r="S1120" i="15"/>
  <c r="R1120" i="15"/>
  <c r="Q1120" i="15"/>
  <c r="P1120" i="15"/>
  <c r="O1120" i="15"/>
  <c r="N1120" i="15"/>
  <c r="M1120" i="15"/>
  <c r="L1120" i="15"/>
  <c r="K1120" i="15"/>
  <c r="J1120" i="15"/>
  <c r="I1120" i="15"/>
  <c r="H1120" i="15"/>
  <c r="G1120" i="15"/>
  <c r="F1120" i="15"/>
  <c r="E1120" i="15"/>
  <c r="T1119" i="15"/>
  <c r="S1119" i="15"/>
  <c r="R1119" i="15"/>
  <c r="Q1119" i="15"/>
  <c r="P1119" i="15"/>
  <c r="O1119" i="15"/>
  <c r="N1119" i="15"/>
  <c r="M1119" i="15"/>
  <c r="L1119" i="15"/>
  <c r="K1119" i="15"/>
  <c r="J1119" i="15"/>
  <c r="I1119" i="15"/>
  <c r="H1119" i="15"/>
  <c r="G1119" i="15"/>
  <c r="F1119" i="15"/>
  <c r="E1119" i="15"/>
  <c r="T1118" i="15"/>
  <c r="S1118" i="15"/>
  <c r="R1118" i="15"/>
  <c r="Q1118" i="15"/>
  <c r="P1118" i="15"/>
  <c r="O1118" i="15"/>
  <c r="N1118" i="15"/>
  <c r="M1118" i="15"/>
  <c r="L1118" i="15"/>
  <c r="K1118" i="15"/>
  <c r="J1118" i="15"/>
  <c r="I1118" i="15"/>
  <c r="H1118" i="15"/>
  <c r="G1118" i="15"/>
  <c r="F1118" i="15"/>
  <c r="E1118" i="15"/>
  <c r="T1113" i="15"/>
  <c r="S1113" i="15"/>
  <c r="R1113" i="15"/>
  <c r="Q1113" i="15"/>
  <c r="P1113" i="15"/>
  <c r="O1113" i="15"/>
  <c r="N1113" i="15"/>
  <c r="M1113" i="15"/>
  <c r="L1113" i="15"/>
  <c r="K1113" i="15"/>
  <c r="J1113" i="15"/>
  <c r="I1113" i="15"/>
  <c r="H1113" i="15"/>
  <c r="G1113" i="15"/>
  <c r="F1113" i="15"/>
  <c r="E1113" i="15"/>
  <c r="T1111" i="15"/>
  <c r="S1111" i="15"/>
  <c r="R1111" i="15"/>
  <c r="Q1111" i="15"/>
  <c r="P1111" i="15"/>
  <c r="O1111" i="15"/>
  <c r="N1111" i="15"/>
  <c r="M1111" i="15"/>
  <c r="L1111" i="15"/>
  <c r="K1111" i="15"/>
  <c r="J1111" i="15"/>
  <c r="I1111" i="15"/>
  <c r="H1111" i="15"/>
  <c r="G1111" i="15"/>
  <c r="F1111" i="15"/>
  <c r="E1111" i="15"/>
  <c r="T1110" i="15"/>
  <c r="S1110" i="15"/>
  <c r="R1110" i="15"/>
  <c r="Q1110" i="15"/>
  <c r="P1110" i="15"/>
  <c r="O1110" i="15"/>
  <c r="N1110" i="15"/>
  <c r="M1110" i="15"/>
  <c r="L1110" i="15"/>
  <c r="K1110" i="15"/>
  <c r="J1110" i="15"/>
  <c r="I1110" i="15"/>
  <c r="H1110" i="15"/>
  <c r="G1110" i="15"/>
  <c r="F1110" i="15"/>
  <c r="E1110" i="15"/>
  <c r="T1109" i="15"/>
  <c r="S1109" i="15"/>
  <c r="R1109" i="15"/>
  <c r="Q1109" i="15"/>
  <c r="P1109" i="15"/>
  <c r="O1109" i="15"/>
  <c r="N1109" i="15"/>
  <c r="M1109" i="15"/>
  <c r="L1109" i="15"/>
  <c r="K1109" i="15"/>
  <c r="J1109" i="15"/>
  <c r="I1109" i="15"/>
  <c r="H1109" i="15"/>
  <c r="G1109" i="15"/>
  <c r="F1109" i="15"/>
  <c r="E1109" i="15"/>
  <c r="T1108" i="15"/>
  <c r="S1108" i="15"/>
  <c r="R1108" i="15"/>
  <c r="Q1108" i="15"/>
  <c r="P1108" i="15"/>
  <c r="O1108" i="15"/>
  <c r="N1108" i="15"/>
  <c r="M1108" i="15"/>
  <c r="L1108" i="15"/>
  <c r="K1108" i="15"/>
  <c r="J1108" i="15"/>
  <c r="I1108" i="15"/>
  <c r="H1108" i="15"/>
  <c r="G1108" i="15"/>
  <c r="F1108" i="15"/>
  <c r="E1108" i="15"/>
  <c r="T1107" i="15"/>
  <c r="S1107" i="15"/>
  <c r="R1107" i="15"/>
  <c r="Q1107" i="15"/>
  <c r="P1107" i="15"/>
  <c r="O1107" i="15"/>
  <c r="N1107" i="15"/>
  <c r="M1107" i="15"/>
  <c r="L1107" i="15"/>
  <c r="K1107" i="15"/>
  <c r="J1107" i="15"/>
  <c r="I1107" i="15"/>
  <c r="H1107" i="15"/>
  <c r="G1107" i="15"/>
  <c r="F1107" i="15"/>
  <c r="E1107" i="15"/>
  <c r="T1106" i="15"/>
  <c r="S1106" i="15"/>
  <c r="R1106" i="15"/>
  <c r="Q1106" i="15"/>
  <c r="P1106" i="15"/>
  <c r="O1106" i="15"/>
  <c r="N1106" i="15"/>
  <c r="M1106" i="15"/>
  <c r="L1106" i="15"/>
  <c r="K1106" i="15"/>
  <c r="J1106" i="15"/>
  <c r="I1106" i="15"/>
  <c r="H1106" i="15"/>
  <c r="G1106" i="15"/>
  <c r="F1106" i="15"/>
  <c r="E1106" i="15"/>
  <c r="T1103" i="15"/>
  <c r="S1103" i="15"/>
  <c r="R1103" i="15"/>
  <c r="Q1103" i="15"/>
  <c r="P1103" i="15"/>
  <c r="O1103" i="15"/>
  <c r="N1103" i="15"/>
  <c r="M1103" i="15"/>
  <c r="L1103" i="15"/>
  <c r="K1103" i="15"/>
  <c r="J1103" i="15"/>
  <c r="I1103" i="15"/>
  <c r="H1103" i="15"/>
  <c r="G1103" i="15"/>
  <c r="F1103" i="15"/>
  <c r="E1103" i="15"/>
  <c r="T1101" i="15"/>
  <c r="S1101" i="15"/>
  <c r="R1101" i="15"/>
  <c r="Q1101" i="15"/>
  <c r="P1101" i="15"/>
  <c r="O1101" i="15"/>
  <c r="N1101" i="15"/>
  <c r="M1101" i="15"/>
  <c r="L1101" i="15"/>
  <c r="K1101" i="15"/>
  <c r="J1101" i="15"/>
  <c r="I1101" i="15"/>
  <c r="H1101" i="15"/>
  <c r="G1101" i="15"/>
  <c r="F1101" i="15"/>
  <c r="E1101" i="15"/>
  <c r="T1099" i="15"/>
  <c r="S1099" i="15"/>
  <c r="R1099" i="15"/>
  <c r="Q1099" i="15"/>
  <c r="P1099" i="15"/>
  <c r="O1099" i="15"/>
  <c r="N1099" i="15"/>
  <c r="M1099" i="15"/>
  <c r="L1099" i="15"/>
  <c r="K1099" i="15"/>
  <c r="J1099" i="15"/>
  <c r="I1099" i="15"/>
  <c r="H1099" i="15"/>
  <c r="G1099" i="15"/>
  <c r="F1099" i="15"/>
  <c r="E1099" i="15"/>
  <c r="T1098" i="15"/>
  <c r="S1098" i="15"/>
  <c r="R1098" i="15"/>
  <c r="Q1098" i="15"/>
  <c r="P1098" i="15"/>
  <c r="O1098" i="15"/>
  <c r="N1098" i="15"/>
  <c r="M1098" i="15"/>
  <c r="L1098" i="15"/>
  <c r="K1098" i="15"/>
  <c r="J1098" i="15"/>
  <c r="I1098" i="15"/>
  <c r="H1098" i="15"/>
  <c r="G1098" i="15"/>
  <c r="F1098" i="15"/>
  <c r="E1098" i="15"/>
  <c r="T1095" i="15"/>
  <c r="S1095" i="15"/>
  <c r="R1095" i="15"/>
  <c r="Q1095" i="15"/>
  <c r="P1095" i="15"/>
  <c r="O1095" i="15"/>
  <c r="N1095" i="15"/>
  <c r="M1095" i="15"/>
  <c r="L1095" i="15"/>
  <c r="K1095" i="15"/>
  <c r="J1095" i="15"/>
  <c r="I1095" i="15"/>
  <c r="H1095" i="15"/>
  <c r="G1095" i="15"/>
  <c r="F1095" i="15"/>
  <c r="E1095" i="15"/>
  <c r="T1094" i="15"/>
  <c r="S1094" i="15"/>
  <c r="R1094" i="15"/>
  <c r="Q1094" i="15"/>
  <c r="P1094" i="15"/>
  <c r="O1094" i="15"/>
  <c r="N1094" i="15"/>
  <c r="M1094" i="15"/>
  <c r="L1094" i="15"/>
  <c r="K1094" i="15"/>
  <c r="J1094" i="15"/>
  <c r="I1094" i="15"/>
  <c r="H1094" i="15"/>
  <c r="G1094" i="15"/>
  <c r="F1094" i="15"/>
  <c r="E1094" i="15"/>
  <c r="T1091" i="15"/>
  <c r="S1091" i="15"/>
  <c r="R1091" i="15"/>
  <c r="Q1091" i="15"/>
  <c r="P1091" i="15"/>
  <c r="O1091" i="15"/>
  <c r="N1091" i="15"/>
  <c r="M1091" i="15"/>
  <c r="L1091" i="15"/>
  <c r="K1091" i="15"/>
  <c r="J1091" i="15"/>
  <c r="I1091" i="15"/>
  <c r="H1091" i="15"/>
  <c r="G1091" i="15"/>
  <c r="F1091" i="15"/>
  <c r="E1091" i="15"/>
  <c r="T1090" i="15"/>
  <c r="S1090" i="15"/>
  <c r="R1090" i="15"/>
  <c r="Q1090" i="15"/>
  <c r="P1090" i="15"/>
  <c r="O1090" i="15"/>
  <c r="N1090" i="15"/>
  <c r="M1090" i="15"/>
  <c r="L1090" i="15"/>
  <c r="K1090" i="15"/>
  <c r="J1090" i="15"/>
  <c r="I1090" i="15"/>
  <c r="H1090" i="15"/>
  <c r="G1090" i="15"/>
  <c r="F1090" i="15"/>
  <c r="E1090" i="15"/>
  <c r="T1089" i="15"/>
  <c r="S1089" i="15"/>
  <c r="R1089" i="15"/>
  <c r="Q1089" i="15"/>
  <c r="P1089" i="15"/>
  <c r="O1089" i="15"/>
  <c r="N1089" i="15"/>
  <c r="M1089" i="15"/>
  <c r="L1089" i="15"/>
  <c r="K1089" i="15"/>
  <c r="J1089" i="15"/>
  <c r="I1089" i="15"/>
  <c r="H1089" i="15"/>
  <c r="G1089" i="15"/>
  <c r="F1089" i="15"/>
  <c r="E1089" i="15"/>
  <c r="T1087" i="15"/>
  <c r="S1087" i="15"/>
  <c r="R1087" i="15"/>
  <c r="Q1087" i="15"/>
  <c r="P1087" i="15"/>
  <c r="O1087" i="15"/>
  <c r="N1087" i="15"/>
  <c r="M1087" i="15"/>
  <c r="L1087" i="15"/>
  <c r="K1087" i="15"/>
  <c r="J1087" i="15"/>
  <c r="I1087" i="15"/>
  <c r="H1087" i="15"/>
  <c r="G1087" i="15"/>
  <c r="F1087" i="15"/>
  <c r="E1087" i="15"/>
  <c r="T1086" i="15"/>
  <c r="S1086" i="15"/>
  <c r="R1086" i="15"/>
  <c r="Q1086" i="15"/>
  <c r="P1086" i="15"/>
  <c r="O1086" i="15"/>
  <c r="N1086" i="15"/>
  <c r="M1086" i="15"/>
  <c r="L1086" i="15"/>
  <c r="K1086" i="15"/>
  <c r="J1086" i="15"/>
  <c r="I1086" i="15"/>
  <c r="H1086" i="15"/>
  <c r="G1086" i="15"/>
  <c r="F1086" i="15"/>
  <c r="E1086" i="15"/>
  <c r="T1082" i="15"/>
  <c r="S1082" i="15"/>
  <c r="R1082" i="15"/>
  <c r="Q1082" i="15"/>
  <c r="P1082" i="15"/>
  <c r="O1082" i="15"/>
  <c r="N1082" i="15"/>
  <c r="M1082" i="15"/>
  <c r="L1082" i="15"/>
  <c r="K1082" i="15"/>
  <c r="J1082" i="15"/>
  <c r="I1082" i="15"/>
  <c r="H1082" i="15"/>
  <c r="G1082" i="15"/>
  <c r="F1082" i="15"/>
  <c r="E1082" i="15"/>
  <c r="T1079" i="15"/>
  <c r="S1079" i="15"/>
  <c r="R1079" i="15"/>
  <c r="Q1079" i="15"/>
  <c r="P1079" i="15"/>
  <c r="O1079" i="15"/>
  <c r="N1079" i="15"/>
  <c r="M1079" i="15"/>
  <c r="L1079" i="15"/>
  <c r="K1079" i="15"/>
  <c r="J1079" i="15"/>
  <c r="I1079" i="15"/>
  <c r="H1079" i="15"/>
  <c r="G1079" i="15"/>
  <c r="F1079" i="15"/>
  <c r="E1079" i="15"/>
  <c r="T1078" i="15"/>
  <c r="S1078" i="15"/>
  <c r="R1078" i="15"/>
  <c r="Q1078" i="15"/>
  <c r="P1078" i="15"/>
  <c r="O1078" i="15"/>
  <c r="N1078" i="15"/>
  <c r="M1078" i="15"/>
  <c r="L1078" i="15"/>
  <c r="K1078" i="15"/>
  <c r="J1078" i="15"/>
  <c r="I1078" i="15"/>
  <c r="H1078" i="15"/>
  <c r="G1078" i="15"/>
  <c r="F1078" i="15"/>
  <c r="E1078" i="15"/>
  <c r="T1074" i="15"/>
  <c r="S1074" i="15"/>
  <c r="R1074" i="15"/>
  <c r="Q1074" i="15"/>
  <c r="P1074" i="15"/>
  <c r="O1074" i="15"/>
  <c r="N1074" i="15"/>
  <c r="M1074" i="15"/>
  <c r="L1074" i="15"/>
  <c r="K1074" i="15"/>
  <c r="J1074" i="15"/>
  <c r="I1074" i="15"/>
  <c r="H1074" i="15"/>
  <c r="G1074" i="15"/>
  <c r="F1074" i="15"/>
  <c r="E1074" i="15"/>
  <c r="T1073" i="15"/>
  <c r="S1073" i="15"/>
  <c r="R1073" i="15"/>
  <c r="Q1073" i="15"/>
  <c r="P1073" i="15"/>
  <c r="O1073" i="15"/>
  <c r="N1073" i="15"/>
  <c r="M1073" i="15"/>
  <c r="L1073" i="15"/>
  <c r="K1073" i="15"/>
  <c r="J1073" i="15"/>
  <c r="I1073" i="15"/>
  <c r="H1073" i="15"/>
  <c r="G1073" i="15"/>
  <c r="F1073" i="15"/>
  <c r="E1073" i="15"/>
  <c r="T1071" i="15"/>
  <c r="S1071" i="15"/>
  <c r="R1071" i="15"/>
  <c r="Q1071" i="15"/>
  <c r="P1071" i="15"/>
  <c r="O1071" i="15"/>
  <c r="N1071" i="15"/>
  <c r="M1071" i="15"/>
  <c r="L1071" i="15"/>
  <c r="K1071" i="15"/>
  <c r="J1071" i="15"/>
  <c r="I1071" i="15"/>
  <c r="H1071" i="15"/>
  <c r="G1071" i="15"/>
  <c r="F1071" i="15"/>
  <c r="E1071" i="15"/>
  <c r="T1070" i="15"/>
  <c r="S1070" i="15"/>
  <c r="R1070" i="15"/>
  <c r="Q1070" i="15"/>
  <c r="P1070" i="15"/>
  <c r="O1070" i="15"/>
  <c r="N1070" i="15"/>
  <c r="M1070" i="15"/>
  <c r="L1070" i="15"/>
  <c r="K1070" i="15"/>
  <c r="J1070" i="15"/>
  <c r="I1070" i="15"/>
  <c r="H1070" i="15"/>
  <c r="G1070" i="15"/>
  <c r="F1070" i="15"/>
  <c r="E1070" i="15"/>
  <c r="T1069" i="15"/>
  <c r="S1069" i="15"/>
  <c r="R1069" i="15"/>
  <c r="Q1069" i="15"/>
  <c r="P1069" i="15"/>
  <c r="O1069" i="15"/>
  <c r="N1069" i="15"/>
  <c r="M1069" i="15"/>
  <c r="L1069" i="15"/>
  <c r="K1069" i="15"/>
  <c r="J1069" i="15"/>
  <c r="I1069" i="15"/>
  <c r="H1069" i="15"/>
  <c r="G1069" i="15"/>
  <c r="F1069" i="15"/>
  <c r="E1069" i="15"/>
  <c r="T1067" i="15"/>
  <c r="S1067" i="15"/>
  <c r="R1067" i="15"/>
  <c r="Q1067" i="15"/>
  <c r="P1067" i="15"/>
  <c r="O1067" i="15"/>
  <c r="N1067" i="15"/>
  <c r="M1067" i="15"/>
  <c r="L1067" i="15"/>
  <c r="K1067" i="15"/>
  <c r="J1067" i="15"/>
  <c r="I1067" i="15"/>
  <c r="H1067" i="15"/>
  <c r="G1067" i="15"/>
  <c r="F1067" i="15"/>
  <c r="E1067" i="15"/>
  <c r="T1066" i="15"/>
  <c r="S1066" i="15"/>
  <c r="R1066" i="15"/>
  <c r="Q1066" i="15"/>
  <c r="P1066" i="15"/>
  <c r="O1066" i="15"/>
  <c r="N1066" i="15"/>
  <c r="M1066" i="15"/>
  <c r="L1066" i="15"/>
  <c r="K1066" i="15"/>
  <c r="J1066" i="15"/>
  <c r="I1066" i="15"/>
  <c r="H1066" i="15"/>
  <c r="G1066" i="15"/>
  <c r="F1066" i="15"/>
  <c r="E1066" i="15"/>
  <c r="T1064" i="15"/>
  <c r="S1064" i="15"/>
  <c r="R1064" i="15"/>
  <c r="Q1064" i="15"/>
  <c r="P1064" i="15"/>
  <c r="O1064" i="15"/>
  <c r="N1064" i="15"/>
  <c r="M1064" i="15"/>
  <c r="L1064" i="15"/>
  <c r="K1064" i="15"/>
  <c r="J1064" i="15"/>
  <c r="I1064" i="15"/>
  <c r="H1064" i="15"/>
  <c r="G1064" i="15"/>
  <c r="F1064" i="15"/>
  <c r="E1064" i="15"/>
  <c r="T1063" i="15"/>
  <c r="S1063" i="15"/>
  <c r="R1063" i="15"/>
  <c r="Q1063" i="15"/>
  <c r="P1063" i="15"/>
  <c r="O1063" i="15"/>
  <c r="N1063" i="15"/>
  <c r="M1063" i="15"/>
  <c r="L1063" i="15"/>
  <c r="K1063" i="15"/>
  <c r="J1063" i="15"/>
  <c r="I1063" i="15"/>
  <c r="H1063" i="15"/>
  <c r="G1063" i="15"/>
  <c r="F1063" i="15"/>
  <c r="E1063" i="15"/>
  <c r="T1062" i="15"/>
  <c r="S1062" i="15"/>
  <c r="R1062" i="15"/>
  <c r="Q1062" i="15"/>
  <c r="P1062" i="15"/>
  <c r="O1062" i="15"/>
  <c r="N1062" i="15"/>
  <c r="M1062" i="15"/>
  <c r="L1062" i="15"/>
  <c r="K1062" i="15"/>
  <c r="J1062" i="15"/>
  <c r="I1062" i="15"/>
  <c r="H1062" i="15"/>
  <c r="G1062" i="15"/>
  <c r="F1062" i="15"/>
  <c r="E1062" i="15"/>
  <c r="T1060" i="15"/>
  <c r="S1060" i="15"/>
  <c r="R1060" i="15"/>
  <c r="Q1060" i="15"/>
  <c r="P1060" i="15"/>
  <c r="O1060" i="15"/>
  <c r="N1060" i="15"/>
  <c r="M1060" i="15"/>
  <c r="L1060" i="15"/>
  <c r="K1060" i="15"/>
  <c r="J1060" i="15"/>
  <c r="I1060" i="15"/>
  <c r="H1060" i="15"/>
  <c r="G1060" i="15"/>
  <c r="F1060" i="15"/>
  <c r="E1060" i="15"/>
  <c r="T1059" i="15"/>
  <c r="S1059" i="15"/>
  <c r="R1059" i="15"/>
  <c r="Q1059" i="15"/>
  <c r="P1059" i="15"/>
  <c r="O1059" i="15"/>
  <c r="N1059" i="15"/>
  <c r="M1059" i="15"/>
  <c r="L1059" i="15"/>
  <c r="K1059" i="15"/>
  <c r="J1059" i="15"/>
  <c r="I1059" i="15"/>
  <c r="H1059" i="15"/>
  <c r="G1059" i="15"/>
  <c r="F1059" i="15"/>
  <c r="E1059" i="15"/>
  <c r="T1058" i="15"/>
  <c r="S1058" i="15"/>
  <c r="R1058" i="15"/>
  <c r="Q1058" i="15"/>
  <c r="P1058" i="15"/>
  <c r="O1058" i="15"/>
  <c r="N1058" i="15"/>
  <c r="M1058" i="15"/>
  <c r="L1058" i="15"/>
  <c r="K1058" i="15"/>
  <c r="J1058" i="15"/>
  <c r="I1058" i="15"/>
  <c r="H1058" i="15"/>
  <c r="G1058" i="15"/>
  <c r="F1058" i="15"/>
  <c r="E1058" i="15"/>
  <c r="T1056" i="15"/>
  <c r="S1056" i="15"/>
  <c r="R1056" i="15"/>
  <c r="Q1056" i="15"/>
  <c r="P1056" i="15"/>
  <c r="O1056" i="15"/>
  <c r="N1056" i="15"/>
  <c r="M1056" i="15"/>
  <c r="L1056" i="15"/>
  <c r="K1056" i="15"/>
  <c r="J1056" i="15"/>
  <c r="I1056" i="15"/>
  <c r="H1056" i="15"/>
  <c r="G1056" i="15"/>
  <c r="F1056" i="15"/>
  <c r="E1056" i="15"/>
  <c r="T1055" i="15"/>
  <c r="S1055" i="15"/>
  <c r="R1055" i="15"/>
  <c r="Q1055" i="15"/>
  <c r="P1055" i="15"/>
  <c r="O1055" i="15"/>
  <c r="N1055" i="15"/>
  <c r="M1055" i="15"/>
  <c r="L1055" i="15"/>
  <c r="K1055" i="15"/>
  <c r="J1055" i="15"/>
  <c r="I1055" i="15"/>
  <c r="H1055" i="15"/>
  <c r="G1055" i="15"/>
  <c r="F1055" i="15"/>
  <c r="E1055" i="15"/>
  <c r="T1054" i="15"/>
  <c r="S1054" i="15"/>
  <c r="R1054" i="15"/>
  <c r="Q1054" i="15"/>
  <c r="P1054" i="15"/>
  <c r="O1054" i="15"/>
  <c r="N1054" i="15"/>
  <c r="M1054" i="15"/>
  <c r="L1054" i="15"/>
  <c r="K1054" i="15"/>
  <c r="J1054" i="15"/>
  <c r="I1054" i="15"/>
  <c r="H1054" i="15"/>
  <c r="G1054" i="15"/>
  <c r="F1054" i="15"/>
  <c r="E1054" i="15"/>
  <c r="T1050" i="15"/>
  <c r="S1050" i="15"/>
  <c r="R1050" i="15"/>
  <c r="Q1050" i="15"/>
  <c r="P1050" i="15"/>
  <c r="O1050" i="15"/>
  <c r="N1050" i="15"/>
  <c r="M1050" i="15"/>
  <c r="L1050" i="15"/>
  <c r="K1050" i="15"/>
  <c r="J1050" i="15"/>
  <c r="I1050" i="15"/>
  <c r="H1050" i="15"/>
  <c r="G1050" i="15"/>
  <c r="F1050" i="15"/>
  <c r="E1050" i="15"/>
  <c r="T1048" i="15"/>
  <c r="S1048" i="15"/>
  <c r="R1048" i="15"/>
  <c r="Q1048" i="15"/>
  <c r="P1048" i="15"/>
  <c r="O1048" i="15"/>
  <c r="N1048" i="15"/>
  <c r="M1048" i="15"/>
  <c r="L1048" i="15"/>
  <c r="K1048" i="15"/>
  <c r="J1048" i="15"/>
  <c r="I1048" i="15"/>
  <c r="H1048" i="15"/>
  <c r="G1048" i="15"/>
  <c r="F1048" i="15"/>
  <c r="E1048" i="15"/>
  <c r="T1047" i="15"/>
  <c r="S1047" i="15"/>
  <c r="R1047" i="15"/>
  <c r="Q1047" i="15"/>
  <c r="P1047" i="15"/>
  <c r="O1047" i="15"/>
  <c r="N1047" i="15"/>
  <c r="M1047" i="15"/>
  <c r="L1047" i="15"/>
  <c r="K1047" i="15"/>
  <c r="J1047" i="15"/>
  <c r="I1047" i="15"/>
  <c r="H1047" i="15"/>
  <c r="G1047" i="15"/>
  <c r="F1047" i="15"/>
  <c r="E1047" i="15"/>
  <c r="T1046" i="15"/>
  <c r="S1046" i="15"/>
  <c r="R1046" i="15"/>
  <c r="Q1046" i="15"/>
  <c r="P1046" i="15"/>
  <c r="O1046" i="15"/>
  <c r="N1046" i="15"/>
  <c r="M1046" i="15"/>
  <c r="L1046" i="15"/>
  <c r="K1046" i="15"/>
  <c r="J1046" i="15"/>
  <c r="I1046" i="15"/>
  <c r="H1046" i="15"/>
  <c r="G1046" i="15"/>
  <c r="F1046" i="15"/>
  <c r="E1046" i="15"/>
  <c r="T1044" i="15"/>
  <c r="S1044" i="15"/>
  <c r="R1044" i="15"/>
  <c r="Q1044" i="15"/>
  <c r="P1044" i="15"/>
  <c r="O1044" i="15"/>
  <c r="N1044" i="15"/>
  <c r="M1044" i="15"/>
  <c r="L1044" i="15"/>
  <c r="K1044" i="15"/>
  <c r="J1044" i="15"/>
  <c r="I1044" i="15"/>
  <c r="H1044" i="15"/>
  <c r="G1044" i="15"/>
  <c r="F1044" i="15"/>
  <c r="E1044" i="15"/>
  <c r="T1042" i="15"/>
  <c r="S1042" i="15"/>
  <c r="R1042" i="15"/>
  <c r="Q1042" i="15"/>
  <c r="P1042" i="15"/>
  <c r="O1042" i="15"/>
  <c r="N1042" i="15"/>
  <c r="M1042" i="15"/>
  <c r="L1042" i="15"/>
  <c r="K1042" i="15"/>
  <c r="J1042" i="15"/>
  <c r="I1042" i="15"/>
  <c r="H1042" i="15"/>
  <c r="G1042" i="15"/>
  <c r="F1042" i="15"/>
  <c r="E1042" i="15"/>
  <c r="T1041" i="15"/>
  <c r="S1041" i="15"/>
  <c r="R1041" i="15"/>
  <c r="Q1041" i="15"/>
  <c r="P1041" i="15"/>
  <c r="O1041" i="15"/>
  <c r="N1041" i="15"/>
  <c r="M1041" i="15"/>
  <c r="L1041" i="15"/>
  <c r="K1041" i="15"/>
  <c r="J1041" i="15"/>
  <c r="I1041" i="15"/>
  <c r="H1041" i="15"/>
  <c r="G1041" i="15"/>
  <c r="F1041" i="15"/>
  <c r="E1041" i="15"/>
  <c r="T1034" i="15"/>
  <c r="S1034" i="15"/>
  <c r="R1034" i="15"/>
  <c r="Q1034" i="15"/>
  <c r="P1034" i="15"/>
  <c r="O1034" i="15"/>
  <c r="N1034" i="15"/>
  <c r="M1034" i="15"/>
  <c r="L1034" i="15"/>
  <c r="K1034" i="15"/>
  <c r="J1034" i="15"/>
  <c r="I1034" i="15"/>
  <c r="H1034" i="15"/>
  <c r="G1034" i="15"/>
  <c r="F1034" i="15"/>
  <c r="E1034" i="15"/>
  <c r="T1033" i="15"/>
  <c r="S1033" i="15"/>
  <c r="R1033" i="15"/>
  <c r="Q1033" i="15"/>
  <c r="P1033" i="15"/>
  <c r="O1033" i="15"/>
  <c r="N1033" i="15"/>
  <c r="M1033" i="15"/>
  <c r="L1033" i="15"/>
  <c r="K1033" i="15"/>
  <c r="J1033" i="15"/>
  <c r="I1033" i="15"/>
  <c r="H1033" i="15"/>
  <c r="G1033" i="15"/>
  <c r="F1033" i="15"/>
  <c r="E1033" i="15"/>
  <c r="T1031" i="15"/>
  <c r="S1031" i="15"/>
  <c r="R1031" i="15"/>
  <c r="Q1031" i="15"/>
  <c r="P1031" i="15"/>
  <c r="O1031" i="15"/>
  <c r="N1031" i="15"/>
  <c r="M1031" i="15"/>
  <c r="L1031" i="15"/>
  <c r="K1031" i="15"/>
  <c r="J1031" i="15"/>
  <c r="I1031" i="15"/>
  <c r="H1031" i="15"/>
  <c r="G1031" i="15"/>
  <c r="F1031" i="15"/>
  <c r="E1031" i="15"/>
  <c r="T1030" i="15"/>
  <c r="S1030" i="15"/>
  <c r="R1030" i="15"/>
  <c r="Q1030" i="15"/>
  <c r="P1030" i="15"/>
  <c r="O1030" i="15"/>
  <c r="N1030" i="15"/>
  <c r="M1030" i="15"/>
  <c r="L1030" i="15"/>
  <c r="K1030" i="15"/>
  <c r="J1030" i="15"/>
  <c r="I1030" i="15"/>
  <c r="H1030" i="15"/>
  <c r="G1030" i="15"/>
  <c r="F1030" i="15"/>
  <c r="E1030" i="15"/>
  <c r="T1027" i="15"/>
  <c r="S1027" i="15"/>
  <c r="R1027" i="15"/>
  <c r="Q1027" i="15"/>
  <c r="P1027" i="15"/>
  <c r="O1027" i="15"/>
  <c r="N1027" i="15"/>
  <c r="M1027" i="15"/>
  <c r="L1027" i="15"/>
  <c r="K1027" i="15"/>
  <c r="J1027" i="15"/>
  <c r="I1027" i="15"/>
  <c r="H1027" i="15"/>
  <c r="G1027" i="15"/>
  <c r="F1027" i="15"/>
  <c r="E1027" i="15"/>
  <c r="T1025" i="15"/>
  <c r="S1025" i="15"/>
  <c r="R1025" i="15"/>
  <c r="Q1025" i="15"/>
  <c r="P1025" i="15"/>
  <c r="O1025" i="15"/>
  <c r="N1025" i="15"/>
  <c r="M1025" i="15"/>
  <c r="L1025" i="15"/>
  <c r="K1025" i="15"/>
  <c r="J1025" i="15"/>
  <c r="I1025" i="15"/>
  <c r="H1025" i="15"/>
  <c r="G1025" i="15"/>
  <c r="F1025" i="15"/>
  <c r="E1025" i="15"/>
  <c r="T1024" i="15"/>
  <c r="S1024" i="15"/>
  <c r="R1024" i="15"/>
  <c r="Q1024" i="15"/>
  <c r="P1024" i="15"/>
  <c r="O1024" i="15"/>
  <c r="N1024" i="15"/>
  <c r="M1024" i="15"/>
  <c r="L1024" i="15"/>
  <c r="K1024" i="15"/>
  <c r="J1024" i="15"/>
  <c r="I1024" i="15"/>
  <c r="H1024" i="15"/>
  <c r="G1024" i="15"/>
  <c r="F1024" i="15"/>
  <c r="E1024" i="15"/>
  <c r="T1023" i="15"/>
  <c r="S1023" i="15"/>
  <c r="R1023" i="15"/>
  <c r="Q1023" i="15"/>
  <c r="P1023" i="15"/>
  <c r="O1023" i="15"/>
  <c r="N1023" i="15"/>
  <c r="M1023" i="15"/>
  <c r="L1023" i="15"/>
  <c r="K1023" i="15"/>
  <c r="J1023" i="15"/>
  <c r="I1023" i="15"/>
  <c r="H1023" i="15"/>
  <c r="G1023" i="15"/>
  <c r="F1023" i="15"/>
  <c r="E1023" i="15"/>
  <c r="T1019" i="15"/>
  <c r="S1019" i="15"/>
  <c r="R1019" i="15"/>
  <c r="Q1019" i="15"/>
  <c r="P1019" i="15"/>
  <c r="O1019" i="15"/>
  <c r="N1019" i="15"/>
  <c r="M1019" i="15"/>
  <c r="L1019" i="15"/>
  <c r="K1019" i="15"/>
  <c r="J1019" i="15"/>
  <c r="I1019" i="15"/>
  <c r="H1019" i="15"/>
  <c r="G1019" i="15"/>
  <c r="F1019" i="15"/>
  <c r="E1019" i="15"/>
  <c r="T1018" i="15"/>
  <c r="S1018" i="15"/>
  <c r="R1018" i="15"/>
  <c r="Q1018" i="15"/>
  <c r="P1018" i="15"/>
  <c r="O1018" i="15"/>
  <c r="N1018" i="15"/>
  <c r="M1018" i="15"/>
  <c r="L1018" i="15"/>
  <c r="K1018" i="15"/>
  <c r="J1018" i="15"/>
  <c r="I1018" i="15"/>
  <c r="H1018" i="15"/>
  <c r="G1018" i="15"/>
  <c r="F1018" i="15"/>
  <c r="E1018" i="15"/>
  <c r="T1015" i="15"/>
  <c r="S1015" i="15"/>
  <c r="R1015" i="15"/>
  <c r="Q1015" i="15"/>
  <c r="P1015" i="15"/>
  <c r="O1015" i="15"/>
  <c r="N1015" i="15"/>
  <c r="M1015" i="15"/>
  <c r="L1015" i="15"/>
  <c r="K1015" i="15"/>
  <c r="J1015" i="15"/>
  <c r="I1015" i="15"/>
  <c r="H1015" i="15"/>
  <c r="G1015" i="15"/>
  <c r="F1015" i="15"/>
  <c r="E1015" i="15"/>
  <c r="T1010" i="15"/>
  <c r="S1010" i="15"/>
  <c r="R1010" i="15"/>
  <c r="Q1010" i="15"/>
  <c r="P1010" i="15"/>
  <c r="O1010" i="15"/>
  <c r="N1010" i="15"/>
  <c r="M1010" i="15"/>
  <c r="L1010" i="15"/>
  <c r="K1010" i="15"/>
  <c r="J1010" i="15"/>
  <c r="I1010" i="15"/>
  <c r="H1010" i="15"/>
  <c r="G1010" i="15"/>
  <c r="F1010" i="15"/>
  <c r="E1010" i="15"/>
  <c r="T1009" i="15"/>
  <c r="S1009" i="15"/>
  <c r="R1009" i="15"/>
  <c r="Q1009" i="15"/>
  <c r="P1009" i="15"/>
  <c r="O1009" i="15"/>
  <c r="N1009" i="15"/>
  <c r="M1009" i="15"/>
  <c r="L1009" i="15"/>
  <c r="K1009" i="15"/>
  <c r="J1009" i="15"/>
  <c r="I1009" i="15"/>
  <c r="H1009" i="15"/>
  <c r="G1009" i="15"/>
  <c r="F1009" i="15"/>
  <c r="E1009" i="15"/>
  <c r="T1005" i="15"/>
  <c r="S1005" i="15"/>
  <c r="R1005" i="15"/>
  <c r="Q1005" i="15"/>
  <c r="P1005" i="15"/>
  <c r="O1005" i="15"/>
  <c r="N1005" i="15"/>
  <c r="M1005" i="15"/>
  <c r="L1005" i="15"/>
  <c r="K1005" i="15"/>
  <c r="J1005" i="15"/>
  <c r="I1005" i="15"/>
  <c r="H1005" i="15"/>
  <c r="G1005" i="15"/>
  <c r="F1005" i="15"/>
  <c r="E1005" i="15"/>
  <c r="T1004" i="15"/>
  <c r="S1004" i="15"/>
  <c r="R1004" i="15"/>
  <c r="Q1004" i="15"/>
  <c r="P1004" i="15"/>
  <c r="O1004" i="15"/>
  <c r="N1004" i="15"/>
  <c r="M1004" i="15"/>
  <c r="L1004" i="15"/>
  <c r="K1004" i="15"/>
  <c r="J1004" i="15"/>
  <c r="I1004" i="15"/>
  <c r="H1004" i="15"/>
  <c r="G1004" i="15"/>
  <c r="F1004" i="15"/>
  <c r="E1004" i="15"/>
  <c r="T1003" i="15"/>
  <c r="S1003" i="15"/>
  <c r="R1003" i="15"/>
  <c r="Q1003" i="15"/>
  <c r="P1003" i="15"/>
  <c r="O1003" i="15"/>
  <c r="N1003" i="15"/>
  <c r="M1003" i="15"/>
  <c r="L1003" i="15"/>
  <c r="K1003" i="15"/>
  <c r="J1003" i="15"/>
  <c r="I1003" i="15"/>
  <c r="H1003" i="15"/>
  <c r="G1003" i="15"/>
  <c r="F1003" i="15"/>
  <c r="E1003" i="15"/>
  <c r="T1000" i="15"/>
  <c r="S1000" i="15"/>
  <c r="R1000" i="15"/>
  <c r="Q1000" i="15"/>
  <c r="P1000" i="15"/>
  <c r="O1000" i="15"/>
  <c r="N1000" i="15"/>
  <c r="M1000" i="15"/>
  <c r="L1000" i="15"/>
  <c r="K1000" i="15"/>
  <c r="J1000" i="15"/>
  <c r="I1000" i="15"/>
  <c r="H1000" i="15"/>
  <c r="G1000" i="15"/>
  <c r="F1000" i="15"/>
  <c r="E1000" i="15"/>
  <c r="T995" i="15"/>
  <c r="S995" i="15"/>
  <c r="R995" i="15"/>
  <c r="Q995" i="15"/>
  <c r="P995" i="15"/>
  <c r="O995" i="15"/>
  <c r="N995" i="15"/>
  <c r="M995" i="15"/>
  <c r="L995" i="15"/>
  <c r="K995" i="15"/>
  <c r="J995" i="15"/>
  <c r="I995" i="15"/>
  <c r="H995" i="15"/>
  <c r="G995" i="15"/>
  <c r="F995" i="15"/>
  <c r="E995" i="15"/>
  <c r="T994" i="15"/>
  <c r="S994" i="15"/>
  <c r="R994" i="15"/>
  <c r="Q994" i="15"/>
  <c r="P994" i="15"/>
  <c r="O994" i="15"/>
  <c r="N994" i="15"/>
  <c r="M994" i="15"/>
  <c r="L994" i="15"/>
  <c r="K994" i="15"/>
  <c r="J994" i="15"/>
  <c r="I994" i="15"/>
  <c r="H994" i="15"/>
  <c r="G994" i="15"/>
  <c r="F994" i="15"/>
  <c r="E994" i="15"/>
  <c r="T993" i="15"/>
  <c r="S993" i="15"/>
  <c r="R993" i="15"/>
  <c r="Q993" i="15"/>
  <c r="P993" i="15"/>
  <c r="O993" i="15"/>
  <c r="N993" i="15"/>
  <c r="M993" i="15"/>
  <c r="L993" i="15"/>
  <c r="K993" i="15"/>
  <c r="J993" i="15"/>
  <c r="I993" i="15"/>
  <c r="H993" i="15"/>
  <c r="G993" i="15"/>
  <c r="F993" i="15"/>
  <c r="E993" i="15"/>
  <c r="T992" i="15"/>
  <c r="S992" i="15"/>
  <c r="R992" i="15"/>
  <c r="Q992" i="15"/>
  <c r="P992" i="15"/>
  <c r="O992" i="15"/>
  <c r="N992" i="15"/>
  <c r="M992" i="15"/>
  <c r="L992" i="15"/>
  <c r="K992" i="15"/>
  <c r="J992" i="15"/>
  <c r="I992" i="15"/>
  <c r="H992" i="15"/>
  <c r="G992" i="15"/>
  <c r="F992" i="15"/>
  <c r="E992" i="15"/>
  <c r="T991" i="15"/>
  <c r="S991" i="15"/>
  <c r="R991" i="15"/>
  <c r="Q991" i="15"/>
  <c r="P991" i="15"/>
  <c r="O991" i="15"/>
  <c r="N991" i="15"/>
  <c r="M991" i="15"/>
  <c r="L991" i="15"/>
  <c r="K991" i="15"/>
  <c r="J991" i="15"/>
  <c r="I991" i="15"/>
  <c r="H991" i="15"/>
  <c r="G991" i="15"/>
  <c r="F991" i="15"/>
  <c r="E991" i="15"/>
  <c r="T987" i="15"/>
  <c r="S987" i="15"/>
  <c r="R987" i="15"/>
  <c r="Q987" i="15"/>
  <c r="P987" i="15"/>
  <c r="O987" i="15"/>
  <c r="N987" i="15"/>
  <c r="M987" i="15"/>
  <c r="L987" i="15"/>
  <c r="K987" i="15"/>
  <c r="J987" i="15"/>
  <c r="I987" i="15"/>
  <c r="H987" i="15"/>
  <c r="G987" i="15"/>
  <c r="F987" i="15"/>
  <c r="E987" i="15"/>
  <c r="T986" i="15"/>
  <c r="S986" i="15"/>
  <c r="R986" i="15"/>
  <c r="Q986" i="15"/>
  <c r="P986" i="15"/>
  <c r="O986" i="15"/>
  <c r="N986" i="15"/>
  <c r="M986" i="15"/>
  <c r="L986" i="15"/>
  <c r="K986" i="15"/>
  <c r="J986" i="15"/>
  <c r="I986" i="15"/>
  <c r="H986" i="15"/>
  <c r="G986" i="15"/>
  <c r="F986" i="15"/>
  <c r="E986" i="15"/>
  <c r="T985" i="15"/>
  <c r="S985" i="15"/>
  <c r="R985" i="15"/>
  <c r="Q985" i="15"/>
  <c r="P985" i="15"/>
  <c r="O985" i="15"/>
  <c r="N985" i="15"/>
  <c r="M985" i="15"/>
  <c r="L985" i="15"/>
  <c r="K985" i="15"/>
  <c r="J985" i="15"/>
  <c r="I985" i="15"/>
  <c r="H985" i="15"/>
  <c r="G985" i="15"/>
  <c r="F985" i="15"/>
  <c r="E985" i="15"/>
  <c r="T984" i="15"/>
  <c r="S984" i="15"/>
  <c r="R984" i="15"/>
  <c r="Q984" i="15"/>
  <c r="P984" i="15"/>
  <c r="O984" i="15"/>
  <c r="N984" i="15"/>
  <c r="M984" i="15"/>
  <c r="L984" i="15"/>
  <c r="K984" i="15"/>
  <c r="J984" i="15"/>
  <c r="I984" i="15"/>
  <c r="H984" i="15"/>
  <c r="G984" i="15"/>
  <c r="F984" i="15"/>
  <c r="E984" i="15"/>
  <c r="T983" i="15"/>
  <c r="S983" i="15"/>
  <c r="R983" i="15"/>
  <c r="Q983" i="15"/>
  <c r="P983" i="15"/>
  <c r="O983" i="15"/>
  <c r="N983" i="15"/>
  <c r="M983" i="15"/>
  <c r="L983" i="15"/>
  <c r="K983" i="15"/>
  <c r="J983" i="15"/>
  <c r="I983" i="15"/>
  <c r="H983" i="15"/>
  <c r="G983" i="15"/>
  <c r="F983" i="15"/>
  <c r="E983" i="15"/>
  <c r="T981" i="15"/>
  <c r="S981" i="15"/>
  <c r="R981" i="15"/>
  <c r="Q981" i="15"/>
  <c r="P981" i="15"/>
  <c r="O981" i="15"/>
  <c r="N981" i="15"/>
  <c r="M981" i="15"/>
  <c r="L981" i="15"/>
  <c r="K981" i="15"/>
  <c r="J981" i="15"/>
  <c r="I981" i="15"/>
  <c r="H981" i="15"/>
  <c r="G981" i="15"/>
  <c r="F981" i="15"/>
  <c r="E981" i="15"/>
  <c r="T979" i="15"/>
  <c r="S979" i="15"/>
  <c r="R979" i="15"/>
  <c r="Q979" i="15"/>
  <c r="P979" i="15"/>
  <c r="O979" i="15"/>
  <c r="N979" i="15"/>
  <c r="M979" i="15"/>
  <c r="L979" i="15"/>
  <c r="K979" i="15"/>
  <c r="J979" i="15"/>
  <c r="I979" i="15"/>
  <c r="H979" i="15"/>
  <c r="G979" i="15"/>
  <c r="F979" i="15"/>
  <c r="E979" i="15"/>
  <c r="T978" i="15"/>
  <c r="S978" i="15"/>
  <c r="R978" i="15"/>
  <c r="Q978" i="15"/>
  <c r="P978" i="15"/>
  <c r="O978" i="15"/>
  <c r="N978" i="15"/>
  <c r="M978" i="15"/>
  <c r="L978" i="15"/>
  <c r="K978" i="15"/>
  <c r="J978" i="15"/>
  <c r="I978" i="15"/>
  <c r="H978" i="15"/>
  <c r="G978" i="15"/>
  <c r="F978" i="15"/>
  <c r="E978" i="15"/>
  <c r="T976" i="15"/>
  <c r="S976" i="15"/>
  <c r="R976" i="15"/>
  <c r="Q976" i="15"/>
  <c r="P976" i="15"/>
  <c r="O976" i="15"/>
  <c r="N976" i="15"/>
  <c r="M976" i="15"/>
  <c r="L976" i="15"/>
  <c r="K976" i="15"/>
  <c r="J976" i="15"/>
  <c r="I976" i="15"/>
  <c r="H976" i="15"/>
  <c r="G976" i="15"/>
  <c r="F976" i="15"/>
  <c r="E976" i="15"/>
  <c r="T975" i="15"/>
  <c r="S975" i="15"/>
  <c r="R975" i="15"/>
  <c r="Q975" i="15"/>
  <c r="P975" i="15"/>
  <c r="O975" i="15"/>
  <c r="N975" i="15"/>
  <c r="M975" i="15"/>
  <c r="L975" i="15"/>
  <c r="K975" i="15"/>
  <c r="J975" i="15"/>
  <c r="I975" i="15"/>
  <c r="H975" i="15"/>
  <c r="G975" i="15"/>
  <c r="F975" i="15"/>
  <c r="E975" i="15"/>
  <c r="T974" i="15"/>
  <c r="S974" i="15"/>
  <c r="R974" i="15"/>
  <c r="Q974" i="15"/>
  <c r="P974" i="15"/>
  <c r="O974" i="15"/>
  <c r="N974" i="15"/>
  <c r="M974" i="15"/>
  <c r="L974" i="15"/>
  <c r="K974" i="15"/>
  <c r="J974" i="15"/>
  <c r="I974" i="15"/>
  <c r="H974" i="15"/>
  <c r="G974" i="15"/>
  <c r="F974" i="15"/>
  <c r="E974" i="15"/>
  <c r="T971" i="15"/>
  <c r="S971" i="15"/>
  <c r="R971" i="15"/>
  <c r="Q971" i="15"/>
  <c r="P971" i="15"/>
  <c r="O971" i="15"/>
  <c r="N971" i="15"/>
  <c r="M971" i="15"/>
  <c r="L971" i="15"/>
  <c r="K971" i="15"/>
  <c r="J971" i="15"/>
  <c r="I971" i="15"/>
  <c r="H971" i="15"/>
  <c r="G971" i="15"/>
  <c r="F971" i="15"/>
  <c r="E971" i="15"/>
  <c r="T968" i="15"/>
  <c r="S968" i="15"/>
  <c r="R968" i="15"/>
  <c r="Q968" i="15"/>
  <c r="P968" i="15"/>
  <c r="O968" i="15"/>
  <c r="N968" i="15"/>
  <c r="M968" i="15"/>
  <c r="L968" i="15"/>
  <c r="K968" i="15"/>
  <c r="J968" i="15"/>
  <c r="I968" i="15"/>
  <c r="H968" i="15"/>
  <c r="G968" i="15"/>
  <c r="F968" i="15"/>
  <c r="E968" i="15"/>
  <c r="T967" i="15"/>
  <c r="S967" i="15"/>
  <c r="R967" i="15"/>
  <c r="Q967" i="15"/>
  <c r="P967" i="15"/>
  <c r="O967" i="15"/>
  <c r="N967" i="15"/>
  <c r="M967" i="15"/>
  <c r="L967" i="15"/>
  <c r="K967" i="15"/>
  <c r="J967" i="15"/>
  <c r="I967" i="15"/>
  <c r="H967" i="15"/>
  <c r="G967" i="15"/>
  <c r="F967" i="15"/>
  <c r="E967" i="15"/>
  <c r="T964" i="15"/>
  <c r="S964" i="15"/>
  <c r="R964" i="15"/>
  <c r="Q964" i="15"/>
  <c r="P964" i="15"/>
  <c r="O964" i="15"/>
  <c r="N964" i="15"/>
  <c r="M964" i="15"/>
  <c r="L964" i="15"/>
  <c r="K964" i="15"/>
  <c r="J964" i="15"/>
  <c r="I964" i="15"/>
  <c r="H964" i="15"/>
  <c r="G964" i="15"/>
  <c r="F964" i="15"/>
  <c r="E964" i="15"/>
  <c r="T963" i="15"/>
  <c r="S963" i="15"/>
  <c r="R963" i="15"/>
  <c r="Q963" i="15"/>
  <c r="P963" i="15"/>
  <c r="O963" i="15"/>
  <c r="N963" i="15"/>
  <c r="M963" i="15"/>
  <c r="L963" i="15"/>
  <c r="K963" i="15"/>
  <c r="J963" i="15"/>
  <c r="I963" i="15"/>
  <c r="H963" i="15"/>
  <c r="G963" i="15"/>
  <c r="F963" i="15"/>
  <c r="E963" i="15"/>
  <c r="T962" i="15"/>
  <c r="S962" i="15"/>
  <c r="R962" i="15"/>
  <c r="Q962" i="15"/>
  <c r="P962" i="15"/>
  <c r="O962" i="15"/>
  <c r="N962" i="15"/>
  <c r="M962" i="15"/>
  <c r="L962" i="15"/>
  <c r="K962" i="15"/>
  <c r="J962" i="15"/>
  <c r="I962" i="15"/>
  <c r="H962" i="15"/>
  <c r="G962" i="15"/>
  <c r="F962" i="15"/>
  <c r="E962" i="15"/>
  <c r="T960" i="15"/>
  <c r="S960" i="15"/>
  <c r="R960" i="15"/>
  <c r="Q960" i="15"/>
  <c r="P960" i="15"/>
  <c r="O960" i="15"/>
  <c r="N960" i="15"/>
  <c r="M960" i="15"/>
  <c r="L960" i="15"/>
  <c r="K960" i="15"/>
  <c r="J960" i="15"/>
  <c r="I960" i="15"/>
  <c r="H960" i="15"/>
  <c r="G960" i="15"/>
  <c r="F960" i="15"/>
  <c r="E960" i="15"/>
  <c r="T959" i="15"/>
  <c r="S959" i="15"/>
  <c r="R959" i="15"/>
  <c r="Q959" i="15"/>
  <c r="P959" i="15"/>
  <c r="O959" i="15"/>
  <c r="N959" i="15"/>
  <c r="M959" i="15"/>
  <c r="L959" i="15"/>
  <c r="K959" i="15"/>
  <c r="J959" i="15"/>
  <c r="I959" i="15"/>
  <c r="H959" i="15"/>
  <c r="G959" i="15"/>
  <c r="F959" i="15"/>
  <c r="E959" i="15"/>
  <c r="T956" i="15"/>
  <c r="S956" i="15"/>
  <c r="R956" i="15"/>
  <c r="Q956" i="15"/>
  <c r="P956" i="15"/>
  <c r="O956" i="15"/>
  <c r="N956" i="15"/>
  <c r="M956" i="15"/>
  <c r="L956" i="15"/>
  <c r="K956" i="15"/>
  <c r="J956" i="15"/>
  <c r="I956" i="15"/>
  <c r="H956" i="15"/>
  <c r="G956" i="15"/>
  <c r="F956" i="15"/>
  <c r="E956" i="15"/>
  <c r="T955" i="15"/>
  <c r="S955" i="15"/>
  <c r="R955" i="15"/>
  <c r="Q955" i="15"/>
  <c r="P955" i="15"/>
  <c r="O955" i="15"/>
  <c r="N955" i="15"/>
  <c r="M955" i="15"/>
  <c r="L955" i="15"/>
  <c r="K955" i="15"/>
  <c r="J955" i="15"/>
  <c r="I955" i="15"/>
  <c r="H955" i="15"/>
  <c r="G955" i="15"/>
  <c r="F955" i="15"/>
  <c r="E955" i="15"/>
  <c r="T952" i="15"/>
  <c r="S952" i="15"/>
  <c r="R952" i="15"/>
  <c r="Q952" i="15"/>
  <c r="P952" i="15"/>
  <c r="O952" i="15"/>
  <c r="N952" i="15"/>
  <c r="M952" i="15"/>
  <c r="L952" i="15"/>
  <c r="K952" i="15"/>
  <c r="J952" i="15"/>
  <c r="I952" i="15"/>
  <c r="H952" i="15"/>
  <c r="G952" i="15"/>
  <c r="F952" i="15"/>
  <c r="E952" i="15"/>
  <c r="T950" i="15"/>
  <c r="S950" i="15"/>
  <c r="R950" i="15"/>
  <c r="Q950" i="15"/>
  <c r="P950" i="15"/>
  <c r="O950" i="15"/>
  <c r="N950" i="15"/>
  <c r="M950" i="15"/>
  <c r="L950" i="15"/>
  <c r="K950" i="15"/>
  <c r="J950" i="15"/>
  <c r="I950" i="15"/>
  <c r="H950" i="15"/>
  <c r="G950" i="15"/>
  <c r="F950" i="15"/>
  <c r="E950" i="15"/>
  <c r="T949" i="15"/>
  <c r="S949" i="15"/>
  <c r="R949" i="15"/>
  <c r="Q949" i="15"/>
  <c r="P949" i="15"/>
  <c r="O949" i="15"/>
  <c r="N949" i="15"/>
  <c r="M949" i="15"/>
  <c r="L949" i="15"/>
  <c r="K949" i="15"/>
  <c r="J949" i="15"/>
  <c r="I949" i="15"/>
  <c r="H949" i="15"/>
  <c r="G949" i="15"/>
  <c r="F949" i="15"/>
  <c r="E949" i="15"/>
  <c r="T948" i="15"/>
  <c r="S948" i="15"/>
  <c r="R948" i="15"/>
  <c r="Q948" i="15"/>
  <c r="P948" i="15"/>
  <c r="O948" i="15"/>
  <c r="N948" i="15"/>
  <c r="M948" i="15"/>
  <c r="L948" i="15"/>
  <c r="K948" i="15"/>
  <c r="J948" i="15"/>
  <c r="I948" i="15"/>
  <c r="H948" i="15"/>
  <c r="G948" i="15"/>
  <c r="F948" i="15"/>
  <c r="E948" i="15"/>
  <c r="T947" i="15"/>
  <c r="S947" i="15"/>
  <c r="R947" i="15"/>
  <c r="Q947" i="15"/>
  <c r="P947" i="15"/>
  <c r="O947" i="15"/>
  <c r="N947" i="15"/>
  <c r="M947" i="15"/>
  <c r="L947" i="15"/>
  <c r="K947" i="15"/>
  <c r="J947" i="15"/>
  <c r="I947" i="15"/>
  <c r="H947" i="15"/>
  <c r="G947" i="15"/>
  <c r="F947" i="15"/>
  <c r="E947" i="15"/>
  <c r="T945" i="15"/>
  <c r="S945" i="15"/>
  <c r="R945" i="15"/>
  <c r="Q945" i="15"/>
  <c r="P945" i="15"/>
  <c r="O945" i="15"/>
  <c r="N945" i="15"/>
  <c r="M945" i="15"/>
  <c r="L945" i="15"/>
  <c r="K945" i="15"/>
  <c r="J945" i="15"/>
  <c r="I945" i="15"/>
  <c r="H945" i="15"/>
  <c r="G945" i="15"/>
  <c r="F945" i="15"/>
  <c r="E945" i="15"/>
  <c r="T943" i="15"/>
  <c r="S943" i="15"/>
  <c r="R943" i="15"/>
  <c r="Q943" i="15"/>
  <c r="P943" i="15"/>
  <c r="O943" i="15"/>
  <c r="N943" i="15"/>
  <c r="M943" i="15"/>
  <c r="L943" i="15"/>
  <c r="K943" i="15"/>
  <c r="J943" i="15"/>
  <c r="I943" i="15"/>
  <c r="H943" i="15"/>
  <c r="G943" i="15"/>
  <c r="F943" i="15"/>
  <c r="E943" i="15"/>
  <c r="T940" i="15"/>
  <c r="S940" i="15"/>
  <c r="R940" i="15"/>
  <c r="Q940" i="15"/>
  <c r="P940" i="15"/>
  <c r="O940" i="15"/>
  <c r="N940" i="15"/>
  <c r="M940" i="15"/>
  <c r="L940" i="15"/>
  <c r="K940" i="15"/>
  <c r="J940" i="15"/>
  <c r="I940" i="15"/>
  <c r="H940" i="15"/>
  <c r="G940" i="15"/>
  <c r="F940" i="15"/>
  <c r="E940" i="15"/>
  <c r="T939" i="15"/>
  <c r="S939" i="15"/>
  <c r="R939" i="15"/>
  <c r="Q939" i="15"/>
  <c r="P939" i="15"/>
  <c r="O939" i="15"/>
  <c r="N939" i="15"/>
  <c r="M939" i="15"/>
  <c r="L939" i="15"/>
  <c r="K939" i="15"/>
  <c r="J939" i="15"/>
  <c r="I939" i="15"/>
  <c r="H939" i="15"/>
  <c r="G939" i="15"/>
  <c r="F939" i="15"/>
  <c r="E939" i="15"/>
  <c r="T936" i="15"/>
  <c r="S936" i="15"/>
  <c r="R936" i="15"/>
  <c r="Q936" i="15"/>
  <c r="P936" i="15"/>
  <c r="O936" i="15"/>
  <c r="N936" i="15"/>
  <c r="M936" i="15"/>
  <c r="L936" i="15"/>
  <c r="K936" i="15"/>
  <c r="J936" i="15"/>
  <c r="I936" i="15"/>
  <c r="H936" i="15"/>
  <c r="G936" i="15"/>
  <c r="F936" i="15"/>
  <c r="E936" i="15"/>
  <c r="T934" i="15"/>
  <c r="S934" i="15"/>
  <c r="R934" i="15"/>
  <c r="Q934" i="15"/>
  <c r="P934" i="15"/>
  <c r="O934" i="15"/>
  <c r="N934" i="15"/>
  <c r="M934" i="15"/>
  <c r="L934" i="15"/>
  <c r="K934" i="15"/>
  <c r="J934" i="15"/>
  <c r="I934" i="15"/>
  <c r="H934" i="15"/>
  <c r="G934" i="15"/>
  <c r="F934" i="15"/>
  <c r="E934" i="15"/>
  <c r="T933" i="15"/>
  <c r="S933" i="15"/>
  <c r="R933" i="15"/>
  <c r="Q933" i="15"/>
  <c r="P933" i="15"/>
  <c r="O933" i="15"/>
  <c r="N933" i="15"/>
  <c r="M933" i="15"/>
  <c r="L933" i="15"/>
  <c r="K933" i="15"/>
  <c r="J933" i="15"/>
  <c r="I933" i="15"/>
  <c r="H933" i="15"/>
  <c r="G933" i="15"/>
  <c r="F933" i="15"/>
  <c r="E933" i="15"/>
  <c r="T932" i="15"/>
  <c r="S932" i="15"/>
  <c r="R932" i="15"/>
  <c r="Q932" i="15"/>
  <c r="P932" i="15"/>
  <c r="O932" i="15"/>
  <c r="N932" i="15"/>
  <c r="M932" i="15"/>
  <c r="L932" i="15"/>
  <c r="K932" i="15"/>
  <c r="J932" i="15"/>
  <c r="I932" i="15"/>
  <c r="H932" i="15"/>
  <c r="G932" i="15"/>
  <c r="F932" i="15"/>
  <c r="E932" i="15"/>
  <c r="T931" i="15"/>
  <c r="S931" i="15"/>
  <c r="R931" i="15"/>
  <c r="Q931" i="15"/>
  <c r="P931" i="15"/>
  <c r="O931" i="15"/>
  <c r="N931" i="15"/>
  <c r="M931" i="15"/>
  <c r="L931" i="15"/>
  <c r="K931" i="15"/>
  <c r="J931" i="15"/>
  <c r="I931" i="15"/>
  <c r="H931" i="15"/>
  <c r="G931" i="15"/>
  <c r="F931" i="15"/>
  <c r="E931" i="15"/>
  <c r="T930" i="15"/>
  <c r="S930" i="15"/>
  <c r="R930" i="15"/>
  <c r="Q930" i="15"/>
  <c r="P930" i="15"/>
  <c r="O930" i="15"/>
  <c r="N930" i="15"/>
  <c r="M930" i="15"/>
  <c r="L930" i="15"/>
  <c r="K930" i="15"/>
  <c r="J930" i="15"/>
  <c r="I930" i="15"/>
  <c r="H930" i="15"/>
  <c r="G930" i="15"/>
  <c r="F930" i="15"/>
  <c r="E930" i="15"/>
  <c r="T929" i="15"/>
  <c r="S929" i="15"/>
  <c r="R929" i="15"/>
  <c r="Q929" i="15"/>
  <c r="P929" i="15"/>
  <c r="O929" i="15"/>
  <c r="N929" i="15"/>
  <c r="M929" i="15"/>
  <c r="L929" i="15"/>
  <c r="K929" i="15"/>
  <c r="J929" i="15"/>
  <c r="I929" i="15"/>
  <c r="H929" i="15"/>
  <c r="G929" i="15"/>
  <c r="F929" i="15"/>
  <c r="E929" i="15"/>
  <c r="T928" i="15"/>
  <c r="S928" i="15"/>
  <c r="R928" i="15"/>
  <c r="Q928" i="15"/>
  <c r="P928" i="15"/>
  <c r="O928" i="15"/>
  <c r="N928" i="15"/>
  <c r="M928" i="15"/>
  <c r="L928" i="15"/>
  <c r="K928" i="15"/>
  <c r="J928" i="15"/>
  <c r="I928" i="15"/>
  <c r="H928" i="15"/>
  <c r="G928" i="15"/>
  <c r="F928" i="15"/>
  <c r="E928" i="15"/>
  <c r="T925" i="15"/>
  <c r="S925" i="15"/>
  <c r="R925" i="15"/>
  <c r="Q925" i="15"/>
  <c r="P925" i="15"/>
  <c r="O925" i="15"/>
  <c r="N925" i="15"/>
  <c r="M925" i="15"/>
  <c r="L925" i="15"/>
  <c r="K925" i="15"/>
  <c r="J925" i="15"/>
  <c r="I925" i="15"/>
  <c r="H925" i="15"/>
  <c r="G925" i="15"/>
  <c r="F925" i="15"/>
  <c r="E925" i="15"/>
  <c r="T924" i="15"/>
  <c r="S924" i="15"/>
  <c r="R924" i="15"/>
  <c r="Q924" i="15"/>
  <c r="P924" i="15"/>
  <c r="O924" i="15"/>
  <c r="N924" i="15"/>
  <c r="M924" i="15"/>
  <c r="L924" i="15"/>
  <c r="K924" i="15"/>
  <c r="J924" i="15"/>
  <c r="I924" i="15"/>
  <c r="H924" i="15"/>
  <c r="G924" i="15"/>
  <c r="F924" i="15"/>
  <c r="E924" i="15"/>
  <c r="T917" i="15"/>
  <c r="S917" i="15"/>
  <c r="R917" i="15"/>
  <c r="Q917" i="15"/>
  <c r="P917" i="15"/>
  <c r="O917" i="15"/>
  <c r="N917" i="15"/>
  <c r="M917" i="15"/>
  <c r="L917" i="15"/>
  <c r="K917" i="15"/>
  <c r="J917" i="15"/>
  <c r="I917" i="15"/>
  <c r="H917" i="15"/>
  <c r="G917" i="15"/>
  <c r="F917" i="15"/>
  <c r="E917" i="15"/>
  <c r="T915" i="15"/>
  <c r="S915" i="15"/>
  <c r="R915" i="15"/>
  <c r="Q915" i="15"/>
  <c r="P915" i="15"/>
  <c r="O915" i="15"/>
  <c r="N915" i="15"/>
  <c r="M915" i="15"/>
  <c r="L915" i="15"/>
  <c r="K915" i="15"/>
  <c r="J915" i="15"/>
  <c r="I915" i="15"/>
  <c r="H915" i="15"/>
  <c r="G915" i="15"/>
  <c r="F915" i="15"/>
  <c r="E915" i="15"/>
  <c r="T914" i="15"/>
  <c r="S914" i="15"/>
  <c r="R914" i="15"/>
  <c r="Q914" i="15"/>
  <c r="P914" i="15"/>
  <c r="O914" i="15"/>
  <c r="N914" i="15"/>
  <c r="M914" i="15"/>
  <c r="L914" i="15"/>
  <c r="K914" i="15"/>
  <c r="J914" i="15"/>
  <c r="I914" i="15"/>
  <c r="H914" i="15"/>
  <c r="G914" i="15"/>
  <c r="F914" i="15"/>
  <c r="E914" i="15"/>
  <c r="T913" i="15"/>
  <c r="S913" i="15"/>
  <c r="R913" i="15"/>
  <c r="Q913" i="15"/>
  <c r="P913" i="15"/>
  <c r="O913" i="15"/>
  <c r="N913" i="15"/>
  <c r="M913" i="15"/>
  <c r="L913" i="15"/>
  <c r="K913" i="15"/>
  <c r="J913" i="15"/>
  <c r="I913" i="15"/>
  <c r="H913" i="15"/>
  <c r="G913" i="15"/>
  <c r="F913" i="15"/>
  <c r="E913" i="15"/>
  <c r="T909" i="15"/>
  <c r="S909" i="15"/>
  <c r="R909" i="15"/>
  <c r="Q909" i="15"/>
  <c r="P909" i="15"/>
  <c r="O909" i="15"/>
  <c r="N909" i="15"/>
  <c r="M909" i="15"/>
  <c r="L909" i="15"/>
  <c r="K909" i="15"/>
  <c r="J909" i="15"/>
  <c r="I909" i="15"/>
  <c r="H909" i="15"/>
  <c r="G909" i="15"/>
  <c r="F909" i="15"/>
  <c r="E909" i="15"/>
  <c r="T908" i="15"/>
  <c r="S908" i="15"/>
  <c r="R908" i="15"/>
  <c r="Q908" i="15"/>
  <c r="P908" i="15"/>
  <c r="O908" i="15"/>
  <c r="N908" i="15"/>
  <c r="M908" i="15"/>
  <c r="L908" i="15"/>
  <c r="K908" i="15"/>
  <c r="J908" i="15"/>
  <c r="I908" i="15"/>
  <c r="H908" i="15"/>
  <c r="G908" i="15"/>
  <c r="F908" i="15"/>
  <c r="E908" i="15"/>
  <c r="T907" i="15"/>
  <c r="S907" i="15"/>
  <c r="R907" i="15"/>
  <c r="Q907" i="15"/>
  <c r="P907" i="15"/>
  <c r="O907" i="15"/>
  <c r="N907" i="15"/>
  <c r="M907" i="15"/>
  <c r="L907" i="15"/>
  <c r="K907" i="15"/>
  <c r="J907" i="15"/>
  <c r="I907" i="15"/>
  <c r="H907" i="15"/>
  <c r="G907" i="15"/>
  <c r="F907" i="15"/>
  <c r="E907" i="15"/>
  <c r="T905" i="15"/>
  <c r="S905" i="15"/>
  <c r="R905" i="15"/>
  <c r="Q905" i="15"/>
  <c r="P905" i="15"/>
  <c r="O905" i="15"/>
  <c r="N905" i="15"/>
  <c r="M905" i="15"/>
  <c r="L905" i="15"/>
  <c r="K905" i="15"/>
  <c r="J905" i="15"/>
  <c r="I905" i="15"/>
  <c r="H905" i="15"/>
  <c r="G905" i="15"/>
  <c r="F905" i="15"/>
  <c r="E905" i="15"/>
  <c r="T904" i="15"/>
  <c r="S904" i="15"/>
  <c r="R904" i="15"/>
  <c r="Q904" i="15"/>
  <c r="P904" i="15"/>
  <c r="O904" i="15"/>
  <c r="N904" i="15"/>
  <c r="M904" i="15"/>
  <c r="L904" i="15"/>
  <c r="K904" i="15"/>
  <c r="J904" i="15"/>
  <c r="I904" i="15"/>
  <c r="H904" i="15"/>
  <c r="G904" i="15"/>
  <c r="F904" i="15"/>
  <c r="E904" i="15"/>
  <c r="T901" i="15"/>
  <c r="S901" i="15"/>
  <c r="R901" i="15"/>
  <c r="Q901" i="15"/>
  <c r="P901" i="15"/>
  <c r="O901" i="15"/>
  <c r="N901" i="15"/>
  <c r="M901" i="15"/>
  <c r="L901" i="15"/>
  <c r="K901" i="15"/>
  <c r="J901" i="15"/>
  <c r="I901" i="15"/>
  <c r="H901" i="15"/>
  <c r="G901" i="15"/>
  <c r="F901" i="15"/>
  <c r="E901" i="15"/>
  <c r="T896" i="15"/>
  <c r="S896" i="15"/>
  <c r="R896" i="15"/>
  <c r="Q896" i="15"/>
  <c r="P896" i="15"/>
  <c r="O896" i="15"/>
  <c r="N896" i="15"/>
  <c r="M896" i="15"/>
  <c r="L896" i="15"/>
  <c r="K896" i="15"/>
  <c r="J896" i="15"/>
  <c r="I896" i="15"/>
  <c r="H896" i="15"/>
  <c r="G896" i="15"/>
  <c r="F896" i="15"/>
  <c r="E896" i="15"/>
  <c r="T895" i="15"/>
  <c r="S895" i="15"/>
  <c r="R895" i="15"/>
  <c r="Q895" i="15"/>
  <c r="P895" i="15"/>
  <c r="O895" i="15"/>
  <c r="N895" i="15"/>
  <c r="M895" i="15"/>
  <c r="L895" i="15"/>
  <c r="K895" i="15"/>
  <c r="J895" i="15"/>
  <c r="I895" i="15"/>
  <c r="H895" i="15"/>
  <c r="G895" i="15"/>
  <c r="F895" i="15"/>
  <c r="E895" i="15"/>
  <c r="T893" i="15"/>
  <c r="S893" i="15"/>
  <c r="R893" i="15"/>
  <c r="Q893" i="15"/>
  <c r="P893" i="15"/>
  <c r="O893" i="15"/>
  <c r="N893" i="15"/>
  <c r="M893" i="15"/>
  <c r="L893" i="15"/>
  <c r="K893" i="15"/>
  <c r="J893" i="15"/>
  <c r="I893" i="15"/>
  <c r="H893" i="15"/>
  <c r="G893" i="15"/>
  <c r="F893" i="15"/>
  <c r="E893" i="15"/>
  <c r="T891" i="15"/>
  <c r="S891" i="15"/>
  <c r="R891" i="15"/>
  <c r="Q891" i="15"/>
  <c r="P891" i="15"/>
  <c r="O891" i="15"/>
  <c r="N891" i="15"/>
  <c r="M891" i="15"/>
  <c r="L891" i="15"/>
  <c r="K891" i="15"/>
  <c r="J891" i="15"/>
  <c r="I891" i="15"/>
  <c r="H891" i="15"/>
  <c r="G891" i="15"/>
  <c r="F891" i="15"/>
  <c r="E891" i="15"/>
  <c r="T888" i="15"/>
  <c r="S888" i="15"/>
  <c r="R888" i="15"/>
  <c r="Q888" i="15"/>
  <c r="P888" i="15"/>
  <c r="O888" i="15"/>
  <c r="N888" i="15"/>
  <c r="M888" i="15"/>
  <c r="L888" i="15"/>
  <c r="K888" i="15"/>
  <c r="J888" i="15"/>
  <c r="I888" i="15"/>
  <c r="H888" i="15"/>
  <c r="G888" i="15"/>
  <c r="F888" i="15"/>
  <c r="E888" i="15"/>
  <c r="T884" i="15"/>
  <c r="S884" i="15"/>
  <c r="R884" i="15"/>
  <c r="Q884" i="15"/>
  <c r="P884" i="15"/>
  <c r="O884" i="15"/>
  <c r="N884" i="15"/>
  <c r="M884" i="15"/>
  <c r="L884" i="15"/>
  <c r="K884" i="15"/>
  <c r="J884" i="15"/>
  <c r="I884" i="15"/>
  <c r="H884" i="15"/>
  <c r="G884" i="15"/>
  <c r="F884" i="15"/>
  <c r="E884" i="15"/>
  <c r="T883" i="15"/>
  <c r="S883" i="15"/>
  <c r="R883" i="15"/>
  <c r="Q883" i="15"/>
  <c r="P883" i="15"/>
  <c r="O883" i="15"/>
  <c r="N883" i="15"/>
  <c r="M883" i="15"/>
  <c r="L883" i="15"/>
  <c r="K883" i="15"/>
  <c r="J883" i="15"/>
  <c r="I883" i="15"/>
  <c r="H883" i="15"/>
  <c r="G883" i="15"/>
  <c r="F883" i="15"/>
  <c r="E883" i="15"/>
  <c r="T882" i="15"/>
  <c r="S882" i="15"/>
  <c r="R882" i="15"/>
  <c r="Q882" i="15"/>
  <c r="P882" i="15"/>
  <c r="O882" i="15"/>
  <c r="N882" i="15"/>
  <c r="M882" i="15"/>
  <c r="L882" i="15"/>
  <c r="K882" i="15"/>
  <c r="J882" i="15"/>
  <c r="I882" i="15"/>
  <c r="H882" i="15"/>
  <c r="G882" i="15"/>
  <c r="F882" i="15"/>
  <c r="E882" i="15"/>
  <c r="T879" i="15"/>
  <c r="S879" i="15"/>
  <c r="R879" i="15"/>
  <c r="Q879" i="15"/>
  <c r="P879" i="15"/>
  <c r="O879" i="15"/>
  <c r="N879" i="15"/>
  <c r="M879" i="15"/>
  <c r="L879" i="15"/>
  <c r="K879" i="15"/>
  <c r="J879" i="15"/>
  <c r="I879" i="15"/>
  <c r="H879" i="15"/>
  <c r="G879" i="15"/>
  <c r="F879" i="15"/>
  <c r="E879" i="15"/>
  <c r="T878" i="15"/>
  <c r="S878" i="15"/>
  <c r="R878" i="15"/>
  <c r="Q878" i="15"/>
  <c r="P878" i="15"/>
  <c r="O878" i="15"/>
  <c r="N878" i="15"/>
  <c r="M878" i="15"/>
  <c r="L878" i="15"/>
  <c r="K878" i="15"/>
  <c r="J878" i="15"/>
  <c r="I878" i="15"/>
  <c r="H878" i="15"/>
  <c r="G878" i="15"/>
  <c r="F878" i="15"/>
  <c r="E878" i="15"/>
  <c r="T877" i="15"/>
  <c r="S877" i="15"/>
  <c r="R877" i="15"/>
  <c r="Q877" i="15"/>
  <c r="P877" i="15"/>
  <c r="O877" i="15"/>
  <c r="N877" i="15"/>
  <c r="M877" i="15"/>
  <c r="L877" i="15"/>
  <c r="K877" i="15"/>
  <c r="J877" i="15"/>
  <c r="I877" i="15"/>
  <c r="H877" i="15"/>
  <c r="G877" i="15"/>
  <c r="F877" i="15"/>
  <c r="E877" i="15"/>
  <c r="T875" i="15"/>
  <c r="S875" i="15"/>
  <c r="R875" i="15"/>
  <c r="Q875" i="15"/>
  <c r="P875" i="15"/>
  <c r="O875" i="15"/>
  <c r="N875" i="15"/>
  <c r="M875" i="15"/>
  <c r="L875" i="15"/>
  <c r="K875" i="15"/>
  <c r="J875" i="15"/>
  <c r="I875" i="15"/>
  <c r="H875" i="15"/>
  <c r="G875" i="15"/>
  <c r="F875" i="15"/>
  <c r="E875" i="15"/>
  <c r="T873" i="15"/>
  <c r="S873" i="15"/>
  <c r="R873" i="15"/>
  <c r="Q873" i="15"/>
  <c r="P873" i="15"/>
  <c r="O873" i="15"/>
  <c r="N873" i="15"/>
  <c r="M873" i="15"/>
  <c r="L873" i="15"/>
  <c r="K873" i="15"/>
  <c r="J873" i="15"/>
  <c r="I873" i="15"/>
  <c r="H873" i="15"/>
  <c r="G873" i="15"/>
  <c r="F873" i="15"/>
  <c r="E873" i="15"/>
  <c r="T871" i="15"/>
  <c r="S871" i="15"/>
  <c r="R871" i="15"/>
  <c r="Q871" i="15"/>
  <c r="P871" i="15"/>
  <c r="O871" i="15"/>
  <c r="N871" i="15"/>
  <c r="M871" i="15"/>
  <c r="L871" i="15"/>
  <c r="K871" i="15"/>
  <c r="J871" i="15"/>
  <c r="I871" i="15"/>
  <c r="H871" i="15"/>
  <c r="G871" i="15"/>
  <c r="F871" i="15"/>
  <c r="E871" i="15"/>
  <c r="T868" i="15"/>
  <c r="S868" i="15"/>
  <c r="R868" i="15"/>
  <c r="Q868" i="15"/>
  <c r="P868" i="15"/>
  <c r="O868" i="15"/>
  <c r="N868" i="15"/>
  <c r="M868" i="15"/>
  <c r="L868" i="15"/>
  <c r="K868" i="15"/>
  <c r="J868" i="15"/>
  <c r="I868" i="15"/>
  <c r="H868" i="15"/>
  <c r="G868" i="15"/>
  <c r="F868" i="15"/>
  <c r="E868" i="15"/>
  <c r="T867" i="15"/>
  <c r="S867" i="15"/>
  <c r="R867" i="15"/>
  <c r="Q867" i="15"/>
  <c r="P867" i="15"/>
  <c r="O867" i="15"/>
  <c r="N867" i="15"/>
  <c r="M867" i="15"/>
  <c r="L867" i="15"/>
  <c r="K867" i="15"/>
  <c r="J867" i="15"/>
  <c r="I867" i="15"/>
  <c r="H867" i="15"/>
  <c r="G867" i="15"/>
  <c r="F867" i="15"/>
  <c r="E867" i="15"/>
  <c r="T864" i="15"/>
  <c r="S864" i="15"/>
  <c r="R864" i="15"/>
  <c r="Q864" i="15"/>
  <c r="P864" i="15"/>
  <c r="O864" i="15"/>
  <c r="N864" i="15"/>
  <c r="M864" i="15"/>
  <c r="L864" i="15"/>
  <c r="K864" i="15"/>
  <c r="J864" i="15"/>
  <c r="I864" i="15"/>
  <c r="H864" i="15"/>
  <c r="G864" i="15"/>
  <c r="F864" i="15"/>
  <c r="E864" i="15"/>
  <c r="T863" i="15"/>
  <c r="S863" i="15"/>
  <c r="R863" i="15"/>
  <c r="Q863" i="15"/>
  <c r="P863" i="15"/>
  <c r="O863" i="15"/>
  <c r="N863" i="15"/>
  <c r="M863" i="15"/>
  <c r="L863" i="15"/>
  <c r="K863" i="15"/>
  <c r="J863" i="15"/>
  <c r="I863" i="15"/>
  <c r="H863" i="15"/>
  <c r="G863" i="15"/>
  <c r="F863" i="15"/>
  <c r="E863" i="15"/>
  <c r="T862" i="15"/>
  <c r="S862" i="15"/>
  <c r="R862" i="15"/>
  <c r="Q862" i="15"/>
  <c r="P862" i="15"/>
  <c r="O862" i="15"/>
  <c r="N862" i="15"/>
  <c r="M862" i="15"/>
  <c r="L862" i="15"/>
  <c r="K862" i="15"/>
  <c r="J862" i="15"/>
  <c r="I862" i="15"/>
  <c r="H862" i="15"/>
  <c r="G862" i="15"/>
  <c r="F862" i="15"/>
  <c r="E862" i="15"/>
  <c r="T860" i="15"/>
  <c r="S860" i="15"/>
  <c r="R860" i="15"/>
  <c r="Q860" i="15"/>
  <c r="P860" i="15"/>
  <c r="O860" i="15"/>
  <c r="N860" i="15"/>
  <c r="M860" i="15"/>
  <c r="L860" i="15"/>
  <c r="K860" i="15"/>
  <c r="J860" i="15"/>
  <c r="I860" i="15"/>
  <c r="H860" i="15"/>
  <c r="G860" i="15"/>
  <c r="F860" i="15"/>
  <c r="E860" i="15"/>
  <c r="T858" i="15"/>
  <c r="S858" i="15"/>
  <c r="R858" i="15"/>
  <c r="Q858" i="15"/>
  <c r="P858" i="15"/>
  <c r="O858" i="15"/>
  <c r="N858" i="15"/>
  <c r="M858" i="15"/>
  <c r="L858" i="15"/>
  <c r="K858" i="15"/>
  <c r="J858" i="15"/>
  <c r="I858" i="15"/>
  <c r="H858" i="15"/>
  <c r="G858" i="15"/>
  <c r="F858" i="15"/>
  <c r="E858" i="15"/>
  <c r="T857" i="15"/>
  <c r="S857" i="15"/>
  <c r="R857" i="15"/>
  <c r="Q857" i="15"/>
  <c r="P857" i="15"/>
  <c r="O857" i="15"/>
  <c r="N857" i="15"/>
  <c r="M857" i="15"/>
  <c r="L857" i="15"/>
  <c r="K857" i="15"/>
  <c r="J857" i="15"/>
  <c r="I857" i="15"/>
  <c r="H857" i="15"/>
  <c r="G857" i="15"/>
  <c r="F857" i="15"/>
  <c r="E857" i="15"/>
  <c r="T856" i="15"/>
  <c r="S856" i="15"/>
  <c r="R856" i="15"/>
  <c r="Q856" i="15"/>
  <c r="P856" i="15"/>
  <c r="O856" i="15"/>
  <c r="N856" i="15"/>
  <c r="M856" i="15"/>
  <c r="L856" i="15"/>
  <c r="K856" i="15"/>
  <c r="J856" i="15"/>
  <c r="I856" i="15"/>
  <c r="H856" i="15"/>
  <c r="G856" i="15"/>
  <c r="F856" i="15"/>
  <c r="E856" i="15"/>
  <c r="T853" i="15"/>
  <c r="S853" i="15"/>
  <c r="R853" i="15"/>
  <c r="Q853" i="15"/>
  <c r="P853" i="15"/>
  <c r="O853" i="15"/>
  <c r="N853" i="15"/>
  <c r="M853" i="15"/>
  <c r="L853" i="15"/>
  <c r="K853" i="15"/>
  <c r="J853" i="15"/>
  <c r="I853" i="15"/>
  <c r="H853" i="15"/>
  <c r="G853" i="15"/>
  <c r="F853" i="15"/>
  <c r="E853" i="15"/>
  <c r="T852" i="15"/>
  <c r="S852" i="15"/>
  <c r="R852" i="15"/>
  <c r="Q852" i="15"/>
  <c r="P852" i="15"/>
  <c r="O852" i="15"/>
  <c r="N852" i="15"/>
  <c r="M852" i="15"/>
  <c r="L852" i="15"/>
  <c r="K852" i="15"/>
  <c r="J852" i="15"/>
  <c r="I852" i="15"/>
  <c r="H852" i="15"/>
  <c r="G852" i="15"/>
  <c r="F852" i="15"/>
  <c r="E852" i="15"/>
  <c r="T851" i="15"/>
  <c r="S851" i="15"/>
  <c r="R851" i="15"/>
  <c r="Q851" i="15"/>
  <c r="P851" i="15"/>
  <c r="O851" i="15"/>
  <c r="N851" i="15"/>
  <c r="M851" i="15"/>
  <c r="L851" i="15"/>
  <c r="K851" i="15"/>
  <c r="J851" i="15"/>
  <c r="I851" i="15"/>
  <c r="H851" i="15"/>
  <c r="G851" i="15"/>
  <c r="F851" i="15"/>
  <c r="E851" i="15"/>
  <c r="T850" i="15"/>
  <c r="S850" i="15"/>
  <c r="R850" i="15"/>
  <c r="Q850" i="15"/>
  <c r="P850" i="15"/>
  <c r="O850" i="15"/>
  <c r="N850" i="15"/>
  <c r="M850" i="15"/>
  <c r="L850" i="15"/>
  <c r="K850" i="15"/>
  <c r="J850" i="15"/>
  <c r="I850" i="15"/>
  <c r="H850" i="15"/>
  <c r="G850" i="15"/>
  <c r="F850" i="15"/>
  <c r="E850" i="15"/>
  <c r="T848" i="15"/>
  <c r="S848" i="15"/>
  <c r="R848" i="15"/>
  <c r="Q848" i="15"/>
  <c r="P848" i="15"/>
  <c r="O848" i="15"/>
  <c r="N848" i="15"/>
  <c r="M848" i="15"/>
  <c r="L848" i="15"/>
  <c r="K848" i="15"/>
  <c r="J848" i="15"/>
  <c r="I848" i="15"/>
  <c r="H848" i="15"/>
  <c r="G848" i="15"/>
  <c r="F848" i="15"/>
  <c r="E848" i="15"/>
  <c r="T847" i="15"/>
  <c r="S847" i="15"/>
  <c r="R847" i="15"/>
  <c r="Q847" i="15"/>
  <c r="P847" i="15"/>
  <c r="O847" i="15"/>
  <c r="N847" i="15"/>
  <c r="M847" i="15"/>
  <c r="L847" i="15"/>
  <c r="K847" i="15"/>
  <c r="J847" i="15"/>
  <c r="I847" i="15"/>
  <c r="H847" i="15"/>
  <c r="G847" i="15"/>
  <c r="F847" i="15"/>
  <c r="E847" i="15"/>
  <c r="T845" i="15"/>
  <c r="S845" i="15"/>
  <c r="R845" i="15"/>
  <c r="Q845" i="15"/>
  <c r="P845" i="15"/>
  <c r="O845" i="15"/>
  <c r="N845" i="15"/>
  <c r="M845" i="15"/>
  <c r="L845" i="15"/>
  <c r="K845" i="15"/>
  <c r="J845" i="15"/>
  <c r="I845" i="15"/>
  <c r="H845" i="15"/>
  <c r="G845" i="15"/>
  <c r="F845" i="15"/>
  <c r="E845" i="15"/>
  <c r="T842" i="15"/>
  <c r="S842" i="15"/>
  <c r="R842" i="15"/>
  <c r="Q842" i="15"/>
  <c r="P842" i="15"/>
  <c r="O842" i="15"/>
  <c r="N842" i="15"/>
  <c r="M842" i="15"/>
  <c r="L842" i="15"/>
  <c r="K842" i="15"/>
  <c r="J842" i="15"/>
  <c r="I842" i="15"/>
  <c r="H842" i="15"/>
  <c r="G842" i="15"/>
  <c r="F842" i="15"/>
  <c r="E842" i="15"/>
  <c r="T840" i="15"/>
  <c r="S840" i="15"/>
  <c r="R840" i="15"/>
  <c r="Q840" i="15"/>
  <c r="P840" i="15"/>
  <c r="O840" i="15"/>
  <c r="N840" i="15"/>
  <c r="M840" i="15"/>
  <c r="L840" i="15"/>
  <c r="K840" i="15"/>
  <c r="J840" i="15"/>
  <c r="I840" i="15"/>
  <c r="H840" i="15"/>
  <c r="G840" i="15"/>
  <c r="F840" i="15"/>
  <c r="E840" i="15"/>
  <c r="T837" i="15"/>
  <c r="S837" i="15"/>
  <c r="R837" i="15"/>
  <c r="Q837" i="15"/>
  <c r="P837" i="15"/>
  <c r="O837" i="15"/>
  <c r="N837" i="15"/>
  <c r="M837" i="15"/>
  <c r="L837" i="15"/>
  <c r="K837" i="15"/>
  <c r="J837" i="15"/>
  <c r="I837" i="15"/>
  <c r="H837" i="15"/>
  <c r="G837" i="15"/>
  <c r="F837" i="15"/>
  <c r="E837" i="15"/>
  <c r="T832" i="15"/>
  <c r="S832" i="15"/>
  <c r="R832" i="15"/>
  <c r="Q832" i="15"/>
  <c r="P832" i="15"/>
  <c r="O832" i="15"/>
  <c r="N832" i="15"/>
  <c r="M832" i="15"/>
  <c r="L832" i="15"/>
  <c r="K832" i="15"/>
  <c r="J832" i="15"/>
  <c r="I832" i="15"/>
  <c r="H832" i="15"/>
  <c r="G832" i="15"/>
  <c r="F832" i="15"/>
  <c r="E832" i="15"/>
  <c r="T831" i="15"/>
  <c r="S831" i="15"/>
  <c r="R831" i="15"/>
  <c r="Q831" i="15"/>
  <c r="P831" i="15"/>
  <c r="O831" i="15"/>
  <c r="N831" i="15"/>
  <c r="M831" i="15"/>
  <c r="L831" i="15"/>
  <c r="K831" i="15"/>
  <c r="J831" i="15"/>
  <c r="I831" i="15"/>
  <c r="H831" i="15"/>
  <c r="G831" i="15"/>
  <c r="F831" i="15"/>
  <c r="E831" i="15"/>
  <c r="T829" i="15"/>
  <c r="S829" i="15"/>
  <c r="R829" i="15"/>
  <c r="Q829" i="15"/>
  <c r="P829" i="15"/>
  <c r="O829" i="15"/>
  <c r="N829" i="15"/>
  <c r="M829" i="15"/>
  <c r="L829" i="15"/>
  <c r="K829" i="15"/>
  <c r="J829" i="15"/>
  <c r="I829" i="15"/>
  <c r="H829" i="15"/>
  <c r="G829" i="15"/>
  <c r="F829" i="15"/>
  <c r="E829" i="15"/>
  <c r="T827" i="15"/>
  <c r="S827" i="15"/>
  <c r="R827" i="15"/>
  <c r="Q827" i="15"/>
  <c r="P827" i="15"/>
  <c r="O827" i="15"/>
  <c r="N827" i="15"/>
  <c r="M827" i="15"/>
  <c r="L827" i="15"/>
  <c r="K827" i="15"/>
  <c r="J827" i="15"/>
  <c r="I827" i="15"/>
  <c r="H827" i="15"/>
  <c r="G827" i="15"/>
  <c r="F827" i="15"/>
  <c r="E827" i="15"/>
  <c r="T826" i="15"/>
  <c r="S826" i="15"/>
  <c r="R826" i="15"/>
  <c r="Q826" i="15"/>
  <c r="P826" i="15"/>
  <c r="O826" i="15"/>
  <c r="N826" i="15"/>
  <c r="M826" i="15"/>
  <c r="L826" i="15"/>
  <c r="K826" i="15"/>
  <c r="J826" i="15"/>
  <c r="I826" i="15"/>
  <c r="H826" i="15"/>
  <c r="G826" i="15"/>
  <c r="F826" i="15"/>
  <c r="E826" i="15"/>
  <c r="T825" i="15"/>
  <c r="S825" i="15"/>
  <c r="R825" i="15"/>
  <c r="Q825" i="15"/>
  <c r="P825" i="15"/>
  <c r="O825" i="15"/>
  <c r="N825" i="15"/>
  <c r="M825" i="15"/>
  <c r="L825" i="15"/>
  <c r="K825" i="15"/>
  <c r="J825" i="15"/>
  <c r="I825" i="15"/>
  <c r="H825" i="15"/>
  <c r="G825" i="15"/>
  <c r="F825" i="15"/>
  <c r="E825" i="15"/>
  <c r="T824" i="15"/>
  <c r="S824" i="15"/>
  <c r="R824" i="15"/>
  <c r="Q824" i="15"/>
  <c r="P824" i="15"/>
  <c r="O824" i="15"/>
  <c r="N824" i="15"/>
  <c r="M824" i="15"/>
  <c r="L824" i="15"/>
  <c r="K824" i="15"/>
  <c r="J824" i="15"/>
  <c r="I824" i="15"/>
  <c r="H824" i="15"/>
  <c r="G824" i="15"/>
  <c r="F824" i="15"/>
  <c r="E824" i="15"/>
  <c r="T821" i="15"/>
  <c r="S821" i="15"/>
  <c r="R821" i="15"/>
  <c r="Q821" i="15"/>
  <c r="P821" i="15"/>
  <c r="O821" i="15"/>
  <c r="N821" i="15"/>
  <c r="M821" i="15"/>
  <c r="L821" i="15"/>
  <c r="K821" i="15"/>
  <c r="J821" i="15"/>
  <c r="I821" i="15"/>
  <c r="H821" i="15"/>
  <c r="G821" i="15"/>
  <c r="F821" i="15"/>
  <c r="E821" i="15"/>
  <c r="T820" i="15"/>
  <c r="S820" i="15"/>
  <c r="R820" i="15"/>
  <c r="Q820" i="15"/>
  <c r="P820" i="15"/>
  <c r="O820" i="15"/>
  <c r="N820" i="15"/>
  <c r="M820" i="15"/>
  <c r="L820" i="15"/>
  <c r="K820" i="15"/>
  <c r="J820" i="15"/>
  <c r="I820" i="15"/>
  <c r="H820" i="15"/>
  <c r="G820" i="15"/>
  <c r="F820" i="15"/>
  <c r="E820" i="15"/>
  <c r="T818" i="15"/>
  <c r="S818" i="15"/>
  <c r="R818" i="15"/>
  <c r="Q818" i="15"/>
  <c r="P818" i="15"/>
  <c r="O818" i="15"/>
  <c r="N818" i="15"/>
  <c r="M818" i="15"/>
  <c r="L818" i="15"/>
  <c r="K818" i="15"/>
  <c r="J818" i="15"/>
  <c r="I818" i="15"/>
  <c r="H818" i="15"/>
  <c r="G818" i="15"/>
  <c r="F818" i="15"/>
  <c r="E818" i="15"/>
  <c r="T817" i="15"/>
  <c r="S817" i="15"/>
  <c r="R817" i="15"/>
  <c r="Q817" i="15"/>
  <c r="P817" i="15"/>
  <c r="O817" i="15"/>
  <c r="N817" i="15"/>
  <c r="M817" i="15"/>
  <c r="L817" i="15"/>
  <c r="K817" i="15"/>
  <c r="J817" i="15"/>
  <c r="I817" i="15"/>
  <c r="H817" i="15"/>
  <c r="G817" i="15"/>
  <c r="F817" i="15"/>
  <c r="E817" i="15"/>
  <c r="T816" i="15"/>
  <c r="S816" i="15"/>
  <c r="R816" i="15"/>
  <c r="Q816" i="15"/>
  <c r="P816" i="15"/>
  <c r="O816" i="15"/>
  <c r="N816" i="15"/>
  <c r="M816" i="15"/>
  <c r="L816" i="15"/>
  <c r="K816" i="15"/>
  <c r="J816" i="15"/>
  <c r="I816" i="15"/>
  <c r="H816" i="15"/>
  <c r="G816" i="15"/>
  <c r="F816" i="15"/>
  <c r="E816" i="15"/>
  <c r="T815" i="15"/>
  <c r="S815" i="15"/>
  <c r="R815" i="15"/>
  <c r="Q815" i="15"/>
  <c r="P815" i="15"/>
  <c r="O815" i="15"/>
  <c r="N815" i="15"/>
  <c r="M815" i="15"/>
  <c r="L815" i="15"/>
  <c r="K815" i="15"/>
  <c r="J815" i="15"/>
  <c r="I815" i="15"/>
  <c r="H815" i="15"/>
  <c r="G815" i="15"/>
  <c r="F815" i="15"/>
  <c r="E815" i="15"/>
  <c r="T814" i="15"/>
  <c r="S814" i="15"/>
  <c r="R814" i="15"/>
  <c r="Q814" i="15"/>
  <c r="P814" i="15"/>
  <c r="O814" i="15"/>
  <c r="N814" i="15"/>
  <c r="M814" i="15"/>
  <c r="L814" i="15"/>
  <c r="K814" i="15"/>
  <c r="J814" i="15"/>
  <c r="I814" i="15"/>
  <c r="H814" i="15"/>
  <c r="G814" i="15"/>
  <c r="F814" i="15"/>
  <c r="E814" i="15"/>
  <c r="T812" i="15"/>
  <c r="S812" i="15"/>
  <c r="R812" i="15"/>
  <c r="Q812" i="15"/>
  <c r="P812" i="15"/>
  <c r="O812" i="15"/>
  <c r="N812" i="15"/>
  <c r="M812" i="15"/>
  <c r="L812" i="15"/>
  <c r="K812" i="15"/>
  <c r="J812" i="15"/>
  <c r="I812" i="15"/>
  <c r="H812" i="15"/>
  <c r="G812" i="15"/>
  <c r="F812" i="15"/>
  <c r="E812" i="15"/>
  <c r="T810" i="15"/>
  <c r="S810" i="15"/>
  <c r="R810" i="15"/>
  <c r="Q810" i="15"/>
  <c r="P810" i="15"/>
  <c r="O810" i="15"/>
  <c r="N810" i="15"/>
  <c r="M810" i="15"/>
  <c r="L810" i="15"/>
  <c r="K810" i="15"/>
  <c r="J810" i="15"/>
  <c r="I810" i="15"/>
  <c r="H810" i="15"/>
  <c r="G810" i="15"/>
  <c r="F810" i="15"/>
  <c r="E810" i="15"/>
  <c r="T809" i="15"/>
  <c r="S809" i="15"/>
  <c r="R809" i="15"/>
  <c r="Q809" i="15"/>
  <c r="P809" i="15"/>
  <c r="O809" i="15"/>
  <c r="N809" i="15"/>
  <c r="M809" i="15"/>
  <c r="L809" i="15"/>
  <c r="K809" i="15"/>
  <c r="J809" i="15"/>
  <c r="I809" i="15"/>
  <c r="H809" i="15"/>
  <c r="G809" i="15"/>
  <c r="F809" i="15"/>
  <c r="E809" i="15"/>
  <c r="T807" i="15"/>
  <c r="S807" i="15"/>
  <c r="R807" i="15"/>
  <c r="Q807" i="15"/>
  <c r="P807" i="15"/>
  <c r="O807" i="15"/>
  <c r="N807" i="15"/>
  <c r="M807" i="15"/>
  <c r="L807" i="15"/>
  <c r="K807" i="15"/>
  <c r="J807" i="15"/>
  <c r="I807" i="15"/>
  <c r="H807" i="15"/>
  <c r="G807" i="15"/>
  <c r="F807" i="15"/>
  <c r="E807" i="15"/>
  <c r="T805" i="15"/>
  <c r="S805" i="15"/>
  <c r="R805" i="15"/>
  <c r="Q805" i="15"/>
  <c r="P805" i="15"/>
  <c r="O805" i="15"/>
  <c r="N805" i="15"/>
  <c r="M805" i="15"/>
  <c r="L805" i="15"/>
  <c r="K805" i="15"/>
  <c r="J805" i="15"/>
  <c r="I805" i="15"/>
  <c r="H805" i="15"/>
  <c r="G805" i="15"/>
  <c r="F805" i="15"/>
  <c r="E805" i="15"/>
  <c r="T804" i="15"/>
  <c r="S804" i="15"/>
  <c r="R804" i="15"/>
  <c r="Q804" i="15"/>
  <c r="P804" i="15"/>
  <c r="O804" i="15"/>
  <c r="N804" i="15"/>
  <c r="M804" i="15"/>
  <c r="L804" i="15"/>
  <c r="K804" i="15"/>
  <c r="J804" i="15"/>
  <c r="I804" i="15"/>
  <c r="H804" i="15"/>
  <c r="G804" i="15"/>
  <c r="F804" i="15"/>
  <c r="E804" i="15"/>
  <c r="T803" i="15"/>
  <c r="S803" i="15"/>
  <c r="R803" i="15"/>
  <c r="Q803" i="15"/>
  <c r="P803" i="15"/>
  <c r="O803" i="15"/>
  <c r="N803" i="15"/>
  <c r="M803" i="15"/>
  <c r="L803" i="15"/>
  <c r="K803" i="15"/>
  <c r="J803" i="15"/>
  <c r="I803" i="15"/>
  <c r="H803" i="15"/>
  <c r="G803" i="15"/>
  <c r="F803" i="15"/>
  <c r="E803" i="15"/>
  <c r="T801" i="15"/>
  <c r="S801" i="15"/>
  <c r="R801" i="15"/>
  <c r="Q801" i="15"/>
  <c r="P801" i="15"/>
  <c r="O801" i="15"/>
  <c r="N801" i="15"/>
  <c r="M801" i="15"/>
  <c r="L801" i="15"/>
  <c r="K801" i="15"/>
  <c r="J801" i="15"/>
  <c r="I801" i="15"/>
  <c r="H801" i="15"/>
  <c r="G801" i="15"/>
  <c r="F801" i="15"/>
  <c r="E801" i="15"/>
  <c r="T800" i="15"/>
  <c r="S800" i="15"/>
  <c r="R800" i="15"/>
  <c r="Q800" i="15"/>
  <c r="P800" i="15"/>
  <c r="O800" i="15"/>
  <c r="N800" i="15"/>
  <c r="M800" i="15"/>
  <c r="L800" i="15"/>
  <c r="K800" i="15"/>
  <c r="J800" i="15"/>
  <c r="I800" i="15"/>
  <c r="H800" i="15"/>
  <c r="G800" i="15"/>
  <c r="F800" i="15"/>
  <c r="E800" i="15"/>
  <c r="T799" i="15"/>
  <c r="S799" i="15"/>
  <c r="R799" i="15"/>
  <c r="Q799" i="15"/>
  <c r="P799" i="15"/>
  <c r="O799" i="15"/>
  <c r="N799" i="15"/>
  <c r="M799" i="15"/>
  <c r="L799" i="15"/>
  <c r="K799" i="15"/>
  <c r="J799" i="15"/>
  <c r="I799" i="15"/>
  <c r="H799" i="15"/>
  <c r="G799" i="15"/>
  <c r="F799" i="15"/>
  <c r="E799" i="15"/>
  <c r="T793" i="15"/>
  <c r="S793" i="15"/>
  <c r="R793" i="15"/>
  <c r="Q793" i="15"/>
  <c r="P793" i="15"/>
  <c r="O793" i="15"/>
  <c r="N793" i="15"/>
  <c r="M793" i="15"/>
  <c r="L793" i="15"/>
  <c r="K793" i="15"/>
  <c r="J793" i="15"/>
  <c r="I793" i="15"/>
  <c r="H793" i="15"/>
  <c r="G793" i="15"/>
  <c r="F793" i="15"/>
  <c r="E793" i="15"/>
  <c r="T791" i="15"/>
  <c r="S791" i="15"/>
  <c r="R791" i="15"/>
  <c r="Q791" i="15"/>
  <c r="P791" i="15"/>
  <c r="O791" i="15"/>
  <c r="N791" i="15"/>
  <c r="M791" i="15"/>
  <c r="L791" i="15"/>
  <c r="K791" i="15"/>
  <c r="J791" i="15"/>
  <c r="I791" i="15"/>
  <c r="H791" i="15"/>
  <c r="G791" i="15"/>
  <c r="F791" i="15"/>
  <c r="E791" i="15"/>
  <c r="T788" i="15"/>
  <c r="S788" i="15"/>
  <c r="R788" i="15"/>
  <c r="Q788" i="15"/>
  <c r="P788" i="15"/>
  <c r="O788" i="15"/>
  <c r="N788" i="15"/>
  <c r="M788" i="15"/>
  <c r="L788" i="15"/>
  <c r="K788" i="15"/>
  <c r="J788" i="15"/>
  <c r="I788" i="15"/>
  <c r="H788" i="15"/>
  <c r="G788" i="15"/>
  <c r="F788" i="15"/>
  <c r="E788" i="15"/>
  <c r="T785" i="15"/>
  <c r="S785" i="15"/>
  <c r="R785" i="15"/>
  <c r="Q785" i="15"/>
  <c r="P785" i="15"/>
  <c r="O785" i="15"/>
  <c r="N785" i="15"/>
  <c r="M785" i="15"/>
  <c r="L785" i="15"/>
  <c r="K785" i="15"/>
  <c r="J785" i="15"/>
  <c r="I785" i="15"/>
  <c r="H785" i="15"/>
  <c r="G785" i="15"/>
  <c r="F785" i="15"/>
  <c r="E785" i="15"/>
  <c r="T784" i="15"/>
  <c r="S784" i="15"/>
  <c r="R784" i="15"/>
  <c r="Q784" i="15"/>
  <c r="P784" i="15"/>
  <c r="O784" i="15"/>
  <c r="N784" i="15"/>
  <c r="M784" i="15"/>
  <c r="L784" i="15"/>
  <c r="K784" i="15"/>
  <c r="J784" i="15"/>
  <c r="I784" i="15"/>
  <c r="H784" i="15"/>
  <c r="G784" i="15"/>
  <c r="F784" i="15"/>
  <c r="E784" i="15"/>
  <c r="T782" i="15"/>
  <c r="S782" i="15"/>
  <c r="R782" i="15"/>
  <c r="Q782" i="15"/>
  <c r="P782" i="15"/>
  <c r="O782" i="15"/>
  <c r="N782" i="15"/>
  <c r="M782" i="15"/>
  <c r="L782" i="15"/>
  <c r="K782" i="15"/>
  <c r="J782" i="15"/>
  <c r="I782" i="15"/>
  <c r="H782" i="15"/>
  <c r="G782" i="15"/>
  <c r="F782" i="15"/>
  <c r="E782" i="15"/>
  <c r="T781" i="15"/>
  <c r="S781" i="15"/>
  <c r="R781" i="15"/>
  <c r="Q781" i="15"/>
  <c r="P781" i="15"/>
  <c r="O781" i="15"/>
  <c r="N781" i="15"/>
  <c r="M781" i="15"/>
  <c r="L781" i="15"/>
  <c r="K781" i="15"/>
  <c r="J781" i="15"/>
  <c r="I781" i="15"/>
  <c r="H781" i="15"/>
  <c r="G781" i="15"/>
  <c r="F781" i="15"/>
  <c r="E781" i="15"/>
  <c r="T779" i="15"/>
  <c r="S779" i="15"/>
  <c r="R779" i="15"/>
  <c r="Q779" i="15"/>
  <c r="P779" i="15"/>
  <c r="O779" i="15"/>
  <c r="N779" i="15"/>
  <c r="M779" i="15"/>
  <c r="L779" i="15"/>
  <c r="K779" i="15"/>
  <c r="J779" i="15"/>
  <c r="I779" i="15"/>
  <c r="H779" i="15"/>
  <c r="G779" i="15"/>
  <c r="F779" i="15"/>
  <c r="E779" i="15"/>
  <c r="T777" i="15"/>
  <c r="S777" i="15"/>
  <c r="R777" i="15"/>
  <c r="Q777" i="15"/>
  <c r="P777" i="15"/>
  <c r="O777" i="15"/>
  <c r="N777" i="15"/>
  <c r="M777" i="15"/>
  <c r="L777" i="15"/>
  <c r="K777" i="15"/>
  <c r="J777" i="15"/>
  <c r="I777" i="15"/>
  <c r="H777" i="15"/>
  <c r="G777" i="15"/>
  <c r="F777" i="15"/>
  <c r="E777" i="15"/>
  <c r="T774" i="15"/>
  <c r="S774" i="15"/>
  <c r="R774" i="15"/>
  <c r="Q774" i="15"/>
  <c r="P774" i="15"/>
  <c r="O774" i="15"/>
  <c r="N774" i="15"/>
  <c r="M774" i="15"/>
  <c r="L774" i="15"/>
  <c r="K774" i="15"/>
  <c r="J774" i="15"/>
  <c r="I774" i="15"/>
  <c r="H774" i="15"/>
  <c r="G774" i="15"/>
  <c r="F774" i="15"/>
  <c r="E774" i="15"/>
  <c r="T773" i="15"/>
  <c r="S773" i="15"/>
  <c r="R773" i="15"/>
  <c r="Q773" i="15"/>
  <c r="P773" i="15"/>
  <c r="O773" i="15"/>
  <c r="N773" i="15"/>
  <c r="M773" i="15"/>
  <c r="L773" i="15"/>
  <c r="K773" i="15"/>
  <c r="J773" i="15"/>
  <c r="I773" i="15"/>
  <c r="H773" i="15"/>
  <c r="G773" i="15"/>
  <c r="F773" i="15"/>
  <c r="E773" i="15"/>
  <c r="T771" i="15"/>
  <c r="S771" i="15"/>
  <c r="R771" i="15"/>
  <c r="Q771" i="15"/>
  <c r="P771" i="15"/>
  <c r="O771" i="15"/>
  <c r="N771" i="15"/>
  <c r="M771" i="15"/>
  <c r="L771" i="15"/>
  <c r="K771" i="15"/>
  <c r="J771" i="15"/>
  <c r="I771" i="15"/>
  <c r="H771" i="15"/>
  <c r="G771" i="15"/>
  <c r="F771" i="15"/>
  <c r="E771" i="15"/>
  <c r="T769" i="15"/>
  <c r="S769" i="15"/>
  <c r="R769" i="15"/>
  <c r="Q769" i="15"/>
  <c r="P769" i="15"/>
  <c r="O769" i="15"/>
  <c r="N769" i="15"/>
  <c r="M769" i="15"/>
  <c r="L769" i="15"/>
  <c r="K769" i="15"/>
  <c r="J769" i="15"/>
  <c r="I769" i="15"/>
  <c r="H769" i="15"/>
  <c r="G769" i="15"/>
  <c r="F769" i="15"/>
  <c r="E769" i="15"/>
  <c r="T767" i="15"/>
  <c r="S767" i="15"/>
  <c r="R767" i="15"/>
  <c r="Q767" i="15"/>
  <c r="P767" i="15"/>
  <c r="O767" i="15"/>
  <c r="N767" i="15"/>
  <c r="M767" i="15"/>
  <c r="L767" i="15"/>
  <c r="K767" i="15"/>
  <c r="J767" i="15"/>
  <c r="I767" i="15"/>
  <c r="H767" i="15"/>
  <c r="G767" i="15"/>
  <c r="F767" i="15"/>
  <c r="E767" i="15"/>
  <c r="T765" i="15"/>
  <c r="S765" i="15"/>
  <c r="R765" i="15"/>
  <c r="Q765" i="15"/>
  <c r="P765" i="15"/>
  <c r="O765" i="15"/>
  <c r="N765" i="15"/>
  <c r="M765" i="15"/>
  <c r="L765" i="15"/>
  <c r="K765" i="15"/>
  <c r="J765" i="15"/>
  <c r="I765" i="15"/>
  <c r="H765" i="15"/>
  <c r="G765" i="15"/>
  <c r="F765" i="15"/>
  <c r="E765" i="15"/>
  <c r="T762" i="15"/>
  <c r="S762" i="15"/>
  <c r="R762" i="15"/>
  <c r="Q762" i="15"/>
  <c r="P762" i="15"/>
  <c r="O762" i="15"/>
  <c r="N762" i="15"/>
  <c r="M762" i="15"/>
  <c r="L762" i="15"/>
  <c r="K762" i="15"/>
  <c r="J762" i="15"/>
  <c r="I762" i="15"/>
  <c r="H762" i="15"/>
  <c r="G762" i="15"/>
  <c r="F762" i="15"/>
  <c r="E762" i="15"/>
  <c r="T761" i="15"/>
  <c r="S761" i="15"/>
  <c r="R761" i="15"/>
  <c r="Q761" i="15"/>
  <c r="P761" i="15"/>
  <c r="O761" i="15"/>
  <c r="N761" i="15"/>
  <c r="M761" i="15"/>
  <c r="L761" i="15"/>
  <c r="K761" i="15"/>
  <c r="J761" i="15"/>
  <c r="I761" i="15"/>
  <c r="H761" i="15"/>
  <c r="G761" i="15"/>
  <c r="F761" i="15"/>
  <c r="E761" i="15"/>
  <c r="T760" i="15"/>
  <c r="S760" i="15"/>
  <c r="R760" i="15"/>
  <c r="Q760" i="15"/>
  <c r="P760" i="15"/>
  <c r="O760" i="15"/>
  <c r="N760" i="15"/>
  <c r="M760" i="15"/>
  <c r="L760" i="15"/>
  <c r="K760" i="15"/>
  <c r="J760" i="15"/>
  <c r="I760" i="15"/>
  <c r="H760" i="15"/>
  <c r="G760" i="15"/>
  <c r="F760" i="15"/>
  <c r="E760" i="15"/>
  <c r="T758" i="15"/>
  <c r="S758" i="15"/>
  <c r="R758" i="15"/>
  <c r="Q758" i="15"/>
  <c r="P758" i="15"/>
  <c r="O758" i="15"/>
  <c r="N758" i="15"/>
  <c r="M758" i="15"/>
  <c r="L758" i="15"/>
  <c r="K758" i="15"/>
  <c r="J758" i="15"/>
  <c r="I758" i="15"/>
  <c r="H758" i="15"/>
  <c r="G758" i="15"/>
  <c r="F758" i="15"/>
  <c r="E758" i="15"/>
  <c r="T757" i="15"/>
  <c r="S757" i="15"/>
  <c r="R757" i="15"/>
  <c r="Q757" i="15"/>
  <c r="P757" i="15"/>
  <c r="O757" i="15"/>
  <c r="N757" i="15"/>
  <c r="M757" i="15"/>
  <c r="L757" i="15"/>
  <c r="K757" i="15"/>
  <c r="J757" i="15"/>
  <c r="I757" i="15"/>
  <c r="H757" i="15"/>
  <c r="G757" i="15"/>
  <c r="F757" i="15"/>
  <c r="E757" i="15"/>
  <c r="T756" i="15"/>
  <c r="S756" i="15"/>
  <c r="R756" i="15"/>
  <c r="Q756" i="15"/>
  <c r="P756" i="15"/>
  <c r="O756" i="15"/>
  <c r="N756" i="15"/>
  <c r="M756" i="15"/>
  <c r="L756" i="15"/>
  <c r="K756" i="15"/>
  <c r="J756" i="15"/>
  <c r="I756" i="15"/>
  <c r="H756" i="15"/>
  <c r="G756" i="15"/>
  <c r="F756" i="15"/>
  <c r="E756" i="15"/>
  <c r="T755" i="15"/>
  <c r="S755" i="15"/>
  <c r="R755" i="15"/>
  <c r="Q755" i="15"/>
  <c r="P755" i="15"/>
  <c r="O755" i="15"/>
  <c r="N755" i="15"/>
  <c r="M755" i="15"/>
  <c r="L755" i="15"/>
  <c r="K755" i="15"/>
  <c r="J755" i="15"/>
  <c r="I755" i="15"/>
  <c r="H755" i="15"/>
  <c r="G755" i="15"/>
  <c r="F755" i="15"/>
  <c r="E755" i="15"/>
  <c r="T754" i="15"/>
  <c r="S754" i="15"/>
  <c r="R754" i="15"/>
  <c r="Q754" i="15"/>
  <c r="P754" i="15"/>
  <c r="O754" i="15"/>
  <c r="N754" i="15"/>
  <c r="M754" i="15"/>
  <c r="L754" i="15"/>
  <c r="K754" i="15"/>
  <c r="J754" i="15"/>
  <c r="I754" i="15"/>
  <c r="H754" i="15"/>
  <c r="G754" i="15"/>
  <c r="F754" i="15"/>
  <c r="E754" i="15"/>
  <c r="T753" i="15"/>
  <c r="S753" i="15"/>
  <c r="R753" i="15"/>
  <c r="Q753" i="15"/>
  <c r="P753" i="15"/>
  <c r="O753" i="15"/>
  <c r="N753" i="15"/>
  <c r="M753" i="15"/>
  <c r="L753" i="15"/>
  <c r="K753" i="15"/>
  <c r="J753" i="15"/>
  <c r="I753" i="15"/>
  <c r="H753" i="15"/>
  <c r="G753" i="15"/>
  <c r="F753" i="15"/>
  <c r="E753" i="15"/>
  <c r="T752" i="15"/>
  <c r="S752" i="15"/>
  <c r="R752" i="15"/>
  <c r="Q752" i="15"/>
  <c r="P752" i="15"/>
  <c r="O752" i="15"/>
  <c r="N752" i="15"/>
  <c r="M752" i="15"/>
  <c r="L752" i="15"/>
  <c r="K752" i="15"/>
  <c r="J752" i="15"/>
  <c r="I752" i="15"/>
  <c r="H752" i="15"/>
  <c r="G752" i="15"/>
  <c r="F752" i="15"/>
  <c r="E752" i="15"/>
  <c r="T750" i="15"/>
  <c r="S750" i="15"/>
  <c r="R750" i="15"/>
  <c r="Q750" i="15"/>
  <c r="P750" i="15"/>
  <c r="O750" i="15"/>
  <c r="N750" i="15"/>
  <c r="M750" i="15"/>
  <c r="L750" i="15"/>
  <c r="K750" i="15"/>
  <c r="J750" i="15"/>
  <c r="I750" i="15"/>
  <c r="H750" i="15"/>
  <c r="G750" i="15"/>
  <c r="F750" i="15"/>
  <c r="E750" i="15"/>
  <c r="T748" i="15"/>
  <c r="S748" i="15"/>
  <c r="R748" i="15"/>
  <c r="Q748" i="15"/>
  <c r="P748" i="15"/>
  <c r="O748" i="15"/>
  <c r="N748" i="15"/>
  <c r="M748" i="15"/>
  <c r="L748" i="15"/>
  <c r="K748" i="15"/>
  <c r="J748" i="15"/>
  <c r="I748" i="15"/>
  <c r="H748" i="15"/>
  <c r="G748" i="15"/>
  <c r="F748" i="15"/>
  <c r="E748" i="15"/>
  <c r="T745" i="15"/>
  <c r="S745" i="15"/>
  <c r="R745" i="15"/>
  <c r="Q745" i="15"/>
  <c r="P745" i="15"/>
  <c r="O745" i="15"/>
  <c r="N745" i="15"/>
  <c r="M745" i="15"/>
  <c r="L745" i="15"/>
  <c r="K745" i="15"/>
  <c r="J745" i="15"/>
  <c r="I745" i="15"/>
  <c r="H745" i="15"/>
  <c r="G745" i="15"/>
  <c r="F745" i="15"/>
  <c r="E745" i="15"/>
  <c r="T744" i="15"/>
  <c r="S744" i="15"/>
  <c r="R744" i="15"/>
  <c r="Q744" i="15"/>
  <c r="P744" i="15"/>
  <c r="O744" i="15"/>
  <c r="N744" i="15"/>
  <c r="M744" i="15"/>
  <c r="L744" i="15"/>
  <c r="K744" i="15"/>
  <c r="J744" i="15"/>
  <c r="I744" i="15"/>
  <c r="H744" i="15"/>
  <c r="G744" i="15"/>
  <c r="F744" i="15"/>
  <c r="E744" i="15"/>
  <c r="T743" i="15"/>
  <c r="S743" i="15"/>
  <c r="R743" i="15"/>
  <c r="Q743" i="15"/>
  <c r="P743" i="15"/>
  <c r="O743" i="15"/>
  <c r="N743" i="15"/>
  <c r="M743" i="15"/>
  <c r="L743" i="15"/>
  <c r="K743" i="15"/>
  <c r="J743" i="15"/>
  <c r="I743" i="15"/>
  <c r="H743" i="15"/>
  <c r="G743" i="15"/>
  <c r="F743" i="15"/>
  <c r="E743" i="15"/>
  <c r="T740" i="15"/>
  <c r="S740" i="15"/>
  <c r="R740" i="15"/>
  <c r="Q740" i="15"/>
  <c r="P740" i="15"/>
  <c r="O740" i="15"/>
  <c r="N740" i="15"/>
  <c r="M740" i="15"/>
  <c r="L740" i="15"/>
  <c r="K740" i="15"/>
  <c r="J740" i="15"/>
  <c r="I740" i="15"/>
  <c r="H740" i="15"/>
  <c r="G740" i="15"/>
  <c r="F740" i="15"/>
  <c r="E740" i="15"/>
  <c r="T739" i="15"/>
  <c r="S739" i="15"/>
  <c r="R739" i="15"/>
  <c r="Q739" i="15"/>
  <c r="P739" i="15"/>
  <c r="O739" i="15"/>
  <c r="N739" i="15"/>
  <c r="M739" i="15"/>
  <c r="L739" i="15"/>
  <c r="K739" i="15"/>
  <c r="J739" i="15"/>
  <c r="I739" i="15"/>
  <c r="H739" i="15"/>
  <c r="G739" i="15"/>
  <c r="F739" i="15"/>
  <c r="E739" i="15"/>
  <c r="T738" i="15"/>
  <c r="S738" i="15"/>
  <c r="R738" i="15"/>
  <c r="Q738" i="15"/>
  <c r="P738" i="15"/>
  <c r="O738" i="15"/>
  <c r="N738" i="15"/>
  <c r="M738" i="15"/>
  <c r="L738" i="15"/>
  <c r="K738" i="15"/>
  <c r="J738" i="15"/>
  <c r="I738" i="15"/>
  <c r="H738" i="15"/>
  <c r="G738" i="15"/>
  <c r="F738" i="15"/>
  <c r="E738" i="15"/>
  <c r="T737" i="15"/>
  <c r="S737" i="15"/>
  <c r="R737" i="15"/>
  <c r="Q737" i="15"/>
  <c r="P737" i="15"/>
  <c r="O737" i="15"/>
  <c r="N737" i="15"/>
  <c r="M737" i="15"/>
  <c r="L737" i="15"/>
  <c r="K737" i="15"/>
  <c r="J737" i="15"/>
  <c r="I737" i="15"/>
  <c r="H737" i="15"/>
  <c r="G737" i="15"/>
  <c r="F737" i="15"/>
  <c r="E737" i="15"/>
  <c r="T736" i="15"/>
  <c r="S736" i="15"/>
  <c r="R736" i="15"/>
  <c r="Q736" i="15"/>
  <c r="P736" i="15"/>
  <c r="O736" i="15"/>
  <c r="N736" i="15"/>
  <c r="M736" i="15"/>
  <c r="L736" i="15"/>
  <c r="K736" i="15"/>
  <c r="J736" i="15"/>
  <c r="I736" i="15"/>
  <c r="H736" i="15"/>
  <c r="G736" i="15"/>
  <c r="F736" i="15"/>
  <c r="E736" i="15"/>
  <c r="T735" i="15"/>
  <c r="S735" i="15"/>
  <c r="R735" i="15"/>
  <c r="Q735" i="15"/>
  <c r="P735" i="15"/>
  <c r="O735" i="15"/>
  <c r="N735" i="15"/>
  <c r="M735" i="15"/>
  <c r="L735" i="15"/>
  <c r="K735" i="15"/>
  <c r="J735" i="15"/>
  <c r="I735" i="15"/>
  <c r="H735" i="15"/>
  <c r="G735" i="15"/>
  <c r="F735" i="15"/>
  <c r="E735" i="15"/>
  <c r="T734" i="15"/>
  <c r="S734" i="15"/>
  <c r="R734" i="15"/>
  <c r="Q734" i="15"/>
  <c r="P734" i="15"/>
  <c r="O734" i="15"/>
  <c r="N734" i="15"/>
  <c r="M734" i="15"/>
  <c r="L734" i="15"/>
  <c r="K734" i="15"/>
  <c r="J734" i="15"/>
  <c r="I734" i="15"/>
  <c r="H734" i="15"/>
  <c r="G734" i="15"/>
  <c r="F734" i="15"/>
  <c r="E734" i="15"/>
  <c r="T732" i="15"/>
  <c r="S732" i="15"/>
  <c r="R732" i="15"/>
  <c r="Q732" i="15"/>
  <c r="P732" i="15"/>
  <c r="O732" i="15"/>
  <c r="N732" i="15"/>
  <c r="M732" i="15"/>
  <c r="L732" i="15"/>
  <c r="K732" i="15"/>
  <c r="J732" i="15"/>
  <c r="I732" i="15"/>
  <c r="H732" i="15"/>
  <c r="G732" i="15"/>
  <c r="F732" i="15"/>
  <c r="E732" i="15"/>
  <c r="T731" i="15"/>
  <c r="S731" i="15"/>
  <c r="R731" i="15"/>
  <c r="Q731" i="15"/>
  <c r="P731" i="15"/>
  <c r="O731" i="15"/>
  <c r="N731" i="15"/>
  <c r="M731" i="15"/>
  <c r="L731" i="15"/>
  <c r="K731" i="15"/>
  <c r="J731" i="15"/>
  <c r="I731" i="15"/>
  <c r="H731" i="15"/>
  <c r="G731" i="15"/>
  <c r="F731" i="15"/>
  <c r="E731" i="15"/>
  <c r="T730" i="15"/>
  <c r="S730" i="15"/>
  <c r="R730" i="15"/>
  <c r="Q730" i="15"/>
  <c r="P730" i="15"/>
  <c r="O730" i="15"/>
  <c r="N730" i="15"/>
  <c r="M730" i="15"/>
  <c r="L730" i="15"/>
  <c r="K730" i="15"/>
  <c r="J730" i="15"/>
  <c r="I730" i="15"/>
  <c r="H730" i="15"/>
  <c r="G730" i="15"/>
  <c r="F730" i="15"/>
  <c r="E730" i="15"/>
  <c r="T729" i="15"/>
  <c r="S729" i="15"/>
  <c r="R729" i="15"/>
  <c r="Q729" i="15"/>
  <c r="P729" i="15"/>
  <c r="O729" i="15"/>
  <c r="N729" i="15"/>
  <c r="M729" i="15"/>
  <c r="L729" i="15"/>
  <c r="K729" i="15"/>
  <c r="J729" i="15"/>
  <c r="I729" i="15"/>
  <c r="H729" i="15"/>
  <c r="G729" i="15"/>
  <c r="F729" i="15"/>
  <c r="E729" i="15"/>
  <c r="T728" i="15"/>
  <c r="S728" i="15"/>
  <c r="R728" i="15"/>
  <c r="Q728" i="15"/>
  <c r="P728" i="15"/>
  <c r="O728" i="15"/>
  <c r="N728" i="15"/>
  <c r="M728" i="15"/>
  <c r="L728" i="15"/>
  <c r="K728" i="15"/>
  <c r="J728" i="15"/>
  <c r="I728" i="15"/>
  <c r="H728" i="15"/>
  <c r="G728" i="15"/>
  <c r="F728" i="15"/>
  <c r="E728" i="15"/>
  <c r="T726" i="15"/>
  <c r="S726" i="15"/>
  <c r="R726" i="15"/>
  <c r="Q726" i="15"/>
  <c r="P726" i="15"/>
  <c r="O726" i="15"/>
  <c r="N726" i="15"/>
  <c r="M726" i="15"/>
  <c r="L726" i="15"/>
  <c r="K726" i="15"/>
  <c r="J726" i="15"/>
  <c r="I726" i="15"/>
  <c r="H726" i="15"/>
  <c r="G726" i="15"/>
  <c r="F726" i="15"/>
  <c r="E726" i="15"/>
  <c r="T724" i="15"/>
  <c r="S724" i="15"/>
  <c r="R724" i="15"/>
  <c r="Q724" i="15"/>
  <c r="P724" i="15"/>
  <c r="O724" i="15"/>
  <c r="N724" i="15"/>
  <c r="M724" i="15"/>
  <c r="L724" i="15"/>
  <c r="K724" i="15"/>
  <c r="J724" i="15"/>
  <c r="I724" i="15"/>
  <c r="H724" i="15"/>
  <c r="G724" i="15"/>
  <c r="F724" i="15"/>
  <c r="E724" i="15"/>
  <c r="T723" i="15"/>
  <c r="S723" i="15"/>
  <c r="R723" i="15"/>
  <c r="Q723" i="15"/>
  <c r="P723" i="15"/>
  <c r="O723" i="15"/>
  <c r="N723" i="15"/>
  <c r="M723" i="15"/>
  <c r="L723" i="15"/>
  <c r="K723" i="15"/>
  <c r="J723" i="15"/>
  <c r="I723" i="15"/>
  <c r="H723" i="15"/>
  <c r="G723" i="15"/>
  <c r="F723" i="15"/>
  <c r="E723" i="15"/>
  <c r="T722" i="15"/>
  <c r="S722" i="15"/>
  <c r="R722" i="15"/>
  <c r="Q722" i="15"/>
  <c r="P722" i="15"/>
  <c r="O722" i="15"/>
  <c r="N722" i="15"/>
  <c r="M722" i="15"/>
  <c r="L722" i="15"/>
  <c r="K722" i="15"/>
  <c r="J722" i="15"/>
  <c r="I722" i="15"/>
  <c r="H722" i="15"/>
  <c r="G722" i="15"/>
  <c r="F722" i="15"/>
  <c r="E722" i="15"/>
  <c r="T719" i="15"/>
  <c r="S719" i="15"/>
  <c r="R719" i="15"/>
  <c r="Q719" i="15"/>
  <c r="P719" i="15"/>
  <c r="O719" i="15"/>
  <c r="N719" i="15"/>
  <c r="M719" i="15"/>
  <c r="L719" i="15"/>
  <c r="K719" i="15"/>
  <c r="J719" i="15"/>
  <c r="I719" i="15"/>
  <c r="H719" i="15"/>
  <c r="G719" i="15"/>
  <c r="F719" i="15"/>
  <c r="E719" i="15"/>
  <c r="T718" i="15"/>
  <c r="S718" i="15"/>
  <c r="R718" i="15"/>
  <c r="Q718" i="15"/>
  <c r="P718" i="15"/>
  <c r="O718" i="15"/>
  <c r="N718" i="15"/>
  <c r="M718" i="15"/>
  <c r="L718" i="15"/>
  <c r="K718" i="15"/>
  <c r="J718" i="15"/>
  <c r="I718" i="15"/>
  <c r="H718" i="15"/>
  <c r="G718" i="15"/>
  <c r="F718" i="15"/>
  <c r="E718" i="15"/>
  <c r="T716" i="15"/>
  <c r="S716" i="15"/>
  <c r="R716" i="15"/>
  <c r="Q716" i="15"/>
  <c r="P716" i="15"/>
  <c r="O716" i="15"/>
  <c r="N716" i="15"/>
  <c r="M716" i="15"/>
  <c r="L716" i="15"/>
  <c r="K716" i="15"/>
  <c r="J716" i="15"/>
  <c r="I716" i="15"/>
  <c r="H716" i="15"/>
  <c r="G716" i="15"/>
  <c r="F716" i="15"/>
  <c r="E716" i="15"/>
  <c r="T715" i="15"/>
  <c r="S715" i="15"/>
  <c r="R715" i="15"/>
  <c r="Q715" i="15"/>
  <c r="P715" i="15"/>
  <c r="O715" i="15"/>
  <c r="N715" i="15"/>
  <c r="M715" i="15"/>
  <c r="L715" i="15"/>
  <c r="K715" i="15"/>
  <c r="J715" i="15"/>
  <c r="I715" i="15"/>
  <c r="H715" i="15"/>
  <c r="G715" i="15"/>
  <c r="F715" i="15"/>
  <c r="E715" i="15"/>
  <c r="T714" i="15"/>
  <c r="S714" i="15"/>
  <c r="R714" i="15"/>
  <c r="Q714" i="15"/>
  <c r="P714" i="15"/>
  <c r="O714" i="15"/>
  <c r="N714" i="15"/>
  <c r="M714" i="15"/>
  <c r="L714" i="15"/>
  <c r="K714" i="15"/>
  <c r="J714" i="15"/>
  <c r="I714" i="15"/>
  <c r="H714" i="15"/>
  <c r="G714" i="15"/>
  <c r="F714" i="15"/>
  <c r="E714" i="15"/>
  <c r="T712" i="15"/>
  <c r="S712" i="15"/>
  <c r="R712" i="15"/>
  <c r="Q712" i="15"/>
  <c r="P712" i="15"/>
  <c r="O712" i="15"/>
  <c r="N712" i="15"/>
  <c r="M712" i="15"/>
  <c r="L712" i="15"/>
  <c r="K712" i="15"/>
  <c r="J712" i="15"/>
  <c r="I712" i="15"/>
  <c r="H712" i="15"/>
  <c r="G712" i="15"/>
  <c r="F712" i="15"/>
  <c r="E712" i="15"/>
  <c r="T711" i="15"/>
  <c r="S711" i="15"/>
  <c r="R711" i="15"/>
  <c r="Q711" i="15"/>
  <c r="P711" i="15"/>
  <c r="O711" i="15"/>
  <c r="N711" i="15"/>
  <c r="M711" i="15"/>
  <c r="L711" i="15"/>
  <c r="K711" i="15"/>
  <c r="J711" i="15"/>
  <c r="I711" i="15"/>
  <c r="H711" i="15"/>
  <c r="G711" i="15"/>
  <c r="F711" i="15"/>
  <c r="E711" i="15"/>
  <c r="T709" i="15"/>
  <c r="S709" i="15"/>
  <c r="R709" i="15"/>
  <c r="Q709" i="15"/>
  <c r="P709" i="15"/>
  <c r="O709" i="15"/>
  <c r="N709" i="15"/>
  <c r="M709" i="15"/>
  <c r="L709" i="15"/>
  <c r="K709" i="15"/>
  <c r="J709" i="15"/>
  <c r="I709" i="15"/>
  <c r="H709" i="15"/>
  <c r="G709" i="15"/>
  <c r="F709" i="15"/>
  <c r="E709" i="15"/>
  <c r="T708" i="15"/>
  <c r="S708" i="15"/>
  <c r="R708" i="15"/>
  <c r="Q708" i="15"/>
  <c r="P708" i="15"/>
  <c r="O708" i="15"/>
  <c r="N708" i="15"/>
  <c r="M708" i="15"/>
  <c r="L708" i="15"/>
  <c r="K708" i="15"/>
  <c r="J708" i="15"/>
  <c r="I708" i="15"/>
  <c r="H708" i="15"/>
  <c r="G708" i="15"/>
  <c r="F708" i="15"/>
  <c r="E708" i="15"/>
  <c r="T707" i="15"/>
  <c r="S707" i="15"/>
  <c r="R707" i="15"/>
  <c r="Q707" i="15"/>
  <c r="P707" i="15"/>
  <c r="O707" i="15"/>
  <c r="N707" i="15"/>
  <c r="M707" i="15"/>
  <c r="L707" i="15"/>
  <c r="K707" i="15"/>
  <c r="J707" i="15"/>
  <c r="I707" i="15"/>
  <c r="H707" i="15"/>
  <c r="G707" i="15"/>
  <c r="F707" i="15"/>
  <c r="E707" i="15"/>
  <c r="T706" i="15"/>
  <c r="S706" i="15"/>
  <c r="R706" i="15"/>
  <c r="Q706" i="15"/>
  <c r="P706" i="15"/>
  <c r="O706" i="15"/>
  <c r="N706" i="15"/>
  <c r="M706" i="15"/>
  <c r="L706" i="15"/>
  <c r="K706" i="15"/>
  <c r="J706" i="15"/>
  <c r="I706" i="15"/>
  <c r="H706" i="15"/>
  <c r="G706" i="15"/>
  <c r="F706" i="15"/>
  <c r="E706" i="15"/>
  <c r="T705" i="15"/>
  <c r="S705" i="15"/>
  <c r="R705" i="15"/>
  <c r="Q705" i="15"/>
  <c r="P705" i="15"/>
  <c r="O705" i="15"/>
  <c r="N705" i="15"/>
  <c r="M705" i="15"/>
  <c r="L705" i="15"/>
  <c r="K705" i="15"/>
  <c r="J705" i="15"/>
  <c r="I705" i="15"/>
  <c r="H705" i="15"/>
  <c r="G705" i="15"/>
  <c r="F705" i="15"/>
  <c r="E705" i="15"/>
  <c r="T704" i="15"/>
  <c r="S704" i="15"/>
  <c r="R704" i="15"/>
  <c r="Q704" i="15"/>
  <c r="P704" i="15"/>
  <c r="O704" i="15"/>
  <c r="N704" i="15"/>
  <c r="M704" i="15"/>
  <c r="L704" i="15"/>
  <c r="K704" i="15"/>
  <c r="J704" i="15"/>
  <c r="I704" i="15"/>
  <c r="H704" i="15"/>
  <c r="G704" i="15"/>
  <c r="F704" i="15"/>
  <c r="E704" i="15"/>
  <c r="T703" i="15"/>
  <c r="S703" i="15"/>
  <c r="R703" i="15"/>
  <c r="Q703" i="15"/>
  <c r="P703" i="15"/>
  <c r="O703" i="15"/>
  <c r="N703" i="15"/>
  <c r="M703" i="15"/>
  <c r="L703" i="15"/>
  <c r="K703" i="15"/>
  <c r="J703" i="15"/>
  <c r="I703" i="15"/>
  <c r="H703" i="15"/>
  <c r="G703" i="15"/>
  <c r="F703" i="15"/>
  <c r="E703" i="15"/>
  <c r="T702" i="15"/>
  <c r="S702" i="15"/>
  <c r="R702" i="15"/>
  <c r="Q702" i="15"/>
  <c r="P702" i="15"/>
  <c r="O702" i="15"/>
  <c r="N702" i="15"/>
  <c r="M702" i="15"/>
  <c r="L702" i="15"/>
  <c r="K702" i="15"/>
  <c r="J702" i="15"/>
  <c r="I702" i="15"/>
  <c r="H702" i="15"/>
  <c r="G702" i="15"/>
  <c r="F702" i="15"/>
  <c r="E702" i="15"/>
  <c r="T701" i="15"/>
  <c r="S701" i="15"/>
  <c r="R701" i="15"/>
  <c r="Q701" i="15"/>
  <c r="P701" i="15"/>
  <c r="O701" i="15"/>
  <c r="N701" i="15"/>
  <c r="M701" i="15"/>
  <c r="L701" i="15"/>
  <c r="K701" i="15"/>
  <c r="J701" i="15"/>
  <c r="I701" i="15"/>
  <c r="H701" i="15"/>
  <c r="G701" i="15"/>
  <c r="F701" i="15"/>
  <c r="E701" i="15"/>
  <c r="T700" i="15"/>
  <c r="S700" i="15"/>
  <c r="R700" i="15"/>
  <c r="Q700" i="15"/>
  <c r="P700" i="15"/>
  <c r="O700" i="15"/>
  <c r="N700" i="15"/>
  <c r="M700" i="15"/>
  <c r="L700" i="15"/>
  <c r="K700" i="15"/>
  <c r="J700" i="15"/>
  <c r="I700" i="15"/>
  <c r="H700" i="15"/>
  <c r="G700" i="15"/>
  <c r="F700" i="15"/>
  <c r="E700" i="15"/>
  <c r="T693" i="15"/>
  <c r="S693" i="15"/>
  <c r="R693" i="15"/>
  <c r="Q693" i="15"/>
  <c r="P693" i="15"/>
  <c r="O693" i="15"/>
  <c r="N693" i="15"/>
  <c r="M693" i="15"/>
  <c r="L693" i="15"/>
  <c r="K693" i="15"/>
  <c r="J693" i="15"/>
  <c r="I693" i="15"/>
  <c r="H693" i="15"/>
  <c r="G693" i="15"/>
  <c r="F693" i="15"/>
  <c r="E693" i="15"/>
  <c r="T692" i="15"/>
  <c r="S692" i="15"/>
  <c r="R692" i="15"/>
  <c r="Q692" i="15"/>
  <c r="P692" i="15"/>
  <c r="O692" i="15"/>
  <c r="N692" i="15"/>
  <c r="M692" i="15"/>
  <c r="L692" i="15"/>
  <c r="K692" i="15"/>
  <c r="J692" i="15"/>
  <c r="I692" i="15"/>
  <c r="H692" i="15"/>
  <c r="G692" i="15"/>
  <c r="F692" i="15"/>
  <c r="E692" i="15"/>
  <c r="T687" i="15"/>
  <c r="S687" i="15"/>
  <c r="R687" i="15"/>
  <c r="Q687" i="15"/>
  <c r="P687" i="15"/>
  <c r="O687" i="15"/>
  <c r="N687" i="15"/>
  <c r="M687" i="15"/>
  <c r="L687" i="15"/>
  <c r="K687" i="15"/>
  <c r="J687" i="15"/>
  <c r="I687" i="15"/>
  <c r="H687" i="15"/>
  <c r="G687" i="15"/>
  <c r="F687" i="15"/>
  <c r="E687" i="15"/>
  <c r="T683" i="15"/>
  <c r="S683" i="15"/>
  <c r="R683" i="15"/>
  <c r="Q683" i="15"/>
  <c r="P683" i="15"/>
  <c r="O683" i="15"/>
  <c r="N683" i="15"/>
  <c r="M683" i="15"/>
  <c r="L683" i="15"/>
  <c r="K683" i="15"/>
  <c r="J683" i="15"/>
  <c r="I683" i="15"/>
  <c r="H683" i="15"/>
  <c r="G683" i="15"/>
  <c r="F683" i="15"/>
  <c r="E683" i="15"/>
  <c r="T680" i="15"/>
  <c r="S680" i="15"/>
  <c r="R680" i="15"/>
  <c r="Q680" i="15"/>
  <c r="P680" i="15"/>
  <c r="O680" i="15"/>
  <c r="N680" i="15"/>
  <c r="M680" i="15"/>
  <c r="L680" i="15"/>
  <c r="K680" i="15"/>
  <c r="J680" i="15"/>
  <c r="I680" i="15"/>
  <c r="H680" i="15"/>
  <c r="G680" i="15"/>
  <c r="F680" i="15"/>
  <c r="E680" i="15"/>
  <c r="T678" i="15"/>
  <c r="S678" i="15"/>
  <c r="R678" i="15"/>
  <c r="Q678" i="15"/>
  <c r="P678" i="15"/>
  <c r="O678" i="15"/>
  <c r="N678" i="15"/>
  <c r="M678" i="15"/>
  <c r="L678" i="15"/>
  <c r="K678" i="15"/>
  <c r="J678" i="15"/>
  <c r="I678" i="15"/>
  <c r="H678" i="15"/>
  <c r="G678" i="15"/>
  <c r="F678" i="15"/>
  <c r="E678" i="15"/>
  <c r="T676" i="15"/>
  <c r="S676" i="15"/>
  <c r="R676" i="15"/>
  <c r="Q676" i="15"/>
  <c r="P676" i="15"/>
  <c r="O676" i="15"/>
  <c r="N676" i="15"/>
  <c r="M676" i="15"/>
  <c r="L676" i="15"/>
  <c r="K676" i="15"/>
  <c r="J676" i="15"/>
  <c r="I676" i="15"/>
  <c r="H676" i="15"/>
  <c r="G676" i="15"/>
  <c r="F676" i="15"/>
  <c r="E676" i="15"/>
  <c r="T675" i="15"/>
  <c r="S675" i="15"/>
  <c r="R675" i="15"/>
  <c r="Q675" i="15"/>
  <c r="P675" i="15"/>
  <c r="O675" i="15"/>
  <c r="N675" i="15"/>
  <c r="M675" i="15"/>
  <c r="L675" i="15"/>
  <c r="K675" i="15"/>
  <c r="J675" i="15"/>
  <c r="I675" i="15"/>
  <c r="H675" i="15"/>
  <c r="G675" i="15"/>
  <c r="F675" i="15"/>
  <c r="E675" i="15"/>
  <c r="T674" i="15"/>
  <c r="S674" i="15"/>
  <c r="R674" i="15"/>
  <c r="Q674" i="15"/>
  <c r="P674" i="15"/>
  <c r="O674" i="15"/>
  <c r="N674" i="15"/>
  <c r="M674" i="15"/>
  <c r="L674" i="15"/>
  <c r="K674" i="15"/>
  <c r="J674" i="15"/>
  <c r="I674" i="15"/>
  <c r="H674" i="15"/>
  <c r="G674" i="15"/>
  <c r="F674" i="15"/>
  <c r="E674" i="15"/>
  <c r="T669" i="15"/>
  <c r="S669" i="15"/>
  <c r="R669" i="15"/>
  <c r="Q669" i="15"/>
  <c r="P669" i="15"/>
  <c r="O669" i="15"/>
  <c r="N669" i="15"/>
  <c r="M669" i="15"/>
  <c r="L669" i="15"/>
  <c r="K669" i="15"/>
  <c r="J669" i="15"/>
  <c r="I669" i="15"/>
  <c r="H669" i="15"/>
  <c r="G669" i="15"/>
  <c r="F669" i="15"/>
  <c r="E669" i="15"/>
  <c r="T668" i="15"/>
  <c r="S668" i="15"/>
  <c r="R668" i="15"/>
  <c r="Q668" i="15"/>
  <c r="P668" i="15"/>
  <c r="O668" i="15"/>
  <c r="N668" i="15"/>
  <c r="M668" i="15"/>
  <c r="L668" i="15"/>
  <c r="K668" i="15"/>
  <c r="J668" i="15"/>
  <c r="I668" i="15"/>
  <c r="H668" i="15"/>
  <c r="G668" i="15"/>
  <c r="F668" i="15"/>
  <c r="E668" i="15"/>
  <c r="T666" i="15"/>
  <c r="S666" i="15"/>
  <c r="R666" i="15"/>
  <c r="Q666" i="15"/>
  <c r="P666" i="15"/>
  <c r="O666" i="15"/>
  <c r="N666" i="15"/>
  <c r="M666" i="15"/>
  <c r="L666" i="15"/>
  <c r="K666" i="15"/>
  <c r="J666" i="15"/>
  <c r="I666" i="15"/>
  <c r="H666" i="15"/>
  <c r="G666" i="15"/>
  <c r="F666" i="15"/>
  <c r="E666" i="15"/>
  <c r="T661" i="15"/>
  <c r="S661" i="15"/>
  <c r="R661" i="15"/>
  <c r="Q661" i="15"/>
  <c r="P661" i="15"/>
  <c r="O661" i="15"/>
  <c r="N661" i="15"/>
  <c r="M661" i="15"/>
  <c r="L661" i="15"/>
  <c r="K661" i="15"/>
  <c r="J661" i="15"/>
  <c r="I661" i="15"/>
  <c r="H661" i="15"/>
  <c r="G661" i="15"/>
  <c r="F661" i="15"/>
  <c r="E661" i="15"/>
  <c r="T660" i="15"/>
  <c r="S660" i="15"/>
  <c r="R660" i="15"/>
  <c r="Q660" i="15"/>
  <c r="P660" i="15"/>
  <c r="O660" i="15"/>
  <c r="N660" i="15"/>
  <c r="M660" i="15"/>
  <c r="L660" i="15"/>
  <c r="K660" i="15"/>
  <c r="J660" i="15"/>
  <c r="I660" i="15"/>
  <c r="H660" i="15"/>
  <c r="G660" i="15"/>
  <c r="F660" i="15"/>
  <c r="E660" i="15"/>
  <c r="T658" i="15"/>
  <c r="S658" i="15"/>
  <c r="R658" i="15"/>
  <c r="Q658" i="15"/>
  <c r="P658" i="15"/>
  <c r="O658" i="15"/>
  <c r="N658" i="15"/>
  <c r="M658" i="15"/>
  <c r="L658" i="15"/>
  <c r="K658" i="15"/>
  <c r="J658" i="15"/>
  <c r="I658" i="15"/>
  <c r="H658" i="15"/>
  <c r="G658" i="15"/>
  <c r="F658" i="15"/>
  <c r="E658" i="15"/>
  <c r="T656" i="15"/>
  <c r="S656" i="15"/>
  <c r="R656" i="15"/>
  <c r="Q656" i="15"/>
  <c r="P656" i="15"/>
  <c r="O656" i="15"/>
  <c r="N656" i="15"/>
  <c r="M656" i="15"/>
  <c r="L656" i="15"/>
  <c r="K656" i="15"/>
  <c r="J656" i="15"/>
  <c r="I656" i="15"/>
  <c r="H656" i="15"/>
  <c r="G656" i="15"/>
  <c r="F656" i="15"/>
  <c r="E656" i="15"/>
  <c r="T655" i="15"/>
  <c r="S655" i="15"/>
  <c r="R655" i="15"/>
  <c r="Q655" i="15"/>
  <c r="P655" i="15"/>
  <c r="O655" i="15"/>
  <c r="N655" i="15"/>
  <c r="M655" i="15"/>
  <c r="L655" i="15"/>
  <c r="K655" i="15"/>
  <c r="J655" i="15"/>
  <c r="I655" i="15"/>
  <c r="H655" i="15"/>
  <c r="G655" i="15"/>
  <c r="F655" i="15"/>
  <c r="E655" i="15"/>
  <c r="T652" i="15"/>
  <c r="S652" i="15"/>
  <c r="R652" i="15"/>
  <c r="Q652" i="15"/>
  <c r="P652" i="15"/>
  <c r="O652" i="15"/>
  <c r="N652" i="15"/>
  <c r="M652" i="15"/>
  <c r="L652" i="15"/>
  <c r="K652" i="15"/>
  <c r="J652" i="15"/>
  <c r="I652" i="15"/>
  <c r="H652" i="15"/>
  <c r="G652" i="15"/>
  <c r="F652" i="15"/>
  <c r="E652" i="15"/>
  <c r="T651" i="15"/>
  <c r="S651" i="15"/>
  <c r="R651" i="15"/>
  <c r="Q651" i="15"/>
  <c r="P651" i="15"/>
  <c r="O651" i="15"/>
  <c r="N651" i="15"/>
  <c r="M651" i="15"/>
  <c r="L651" i="15"/>
  <c r="K651" i="15"/>
  <c r="J651" i="15"/>
  <c r="I651" i="15"/>
  <c r="H651" i="15"/>
  <c r="G651" i="15"/>
  <c r="F651" i="15"/>
  <c r="E651" i="15"/>
  <c r="T647" i="15"/>
  <c r="S647" i="15"/>
  <c r="R647" i="15"/>
  <c r="Q647" i="15"/>
  <c r="P647" i="15"/>
  <c r="O647" i="15"/>
  <c r="N647" i="15"/>
  <c r="M647" i="15"/>
  <c r="L647" i="15"/>
  <c r="K647" i="15"/>
  <c r="J647" i="15"/>
  <c r="I647" i="15"/>
  <c r="H647" i="15"/>
  <c r="G647" i="15"/>
  <c r="F647" i="15"/>
  <c r="E647" i="15"/>
  <c r="T644" i="15"/>
  <c r="S644" i="15"/>
  <c r="R644" i="15"/>
  <c r="Q644" i="15"/>
  <c r="P644" i="15"/>
  <c r="O644" i="15"/>
  <c r="N644" i="15"/>
  <c r="M644" i="15"/>
  <c r="L644" i="15"/>
  <c r="K644" i="15"/>
  <c r="J644" i="15"/>
  <c r="I644" i="15"/>
  <c r="H644" i="15"/>
  <c r="G644" i="15"/>
  <c r="F644" i="15"/>
  <c r="E644" i="15"/>
  <c r="T643" i="15"/>
  <c r="S643" i="15"/>
  <c r="R643" i="15"/>
  <c r="Q643" i="15"/>
  <c r="P643" i="15"/>
  <c r="O643" i="15"/>
  <c r="N643" i="15"/>
  <c r="M643" i="15"/>
  <c r="L643" i="15"/>
  <c r="K643" i="15"/>
  <c r="J643" i="15"/>
  <c r="I643" i="15"/>
  <c r="H643" i="15"/>
  <c r="G643" i="15"/>
  <c r="F643" i="15"/>
  <c r="E643" i="15"/>
  <c r="T642" i="15"/>
  <c r="S642" i="15"/>
  <c r="R642" i="15"/>
  <c r="Q642" i="15"/>
  <c r="P642" i="15"/>
  <c r="O642" i="15"/>
  <c r="N642" i="15"/>
  <c r="M642" i="15"/>
  <c r="L642" i="15"/>
  <c r="K642" i="15"/>
  <c r="J642" i="15"/>
  <c r="I642" i="15"/>
  <c r="H642" i="15"/>
  <c r="G642" i="15"/>
  <c r="F642" i="15"/>
  <c r="E642" i="15"/>
  <c r="T638" i="15"/>
  <c r="S638" i="15"/>
  <c r="R638" i="15"/>
  <c r="Q638" i="15"/>
  <c r="P638" i="15"/>
  <c r="O638" i="15"/>
  <c r="N638" i="15"/>
  <c r="M638" i="15"/>
  <c r="L638" i="15"/>
  <c r="K638" i="15"/>
  <c r="J638" i="15"/>
  <c r="I638" i="15"/>
  <c r="H638" i="15"/>
  <c r="G638" i="15"/>
  <c r="F638" i="15"/>
  <c r="E638" i="15"/>
  <c r="T637" i="15"/>
  <c r="S637" i="15"/>
  <c r="R637" i="15"/>
  <c r="Q637" i="15"/>
  <c r="P637" i="15"/>
  <c r="O637" i="15"/>
  <c r="N637" i="15"/>
  <c r="M637" i="15"/>
  <c r="L637" i="15"/>
  <c r="K637" i="15"/>
  <c r="J637" i="15"/>
  <c r="I637" i="15"/>
  <c r="H637" i="15"/>
  <c r="G637" i="15"/>
  <c r="F637" i="15"/>
  <c r="E637" i="15"/>
  <c r="T636" i="15"/>
  <c r="S636" i="15"/>
  <c r="R636" i="15"/>
  <c r="Q636" i="15"/>
  <c r="P636" i="15"/>
  <c r="O636" i="15"/>
  <c r="N636" i="15"/>
  <c r="M636" i="15"/>
  <c r="L636" i="15"/>
  <c r="K636" i="15"/>
  <c r="J636" i="15"/>
  <c r="I636" i="15"/>
  <c r="H636" i="15"/>
  <c r="G636" i="15"/>
  <c r="F636" i="15"/>
  <c r="E636" i="15"/>
  <c r="T633" i="15"/>
  <c r="S633" i="15"/>
  <c r="R633" i="15"/>
  <c r="Q633" i="15"/>
  <c r="P633" i="15"/>
  <c r="O633" i="15"/>
  <c r="N633" i="15"/>
  <c r="M633" i="15"/>
  <c r="L633" i="15"/>
  <c r="K633" i="15"/>
  <c r="J633" i="15"/>
  <c r="I633" i="15"/>
  <c r="H633" i="15"/>
  <c r="G633" i="15"/>
  <c r="F633" i="15"/>
  <c r="E633" i="15"/>
  <c r="T632" i="15"/>
  <c r="S632" i="15"/>
  <c r="R632" i="15"/>
  <c r="Q632" i="15"/>
  <c r="P632" i="15"/>
  <c r="O632" i="15"/>
  <c r="N632" i="15"/>
  <c r="M632" i="15"/>
  <c r="L632" i="15"/>
  <c r="K632" i="15"/>
  <c r="J632" i="15"/>
  <c r="I632" i="15"/>
  <c r="H632" i="15"/>
  <c r="G632" i="15"/>
  <c r="F632" i="15"/>
  <c r="E632" i="15"/>
  <c r="T629" i="15"/>
  <c r="S629" i="15"/>
  <c r="R629" i="15"/>
  <c r="Q629" i="15"/>
  <c r="P629" i="15"/>
  <c r="O629" i="15"/>
  <c r="N629" i="15"/>
  <c r="M629" i="15"/>
  <c r="L629" i="15"/>
  <c r="K629" i="15"/>
  <c r="J629" i="15"/>
  <c r="I629" i="15"/>
  <c r="H629" i="15"/>
  <c r="G629" i="15"/>
  <c r="F629" i="15"/>
  <c r="E629" i="15"/>
  <c r="T628" i="15"/>
  <c r="S628" i="15"/>
  <c r="R628" i="15"/>
  <c r="Q628" i="15"/>
  <c r="P628" i="15"/>
  <c r="O628" i="15"/>
  <c r="N628" i="15"/>
  <c r="M628" i="15"/>
  <c r="L628" i="15"/>
  <c r="K628" i="15"/>
  <c r="J628" i="15"/>
  <c r="I628" i="15"/>
  <c r="H628" i="15"/>
  <c r="G628" i="15"/>
  <c r="F628" i="15"/>
  <c r="E628" i="15"/>
  <c r="T627" i="15"/>
  <c r="S627" i="15"/>
  <c r="R627" i="15"/>
  <c r="Q627" i="15"/>
  <c r="P627" i="15"/>
  <c r="O627" i="15"/>
  <c r="N627" i="15"/>
  <c r="M627" i="15"/>
  <c r="L627" i="15"/>
  <c r="K627" i="15"/>
  <c r="J627" i="15"/>
  <c r="I627" i="15"/>
  <c r="H627" i="15"/>
  <c r="G627" i="15"/>
  <c r="F627" i="15"/>
  <c r="E627" i="15"/>
  <c r="T623" i="15"/>
  <c r="S623" i="15"/>
  <c r="R623" i="15"/>
  <c r="Q623" i="15"/>
  <c r="P623" i="15"/>
  <c r="O623" i="15"/>
  <c r="N623" i="15"/>
  <c r="M623" i="15"/>
  <c r="L623" i="15"/>
  <c r="K623" i="15"/>
  <c r="J623" i="15"/>
  <c r="I623" i="15"/>
  <c r="H623" i="15"/>
  <c r="G623" i="15"/>
  <c r="F623" i="15"/>
  <c r="E623" i="15"/>
  <c r="T619" i="15"/>
  <c r="S619" i="15"/>
  <c r="R619" i="15"/>
  <c r="Q619" i="15"/>
  <c r="P619" i="15"/>
  <c r="O619" i="15"/>
  <c r="N619" i="15"/>
  <c r="M619" i="15"/>
  <c r="L619" i="15"/>
  <c r="K619" i="15"/>
  <c r="J619" i="15"/>
  <c r="I619" i="15"/>
  <c r="H619" i="15"/>
  <c r="G619" i="15"/>
  <c r="F619" i="15"/>
  <c r="E619" i="15"/>
  <c r="T618" i="15"/>
  <c r="S618" i="15"/>
  <c r="R618" i="15"/>
  <c r="Q618" i="15"/>
  <c r="P618" i="15"/>
  <c r="O618" i="15"/>
  <c r="N618" i="15"/>
  <c r="M618" i="15"/>
  <c r="L618" i="15"/>
  <c r="K618" i="15"/>
  <c r="J618" i="15"/>
  <c r="I618" i="15"/>
  <c r="H618" i="15"/>
  <c r="G618" i="15"/>
  <c r="F618" i="15"/>
  <c r="E618" i="15"/>
  <c r="T616" i="15"/>
  <c r="S616" i="15"/>
  <c r="R616" i="15"/>
  <c r="Q616" i="15"/>
  <c r="P616" i="15"/>
  <c r="O616" i="15"/>
  <c r="N616" i="15"/>
  <c r="M616" i="15"/>
  <c r="L616" i="15"/>
  <c r="K616" i="15"/>
  <c r="J616" i="15"/>
  <c r="I616" i="15"/>
  <c r="H616" i="15"/>
  <c r="G616" i="15"/>
  <c r="F616" i="15"/>
  <c r="E616" i="15"/>
  <c r="T615" i="15"/>
  <c r="S615" i="15"/>
  <c r="R615" i="15"/>
  <c r="Q615" i="15"/>
  <c r="P615" i="15"/>
  <c r="O615" i="15"/>
  <c r="N615" i="15"/>
  <c r="M615" i="15"/>
  <c r="L615" i="15"/>
  <c r="K615" i="15"/>
  <c r="J615" i="15"/>
  <c r="I615" i="15"/>
  <c r="H615" i="15"/>
  <c r="G615" i="15"/>
  <c r="F615" i="15"/>
  <c r="E615" i="15"/>
  <c r="T614" i="15"/>
  <c r="S614" i="15"/>
  <c r="R614" i="15"/>
  <c r="Q614" i="15"/>
  <c r="P614" i="15"/>
  <c r="O614" i="15"/>
  <c r="N614" i="15"/>
  <c r="M614" i="15"/>
  <c r="L614" i="15"/>
  <c r="K614" i="15"/>
  <c r="J614" i="15"/>
  <c r="I614" i="15"/>
  <c r="H614" i="15"/>
  <c r="G614" i="15"/>
  <c r="F614" i="15"/>
  <c r="E614" i="15"/>
  <c r="T611" i="15"/>
  <c r="S611" i="15"/>
  <c r="R611" i="15"/>
  <c r="Q611" i="15"/>
  <c r="P611" i="15"/>
  <c r="O611" i="15"/>
  <c r="N611" i="15"/>
  <c r="M611" i="15"/>
  <c r="L611" i="15"/>
  <c r="K611" i="15"/>
  <c r="J611" i="15"/>
  <c r="I611" i="15"/>
  <c r="H611" i="15"/>
  <c r="G611" i="15"/>
  <c r="F611" i="15"/>
  <c r="E611" i="15"/>
  <c r="T610" i="15"/>
  <c r="S610" i="15"/>
  <c r="R610" i="15"/>
  <c r="Q610" i="15"/>
  <c r="P610" i="15"/>
  <c r="O610" i="15"/>
  <c r="N610" i="15"/>
  <c r="M610" i="15"/>
  <c r="L610" i="15"/>
  <c r="K610" i="15"/>
  <c r="J610" i="15"/>
  <c r="I610" i="15"/>
  <c r="H610" i="15"/>
  <c r="G610" i="15"/>
  <c r="F610" i="15"/>
  <c r="E610" i="15"/>
  <c r="T609" i="15"/>
  <c r="S609" i="15"/>
  <c r="R609" i="15"/>
  <c r="Q609" i="15"/>
  <c r="P609" i="15"/>
  <c r="O609" i="15"/>
  <c r="N609" i="15"/>
  <c r="M609" i="15"/>
  <c r="L609" i="15"/>
  <c r="K609" i="15"/>
  <c r="J609" i="15"/>
  <c r="I609" i="15"/>
  <c r="H609" i="15"/>
  <c r="G609" i="15"/>
  <c r="F609" i="15"/>
  <c r="E609" i="15"/>
  <c r="T607" i="15"/>
  <c r="S607" i="15"/>
  <c r="R607" i="15"/>
  <c r="Q607" i="15"/>
  <c r="P607" i="15"/>
  <c r="O607" i="15"/>
  <c r="N607" i="15"/>
  <c r="M607" i="15"/>
  <c r="L607" i="15"/>
  <c r="K607" i="15"/>
  <c r="J607" i="15"/>
  <c r="I607" i="15"/>
  <c r="H607" i="15"/>
  <c r="G607" i="15"/>
  <c r="F607" i="15"/>
  <c r="E607" i="15"/>
  <c r="T599" i="15"/>
  <c r="S599" i="15"/>
  <c r="R599" i="15"/>
  <c r="Q599" i="15"/>
  <c r="P599" i="15"/>
  <c r="O599" i="15"/>
  <c r="N599" i="15"/>
  <c r="M599" i="15"/>
  <c r="L599" i="15"/>
  <c r="K599" i="15"/>
  <c r="J599" i="15"/>
  <c r="I599" i="15"/>
  <c r="H599" i="15"/>
  <c r="G599" i="15"/>
  <c r="F599" i="15"/>
  <c r="E599" i="15"/>
  <c r="T598" i="15"/>
  <c r="S598" i="15"/>
  <c r="R598" i="15"/>
  <c r="Q598" i="15"/>
  <c r="P598" i="15"/>
  <c r="O598" i="15"/>
  <c r="N598" i="15"/>
  <c r="M598" i="15"/>
  <c r="L598" i="15"/>
  <c r="K598" i="15"/>
  <c r="J598" i="15"/>
  <c r="I598" i="15"/>
  <c r="H598" i="15"/>
  <c r="G598" i="15"/>
  <c r="F598" i="15"/>
  <c r="E598" i="15"/>
  <c r="T597" i="15"/>
  <c r="S597" i="15"/>
  <c r="R597" i="15"/>
  <c r="Q597" i="15"/>
  <c r="P597" i="15"/>
  <c r="O597" i="15"/>
  <c r="N597" i="15"/>
  <c r="M597" i="15"/>
  <c r="L597" i="15"/>
  <c r="K597" i="15"/>
  <c r="J597" i="15"/>
  <c r="I597" i="15"/>
  <c r="H597" i="15"/>
  <c r="G597" i="15"/>
  <c r="F597" i="15"/>
  <c r="E597" i="15"/>
  <c r="T594" i="15"/>
  <c r="S594" i="15"/>
  <c r="R594" i="15"/>
  <c r="Q594" i="15"/>
  <c r="P594" i="15"/>
  <c r="O594" i="15"/>
  <c r="N594" i="15"/>
  <c r="M594" i="15"/>
  <c r="L594" i="15"/>
  <c r="K594" i="15"/>
  <c r="J594" i="15"/>
  <c r="I594" i="15"/>
  <c r="H594" i="15"/>
  <c r="G594" i="15"/>
  <c r="F594" i="15"/>
  <c r="E594" i="15"/>
  <c r="T589" i="15"/>
  <c r="S589" i="15"/>
  <c r="R589" i="15"/>
  <c r="Q589" i="15"/>
  <c r="P589" i="15"/>
  <c r="O589" i="15"/>
  <c r="N589" i="15"/>
  <c r="M589" i="15"/>
  <c r="L589" i="15"/>
  <c r="K589" i="15"/>
  <c r="J589" i="15"/>
  <c r="I589" i="15"/>
  <c r="H589" i="15"/>
  <c r="G589" i="15"/>
  <c r="F589" i="15"/>
  <c r="E589" i="15"/>
  <c r="T586" i="15"/>
  <c r="S586" i="15"/>
  <c r="R586" i="15"/>
  <c r="Q586" i="15"/>
  <c r="P586" i="15"/>
  <c r="O586" i="15"/>
  <c r="N586" i="15"/>
  <c r="M586" i="15"/>
  <c r="L586" i="15"/>
  <c r="K586" i="15"/>
  <c r="J586" i="15"/>
  <c r="I586" i="15"/>
  <c r="H586" i="15"/>
  <c r="G586" i="15"/>
  <c r="F586" i="15"/>
  <c r="E586" i="15"/>
  <c r="T584" i="15"/>
  <c r="S584" i="15"/>
  <c r="R584" i="15"/>
  <c r="Q584" i="15"/>
  <c r="P584" i="15"/>
  <c r="O584" i="15"/>
  <c r="N584" i="15"/>
  <c r="M584" i="15"/>
  <c r="L584" i="15"/>
  <c r="K584" i="15"/>
  <c r="J584" i="15"/>
  <c r="I584" i="15"/>
  <c r="H584" i="15"/>
  <c r="G584" i="15"/>
  <c r="F584" i="15"/>
  <c r="E584" i="15"/>
  <c r="T578" i="15"/>
  <c r="S578" i="15"/>
  <c r="R578" i="15"/>
  <c r="Q578" i="15"/>
  <c r="P578" i="15"/>
  <c r="O578" i="15"/>
  <c r="N578" i="15"/>
  <c r="M578" i="15"/>
  <c r="L578" i="15"/>
  <c r="K578" i="15"/>
  <c r="J578" i="15"/>
  <c r="I578" i="15"/>
  <c r="H578" i="15"/>
  <c r="G578" i="15"/>
  <c r="F578" i="15"/>
  <c r="E578" i="15"/>
  <c r="T577" i="15"/>
  <c r="S577" i="15"/>
  <c r="R577" i="15"/>
  <c r="Q577" i="15"/>
  <c r="P577" i="15"/>
  <c r="O577" i="15"/>
  <c r="N577" i="15"/>
  <c r="M577" i="15"/>
  <c r="L577" i="15"/>
  <c r="K577" i="15"/>
  <c r="J577" i="15"/>
  <c r="I577" i="15"/>
  <c r="H577" i="15"/>
  <c r="G577" i="15"/>
  <c r="F577" i="15"/>
  <c r="E577" i="15"/>
  <c r="T576" i="15"/>
  <c r="S576" i="15"/>
  <c r="R576" i="15"/>
  <c r="Q576" i="15"/>
  <c r="P576" i="15"/>
  <c r="O576" i="15"/>
  <c r="N576" i="15"/>
  <c r="M576" i="15"/>
  <c r="L576" i="15"/>
  <c r="K576" i="15"/>
  <c r="J576" i="15"/>
  <c r="I576" i="15"/>
  <c r="H576" i="15"/>
  <c r="G576" i="15"/>
  <c r="F576" i="15"/>
  <c r="E576" i="15"/>
  <c r="T573" i="15"/>
  <c r="S573" i="15"/>
  <c r="R573" i="15"/>
  <c r="Q573" i="15"/>
  <c r="P573" i="15"/>
  <c r="O573" i="15"/>
  <c r="N573" i="15"/>
  <c r="M573" i="15"/>
  <c r="L573" i="15"/>
  <c r="K573" i="15"/>
  <c r="J573" i="15"/>
  <c r="I573" i="15"/>
  <c r="H573" i="15"/>
  <c r="G573" i="15"/>
  <c r="F573" i="15"/>
  <c r="E573" i="15"/>
  <c r="T571" i="15"/>
  <c r="S571" i="15"/>
  <c r="R571" i="15"/>
  <c r="Q571" i="15"/>
  <c r="P571" i="15"/>
  <c r="O571" i="15"/>
  <c r="N571" i="15"/>
  <c r="M571" i="15"/>
  <c r="L571" i="15"/>
  <c r="K571" i="15"/>
  <c r="J571" i="15"/>
  <c r="I571" i="15"/>
  <c r="H571" i="15"/>
  <c r="G571" i="15"/>
  <c r="F571" i="15"/>
  <c r="E571" i="15"/>
  <c r="T570" i="15"/>
  <c r="S570" i="15"/>
  <c r="R570" i="15"/>
  <c r="Q570" i="15"/>
  <c r="P570" i="15"/>
  <c r="O570" i="15"/>
  <c r="N570" i="15"/>
  <c r="M570" i="15"/>
  <c r="L570" i="15"/>
  <c r="K570" i="15"/>
  <c r="J570" i="15"/>
  <c r="I570" i="15"/>
  <c r="H570" i="15"/>
  <c r="G570" i="15"/>
  <c r="F570" i="15"/>
  <c r="E570" i="15"/>
  <c r="T564" i="15"/>
  <c r="S564" i="15"/>
  <c r="R564" i="15"/>
  <c r="Q564" i="15"/>
  <c r="P564" i="15"/>
  <c r="O564" i="15"/>
  <c r="N564" i="15"/>
  <c r="M564" i="15"/>
  <c r="L564" i="15"/>
  <c r="K564" i="15"/>
  <c r="J564" i="15"/>
  <c r="I564" i="15"/>
  <c r="H564" i="15"/>
  <c r="G564" i="15"/>
  <c r="F564" i="15"/>
  <c r="E564" i="15"/>
  <c r="T563" i="15"/>
  <c r="U15" i="16" s="1"/>
  <c r="S563" i="15"/>
  <c r="T15" i="16" s="1"/>
  <c r="R563" i="15"/>
  <c r="S15" i="16" s="1"/>
  <c r="Q563" i="15"/>
  <c r="R15" i="16" s="1"/>
  <c r="P563" i="15"/>
  <c r="Q15" i="16" s="1"/>
  <c r="O563" i="15"/>
  <c r="P15" i="16" s="1"/>
  <c r="N563" i="15"/>
  <c r="O15" i="16" s="1"/>
  <c r="M563" i="15"/>
  <c r="N15" i="16" s="1"/>
  <c r="L563" i="15"/>
  <c r="M15" i="16" s="1"/>
  <c r="K563" i="15"/>
  <c r="L15" i="16" s="1"/>
  <c r="J563" i="15"/>
  <c r="K15" i="16" s="1"/>
  <c r="I563" i="15"/>
  <c r="J15" i="16" s="1"/>
  <c r="H563" i="15"/>
  <c r="I15" i="16" s="1"/>
  <c r="G563" i="15"/>
  <c r="H15" i="16" s="1"/>
  <c r="F563" i="15"/>
  <c r="G15" i="16" s="1"/>
  <c r="E563" i="15"/>
  <c r="F15" i="16" s="1"/>
  <c r="T562" i="15"/>
  <c r="S562" i="15"/>
  <c r="R562" i="15"/>
  <c r="Q562" i="15"/>
  <c r="P562" i="15"/>
  <c r="O562" i="15"/>
  <c r="N562" i="15"/>
  <c r="M562" i="15"/>
  <c r="L562" i="15"/>
  <c r="K562" i="15"/>
  <c r="J562" i="15"/>
  <c r="I562" i="15"/>
  <c r="H562" i="15"/>
  <c r="G562" i="15"/>
  <c r="F562" i="15"/>
  <c r="E562" i="15"/>
  <c r="T561" i="15"/>
  <c r="S561" i="15"/>
  <c r="R561" i="15"/>
  <c r="Q561" i="15"/>
  <c r="P561" i="15"/>
  <c r="O561" i="15"/>
  <c r="N561" i="15"/>
  <c r="M561" i="15"/>
  <c r="L561" i="15"/>
  <c r="K561" i="15"/>
  <c r="J561" i="15"/>
  <c r="I561" i="15"/>
  <c r="H561" i="15"/>
  <c r="G561" i="15"/>
  <c r="F561" i="15"/>
  <c r="E561" i="15"/>
  <c r="T560" i="15"/>
  <c r="S560" i="15"/>
  <c r="R560" i="15"/>
  <c r="Q560" i="15"/>
  <c r="P560" i="15"/>
  <c r="O560" i="15"/>
  <c r="N560" i="15"/>
  <c r="M560" i="15"/>
  <c r="L560" i="15"/>
  <c r="K560" i="15"/>
  <c r="J560" i="15"/>
  <c r="I560" i="15"/>
  <c r="H560" i="15"/>
  <c r="G560" i="15"/>
  <c r="F560" i="15"/>
  <c r="E560" i="15"/>
  <c r="T559" i="15"/>
  <c r="S559" i="15"/>
  <c r="R559" i="15"/>
  <c r="Q559" i="15"/>
  <c r="P559" i="15"/>
  <c r="O559" i="15"/>
  <c r="N559" i="15"/>
  <c r="M559" i="15"/>
  <c r="L559" i="15"/>
  <c r="K559" i="15"/>
  <c r="J559" i="15"/>
  <c r="I559" i="15"/>
  <c r="H559" i="15"/>
  <c r="G559" i="15"/>
  <c r="F559" i="15"/>
  <c r="E559" i="15"/>
  <c r="T555" i="15"/>
  <c r="S555" i="15"/>
  <c r="R555" i="15"/>
  <c r="Q555" i="15"/>
  <c r="P555" i="15"/>
  <c r="O555" i="15"/>
  <c r="N555" i="15"/>
  <c r="M555" i="15"/>
  <c r="L555" i="15"/>
  <c r="K555" i="15"/>
  <c r="J555" i="15"/>
  <c r="I555" i="15"/>
  <c r="H555" i="15"/>
  <c r="G555" i="15"/>
  <c r="F555" i="15"/>
  <c r="E555" i="15"/>
  <c r="T554" i="15"/>
  <c r="S554" i="15"/>
  <c r="R554" i="15"/>
  <c r="Q554" i="15"/>
  <c r="P554" i="15"/>
  <c r="O554" i="15"/>
  <c r="N554" i="15"/>
  <c r="M554" i="15"/>
  <c r="L554" i="15"/>
  <c r="K554" i="15"/>
  <c r="J554" i="15"/>
  <c r="I554" i="15"/>
  <c r="H554" i="15"/>
  <c r="G554" i="15"/>
  <c r="F554" i="15"/>
  <c r="E554" i="15"/>
  <c r="T553" i="15"/>
  <c r="S553" i="15"/>
  <c r="R553" i="15"/>
  <c r="Q553" i="15"/>
  <c r="P553" i="15"/>
  <c r="O553" i="15"/>
  <c r="N553" i="15"/>
  <c r="M553" i="15"/>
  <c r="L553" i="15"/>
  <c r="K553" i="15"/>
  <c r="J553" i="15"/>
  <c r="I553" i="15"/>
  <c r="H553" i="15"/>
  <c r="G553" i="15"/>
  <c r="F553" i="15"/>
  <c r="E553" i="15"/>
  <c r="T552" i="15"/>
  <c r="S552" i="15"/>
  <c r="R552" i="15"/>
  <c r="Q552" i="15"/>
  <c r="P552" i="15"/>
  <c r="O552" i="15"/>
  <c r="N552" i="15"/>
  <c r="M552" i="15"/>
  <c r="L552" i="15"/>
  <c r="K552" i="15"/>
  <c r="J552" i="15"/>
  <c r="I552" i="15"/>
  <c r="H552" i="15"/>
  <c r="G552" i="15"/>
  <c r="F552" i="15"/>
  <c r="E552" i="15"/>
  <c r="T551" i="15"/>
  <c r="S551" i="15"/>
  <c r="R551" i="15"/>
  <c r="Q551" i="15"/>
  <c r="P551" i="15"/>
  <c r="O551" i="15"/>
  <c r="N551" i="15"/>
  <c r="M551" i="15"/>
  <c r="L551" i="15"/>
  <c r="K551" i="15"/>
  <c r="J551" i="15"/>
  <c r="I551" i="15"/>
  <c r="H551" i="15"/>
  <c r="G551" i="15"/>
  <c r="F551" i="15"/>
  <c r="E551" i="15"/>
  <c r="T549" i="15"/>
  <c r="S549" i="15"/>
  <c r="R549" i="15"/>
  <c r="Q549" i="15"/>
  <c r="P549" i="15"/>
  <c r="O549" i="15"/>
  <c r="N549" i="15"/>
  <c r="M549" i="15"/>
  <c r="L549" i="15"/>
  <c r="K549" i="15"/>
  <c r="J549" i="15"/>
  <c r="I549" i="15"/>
  <c r="H549" i="15"/>
  <c r="G549" i="15"/>
  <c r="F549" i="15"/>
  <c r="E549" i="15"/>
  <c r="T547" i="15"/>
  <c r="S547" i="15"/>
  <c r="R547" i="15"/>
  <c r="Q547" i="15"/>
  <c r="P547" i="15"/>
  <c r="O547" i="15"/>
  <c r="N547" i="15"/>
  <c r="M547" i="15"/>
  <c r="L547" i="15"/>
  <c r="K547" i="15"/>
  <c r="J547" i="15"/>
  <c r="I547" i="15"/>
  <c r="H547" i="15"/>
  <c r="G547" i="15"/>
  <c r="F547" i="15"/>
  <c r="E547" i="15"/>
  <c r="T546" i="15"/>
  <c r="S546" i="15"/>
  <c r="R546" i="15"/>
  <c r="Q546" i="15"/>
  <c r="P546" i="15"/>
  <c r="O546" i="15"/>
  <c r="N546" i="15"/>
  <c r="M546" i="15"/>
  <c r="L546" i="15"/>
  <c r="K546" i="15"/>
  <c r="J546" i="15"/>
  <c r="I546" i="15"/>
  <c r="H546" i="15"/>
  <c r="G546" i="15"/>
  <c r="F546" i="15"/>
  <c r="E546" i="15"/>
  <c r="T545" i="15"/>
  <c r="S545" i="15"/>
  <c r="R545" i="15"/>
  <c r="Q545" i="15"/>
  <c r="P545" i="15"/>
  <c r="O545" i="15"/>
  <c r="N545" i="15"/>
  <c r="M545" i="15"/>
  <c r="L545" i="15"/>
  <c r="K545" i="15"/>
  <c r="J545" i="15"/>
  <c r="I545" i="15"/>
  <c r="H545" i="15"/>
  <c r="G545" i="15"/>
  <c r="F545" i="15"/>
  <c r="E545" i="15"/>
  <c r="T544" i="15"/>
  <c r="S544" i="15"/>
  <c r="R544" i="15"/>
  <c r="Q544" i="15"/>
  <c r="P544" i="15"/>
  <c r="O544" i="15"/>
  <c r="N544" i="15"/>
  <c r="M544" i="15"/>
  <c r="L544" i="15"/>
  <c r="K544" i="15"/>
  <c r="J544" i="15"/>
  <c r="I544" i="15"/>
  <c r="H544" i="15"/>
  <c r="G544" i="15"/>
  <c r="F544" i="15"/>
  <c r="E544" i="15"/>
  <c r="T543" i="15"/>
  <c r="S543" i="15"/>
  <c r="R543" i="15"/>
  <c r="Q543" i="15"/>
  <c r="P543" i="15"/>
  <c r="O543" i="15"/>
  <c r="N543" i="15"/>
  <c r="M543" i="15"/>
  <c r="L543" i="15"/>
  <c r="K543" i="15"/>
  <c r="J543" i="15"/>
  <c r="I543" i="15"/>
  <c r="H543" i="15"/>
  <c r="G543" i="15"/>
  <c r="F543" i="15"/>
  <c r="E543" i="15"/>
  <c r="T542" i="15"/>
  <c r="S542" i="15"/>
  <c r="R542" i="15"/>
  <c r="Q542" i="15"/>
  <c r="P542" i="15"/>
  <c r="O542" i="15"/>
  <c r="N542" i="15"/>
  <c r="M542" i="15"/>
  <c r="L542" i="15"/>
  <c r="K542" i="15"/>
  <c r="J542" i="15"/>
  <c r="I542" i="15"/>
  <c r="H542" i="15"/>
  <c r="G542" i="15"/>
  <c r="F542" i="15"/>
  <c r="E542" i="15"/>
  <c r="T540" i="15"/>
  <c r="S540" i="15"/>
  <c r="R540" i="15"/>
  <c r="Q540" i="15"/>
  <c r="P540" i="15"/>
  <c r="O540" i="15"/>
  <c r="N540" i="15"/>
  <c r="M540" i="15"/>
  <c r="L540" i="15"/>
  <c r="K540" i="15"/>
  <c r="J540" i="15"/>
  <c r="I540" i="15"/>
  <c r="H540" i="15"/>
  <c r="G540" i="15"/>
  <c r="F540" i="15"/>
  <c r="E540" i="15"/>
  <c r="T539" i="15"/>
  <c r="S539" i="15"/>
  <c r="R539" i="15"/>
  <c r="Q539" i="15"/>
  <c r="P539" i="15"/>
  <c r="O539" i="15"/>
  <c r="N539" i="15"/>
  <c r="M539" i="15"/>
  <c r="L539" i="15"/>
  <c r="K539" i="15"/>
  <c r="J539" i="15"/>
  <c r="I539" i="15"/>
  <c r="H539" i="15"/>
  <c r="G539" i="15"/>
  <c r="F539" i="15"/>
  <c r="E539" i="15"/>
  <c r="T538" i="15"/>
  <c r="S538" i="15"/>
  <c r="R538" i="15"/>
  <c r="Q538" i="15"/>
  <c r="P538" i="15"/>
  <c r="O538" i="15"/>
  <c r="N538" i="15"/>
  <c r="M538" i="15"/>
  <c r="L538" i="15"/>
  <c r="K538" i="15"/>
  <c r="J538" i="15"/>
  <c r="I538" i="15"/>
  <c r="H538" i="15"/>
  <c r="G538" i="15"/>
  <c r="F538" i="15"/>
  <c r="E538" i="15"/>
  <c r="T536" i="15"/>
  <c r="S536" i="15"/>
  <c r="R536" i="15"/>
  <c r="Q536" i="15"/>
  <c r="P536" i="15"/>
  <c r="O536" i="15"/>
  <c r="N536" i="15"/>
  <c r="M536" i="15"/>
  <c r="L536" i="15"/>
  <c r="K536" i="15"/>
  <c r="J536" i="15"/>
  <c r="I536" i="15"/>
  <c r="H536" i="15"/>
  <c r="G536" i="15"/>
  <c r="F536" i="15"/>
  <c r="E536" i="15"/>
  <c r="T535" i="15"/>
  <c r="S535" i="15"/>
  <c r="R535" i="15"/>
  <c r="Q535" i="15"/>
  <c r="P535" i="15"/>
  <c r="O535" i="15"/>
  <c r="N535" i="15"/>
  <c r="M535" i="15"/>
  <c r="L535" i="15"/>
  <c r="K535" i="15"/>
  <c r="J535" i="15"/>
  <c r="I535" i="15"/>
  <c r="H535" i="15"/>
  <c r="G535" i="15"/>
  <c r="F535" i="15"/>
  <c r="E535" i="15"/>
  <c r="T533" i="15"/>
  <c r="S533" i="15"/>
  <c r="R533" i="15"/>
  <c r="Q533" i="15"/>
  <c r="P533" i="15"/>
  <c r="O533" i="15"/>
  <c r="N533" i="15"/>
  <c r="M533" i="15"/>
  <c r="L533" i="15"/>
  <c r="K533" i="15"/>
  <c r="J533" i="15"/>
  <c r="I533" i="15"/>
  <c r="H533" i="15"/>
  <c r="G533" i="15"/>
  <c r="F533" i="15"/>
  <c r="E533" i="15"/>
  <c r="T531" i="15"/>
  <c r="S531" i="15"/>
  <c r="R531" i="15"/>
  <c r="Q531" i="15"/>
  <c r="P531" i="15"/>
  <c r="O531" i="15"/>
  <c r="N531" i="15"/>
  <c r="M531" i="15"/>
  <c r="L531" i="15"/>
  <c r="K531" i="15"/>
  <c r="J531" i="15"/>
  <c r="I531" i="15"/>
  <c r="H531" i="15"/>
  <c r="G531" i="15"/>
  <c r="F531" i="15"/>
  <c r="E531" i="15"/>
  <c r="T530" i="15"/>
  <c r="S530" i="15"/>
  <c r="R530" i="15"/>
  <c r="Q530" i="15"/>
  <c r="P530" i="15"/>
  <c r="O530" i="15"/>
  <c r="N530" i="15"/>
  <c r="M530" i="15"/>
  <c r="L530" i="15"/>
  <c r="K530" i="15"/>
  <c r="J530" i="15"/>
  <c r="I530" i="15"/>
  <c r="H530" i="15"/>
  <c r="G530" i="15"/>
  <c r="F530" i="15"/>
  <c r="E530" i="15"/>
  <c r="T529" i="15"/>
  <c r="S529" i="15"/>
  <c r="R529" i="15"/>
  <c r="Q529" i="15"/>
  <c r="P529" i="15"/>
  <c r="O529" i="15"/>
  <c r="N529" i="15"/>
  <c r="M529" i="15"/>
  <c r="L529" i="15"/>
  <c r="K529" i="15"/>
  <c r="J529" i="15"/>
  <c r="I529" i="15"/>
  <c r="H529" i="15"/>
  <c r="G529" i="15"/>
  <c r="F529" i="15"/>
  <c r="E529" i="15"/>
  <c r="T527" i="15"/>
  <c r="S527" i="15"/>
  <c r="R527" i="15"/>
  <c r="Q527" i="15"/>
  <c r="P527" i="15"/>
  <c r="O527" i="15"/>
  <c r="N527" i="15"/>
  <c r="M527" i="15"/>
  <c r="L527" i="15"/>
  <c r="K527" i="15"/>
  <c r="J527" i="15"/>
  <c r="I527" i="15"/>
  <c r="H527" i="15"/>
  <c r="G527" i="15"/>
  <c r="F527" i="15"/>
  <c r="E527" i="15"/>
  <c r="T525" i="15"/>
  <c r="S525" i="15"/>
  <c r="R525" i="15"/>
  <c r="Q525" i="15"/>
  <c r="P525" i="15"/>
  <c r="O525" i="15"/>
  <c r="N525" i="15"/>
  <c r="M525" i="15"/>
  <c r="L525" i="15"/>
  <c r="K525" i="15"/>
  <c r="J525" i="15"/>
  <c r="I525" i="15"/>
  <c r="H525" i="15"/>
  <c r="G525" i="15"/>
  <c r="F525" i="15"/>
  <c r="E525" i="15"/>
  <c r="T524" i="15"/>
  <c r="S524" i="15"/>
  <c r="R524" i="15"/>
  <c r="Q524" i="15"/>
  <c r="P524" i="15"/>
  <c r="O524" i="15"/>
  <c r="N524" i="15"/>
  <c r="M524" i="15"/>
  <c r="L524" i="15"/>
  <c r="K524" i="15"/>
  <c r="J524" i="15"/>
  <c r="I524" i="15"/>
  <c r="H524" i="15"/>
  <c r="G524" i="15"/>
  <c r="F524" i="15"/>
  <c r="E524" i="15"/>
  <c r="T521" i="15"/>
  <c r="S521" i="15"/>
  <c r="R521" i="15"/>
  <c r="Q521" i="15"/>
  <c r="P521" i="15"/>
  <c r="O521" i="15"/>
  <c r="N521" i="15"/>
  <c r="M521" i="15"/>
  <c r="L521" i="15"/>
  <c r="K521" i="15"/>
  <c r="J521" i="15"/>
  <c r="I521" i="15"/>
  <c r="H521" i="15"/>
  <c r="G521" i="15"/>
  <c r="F521" i="15"/>
  <c r="E521" i="15"/>
  <c r="T520" i="15"/>
  <c r="S520" i="15"/>
  <c r="R520" i="15"/>
  <c r="Q520" i="15"/>
  <c r="P520" i="15"/>
  <c r="O520" i="15"/>
  <c r="N520" i="15"/>
  <c r="M520" i="15"/>
  <c r="L520" i="15"/>
  <c r="K520" i="15"/>
  <c r="J520" i="15"/>
  <c r="I520" i="15"/>
  <c r="H520" i="15"/>
  <c r="G520" i="15"/>
  <c r="F520" i="15"/>
  <c r="E520" i="15"/>
  <c r="T518" i="15"/>
  <c r="S518" i="15"/>
  <c r="R518" i="15"/>
  <c r="Q518" i="15"/>
  <c r="P518" i="15"/>
  <c r="O518" i="15"/>
  <c r="N518" i="15"/>
  <c r="M518" i="15"/>
  <c r="L518" i="15"/>
  <c r="K518" i="15"/>
  <c r="J518" i="15"/>
  <c r="I518" i="15"/>
  <c r="H518" i="15"/>
  <c r="G518" i="15"/>
  <c r="F518" i="15"/>
  <c r="E518" i="15"/>
  <c r="T516" i="15"/>
  <c r="S516" i="15"/>
  <c r="R516" i="15"/>
  <c r="Q516" i="15"/>
  <c r="P516" i="15"/>
  <c r="O516" i="15"/>
  <c r="N516" i="15"/>
  <c r="M516" i="15"/>
  <c r="L516" i="15"/>
  <c r="K516" i="15"/>
  <c r="J516" i="15"/>
  <c r="I516" i="15"/>
  <c r="H516" i="15"/>
  <c r="G516" i="15"/>
  <c r="F516" i="15"/>
  <c r="E516" i="15"/>
  <c r="T514" i="15"/>
  <c r="S514" i="15"/>
  <c r="R514" i="15"/>
  <c r="Q514" i="15"/>
  <c r="P514" i="15"/>
  <c r="O514" i="15"/>
  <c r="N514" i="15"/>
  <c r="M514" i="15"/>
  <c r="L514" i="15"/>
  <c r="K514" i="15"/>
  <c r="J514" i="15"/>
  <c r="I514" i="15"/>
  <c r="H514" i="15"/>
  <c r="G514" i="15"/>
  <c r="F514" i="15"/>
  <c r="E514" i="15"/>
  <c r="T513" i="15"/>
  <c r="S513" i="15"/>
  <c r="R513" i="15"/>
  <c r="Q513" i="15"/>
  <c r="P513" i="15"/>
  <c r="O513" i="15"/>
  <c r="N513" i="15"/>
  <c r="M513" i="15"/>
  <c r="L513" i="15"/>
  <c r="K513" i="15"/>
  <c r="J513" i="15"/>
  <c r="I513" i="15"/>
  <c r="H513" i="15"/>
  <c r="G513" i="15"/>
  <c r="F513" i="15"/>
  <c r="E513" i="15"/>
  <c r="T511" i="15"/>
  <c r="S511" i="15"/>
  <c r="R511" i="15"/>
  <c r="Q511" i="15"/>
  <c r="P511" i="15"/>
  <c r="O511" i="15"/>
  <c r="N511" i="15"/>
  <c r="M511" i="15"/>
  <c r="L511" i="15"/>
  <c r="K511" i="15"/>
  <c r="J511" i="15"/>
  <c r="I511" i="15"/>
  <c r="H511" i="15"/>
  <c r="G511" i="15"/>
  <c r="F511" i="15"/>
  <c r="E511" i="15"/>
  <c r="T510" i="15"/>
  <c r="S510" i="15"/>
  <c r="R510" i="15"/>
  <c r="Q510" i="15"/>
  <c r="P510" i="15"/>
  <c r="O510" i="15"/>
  <c r="N510" i="15"/>
  <c r="M510" i="15"/>
  <c r="L510" i="15"/>
  <c r="K510" i="15"/>
  <c r="J510" i="15"/>
  <c r="I510" i="15"/>
  <c r="H510" i="15"/>
  <c r="G510" i="15"/>
  <c r="F510" i="15"/>
  <c r="E510" i="15"/>
  <c r="T509" i="15"/>
  <c r="S509" i="15"/>
  <c r="R509" i="15"/>
  <c r="Q509" i="15"/>
  <c r="P509" i="15"/>
  <c r="O509" i="15"/>
  <c r="N509" i="15"/>
  <c r="M509" i="15"/>
  <c r="L509" i="15"/>
  <c r="K509" i="15"/>
  <c r="J509" i="15"/>
  <c r="I509" i="15"/>
  <c r="H509" i="15"/>
  <c r="G509" i="15"/>
  <c r="F509" i="15"/>
  <c r="E509" i="15"/>
  <c r="T508" i="15"/>
  <c r="S508" i="15"/>
  <c r="R508" i="15"/>
  <c r="Q508" i="15"/>
  <c r="P508" i="15"/>
  <c r="O508" i="15"/>
  <c r="N508" i="15"/>
  <c r="M508" i="15"/>
  <c r="L508" i="15"/>
  <c r="K508" i="15"/>
  <c r="J508" i="15"/>
  <c r="I508" i="15"/>
  <c r="H508" i="15"/>
  <c r="G508" i="15"/>
  <c r="F508" i="15"/>
  <c r="E508" i="15"/>
  <c r="T506" i="15"/>
  <c r="S506" i="15"/>
  <c r="R506" i="15"/>
  <c r="Q506" i="15"/>
  <c r="P506" i="15"/>
  <c r="O506" i="15"/>
  <c r="N506" i="15"/>
  <c r="M506" i="15"/>
  <c r="L506" i="15"/>
  <c r="K506" i="15"/>
  <c r="J506" i="15"/>
  <c r="I506" i="15"/>
  <c r="H506" i="15"/>
  <c r="G506" i="15"/>
  <c r="F506" i="15"/>
  <c r="E506" i="15"/>
  <c r="T505" i="15"/>
  <c r="S505" i="15"/>
  <c r="R505" i="15"/>
  <c r="Q505" i="15"/>
  <c r="P505" i="15"/>
  <c r="O505" i="15"/>
  <c r="N505" i="15"/>
  <c r="M505" i="15"/>
  <c r="L505" i="15"/>
  <c r="K505" i="15"/>
  <c r="J505" i="15"/>
  <c r="I505" i="15"/>
  <c r="H505" i="15"/>
  <c r="G505" i="15"/>
  <c r="F505" i="15"/>
  <c r="E505" i="15"/>
  <c r="T504" i="15"/>
  <c r="S504" i="15"/>
  <c r="R504" i="15"/>
  <c r="Q504" i="15"/>
  <c r="P504" i="15"/>
  <c r="O504" i="15"/>
  <c r="N504" i="15"/>
  <c r="M504" i="15"/>
  <c r="L504" i="15"/>
  <c r="K504" i="15"/>
  <c r="J504" i="15"/>
  <c r="I504" i="15"/>
  <c r="H504" i="15"/>
  <c r="G504" i="15"/>
  <c r="F504" i="15"/>
  <c r="E504" i="15"/>
  <c r="T501" i="15"/>
  <c r="S501" i="15"/>
  <c r="R501" i="15"/>
  <c r="Q501" i="15"/>
  <c r="P501" i="15"/>
  <c r="O501" i="15"/>
  <c r="N501" i="15"/>
  <c r="M501" i="15"/>
  <c r="L501" i="15"/>
  <c r="K501" i="15"/>
  <c r="J501" i="15"/>
  <c r="I501" i="15"/>
  <c r="H501" i="15"/>
  <c r="G501" i="15"/>
  <c r="F501" i="15"/>
  <c r="E501" i="15"/>
  <c r="T500" i="15"/>
  <c r="S500" i="15"/>
  <c r="R500" i="15"/>
  <c r="Q500" i="15"/>
  <c r="P500" i="15"/>
  <c r="O500" i="15"/>
  <c r="N500" i="15"/>
  <c r="M500" i="15"/>
  <c r="L500" i="15"/>
  <c r="K500" i="15"/>
  <c r="J500" i="15"/>
  <c r="I500" i="15"/>
  <c r="H500" i="15"/>
  <c r="G500" i="15"/>
  <c r="F500" i="15"/>
  <c r="E500" i="15"/>
  <c r="T498" i="15"/>
  <c r="S498" i="15"/>
  <c r="R498" i="15"/>
  <c r="Q498" i="15"/>
  <c r="P498" i="15"/>
  <c r="O498" i="15"/>
  <c r="N498" i="15"/>
  <c r="M498" i="15"/>
  <c r="L498" i="15"/>
  <c r="K498" i="15"/>
  <c r="J498" i="15"/>
  <c r="I498" i="15"/>
  <c r="H498" i="15"/>
  <c r="G498" i="15"/>
  <c r="F498" i="15"/>
  <c r="E498" i="15"/>
  <c r="T497" i="15"/>
  <c r="S497" i="15"/>
  <c r="R497" i="15"/>
  <c r="Q497" i="15"/>
  <c r="P497" i="15"/>
  <c r="O497" i="15"/>
  <c r="N497" i="15"/>
  <c r="M497" i="15"/>
  <c r="L497" i="15"/>
  <c r="K497" i="15"/>
  <c r="J497" i="15"/>
  <c r="I497" i="15"/>
  <c r="H497" i="15"/>
  <c r="G497" i="15"/>
  <c r="F497" i="15"/>
  <c r="E497" i="15"/>
  <c r="T496" i="15"/>
  <c r="S496" i="15"/>
  <c r="R496" i="15"/>
  <c r="Q496" i="15"/>
  <c r="P496" i="15"/>
  <c r="O496" i="15"/>
  <c r="N496" i="15"/>
  <c r="M496" i="15"/>
  <c r="L496" i="15"/>
  <c r="K496" i="15"/>
  <c r="J496" i="15"/>
  <c r="I496" i="15"/>
  <c r="H496" i="15"/>
  <c r="G496" i="15"/>
  <c r="F496" i="15"/>
  <c r="E496" i="15"/>
  <c r="T492" i="15"/>
  <c r="S492" i="15"/>
  <c r="R492" i="15"/>
  <c r="Q492" i="15"/>
  <c r="P492" i="15"/>
  <c r="O492" i="15"/>
  <c r="N492" i="15"/>
  <c r="M492" i="15"/>
  <c r="L492" i="15"/>
  <c r="K492" i="15"/>
  <c r="J492" i="15"/>
  <c r="I492" i="15"/>
  <c r="H492" i="15"/>
  <c r="G492" i="15"/>
  <c r="F492" i="15"/>
  <c r="E492" i="15"/>
  <c r="T491" i="15"/>
  <c r="S491" i="15"/>
  <c r="R491" i="15"/>
  <c r="Q491" i="15"/>
  <c r="P491" i="15"/>
  <c r="O491" i="15"/>
  <c r="N491" i="15"/>
  <c r="M491" i="15"/>
  <c r="L491" i="15"/>
  <c r="K491" i="15"/>
  <c r="J491" i="15"/>
  <c r="I491" i="15"/>
  <c r="H491" i="15"/>
  <c r="G491" i="15"/>
  <c r="F491" i="15"/>
  <c r="E491" i="15"/>
  <c r="T490" i="15"/>
  <c r="S490" i="15"/>
  <c r="R490" i="15"/>
  <c r="Q490" i="15"/>
  <c r="P490" i="15"/>
  <c r="O490" i="15"/>
  <c r="N490" i="15"/>
  <c r="M490" i="15"/>
  <c r="L490" i="15"/>
  <c r="K490" i="15"/>
  <c r="J490" i="15"/>
  <c r="I490" i="15"/>
  <c r="H490" i="15"/>
  <c r="G490" i="15"/>
  <c r="F490" i="15"/>
  <c r="E490" i="15"/>
  <c r="T489" i="15"/>
  <c r="S489" i="15"/>
  <c r="R489" i="15"/>
  <c r="Q489" i="15"/>
  <c r="P489" i="15"/>
  <c r="O489" i="15"/>
  <c r="N489" i="15"/>
  <c r="M489" i="15"/>
  <c r="L489" i="15"/>
  <c r="K489" i="15"/>
  <c r="J489" i="15"/>
  <c r="I489" i="15"/>
  <c r="H489" i="15"/>
  <c r="G489" i="15"/>
  <c r="F489" i="15"/>
  <c r="E489" i="15"/>
  <c r="T488" i="15"/>
  <c r="S488" i="15"/>
  <c r="R488" i="15"/>
  <c r="Q488" i="15"/>
  <c r="P488" i="15"/>
  <c r="O488" i="15"/>
  <c r="N488" i="15"/>
  <c r="M488" i="15"/>
  <c r="L488" i="15"/>
  <c r="K488" i="15"/>
  <c r="J488" i="15"/>
  <c r="I488" i="15"/>
  <c r="H488" i="15"/>
  <c r="G488" i="15"/>
  <c r="F488" i="15"/>
  <c r="E488" i="15"/>
  <c r="T487" i="15"/>
  <c r="S487" i="15"/>
  <c r="R487" i="15"/>
  <c r="Q487" i="15"/>
  <c r="P487" i="15"/>
  <c r="O487" i="15"/>
  <c r="N487" i="15"/>
  <c r="M487" i="15"/>
  <c r="L487" i="15"/>
  <c r="K487" i="15"/>
  <c r="J487" i="15"/>
  <c r="I487" i="15"/>
  <c r="H487" i="15"/>
  <c r="G487" i="15"/>
  <c r="F487" i="15"/>
  <c r="E487" i="15"/>
  <c r="T485" i="15"/>
  <c r="S485" i="15"/>
  <c r="R485" i="15"/>
  <c r="Q485" i="15"/>
  <c r="P485" i="15"/>
  <c r="O485" i="15"/>
  <c r="N485" i="15"/>
  <c r="M485" i="15"/>
  <c r="L485" i="15"/>
  <c r="K485" i="15"/>
  <c r="J485" i="15"/>
  <c r="I485" i="15"/>
  <c r="H485" i="15"/>
  <c r="G485" i="15"/>
  <c r="F485" i="15"/>
  <c r="E485" i="15"/>
  <c r="T484" i="15"/>
  <c r="S484" i="15"/>
  <c r="R484" i="15"/>
  <c r="Q484" i="15"/>
  <c r="P484" i="15"/>
  <c r="O484" i="15"/>
  <c r="N484" i="15"/>
  <c r="M484" i="15"/>
  <c r="L484" i="15"/>
  <c r="K484" i="15"/>
  <c r="J484" i="15"/>
  <c r="I484" i="15"/>
  <c r="H484" i="15"/>
  <c r="G484" i="15"/>
  <c r="F484" i="15"/>
  <c r="E484" i="15"/>
  <c r="T482" i="15"/>
  <c r="S482" i="15"/>
  <c r="R482" i="15"/>
  <c r="Q482" i="15"/>
  <c r="P482" i="15"/>
  <c r="O482" i="15"/>
  <c r="N482" i="15"/>
  <c r="M482" i="15"/>
  <c r="L482" i="15"/>
  <c r="K482" i="15"/>
  <c r="J482" i="15"/>
  <c r="I482" i="15"/>
  <c r="H482" i="15"/>
  <c r="G482" i="15"/>
  <c r="F482" i="15"/>
  <c r="E482" i="15"/>
  <c r="T481" i="15"/>
  <c r="S481" i="15"/>
  <c r="R481" i="15"/>
  <c r="Q481" i="15"/>
  <c r="P481" i="15"/>
  <c r="O481" i="15"/>
  <c r="N481" i="15"/>
  <c r="M481" i="15"/>
  <c r="L481" i="15"/>
  <c r="K481" i="15"/>
  <c r="J481" i="15"/>
  <c r="I481" i="15"/>
  <c r="H481" i="15"/>
  <c r="G481" i="15"/>
  <c r="F481" i="15"/>
  <c r="E481" i="15"/>
  <c r="T479" i="15"/>
  <c r="S479" i="15"/>
  <c r="R479" i="15"/>
  <c r="Q479" i="15"/>
  <c r="P479" i="15"/>
  <c r="O479" i="15"/>
  <c r="N479" i="15"/>
  <c r="M479" i="15"/>
  <c r="L479" i="15"/>
  <c r="K479" i="15"/>
  <c r="J479" i="15"/>
  <c r="I479" i="15"/>
  <c r="H479" i="15"/>
  <c r="G479" i="15"/>
  <c r="F479" i="15"/>
  <c r="E479" i="15"/>
  <c r="T478" i="15"/>
  <c r="S478" i="15"/>
  <c r="R478" i="15"/>
  <c r="Q478" i="15"/>
  <c r="P478" i="15"/>
  <c r="O478" i="15"/>
  <c r="N478" i="15"/>
  <c r="M478" i="15"/>
  <c r="L478" i="15"/>
  <c r="K478" i="15"/>
  <c r="J478" i="15"/>
  <c r="I478" i="15"/>
  <c r="H478" i="15"/>
  <c r="G478" i="15"/>
  <c r="F478" i="15"/>
  <c r="E478" i="15"/>
  <c r="T477" i="15"/>
  <c r="S477" i="15"/>
  <c r="R477" i="15"/>
  <c r="Q477" i="15"/>
  <c r="P477" i="15"/>
  <c r="O477" i="15"/>
  <c r="N477" i="15"/>
  <c r="M477" i="15"/>
  <c r="L477" i="15"/>
  <c r="K477" i="15"/>
  <c r="J477" i="15"/>
  <c r="I477" i="15"/>
  <c r="H477" i="15"/>
  <c r="G477" i="15"/>
  <c r="F477" i="15"/>
  <c r="E477" i="15"/>
  <c r="T473" i="15"/>
  <c r="S473" i="15"/>
  <c r="R473" i="15"/>
  <c r="Q473" i="15"/>
  <c r="P473" i="15"/>
  <c r="O473" i="15"/>
  <c r="N473" i="15"/>
  <c r="M473" i="15"/>
  <c r="L473" i="15"/>
  <c r="K473" i="15"/>
  <c r="J473" i="15"/>
  <c r="I473" i="15"/>
  <c r="H473" i="15"/>
  <c r="G473" i="15"/>
  <c r="F473" i="15"/>
  <c r="E473" i="15"/>
  <c r="T472" i="15"/>
  <c r="S472" i="15"/>
  <c r="R472" i="15"/>
  <c r="Q472" i="15"/>
  <c r="P472" i="15"/>
  <c r="O472" i="15"/>
  <c r="N472" i="15"/>
  <c r="M472" i="15"/>
  <c r="L472" i="15"/>
  <c r="K472" i="15"/>
  <c r="J472" i="15"/>
  <c r="I472" i="15"/>
  <c r="H472" i="15"/>
  <c r="G472" i="15"/>
  <c r="F472" i="15"/>
  <c r="E472" i="15"/>
  <c r="T471" i="15"/>
  <c r="S471" i="15"/>
  <c r="R471" i="15"/>
  <c r="Q471" i="15"/>
  <c r="P471" i="15"/>
  <c r="O471" i="15"/>
  <c r="N471" i="15"/>
  <c r="M471" i="15"/>
  <c r="L471" i="15"/>
  <c r="K471" i="15"/>
  <c r="J471" i="15"/>
  <c r="I471" i="15"/>
  <c r="H471" i="15"/>
  <c r="G471" i="15"/>
  <c r="F471" i="15"/>
  <c r="E471" i="15"/>
  <c r="T468" i="15"/>
  <c r="S468" i="15"/>
  <c r="R468" i="15"/>
  <c r="Q468" i="15"/>
  <c r="P468" i="15"/>
  <c r="O468" i="15"/>
  <c r="N468" i="15"/>
  <c r="M468" i="15"/>
  <c r="L468" i="15"/>
  <c r="K468" i="15"/>
  <c r="J468" i="15"/>
  <c r="I468" i="15"/>
  <c r="H468" i="15"/>
  <c r="G468" i="15"/>
  <c r="F468" i="15"/>
  <c r="E468" i="15"/>
  <c r="T466" i="15"/>
  <c r="S466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T465" i="15"/>
  <c r="S465" i="15"/>
  <c r="R465" i="15"/>
  <c r="Q465" i="15"/>
  <c r="P465" i="15"/>
  <c r="O465" i="15"/>
  <c r="N465" i="15"/>
  <c r="M465" i="15"/>
  <c r="L465" i="15"/>
  <c r="K465" i="15"/>
  <c r="J465" i="15"/>
  <c r="I465" i="15"/>
  <c r="H465" i="15"/>
  <c r="G465" i="15"/>
  <c r="F465" i="15"/>
  <c r="E465" i="15"/>
  <c r="T464" i="15"/>
  <c r="S464" i="15"/>
  <c r="R464" i="15"/>
  <c r="Q464" i="15"/>
  <c r="P464" i="15"/>
  <c r="O464" i="15"/>
  <c r="N464" i="15"/>
  <c r="M464" i="15"/>
  <c r="L464" i="15"/>
  <c r="K464" i="15"/>
  <c r="J464" i="15"/>
  <c r="I464" i="15"/>
  <c r="H464" i="15"/>
  <c r="G464" i="15"/>
  <c r="F464" i="15"/>
  <c r="E464" i="15"/>
  <c r="T463" i="15"/>
  <c r="S463" i="15"/>
  <c r="R463" i="15"/>
  <c r="Q463" i="15"/>
  <c r="P463" i="15"/>
  <c r="O463" i="15"/>
  <c r="N463" i="15"/>
  <c r="M463" i="15"/>
  <c r="L463" i="15"/>
  <c r="K463" i="15"/>
  <c r="J463" i="15"/>
  <c r="I463" i="15"/>
  <c r="H463" i="15"/>
  <c r="G463" i="15"/>
  <c r="F463" i="15"/>
  <c r="E463" i="15"/>
  <c r="T460" i="15"/>
  <c r="S460" i="15"/>
  <c r="R460" i="15"/>
  <c r="Q460" i="15"/>
  <c r="P460" i="15"/>
  <c r="O460" i="15"/>
  <c r="N460" i="15"/>
  <c r="M460" i="15"/>
  <c r="L460" i="15"/>
  <c r="K460" i="15"/>
  <c r="J460" i="15"/>
  <c r="I460" i="15"/>
  <c r="H460" i="15"/>
  <c r="G460" i="15"/>
  <c r="F460" i="15"/>
  <c r="E460" i="15"/>
  <c r="T459" i="15"/>
  <c r="S459" i="15"/>
  <c r="R459" i="15"/>
  <c r="Q459" i="15"/>
  <c r="P459" i="15"/>
  <c r="O459" i="15"/>
  <c r="N459" i="15"/>
  <c r="M459" i="15"/>
  <c r="L459" i="15"/>
  <c r="K459" i="15"/>
  <c r="J459" i="15"/>
  <c r="I459" i="15"/>
  <c r="H459" i="15"/>
  <c r="G459" i="15"/>
  <c r="F459" i="15"/>
  <c r="E459" i="15"/>
  <c r="T457" i="15"/>
  <c r="S457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T456" i="15"/>
  <c r="S456" i="15"/>
  <c r="R456" i="15"/>
  <c r="Q456" i="15"/>
  <c r="P456" i="15"/>
  <c r="O456" i="15"/>
  <c r="N456" i="15"/>
  <c r="M456" i="15"/>
  <c r="L456" i="15"/>
  <c r="K456" i="15"/>
  <c r="J456" i="15"/>
  <c r="I456" i="15"/>
  <c r="H456" i="15"/>
  <c r="G456" i="15"/>
  <c r="F456" i="15"/>
  <c r="E456" i="15"/>
  <c r="T454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G454" i="15"/>
  <c r="F454" i="15"/>
  <c r="E454" i="15"/>
  <c r="T451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G451" i="15"/>
  <c r="F451" i="15"/>
  <c r="E451" i="15"/>
  <c r="T450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G450" i="15"/>
  <c r="F450" i="15"/>
  <c r="E450" i="15"/>
  <c r="T449" i="15"/>
  <c r="S449" i="15"/>
  <c r="R449" i="15"/>
  <c r="Q449" i="15"/>
  <c r="P449" i="15"/>
  <c r="O449" i="15"/>
  <c r="N449" i="15"/>
  <c r="M449" i="15"/>
  <c r="L449" i="15"/>
  <c r="K449" i="15"/>
  <c r="J449" i="15"/>
  <c r="I449" i="15"/>
  <c r="H449" i="15"/>
  <c r="G449" i="15"/>
  <c r="F449" i="15"/>
  <c r="E449" i="15"/>
  <c r="T447" i="15"/>
  <c r="S447" i="15"/>
  <c r="R447" i="15"/>
  <c r="Q447" i="15"/>
  <c r="P447" i="15"/>
  <c r="O447" i="15"/>
  <c r="N447" i="15"/>
  <c r="M447" i="15"/>
  <c r="L447" i="15"/>
  <c r="K447" i="15"/>
  <c r="J447" i="15"/>
  <c r="I447" i="15"/>
  <c r="H447" i="15"/>
  <c r="G447" i="15"/>
  <c r="F447" i="15"/>
  <c r="E447" i="15"/>
  <c r="T446" i="15"/>
  <c r="S446" i="15"/>
  <c r="R446" i="15"/>
  <c r="Q446" i="15"/>
  <c r="P446" i="15"/>
  <c r="O446" i="15"/>
  <c r="N446" i="15"/>
  <c r="M446" i="15"/>
  <c r="L446" i="15"/>
  <c r="K446" i="15"/>
  <c r="J446" i="15"/>
  <c r="I446" i="15"/>
  <c r="H446" i="15"/>
  <c r="G446" i="15"/>
  <c r="F446" i="15"/>
  <c r="E446" i="15"/>
  <c r="T445" i="15"/>
  <c r="S445" i="15"/>
  <c r="R445" i="15"/>
  <c r="Q445" i="15"/>
  <c r="P445" i="15"/>
  <c r="O445" i="15"/>
  <c r="N445" i="15"/>
  <c r="M445" i="15"/>
  <c r="L445" i="15"/>
  <c r="K445" i="15"/>
  <c r="J445" i="15"/>
  <c r="I445" i="15"/>
  <c r="H445" i="15"/>
  <c r="G445" i="15"/>
  <c r="F445" i="15"/>
  <c r="E445" i="15"/>
  <c r="T444" i="15"/>
  <c r="S444" i="15"/>
  <c r="R444" i="15"/>
  <c r="Q444" i="15"/>
  <c r="P444" i="15"/>
  <c r="O444" i="15"/>
  <c r="N444" i="15"/>
  <c r="M444" i="15"/>
  <c r="L444" i="15"/>
  <c r="K444" i="15"/>
  <c r="J444" i="15"/>
  <c r="I444" i="15"/>
  <c r="H444" i="15"/>
  <c r="G444" i="15"/>
  <c r="F444" i="15"/>
  <c r="E444" i="15"/>
  <c r="T439" i="15"/>
  <c r="S439" i="15"/>
  <c r="R439" i="15"/>
  <c r="Q439" i="15"/>
  <c r="P439" i="15"/>
  <c r="O439" i="15"/>
  <c r="N439" i="15"/>
  <c r="M439" i="15"/>
  <c r="L439" i="15"/>
  <c r="K439" i="15"/>
  <c r="J439" i="15"/>
  <c r="I439" i="15"/>
  <c r="H439" i="15"/>
  <c r="G439" i="15"/>
  <c r="F439" i="15"/>
  <c r="E439" i="15"/>
  <c r="T438" i="15"/>
  <c r="S438" i="15"/>
  <c r="R438" i="15"/>
  <c r="Q438" i="15"/>
  <c r="P438" i="15"/>
  <c r="O438" i="15"/>
  <c r="N438" i="15"/>
  <c r="M438" i="15"/>
  <c r="L438" i="15"/>
  <c r="K438" i="15"/>
  <c r="J438" i="15"/>
  <c r="I438" i="15"/>
  <c r="H438" i="15"/>
  <c r="G438" i="15"/>
  <c r="F438" i="15"/>
  <c r="E438" i="15"/>
  <c r="T437" i="15"/>
  <c r="S437" i="15"/>
  <c r="R437" i="15"/>
  <c r="Q437" i="15"/>
  <c r="P437" i="15"/>
  <c r="O437" i="15"/>
  <c r="N437" i="15"/>
  <c r="M437" i="15"/>
  <c r="L437" i="15"/>
  <c r="K437" i="15"/>
  <c r="J437" i="15"/>
  <c r="I437" i="15"/>
  <c r="H437" i="15"/>
  <c r="G437" i="15"/>
  <c r="F437" i="15"/>
  <c r="E437" i="15"/>
  <c r="T436" i="15"/>
  <c r="S436" i="15"/>
  <c r="R436" i="15"/>
  <c r="Q436" i="15"/>
  <c r="P436" i="15"/>
  <c r="O436" i="15"/>
  <c r="N436" i="15"/>
  <c r="M436" i="15"/>
  <c r="L436" i="15"/>
  <c r="K436" i="15"/>
  <c r="J436" i="15"/>
  <c r="I436" i="15"/>
  <c r="H436" i="15"/>
  <c r="G436" i="15"/>
  <c r="F436" i="15"/>
  <c r="E436" i="15"/>
  <c r="T431" i="15"/>
  <c r="S431" i="15"/>
  <c r="R431" i="15"/>
  <c r="Q431" i="15"/>
  <c r="P431" i="15"/>
  <c r="O431" i="15"/>
  <c r="N431" i="15"/>
  <c r="M431" i="15"/>
  <c r="L431" i="15"/>
  <c r="K431" i="15"/>
  <c r="J431" i="15"/>
  <c r="I431" i="15"/>
  <c r="H431" i="15"/>
  <c r="G431" i="15"/>
  <c r="F431" i="15"/>
  <c r="E431" i="15"/>
  <c r="T430" i="15"/>
  <c r="S430" i="15"/>
  <c r="R430" i="15"/>
  <c r="Q430" i="15"/>
  <c r="P430" i="15"/>
  <c r="O430" i="15"/>
  <c r="N430" i="15"/>
  <c r="M430" i="15"/>
  <c r="L430" i="15"/>
  <c r="K430" i="15"/>
  <c r="J430" i="15"/>
  <c r="I430" i="15"/>
  <c r="H430" i="15"/>
  <c r="G430" i="15"/>
  <c r="F430" i="15"/>
  <c r="E430" i="15"/>
  <c r="T429" i="15"/>
  <c r="S429" i="15"/>
  <c r="R429" i="15"/>
  <c r="Q429" i="15"/>
  <c r="P429" i="15"/>
  <c r="O429" i="15"/>
  <c r="N429" i="15"/>
  <c r="M429" i="15"/>
  <c r="L429" i="15"/>
  <c r="K429" i="15"/>
  <c r="J429" i="15"/>
  <c r="I429" i="15"/>
  <c r="H429" i="15"/>
  <c r="G429" i="15"/>
  <c r="F429" i="15"/>
  <c r="E429" i="15"/>
  <c r="T427" i="15"/>
  <c r="S427" i="15"/>
  <c r="R427" i="15"/>
  <c r="Q427" i="15"/>
  <c r="P427" i="15"/>
  <c r="O427" i="15"/>
  <c r="N427" i="15"/>
  <c r="M427" i="15"/>
  <c r="L427" i="15"/>
  <c r="K427" i="15"/>
  <c r="J427" i="15"/>
  <c r="I427" i="15"/>
  <c r="H427" i="15"/>
  <c r="G427" i="15"/>
  <c r="F427" i="15"/>
  <c r="E427" i="15"/>
  <c r="T424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G424" i="15"/>
  <c r="F424" i="15"/>
  <c r="E424" i="15"/>
  <c r="T423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G423" i="15"/>
  <c r="F423" i="15"/>
  <c r="E423" i="15"/>
  <c r="T421" i="15"/>
  <c r="S421" i="15"/>
  <c r="R421" i="15"/>
  <c r="Q421" i="15"/>
  <c r="P421" i="15"/>
  <c r="O421" i="15"/>
  <c r="N421" i="15"/>
  <c r="M421" i="15"/>
  <c r="L421" i="15"/>
  <c r="K421" i="15"/>
  <c r="J421" i="15"/>
  <c r="I421" i="15"/>
  <c r="H421" i="15"/>
  <c r="G421" i="15"/>
  <c r="F421" i="15"/>
  <c r="E421" i="15"/>
  <c r="T420" i="15"/>
  <c r="S420" i="15"/>
  <c r="R420" i="15"/>
  <c r="Q420" i="15"/>
  <c r="P420" i="15"/>
  <c r="O420" i="15"/>
  <c r="N420" i="15"/>
  <c r="M420" i="15"/>
  <c r="L420" i="15"/>
  <c r="K420" i="15"/>
  <c r="J420" i="15"/>
  <c r="I420" i="15"/>
  <c r="H420" i="15"/>
  <c r="G420" i="15"/>
  <c r="F420" i="15"/>
  <c r="E420" i="15"/>
  <c r="T418" i="15"/>
  <c r="S418" i="15"/>
  <c r="R418" i="15"/>
  <c r="Q418" i="15"/>
  <c r="P418" i="15"/>
  <c r="O418" i="15"/>
  <c r="N418" i="15"/>
  <c r="M418" i="15"/>
  <c r="L418" i="15"/>
  <c r="K418" i="15"/>
  <c r="J418" i="15"/>
  <c r="I418" i="15"/>
  <c r="H418" i="15"/>
  <c r="G418" i="15"/>
  <c r="F418" i="15"/>
  <c r="E418" i="15"/>
  <c r="T417" i="15"/>
  <c r="S417" i="15"/>
  <c r="R417" i="15"/>
  <c r="Q417" i="15"/>
  <c r="P417" i="15"/>
  <c r="O417" i="15"/>
  <c r="N417" i="15"/>
  <c r="M417" i="15"/>
  <c r="L417" i="15"/>
  <c r="K417" i="15"/>
  <c r="J417" i="15"/>
  <c r="I417" i="15"/>
  <c r="H417" i="15"/>
  <c r="G417" i="15"/>
  <c r="F417" i="15"/>
  <c r="E417" i="15"/>
  <c r="T416" i="15"/>
  <c r="S416" i="15"/>
  <c r="R416" i="15"/>
  <c r="Q416" i="15"/>
  <c r="P416" i="15"/>
  <c r="O416" i="15"/>
  <c r="N416" i="15"/>
  <c r="M416" i="15"/>
  <c r="L416" i="15"/>
  <c r="K416" i="15"/>
  <c r="J416" i="15"/>
  <c r="I416" i="15"/>
  <c r="H416" i="15"/>
  <c r="G416" i="15"/>
  <c r="F416" i="15"/>
  <c r="E416" i="15"/>
  <c r="T412" i="15"/>
  <c r="S412" i="15"/>
  <c r="R412" i="15"/>
  <c r="Q412" i="15"/>
  <c r="P412" i="15"/>
  <c r="O412" i="15"/>
  <c r="N412" i="15"/>
  <c r="M412" i="15"/>
  <c r="L412" i="15"/>
  <c r="K412" i="15"/>
  <c r="J412" i="15"/>
  <c r="I412" i="15"/>
  <c r="H412" i="15"/>
  <c r="G412" i="15"/>
  <c r="F412" i="15"/>
  <c r="E412" i="15"/>
  <c r="T411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G411" i="15"/>
  <c r="F411" i="15"/>
  <c r="E411" i="15"/>
  <c r="T410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G410" i="15"/>
  <c r="F410" i="15"/>
  <c r="E410" i="15"/>
  <c r="T409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G409" i="15"/>
  <c r="F409" i="15"/>
  <c r="E409" i="15"/>
  <c r="T408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G408" i="15"/>
  <c r="F408" i="15"/>
  <c r="E408" i="15"/>
  <c r="T404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G404" i="15"/>
  <c r="F404" i="15"/>
  <c r="E404" i="15"/>
  <c r="T403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G403" i="15"/>
  <c r="F403" i="15"/>
  <c r="E403" i="15"/>
  <c r="T402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G402" i="15"/>
  <c r="F402" i="15"/>
  <c r="E402" i="15"/>
  <c r="T401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G401" i="15"/>
  <c r="F401" i="15"/>
  <c r="E401" i="15"/>
  <c r="T400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G400" i="15"/>
  <c r="F400" i="15"/>
  <c r="E400" i="15"/>
  <c r="T399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G399" i="15"/>
  <c r="F399" i="15"/>
  <c r="E399" i="15"/>
  <c r="T398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G398" i="15"/>
  <c r="F398" i="15"/>
  <c r="E398" i="15"/>
  <c r="T397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G397" i="15"/>
  <c r="F397" i="15"/>
  <c r="E397" i="15"/>
  <c r="T395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G395" i="15"/>
  <c r="F395" i="15"/>
  <c r="E395" i="15"/>
  <c r="T393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G393" i="15"/>
  <c r="F393" i="15"/>
  <c r="E393" i="15"/>
  <c r="T392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G392" i="15"/>
  <c r="F392" i="15"/>
  <c r="E392" i="15"/>
  <c r="T391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G391" i="15"/>
  <c r="F391" i="15"/>
  <c r="E391" i="15"/>
  <c r="T389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G389" i="15"/>
  <c r="F389" i="15"/>
  <c r="E389" i="15"/>
  <c r="T388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G388" i="15"/>
  <c r="F388" i="15"/>
  <c r="E388" i="15"/>
  <c r="T387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G387" i="15"/>
  <c r="F387" i="15"/>
  <c r="E387" i="15"/>
  <c r="T385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G385" i="15"/>
  <c r="F385" i="15"/>
  <c r="E385" i="15"/>
  <c r="T384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T382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T381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G381" i="15"/>
  <c r="F381" i="15"/>
  <c r="E381" i="15"/>
  <c r="T380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G380" i="15"/>
  <c r="F380" i="15"/>
  <c r="E380" i="15"/>
  <c r="T379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G379" i="15"/>
  <c r="F379" i="15"/>
  <c r="E379" i="15"/>
  <c r="T378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G378" i="15"/>
  <c r="F378" i="15"/>
  <c r="E378" i="15"/>
  <c r="T377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G377" i="15"/>
  <c r="F377" i="15"/>
  <c r="E377" i="15"/>
  <c r="T376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G376" i="15"/>
  <c r="F376" i="15"/>
  <c r="E376" i="15"/>
  <c r="T373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G373" i="15"/>
  <c r="F373" i="15"/>
  <c r="E373" i="15"/>
  <c r="T372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G372" i="15"/>
  <c r="F372" i="15"/>
  <c r="E372" i="15"/>
  <c r="T371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G371" i="15"/>
  <c r="F371" i="15"/>
  <c r="E371" i="15"/>
  <c r="T369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G369" i="15"/>
  <c r="F369" i="15"/>
  <c r="E369" i="15"/>
  <c r="T368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G368" i="15"/>
  <c r="F368" i="15"/>
  <c r="E368" i="15"/>
  <c r="T366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G366" i="15"/>
  <c r="F366" i="15"/>
  <c r="E366" i="15"/>
  <c r="T365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G365" i="15"/>
  <c r="F365" i="15"/>
  <c r="E365" i="15"/>
  <c r="T364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G364" i="15"/>
  <c r="F364" i="15"/>
  <c r="E364" i="15"/>
  <c r="T363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G363" i="15"/>
  <c r="F363" i="15"/>
  <c r="E363" i="15"/>
  <c r="T362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G362" i="15"/>
  <c r="F362" i="15"/>
  <c r="E362" i="15"/>
  <c r="T360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G360" i="15"/>
  <c r="F360" i="15"/>
  <c r="E360" i="15"/>
  <c r="T358" i="15"/>
  <c r="S358" i="15"/>
  <c r="R358" i="15"/>
  <c r="Q358" i="15"/>
  <c r="P358" i="15"/>
  <c r="O358" i="15"/>
  <c r="N358" i="15"/>
  <c r="M358" i="15"/>
  <c r="L358" i="15"/>
  <c r="K358" i="15"/>
  <c r="J358" i="15"/>
  <c r="I358" i="15"/>
  <c r="H358" i="15"/>
  <c r="G358" i="15"/>
  <c r="F358" i="15"/>
  <c r="E358" i="15"/>
  <c r="T354" i="15"/>
  <c r="S354" i="15"/>
  <c r="R354" i="15"/>
  <c r="Q354" i="15"/>
  <c r="P354" i="15"/>
  <c r="O354" i="15"/>
  <c r="N354" i="15"/>
  <c r="M354" i="15"/>
  <c r="L354" i="15"/>
  <c r="K354" i="15"/>
  <c r="J354" i="15"/>
  <c r="I354" i="15"/>
  <c r="H354" i="15"/>
  <c r="G354" i="15"/>
  <c r="F354" i="15"/>
  <c r="E354" i="15"/>
  <c r="T353" i="15"/>
  <c r="S353" i="15"/>
  <c r="R353" i="15"/>
  <c r="Q353" i="15"/>
  <c r="P353" i="15"/>
  <c r="O353" i="15"/>
  <c r="N353" i="15"/>
  <c r="M353" i="15"/>
  <c r="L353" i="15"/>
  <c r="K353" i="15"/>
  <c r="J353" i="15"/>
  <c r="I353" i="15"/>
  <c r="H353" i="15"/>
  <c r="G353" i="15"/>
  <c r="F353" i="15"/>
  <c r="E353" i="15"/>
  <c r="T352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G352" i="15"/>
  <c r="F352" i="15"/>
  <c r="E352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T348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G348" i="15"/>
  <c r="F348" i="15"/>
  <c r="E348" i="15"/>
  <c r="T346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G346" i="15"/>
  <c r="F346" i="15"/>
  <c r="E346" i="15"/>
  <c r="T345" i="15"/>
  <c r="S345" i="15"/>
  <c r="R345" i="15"/>
  <c r="Q345" i="15"/>
  <c r="P345" i="15"/>
  <c r="O345" i="15"/>
  <c r="N345" i="15"/>
  <c r="M345" i="15"/>
  <c r="L345" i="15"/>
  <c r="K345" i="15"/>
  <c r="J345" i="15"/>
  <c r="I345" i="15"/>
  <c r="H345" i="15"/>
  <c r="G345" i="15"/>
  <c r="F345" i="15"/>
  <c r="E345" i="15"/>
  <c r="T342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G342" i="15"/>
  <c r="F342" i="15"/>
  <c r="E342" i="15"/>
  <c r="T341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G341" i="15"/>
  <c r="F341" i="15"/>
  <c r="E341" i="15"/>
  <c r="T339" i="15"/>
  <c r="S339" i="15"/>
  <c r="R339" i="15"/>
  <c r="Q339" i="15"/>
  <c r="P339" i="15"/>
  <c r="O339" i="15"/>
  <c r="N339" i="15"/>
  <c r="M339" i="15"/>
  <c r="L339" i="15"/>
  <c r="K339" i="15"/>
  <c r="J339" i="15"/>
  <c r="I339" i="15"/>
  <c r="H339" i="15"/>
  <c r="G339" i="15"/>
  <c r="F339" i="15"/>
  <c r="E339" i="15"/>
  <c r="T338" i="15"/>
  <c r="S338" i="15"/>
  <c r="R338" i="15"/>
  <c r="Q338" i="15"/>
  <c r="P338" i="15"/>
  <c r="O338" i="15"/>
  <c r="N338" i="15"/>
  <c r="M338" i="15"/>
  <c r="L338" i="15"/>
  <c r="K338" i="15"/>
  <c r="J338" i="15"/>
  <c r="I338" i="15"/>
  <c r="H338" i="15"/>
  <c r="G338" i="15"/>
  <c r="F338" i="15"/>
  <c r="E338" i="15"/>
  <c r="T336" i="15"/>
  <c r="S336" i="15"/>
  <c r="R336" i="15"/>
  <c r="Q336" i="15"/>
  <c r="P336" i="15"/>
  <c r="O336" i="15"/>
  <c r="N336" i="15"/>
  <c r="M336" i="15"/>
  <c r="L336" i="15"/>
  <c r="K336" i="15"/>
  <c r="J336" i="15"/>
  <c r="I336" i="15"/>
  <c r="H336" i="15"/>
  <c r="G336" i="15"/>
  <c r="F336" i="15"/>
  <c r="E336" i="15"/>
  <c r="T333" i="15"/>
  <c r="S333" i="15"/>
  <c r="R333" i="15"/>
  <c r="Q333" i="15"/>
  <c r="P333" i="15"/>
  <c r="O333" i="15"/>
  <c r="N333" i="15"/>
  <c r="M333" i="15"/>
  <c r="L333" i="15"/>
  <c r="K333" i="15"/>
  <c r="J333" i="15"/>
  <c r="I333" i="15"/>
  <c r="H333" i="15"/>
  <c r="G333" i="15"/>
  <c r="F333" i="15"/>
  <c r="E333" i="15"/>
  <c r="T332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G332" i="15"/>
  <c r="F332" i="15"/>
  <c r="E332" i="15"/>
  <c r="T331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G331" i="15"/>
  <c r="F331" i="15"/>
  <c r="E331" i="15"/>
  <c r="T330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G330" i="15"/>
  <c r="F330" i="15"/>
  <c r="E330" i="15"/>
  <c r="T329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G329" i="15"/>
  <c r="F329" i="15"/>
  <c r="E329" i="15"/>
  <c r="T327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G327" i="15"/>
  <c r="F327" i="15"/>
  <c r="E327" i="15"/>
  <c r="T324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G324" i="15"/>
  <c r="F324" i="15"/>
  <c r="E324" i="15"/>
  <c r="T322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G322" i="15"/>
  <c r="F322" i="15"/>
  <c r="E322" i="15"/>
  <c r="T320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G320" i="15"/>
  <c r="F320" i="15"/>
  <c r="E320" i="15"/>
  <c r="T317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T315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G315" i="15"/>
  <c r="F315" i="15"/>
  <c r="E315" i="15"/>
  <c r="T311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G311" i="15"/>
  <c r="F311" i="15"/>
  <c r="E311" i="15"/>
  <c r="T310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G310" i="15"/>
  <c r="F310" i="15"/>
  <c r="E310" i="15"/>
  <c r="T309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G309" i="15"/>
  <c r="F309" i="15"/>
  <c r="E309" i="15"/>
  <c r="T305" i="15"/>
  <c r="S305" i="15"/>
  <c r="R305" i="15"/>
  <c r="Q305" i="15"/>
  <c r="P305" i="15"/>
  <c r="O305" i="15"/>
  <c r="N305" i="15"/>
  <c r="M305" i="15"/>
  <c r="L305" i="15"/>
  <c r="K305" i="15"/>
  <c r="J305" i="15"/>
  <c r="I305" i="15"/>
  <c r="H305" i="15"/>
  <c r="G305" i="15"/>
  <c r="F305" i="15"/>
  <c r="E305" i="15"/>
  <c r="T302" i="15"/>
  <c r="S302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T301" i="15"/>
  <c r="S301" i="15"/>
  <c r="R301" i="15"/>
  <c r="Q301" i="15"/>
  <c r="P301" i="15"/>
  <c r="O301" i="15"/>
  <c r="N301" i="15"/>
  <c r="M301" i="15"/>
  <c r="L301" i="15"/>
  <c r="K301" i="15"/>
  <c r="J301" i="15"/>
  <c r="I301" i="15"/>
  <c r="H301" i="15"/>
  <c r="G301" i="15"/>
  <c r="F301" i="15"/>
  <c r="E301" i="15"/>
  <c r="T299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T295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G295" i="15"/>
  <c r="F295" i="15"/>
  <c r="E295" i="15"/>
  <c r="T293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G293" i="15"/>
  <c r="F293" i="15"/>
  <c r="E293" i="15"/>
  <c r="T292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T290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T288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T287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R51" i="7"/>
  <c r="F50" i="7"/>
  <c r="M49" i="7"/>
  <c r="O48" i="7"/>
  <c r="M45" i="7"/>
  <c r="K45" i="7"/>
  <c r="O44" i="7"/>
  <c r="M44" i="7"/>
  <c r="F42" i="7"/>
  <c r="M41" i="7"/>
  <c r="O40" i="7"/>
  <c r="M40" i="7"/>
  <c r="M40" i="15" s="1"/>
  <c r="S39" i="7"/>
  <c r="S39" i="15" s="1"/>
  <c r="E39" i="7"/>
  <c r="M38" i="7"/>
  <c r="M37" i="7"/>
  <c r="M37" i="15" s="1"/>
  <c r="K37" i="7"/>
  <c r="K37" i="15" s="1"/>
  <c r="Q36" i="7"/>
  <c r="P36" i="7"/>
  <c r="O36" i="7"/>
  <c r="M36" i="7"/>
  <c r="M34" i="7"/>
  <c r="M34" i="15" s="1"/>
  <c r="M33" i="7"/>
  <c r="P32" i="7"/>
  <c r="P32" i="15" s="1"/>
  <c r="O32" i="7"/>
  <c r="M32" i="7"/>
  <c r="M32" i="15" s="1"/>
  <c r="M30" i="7"/>
  <c r="I30" i="7"/>
  <c r="M29" i="7"/>
  <c r="P28" i="7"/>
  <c r="O28" i="7"/>
  <c r="M28" i="7"/>
  <c r="M26" i="7"/>
  <c r="M26" i="15" s="1"/>
  <c r="H26" i="7"/>
  <c r="H26" i="15" s="1"/>
  <c r="G26" i="7"/>
  <c r="G26" i="15" s="1"/>
  <c r="P25" i="7"/>
  <c r="M25" i="7"/>
  <c r="P24" i="7"/>
  <c r="O24" i="7"/>
  <c r="M24" i="7"/>
  <c r="G23" i="7"/>
  <c r="O22" i="7"/>
  <c r="M22" i="7"/>
  <c r="H22" i="7"/>
  <c r="S21" i="7"/>
  <c r="P21" i="7"/>
  <c r="O21" i="7"/>
  <c r="M21" i="7"/>
  <c r="P20" i="7"/>
  <c r="O20" i="7"/>
  <c r="M20" i="7"/>
  <c r="H19" i="7"/>
  <c r="E19" i="7"/>
  <c r="O18" i="7"/>
  <c r="O18" i="15" s="1"/>
  <c r="M18" i="7"/>
  <c r="M18" i="15" s="1"/>
  <c r="G18" i="7"/>
  <c r="G18" i="15" s="1"/>
  <c r="S17" i="7"/>
  <c r="P17" i="7"/>
  <c r="O17" i="7"/>
  <c r="M17" i="7"/>
  <c r="R16" i="7"/>
  <c r="R16" i="15" s="1"/>
  <c r="Q16" i="7"/>
  <c r="Q16" i="15" s="1"/>
  <c r="P16" i="7"/>
  <c r="P16" i="15" s="1"/>
  <c r="O16" i="7"/>
  <c r="M16" i="7"/>
  <c r="M16" i="15" s="1"/>
  <c r="S15" i="7"/>
  <c r="N15" i="7"/>
  <c r="K15" i="7"/>
  <c r="O14" i="7"/>
  <c r="M14" i="7"/>
  <c r="K14" i="7"/>
  <c r="J14" i="7"/>
  <c r="P13" i="7"/>
  <c r="O13" i="7"/>
  <c r="M13" i="7"/>
  <c r="J13" i="7"/>
  <c r="I13" i="7"/>
  <c r="P12" i="7"/>
  <c r="P12" i="15" s="1"/>
  <c r="O12" i="7"/>
  <c r="M12" i="7"/>
  <c r="M12" i="15" s="1"/>
  <c r="J12" i="7"/>
  <c r="J12" i="15" s="1"/>
  <c r="G12" i="7"/>
  <c r="G12" i="15" s="1"/>
  <c r="H11" i="7"/>
  <c r="H11" i="15" s="1"/>
  <c r="G11" i="7"/>
  <c r="G11" i="15" s="1"/>
  <c r="R10" i="7"/>
  <c r="O10" i="7"/>
  <c r="M10" i="7"/>
  <c r="K10" i="7"/>
  <c r="H10" i="7"/>
  <c r="G10" i="7"/>
  <c r="S9" i="7"/>
  <c r="S9" i="15" s="1"/>
  <c r="P9" i="7"/>
  <c r="P9" i="15" s="1"/>
  <c r="O9" i="7"/>
  <c r="M9" i="7"/>
  <c r="M9" i="15" s="1"/>
  <c r="K9" i="7"/>
  <c r="K9" i="15" s="1"/>
  <c r="F9" i="7"/>
  <c r="F9" i="15" s="1"/>
  <c r="S8" i="7"/>
  <c r="S8" i="15" s="1"/>
  <c r="P8" i="7"/>
  <c r="P8" i="15" s="1"/>
  <c r="O8" i="7"/>
  <c r="M8" i="7"/>
  <c r="M8" i="15" s="1"/>
  <c r="J8" i="7"/>
  <c r="J8" i="15" s="1"/>
  <c r="G8" i="7"/>
  <c r="G8" i="15" s="1"/>
  <c r="S7" i="7"/>
  <c r="S7" i="15" s="1"/>
  <c r="H7" i="7"/>
  <c r="H7" i="15" s="1"/>
  <c r="G7" i="7"/>
  <c r="G7" i="15" s="1"/>
  <c r="R6" i="7"/>
  <c r="O6" i="7"/>
  <c r="M6" i="7"/>
  <c r="H6" i="7"/>
  <c r="G6" i="7"/>
  <c r="S5" i="7"/>
  <c r="S5" i="15" s="1"/>
  <c r="P5" i="7"/>
  <c r="P5" i="15" s="1"/>
  <c r="O5" i="7"/>
  <c r="M5" i="7"/>
  <c r="M5" i="15" s="1"/>
  <c r="S4" i="7"/>
  <c r="S4" i="15" s="1"/>
  <c r="P4" i="7"/>
  <c r="P4" i="15" s="1"/>
  <c r="O4" i="7"/>
  <c r="M4" i="7"/>
  <c r="M4" i="15" s="1"/>
  <c r="J4" i="7"/>
  <c r="J4" i="15" s="1"/>
  <c r="S3" i="7"/>
  <c r="N3" i="7"/>
  <c r="T1246" i="2"/>
  <c r="T24" i="7" s="1"/>
  <c r="S16" i="7"/>
  <c r="S16" i="15" s="1"/>
  <c r="R39" i="7"/>
  <c r="R39" i="15" s="1"/>
  <c r="Q39" i="7"/>
  <c r="Q39" i="15" s="1"/>
  <c r="P166" i="7"/>
  <c r="O173" i="7"/>
  <c r="M173" i="7"/>
  <c r="L21" i="7"/>
  <c r="K41" i="7"/>
  <c r="J57" i="7"/>
  <c r="I41" i="7"/>
  <c r="H23" i="7"/>
  <c r="G22" i="7"/>
  <c r="F54" i="7"/>
  <c r="E47" i="7"/>
  <c r="Y1244" i="2"/>
  <c r="X1244" i="2"/>
  <c r="W1244" i="2"/>
  <c r="Y1243" i="2"/>
  <c r="X1243" i="2"/>
  <c r="W1243" i="2"/>
  <c r="Y1242" i="2"/>
  <c r="X1242" i="2"/>
  <c r="W1242" i="2"/>
  <c r="Y1241" i="2"/>
  <c r="X1241" i="2"/>
  <c r="W1241" i="2"/>
  <c r="Y1240" i="2"/>
  <c r="U1240" i="2" s="1"/>
  <c r="X1240" i="2"/>
  <c r="W1240" i="2"/>
  <c r="Y1239" i="2"/>
  <c r="X1239" i="2"/>
  <c r="U1239" i="2" s="1"/>
  <c r="W1239" i="2"/>
  <c r="Y1238" i="2"/>
  <c r="X1238" i="2"/>
  <c r="W1238" i="2"/>
  <c r="Y1237" i="2"/>
  <c r="U1237" i="2" s="1"/>
  <c r="X1237" i="2"/>
  <c r="W1237" i="2"/>
  <c r="Y1236" i="2"/>
  <c r="X1236" i="2"/>
  <c r="U1236" i="2" s="1"/>
  <c r="W1236" i="2"/>
  <c r="Y1235" i="2"/>
  <c r="X1235" i="2"/>
  <c r="W1235" i="2"/>
  <c r="Y1234" i="2"/>
  <c r="X1234" i="2"/>
  <c r="W1234" i="2"/>
  <c r="Y1233" i="2"/>
  <c r="X1233" i="2"/>
  <c r="U1233" i="2" s="1"/>
  <c r="W1233" i="2"/>
  <c r="Y1232" i="2"/>
  <c r="X1232" i="2"/>
  <c r="W1232" i="2"/>
  <c r="Y1231" i="2"/>
  <c r="X1231" i="2"/>
  <c r="U1231" i="2" s="1"/>
  <c r="W1231" i="2"/>
  <c r="Y1230" i="2"/>
  <c r="X1230" i="2"/>
  <c r="W1230" i="2"/>
  <c r="Y1229" i="2"/>
  <c r="X1229" i="2"/>
  <c r="W1229" i="2"/>
  <c r="Y1228" i="2"/>
  <c r="X1228" i="2"/>
  <c r="W1228" i="2"/>
  <c r="Y1227" i="2"/>
  <c r="U1227" i="2" s="1"/>
  <c r="X1227" i="2"/>
  <c r="W1227" i="2"/>
  <c r="Y1226" i="2"/>
  <c r="X1226" i="2"/>
  <c r="W1226" i="2"/>
  <c r="Y1225" i="2"/>
  <c r="X1225" i="2"/>
  <c r="W1225" i="2"/>
  <c r="Y1224" i="2"/>
  <c r="X1224" i="2"/>
  <c r="W1224" i="2"/>
  <c r="Y1223" i="2"/>
  <c r="X1223" i="2"/>
  <c r="W1223" i="2"/>
  <c r="Y1222" i="2"/>
  <c r="X1222" i="2"/>
  <c r="W1222" i="2"/>
  <c r="Y1221" i="2"/>
  <c r="X1221" i="2"/>
  <c r="W1221" i="2"/>
  <c r="Y1220" i="2"/>
  <c r="X1220" i="2"/>
  <c r="U1220" i="2" s="1"/>
  <c r="W1220" i="2"/>
  <c r="Y1219" i="2"/>
  <c r="X1219" i="2"/>
  <c r="W1219" i="2"/>
  <c r="Y1218" i="2"/>
  <c r="X1218" i="2"/>
  <c r="W1218" i="2"/>
  <c r="Y1217" i="2"/>
  <c r="X1217" i="2"/>
  <c r="U1217" i="2" s="1"/>
  <c r="W1217" i="2"/>
  <c r="Y1216" i="2"/>
  <c r="U1216" i="2" s="1"/>
  <c r="X1216" i="2"/>
  <c r="W1216" i="2"/>
  <c r="Y1215" i="2"/>
  <c r="X1215" i="2"/>
  <c r="W1215" i="2"/>
  <c r="Y1214" i="2"/>
  <c r="X1214" i="2"/>
  <c r="W1214" i="2"/>
  <c r="Y1213" i="2"/>
  <c r="X1213" i="2"/>
  <c r="U1213" i="2" s="1"/>
  <c r="W1213" i="2"/>
  <c r="Y1212" i="2"/>
  <c r="X1212" i="2"/>
  <c r="W1212" i="2"/>
  <c r="Y1211" i="2"/>
  <c r="X1211" i="2"/>
  <c r="W1211" i="2"/>
  <c r="Y1210" i="2"/>
  <c r="X1210" i="2"/>
  <c r="W1210" i="2"/>
  <c r="Y1209" i="2"/>
  <c r="X1209" i="2"/>
  <c r="U1209" i="2" s="1"/>
  <c r="W1209" i="2"/>
  <c r="Y1208" i="2"/>
  <c r="X1208" i="2"/>
  <c r="U1208" i="2" s="1"/>
  <c r="W1208" i="2"/>
  <c r="Y1207" i="2"/>
  <c r="X1207" i="2"/>
  <c r="W1207" i="2"/>
  <c r="Y1206" i="2"/>
  <c r="X1206" i="2"/>
  <c r="W1206" i="2"/>
  <c r="Y1205" i="2"/>
  <c r="X1205" i="2"/>
  <c r="W1205" i="2"/>
  <c r="Y1204" i="2"/>
  <c r="X1204" i="2"/>
  <c r="U1204" i="2" s="1"/>
  <c r="W1204" i="2"/>
  <c r="Y1203" i="2"/>
  <c r="X1203" i="2"/>
  <c r="W1203" i="2"/>
  <c r="Y1202" i="2"/>
  <c r="X1202" i="2"/>
  <c r="W1202" i="2"/>
  <c r="Y1201" i="2"/>
  <c r="X1201" i="2"/>
  <c r="W1201" i="2"/>
  <c r="Y1200" i="2"/>
  <c r="X1200" i="2"/>
  <c r="U1200" i="2" s="1"/>
  <c r="W1200" i="2"/>
  <c r="Y1199" i="2"/>
  <c r="X1199" i="2"/>
  <c r="U1199" i="2" s="1"/>
  <c r="W1199" i="2"/>
  <c r="Y1198" i="2"/>
  <c r="X1198" i="2"/>
  <c r="W1198" i="2"/>
  <c r="Y1197" i="2"/>
  <c r="X1197" i="2"/>
  <c r="W1197" i="2"/>
  <c r="Y1196" i="2"/>
  <c r="X1196" i="2"/>
  <c r="U1196" i="2" s="1"/>
  <c r="W1196" i="2"/>
  <c r="Y1195" i="2"/>
  <c r="X1195" i="2"/>
  <c r="W1195" i="2"/>
  <c r="Y1194" i="2"/>
  <c r="X1194" i="2"/>
  <c r="W1194" i="2"/>
  <c r="Y1193" i="2"/>
  <c r="X1193" i="2"/>
  <c r="W1193" i="2"/>
  <c r="Y1192" i="2"/>
  <c r="X1192" i="2"/>
  <c r="W1192" i="2"/>
  <c r="Y1191" i="2"/>
  <c r="X1191" i="2"/>
  <c r="W1191" i="2"/>
  <c r="Y1190" i="2"/>
  <c r="X1190" i="2"/>
  <c r="W1190" i="2"/>
  <c r="Y1189" i="2"/>
  <c r="X1189" i="2"/>
  <c r="W1189" i="2"/>
  <c r="Y1188" i="2"/>
  <c r="U1188" i="2" s="1"/>
  <c r="X1188" i="2"/>
  <c r="W1188" i="2"/>
  <c r="Y1187" i="2"/>
  <c r="X1187" i="2"/>
  <c r="U1187" i="2" s="1"/>
  <c r="W1187" i="2"/>
  <c r="Y1186" i="2"/>
  <c r="X1186" i="2"/>
  <c r="W1186" i="2"/>
  <c r="Y1185" i="2"/>
  <c r="U1185" i="2" s="1"/>
  <c r="X1185" i="2"/>
  <c r="W1185" i="2"/>
  <c r="Y1184" i="2"/>
  <c r="X1184" i="2"/>
  <c r="W1184" i="2"/>
  <c r="Y1183" i="2"/>
  <c r="U1183" i="2" s="1"/>
  <c r="X1183" i="2"/>
  <c r="W1183" i="2"/>
  <c r="Y1182" i="2"/>
  <c r="X1182" i="2"/>
  <c r="W1182" i="2"/>
  <c r="Y1181" i="2"/>
  <c r="X1181" i="2"/>
  <c r="W1181" i="2"/>
  <c r="Y1180" i="2"/>
  <c r="X1180" i="2"/>
  <c r="W1180" i="2"/>
  <c r="Y1179" i="2"/>
  <c r="X1179" i="2"/>
  <c r="U1179" i="2" s="1"/>
  <c r="W1179" i="2"/>
  <c r="Y1178" i="2"/>
  <c r="X1178" i="2"/>
  <c r="W1178" i="2"/>
  <c r="Y1177" i="2"/>
  <c r="X1177" i="2"/>
  <c r="U1177" i="2" s="1"/>
  <c r="W1177" i="2"/>
  <c r="Y1176" i="2"/>
  <c r="X1176" i="2"/>
  <c r="U1176" i="2" s="1"/>
  <c r="W1176" i="2"/>
  <c r="Y1175" i="2"/>
  <c r="X1175" i="2"/>
  <c r="U1175" i="2" s="1"/>
  <c r="W1175" i="2"/>
  <c r="Y1174" i="2"/>
  <c r="X1174" i="2"/>
  <c r="W1174" i="2"/>
  <c r="Y1173" i="2"/>
  <c r="X1173" i="2"/>
  <c r="W1173" i="2"/>
  <c r="Y1172" i="2"/>
  <c r="X1172" i="2"/>
  <c r="W1172" i="2"/>
  <c r="Y1171" i="2"/>
  <c r="X1171" i="2"/>
  <c r="W1171" i="2"/>
  <c r="Y1170" i="2"/>
  <c r="X1170" i="2"/>
  <c r="W1170" i="2"/>
  <c r="Y1169" i="2"/>
  <c r="X1169" i="2"/>
  <c r="U1169" i="2" s="1"/>
  <c r="W1169" i="2"/>
  <c r="Y1168" i="2"/>
  <c r="X1168" i="2"/>
  <c r="W1168" i="2"/>
  <c r="Y1167" i="2"/>
  <c r="X1167" i="2"/>
  <c r="W1167" i="2"/>
  <c r="Y1166" i="2"/>
  <c r="X1166" i="2"/>
  <c r="W1166" i="2"/>
  <c r="Y1165" i="2"/>
  <c r="X1165" i="2"/>
  <c r="W1165" i="2"/>
  <c r="Y1164" i="2"/>
  <c r="X1164" i="2"/>
  <c r="U1164" i="2" s="1"/>
  <c r="W1164" i="2"/>
  <c r="Y1163" i="2"/>
  <c r="U1163" i="2" s="1"/>
  <c r="X1163" i="2"/>
  <c r="W1163" i="2"/>
  <c r="Y1162" i="2"/>
  <c r="X1162" i="2"/>
  <c r="W1162" i="2"/>
  <c r="Y1161" i="2"/>
  <c r="X1161" i="2"/>
  <c r="W1161" i="2"/>
  <c r="Y1160" i="2"/>
  <c r="X1160" i="2"/>
  <c r="W1160" i="2"/>
  <c r="Y1159" i="2"/>
  <c r="X1159" i="2"/>
  <c r="W1159" i="2"/>
  <c r="Y1158" i="2"/>
  <c r="U1158" i="2" s="1"/>
  <c r="X1158" i="2"/>
  <c r="W1158" i="2"/>
  <c r="Y1157" i="2"/>
  <c r="X1157" i="2"/>
  <c r="W1157" i="2"/>
  <c r="Y1156" i="2"/>
  <c r="X1156" i="2"/>
  <c r="U1156" i="2" s="1"/>
  <c r="W1156" i="2"/>
  <c r="Y1155" i="2"/>
  <c r="X1155" i="2"/>
  <c r="W1155" i="2"/>
  <c r="Y1154" i="2"/>
  <c r="X1154" i="2"/>
  <c r="W1154" i="2"/>
  <c r="Y1153" i="2"/>
  <c r="U1153" i="2" s="1"/>
  <c r="X1153" i="2"/>
  <c r="W1153" i="2"/>
  <c r="Y1152" i="2"/>
  <c r="X1152" i="2"/>
  <c r="W1152" i="2"/>
  <c r="Y1151" i="2"/>
  <c r="X1151" i="2"/>
  <c r="W1151" i="2"/>
  <c r="Y1150" i="2"/>
  <c r="X1150" i="2"/>
  <c r="W1150" i="2"/>
  <c r="Y1149" i="2"/>
  <c r="X1149" i="2"/>
  <c r="W1149" i="2"/>
  <c r="Y1148" i="2"/>
  <c r="X1148" i="2"/>
  <c r="W1148" i="2"/>
  <c r="Y1147" i="2"/>
  <c r="X1147" i="2"/>
  <c r="W1147" i="2"/>
  <c r="Y1146" i="2"/>
  <c r="X1146" i="2"/>
  <c r="W1146" i="2"/>
  <c r="Y1145" i="2"/>
  <c r="X1145" i="2"/>
  <c r="U1145" i="2" s="1"/>
  <c r="W1145" i="2"/>
  <c r="Y1144" i="2"/>
  <c r="X1144" i="2"/>
  <c r="W1144" i="2"/>
  <c r="Y1143" i="2"/>
  <c r="X1143" i="2"/>
  <c r="U1143" i="2" s="1"/>
  <c r="W1143" i="2"/>
  <c r="Y1142" i="2"/>
  <c r="X1142" i="2"/>
  <c r="W1142" i="2"/>
  <c r="Y1141" i="2"/>
  <c r="X1141" i="2"/>
  <c r="W1141" i="2"/>
  <c r="Y1140" i="2"/>
  <c r="X1140" i="2"/>
  <c r="U1140" i="2" s="1"/>
  <c r="W1140" i="2"/>
  <c r="Y1139" i="2"/>
  <c r="X1139" i="2"/>
  <c r="U1139" i="2" s="1"/>
  <c r="W1139" i="2"/>
  <c r="Y1138" i="2"/>
  <c r="X1138" i="2"/>
  <c r="W1138" i="2"/>
  <c r="Y1137" i="2"/>
  <c r="X1137" i="2"/>
  <c r="W1137" i="2"/>
  <c r="Y1136" i="2"/>
  <c r="X1136" i="2"/>
  <c r="U1136" i="2" s="1"/>
  <c r="W1136" i="2"/>
  <c r="Y1135" i="2"/>
  <c r="X1135" i="2"/>
  <c r="U1135" i="2" s="1"/>
  <c r="W1135" i="2"/>
  <c r="Y1134" i="2"/>
  <c r="X1134" i="2"/>
  <c r="W1134" i="2"/>
  <c r="Y1133" i="2"/>
  <c r="U1133" i="2" s="1"/>
  <c r="X1133" i="2"/>
  <c r="W1133" i="2"/>
  <c r="Y1132" i="2"/>
  <c r="X1132" i="2"/>
  <c r="W1132" i="2"/>
  <c r="Y1131" i="2"/>
  <c r="X1131" i="2"/>
  <c r="U1131" i="2" s="1"/>
  <c r="W1131" i="2"/>
  <c r="Y1130" i="2"/>
  <c r="X1130" i="2"/>
  <c r="W1130" i="2"/>
  <c r="Y1129" i="2"/>
  <c r="X1129" i="2"/>
  <c r="W1129" i="2"/>
  <c r="Y1128" i="2"/>
  <c r="X1128" i="2"/>
  <c r="U1128" i="2" s="1"/>
  <c r="W1128" i="2"/>
  <c r="Y1127" i="2"/>
  <c r="X1127" i="2"/>
  <c r="W1127" i="2"/>
  <c r="Y1126" i="2"/>
  <c r="X1126" i="2"/>
  <c r="W1126" i="2"/>
  <c r="Y1125" i="2"/>
  <c r="X1125" i="2"/>
  <c r="U1125" i="2" s="1"/>
  <c r="W1125" i="2"/>
  <c r="Y1124" i="2"/>
  <c r="U1124" i="2" s="1"/>
  <c r="X1124" i="2"/>
  <c r="W1124" i="2"/>
  <c r="Y1123" i="2"/>
  <c r="X1123" i="2"/>
  <c r="U1123" i="2" s="1"/>
  <c r="W1123" i="2"/>
  <c r="Y1122" i="2"/>
  <c r="X1122" i="2"/>
  <c r="W1122" i="2"/>
  <c r="Y1121" i="2"/>
  <c r="X1121" i="2"/>
  <c r="W1121" i="2"/>
  <c r="Y1120" i="2"/>
  <c r="X1120" i="2"/>
  <c r="U1120" i="2" s="1"/>
  <c r="W1120" i="2"/>
  <c r="Y1119" i="2"/>
  <c r="X1119" i="2"/>
  <c r="U1119" i="2" s="1"/>
  <c r="W1119" i="2"/>
  <c r="Y1118" i="2"/>
  <c r="X1118" i="2"/>
  <c r="W1118" i="2"/>
  <c r="Y1117" i="2"/>
  <c r="X1117" i="2"/>
  <c r="W1117" i="2"/>
  <c r="Y1116" i="2"/>
  <c r="X1116" i="2"/>
  <c r="W1116" i="2"/>
  <c r="Y1115" i="2"/>
  <c r="X1115" i="2"/>
  <c r="U1115" i="2" s="1"/>
  <c r="W1115" i="2"/>
  <c r="Y1114" i="2"/>
  <c r="X1114" i="2"/>
  <c r="W1114" i="2"/>
  <c r="Y1113" i="2"/>
  <c r="X1113" i="2"/>
  <c r="W1113" i="2"/>
  <c r="Y1112" i="2"/>
  <c r="X1112" i="2"/>
  <c r="W1112" i="2"/>
  <c r="Y1111" i="2"/>
  <c r="X1111" i="2"/>
  <c r="W1111" i="2"/>
  <c r="U1111" i="2"/>
  <c r="Y1110" i="2"/>
  <c r="X1110" i="2"/>
  <c r="W1110" i="2"/>
  <c r="Y1109" i="2"/>
  <c r="X1109" i="2"/>
  <c r="W1109" i="2"/>
  <c r="Y1108" i="2"/>
  <c r="X1108" i="2"/>
  <c r="W1108" i="2"/>
  <c r="Y1107" i="2"/>
  <c r="U1107" i="2" s="1"/>
  <c r="X1107" i="2"/>
  <c r="W1107" i="2"/>
  <c r="Y1106" i="2"/>
  <c r="X1106" i="2"/>
  <c r="W1106" i="2"/>
  <c r="Y1105" i="2"/>
  <c r="X1105" i="2"/>
  <c r="W1105" i="2"/>
  <c r="U1105" i="2"/>
  <c r="Y1104" i="2"/>
  <c r="X1104" i="2"/>
  <c r="U1104" i="2" s="1"/>
  <c r="W1104" i="2"/>
  <c r="Y1103" i="2"/>
  <c r="X1103" i="2"/>
  <c r="U1103" i="2" s="1"/>
  <c r="W1103" i="2"/>
  <c r="Y1102" i="2"/>
  <c r="X1102" i="2"/>
  <c r="W1102" i="2"/>
  <c r="Y1101" i="2"/>
  <c r="X1101" i="2"/>
  <c r="W1101" i="2"/>
  <c r="Y1100" i="2"/>
  <c r="X1100" i="2"/>
  <c r="W1100" i="2"/>
  <c r="Y1099" i="2"/>
  <c r="X1099" i="2"/>
  <c r="W1099" i="2"/>
  <c r="Y1098" i="2"/>
  <c r="X1098" i="2"/>
  <c r="W1098" i="2"/>
  <c r="Y1097" i="2"/>
  <c r="X1097" i="2"/>
  <c r="W1097" i="2"/>
  <c r="Y1096" i="2"/>
  <c r="X1096" i="2"/>
  <c r="W1096" i="2"/>
  <c r="Y1095" i="2"/>
  <c r="X1095" i="2"/>
  <c r="U1095" i="2" s="1"/>
  <c r="W1095" i="2"/>
  <c r="Y1094" i="2"/>
  <c r="X1094" i="2"/>
  <c r="W1094" i="2"/>
  <c r="Y1093" i="2"/>
  <c r="X1093" i="2"/>
  <c r="W1093" i="2"/>
  <c r="Y1092" i="2"/>
  <c r="X1092" i="2"/>
  <c r="U1092" i="2" s="1"/>
  <c r="W1092" i="2"/>
  <c r="Y1091" i="2"/>
  <c r="X1091" i="2"/>
  <c r="U1091" i="2" s="1"/>
  <c r="W1091" i="2"/>
  <c r="Y1090" i="2"/>
  <c r="X1090" i="2"/>
  <c r="W1090" i="2"/>
  <c r="Y1089" i="2"/>
  <c r="X1089" i="2"/>
  <c r="W1089" i="2"/>
  <c r="Y1088" i="2"/>
  <c r="X1088" i="2"/>
  <c r="W1088" i="2"/>
  <c r="Y1087" i="2"/>
  <c r="X1087" i="2"/>
  <c r="W1087" i="2"/>
  <c r="Y1086" i="2"/>
  <c r="X1086" i="2"/>
  <c r="W1086" i="2"/>
  <c r="Y1085" i="2"/>
  <c r="X1085" i="2"/>
  <c r="W1085" i="2"/>
  <c r="Y1084" i="2"/>
  <c r="X1084" i="2"/>
  <c r="W1084" i="2"/>
  <c r="Y1083" i="2"/>
  <c r="X1083" i="2"/>
  <c r="W1083" i="2"/>
  <c r="Y1082" i="2"/>
  <c r="U1082" i="2" s="1"/>
  <c r="X1082" i="2"/>
  <c r="W1082" i="2"/>
  <c r="Y1081" i="2"/>
  <c r="U1081" i="2" s="1"/>
  <c r="X1081" i="2"/>
  <c r="W1081" i="2"/>
  <c r="Y1080" i="2"/>
  <c r="X1080" i="2"/>
  <c r="W1080" i="2"/>
  <c r="Y1079" i="2"/>
  <c r="X1079" i="2"/>
  <c r="W1079" i="2"/>
  <c r="Y1078" i="2"/>
  <c r="X1078" i="2"/>
  <c r="W1078" i="2"/>
  <c r="Y1077" i="2"/>
  <c r="U1077" i="2" s="1"/>
  <c r="X1077" i="2"/>
  <c r="W1077" i="2"/>
  <c r="Y1076" i="2"/>
  <c r="X1076" i="2"/>
  <c r="W1076" i="2"/>
  <c r="Y1075" i="2"/>
  <c r="U1075" i="2" s="1"/>
  <c r="X1075" i="2"/>
  <c r="W1075" i="2"/>
  <c r="Y1074" i="2"/>
  <c r="X1074" i="2"/>
  <c r="W1074" i="2"/>
  <c r="Y1073" i="2"/>
  <c r="X1073" i="2"/>
  <c r="W1073" i="2"/>
  <c r="Y1072" i="2"/>
  <c r="U1072" i="2" s="1"/>
  <c r="X1072" i="2"/>
  <c r="W1072" i="2"/>
  <c r="Y1071" i="2"/>
  <c r="U1071" i="2" s="1"/>
  <c r="X1071" i="2"/>
  <c r="W1071" i="2"/>
  <c r="Y1070" i="2"/>
  <c r="X1070" i="2"/>
  <c r="W1070" i="2"/>
  <c r="Y1069" i="2"/>
  <c r="U1069" i="2" s="1"/>
  <c r="X1069" i="2"/>
  <c r="W1069" i="2"/>
  <c r="Y1068" i="2"/>
  <c r="X1068" i="2"/>
  <c r="W1068" i="2"/>
  <c r="Y1067" i="2"/>
  <c r="X1067" i="2"/>
  <c r="W1067" i="2"/>
  <c r="Y1066" i="2"/>
  <c r="X1066" i="2"/>
  <c r="W1066" i="2"/>
  <c r="Y1065" i="2"/>
  <c r="X1065" i="2"/>
  <c r="W1065" i="2"/>
  <c r="Y1064" i="2"/>
  <c r="X1064" i="2"/>
  <c r="W1064" i="2"/>
  <c r="Y1063" i="2"/>
  <c r="X1063" i="2"/>
  <c r="W1063" i="2"/>
  <c r="Y1062" i="2"/>
  <c r="X1062" i="2"/>
  <c r="W1062" i="2"/>
  <c r="Y1061" i="2"/>
  <c r="X1061" i="2"/>
  <c r="U1061" i="2" s="1"/>
  <c r="W1061" i="2"/>
  <c r="Y1060" i="2"/>
  <c r="X1060" i="2"/>
  <c r="W1060" i="2"/>
  <c r="Y1059" i="2"/>
  <c r="X1059" i="2"/>
  <c r="W1059" i="2"/>
  <c r="Y1058" i="2"/>
  <c r="X1058" i="2"/>
  <c r="W1058" i="2"/>
  <c r="Y1057" i="2"/>
  <c r="X1057" i="2"/>
  <c r="U1057" i="2" s="1"/>
  <c r="W1057" i="2"/>
  <c r="Y1056" i="2"/>
  <c r="X1056" i="2"/>
  <c r="U1056" i="2" s="1"/>
  <c r="W1056" i="2"/>
  <c r="Y1055" i="2"/>
  <c r="X1055" i="2"/>
  <c r="U1055" i="2" s="1"/>
  <c r="W1055" i="2"/>
  <c r="Y1054" i="2"/>
  <c r="X1054" i="2"/>
  <c r="W1054" i="2"/>
  <c r="Y1053" i="2"/>
  <c r="X1053" i="2"/>
  <c r="W1053" i="2"/>
  <c r="Y1052" i="2"/>
  <c r="U1052" i="2" s="1"/>
  <c r="X1052" i="2"/>
  <c r="W1052" i="2"/>
  <c r="Y1051" i="2"/>
  <c r="X1051" i="2"/>
  <c r="U1051" i="2" s="1"/>
  <c r="W1051" i="2"/>
  <c r="Y1050" i="2"/>
  <c r="X1050" i="2"/>
  <c r="W1050" i="2"/>
  <c r="Y1049" i="2"/>
  <c r="X1049" i="2"/>
  <c r="W1049" i="2"/>
  <c r="Y1048" i="2"/>
  <c r="X1048" i="2"/>
  <c r="U1048" i="2" s="1"/>
  <c r="W1048" i="2"/>
  <c r="Y1047" i="2"/>
  <c r="X1047" i="2"/>
  <c r="U1047" i="2" s="1"/>
  <c r="W1047" i="2"/>
  <c r="Y1046" i="2"/>
  <c r="X1046" i="2"/>
  <c r="W1046" i="2"/>
  <c r="Y1045" i="2"/>
  <c r="X1045" i="2"/>
  <c r="U1045" i="2" s="1"/>
  <c r="W1045" i="2"/>
  <c r="Y1044" i="2"/>
  <c r="X1044" i="2"/>
  <c r="U1044" i="2" s="1"/>
  <c r="W1044" i="2"/>
  <c r="Y1043" i="2"/>
  <c r="X1043" i="2"/>
  <c r="W1043" i="2"/>
  <c r="Y1042" i="2"/>
  <c r="U1042" i="2" s="1"/>
  <c r="X1042" i="2"/>
  <c r="W1042" i="2"/>
  <c r="Y1041" i="2"/>
  <c r="X1041" i="2"/>
  <c r="U1041" i="2" s="1"/>
  <c r="W1041" i="2"/>
  <c r="Y1040" i="2"/>
  <c r="U1040" i="2" s="1"/>
  <c r="X1040" i="2"/>
  <c r="W1040" i="2"/>
  <c r="Y1039" i="2"/>
  <c r="X1039" i="2"/>
  <c r="U1039" i="2" s="1"/>
  <c r="W1039" i="2"/>
  <c r="Y1038" i="2"/>
  <c r="X1038" i="2"/>
  <c r="W1038" i="2"/>
  <c r="Y1037" i="2"/>
  <c r="X1037" i="2"/>
  <c r="W1037" i="2"/>
  <c r="Y1036" i="2"/>
  <c r="X1036" i="2"/>
  <c r="U1036" i="2" s="1"/>
  <c r="W1036" i="2"/>
  <c r="Y1035" i="2"/>
  <c r="X1035" i="2"/>
  <c r="W1035" i="2"/>
  <c r="Y1034" i="2"/>
  <c r="X1034" i="2"/>
  <c r="W1034" i="2"/>
  <c r="Y1033" i="2"/>
  <c r="X1033" i="2"/>
  <c r="U1033" i="2" s="1"/>
  <c r="W1033" i="2"/>
  <c r="Y1032" i="2"/>
  <c r="X1032" i="2"/>
  <c r="U1032" i="2" s="1"/>
  <c r="W1032" i="2"/>
  <c r="Y1031" i="2"/>
  <c r="X1031" i="2"/>
  <c r="U1031" i="2" s="1"/>
  <c r="W1031" i="2"/>
  <c r="Y1030" i="2"/>
  <c r="X1030" i="2"/>
  <c r="W1030" i="2"/>
  <c r="Y1029" i="2"/>
  <c r="X1029" i="2"/>
  <c r="W1029" i="2"/>
  <c r="Y1028" i="2"/>
  <c r="X1028" i="2"/>
  <c r="U1028" i="2" s="1"/>
  <c r="W1028" i="2"/>
  <c r="Y1027" i="2"/>
  <c r="X1027" i="2"/>
  <c r="W1027" i="2"/>
  <c r="Y1026" i="2"/>
  <c r="X1026" i="2"/>
  <c r="W1026" i="2"/>
  <c r="Y1025" i="2"/>
  <c r="X1025" i="2"/>
  <c r="W1025" i="2"/>
  <c r="Y1024" i="2"/>
  <c r="U1024" i="2" s="1"/>
  <c r="X1024" i="2"/>
  <c r="W1024" i="2"/>
  <c r="Y1023" i="2"/>
  <c r="X1023" i="2"/>
  <c r="W1023" i="2"/>
  <c r="Y1022" i="2"/>
  <c r="X1022" i="2"/>
  <c r="W1022" i="2"/>
  <c r="Y1021" i="2"/>
  <c r="X1021" i="2"/>
  <c r="W1021" i="2"/>
  <c r="Y1020" i="2"/>
  <c r="X1020" i="2"/>
  <c r="W1020" i="2"/>
  <c r="Y1019" i="2"/>
  <c r="X1019" i="2"/>
  <c r="W1019" i="2"/>
  <c r="Y1018" i="2"/>
  <c r="X1018" i="2"/>
  <c r="W1018" i="2"/>
  <c r="Y1017" i="2"/>
  <c r="X1017" i="2"/>
  <c r="U1017" i="2" s="1"/>
  <c r="W1017" i="2"/>
  <c r="Y1016" i="2"/>
  <c r="X1016" i="2"/>
  <c r="W1016" i="2"/>
  <c r="Y1015" i="2"/>
  <c r="X1015" i="2"/>
  <c r="W1015" i="2"/>
  <c r="Y1014" i="2"/>
  <c r="X1014" i="2"/>
  <c r="W1014" i="2"/>
  <c r="Y1013" i="2"/>
  <c r="X1013" i="2"/>
  <c r="W1013" i="2"/>
  <c r="Y1012" i="2"/>
  <c r="X1012" i="2"/>
  <c r="W1012" i="2"/>
  <c r="Y1011" i="2"/>
  <c r="U1011" i="2" s="1"/>
  <c r="X1011" i="2"/>
  <c r="W1011" i="2"/>
  <c r="Y1010" i="2"/>
  <c r="X1010" i="2"/>
  <c r="W1010" i="2"/>
  <c r="Y1009" i="2"/>
  <c r="X1009" i="2"/>
  <c r="W1009" i="2"/>
  <c r="Y1008" i="2"/>
  <c r="X1008" i="2"/>
  <c r="U1008" i="2" s="1"/>
  <c r="W1008" i="2"/>
  <c r="Y1007" i="2"/>
  <c r="X1007" i="2"/>
  <c r="U1007" i="2" s="1"/>
  <c r="W1007" i="2"/>
  <c r="Y1006" i="2"/>
  <c r="X1006" i="2"/>
  <c r="W1006" i="2"/>
  <c r="Y1005" i="2"/>
  <c r="X1005" i="2"/>
  <c r="W1005" i="2"/>
  <c r="Y1004" i="2"/>
  <c r="X1004" i="2"/>
  <c r="W1004" i="2"/>
  <c r="Y1003" i="2"/>
  <c r="X1003" i="2"/>
  <c r="W1003" i="2"/>
  <c r="Y1002" i="2"/>
  <c r="X1002" i="2"/>
  <c r="W1002" i="2"/>
  <c r="Y1001" i="2"/>
  <c r="X1001" i="2"/>
  <c r="W1001" i="2"/>
  <c r="Y1000" i="2"/>
  <c r="X1000" i="2"/>
  <c r="W1000" i="2"/>
  <c r="Y999" i="2"/>
  <c r="X999" i="2"/>
  <c r="W999" i="2"/>
  <c r="Y998" i="2"/>
  <c r="X998" i="2"/>
  <c r="W998" i="2"/>
  <c r="Y997" i="2"/>
  <c r="X997" i="2"/>
  <c r="U997" i="2" s="1"/>
  <c r="W997" i="2"/>
  <c r="Y996" i="2"/>
  <c r="X996" i="2"/>
  <c r="W996" i="2"/>
  <c r="Y995" i="2"/>
  <c r="X995" i="2"/>
  <c r="W995" i="2"/>
  <c r="Y994" i="2"/>
  <c r="X994" i="2"/>
  <c r="W994" i="2"/>
  <c r="Y993" i="2"/>
  <c r="X993" i="2"/>
  <c r="W993" i="2"/>
  <c r="Y992" i="2"/>
  <c r="X992" i="2"/>
  <c r="W992" i="2"/>
  <c r="Y991" i="2"/>
  <c r="X991" i="2"/>
  <c r="W991" i="2"/>
  <c r="Y990" i="2"/>
  <c r="U990" i="2" s="1"/>
  <c r="X990" i="2"/>
  <c r="W990" i="2"/>
  <c r="Y989" i="2"/>
  <c r="X989" i="2"/>
  <c r="W989" i="2"/>
  <c r="Y988" i="2"/>
  <c r="U988" i="2" s="1"/>
  <c r="X988" i="2"/>
  <c r="W988" i="2"/>
  <c r="Y987" i="2"/>
  <c r="X987" i="2"/>
  <c r="W987" i="2"/>
  <c r="Y986" i="2"/>
  <c r="X986" i="2"/>
  <c r="W986" i="2"/>
  <c r="Y985" i="2"/>
  <c r="X985" i="2"/>
  <c r="W985" i="2"/>
  <c r="Y984" i="2"/>
  <c r="X984" i="2"/>
  <c r="W984" i="2"/>
  <c r="Y983" i="2"/>
  <c r="X983" i="2"/>
  <c r="U983" i="2" s="1"/>
  <c r="W983" i="2"/>
  <c r="Y982" i="2"/>
  <c r="X982" i="2"/>
  <c r="W982" i="2"/>
  <c r="Y981" i="2"/>
  <c r="X981" i="2"/>
  <c r="U981" i="2" s="1"/>
  <c r="W981" i="2"/>
  <c r="Y980" i="2"/>
  <c r="X980" i="2"/>
  <c r="W980" i="2"/>
  <c r="Y979" i="2"/>
  <c r="X979" i="2"/>
  <c r="W979" i="2"/>
  <c r="Y978" i="2"/>
  <c r="X978" i="2"/>
  <c r="W978" i="2"/>
  <c r="Y977" i="2"/>
  <c r="X977" i="2"/>
  <c r="U977" i="2" s="1"/>
  <c r="W977" i="2"/>
  <c r="Y976" i="2"/>
  <c r="X976" i="2"/>
  <c r="W976" i="2"/>
  <c r="Y975" i="2"/>
  <c r="X975" i="2"/>
  <c r="W975" i="2"/>
  <c r="Y974" i="2"/>
  <c r="X974" i="2"/>
  <c r="W974" i="2"/>
  <c r="Y973" i="2"/>
  <c r="X973" i="2"/>
  <c r="W973" i="2"/>
  <c r="Y972" i="2"/>
  <c r="X972" i="2"/>
  <c r="U972" i="2" s="1"/>
  <c r="W972" i="2"/>
  <c r="Y971" i="2"/>
  <c r="X971" i="2"/>
  <c r="W971" i="2"/>
  <c r="Y970" i="2"/>
  <c r="X970" i="2"/>
  <c r="W970" i="2"/>
  <c r="Y969" i="2"/>
  <c r="X969" i="2"/>
  <c r="U969" i="2" s="1"/>
  <c r="W969" i="2"/>
  <c r="Y968" i="2"/>
  <c r="X968" i="2"/>
  <c r="W968" i="2"/>
  <c r="Y967" i="2"/>
  <c r="X967" i="2"/>
  <c r="W967" i="2"/>
  <c r="U967" i="2"/>
  <c r="Y966" i="2"/>
  <c r="X966" i="2"/>
  <c r="W966" i="2"/>
  <c r="Y965" i="2"/>
  <c r="X965" i="2"/>
  <c r="W965" i="2"/>
  <c r="Y964" i="2"/>
  <c r="X964" i="2"/>
  <c r="U964" i="2" s="1"/>
  <c r="W964" i="2"/>
  <c r="Y963" i="2"/>
  <c r="X963" i="2"/>
  <c r="W963" i="2"/>
  <c r="Y962" i="2"/>
  <c r="X962" i="2"/>
  <c r="W962" i="2"/>
  <c r="Y961" i="2"/>
  <c r="X961" i="2"/>
  <c r="U961" i="2" s="1"/>
  <c r="W961" i="2"/>
  <c r="Y960" i="2"/>
  <c r="X960" i="2"/>
  <c r="W960" i="2"/>
  <c r="Y959" i="2"/>
  <c r="X959" i="2"/>
  <c r="W959" i="2"/>
  <c r="Y958" i="2"/>
  <c r="X958" i="2"/>
  <c r="W958" i="2"/>
  <c r="Y957" i="2"/>
  <c r="X957" i="2"/>
  <c r="U957" i="2" s="1"/>
  <c r="W957" i="2"/>
  <c r="Y956" i="2"/>
  <c r="X956" i="2"/>
  <c r="W956" i="2"/>
  <c r="Y955" i="2"/>
  <c r="X955" i="2"/>
  <c r="U955" i="2" s="1"/>
  <c r="W955" i="2"/>
  <c r="Y954" i="2"/>
  <c r="X954" i="2"/>
  <c r="W954" i="2"/>
  <c r="Y953" i="2"/>
  <c r="X953" i="2"/>
  <c r="W953" i="2"/>
  <c r="Y952" i="2"/>
  <c r="X952" i="2"/>
  <c r="W952" i="2"/>
  <c r="Y951" i="2"/>
  <c r="X951" i="2"/>
  <c r="W951" i="2"/>
  <c r="Y950" i="2"/>
  <c r="X950" i="2"/>
  <c r="W950" i="2"/>
  <c r="Y949" i="2"/>
  <c r="U949" i="2" s="1"/>
  <c r="X949" i="2"/>
  <c r="W949" i="2"/>
  <c r="Y948" i="2"/>
  <c r="X948" i="2"/>
  <c r="W948" i="2"/>
  <c r="Y947" i="2"/>
  <c r="U947" i="2" s="1"/>
  <c r="X947" i="2"/>
  <c r="W947" i="2"/>
  <c r="Y946" i="2"/>
  <c r="X946" i="2"/>
  <c r="W946" i="2"/>
  <c r="Y945" i="2"/>
  <c r="X945" i="2"/>
  <c r="W945" i="2"/>
  <c r="Y944" i="2"/>
  <c r="X944" i="2"/>
  <c r="W944" i="2"/>
  <c r="Y943" i="2"/>
  <c r="X943" i="2"/>
  <c r="W943" i="2"/>
  <c r="Y942" i="2"/>
  <c r="X942" i="2"/>
  <c r="W942" i="2"/>
  <c r="Y941" i="2"/>
  <c r="X941" i="2"/>
  <c r="W941" i="2"/>
  <c r="Y940" i="2"/>
  <c r="X940" i="2"/>
  <c r="U940" i="2" s="1"/>
  <c r="W940" i="2"/>
  <c r="Y939" i="2"/>
  <c r="X939" i="2"/>
  <c r="W939" i="2"/>
  <c r="Y938" i="2"/>
  <c r="X938" i="2"/>
  <c r="W938" i="2"/>
  <c r="Y937" i="2"/>
  <c r="X937" i="2"/>
  <c r="U937" i="2" s="1"/>
  <c r="W937" i="2"/>
  <c r="Y936" i="2"/>
  <c r="X936" i="2"/>
  <c r="U936" i="2" s="1"/>
  <c r="W936" i="2"/>
  <c r="Y935" i="2"/>
  <c r="X935" i="2"/>
  <c r="W935" i="2"/>
  <c r="Y934" i="2"/>
  <c r="X934" i="2"/>
  <c r="W934" i="2"/>
  <c r="Y933" i="2"/>
  <c r="X933" i="2"/>
  <c r="U933" i="2" s="1"/>
  <c r="W933" i="2"/>
  <c r="Y932" i="2"/>
  <c r="X932" i="2"/>
  <c r="W932" i="2"/>
  <c r="Y931" i="2"/>
  <c r="X931" i="2"/>
  <c r="U931" i="2" s="1"/>
  <c r="W931" i="2"/>
  <c r="Y930" i="2"/>
  <c r="X930" i="2"/>
  <c r="W930" i="2"/>
  <c r="Y929" i="2"/>
  <c r="X929" i="2"/>
  <c r="W929" i="2"/>
  <c r="Y928" i="2"/>
  <c r="X928" i="2"/>
  <c r="U928" i="2" s="1"/>
  <c r="W928" i="2"/>
  <c r="Y927" i="2"/>
  <c r="U927" i="2" s="1"/>
  <c r="X927" i="2"/>
  <c r="W927" i="2"/>
  <c r="Y926" i="2"/>
  <c r="X926" i="2"/>
  <c r="W926" i="2"/>
  <c r="Y925" i="2"/>
  <c r="X925" i="2"/>
  <c r="W925" i="2"/>
  <c r="Y924" i="2"/>
  <c r="X924" i="2"/>
  <c r="W924" i="2"/>
  <c r="Y923" i="2"/>
  <c r="X923" i="2"/>
  <c r="U923" i="2" s="1"/>
  <c r="W923" i="2"/>
  <c r="Y922" i="2"/>
  <c r="X922" i="2"/>
  <c r="W922" i="2"/>
  <c r="Y921" i="2"/>
  <c r="X921" i="2"/>
  <c r="W921" i="2"/>
  <c r="Y920" i="2"/>
  <c r="X920" i="2"/>
  <c r="W920" i="2"/>
  <c r="Y919" i="2"/>
  <c r="X919" i="2"/>
  <c r="W919" i="2"/>
  <c r="Y918" i="2"/>
  <c r="X918" i="2"/>
  <c r="W918" i="2"/>
  <c r="Y917" i="2"/>
  <c r="U917" i="2" s="1"/>
  <c r="X917" i="2"/>
  <c r="W917" i="2"/>
  <c r="Y916" i="2"/>
  <c r="X916" i="2"/>
  <c r="W916" i="2"/>
  <c r="Y915" i="2"/>
  <c r="X915" i="2"/>
  <c r="W915" i="2"/>
  <c r="Y914" i="2"/>
  <c r="U914" i="2" s="1"/>
  <c r="X914" i="2"/>
  <c r="W914" i="2"/>
  <c r="Y913" i="2"/>
  <c r="X913" i="2"/>
  <c r="W913" i="2"/>
  <c r="U913" i="2"/>
  <c r="Y912" i="2"/>
  <c r="X912" i="2"/>
  <c r="W912" i="2"/>
  <c r="Y911" i="2"/>
  <c r="X911" i="2"/>
  <c r="W911" i="2"/>
  <c r="Y910" i="2"/>
  <c r="X910" i="2"/>
  <c r="W910" i="2"/>
  <c r="Y909" i="2"/>
  <c r="X909" i="2"/>
  <c r="W909" i="2"/>
  <c r="Y908" i="2"/>
  <c r="X908" i="2"/>
  <c r="W908" i="2"/>
  <c r="Y907" i="2"/>
  <c r="X907" i="2"/>
  <c r="W907" i="2"/>
  <c r="Y906" i="2"/>
  <c r="X906" i="2"/>
  <c r="W906" i="2"/>
  <c r="Y905" i="2"/>
  <c r="X905" i="2"/>
  <c r="W905" i="2"/>
  <c r="Y904" i="2"/>
  <c r="X904" i="2"/>
  <c r="U904" i="2" s="1"/>
  <c r="W904" i="2"/>
  <c r="Y903" i="2"/>
  <c r="X903" i="2"/>
  <c r="W903" i="2"/>
  <c r="Y902" i="2"/>
  <c r="X902" i="2"/>
  <c r="W902" i="2"/>
  <c r="Y901" i="2"/>
  <c r="X901" i="2"/>
  <c r="W901" i="2"/>
  <c r="Y900" i="2"/>
  <c r="X900" i="2"/>
  <c r="U900" i="2" s="1"/>
  <c r="W900" i="2"/>
  <c r="Y899" i="2"/>
  <c r="X899" i="2"/>
  <c r="U899" i="2" s="1"/>
  <c r="W899" i="2"/>
  <c r="Y898" i="2"/>
  <c r="X898" i="2"/>
  <c r="W898" i="2"/>
  <c r="Y897" i="2"/>
  <c r="X897" i="2"/>
  <c r="U897" i="2" s="1"/>
  <c r="W897" i="2"/>
  <c r="Y896" i="2"/>
  <c r="X896" i="2"/>
  <c r="W896" i="2"/>
  <c r="Y895" i="2"/>
  <c r="U895" i="2" s="1"/>
  <c r="X895" i="2"/>
  <c r="W895" i="2"/>
  <c r="Y894" i="2"/>
  <c r="X894" i="2"/>
  <c r="W894" i="2"/>
  <c r="Y893" i="2"/>
  <c r="X893" i="2"/>
  <c r="W893" i="2"/>
  <c r="Y892" i="2"/>
  <c r="X892" i="2"/>
  <c r="W892" i="2"/>
  <c r="Y891" i="2"/>
  <c r="X891" i="2"/>
  <c r="W891" i="2"/>
  <c r="Y890" i="2"/>
  <c r="X890" i="2"/>
  <c r="W890" i="2"/>
  <c r="Y889" i="2"/>
  <c r="X889" i="2"/>
  <c r="W889" i="2"/>
  <c r="Y888" i="2"/>
  <c r="X888" i="2"/>
  <c r="U888" i="2" s="1"/>
  <c r="W888" i="2"/>
  <c r="Y887" i="2"/>
  <c r="X887" i="2"/>
  <c r="W887" i="2"/>
  <c r="Y886" i="2"/>
  <c r="X886" i="2"/>
  <c r="W886" i="2"/>
  <c r="Y885" i="2"/>
  <c r="X885" i="2"/>
  <c r="W885" i="2"/>
  <c r="Y884" i="2"/>
  <c r="X884" i="2"/>
  <c r="W884" i="2"/>
  <c r="Y883" i="2"/>
  <c r="X883" i="2"/>
  <c r="U883" i="2" s="1"/>
  <c r="W883" i="2"/>
  <c r="Y882" i="2"/>
  <c r="X882" i="2"/>
  <c r="W882" i="2"/>
  <c r="Y881" i="2"/>
  <c r="X881" i="2"/>
  <c r="U881" i="2" s="1"/>
  <c r="W881" i="2"/>
  <c r="Y880" i="2"/>
  <c r="X880" i="2"/>
  <c r="W880" i="2"/>
  <c r="Y879" i="2"/>
  <c r="X879" i="2"/>
  <c r="W879" i="2"/>
  <c r="Y878" i="2"/>
  <c r="U878" i="2" s="1"/>
  <c r="X878" i="2"/>
  <c r="W878" i="2"/>
  <c r="Y877" i="2"/>
  <c r="X877" i="2"/>
  <c r="W877" i="2"/>
  <c r="Y876" i="2"/>
  <c r="X876" i="2"/>
  <c r="W876" i="2"/>
  <c r="Y875" i="2"/>
  <c r="X875" i="2"/>
  <c r="W875" i="2"/>
  <c r="Y874" i="2"/>
  <c r="X874" i="2"/>
  <c r="W874" i="2"/>
  <c r="Y873" i="2"/>
  <c r="X873" i="2"/>
  <c r="U873" i="2" s="1"/>
  <c r="W873" i="2"/>
  <c r="Y872" i="2"/>
  <c r="X872" i="2"/>
  <c r="U872" i="2" s="1"/>
  <c r="W872" i="2"/>
  <c r="Y871" i="2"/>
  <c r="X871" i="2"/>
  <c r="W871" i="2"/>
  <c r="Y870" i="2"/>
  <c r="X870" i="2"/>
  <c r="W870" i="2"/>
  <c r="Y869" i="2"/>
  <c r="X869" i="2"/>
  <c r="W869" i="2"/>
  <c r="Y868" i="2"/>
  <c r="U868" i="2" s="1"/>
  <c r="X868" i="2"/>
  <c r="W868" i="2"/>
  <c r="Y867" i="2"/>
  <c r="X867" i="2"/>
  <c r="W867" i="2"/>
  <c r="Y866" i="2"/>
  <c r="X866" i="2"/>
  <c r="W866" i="2"/>
  <c r="Y865" i="2"/>
  <c r="U865" i="2" s="1"/>
  <c r="X865" i="2"/>
  <c r="W865" i="2"/>
  <c r="Y864" i="2"/>
  <c r="X864" i="2"/>
  <c r="W864" i="2"/>
  <c r="Y863" i="2"/>
  <c r="X863" i="2"/>
  <c r="W863" i="2"/>
  <c r="Y862" i="2"/>
  <c r="X862" i="2"/>
  <c r="W862" i="2"/>
  <c r="Y861" i="2"/>
  <c r="X861" i="2"/>
  <c r="W861" i="2"/>
  <c r="Y860" i="2"/>
  <c r="X860" i="2"/>
  <c r="W860" i="2"/>
  <c r="Y859" i="2"/>
  <c r="X859" i="2"/>
  <c r="U859" i="2" s="1"/>
  <c r="W859" i="2"/>
  <c r="Y858" i="2"/>
  <c r="X858" i="2"/>
  <c r="W858" i="2"/>
  <c r="Y857" i="2"/>
  <c r="X857" i="2"/>
  <c r="U857" i="2" s="1"/>
  <c r="W857" i="2"/>
  <c r="Y856" i="2"/>
  <c r="X856" i="2"/>
  <c r="U856" i="2" s="1"/>
  <c r="W856" i="2"/>
  <c r="Y855" i="2"/>
  <c r="X855" i="2"/>
  <c r="U855" i="2" s="1"/>
  <c r="W855" i="2"/>
  <c r="Y854" i="2"/>
  <c r="X854" i="2"/>
  <c r="W854" i="2"/>
  <c r="Y853" i="2"/>
  <c r="X853" i="2"/>
  <c r="W853" i="2"/>
  <c r="U853" i="2"/>
  <c r="Y852" i="2"/>
  <c r="X852" i="2"/>
  <c r="U852" i="2" s="1"/>
  <c r="W852" i="2"/>
  <c r="Y851" i="2"/>
  <c r="X851" i="2"/>
  <c r="W851" i="2"/>
  <c r="Y850" i="2"/>
  <c r="X850" i="2"/>
  <c r="W850" i="2"/>
  <c r="Y849" i="2"/>
  <c r="X849" i="2"/>
  <c r="W849" i="2"/>
  <c r="Y848" i="2"/>
  <c r="U848" i="2" s="1"/>
  <c r="X848" i="2"/>
  <c r="W848" i="2"/>
  <c r="Y847" i="2"/>
  <c r="X847" i="2"/>
  <c r="W847" i="2"/>
  <c r="Y846" i="2"/>
  <c r="X846" i="2"/>
  <c r="W846" i="2"/>
  <c r="Y845" i="2"/>
  <c r="X845" i="2"/>
  <c r="W845" i="2"/>
  <c r="Y844" i="2"/>
  <c r="X844" i="2"/>
  <c r="W844" i="2"/>
  <c r="Y843" i="2"/>
  <c r="X843" i="2"/>
  <c r="W843" i="2"/>
  <c r="Y842" i="2"/>
  <c r="X842" i="2"/>
  <c r="W842" i="2"/>
  <c r="Y841" i="2"/>
  <c r="X841" i="2"/>
  <c r="U841" i="2" s="1"/>
  <c r="W841" i="2"/>
  <c r="Y840" i="2"/>
  <c r="X840" i="2"/>
  <c r="W840" i="2"/>
  <c r="Y839" i="2"/>
  <c r="X839" i="2"/>
  <c r="W839" i="2"/>
  <c r="Y838" i="2"/>
  <c r="X838" i="2"/>
  <c r="W838" i="2"/>
  <c r="Y837" i="2"/>
  <c r="X837" i="2"/>
  <c r="U837" i="2" s="1"/>
  <c r="W837" i="2"/>
  <c r="Y836" i="2"/>
  <c r="X836" i="2"/>
  <c r="U836" i="2" s="1"/>
  <c r="W836" i="2"/>
  <c r="Y835" i="2"/>
  <c r="X835" i="2"/>
  <c r="W835" i="2"/>
  <c r="Y834" i="2"/>
  <c r="X834" i="2"/>
  <c r="W834" i="2"/>
  <c r="Y833" i="2"/>
  <c r="X833" i="2"/>
  <c r="W833" i="2"/>
  <c r="Y832" i="2"/>
  <c r="X832" i="2"/>
  <c r="W832" i="2"/>
  <c r="U832" i="2"/>
  <c r="Y831" i="2"/>
  <c r="X831" i="2"/>
  <c r="U831" i="2" s="1"/>
  <c r="W831" i="2"/>
  <c r="Y830" i="2"/>
  <c r="X830" i="2"/>
  <c r="W830" i="2"/>
  <c r="Y829" i="2"/>
  <c r="X829" i="2"/>
  <c r="W829" i="2"/>
  <c r="Y828" i="2"/>
  <c r="X828" i="2"/>
  <c r="W828" i="2"/>
  <c r="Y827" i="2"/>
  <c r="X827" i="2"/>
  <c r="U827" i="2" s="1"/>
  <c r="W827" i="2"/>
  <c r="Y826" i="2"/>
  <c r="X826" i="2"/>
  <c r="W826" i="2"/>
  <c r="Y825" i="2"/>
  <c r="X825" i="2"/>
  <c r="W825" i="2"/>
  <c r="Y824" i="2"/>
  <c r="X824" i="2"/>
  <c r="W824" i="2"/>
  <c r="Y823" i="2"/>
  <c r="X823" i="2"/>
  <c r="W823" i="2"/>
  <c r="Y822" i="2"/>
  <c r="X822" i="2"/>
  <c r="W822" i="2"/>
  <c r="Y821" i="2"/>
  <c r="X821" i="2"/>
  <c r="W821" i="2"/>
  <c r="Y820" i="2"/>
  <c r="X820" i="2"/>
  <c r="W820" i="2"/>
  <c r="Y819" i="2"/>
  <c r="X819" i="2"/>
  <c r="W819" i="2"/>
  <c r="Y818" i="2"/>
  <c r="X818" i="2"/>
  <c r="W818" i="2"/>
  <c r="Y817" i="2"/>
  <c r="X817" i="2"/>
  <c r="W817" i="2"/>
  <c r="Y816" i="2"/>
  <c r="X816" i="2"/>
  <c r="U816" i="2" s="1"/>
  <c r="W816" i="2"/>
  <c r="Y815" i="2"/>
  <c r="X815" i="2"/>
  <c r="U815" i="2" s="1"/>
  <c r="W815" i="2"/>
  <c r="Y814" i="2"/>
  <c r="X814" i="2"/>
  <c r="W814" i="2"/>
  <c r="Y813" i="2"/>
  <c r="X813" i="2"/>
  <c r="W813" i="2"/>
  <c r="Y812" i="2"/>
  <c r="X812" i="2"/>
  <c r="W812" i="2"/>
  <c r="Y811" i="2"/>
  <c r="X811" i="2"/>
  <c r="W811" i="2"/>
  <c r="Y810" i="2"/>
  <c r="X810" i="2"/>
  <c r="W810" i="2"/>
  <c r="Y809" i="2"/>
  <c r="X809" i="2"/>
  <c r="W809" i="2"/>
  <c r="Y808" i="2"/>
  <c r="U808" i="2" s="1"/>
  <c r="X808" i="2"/>
  <c r="W808" i="2"/>
  <c r="Y807" i="2"/>
  <c r="X807" i="2"/>
  <c r="W807" i="2"/>
  <c r="Y806" i="2"/>
  <c r="X806" i="2"/>
  <c r="W806" i="2"/>
  <c r="Y805" i="2"/>
  <c r="X805" i="2"/>
  <c r="W805" i="2"/>
  <c r="Y804" i="2"/>
  <c r="U804" i="2" s="1"/>
  <c r="X804" i="2"/>
  <c r="W804" i="2"/>
  <c r="Y803" i="2"/>
  <c r="X803" i="2"/>
  <c r="W803" i="2"/>
  <c r="Y802" i="2"/>
  <c r="X802" i="2"/>
  <c r="W802" i="2"/>
  <c r="Y801" i="2"/>
  <c r="X801" i="2"/>
  <c r="W801" i="2"/>
  <c r="Y800" i="2"/>
  <c r="X800" i="2"/>
  <c r="W800" i="2"/>
  <c r="Y799" i="2"/>
  <c r="X799" i="2"/>
  <c r="W799" i="2"/>
  <c r="Y798" i="2"/>
  <c r="X798" i="2"/>
  <c r="W798" i="2"/>
  <c r="Y797" i="2"/>
  <c r="X797" i="2"/>
  <c r="W797" i="2"/>
  <c r="Y796" i="2"/>
  <c r="X796" i="2"/>
  <c r="W796" i="2"/>
  <c r="Y795" i="2"/>
  <c r="X795" i="2"/>
  <c r="W795" i="2"/>
  <c r="Y794" i="2"/>
  <c r="X794" i="2"/>
  <c r="W794" i="2"/>
  <c r="Y793" i="2"/>
  <c r="X793" i="2"/>
  <c r="U793" i="2" s="1"/>
  <c r="W793" i="2"/>
  <c r="Y792" i="2"/>
  <c r="U792" i="2" s="1"/>
  <c r="X792" i="2"/>
  <c r="W792" i="2"/>
  <c r="Y791" i="2"/>
  <c r="X791" i="2"/>
  <c r="U791" i="2" s="1"/>
  <c r="W791" i="2"/>
  <c r="Y790" i="2"/>
  <c r="X790" i="2"/>
  <c r="W790" i="2"/>
  <c r="Y789" i="2"/>
  <c r="X789" i="2"/>
  <c r="W789" i="2"/>
  <c r="Y788" i="2"/>
  <c r="X788" i="2"/>
  <c r="U788" i="2" s="1"/>
  <c r="W788" i="2"/>
  <c r="Y787" i="2"/>
  <c r="X787" i="2"/>
  <c r="U787" i="2" s="1"/>
  <c r="W787" i="2"/>
  <c r="Y786" i="2"/>
  <c r="X786" i="2"/>
  <c r="W786" i="2"/>
  <c r="Y785" i="2"/>
  <c r="X785" i="2"/>
  <c r="W785" i="2"/>
  <c r="Y784" i="2"/>
  <c r="X784" i="2"/>
  <c r="W784" i="2"/>
  <c r="Y783" i="2"/>
  <c r="X783" i="2"/>
  <c r="U783" i="2" s="1"/>
  <c r="W783" i="2"/>
  <c r="Y782" i="2"/>
  <c r="X782" i="2"/>
  <c r="W782" i="2"/>
  <c r="Y781" i="2"/>
  <c r="X781" i="2"/>
  <c r="W781" i="2"/>
  <c r="Y780" i="2"/>
  <c r="X780" i="2"/>
  <c r="W780" i="2"/>
  <c r="Y779" i="2"/>
  <c r="X779" i="2"/>
  <c r="W779" i="2"/>
  <c r="Y778" i="2"/>
  <c r="X778" i="2"/>
  <c r="W778" i="2"/>
  <c r="Y777" i="2"/>
  <c r="X777" i="2"/>
  <c r="W777" i="2"/>
  <c r="Y776" i="2"/>
  <c r="X776" i="2"/>
  <c r="W776" i="2"/>
  <c r="Y775" i="2"/>
  <c r="X775" i="2"/>
  <c r="W775" i="2"/>
  <c r="Y774" i="2"/>
  <c r="U774" i="2" s="1"/>
  <c r="X774" i="2"/>
  <c r="W774" i="2"/>
  <c r="Y773" i="2"/>
  <c r="X773" i="2"/>
  <c r="W773" i="2"/>
  <c r="Y772" i="2"/>
  <c r="U772" i="2" s="1"/>
  <c r="X772" i="2"/>
  <c r="W772" i="2"/>
  <c r="Y771" i="2"/>
  <c r="X771" i="2"/>
  <c r="W771" i="2"/>
  <c r="Y770" i="2"/>
  <c r="X770" i="2"/>
  <c r="W770" i="2"/>
  <c r="Y769" i="2"/>
  <c r="X769" i="2"/>
  <c r="W769" i="2"/>
  <c r="Y768" i="2"/>
  <c r="X768" i="2"/>
  <c r="W768" i="2"/>
  <c r="U768" i="2"/>
  <c r="Y767" i="2"/>
  <c r="X767" i="2"/>
  <c r="W767" i="2"/>
  <c r="Y766" i="2"/>
  <c r="X766" i="2"/>
  <c r="W766" i="2"/>
  <c r="Y765" i="2"/>
  <c r="X765" i="2"/>
  <c r="W765" i="2"/>
  <c r="Y764" i="2"/>
  <c r="X764" i="2"/>
  <c r="W764" i="2"/>
  <c r="Y763" i="2"/>
  <c r="X763" i="2"/>
  <c r="W763" i="2"/>
  <c r="Y762" i="2"/>
  <c r="X762" i="2"/>
  <c r="W762" i="2"/>
  <c r="Y761" i="2"/>
  <c r="U761" i="2" s="1"/>
  <c r="X761" i="2"/>
  <c r="W761" i="2"/>
  <c r="Y760" i="2"/>
  <c r="X760" i="2"/>
  <c r="W760" i="2"/>
  <c r="Y759" i="2"/>
  <c r="X759" i="2"/>
  <c r="W759" i="2"/>
  <c r="Y758" i="2"/>
  <c r="X758" i="2"/>
  <c r="W758" i="2"/>
  <c r="Y757" i="2"/>
  <c r="X757" i="2"/>
  <c r="W757" i="2"/>
  <c r="Y756" i="2"/>
  <c r="X756" i="2"/>
  <c r="W756" i="2"/>
  <c r="Y755" i="2"/>
  <c r="X755" i="2"/>
  <c r="W755" i="2"/>
  <c r="Y754" i="2"/>
  <c r="X754" i="2"/>
  <c r="W754" i="2"/>
  <c r="Y753" i="2"/>
  <c r="X753" i="2"/>
  <c r="W753" i="2"/>
  <c r="Y752" i="2"/>
  <c r="X752" i="2"/>
  <c r="U752" i="2" s="1"/>
  <c r="W752" i="2"/>
  <c r="Y751" i="2"/>
  <c r="U751" i="2" s="1"/>
  <c r="X751" i="2"/>
  <c r="W751" i="2"/>
  <c r="Y750" i="2"/>
  <c r="X750" i="2"/>
  <c r="W750" i="2"/>
  <c r="Y749" i="2"/>
  <c r="X749" i="2"/>
  <c r="W749" i="2"/>
  <c r="Y748" i="2"/>
  <c r="X748" i="2"/>
  <c r="W748" i="2"/>
  <c r="Y747" i="2"/>
  <c r="X747" i="2"/>
  <c r="W747" i="2"/>
  <c r="Y746" i="2"/>
  <c r="X746" i="2"/>
  <c r="W746" i="2"/>
  <c r="Y745" i="2"/>
  <c r="X745" i="2"/>
  <c r="U745" i="2" s="1"/>
  <c r="W745" i="2"/>
  <c r="Y744" i="2"/>
  <c r="X744" i="2"/>
  <c r="U744" i="2" s="1"/>
  <c r="W744" i="2"/>
  <c r="Y743" i="2"/>
  <c r="X743" i="2"/>
  <c r="U743" i="2" s="1"/>
  <c r="W743" i="2"/>
  <c r="Y742" i="2"/>
  <c r="X742" i="2"/>
  <c r="W742" i="2"/>
  <c r="Y741" i="2"/>
  <c r="X741" i="2"/>
  <c r="W741" i="2"/>
  <c r="Y740" i="2"/>
  <c r="X740" i="2"/>
  <c r="W740" i="2"/>
  <c r="U740" i="2"/>
  <c r="Y739" i="2"/>
  <c r="X739" i="2"/>
  <c r="W739" i="2"/>
  <c r="Y738" i="2"/>
  <c r="X738" i="2"/>
  <c r="W738" i="2"/>
  <c r="Y737" i="2"/>
  <c r="X737" i="2"/>
  <c r="W737" i="2"/>
  <c r="Y736" i="2"/>
  <c r="X736" i="2"/>
  <c r="W736" i="2"/>
  <c r="Y735" i="2"/>
  <c r="X735" i="2"/>
  <c r="W735" i="2"/>
  <c r="Y734" i="2"/>
  <c r="U734" i="2" s="1"/>
  <c r="X734" i="2"/>
  <c r="W734" i="2"/>
  <c r="Y733" i="2"/>
  <c r="X733" i="2"/>
  <c r="U733" i="2" s="1"/>
  <c r="W733" i="2"/>
  <c r="Y732" i="2"/>
  <c r="X732" i="2"/>
  <c r="W732" i="2"/>
  <c r="Y731" i="2"/>
  <c r="X731" i="2"/>
  <c r="W731" i="2"/>
  <c r="Y730" i="2"/>
  <c r="X730" i="2"/>
  <c r="W730" i="2"/>
  <c r="Y729" i="2"/>
  <c r="X729" i="2"/>
  <c r="W729" i="2"/>
  <c r="Y728" i="2"/>
  <c r="X728" i="2"/>
  <c r="U728" i="2" s="1"/>
  <c r="W728" i="2"/>
  <c r="Y727" i="2"/>
  <c r="X727" i="2"/>
  <c r="U727" i="2" s="1"/>
  <c r="W727" i="2"/>
  <c r="Y726" i="2"/>
  <c r="X726" i="2"/>
  <c r="W726" i="2"/>
  <c r="Y725" i="2"/>
  <c r="X725" i="2"/>
  <c r="U725" i="2" s="1"/>
  <c r="W725" i="2"/>
  <c r="Y724" i="2"/>
  <c r="X724" i="2"/>
  <c r="U724" i="2" s="1"/>
  <c r="W724" i="2"/>
  <c r="Y723" i="2"/>
  <c r="X723" i="2"/>
  <c r="W723" i="2"/>
  <c r="Y722" i="2"/>
  <c r="X722" i="2"/>
  <c r="W722" i="2"/>
  <c r="Y721" i="2"/>
  <c r="X721" i="2"/>
  <c r="U721" i="2" s="1"/>
  <c r="W721" i="2"/>
  <c r="Y720" i="2"/>
  <c r="X720" i="2"/>
  <c r="W720" i="2"/>
  <c r="Y719" i="2"/>
  <c r="X719" i="2"/>
  <c r="U719" i="2" s="1"/>
  <c r="W719" i="2"/>
  <c r="Y718" i="2"/>
  <c r="X718" i="2"/>
  <c r="W718" i="2"/>
  <c r="Y717" i="2"/>
  <c r="X717" i="2"/>
  <c r="W717" i="2"/>
  <c r="Y716" i="2"/>
  <c r="X716" i="2"/>
  <c r="W716" i="2"/>
  <c r="Y715" i="2"/>
  <c r="X715" i="2"/>
  <c r="W715" i="2"/>
  <c r="Y714" i="2"/>
  <c r="X714" i="2"/>
  <c r="W714" i="2"/>
  <c r="Y713" i="2"/>
  <c r="X713" i="2"/>
  <c r="W713" i="2"/>
  <c r="Y712" i="2"/>
  <c r="X712" i="2"/>
  <c r="W712" i="2"/>
  <c r="Y711" i="2"/>
  <c r="X711" i="2"/>
  <c r="W711" i="2"/>
  <c r="Y710" i="2"/>
  <c r="X710" i="2"/>
  <c r="W710" i="2"/>
  <c r="Y709" i="2"/>
  <c r="X709" i="2"/>
  <c r="W709" i="2"/>
  <c r="Y708" i="2"/>
  <c r="X708" i="2"/>
  <c r="U708" i="2" s="1"/>
  <c r="W708" i="2"/>
  <c r="Y707" i="2"/>
  <c r="X707" i="2"/>
  <c r="W707" i="2"/>
  <c r="Y706" i="2"/>
  <c r="U706" i="2" s="1"/>
  <c r="X706" i="2"/>
  <c r="W706" i="2"/>
  <c r="Y705" i="2"/>
  <c r="X705" i="2"/>
  <c r="W705" i="2"/>
  <c r="Y704" i="2"/>
  <c r="X704" i="2"/>
  <c r="U704" i="2" s="1"/>
  <c r="W704" i="2"/>
  <c r="Y703" i="2"/>
  <c r="X703" i="2"/>
  <c r="U703" i="2" s="1"/>
  <c r="W703" i="2"/>
  <c r="Y702" i="2"/>
  <c r="X702" i="2"/>
  <c r="W702" i="2"/>
  <c r="Y701" i="2"/>
  <c r="X701" i="2"/>
  <c r="W701" i="2"/>
  <c r="Y700" i="2"/>
  <c r="U700" i="2" s="1"/>
  <c r="X700" i="2"/>
  <c r="W700" i="2"/>
  <c r="Y699" i="2"/>
  <c r="X699" i="2"/>
  <c r="W699" i="2"/>
  <c r="Y698" i="2"/>
  <c r="X698" i="2"/>
  <c r="W698" i="2"/>
  <c r="Y697" i="2"/>
  <c r="X697" i="2"/>
  <c r="W697" i="2"/>
  <c r="U697" i="2"/>
  <c r="Y696" i="2"/>
  <c r="X696" i="2"/>
  <c r="W696" i="2"/>
  <c r="Y695" i="2"/>
  <c r="X695" i="2"/>
  <c r="W695" i="2"/>
  <c r="Y694" i="2"/>
  <c r="U694" i="2" s="1"/>
  <c r="X694" i="2"/>
  <c r="W694" i="2"/>
  <c r="Y693" i="2"/>
  <c r="X693" i="2"/>
  <c r="W693" i="2"/>
  <c r="Y692" i="2"/>
  <c r="X692" i="2"/>
  <c r="W692" i="2"/>
  <c r="Y691" i="2"/>
  <c r="U691" i="2" s="1"/>
  <c r="X691" i="2"/>
  <c r="W691" i="2"/>
  <c r="Y690" i="2"/>
  <c r="X690" i="2"/>
  <c r="W690" i="2"/>
  <c r="Y689" i="2"/>
  <c r="X689" i="2"/>
  <c r="W689" i="2"/>
  <c r="Y688" i="2"/>
  <c r="X688" i="2"/>
  <c r="U688" i="2" s="1"/>
  <c r="W688" i="2"/>
  <c r="Y687" i="2"/>
  <c r="U687" i="2" s="1"/>
  <c r="X687" i="2"/>
  <c r="W687" i="2"/>
  <c r="Y686" i="2"/>
  <c r="X686" i="2"/>
  <c r="W686" i="2"/>
  <c r="Y685" i="2"/>
  <c r="X685" i="2"/>
  <c r="W685" i="2"/>
  <c r="Y684" i="2"/>
  <c r="X684" i="2"/>
  <c r="W684" i="2"/>
  <c r="Y683" i="2"/>
  <c r="X683" i="2"/>
  <c r="W683" i="2"/>
  <c r="Y682" i="2"/>
  <c r="X682" i="2"/>
  <c r="W682" i="2"/>
  <c r="Y681" i="2"/>
  <c r="X681" i="2"/>
  <c r="W681" i="2"/>
  <c r="Y680" i="2"/>
  <c r="X680" i="2"/>
  <c r="U680" i="2" s="1"/>
  <c r="W680" i="2"/>
  <c r="Y679" i="2"/>
  <c r="X679" i="2"/>
  <c r="W679" i="2"/>
  <c r="Y678" i="2"/>
  <c r="X678" i="2"/>
  <c r="W678" i="2"/>
  <c r="Y677" i="2"/>
  <c r="X677" i="2"/>
  <c r="U677" i="2" s="1"/>
  <c r="W677" i="2"/>
  <c r="Y676" i="2"/>
  <c r="X676" i="2"/>
  <c r="W676" i="2"/>
  <c r="Y675" i="2"/>
  <c r="X675" i="2"/>
  <c r="W675" i="2"/>
  <c r="Y674" i="2"/>
  <c r="X674" i="2"/>
  <c r="W674" i="2"/>
  <c r="Y673" i="2"/>
  <c r="X673" i="2"/>
  <c r="W673" i="2"/>
  <c r="U673" i="2"/>
  <c r="Y672" i="2"/>
  <c r="X672" i="2"/>
  <c r="W672" i="2"/>
  <c r="Y671" i="2"/>
  <c r="X671" i="2"/>
  <c r="U671" i="2" s="1"/>
  <c r="W671" i="2"/>
  <c r="Y670" i="2"/>
  <c r="U670" i="2" s="1"/>
  <c r="X670" i="2"/>
  <c r="W670" i="2"/>
  <c r="Y669" i="2"/>
  <c r="X669" i="2"/>
  <c r="W669" i="2"/>
  <c r="Y668" i="2"/>
  <c r="X668" i="2"/>
  <c r="W668" i="2"/>
  <c r="Y667" i="2"/>
  <c r="X667" i="2"/>
  <c r="W667" i="2"/>
  <c r="Y666" i="2"/>
  <c r="U666" i="2" s="1"/>
  <c r="X666" i="2"/>
  <c r="W666" i="2"/>
  <c r="Y665" i="2"/>
  <c r="X665" i="2"/>
  <c r="W665" i="2"/>
  <c r="Y664" i="2"/>
  <c r="X664" i="2"/>
  <c r="W664" i="2"/>
  <c r="Y663" i="2"/>
  <c r="X663" i="2"/>
  <c r="U663" i="2" s="1"/>
  <c r="W663" i="2"/>
  <c r="Y662" i="2"/>
  <c r="X662" i="2"/>
  <c r="W662" i="2"/>
  <c r="Y661" i="2"/>
  <c r="U661" i="2" s="1"/>
  <c r="X661" i="2"/>
  <c r="W661" i="2"/>
  <c r="Y660" i="2"/>
  <c r="X660" i="2"/>
  <c r="W660" i="2"/>
  <c r="Y659" i="2"/>
  <c r="U659" i="2" s="1"/>
  <c r="X659" i="2"/>
  <c r="W659" i="2"/>
  <c r="Y658" i="2"/>
  <c r="X658" i="2"/>
  <c r="W658" i="2"/>
  <c r="Y657" i="2"/>
  <c r="U657" i="2" s="1"/>
  <c r="X657" i="2"/>
  <c r="W657" i="2"/>
  <c r="Y656" i="2"/>
  <c r="X656" i="2"/>
  <c r="W656" i="2"/>
  <c r="U656" i="2"/>
  <c r="Y655" i="2"/>
  <c r="X655" i="2"/>
  <c r="W655" i="2"/>
  <c r="Y654" i="2"/>
  <c r="X654" i="2"/>
  <c r="W654" i="2"/>
  <c r="Y653" i="2"/>
  <c r="X653" i="2"/>
  <c r="W653" i="2"/>
  <c r="Y652" i="2"/>
  <c r="X652" i="2"/>
  <c r="W652" i="2"/>
  <c r="Y651" i="2"/>
  <c r="X651" i="2"/>
  <c r="W651" i="2"/>
  <c r="Y650" i="2"/>
  <c r="X650" i="2"/>
  <c r="W650" i="2"/>
  <c r="Y649" i="2"/>
  <c r="X649" i="2"/>
  <c r="W649" i="2"/>
  <c r="Y648" i="2"/>
  <c r="X648" i="2"/>
  <c r="U648" i="2" s="1"/>
  <c r="W648" i="2"/>
  <c r="Y647" i="2"/>
  <c r="X647" i="2"/>
  <c r="W647" i="2"/>
  <c r="Y646" i="2"/>
  <c r="X646" i="2"/>
  <c r="W646" i="2"/>
  <c r="Y645" i="2"/>
  <c r="X645" i="2"/>
  <c r="W645" i="2"/>
  <c r="Y644" i="2"/>
  <c r="X644" i="2"/>
  <c r="U644" i="2" s="1"/>
  <c r="W644" i="2"/>
  <c r="Y643" i="2"/>
  <c r="X643" i="2"/>
  <c r="U643" i="2" s="1"/>
  <c r="W643" i="2"/>
  <c r="Y642" i="2"/>
  <c r="X642" i="2"/>
  <c r="W642" i="2"/>
  <c r="Y641" i="2"/>
  <c r="U641" i="2" s="1"/>
  <c r="X641" i="2"/>
  <c r="W641" i="2"/>
  <c r="Y640" i="2"/>
  <c r="X640" i="2"/>
  <c r="W640" i="2"/>
  <c r="Y639" i="2"/>
  <c r="X639" i="2"/>
  <c r="W639" i="2"/>
  <c r="Y638" i="2"/>
  <c r="X638" i="2"/>
  <c r="W638" i="2"/>
  <c r="Y637" i="2"/>
  <c r="X637" i="2"/>
  <c r="U637" i="2" s="1"/>
  <c r="W637" i="2"/>
  <c r="Y636" i="2"/>
  <c r="X636" i="2"/>
  <c r="W636" i="2"/>
  <c r="Y635" i="2"/>
  <c r="X635" i="2"/>
  <c r="U635" i="2" s="1"/>
  <c r="W635" i="2"/>
  <c r="Y634" i="2"/>
  <c r="X634" i="2"/>
  <c r="W634" i="2"/>
  <c r="Y633" i="2"/>
  <c r="X633" i="2"/>
  <c r="U633" i="2" s="1"/>
  <c r="W633" i="2"/>
  <c r="Y632" i="2"/>
  <c r="X632" i="2"/>
  <c r="W632" i="2"/>
  <c r="Y631" i="2"/>
  <c r="X631" i="2"/>
  <c r="U631" i="2" s="1"/>
  <c r="W631" i="2"/>
  <c r="Y630" i="2"/>
  <c r="X630" i="2"/>
  <c r="W630" i="2"/>
  <c r="Y629" i="2"/>
  <c r="X629" i="2"/>
  <c r="W629" i="2"/>
  <c r="Y628" i="2"/>
  <c r="X628" i="2"/>
  <c r="W628" i="2"/>
  <c r="Y627" i="2"/>
  <c r="X627" i="2"/>
  <c r="W627" i="2"/>
  <c r="Y626" i="2"/>
  <c r="X626" i="2"/>
  <c r="W626" i="2"/>
  <c r="Y625" i="2"/>
  <c r="X625" i="2"/>
  <c r="W625" i="2"/>
  <c r="Y624" i="2"/>
  <c r="U624" i="2" s="1"/>
  <c r="X624" i="2"/>
  <c r="W624" i="2"/>
  <c r="Y623" i="2"/>
  <c r="X623" i="2"/>
  <c r="W623" i="2"/>
  <c r="U623" i="2"/>
  <c r="Y622" i="2"/>
  <c r="X622" i="2"/>
  <c r="W622" i="2"/>
  <c r="Y621" i="2"/>
  <c r="X621" i="2"/>
  <c r="W621" i="2"/>
  <c r="Y620" i="2"/>
  <c r="X620" i="2"/>
  <c r="W620" i="2"/>
  <c r="Y619" i="2"/>
  <c r="X619" i="2"/>
  <c r="W619" i="2"/>
  <c r="Y618" i="2"/>
  <c r="X618" i="2"/>
  <c r="W618" i="2"/>
  <c r="Y617" i="2"/>
  <c r="X617" i="2"/>
  <c r="W617" i="2"/>
  <c r="Y616" i="2"/>
  <c r="X616" i="2"/>
  <c r="W616" i="2"/>
  <c r="Y615" i="2"/>
  <c r="X615" i="2"/>
  <c r="W615" i="2"/>
  <c r="Y614" i="2"/>
  <c r="X614" i="2"/>
  <c r="W614" i="2"/>
  <c r="Y613" i="2"/>
  <c r="X613" i="2"/>
  <c r="W613" i="2"/>
  <c r="Y612" i="2"/>
  <c r="X612" i="2"/>
  <c r="W612" i="2"/>
  <c r="Y611" i="2"/>
  <c r="X611" i="2"/>
  <c r="W611" i="2"/>
  <c r="Y610" i="2"/>
  <c r="X610" i="2"/>
  <c r="W610" i="2"/>
  <c r="Y609" i="2"/>
  <c r="X609" i="2"/>
  <c r="W609" i="2"/>
  <c r="Y608" i="2"/>
  <c r="X608" i="2"/>
  <c r="U608" i="2" s="1"/>
  <c r="W608" i="2"/>
  <c r="Y607" i="2"/>
  <c r="X607" i="2"/>
  <c r="W607" i="2"/>
  <c r="Y606" i="2"/>
  <c r="X606" i="2"/>
  <c r="W606" i="2"/>
  <c r="Y605" i="2"/>
  <c r="X605" i="2"/>
  <c r="U605" i="2" s="1"/>
  <c r="W605" i="2"/>
  <c r="Y604" i="2"/>
  <c r="X604" i="2"/>
  <c r="W604" i="2"/>
  <c r="Y603" i="2"/>
  <c r="X603" i="2"/>
  <c r="U603" i="2" s="1"/>
  <c r="W603" i="2"/>
  <c r="Y602" i="2"/>
  <c r="X602" i="2"/>
  <c r="W602" i="2"/>
  <c r="Y601" i="2"/>
  <c r="X601" i="2"/>
  <c r="U601" i="2" s="1"/>
  <c r="W601" i="2"/>
  <c r="Y600" i="2"/>
  <c r="X600" i="2"/>
  <c r="U600" i="2" s="1"/>
  <c r="W600" i="2"/>
  <c r="Y599" i="2"/>
  <c r="X599" i="2"/>
  <c r="U599" i="2" s="1"/>
  <c r="W599" i="2"/>
  <c r="Y598" i="2"/>
  <c r="X598" i="2"/>
  <c r="W598" i="2"/>
  <c r="Y597" i="2"/>
  <c r="X597" i="2"/>
  <c r="W597" i="2"/>
  <c r="Y596" i="2"/>
  <c r="X596" i="2"/>
  <c r="W596" i="2"/>
  <c r="Y595" i="2"/>
  <c r="X595" i="2"/>
  <c r="W595" i="2"/>
  <c r="Y594" i="2"/>
  <c r="X594" i="2"/>
  <c r="W594" i="2"/>
  <c r="Y593" i="2"/>
  <c r="U593" i="2" s="1"/>
  <c r="X593" i="2"/>
  <c r="W593" i="2"/>
  <c r="Y592" i="2"/>
  <c r="X592" i="2"/>
  <c r="W592" i="2"/>
  <c r="Y591" i="2"/>
  <c r="X591" i="2"/>
  <c r="W591" i="2"/>
  <c r="Y590" i="2"/>
  <c r="X590" i="2"/>
  <c r="W590" i="2"/>
  <c r="Y589" i="2"/>
  <c r="X589" i="2"/>
  <c r="U589" i="2" s="1"/>
  <c r="W589" i="2"/>
  <c r="Y588" i="2"/>
  <c r="U588" i="2" s="1"/>
  <c r="X588" i="2"/>
  <c r="W588" i="2"/>
  <c r="Y587" i="2"/>
  <c r="X587" i="2"/>
  <c r="W587" i="2"/>
  <c r="Y586" i="2"/>
  <c r="X586" i="2"/>
  <c r="W586" i="2"/>
  <c r="Y585" i="2"/>
  <c r="X585" i="2"/>
  <c r="W585" i="2"/>
  <c r="Y584" i="2"/>
  <c r="X584" i="2"/>
  <c r="U584" i="2" s="1"/>
  <c r="W584" i="2"/>
  <c r="Y583" i="2"/>
  <c r="U583" i="2" s="1"/>
  <c r="X583" i="2"/>
  <c r="W583" i="2"/>
  <c r="Y582" i="2"/>
  <c r="X582" i="2"/>
  <c r="W582" i="2"/>
  <c r="Y581" i="2"/>
  <c r="X581" i="2"/>
  <c r="W581" i="2"/>
  <c r="Y580" i="2"/>
  <c r="X580" i="2"/>
  <c r="U580" i="2" s="1"/>
  <c r="W580" i="2"/>
  <c r="Y579" i="2"/>
  <c r="X579" i="2"/>
  <c r="U579" i="2" s="1"/>
  <c r="W579" i="2"/>
  <c r="Y578" i="2"/>
  <c r="X578" i="2"/>
  <c r="W578" i="2"/>
  <c r="Y577" i="2"/>
  <c r="X577" i="2"/>
  <c r="W577" i="2"/>
  <c r="Y576" i="2"/>
  <c r="X576" i="2"/>
  <c r="U576" i="2" s="1"/>
  <c r="W576" i="2"/>
  <c r="Y575" i="2"/>
  <c r="X575" i="2"/>
  <c r="U575" i="2" s="1"/>
  <c r="W575" i="2"/>
  <c r="Y574" i="2"/>
  <c r="X574" i="2"/>
  <c r="W574" i="2"/>
  <c r="Y573" i="2"/>
  <c r="U573" i="2" s="1"/>
  <c r="X573" i="2"/>
  <c r="W573" i="2"/>
  <c r="Y572" i="2"/>
  <c r="X572" i="2"/>
  <c r="W572" i="2"/>
  <c r="Y571" i="2"/>
  <c r="X571" i="2"/>
  <c r="W571" i="2"/>
  <c r="Y570" i="2"/>
  <c r="X570" i="2"/>
  <c r="W570" i="2"/>
  <c r="Y569" i="2"/>
  <c r="X569" i="2"/>
  <c r="W569" i="2"/>
  <c r="Y568" i="2"/>
  <c r="X568" i="2"/>
  <c r="W568" i="2"/>
  <c r="Y567" i="2"/>
  <c r="X567" i="2"/>
  <c r="W567" i="2"/>
  <c r="Y566" i="2"/>
  <c r="X566" i="2"/>
  <c r="W566" i="2"/>
  <c r="Y565" i="2"/>
  <c r="X565" i="2"/>
  <c r="U565" i="2" s="1"/>
  <c r="W565" i="2"/>
  <c r="Y564" i="2"/>
  <c r="X564" i="2"/>
  <c r="W564" i="2"/>
  <c r="Y563" i="2"/>
  <c r="U563" i="2" s="1"/>
  <c r="X563" i="2"/>
  <c r="W563" i="2"/>
  <c r="Y562" i="2"/>
  <c r="U562" i="2" s="1"/>
  <c r="X562" i="2"/>
  <c r="W562" i="2"/>
  <c r="Y561" i="2"/>
  <c r="X561" i="2"/>
  <c r="W561" i="2"/>
  <c r="Y560" i="2"/>
  <c r="X560" i="2"/>
  <c r="U560" i="2" s="1"/>
  <c r="W560" i="2"/>
  <c r="Y559" i="2"/>
  <c r="U559" i="2" s="1"/>
  <c r="X559" i="2"/>
  <c r="W559" i="2"/>
  <c r="Y558" i="2"/>
  <c r="U558" i="2" s="1"/>
  <c r="X558" i="2"/>
  <c r="W558" i="2"/>
  <c r="Y557" i="2"/>
  <c r="X557" i="2"/>
  <c r="W557" i="2"/>
  <c r="Y556" i="2"/>
  <c r="X556" i="2"/>
  <c r="U556" i="2" s="1"/>
  <c r="W556" i="2"/>
  <c r="Y555" i="2"/>
  <c r="X555" i="2"/>
  <c r="W555" i="2"/>
  <c r="Y554" i="2"/>
  <c r="X554" i="2"/>
  <c r="W554" i="2"/>
  <c r="Y553" i="2"/>
  <c r="X553" i="2"/>
  <c r="W553" i="2"/>
  <c r="Y552" i="2"/>
  <c r="X552" i="2"/>
  <c r="W552" i="2"/>
  <c r="Y551" i="2"/>
  <c r="X551" i="2"/>
  <c r="W551" i="2"/>
  <c r="Y550" i="2"/>
  <c r="X550" i="2"/>
  <c r="W550" i="2"/>
  <c r="Y549" i="2"/>
  <c r="X549" i="2"/>
  <c r="W549" i="2"/>
  <c r="Y548" i="2"/>
  <c r="X548" i="2"/>
  <c r="U548" i="2" s="1"/>
  <c r="W548" i="2"/>
  <c r="Y547" i="2"/>
  <c r="X547" i="2"/>
  <c r="W547" i="2"/>
  <c r="Y546" i="2"/>
  <c r="X546" i="2"/>
  <c r="W546" i="2"/>
  <c r="Y545" i="2"/>
  <c r="X545" i="2"/>
  <c r="W545" i="2"/>
  <c r="Y544" i="2"/>
  <c r="X544" i="2"/>
  <c r="W544" i="2"/>
  <c r="Y543" i="2"/>
  <c r="X543" i="2"/>
  <c r="U543" i="2" s="1"/>
  <c r="W543" i="2"/>
  <c r="Y542" i="2"/>
  <c r="X542" i="2"/>
  <c r="W542" i="2"/>
  <c r="Y541" i="2"/>
  <c r="X541" i="2"/>
  <c r="U541" i="2" s="1"/>
  <c r="W541" i="2"/>
  <c r="Y540" i="2"/>
  <c r="X540" i="2"/>
  <c r="U540" i="2" s="1"/>
  <c r="W540" i="2"/>
  <c r="Y539" i="2"/>
  <c r="X539" i="2"/>
  <c r="W539" i="2"/>
  <c r="Y538" i="2"/>
  <c r="X538" i="2"/>
  <c r="W538" i="2"/>
  <c r="Y537" i="2"/>
  <c r="X537" i="2"/>
  <c r="U537" i="2" s="1"/>
  <c r="W537" i="2"/>
  <c r="Y536" i="2"/>
  <c r="X536" i="2"/>
  <c r="W536" i="2"/>
  <c r="Y535" i="2"/>
  <c r="X535" i="2"/>
  <c r="U535" i="2" s="1"/>
  <c r="W535" i="2"/>
  <c r="Y534" i="2"/>
  <c r="X534" i="2"/>
  <c r="W534" i="2"/>
  <c r="Y533" i="2"/>
  <c r="X533" i="2"/>
  <c r="U533" i="2" s="1"/>
  <c r="W533" i="2"/>
  <c r="Y532" i="2"/>
  <c r="X532" i="2"/>
  <c r="W532" i="2"/>
  <c r="Y531" i="2"/>
  <c r="X531" i="2"/>
  <c r="W531" i="2"/>
  <c r="U531" i="2"/>
  <c r="Y530" i="2"/>
  <c r="X530" i="2"/>
  <c r="W530" i="2"/>
  <c r="Y529" i="2"/>
  <c r="X529" i="2"/>
  <c r="U529" i="2" s="1"/>
  <c r="W529" i="2"/>
  <c r="Y528" i="2"/>
  <c r="X528" i="2"/>
  <c r="U528" i="2" s="1"/>
  <c r="W528" i="2"/>
  <c r="Y527" i="2"/>
  <c r="X527" i="2"/>
  <c r="U527" i="2" s="1"/>
  <c r="W527" i="2"/>
  <c r="Y526" i="2"/>
  <c r="X526" i="2"/>
  <c r="W526" i="2"/>
  <c r="Y525" i="2"/>
  <c r="X525" i="2"/>
  <c r="W525" i="2"/>
  <c r="Y524" i="2"/>
  <c r="X524" i="2"/>
  <c r="W524" i="2"/>
  <c r="Y523" i="2"/>
  <c r="X523" i="2"/>
  <c r="W523" i="2"/>
  <c r="Y522" i="2"/>
  <c r="X522" i="2"/>
  <c r="W522" i="2"/>
  <c r="Y521" i="2"/>
  <c r="X521" i="2"/>
  <c r="W521" i="2"/>
  <c r="Y520" i="2"/>
  <c r="U520" i="2" s="1"/>
  <c r="X520" i="2"/>
  <c r="W520" i="2"/>
  <c r="Y519" i="2"/>
  <c r="U519" i="2" s="1"/>
  <c r="X519" i="2"/>
  <c r="W519" i="2"/>
  <c r="Y518" i="2"/>
  <c r="U518" i="2" s="1"/>
  <c r="X518" i="2"/>
  <c r="W518" i="2"/>
  <c r="Y517" i="2"/>
  <c r="X517" i="2"/>
  <c r="W517" i="2"/>
  <c r="Y516" i="2"/>
  <c r="U516" i="2" s="1"/>
  <c r="X516" i="2"/>
  <c r="W516" i="2"/>
  <c r="Y515" i="2"/>
  <c r="X515" i="2"/>
  <c r="W515" i="2"/>
  <c r="Y514" i="2"/>
  <c r="U514" i="2" s="1"/>
  <c r="X514" i="2"/>
  <c r="W514" i="2"/>
  <c r="Y513" i="2"/>
  <c r="X513" i="2"/>
  <c r="W513" i="2"/>
  <c r="Y512" i="2"/>
  <c r="U512" i="2" s="1"/>
  <c r="X512" i="2"/>
  <c r="W512" i="2"/>
  <c r="Y511" i="2"/>
  <c r="X511" i="2"/>
  <c r="W511" i="2"/>
  <c r="Y510" i="2"/>
  <c r="X510" i="2"/>
  <c r="W510" i="2"/>
  <c r="Y509" i="2"/>
  <c r="X509" i="2"/>
  <c r="W509" i="2"/>
  <c r="Y508" i="2"/>
  <c r="X508" i="2"/>
  <c r="W508" i="2"/>
  <c r="Y507" i="2"/>
  <c r="X507" i="2"/>
  <c r="W507" i="2"/>
  <c r="Y506" i="2"/>
  <c r="X506" i="2"/>
  <c r="W506" i="2"/>
  <c r="Y505" i="2"/>
  <c r="X505" i="2"/>
  <c r="U505" i="2" s="1"/>
  <c r="W505" i="2"/>
  <c r="Y504" i="2"/>
  <c r="X504" i="2"/>
  <c r="W504" i="2"/>
  <c r="Y503" i="2"/>
  <c r="X503" i="2"/>
  <c r="W503" i="2"/>
  <c r="Y502" i="2"/>
  <c r="X502" i="2"/>
  <c r="W502" i="2"/>
  <c r="Y501" i="2"/>
  <c r="X501" i="2"/>
  <c r="U501" i="2" s="1"/>
  <c r="W501" i="2"/>
  <c r="Y500" i="2"/>
  <c r="X500" i="2"/>
  <c r="W500" i="2"/>
  <c r="Y499" i="2"/>
  <c r="X499" i="2"/>
  <c r="U499" i="2" s="1"/>
  <c r="W499" i="2"/>
  <c r="Y498" i="2"/>
  <c r="X498" i="2"/>
  <c r="W498" i="2"/>
  <c r="Y497" i="2"/>
  <c r="X497" i="2"/>
  <c r="U497" i="2" s="1"/>
  <c r="W497" i="2"/>
  <c r="Y496" i="2"/>
  <c r="X496" i="2"/>
  <c r="W496" i="2"/>
  <c r="Y495" i="2"/>
  <c r="U495" i="2" s="1"/>
  <c r="X495" i="2"/>
  <c r="W495" i="2"/>
  <c r="Y494" i="2"/>
  <c r="U494" i="2" s="1"/>
  <c r="X494" i="2"/>
  <c r="W494" i="2"/>
  <c r="Y493" i="2"/>
  <c r="X493" i="2"/>
  <c r="W493" i="2"/>
  <c r="Y492" i="2"/>
  <c r="X492" i="2"/>
  <c r="W492" i="2"/>
  <c r="Y491" i="2"/>
  <c r="X491" i="2"/>
  <c r="W491" i="2"/>
  <c r="Y490" i="2"/>
  <c r="U490" i="2" s="1"/>
  <c r="X490" i="2"/>
  <c r="W490" i="2"/>
  <c r="Y489" i="2"/>
  <c r="X489" i="2"/>
  <c r="U489" i="2" s="1"/>
  <c r="W489" i="2"/>
  <c r="Y488" i="2"/>
  <c r="X488" i="2"/>
  <c r="U488" i="2" s="1"/>
  <c r="W488" i="2"/>
  <c r="Y487" i="2"/>
  <c r="X487" i="2"/>
  <c r="W487" i="2"/>
  <c r="Y486" i="2"/>
  <c r="X486" i="2"/>
  <c r="W486" i="2"/>
  <c r="Y485" i="2"/>
  <c r="X485" i="2"/>
  <c r="W485" i="2"/>
  <c r="Y484" i="2"/>
  <c r="X484" i="2"/>
  <c r="W484" i="2"/>
  <c r="Y483" i="2"/>
  <c r="X483" i="2"/>
  <c r="U483" i="2" s="1"/>
  <c r="W483" i="2"/>
  <c r="Y482" i="2"/>
  <c r="X482" i="2"/>
  <c r="W482" i="2"/>
  <c r="Y481" i="2"/>
  <c r="X481" i="2"/>
  <c r="U481" i="2" s="1"/>
  <c r="W481" i="2"/>
  <c r="Y480" i="2"/>
  <c r="X480" i="2"/>
  <c r="U480" i="2" s="1"/>
  <c r="W480" i="2"/>
  <c r="Y479" i="2"/>
  <c r="X479" i="2"/>
  <c r="W479" i="2"/>
  <c r="Y478" i="2"/>
  <c r="X478" i="2"/>
  <c r="W478" i="2"/>
  <c r="Y477" i="2"/>
  <c r="X477" i="2"/>
  <c r="U477" i="2" s="1"/>
  <c r="W477" i="2"/>
  <c r="Y476" i="2"/>
  <c r="X476" i="2"/>
  <c r="W476" i="2"/>
  <c r="Y475" i="2"/>
  <c r="X475" i="2"/>
  <c r="U475" i="2" s="1"/>
  <c r="W475" i="2"/>
  <c r="Y474" i="2"/>
  <c r="X474" i="2"/>
  <c r="W474" i="2"/>
  <c r="Y473" i="2"/>
  <c r="X473" i="2"/>
  <c r="W473" i="2"/>
  <c r="Y472" i="2"/>
  <c r="X472" i="2"/>
  <c r="U472" i="2" s="1"/>
  <c r="W472" i="2"/>
  <c r="Y471" i="2"/>
  <c r="X471" i="2"/>
  <c r="U471" i="2" s="1"/>
  <c r="W471" i="2"/>
  <c r="Y470" i="2"/>
  <c r="X470" i="2"/>
  <c r="W470" i="2"/>
  <c r="Y469" i="2"/>
  <c r="X469" i="2"/>
  <c r="U469" i="2" s="1"/>
  <c r="W469" i="2"/>
  <c r="Y468" i="2"/>
  <c r="X468" i="2"/>
  <c r="W468" i="2"/>
  <c r="Y467" i="2"/>
  <c r="X467" i="2"/>
  <c r="W467" i="2"/>
  <c r="Y466" i="2"/>
  <c r="X466" i="2"/>
  <c r="W466" i="2"/>
  <c r="Y465" i="2"/>
  <c r="X465" i="2"/>
  <c r="U465" i="2" s="1"/>
  <c r="W465" i="2"/>
  <c r="Y464" i="2"/>
  <c r="X464" i="2"/>
  <c r="W464" i="2"/>
  <c r="Y463" i="2"/>
  <c r="X463" i="2"/>
  <c r="U463" i="2" s="1"/>
  <c r="W463" i="2"/>
  <c r="Y462" i="2"/>
  <c r="X462" i="2"/>
  <c r="W462" i="2"/>
  <c r="Y461" i="2"/>
  <c r="X461" i="2"/>
  <c r="W461" i="2"/>
  <c r="Y460" i="2"/>
  <c r="X460" i="2"/>
  <c r="W460" i="2"/>
  <c r="Y459" i="2"/>
  <c r="X459" i="2"/>
  <c r="W459" i="2"/>
  <c r="Y458" i="2"/>
  <c r="X458" i="2"/>
  <c r="W458" i="2"/>
  <c r="Y457" i="2"/>
  <c r="X457" i="2"/>
  <c r="W457" i="2"/>
  <c r="Y456" i="2"/>
  <c r="X456" i="2"/>
  <c r="W456" i="2"/>
  <c r="Y455" i="2"/>
  <c r="X455" i="2"/>
  <c r="W455" i="2"/>
  <c r="Y454" i="2"/>
  <c r="U454" i="2" s="1"/>
  <c r="X454" i="2"/>
  <c r="W454" i="2"/>
  <c r="Y453" i="2"/>
  <c r="X453" i="2"/>
  <c r="W453" i="2"/>
  <c r="Y452" i="2"/>
  <c r="X452" i="2"/>
  <c r="U452" i="2" s="1"/>
  <c r="W452" i="2"/>
  <c r="Y451" i="2"/>
  <c r="X451" i="2"/>
  <c r="W451" i="2"/>
  <c r="Y450" i="2"/>
  <c r="X450" i="2"/>
  <c r="W450" i="2"/>
  <c r="Y449" i="2"/>
  <c r="U449" i="2" s="1"/>
  <c r="X449" i="2"/>
  <c r="W449" i="2"/>
  <c r="Y448" i="2"/>
  <c r="X448" i="2"/>
  <c r="W448" i="2"/>
  <c r="U448" i="2"/>
  <c r="Y447" i="2"/>
  <c r="X447" i="2"/>
  <c r="U447" i="2" s="1"/>
  <c r="W447" i="2"/>
  <c r="Y446" i="2"/>
  <c r="X446" i="2"/>
  <c r="W446" i="2"/>
  <c r="Y445" i="2"/>
  <c r="U445" i="2" s="1"/>
  <c r="X445" i="2"/>
  <c r="W445" i="2"/>
  <c r="Y444" i="2"/>
  <c r="X444" i="2"/>
  <c r="W444" i="2"/>
  <c r="Y443" i="2"/>
  <c r="X443" i="2"/>
  <c r="W443" i="2"/>
  <c r="Y442" i="2"/>
  <c r="X442" i="2"/>
  <c r="W442" i="2"/>
  <c r="Y441" i="2"/>
  <c r="X441" i="2"/>
  <c r="W441" i="2"/>
  <c r="U441" i="2"/>
  <c r="Y440" i="2"/>
  <c r="X440" i="2"/>
  <c r="W440" i="2"/>
  <c r="Y439" i="2"/>
  <c r="X439" i="2"/>
  <c r="W439" i="2"/>
  <c r="Y438" i="2"/>
  <c r="X438" i="2"/>
  <c r="W438" i="2"/>
  <c r="Y437" i="2"/>
  <c r="U437" i="2" s="1"/>
  <c r="X437" i="2"/>
  <c r="W437" i="2"/>
  <c r="Y436" i="2"/>
  <c r="X436" i="2"/>
  <c r="U436" i="2" s="1"/>
  <c r="W436" i="2"/>
  <c r="Y435" i="2"/>
  <c r="U435" i="2" s="1"/>
  <c r="X435" i="2"/>
  <c r="W435" i="2"/>
  <c r="Y434" i="2"/>
  <c r="X434" i="2"/>
  <c r="W434" i="2"/>
  <c r="Y433" i="2"/>
  <c r="X433" i="2"/>
  <c r="U433" i="2" s="1"/>
  <c r="W433" i="2"/>
  <c r="Y432" i="2"/>
  <c r="X432" i="2"/>
  <c r="U432" i="2" s="1"/>
  <c r="W432" i="2"/>
  <c r="Y431" i="2"/>
  <c r="X431" i="2"/>
  <c r="U431" i="2" s="1"/>
  <c r="W431" i="2"/>
  <c r="Y430" i="2"/>
  <c r="X430" i="2"/>
  <c r="W430" i="2"/>
  <c r="Y429" i="2"/>
  <c r="X429" i="2"/>
  <c r="W429" i="2"/>
  <c r="Y428" i="2"/>
  <c r="X428" i="2"/>
  <c r="W428" i="2"/>
  <c r="U428" i="2"/>
  <c r="Y427" i="2"/>
  <c r="X427" i="2"/>
  <c r="W427" i="2"/>
  <c r="Y426" i="2"/>
  <c r="X426" i="2"/>
  <c r="W426" i="2"/>
  <c r="Y425" i="2"/>
  <c r="X425" i="2"/>
  <c r="W425" i="2"/>
  <c r="Y424" i="2"/>
  <c r="X424" i="2"/>
  <c r="W424" i="2"/>
  <c r="U424" i="2"/>
  <c r="Y423" i="2"/>
  <c r="X423" i="2"/>
  <c r="W423" i="2"/>
  <c r="Y422" i="2"/>
  <c r="X422" i="2"/>
  <c r="W422" i="2"/>
  <c r="Y421" i="2"/>
  <c r="X421" i="2"/>
  <c r="W421" i="2"/>
  <c r="Y420" i="2"/>
  <c r="X420" i="2"/>
  <c r="W420" i="2"/>
  <c r="Y419" i="2"/>
  <c r="X419" i="2"/>
  <c r="W419" i="2"/>
  <c r="Y418" i="2"/>
  <c r="X418" i="2"/>
  <c r="W418" i="2"/>
  <c r="Y417" i="2"/>
  <c r="U417" i="2" s="1"/>
  <c r="X417" i="2"/>
  <c r="W417" i="2"/>
  <c r="Y416" i="2"/>
  <c r="X416" i="2"/>
  <c r="U416" i="2" s="1"/>
  <c r="W416" i="2"/>
  <c r="Y415" i="2"/>
  <c r="X415" i="2"/>
  <c r="W415" i="2"/>
  <c r="Y414" i="2"/>
  <c r="U414" i="2" s="1"/>
  <c r="X414" i="2"/>
  <c r="W414" i="2"/>
  <c r="Y413" i="2"/>
  <c r="X413" i="2"/>
  <c r="W413" i="2"/>
  <c r="Y412" i="2"/>
  <c r="X412" i="2"/>
  <c r="W412" i="2"/>
  <c r="Y411" i="2"/>
  <c r="U411" i="2" s="1"/>
  <c r="X411" i="2"/>
  <c r="W411" i="2"/>
  <c r="Y410" i="2"/>
  <c r="U410" i="2" s="1"/>
  <c r="X410" i="2"/>
  <c r="W410" i="2"/>
  <c r="Y409" i="2"/>
  <c r="U409" i="2" s="1"/>
  <c r="X409" i="2"/>
  <c r="W409" i="2"/>
  <c r="Y408" i="2"/>
  <c r="X408" i="2"/>
  <c r="W408" i="2"/>
  <c r="U408" i="2"/>
  <c r="Y407" i="2"/>
  <c r="X407" i="2"/>
  <c r="U407" i="2" s="1"/>
  <c r="W407" i="2"/>
  <c r="Y406" i="2"/>
  <c r="X406" i="2"/>
  <c r="W406" i="2"/>
  <c r="Y405" i="2"/>
  <c r="U405" i="2" s="1"/>
  <c r="X405" i="2"/>
  <c r="W405" i="2"/>
  <c r="Y404" i="2"/>
  <c r="X404" i="2"/>
  <c r="W404" i="2"/>
  <c r="Y403" i="2"/>
  <c r="X403" i="2"/>
  <c r="U403" i="2" s="1"/>
  <c r="W403" i="2"/>
  <c r="Y402" i="2"/>
  <c r="X402" i="2"/>
  <c r="W402" i="2"/>
  <c r="Y401" i="2"/>
  <c r="X401" i="2"/>
  <c r="U401" i="2" s="1"/>
  <c r="W401" i="2"/>
  <c r="Y400" i="2"/>
  <c r="X400" i="2"/>
  <c r="U400" i="2" s="1"/>
  <c r="W400" i="2"/>
  <c r="Y399" i="2"/>
  <c r="X399" i="2"/>
  <c r="U399" i="2" s="1"/>
  <c r="W399" i="2"/>
  <c r="Y398" i="2"/>
  <c r="X398" i="2"/>
  <c r="W398" i="2"/>
  <c r="Y397" i="2"/>
  <c r="X397" i="2"/>
  <c r="W397" i="2"/>
  <c r="Y396" i="2"/>
  <c r="X396" i="2"/>
  <c r="U396" i="2" s="1"/>
  <c r="W396" i="2"/>
  <c r="Y395" i="2"/>
  <c r="X395" i="2"/>
  <c r="W395" i="2"/>
  <c r="Y394" i="2"/>
  <c r="X394" i="2"/>
  <c r="W394" i="2"/>
  <c r="Y393" i="2"/>
  <c r="X393" i="2"/>
  <c r="W393" i="2"/>
  <c r="Y392" i="2"/>
  <c r="X392" i="2"/>
  <c r="W392" i="2"/>
  <c r="Y391" i="2"/>
  <c r="X391" i="2"/>
  <c r="W391" i="2"/>
  <c r="Y390" i="2"/>
  <c r="X390" i="2"/>
  <c r="W390" i="2"/>
  <c r="Y389" i="2"/>
  <c r="X389" i="2"/>
  <c r="W389" i="2"/>
  <c r="Y388" i="2"/>
  <c r="X388" i="2"/>
  <c r="W388" i="2"/>
  <c r="Y387" i="2"/>
  <c r="X387" i="2"/>
  <c r="W387" i="2"/>
  <c r="Y386" i="2"/>
  <c r="U386" i="2" s="1"/>
  <c r="X386" i="2"/>
  <c r="W386" i="2"/>
  <c r="Y385" i="2"/>
  <c r="X385" i="2"/>
  <c r="W385" i="2"/>
  <c r="Y384" i="2"/>
  <c r="X384" i="2"/>
  <c r="U384" i="2" s="1"/>
  <c r="W384" i="2"/>
  <c r="Y383" i="2"/>
  <c r="X383" i="2"/>
  <c r="U383" i="2" s="1"/>
  <c r="W383" i="2"/>
  <c r="Y382" i="2"/>
  <c r="X382" i="2"/>
  <c r="W382" i="2"/>
  <c r="Y381" i="2"/>
  <c r="X381" i="2"/>
  <c r="W381" i="2"/>
  <c r="Y380" i="2"/>
  <c r="X380" i="2"/>
  <c r="U380" i="2" s="1"/>
  <c r="W380" i="2"/>
  <c r="Y379" i="2"/>
  <c r="X379" i="2"/>
  <c r="W379" i="2"/>
  <c r="Y378" i="2"/>
  <c r="X378" i="2"/>
  <c r="W378" i="2"/>
  <c r="Y377" i="2"/>
  <c r="X377" i="2"/>
  <c r="U377" i="2" s="1"/>
  <c r="W377" i="2"/>
  <c r="Y376" i="2"/>
  <c r="X376" i="2"/>
  <c r="W376" i="2"/>
  <c r="Y375" i="2"/>
  <c r="X375" i="2"/>
  <c r="U375" i="2" s="1"/>
  <c r="W375" i="2"/>
  <c r="Y374" i="2"/>
  <c r="X374" i="2"/>
  <c r="W374" i="2"/>
  <c r="Y373" i="2"/>
  <c r="X373" i="2"/>
  <c r="W373" i="2"/>
  <c r="Y372" i="2"/>
  <c r="X372" i="2"/>
  <c r="W372" i="2"/>
  <c r="Y371" i="2"/>
  <c r="X371" i="2"/>
  <c r="U371" i="2" s="1"/>
  <c r="W371" i="2"/>
  <c r="Y370" i="2"/>
  <c r="X370" i="2"/>
  <c r="W370" i="2"/>
  <c r="Y369" i="2"/>
  <c r="X369" i="2"/>
  <c r="W369" i="2"/>
  <c r="Y368" i="2"/>
  <c r="X368" i="2"/>
  <c r="W368" i="2"/>
  <c r="Y367" i="2"/>
  <c r="X367" i="2"/>
  <c r="W367" i="2"/>
  <c r="Y366" i="2"/>
  <c r="X366" i="2"/>
  <c r="W366" i="2"/>
  <c r="Y365" i="2"/>
  <c r="X365" i="2"/>
  <c r="W365" i="2"/>
  <c r="Y364" i="2"/>
  <c r="X364" i="2"/>
  <c r="W364" i="2"/>
  <c r="Y363" i="2"/>
  <c r="X363" i="2"/>
  <c r="W363" i="2"/>
  <c r="Y362" i="2"/>
  <c r="X362" i="2"/>
  <c r="W362" i="2"/>
  <c r="Y361" i="2"/>
  <c r="X361" i="2"/>
  <c r="U361" i="2" s="1"/>
  <c r="W361" i="2"/>
  <c r="Y360" i="2"/>
  <c r="U360" i="2" s="1"/>
  <c r="X360" i="2"/>
  <c r="W360" i="2"/>
  <c r="Y359" i="2"/>
  <c r="X359" i="2"/>
  <c r="W359" i="2"/>
  <c r="Y358" i="2"/>
  <c r="X358" i="2"/>
  <c r="W358" i="2"/>
  <c r="Y357" i="2"/>
  <c r="X357" i="2"/>
  <c r="W357" i="2"/>
  <c r="Y356" i="2"/>
  <c r="X356" i="2"/>
  <c r="W356" i="2"/>
  <c r="Y355" i="2"/>
  <c r="X355" i="2"/>
  <c r="W355" i="2"/>
  <c r="Y354" i="2"/>
  <c r="X354" i="2"/>
  <c r="W354" i="2"/>
  <c r="Y353" i="2"/>
  <c r="X353" i="2"/>
  <c r="U353" i="2" s="1"/>
  <c r="W353" i="2"/>
  <c r="Y352" i="2"/>
  <c r="X352" i="2"/>
  <c r="W352" i="2"/>
  <c r="Y351" i="2"/>
  <c r="X351" i="2"/>
  <c r="W351" i="2"/>
  <c r="Y350" i="2"/>
  <c r="X350" i="2"/>
  <c r="W350" i="2"/>
  <c r="Y349" i="2"/>
  <c r="X349" i="2"/>
  <c r="U349" i="2" s="1"/>
  <c r="W349" i="2"/>
  <c r="Y348" i="2"/>
  <c r="X348" i="2"/>
  <c r="U348" i="2" s="1"/>
  <c r="W348" i="2"/>
  <c r="Y347" i="2"/>
  <c r="X347" i="2"/>
  <c r="W347" i="2"/>
  <c r="Y346" i="2"/>
  <c r="X346" i="2"/>
  <c r="W346" i="2"/>
  <c r="Y345" i="2"/>
  <c r="X345" i="2"/>
  <c r="U345" i="2" s="1"/>
  <c r="W345" i="2"/>
  <c r="Y344" i="2"/>
  <c r="X344" i="2"/>
  <c r="U344" i="2" s="1"/>
  <c r="W344" i="2"/>
  <c r="Y343" i="2"/>
  <c r="X343" i="2"/>
  <c r="U343" i="2" s="1"/>
  <c r="W343" i="2"/>
  <c r="Y342" i="2"/>
  <c r="X342" i="2"/>
  <c r="W342" i="2"/>
  <c r="Y341" i="2"/>
  <c r="X341" i="2"/>
  <c r="U341" i="2" s="1"/>
  <c r="W341" i="2"/>
  <c r="Y340" i="2"/>
  <c r="X340" i="2"/>
  <c r="W340" i="2"/>
  <c r="Y339" i="2"/>
  <c r="X339" i="2"/>
  <c r="U339" i="2" s="1"/>
  <c r="W339" i="2"/>
  <c r="Y338" i="2"/>
  <c r="X338" i="2"/>
  <c r="W338" i="2"/>
  <c r="Y337" i="2"/>
  <c r="X337" i="2"/>
  <c r="U337" i="2" s="1"/>
  <c r="W337" i="2"/>
  <c r="Y336" i="2"/>
  <c r="X336" i="2"/>
  <c r="U336" i="2" s="1"/>
  <c r="W336" i="2"/>
  <c r="Y335" i="2"/>
  <c r="X335" i="2"/>
  <c r="W335" i="2"/>
  <c r="Y334" i="2"/>
  <c r="X334" i="2"/>
  <c r="W334" i="2"/>
  <c r="Y333" i="2"/>
  <c r="X333" i="2"/>
  <c r="W333" i="2"/>
  <c r="Y332" i="2"/>
  <c r="X332" i="2"/>
  <c r="W332" i="2"/>
  <c r="Y331" i="2"/>
  <c r="X331" i="2"/>
  <c r="U331" i="2" s="1"/>
  <c r="W331" i="2"/>
  <c r="Y330" i="2"/>
  <c r="X330" i="2"/>
  <c r="W330" i="2"/>
  <c r="Y329" i="2"/>
  <c r="X329" i="2"/>
  <c r="W329" i="2"/>
  <c r="Y328" i="2"/>
  <c r="X328" i="2"/>
  <c r="U328" i="2" s="1"/>
  <c r="W328" i="2"/>
  <c r="Y327" i="2"/>
  <c r="X327" i="2"/>
  <c r="W327" i="2"/>
  <c r="Y326" i="2"/>
  <c r="X326" i="2"/>
  <c r="W326" i="2"/>
  <c r="Y325" i="2"/>
  <c r="X325" i="2"/>
  <c r="U325" i="2" s="1"/>
  <c r="W325" i="2"/>
  <c r="Y324" i="2"/>
  <c r="X324" i="2"/>
  <c r="U324" i="2" s="1"/>
  <c r="W324" i="2"/>
  <c r="Y323" i="2"/>
  <c r="X323" i="2"/>
  <c r="W323" i="2"/>
  <c r="Y322" i="2"/>
  <c r="X322" i="2"/>
  <c r="W322" i="2"/>
  <c r="Y321" i="2"/>
  <c r="X321" i="2"/>
  <c r="W321" i="2"/>
  <c r="Y320" i="2"/>
  <c r="X320" i="2"/>
  <c r="U320" i="2" s="1"/>
  <c r="W320" i="2"/>
  <c r="Y319" i="2"/>
  <c r="X319" i="2"/>
  <c r="W319" i="2"/>
  <c r="Y318" i="2"/>
  <c r="X318" i="2"/>
  <c r="W318" i="2"/>
  <c r="Y317" i="2"/>
  <c r="X317" i="2"/>
  <c r="U317" i="2" s="1"/>
  <c r="W317" i="2"/>
  <c r="Y316" i="2"/>
  <c r="X316" i="2"/>
  <c r="U316" i="2" s="1"/>
  <c r="W316" i="2"/>
  <c r="Y315" i="2"/>
  <c r="X315" i="2"/>
  <c r="U315" i="2" s="1"/>
  <c r="W315" i="2"/>
  <c r="Y314" i="2"/>
  <c r="X314" i="2"/>
  <c r="W314" i="2"/>
  <c r="Y313" i="2"/>
  <c r="U313" i="2" s="1"/>
  <c r="X313" i="2"/>
  <c r="W313" i="2"/>
  <c r="Y312" i="2"/>
  <c r="X312" i="2"/>
  <c r="W312" i="2"/>
  <c r="Y311" i="2"/>
  <c r="X311" i="2"/>
  <c r="U311" i="2" s="1"/>
  <c r="W311" i="2"/>
  <c r="Y310" i="2"/>
  <c r="X310" i="2"/>
  <c r="W310" i="2"/>
  <c r="Y309" i="2"/>
  <c r="X309" i="2"/>
  <c r="W309" i="2"/>
  <c r="Y308" i="2"/>
  <c r="X308" i="2"/>
  <c r="W308" i="2"/>
  <c r="Y307" i="2"/>
  <c r="X307" i="2"/>
  <c r="U307" i="2" s="1"/>
  <c r="W307" i="2"/>
  <c r="Y306" i="2"/>
  <c r="X306" i="2"/>
  <c r="W306" i="2"/>
  <c r="Y305" i="2"/>
  <c r="X305" i="2"/>
  <c r="U305" i="2" s="1"/>
  <c r="W305" i="2"/>
  <c r="Y304" i="2"/>
  <c r="X304" i="2"/>
  <c r="U304" i="2" s="1"/>
  <c r="W304" i="2"/>
  <c r="Y303" i="2"/>
  <c r="U303" i="2" s="1"/>
  <c r="X303" i="2"/>
  <c r="W303" i="2"/>
  <c r="Y302" i="2"/>
  <c r="X302" i="2"/>
  <c r="W302" i="2"/>
  <c r="Y301" i="2"/>
  <c r="X301" i="2"/>
  <c r="W301" i="2"/>
  <c r="Y300" i="2"/>
  <c r="X300" i="2"/>
  <c r="U300" i="2" s="1"/>
  <c r="W300" i="2"/>
  <c r="Y299" i="2"/>
  <c r="X299" i="2"/>
  <c r="W299" i="2"/>
  <c r="Y298" i="2"/>
  <c r="X298" i="2"/>
  <c r="W298" i="2"/>
  <c r="Y297" i="2"/>
  <c r="X297" i="2"/>
  <c r="W297" i="2"/>
  <c r="Y296" i="2"/>
  <c r="X296" i="2"/>
  <c r="W296" i="2"/>
  <c r="U296" i="2"/>
  <c r="Y295" i="2"/>
  <c r="X295" i="2"/>
  <c r="W295" i="2"/>
  <c r="Y294" i="2"/>
  <c r="X294" i="2"/>
  <c r="W294" i="2"/>
  <c r="Y293" i="2"/>
  <c r="X293" i="2"/>
  <c r="W293" i="2"/>
  <c r="Y292" i="2"/>
  <c r="X292" i="2"/>
  <c r="W292" i="2"/>
  <c r="U292" i="2"/>
  <c r="Y291" i="2"/>
  <c r="X291" i="2"/>
  <c r="U291" i="2" s="1"/>
  <c r="W291" i="2"/>
  <c r="Y290" i="2"/>
  <c r="X290" i="2"/>
  <c r="W290" i="2"/>
  <c r="Y289" i="2"/>
  <c r="X289" i="2"/>
  <c r="W289" i="2"/>
  <c r="Y288" i="2"/>
  <c r="X288" i="2"/>
  <c r="W288" i="2"/>
  <c r="Y287" i="2"/>
  <c r="X287" i="2"/>
  <c r="W287" i="2"/>
  <c r="Y286" i="2"/>
  <c r="X286" i="2"/>
  <c r="W286" i="2"/>
  <c r="Y285" i="2"/>
  <c r="U285" i="2" s="1"/>
  <c r="X285" i="2"/>
  <c r="W285" i="2"/>
  <c r="Y284" i="2"/>
  <c r="X284" i="2"/>
  <c r="U284" i="2" s="1"/>
  <c r="W284" i="2"/>
  <c r="Y283" i="2"/>
  <c r="X283" i="2"/>
  <c r="W283" i="2"/>
  <c r="Y282" i="2"/>
  <c r="X282" i="2"/>
  <c r="W282" i="2"/>
  <c r="Y281" i="2"/>
  <c r="X281" i="2"/>
  <c r="W281" i="2"/>
  <c r="Y280" i="2"/>
  <c r="U280" i="2" s="1"/>
  <c r="X280" i="2"/>
  <c r="W280" i="2"/>
  <c r="Y279" i="2"/>
  <c r="X279" i="2"/>
  <c r="W279" i="2"/>
  <c r="U279" i="2"/>
  <c r="Y278" i="2"/>
  <c r="X278" i="2"/>
  <c r="W278" i="2"/>
  <c r="Y277" i="2"/>
  <c r="X277" i="2"/>
  <c r="W277" i="2"/>
  <c r="U277" i="2"/>
  <c r="Y276" i="2"/>
  <c r="X276" i="2"/>
  <c r="W276" i="2"/>
  <c r="Y275" i="2"/>
  <c r="X275" i="2"/>
  <c r="W275" i="2"/>
  <c r="Y274" i="2"/>
  <c r="X274" i="2"/>
  <c r="W274" i="2"/>
  <c r="Y273" i="2"/>
  <c r="U273" i="2" s="1"/>
  <c r="X273" i="2"/>
  <c r="W273" i="2"/>
  <c r="Y272" i="2"/>
  <c r="X272" i="2"/>
  <c r="U272" i="2" s="1"/>
  <c r="W272" i="2"/>
  <c r="Y271" i="2"/>
  <c r="X271" i="2"/>
  <c r="W271" i="2"/>
  <c r="Y270" i="2"/>
  <c r="X270" i="2"/>
  <c r="W270" i="2"/>
  <c r="Y269" i="2"/>
  <c r="X269" i="2"/>
  <c r="W269" i="2"/>
  <c r="Y268" i="2"/>
  <c r="U268" i="2" s="1"/>
  <c r="X268" i="2"/>
  <c r="W268" i="2"/>
  <c r="Y267" i="2"/>
  <c r="X267" i="2"/>
  <c r="U267" i="2" s="1"/>
  <c r="W267" i="2"/>
  <c r="Y266" i="2"/>
  <c r="X266" i="2"/>
  <c r="W266" i="2"/>
  <c r="Y265" i="2"/>
  <c r="X265" i="2"/>
  <c r="U265" i="2" s="1"/>
  <c r="W265" i="2"/>
  <c r="Y264" i="2"/>
  <c r="X264" i="2"/>
  <c r="W264" i="2"/>
  <c r="Y263" i="2"/>
  <c r="X263" i="2"/>
  <c r="W263" i="2"/>
  <c r="Y262" i="2"/>
  <c r="X262" i="2"/>
  <c r="W262" i="2"/>
  <c r="Y261" i="2"/>
  <c r="X261" i="2"/>
  <c r="W261" i="2"/>
  <c r="Y260" i="2"/>
  <c r="U260" i="2" s="1"/>
  <c r="X260" i="2"/>
  <c r="W260" i="2"/>
  <c r="Y259" i="2"/>
  <c r="X259" i="2"/>
  <c r="W259" i="2"/>
  <c r="Y258" i="2"/>
  <c r="U258" i="2" s="1"/>
  <c r="X258" i="2"/>
  <c r="W258" i="2"/>
  <c r="Y257" i="2"/>
  <c r="U257" i="2" s="1"/>
  <c r="X257" i="2"/>
  <c r="W257" i="2"/>
  <c r="Y256" i="2"/>
  <c r="U256" i="2" s="1"/>
  <c r="X256" i="2"/>
  <c r="W256" i="2"/>
  <c r="Y255" i="2"/>
  <c r="X255" i="2"/>
  <c r="W255" i="2"/>
  <c r="Y254" i="2"/>
  <c r="X254" i="2"/>
  <c r="W254" i="2"/>
  <c r="Y253" i="2"/>
  <c r="U253" i="2" s="1"/>
  <c r="X253" i="2"/>
  <c r="W253" i="2"/>
  <c r="Y252" i="2"/>
  <c r="X252" i="2"/>
  <c r="W252" i="2"/>
  <c r="Y251" i="2"/>
  <c r="X251" i="2"/>
  <c r="W251" i="2"/>
  <c r="Y250" i="2"/>
  <c r="X250" i="2"/>
  <c r="W250" i="2"/>
  <c r="Y249" i="2"/>
  <c r="X249" i="2"/>
  <c r="W249" i="2"/>
  <c r="U249" i="2"/>
  <c r="Y248" i="2"/>
  <c r="X248" i="2"/>
  <c r="W248" i="2"/>
  <c r="Y247" i="2"/>
  <c r="X247" i="2"/>
  <c r="W247" i="2"/>
  <c r="U247" i="2"/>
  <c r="Y246" i="2"/>
  <c r="X246" i="2"/>
  <c r="W246" i="2"/>
  <c r="Y245" i="2"/>
  <c r="X245" i="2"/>
  <c r="U245" i="2" s="1"/>
  <c r="W245" i="2"/>
  <c r="Y244" i="2"/>
  <c r="X244" i="2"/>
  <c r="U244" i="2" s="1"/>
  <c r="W244" i="2"/>
  <c r="Y243" i="2"/>
  <c r="U243" i="2" s="1"/>
  <c r="X243" i="2"/>
  <c r="W243" i="2"/>
  <c r="Y242" i="2"/>
  <c r="X242" i="2"/>
  <c r="W242" i="2"/>
  <c r="Y241" i="2"/>
  <c r="X241" i="2"/>
  <c r="W241" i="2"/>
  <c r="Y240" i="2"/>
  <c r="X240" i="2"/>
  <c r="W240" i="2"/>
  <c r="Y239" i="2"/>
  <c r="X239" i="2"/>
  <c r="U239" i="2" s="1"/>
  <c r="W239" i="2"/>
  <c r="Y238" i="2"/>
  <c r="X238" i="2"/>
  <c r="W238" i="2"/>
  <c r="Y237" i="2"/>
  <c r="X237" i="2"/>
  <c r="U237" i="2" s="1"/>
  <c r="W237" i="2"/>
  <c r="Y236" i="2"/>
  <c r="X236" i="2"/>
  <c r="U236" i="2" s="1"/>
  <c r="W236" i="2"/>
  <c r="Y235" i="2"/>
  <c r="X235" i="2"/>
  <c r="W235" i="2"/>
  <c r="Y234" i="2"/>
  <c r="X234" i="2"/>
  <c r="W234" i="2"/>
  <c r="Y233" i="2"/>
  <c r="X233" i="2"/>
  <c r="W233" i="2"/>
  <c r="Y232" i="2"/>
  <c r="X232" i="2"/>
  <c r="U232" i="2" s="1"/>
  <c r="W232" i="2"/>
  <c r="Y231" i="2"/>
  <c r="X231" i="2"/>
  <c r="W231" i="2"/>
  <c r="Y230" i="2"/>
  <c r="X230" i="2"/>
  <c r="W230" i="2"/>
  <c r="Y229" i="2"/>
  <c r="X229" i="2"/>
  <c r="U229" i="2" s="1"/>
  <c r="W229" i="2"/>
  <c r="Y228" i="2"/>
  <c r="X228" i="2"/>
  <c r="W228" i="2"/>
  <c r="Y227" i="2"/>
  <c r="X227" i="2"/>
  <c r="W227" i="2"/>
  <c r="Y226" i="2"/>
  <c r="X226" i="2"/>
  <c r="W226" i="2"/>
  <c r="Y225" i="2"/>
  <c r="U225" i="2" s="1"/>
  <c r="X225" i="2"/>
  <c r="W225" i="2"/>
  <c r="Y224" i="2"/>
  <c r="X224" i="2"/>
  <c r="W224" i="2"/>
  <c r="Y223" i="2"/>
  <c r="X223" i="2"/>
  <c r="W223" i="2"/>
  <c r="Y222" i="2"/>
  <c r="U222" i="2" s="1"/>
  <c r="X222" i="2"/>
  <c r="W222" i="2"/>
  <c r="Y221" i="2"/>
  <c r="X221" i="2"/>
  <c r="W221" i="2"/>
  <c r="Y220" i="2"/>
  <c r="X220" i="2"/>
  <c r="W220" i="2"/>
  <c r="Y219" i="2"/>
  <c r="X219" i="2"/>
  <c r="W219" i="2"/>
  <c r="U219" i="2"/>
  <c r="Y218" i="2"/>
  <c r="X218" i="2"/>
  <c r="W218" i="2"/>
  <c r="Y217" i="2"/>
  <c r="X217" i="2"/>
  <c r="W217" i="2"/>
  <c r="Y216" i="2"/>
  <c r="X216" i="2"/>
  <c r="W216" i="2"/>
  <c r="Y215" i="2"/>
  <c r="U215" i="2" s="1"/>
  <c r="X215" i="2"/>
  <c r="W215" i="2"/>
  <c r="Y214" i="2"/>
  <c r="X214" i="2"/>
  <c r="W214" i="2"/>
  <c r="Y213" i="2"/>
  <c r="U213" i="2" s="1"/>
  <c r="X213" i="2"/>
  <c r="W213" i="2"/>
  <c r="Y212" i="2"/>
  <c r="X212" i="2"/>
  <c r="W212" i="2"/>
  <c r="U212" i="2"/>
  <c r="Y211" i="2"/>
  <c r="X211" i="2"/>
  <c r="U211" i="2" s="1"/>
  <c r="W211" i="2"/>
  <c r="Y210" i="2"/>
  <c r="X210" i="2"/>
  <c r="W210" i="2"/>
  <c r="Y209" i="2"/>
  <c r="X209" i="2"/>
  <c r="U209" i="2" s="1"/>
  <c r="W209" i="2"/>
  <c r="Y208" i="2"/>
  <c r="X208" i="2"/>
  <c r="W208" i="2"/>
  <c r="Y207" i="2"/>
  <c r="X207" i="2"/>
  <c r="W207" i="2"/>
  <c r="Y206" i="2"/>
  <c r="X206" i="2"/>
  <c r="W206" i="2"/>
  <c r="Y205" i="2"/>
  <c r="X205" i="2"/>
  <c r="W205" i="2"/>
  <c r="Y204" i="2"/>
  <c r="X204" i="2"/>
  <c r="U204" i="2" s="1"/>
  <c r="W204" i="2"/>
  <c r="Y203" i="2"/>
  <c r="X203" i="2"/>
  <c r="W203" i="2"/>
  <c r="Y202" i="2"/>
  <c r="X202" i="2"/>
  <c r="W202" i="2"/>
  <c r="Y201" i="2"/>
  <c r="X201" i="2"/>
  <c r="W201" i="2"/>
  <c r="Y200" i="2"/>
  <c r="X200" i="2"/>
  <c r="W200" i="2"/>
  <c r="Y199" i="2"/>
  <c r="X199" i="2"/>
  <c r="U199" i="2" s="1"/>
  <c r="W199" i="2"/>
  <c r="Y198" i="2"/>
  <c r="X198" i="2"/>
  <c r="W198" i="2"/>
  <c r="Y197" i="2"/>
  <c r="X197" i="2"/>
  <c r="U197" i="2" s="1"/>
  <c r="W197" i="2"/>
  <c r="Y196" i="2"/>
  <c r="X196" i="2"/>
  <c r="U196" i="2" s="1"/>
  <c r="W196" i="2"/>
  <c r="Y195" i="2"/>
  <c r="X195" i="2"/>
  <c r="W195" i="2"/>
  <c r="Y194" i="2"/>
  <c r="X194" i="2"/>
  <c r="W194" i="2"/>
  <c r="Y193" i="2"/>
  <c r="X193" i="2"/>
  <c r="W193" i="2"/>
  <c r="Y192" i="2"/>
  <c r="X192" i="2"/>
  <c r="W192" i="2"/>
  <c r="Y191" i="2"/>
  <c r="X191" i="2"/>
  <c r="U191" i="2" s="1"/>
  <c r="W191" i="2"/>
  <c r="Y190" i="2"/>
  <c r="X190" i="2"/>
  <c r="W190" i="2"/>
  <c r="Y189" i="2"/>
  <c r="X189" i="2"/>
  <c r="W189" i="2"/>
  <c r="Y188" i="2"/>
  <c r="X188" i="2"/>
  <c r="W188" i="2"/>
  <c r="Y187" i="2"/>
  <c r="X187" i="2"/>
  <c r="W187" i="2"/>
  <c r="U187" i="2"/>
  <c r="Y186" i="2"/>
  <c r="X186" i="2"/>
  <c r="W186" i="2"/>
  <c r="Y185" i="2"/>
  <c r="X185" i="2"/>
  <c r="U185" i="2" s="1"/>
  <c r="W185" i="2"/>
  <c r="Y184" i="2"/>
  <c r="X184" i="2"/>
  <c r="U184" i="2" s="1"/>
  <c r="W184" i="2"/>
  <c r="Y183" i="2"/>
  <c r="X183" i="2"/>
  <c r="W183" i="2"/>
  <c r="Y182" i="2"/>
  <c r="X182" i="2"/>
  <c r="W182" i="2"/>
  <c r="Y181" i="2"/>
  <c r="X181" i="2"/>
  <c r="W181" i="2"/>
  <c r="Y180" i="2"/>
  <c r="U180" i="2" s="1"/>
  <c r="X180" i="2"/>
  <c r="W180" i="2"/>
  <c r="Y179" i="2"/>
  <c r="X179" i="2"/>
  <c r="U179" i="2" s="1"/>
  <c r="W179" i="2"/>
  <c r="Y178" i="2"/>
  <c r="X178" i="2"/>
  <c r="W178" i="2"/>
  <c r="Y177" i="2"/>
  <c r="X177" i="2"/>
  <c r="W177" i="2"/>
  <c r="Y176" i="2"/>
  <c r="X176" i="2"/>
  <c r="W176" i="2"/>
  <c r="Y175" i="2"/>
  <c r="U175" i="2" s="1"/>
  <c r="X175" i="2"/>
  <c r="W175" i="2"/>
  <c r="Y174" i="2"/>
  <c r="X174" i="2"/>
  <c r="W174" i="2"/>
  <c r="Y173" i="2"/>
  <c r="X173" i="2"/>
  <c r="W173" i="2"/>
  <c r="Y172" i="2"/>
  <c r="X172" i="2"/>
  <c r="W172" i="2"/>
  <c r="Y171" i="2"/>
  <c r="U171" i="2" s="1"/>
  <c r="X171" i="2"/>
  <c r="W171" i="2"/>
  <c r="Y170" i="2"/>
  <c r="X170" i="2"/>
  <c r="W170" i="2"/>
  <c r="Y169" i="2"/>
  <c r="X169" i="2"/>
  <c r="W169" i="2"/>
  <c r="Y168" i="2"/>
  <c r="X168" i="2"/>
  <c r="W168" i="2"/>
  <c r="Y167" i="2"/>
  <c r="X167" i="2"/>
  <c r="W167" i="2"/>
  <c r="Y166" i="2"/>
  <c r="X166" i="2"/>
  <c r="W166" i="2"/>
  <c r="Y165" i="2"/>
  <c r="X165" i="2"/>
  <c r="U165" i="2" s="1"/>
  <c r="W165" i="2"/>
  <c r="Y164" i="2"/>
  <c r="X164" i="2"/>
  <c r="W164" i="2"/>
  <c r="Y163" i="2"/>
  <c r="X163" i="2"/>
  <c r="W163" i="2"/>
  <c r="Y162" i="2"/>
  <c r="X162" i="2"/>
  <c r="W162" i="2"/>
  <c r="Y161" i="2"/>
  <c r="X161" i="2"/>
  <c r="U161" i="2" s="1"/>
  <c r="W161" i="2"/>
  <c r="Y160" i="2"/>
  <c r="X160" i="2"/>
  <c r="W160" i="2"/>
  <c r="Y159" i="2"/>
  <c r="X159" i="2"/>
  <c r="U159" i="2" s="1"/>
  <c r="W159" i="2"/>
  <c r="Y158" i="2"/>
  <c r="X158" i="2"/>
  <c r="W158" i="2"/>
  <c r="Y157" i="2"/>
  <c r="X157" i="2"/>
  <c r="W157" i="2"/>
  <c r="Y156" i="2"/>
  <c r="X156" i="2"/>
  <c r="W156" i="2"/>
  <c r="Y155" i="2"/>
  <c r="X155" i="2"/>
  <c r="W155" i="2"/>
  <c r="U155" i="2"/>
  <c r="Y154" i="2"/>
  <c r="X154" i="2"/>
  <c r="W154" i="2"/>
  <c r="Y153" i="2"/>
  <c r="X153" i="2"/>
  <c r="W153" i="2"/>
  <c r="Y152" i="2"/>
  <c r="X152" i="2"/>
  <c r="W152" i="2"/>
  <c r="Y151" i="2"/>
  <c r="X151" i="2"/>
  <c r="W151" i="2"/>
  <c r="Y150" i="2"/>
  <c r="X150" i="2"/>
  <c r="W150" i="2"/>
  <c r="Y149" i="2"/>
  <c r="X149" i="2"/>
  <c r="W149" i="2"/>
  <c r="Y148" i="2"/>
  <c r="X148" i="2"/>
  <c r="W148" i="2"/>
  <c r="Y147" i="2"/>
  <c r="X147" i="2"/>
  <c r="W147" i="2"/>
  <c r="Y146" i="2"/>
  <c r="X146" i="2"/>
  <c r="W146" i="2"/>
  <c r="Y145" i="2"/>
  <c r="X145" i="2"/>
  <c r="U145" i="2" s="1"/>
  <c r="W145" i="2"/>
  <c r="Y144" i="2"/>
  <c r="X144" i="2"/>
  <c r="W144" i="2"/>
  <c r="Y143" i="2"/>
  <c r="X143" i="2"/>
  <c r="W143" i="2"/>
  <c r="Y142" i="2"/>
  <c r="X142" i="2"/>
  <c r="W142" i="2"/>
  <c r="Y141" i="2"/>
  <c r="X141" i="2"/>
  <c r="U141" i="2" s="1"/>
  <c r="W141" i="2"/>
  <c r="Y140" i="2"/>
  <c r="X140" i="2"/>
  <c r="U140" i="2" s="1"/>
  <c r="W140" i="2"/>
  <c r="Y139" i="2"/>
  <c r="X139" i="2"/>
  <c r="U139" i="2" s="1"/>
  <c r="W139" i="2"/>
  <c r="Y138" i="2"/>
  <c r="X138" i="2"/>
  <c r="W138" i="2"/>
  <c r="Y137" i="2"/>
  <c r="X137" i="2"/>
  <c r="W137" i="2"/>
  <c r="Y136" i="2"/>
  <c r="X136" i="2"/>
  <c r="W136" i="2"/>
  <c r="Y135" i="2"/>
  <c r="X135" i="2"/>
  <c r="U135" i="2" s="1"/>
  <c r="W135" i="2"/>
  <c r="Y134" i="2"/>
  <c r="X134" i="2"/>
  <c r="W134" i="2"/>
  <c r="Y133" i="2"/>
  <c r="X133" i="2"/>
  <c r="W133" i="2"/>
  <c r="Y132" i="2"/>
  <c r="X132" i="2"/>
  <c r="U132" i="2" s="1"/>
  <c r="W132" i="2"/>
  <c r="Y131" i="2"/>
  <c r="X131" i="2"/>
  <c r="W131" i="2"/>
  <c r="Y130" i="2"/>
  <c r="X130" i="2"/>
  <c r="W130" i="2"/>
  <c r="Y129" i="2"/>
  <c r="X129" i="2"/>
  <c r="U129" i="2" s="1"/>
  <c r="W129" i="2"/>
  <c r="Y128" i="2"/>
  <c r="X128" i="2"/>
  <c r="W128" i="2"/>
  <c r="Y127" i="2"/>
  <c r="X127" i="2"/>
  <c r="U127" i="2" s="1"/>
  <c r="W127" i="2"/>
  <c r="Y126" i="2"/>
  <c r="X126" i="2"/>
  <c r="W126" i="2"/>
  <c r="Y125" i="2"/>
  <c r="X125" i="2"/>
  <c r="W125" i="2"/>
  <c r="Y124" i="2"/>
  <c r="X124" i="2"/>
  <c r="W124" i="2"/>
  <c r="Y123" i="2"/>
  <c r="U123" i="2" s="1"/>
  <c r="X123" i="2"/>
  <c r="W123" i="2"/>
  <c r="Y122" i="2"/>
  <c r="U122" i="2" s="1"/>
  <c r="X122" i="2"/>
  <c r="W122" i="2"/>
  <c r="Y121" i="2"/>
  <c r="X121" i="2"/>
  <c r="W121" i="2"/>
  <c r="Y120" i="2"/>
  <c r="X120" i="2"/>
  <c r="W120" i="2"/>
  <c r="Y119" i="2"/>
  <c r="X119" i="2"/>
  <c r="U119" i="2" s="1"/>
  <c r="W119" i="2"/>
  <c r="Y118" i="2"/>
  <c r="X118" i="2"/>
  <c r="W118" i="2"/>
  <c r="Y117" i="2"/>
  <c r="X117" i="2"/>
  <c r="W117" i="2"/>
  <c r="Y116" i="2"/>
  <c r="X116" i="2"/>
  <c r="U116" i="2" s="1"/>
  <c r="W116" i="2"/>
  <c r="Y115" i="2"/>
  <c r="X115" i="2"/>
  <c r="W115" i="2"/>
  <c r="Y114" i="2"/>
  <c r="X114" i="2"/>
  <c r="W114" i="2"/>
  <c r="Y113" i="2"/>
  <c r="X113" i="2"/>
  <c r="W113" i="2"/>
  <c r="Y112" i="2"/>
  <c r="X112" i="2"/>
  <c r="W112" i="2"/>
  <c r="Y111" i="2"/>
  <c r="X111" i="2"/>
  <c r="U111" i="2" s="1"/>
  <c r="W111" i="2"/>
  <c r="Y110" i="2"/>
  <c r="X110" i="2"/>
  <c r="W110" i="2"/>
  <c r="Y109" i="2"/>
  <c r="X109" i="2"/>
  <c r="U109" i="2" s="1"/>
  <c r="W109" i="2"/>
  <c r="Y108" i="2"/>
  <c r="X108" i="2"/>
  <c r="W108" i="2"/>
  <c r="Y107" i="2"/>
  <c r="X107" i="2"/>
  <c r="W107" i="2"/>
  <c r="Y106" i="2"/>
  <c r="X106" i="2"/>
  <c r="W106" i="2"/>
  <c r="Y105" i="2"/>
  <c r="X105" i="2"/>
  <c r="W105" i="2"/>
  <c r="Y104" i="2"/>
  <c r="X104" i="2"/>
  <c r="W104" i="2"/>
  <c r="Y103" i="2"/>
  <c r="X103" i="2"/>
  <c r="W103" i="2"/>
  <c r="Y102" i="2"/>
  <c r="X102" i="2"/>
  <c r="W102" i="2"/>
  <c r="Y101" i="2"/>
  <c r="X101" i="2"/>
  <c r="W101" i="2"/>
  <c r="Y100" i="2"/>
  <c r="U100" i="2" s="1"/>
  <c r="X100" i="2"/>
  <c r="W100" i="2"/>
  <c r="Y99" i="2"/>
  <c r="X99" i="2"/>
  <c r="W99" i="2"/>
  <c r="Y98" i="2"/>
  <c r="U98" i="2" s="1"/>
  <c r="X98" i="2"/>
  <c r="W98" i="2"/>
  <c r="Y97" i="2"/>
  <c r="X97" i="2"/>
  <c r="W97" i="2"/>
  <c r="Y96" i="2"/>
  <c r="X96" i="2"/>
  <c r="W96" i="2"/>
  <c r="Y95" i="2"/>
  <c r="X95" i="2"/>
  <c r="W95" i="2"/>
  <c r="Y94" i="2"/>
  <c r="X94" i="2"/>
  <c r="W94" i="2"/>
  <c r="Y93" i="2"/>
  <c r="X93" i="2"/>
  <c r="W93" i="2"/>
  <c r="Y92" i="2"/>
  <c r="X92" i="2"/>
  <c r="W92" i="2"/>
  <c r="Y91" i="2"/>
  <c r="X91" i="2"/>
  <c r="W91" i="2"/>
  <c r="Y90" i="2"/>
  <c r="X90" i="2"/>
  <c r="W90" i="2"/>
  <c r="Y89" i="2"/>
  <c r="X89" i="2"/>
  <c r="U89" i="2" s="1"/>
  <c r="W89" i="2"/>
  <c r="Y88" i="2"/>
  <c r="X88" i="2"/>
  <c r="U88" i="2" s="1"/>
  <c r="W88" i="2"/>
  <c r="Y87" i="2"/>
  <c r="X87" i="2"/>
  <c r="W87" i="2"/>
  <c r="Y86" i="2"/>
  <c r="X86" i="2"/>
  <c r="W86" i="2"/>
  <c r="Y85" i="2"/>
  <c r="X85" i="2"/>
  <c r="W85" i="2"/>
  <c r="Y84" i="2"/>
  <c r="X84" i="2"/>
  <c r="U84" i="2" s="1"/>
  <c r="W84" i="2"/>
  <c r="Y83" i="2"/>
  <c r="X83" i="2"/>
  <c r="W83" i="2"/>
  <c r="Y82" i="2"/>
  <c r="X82" i="2"/>
  <c r="W82" i="2"/>
  <c r="Y81" i="2"/>
  <c r="X81" i="2"/>
  <c r="W81" i="2"/>
  <c r="Y80" i="2"/>
  <c r="X80" i="2"/>
  <c r="W80" i="2"/>
  <c r="Y79" i="2"/>
  <c r="X79" i="2"/>
  <c r="U79" i="2" s="1"/>
  <c r="W79" i="2"/>
  <c r="Y78" i="2"/>
  <c r="X78" i="2"/>
  <c r="W78" i="2"/>
  <c r="Y77" i="2"/>
  <c r="X77" i="2"/>
  <c r="W77" i="2"/>
  <c r="Y76" i="2"/>
  <c r="X76" i="2"/>
  <c r="U76" i="2" s="1"/>
  <c r="W76" i="2"/>
  <c r="Y75" i="2"/>
  <c r="X75" i="2"/>
  <c r="W75" i="2"/>
  <c r="Y74" i="2"/>
  <c r="X74" i="2"/>
  <c r="W74" i="2"/>
  <c r="Y73" i="2"/>
  <c r="X73" i="2"/>
  <c r="W73" i="2"/>
  <c r="Y72" i="2"/>
  <c r="U72" i="2" s="1"/>
  <c r="X72" i="2"/>
  <c r="W72" i="2"/>
  <c r="Y71" i="2"/>
  <c r="X71" i="2"/>
  <c r="W71" i="2"/>
  <c r="Y70" i="2"/>
  <c r="X70" i="2"/>
  <c r="W70" i="2"/>
  <c r="Y69" i="2"/>
  <c r="X69" i="2"/>
  <c r="W69" i="2"/>
  <c r="Y68" i="2"/>
  <c r="X68" i="2"/>
  <c r="W68" i="2"/>
  <c r="Y67" i="2"/>
  <c r="X67" i="2"/>
  <c r="U67" i="2" s="1"/>
  <c r="W67" i="2"/>
  <c r="Y66" i="2"/>
  <c r="X66" i="2"/>
  <c r="W66" i="2"/>
  <c r="Y65" i="2"/>
  <c r="X65" i="2"/>
  <c r="W65" i="2"/>
  <c r="Y64" i="2"/>
  <c r="X64" i="2"/>
  <c r="U64" i="2" s="1"/>
  <c r="W64" i="2"/>
  <c r="Y63" i="2"/>
  <c r="X63" i="2"/>
  <c r="U63" i="2" s="1"/>
  <c r="W63" i="2"/>
  <c r="Y62" i="2"/>
  <c r="X62" i="2"/>
  <c r="W62" i="2"/>
  <c r="Y61" i="2"/>
  <c r="X61" i="2"/>
  <c r="W61" i="2"/>
  <c r="Y60" i="2"/>
  <c r="X60" i="2"/>
  <c r="W60" i="2"/>
  <c r="Y59" i="2"/>
  <c r="X59" i="2"/>
  <c r="U59" i="2" s="1"/>
  <c r="W59" i="2"/>
  <c r="Y58" i="2"/>
  <c r="X58" i="2"/>
  <c r="W58" i="2"/>
  <c r="Y57" i="2"/>
  <c r="X57" i="2"/>
  <c r="U57" i="2" s="1"/>
  <c r="W57" i="2"/>
  <c r="Y56" i="2"/>
  <c r="X56" i="2"/>
  <c r="U56" i="2" s="1"/>
  <c r="W56" i="2"/>
  <c r="Y55" i="2"/>
  <c r="X55" i="2"/>
  <c r="U55" i="2" s="1"/>
  <c r="W55" i="2"/>
  <c r="Y54" i="2"/>
  <c r="X54" i="2"/>
  <c r="W54" i="2"/>
  <c r="Y53" i="2"/>
  <c r="X53" i="2"/>
  <c r="W53" i="2"/>
  <c r="Y52" i="2"/>
  <c r="X52" i="2"/>
  <c r="W52" i="2"/>
  <c r="Y51" i="2"/>
  <c r="X51" i="2"/>
  <c r="U51" i="2" s="1"/>
  <c r="W51" i="2"/>
  <c r="Y50" i="2"/>
  <c r="X50" i="2"/>
  <c r="W50" i="2"/>
  <c r="Y49" i="2"/>
  <c r="X49" i="2"/>
  <c r="W49" i="2"/>
  <c r="Y48" i="2"/>
  <c r="X48" i="2"/>
  <c r="U48" i="2" s="1"/>
  <c r="W48" i="2"/>
  <c r="Y47" i="2"/>
  <c r="X47" i="2"/>
  <c r="U47" i="2" s="1"/>
  <c r="W47" i="2"/>
  <c r="Y46" i="2"/>
  <c r="X46" i="2"/>
  <c r="W46" i="2"/>
  <c r="Y45" i="2"/>
  <c r="X45" i="2"/>
  <c r="W45" i="2"/>
  <c r="Y44" i="2"/>
  <c r="X44" i="2"/>
  <c r="U44" i="2" s="1"/>
  <c r="W44" i="2"/>
  <c r="Y43" i="2"/>
  <c r="X43" i="2"/>
  <c r="W43" i="2"/>
  <c r="Y42" i="2"/>
  <c r="X42" i="2"/>
  <c r="W42" i="2"/>
  <c r="Y41" i="2"/>
  <c r="X41" i="2"/>
  <c r="U41" i="2" s="1"/>
  <c r="W41" i="2"/>
  <c r="Y40" i="2"/>
  <c r="X40" i="2"/>
  <c r="U40" i="2" s="1"/>
  <c r="W40" i="2"/>
  <c r="Y39" i="2"/>
  <c r="X39" i="2"/>
  <c r="U39" i="2" s="1"/>
  <c r="W39" i="2"/>
  <c r="Y38" i="2"/>
  <c r="X38" i="2"/>
  <c r="W38" i="2"/>
  <c r="Y37" i="2"/>
  <c r="X37" i="2"/>
  <c r="W37" i="2"/>
  <c r="Y36" i="2"/>
  <c r="X36" i="2"/>
  <c r="W36" i="2"/>
  <c r="U36" i="2"/>
  <c r="Y35" i="2"/>
  <c r="X35" i="2"/>
  <c r="U35" i="2" s="1"/>
  <c r="W35" i="2"/>
  <c r="Y34" i="2"/>
  <c r="X34" i="2"/>
  <c r="W34" i="2"/>
  <c r="Y33" i="2"/>
  <c r="X33" i="2"/>
  <c r="W33" i="2"/>
  <c r="Y32" i="2"/>
  <c r="X32" i="2"/>
  <c r="W32" i="2"/>
  <c r="Y31" i="2"/>
  <c r="X31" i="2"/>
  <c r="W31" i="2"/>
  <c r="Y30" i="2"/>
  <c r="X30" i="2"/>
  <c r="W30" i="2"/>
  <c r="Y29" i="2"/>
  <c r="X29" i="2"/>
  <c r="W29" i="2"/>
  <c r="Y28" i="2"/>
  <c r="X28" i="2"/>
  <c r="W28" i="2"/>
  <c r="Y27" i="2"/>
  <c r="U27" i="2" s="1"/>
  <c r="X27" i="2"/>
  <c r="W27" i="2"/>
  <c r="Y26" i="2"/>
  <c r="X26" i="2"/>
  <c r="W26" i="2"/>
  <c r="Y25" i="2"/>
  <c r="X25" i="2"/>
  <c r="W25" i="2"/>
  <c r="Y24" i="2"/>
  <c r="X24" i="2"/>
  <c r="W24" i="2"/>
  <c r="U24" i="2"/>
  <c r="Y23" i="2"/>
  <c r="U23" i="2" s="1"/>
  <c r="X23" i="2"/>
  <c r="W23" i="2"/>
  <c r="Y22" i="2"/>
  <c r="X22" i="2"/>
  <c r="W22" i="2"/>
  <c r="Y21" i="2"/>
  <c r="X21" i="2"/>
  <c r="W21" i="2"/>
  <c r="Y20" i="2"/>
  <c r="X20" i="2"/>
  <c r="W20" i="2"/>
  <c r="Y19" i="2"/>
  <c r="X19" i="2"/>
  <c r="W19" i="2"/>
  <c r="Y18" i="2"/>
  <c r="X18" i="2"/>
  <c r="W18" i="2"/>
  <c r="Y17" i="2"/>
  <c r="X17" i="2"/>
  <c r="W17" i="2"/>
  <c r="Y16" i="2"/>
  <c r="X16" i="2"/>
  <c r="W16" i="2"/>
  <c r="Y15" i="2"/>
  <c r="X15" i="2"/>
  <c r="U15" i="2" s="1"/>
  <c r="W15" i="2"/>
  <c r="Y14" i="2"/>
  <c r="X14" i="2"/>
  <c r="W14" i="2"/>
  <c r="Y13" i="2"/>
  <c r="X13" i="2"/>
  <c r="W13" i="2"/>
  <c r="Y12" i="2"/>
  <c r="U12" i="2" s="1"/>
  <c r="X12" i="2"/>
  <c r="W12" i="2"/>
  <c r="Y11" i="2"/>
  <c r="U11" i="2" s="1"/>
  <c r="X11" i="2"/>
  <c r="W11" i="2"/>
  <c r="Y10" i="2"/>
  <c r="X10" i="2"/>
  <c r="W10" i="2"/>
  <c r="Y9" i="2"/>
  <c r="X9" i="2"/>
  <c r="W9" i="2"/>
  <c r="Y8" i="2"/>
  <c r="X8" i="2"/>
  <c r="W8" i="2"/>
  <c r="Y7" i="2"/>
  <c r="X7" i="2"/>
  <c r="W7" i="2"/>
  <c r="Y6" i="2"/>
  <c r="X6" i="2"/>
  <c r="W6" i="2"/>
  <c r="Y5" i="2"/>
  <c r="X5" i="2"/>
  <c r="W5" i="2"/>
  <c r="Y4" i="2"/>
  <c r="X4" i="2"/>
  <c r="U4" i="2" s="1"/>
  <c r="W4" i="2"/>
  <c r="Y3" i="2"/>
  <c r="U3" i="2" s="1"/>
  <c r="X3" i="2"/>
  <c r="W3" i="2"/>
  <c r="U52" i="2" l="1"/>
  <c r="U388" i="2"/>
  <c r="U612" i="2"/>
  <c r="U750" i="2"/>
  <c r="U755" i="2"/>
  <c r="U889" i="2"/>
  <c r="U1013" i="2"/>
  <c r="U1018" i="2"/>
  <c r="U1064" i="2"/>
  <c r="U1182" i="2"/>
  <c r="U1218" i="2"/>
  <c r="U32" i="2"/>
  <c r="U73" i="2"/>
  <c r="U104" i="2"/>
  <c r="U156" i="2"/>
  <c r="U172" i="2"/>
  <c r="U177" i="2"/>
  <c r="U252" i="2"/>
  <c r="U297" i="2"/>
  <c r="U322" i="2"/>
  <c r="U368" i="2"/>
  <c r="U373" i="2"/>
  <c r="U378" i="2"/>
  <c r="U429" i="2"/>
  <c r="U439" i="2"/>
  <c r="U459" i="2"/>
  <c r="U474" i="2"/>
  <c r="U511" i="2"/>
  <c r="U521" i="2"/>
  <c r="U597" i="2"/>
  <c r="U602" i="2"/>
  <c r="U607" i="2"/>
  <c r="U807" i="2"/>
  <c r="U812" i="2"/>
  <c r="U879" i="2"/>
  <c r="U921" i="2"/>
  <c r="U952" i="2"/>
  <c r="U993" i="2"/>
  <c r="U1080" i="2"/>
  <c r="U1085" i="2"/>
  <c r="U1101" i="2"/>
  <c r="U1116" i="2"/>
  <c r="U1121" i="2"/>
  <c r="U1141" i="2"/>
  <c r="U1146" i="2"/>
  <c r="U1193" i="2"/>
  <c r="U1198" i="2"/>
  <c r="U1203" i="2"/>
  <c r="U7" i="2"/>
  <c r="U53" i="2"/>
  <c r="U115" i="2"/>
  <c r="U120" i="2"/>
  <c r="U167" i="2"/>
  <c r="U203" i="2"/>
  <c r="U389" i="2"/>
  <c r="U547" i="2"/>
  <c r="U552" i="2"/>
  <c r="U567" i="2"/>
  <c r="U613" i="2"/>
  <c r="U649" i="2"/>
  <c r="U664" i="2"/>
  <c r="U817" i="2"/>
  <c r="U1009" i="2"/>
  <c r="U1019" i="2"/>
  <c r="U1065" i="2"/>
  <c r="U1096" i="2"/>
  <c r="U1152" i="2"/>
  <c r="U1157" i="2"/>
  <c r="U1219" i="2"/>
  <c r="U1224" i="2"/>
  <c r="U28" i="2"/>
  <c r="U131" i="2"/>
  <c r="U152" i="2"/>
  <c r="U188" i="2"/>
  <c r="U198" i="2"/>
  <c r="U223" i="2"/>
  <c r="U228" i="2"/>
  <c r="U248" i="2"/>
  <c r="U283" i="2"/>
  <c r="U369" i="2"/>
  <c r="U395" i="2"/>
  <c r="U420" i="2"/>
  <c r="U440" i="2"/>
  <c r="U460" i="2"/>
  <c r="U578" i="2"/>
  <c r="U655" i="2"/>
  <c r="U696" i="2"/>
  <c r="U701" i="2"/>
  <c r="U716" i="2"/>
  <c r="U746" i="2"/>
  <c r="U777" i="2"/>
  <c r="U833" i="2"/>
  <c r="U849" i="2"/>
  <c r="U880" i="2"/>
  <c r="U896" i="2"/>
  <c r="U953" i="2"/>
  <c r="U978" i="2"/>
  <c r="U1025" i="2"/>
  <c r="U1112" i="2"/>
  <c r="U1173" i="2"/>
  <c r="U1178" i="2"/>
  <c r="U69" i="2"/>
  <c r="U364" i="2"/>
  <c r="U455" i="2"/>
  <c r="U507" i="2"/>
  <c r="U517" i="2"/>
  <c r="U640" i="2"/>
  <c r="U665" i="2"/>
  <c r="U711" i="2"/>
  <c r="U844" i="2"/>
  <c r="U891" i="2"/>
  <c r="U943" i="2"/>
  <c r="U989" i="2"/>
  <c r="U1184" i="2"/>
  <c r="U1189" i="2"/>
  <c r="U1225" i="2"/>
  <c r="U538" i="2"/>
  <c r="U798" i="2"/>
  <c r="U839" i="2"/>
  <c r="U860" i="2"/>
  <c r="U938" i="2"/>
  <c r="U979" i="2"/>
  <c r="U984" i="2"/>
  <c r="U1000" i="2"/>
  <c r="U163" i="2"/>
  <c r="U681" i="2"/>
  <c r="U9" i="2"/>
  <c r="U19" i="2"/>
  <c r="U75" i="2"/>
  <c r="U106" i="2"/>
  <c r="U148" i="2"/>
  <c r="U289" i="2"/>
  <c r="U314" i="2"/>
  <c r="U335" i="2"/>
  <c r="U365" i="2"/>
  <c r="U391" i="2"/>
  <c r="U456" i="2"/>
  <c r="U492" i="2"/>
  <c r="U508" i="2"/>
  <c r="U569" i="2"/>
  <c r="U625" i="2"/>
  <c r="U676" i="2"/>
  <c r="U707" i="2"/>
  <c r="U712" i="2"/>
  <c r="U814" i="2"/>
  <c r="U819" i="2"/>
  <c r="U850" i="2"/>
  <c r="U876" i="2"/>
  <c r="U954" i="2"/>
  <c r="U1016" i="2"/>
  <c r="U1021" i="2"/>
  <c r="U1067" i="2"/>
  <c r="U1159" i="2"/>
  <c r="U65" i="2"/>
  <c r="U91" i="2"/>
  <c r="U112" i="2"/>
  <c r="U143" i="2"/>
  <c r="U164" i="2"/>
  <c r="U200" i="2"/>
  <c r="U205" i="2"/>
  <c r="U355" i="2"/>
  <c r="U503" i="2"/>
  <c r="U539" i="2"/>
  <c r="U544" i="2"/>
  <c r="U748" i="2"/>
  <c r="U789" i="2"/>
  <c r="U799" i="2"/>
  <c r="U840" i="2"/>
  <c r="U861" i="2"/>
  <c r="U887" i="2"/>
  <c r="U903" i="2"/>
  <c r="U960" i="2"/>
  <c r="U975" i="2"/>
  <c r="U980" i="2"/>
  <c r="U985" i="2"/>
  <c r="U1001" i="2"/>
  <c r="U71" i="2"/>
  <c r="U97" i="2"/>
  <c r="U107" i="2"/>
  <c r="U275" i="2"/>
  <c r="U392" i="2"/>
  <c r="U412" i="2"/>
  <c r="U457" i="2"/>
  <c r="U498" i="2"/>
  <c r="U509" i="2"/>
  <c r="U555" i="2"/>
  <c r="U595" i="2"/>
  <c r="U616" i="2"/>
  <c r="U652" i="2"/>
  <c r="U667" i="2"/>
  <c r="U713" i="2"/>
  <c r="U805" i="2"/>
  <c r="U825" i="2"/>
  <c r="U893" i="2"/>
  <c r="U919" i="2"/>
  <c r="U929" i="2"/>
  <c r="U945" i="2"/>
  <c r="U991" i="2"/>
  <c r="U1068" i="2"/>
  <c r="U1088" i="2"/>
  <c r="U1109" i="2"/>
  <c r="U1155" i="2"/>
  <c r="U1160" i="2"/>
  <c r="U1043" i="2"/>
  <c r="U1094" i="2"/>
  <c r="U118" i="2"/>
  <c r="U642" i="2"/>
  <c r="U785" i="2"/>
  <c r="U1212" i="2"/>
  <c r="U124" i="2"/>
  <c r="U176" i="2"/>
  <c r="U181" i="2"/>
  <c r="U216" i="2"/>
  <c r="U251" i="2"/>
  <c r="U261" i="2"/>
  <c r="U281" i="2"/>
  <c r="U326" i="2"/>
  <c r="U346" i="2"/>
  <c r="U351" i="2"/>
  <c r="U367" i="2"/>
  <c r="U398" i="2"/>
  <c r="U413" i="2"/>
  <c r="U478" i="2"/>
  <c r="U530" i="2"/>
  <c r="U571" i="2"/>
  <c r="U627" i="2"/>
  <c r="U668" i="2"/>
  <c r="U760" i="2"/>
  <c r="U765" i="2"/>
  <c r="U775" i="2"/>
  <c r="U847" i="2"/>
  <c r="U920" i="2"/>
  <c r="U951" i="2"/>
  <c r="U992" i="2"/>
  <c r="U1023" i="2"/>
  <c r="U1079" i="2"/>
  <c r="U1084" i="2"/>
  <c r="U1089" i="2"/>
  <c r="U1100" i="2"/>
  <c r="U1161" i="2"/>
  <c r="U1171" i="2"/>
  <c r="U1192" i="2"/>
  <c r="U43" i="2"/>
  <c r="U174" i="2"/>
  <c r="U851" i="2"/>
  <c r="U941" i="2"/>
  <c r="U598" i="2"/>
  <c r="U506" i="2"/>
  <c r="U545" i="2"/>
  <c r="U722" i="2"/>
  <c r="U379" i="2"/>
  <c r="U658" i="2"/>
  <c r="U966" i="2"/>
  <c r="U1090" i="2"/>
  <c r="U1165" i="2"/>
  <c r="U1170" i="2"/>
  <c r="U1180" i="2"/>
  <c r="U1030" i="2"/>
  <c r="U1114" i="2"/>
  <c r="U976" i="2"/>
  <c r="U912" i="2"/>
  <c r="U996" i="2"/>
  <c r="U594" i="2"/>
  <c r="U757" i="2"/>
  <c r="U877" i="2"/>
  <c r="U110" i="2"/>
  <c r="U634" i="2"/>
  <c r="U639" i="2"/>
  <c r="U718" i="2"/>
  <c r="U723" i="2"/>
  <c r="U902" i="2"/>
  <c r="U922" i="2"/>
  <c r="U932" i="2"/>
  <c r="U942" i="2"/>
  <c r="U1195" i="2"/>
  <c r="U1215" i="2"/>
  <c r="U1235" i="2"/>
  <c r="T3" i="7"/>
  <c r="U194" i="2"/>
  <c r="U801" i="2"/>
  <c r="U1060" i="2"/>
  <c r="U1070" i="2"/>
  <c r="U1154" i="2"/>
  <c r="U68" i="2"/>
  <c r="U233" i="2"/>
  <c r="U1006" i="2"/>
  <c r="U1194" i="2"/>
  <c r="U1229" i="2"/>
  <c r="U1234" i="2"/>
  <c r="U262" i="2"/>
  <c r="U286" i="2"/>
  <c r="U693" i="2"/>
  <c r="U762" i="2"/>
  <c r="U907" i="2"/>
  <c r="U986" i="2"/>
  <c r="U20" i="2"/>
  <c r="U25" i="2"/>
  <c r="U80" i="2"/>
  <c r="U85" i="2"/>
  <c r="U95" i="2"/>
  <c r="U121" i="2"/>
  <c r="U136" i="2"/>
  <c r="U201" i="2"/>
  <c r="U263" i="2"/>
  <c r="U282" i="2"/>
  <c r="U287" i="2"/>
  <c r="U321" i="2"/>
  <c r="U350" i="2"/>
  <c r="U385" i="2"/>
  <c r="U390" i="2"/>
  <c r="U419" i="2"/>
  <c r="U438" i="2"/>
  <c r="U443" i="2"/>
  <c r="U532" i="2"/>
  <c r="U561" i="2"/>
  <c r="U585" i="2"/>
  <c r="U620" i="2"/>
  <c r="U669" i="2"/>
  <c r="U679" i="2"/>
  <c r="U684" i="2"/>
  <c r="U689" i="2"/>
  <c r="U699" i="2"/>
  <c r="U753" i="2"/>
  <c r="U763" i="2"/>
  <c r="U773" i="2"/>
  <c r="U813" i="2"/>
  <c r="U823" i="2"/>
  <c r="U863" i="2"/>
  <c r="U962" i="2"/>
  <c r="U987" i="2"/>
  <c r="U1002" i="2"/>
  <c r="U1012" i="2"/>
  <c r="U1027" i="2"/>
  <c r="U1106" i="2"/>
  <c r="U1151" i="2"/>
  <c r="U1191" i="2"/>
  <c r="U1205" i="2"/>
  <c r="U1210" i="2"/>
  <c r="U238" i="2"/>
  <c r="U310" i="2"/>
  <c r="U717" i="2"/>
  <c r="U782" i="2"/>
  <c r="U99" i="2"/>
  <c r="U737" i="2"/>
  <c r="U747" i="2"/>
  <c r="U767" i="2"/>
  <c r="U971" i="2"/>
  <c r="U1244" i="2"/>
  <c r="U74" i="2"/>
  <c r="U130" i="2"/>
  <c r="U195" i="2"/>
  <c r="U442" i="2"/>
  <c r="U609" i="2"/>
  <c r="U698" i="2"/>
  <c r="U502" i="2"/>
  <c r="U570" i="2"/>
  <c r="U629" i="2"/>
  <c r="U218" i="2"/>
  <c r="U618" i="2"/>
  <c r="U796" i="2"/>
  <c r="U826" i="2"/>
  <c r="U374" i="2"/>
  <c r="U34" i="2"/>
  <c r="U862" i="2"/>
  <c r="U1026" i="2"/>
  <c r="U370" i="2"/>
  <c r="U467" i="2"/>
  <c r="U536" i="2"/>
  <c r="U21" i="2"/>
  <c r="U60" i="2"/>
  <c r="U240" i="2"/>
  <c r="U278" i="2"/>
  <c r="U302" i="2"/>
  <c r="U312" i="2"/>
  <c r="U332" i="2"/>
  <c r="U356" i="2"/>
  <c r="U376" i="2"/>
  <c r="U381" i="2"/>
  <c r="U434" i="2"/>
  <c r="U473" i="2"/>
  <c r="U513" i="2"/>
  <c r="U523" i="2"/>
  <c r="U542" i="2"/>
  <c r="U557" i="2"/>
  <c r="U566" i="2"/>
  <c r="U739" i="2"/>
  <c r="U784" i="2"/>
  <c r="U838" i="2"/>
  <c r="U843" i="2"/>
  <c r="U858" i="2"/>
  <c r="U898" i="2"/>
  <c r="U948" i="2"/>
  <c r="U963" i="2"/>
  <c r="U1003" i="2"/>
  <c r="U1087" i="2"/>
  <c r="U1097" i="2"/>
  <c r="U1127" i="2"/>
  <c r="U1132" i="2"/>
  <c r="U1201" i="2"/>
  <c r="U1211" i="2"/>
  <c r="Y1120" i="15"/>
  <c r="U154" i="2"/>
  <c r="U496" i="2"/>
  <c r="U821" i="2"/>
  <c r="U926" i="2"/>
  <c r="U1035" i="2"/>
  <c r="U1050" i="2"/>
  <c r="U16" i="2"/>
  <c r="U31" i="2"/>
  <c r="U81" i="2"/>
  <c r="U101" i="2"/>
  <c r="U264" i="2"/>
  <c r="U269" i="2"/>
  <c r="U288" i="2"/>
  <c r="U327" i="2"/>
  <c r="U415" i="2"/>
  <c r="U581" i="2"/>
  <c r="U591" i="2"/>
  <c r="U596" i="2"/>
  <c r="U611" i="2"/>
  <c r="U660" i="2"/>
  <c r="U695" i="2"/>
  <c r="U729" i="2"/>
  <c r="U759" i="2"/>
  <c r="U769" i="2"/>
  <c r="U809" i="2"/>
  <c r="U824" i="2"/>
  <c r="U829" i="2"/>
  <c r="U864" i="2"/>
  <c r="U869" i="2"/>
  <c r="U968" i="2"/>
  <c r="U1053" i="2"/>
  <c r="U1063" i="2"/>
  <c r="U1117" i="2"/>
  <c r="U1137" i="2"/>
  <c r="U1167" i="2"/>
  <c r="U1172" i="2"/>
  <c r="U1221" i="2"/>
  <c r="U1241" i="2"/>
  <c r="Y85" i="15"/>
  <c r="Y108" i="15"/>
  <c r="Y109" i="15"/>
  <c r="U66" i="2"/>
  <c r="U142" i="2"/>
  <c r="U162" i="2"/>
  <c r="U221" i="2"/>
  <c r="U250" i="2"/>
  <c r="U255" i="2"/>
  <c r="U308" i="2"/>
  <c r="U347" i="2"/>
  <c r="U352" i="2"/>
  <c r="U372" i="2"/>
  <c r="U425" i="2"/>
  <c r="U430" i="2"/>
  <c r="U464" i="2"/>
  <c r="U479" i="2"/>
  <c r="U484" i="2"/>
  <c r="U524" i="2"/>
  <c r="U553" i="2"/>
  <c r="U572" i="2"/>
  <c r="U606" i="2"/>
  <c r="U636" i="2"/>
  <c r="U651" i="2"/>
  <c r="U705" i="2"/>
  <c r="U710" i="2"/>
  <c r="U720" i="2"/>
  <c r="U794" i="2"/>
  <c r="U834" i="2"/>
  <c r="U884" i="2"/>
  <c r="U924" i="2"/>
  <c r="U939" i="2"/>
  <c r="U944" i="2"/>
  <c r="U959" i="2"/>
  <c r="U999" i="2"/>
  <c r="U1004" i="2"/>
  <c r="U1073" i="2"/>
  <c r="U1083" i="2"/>
  <c r="U1108" i="2"/>
  <c r="U1197" i="2"/>
  <c r="U1207" i="2"/>
  <c r="U1232" i="2"/>
  <c r="T4" i="7"/>
  <c r="T4" i="15" s="1"/>
  <c r="U77" i="2"/>
  <c r="U82" i="2"/>
  <c r="U92" i="2"/>
  <c r="U128" i="2"/>
  <c r="U133" i="2"/>
  <c r="U153" i="2"/>
  <c r="U168" i="2"/>
  <c r="U173" i="2"/>
  <c r="U193" i="2"/>
  <c r="U208" i="2"/>
  <c r="U217" i="2"/>
  <c r="U338" i="2"/>
  <c r="U421" i="2"/>
  <c r="U500" i="2"/>
  <c r="U568" i="2"/>
  <c r="U577" i="2"/>
  <c r="U582" i="2"/>
  <c r="U592" i="2"/>
  <c r="U617" i="2"/>
  <c r="U622" i="2"/>
  <c r="U632" i="2"/>
  <c r="U646" i="2"/>
  <c r="U686" i="2"/>
  <c r="U730" i="2"/>
  <c r="U735" i="2"/>
  <c r="U770" i="2"/>
  <c r="U795" i="2"/>
  <c r="U800" i="2"/>
  <c r="U810" i="2"/>
  <c r="U835" i="2"/>
  <c r="U845" i="2"/>
  <c r="U875" i="2"/>
  <c r="U905" i="2"/>
  <c r="U915" i="2"/>
  <c r="U925" i="2"/>
  <c r="U935" i="2"/>
  <c r="U1029" i="2"/>
  <c r="U1049" i="2"/>
  <c r="U1054" i="2"/>
  <c r="U1113" i="2"/>
  <c r="U1118" i="2"/>
  <c r="U1168" i="2"/>
  <c r="U1222" i="2"/>
  <c r="U1242" i="2"/>
  <c r="U8" i="2"/>
  <c r="U83" i="2"/>
  <c r="U103" i="2"/>
  <c r="U108" i="2"/>
  <c r="U242" i="2"/>
  <c r="U271" i="2"/>
  <c r="U309" i="2"/>
  <c r="U319" i="2"/>
  <c r="U329" i="2"/>
  <c r="U450" i="2"/>
  <c r="U470" i="2"/>
  <c r="U647" i="2"/>
  <c r="U672" i="2"/>
  <c r="U731" i="2"/>
  <c r="U736" i="2"/>
  <c r="U741" i="2"/>
  <c r="U771" i="2"/>
  <c r="U776" i="2"/>
  <c r="U786" i="2"/>
  <c r="U811" i="2"/>
  <c r="U871" i="2"/>
  <c r="U885" i="2"/>
  <c r="U890" i="2"/>
  <c r="U911" i="2"/>
  <c r="U916" i="2"/>
  <c r="U965" i="2"/>
  <c r="U995" i="2"/>
  <c r="U1005" i="2"/>
  <c r="U1015" i="2"/>
  <c r="U1099" i="2"/>
  <c r="U1129" i="2"/>
  <c r="U1134" i="2"/>
  <c r="U1144" i="2"/>
  <c r="U1149" i="2"/>
  <c r="U1223" i="2"/>
  <c r="U1243" i="2"/>
  <c r="U113" i="2"/>
  <c r="U147" i="2"/>
  <c r="U241" i="2"/>
  <c r="U301" i="2"/>
  <c r="U393" i="2"/>
  <c r="U444" i="2"/>
  <c r="U453" i="2"/>
  <c r="U476" i="2"/>
  <c r="U504" i="2"/>
  <c r="U564" i="2"/>
  <c r="U715" i="2"/>
  <c r="U820" i="2"/>
  <c r="U908" i="2"/>
  <c r="U1059" i="2"/>
  <c r="U1093" i="2"/>
  <c r="U1147" i="2"/>
  <c r="U1181" i="2"/>
  <c r="U306" i="2"/>
  <c r="U30" i="2"/>
  <c r="U138" i="2"/>
  <c r="U210" i="2"/>
  <c r="U274" i="2"/>
  <c r="U334" i="2"/>
  <c r="U357" i="2"/>
  <c r="U426" i="2"/>
  <c r="U468" i="2"/>
  <c r="U491" i="2"/>
  <c r="U551" i="2"/>
  <c r="U621" i="2"/>
  <c r="U630" i="2"/>
  <c r="U654" i="2"/>
  <c r="U682" i="2"/>
  <c r="U692" i="2"/>
  <c r="U749" i="2"/>
  <c r="U797" i="2"/>
  <c r="U909" i="2"/>
  <c r="U1148" i="2"/>
  <c r="U186" i="2"/>
  <c r="U874" i="2"/>
  <c r="U62" i="2"/>
  <c r="U17" i="2"/>
  <c r="U26" i="2"/>
  <c r="U49" i="2"/>
  <c r="U58" i="2"/>
  <c r="U86" i="2"/>
  <c r="U96" i="2"/>
  <c r="U158" i="2"/>
  <c r="U182" i="2"/>
  <c r="U192" i="2"/>
  <c r="U206" i="2"/>
  <c r="U224" i="2"/>
  <c r="U270" i="2"/>
  <c r="U293" i="2"/>
  <c r="U362" i="2"/>
  <c r="U404" i="2"/>
  <c r="U427" i="2"/>
  <c r="U487" i="2"/>
  <c r="U645" i="2"/>
  <c r="U683" i="2"/>
  <c r="U764" i="2"/>
  <c r="U973" i="2"/>
  <c r="U13" i="2"/>
  <c r="U22" i="2"/>
  <c r="U45" i="2"/>
  <c r="U54" i="2"/>
  <c r="U87" i="2"/>
  <c r="U144" i="2"/>
  <c r="U149" i="2"/>
  <c r="U183" i="2"/>
  <c r="U207" i="2"/>
  <c r="U220" i="2"/>
  <c r="U298" i="2"/>
  <c r="U340" i="2"/>
  <c r="U363" i="2"/>
  <c r="U423" i="2"/>
  <c r="U515" i="2"/>
  <c r="U779" i="2"/>
  <c r="U803" i="2"/>
  <c r="U1037" i="2"/>
  <c r="U214" i="2"/>
  <c r="U366" i="2"/>
  <c r="U1066" i="2"/>
  <c r="U1076" i="2"/>
  <c r="U90" i="2"/>
  <c r="U246" i="2"/>
  <c r="U234" i="2"/>
  <c r="U276" i="2"/>
  <c r="U299" i="2"/>
  <c r="U359" i="2"/>
  <c r="U451" i="2"/>
  <c r="U525" i="2"/>
  <c r="U534" i="2"/>
  <c r="U828" i="2"/>
  <c r="U18" i="2"/>
  <c r="U50" i="2"/>
  <c r="U78" i="2"/>
  <c r="U493" i="2"/>
  <c r="U590" i="2"/>
  <c r="U604" i="2"/>
  <c r="U675" i="2"/>
  <c r="U732" i="2"/>
  <c r="U780" i="2"/>
  <c r="U867" i="2"/>
  <c r="U901" i="2"/>
  <c r="U1130" i="2"/>
  <c r="U1228" i="2"/>
  <c r="U5" i="2"/>
  <c r="U14" i="2"/>
  <c r="U37" i="2"/>
  <c r="U46" i="2"/>
  <c r="U126" i="2"/>
  <c r="U150" i="2"/>
  <c r="U160" i="2"/>
  <c r="U235" i="2"/>
  <c r="U295" i="2"/>
  <c r="U387" i="2"/>
  <c r="U461" i="2"/>
  <c r="U628" i="2"/>
  <c r="U685" i="2"/>
  <c r="U756" i="2"/>
  <c r="U892" i="2"/>
  <c r="U10" i="2"/>
  <c r="U33" i="2"/>
  <c r="U42" i="2"/>
  <c r="U117" i="2"/>
  <c r="U151" i="2"/>
  <c r="U170" i="2"/>
  <c r="U231" i="2"/>
  <c r="U323" i="2"/>
  <c r="U397" i="2"/>
  <c r="U406" i="2"/>
  <c r="U466" i="2"/>
  <c r="U526" i="2"/>
  <c r="U549" i="2"/>
  <c r="U619" i="2"/>
  <c r="U709" i="2"/>
  <c r="U781" i="2"/>
  <c r="U956" i="2"/>
  <c r="U6" i="2"/>
  <c r="U94" i="2"/>
  <c r="U190" i="2"/>
  <c r="U227" i="2"/>
  <c r="U259" i="2"/>
  <c r="U333" i="2"/>
  <c r="U342" i="2"/>
  <c r="U402" i="2"/>
  <c r="U462" i="2"/>
  <c r="U485" i="2"/>
  <c r="U554" i="2"/>
  <c r="U587" i="2"/>
  <c r="U615" i="2"/>
  <c r="U653" i="2"/>
  <c r="U1020" i="2"/>
  <c r="U230" i="2"/>
  <c r="U294" i="2"/>
  <c r="U358" i="2"/>
  <c r="U422" i="2"/>
  <c r="U486" i="2"/>
  <c r="U550" i="2"/>
  <c r="U614" i="2"/>
  <c r="U678" i="2"/>
  <c r="U742" i="2"/>
  <c r="U806" i="2"/>
  <c r="U870" i="2"/>
  <c r="U934" i="2"/>
  <c r="U998" i="2"/>
  <c r="U1062" i="2"/>
  <c r="U1126" i="2"/>
  <c r="U1190" i="2"/>
  <c r="T7" i="7"/>
  <c r="T7" i="15" s="1"/>
  <c r="U105" i="2"/>
  <c r="U114" i="2"/>
  <c r="U137" i="2"/>
  <c r="U146" i="2"/>
  <c r="U169" i="2"/>
  <c r="U178" i="2"/>
  <c r="U226" i="2"/>
  <c r="U290" i="2"/>
  <c r="U354" i="2"/>
  <c r="U418" i="2"/>
  <c r="U482" i="2"/>
  <c r="U546" i="2"/>
  <c r="U610" i="2"/>
  <c r="U674" i="2"/>
  <c r="U738" i="2"/>
  <c r="U802" i="2"/>
  <c r="U866" i="2"/>
  <c r="U930" i="2"/>
  <c r="U994" i="2"/>
  <c r="U1058" i="2"/>
  <c r="U1122" i="2"/>
  <c r="U1186" i="2"/>
  <c r="Y117" i="15"/>
  <c r="Y121" i="15"/>
  <c r="Y131" i="15"/>
  <c r="Y142" i="15"/>
  <c r="Y150" i="15"/>
  <c r="Y155" i="15"/>
  <c r="Y159" i="15"/>
  <c r="Y163" i="15"/>
  <c r="Y164" i="15"/>
  <c r="Y167" i="15"/>
  <c r="Y171" i="15"/>
  <c r="Y195" i="15"/>
  <c r="Y842" i="15"/>
  <c r="Y1018" i="15"/>
  <c r="Y1024" i="15"/>
  <c r="Y1044" i="15"/>
  <c r="Y1047" i="15"/>
  <c r="Y1048" i="15"/>
  <c r="Y1056" i="15"/>
  <c r="Y1059" i="15"/>
  <c r="Y1060" i="15"/>
  <c r="Y1062" i="15"/>
  <c r="Y1063" i="15"/>
  <c r="Y1064" i="15"/>
  <c r="Y1067" i="15"/>
  <c r="Y1071" i="15"/>
  <c r="Y1074" i="15"/>
  <c r="Y1108" i="15"/>
  <c r="Y1138" i="15"/>
  <c r="Y24" i="10"/>
  <c r="Y27" i="10"/>
  <c r="U662" i="2"/>
  <c r="U726" i="2"/>
  <c r="U790" i="2"/>
  <c r="U854" i="2"/>
  <c r="U918" i="2"/>
  <c r="U982" i="2"/>
  <c r="U1046" i="2"/>
  <c r="U1110" i="2"/>
  <c r="U1174" i="2"/>
  <c r="U1238" i="2"/>
  <c r="Y81" i="15"/>
  <c r="U846" i="2"/>
  <c r="U910" i="2"/>
  <c r="U974" i="2"/>
  <c r="U1038" i="2"/>
  <c r="U1102" i="2"/>
  <c r="U1166" i="2"/>
  <c r="U1230" i="2"/>
  <c r="U29" i="2"/>
  <c r="U38" i="2"/>
  <c r="U61" i="2"/>
  <c r="U70" i="2"/>
  <c r="U93" i="2"/>
  <c r="U102" i="2"/>
  <c r="U125" i="2"/>
  <c r="U134" i="2"/>
  <c r="U157" i="2"/>
  <c r="U166" i="2"/>
  <c r="U189" i="2"/>
  <c r="U202" i="2"/>
  <c r="U266" i="2"/>
  <c r="U330" i="2"/>
  <c r="U394" i="2"/>
  <c r="U458" i="2"/>
  <c r="U522" i="2"/>
  <c r="U586" i="2"/>
  <c r="U650" i="2"/>
  <c r="U714" i="2"/>
  <c r="U778" i="2"/>
  <c r="U842" i="2"/>
  <c r="U906" i="2"/>
  <c r="U970" i="2"/>
  <c r="U1034" i="2"/>
  <c r="U1098" i="2"/>
  <c r="U1162" i="2"/>
  <c r="U1226" i="2"/>
  <c r="T8" i="7"/>
  <c r="T8" i="15" s="1"/>
  <c r="Y1126" i="15"/>
  <c r="U254" i="2"/>
  <c r="U318" i="2"/>
  <c r="U382" i="2"/>
  <c r="U446" i="2"/>
  <c r="U510" i="2"/>
  <c r="U574" i="2"/>
  <c r="U638" i="2"/>
  <c r="U702" i="2"/>
  <c r="U766" i="2"/>
  <c r="U830" i="2"/>
  <c r="U894" i="2"/>
  <c r="U958" i="2"/>
  <c r="U1022" i="2"/>
  <c r="U1086" i="2"/>
  <c r="U1150" i="2"/>
  <c r="U1214" i="2"/>
  <c r="U758" i="2"/>
  <c r="U822" i="2"/>
  <c r="U886" i="2"/>
  <c r="U950" i="2"/>
  <c r="U1014" i="2"/>
  <c r="U1078" i="2"/>
  <c r="U1142" i="2"/>
  <c r="U1206" i="2"/>
  <c r="U626" i="2"/>
  <c r="U690" i="2"/>
  <c r="U754" i="2"/>
  <c r="U818" i="2"/>
  <c r="U882" i="2"/>
  <c r="U946" i="2"/>
  <c r="U1010" i="2"/>
  <c r="U1074" i="2"/>
  <c r="U1138" i="2"/>
  <c r="U1202" i="2"/>
  <c r="Y7" i="3"/>
  <c r="Y4" i="10"/>
  <c r="Y17" i="10"/>
  <c r="Y20" i="10"/>
  <c r="Y21" i="10"/>
  <c r="Y22" i="10"/>
  <c r="Y23" i="10"/>
  <c r="X8" i="3"/>
  <c r="X9" i="3"/>
  <c r="X106" i="15"/>
  <c r="X107" i="15"/>
  <c r="X108" i="15"/>
  <c r="U108" i="15" s="1"/>
  <c r="W109" i="15"/>
  <c r="X110" i="15"/>
  <c r="X114" i="15"/>
  <c r="X116" i="15"/>
  <c r="X132" i="15"/>
  <c r="X140" i="15"/>
  <c r="Y175" i="15"/>
  <c r="Y179" i="15"/>
  <c r="Y290" i="15"/>
  <c r="Y302" i="15"/>
  <c r="Y837" i="15"/>
  <c r="X101" i="15"/>
  <c r="Y172" i="15"/>
  <c r="Y1041" i="15"/>
  <c r="X193" i="15"/>
  <c r="Y196" i="15"/>
  <c r="Y1033" i="15"/>
  <c r="Y5" i="10"/>
  <c r="Y7" i="10"/>
  <c r="Y8" i="10"/>
  <c r="Y10" i="10"/>
  <c r="Y12" i="10"/>
  <c r="Y13" i="10"/>
  <c r="Y16" i="10"/>
  <c r="X187" i="15"/>
  <c r="X856" i="15"/>
  <c r="X857" i="15"/>
  <c r="X860" i="15"/>
  <c r="X863" i="15"/>
  <c r="X864" i="15"/>
  <c r="X867" i="15"/>
  <c r="X868" i="15"/>
  <c r="X871" i="15"/>
  <c r="X873" i="15"/>
  <c r="X875" i="15"/>
  <c r="X877" i="15"/>
  <c r="X879" i="15"/>
  <c r="X883" i="15"/>
  <c r="X884" i="15"/>
  <c r="X888" i="15"/>
  <c r="X891" i="15"/>
  <c r="X893" i="15"/>
  <c r="X895" i="15"/>
  <c r="X896" i="15"/>
  <c r="X901" i="15"/>
  <c r="X904" i="15"/>
  <c r="X905" i="15"/>
  <c r="X907" i="15"/>
  <c r="X908" i="15"/>
  <c r="X909" i="15"/>
  <c r="X913" i="15"/>
  <c r="X915" i="15"/>
  <c r="X917" i="15"/>
  <c r="X924" i="15"/>
  <c r="X930" i="15"/>
  <c r="X934" i="15"/>
  <c r="X955" i="15"/>
  <c r="X962" i="15"/>
  <c r="X967" i="15"/>
  <c r="X971" i="15"/>
  <c r="X975" i="15"/>
  <c r="X979" i="15"/>
  <c r="X983" i="15"/>
  <c r="X987" i="15"/>
  <c r="X991" i="15"/>
  <c r="X995" i="15"/>
  <c r="X1003" i="15"/>
  <c r="X1010" i="15"/>
  <c r="X1015" i="15"/>
  <c r="Y1134" i="15"/>
  <c r="W25" i="10"/>
  <c r="X1025" i="15"/>
  <c r="X1031" i="15"/>
  <c r="Y6" i="10"/>
  <c r="Y9" i="10"/>
  <c r="Y11" i="10"/>
  <c r="Y26" i="10"/>
  <c r="Y8" i="3"/>
  <c r="Y10" i="3"/>
  <c r="Y11" i="3"/>
  <c r="Y14" i="3"/>
  <c r="Y38" i="15"/>
  <c r="Y44" i="15"/>
  <c r="Y49" i="15"/>
  <c r="Y53" i="15"/>
  <c r="Y57" i="15"/>
  <c r="Y63" i="15"/>
  <c r="Y69" i="15"/>
  <c r="Y73" i="15"/>
  <c r="Y77" i="15"/>
  <c r="X1138" i="15"/>
  <c r="Y5" i="3"/>
  <c r="Y6" i="3"/>
  <c r="Y9" i="3"/>
  <c r="Y12" i="3"/>
  <c r="Y13" i="3"/>
  <c r="Y6" i="15"/>
  <c r="Y10" i="15"/>
  <c r="Y14" i="15"/>
  <c r="U14" i="15" s="1"/>
  <c r="Y22" i="15"/>
  <c r="Y30" i="15"/>
  <c r="Y36" i="15"/>
  <c r="Y78" i="15"/>
  <c r="W1138" i="15"/>
  <c r="X4" i="10"/>
  <c r="X1140" i="15"/>
  <c r="X1144" i="15"/>
  <c r="X1148" i="15"/>
  <c r="X1152" i="15"/>
  <c r="X1160" i="15"/>
  <c r="X1164" i="15"/>
  <c r="X1168" i="15"/>
  <c r="X1172" i="15"/>
  <c r="X1176" i="15"/>
  <c r="X1180" i="15"/>
  <c r="X1184" i="15"/>
  <c r="X1188" i="15"/>
  <c r="X1192" i="15"/>
  <c r="X1196" i="15"/>
  <c r="X1200" i="15"/>
  <c r="X1204" i="15"/>
  <c r="X1212" i="15"/>
  <c r="X1216" i="15"/>
  <c r="X1220" i="15"/>
  <c r="X1224" i="15"/>
  <c r="X1244" i="15"/>
  <c r="W5" i="10"/>
  <c r="W6" i="10"/>
  <c r="X7" i="10"/>
  <c r="X8" i="10"/>
  <c r="X9" i="10"/>
  <c r="X10" i="10"/>
  <c r="X11" i="10"/>
  <c r="X12" i="10"/>
  <c r="W13" i="10"/>
  <c r="X16" i="10"/>
  <c r="W17" i="10"/>
  <c r="W20" i="10"/>
  <c r="X21" i="10"/>
  <c r="X22" i="10"/>
  <c r="X23" i="10"/>
  <c r="X24" i="10"/>
  <c r="X5" i="10"/>
  <c r="X6" i="10"/>
  <c r="X13" i="10"/>
  <c r="X17" i="10"/>
  <c r="X25" i="10"/>
  <c r="W26" i="10"/>
  <c r="X27" i="10"/>
  <c r="Y101" i="15"/>
  <c r="Y105" i="15"/>
  <c r="X26" i="10"/>
  <c r="X3" i="3"/>
  <c r="X4" i="3"/>
  <c r="X5" i="3"/>
  <c r="X6" i="3"/>
  <c r="X7" i="3"/>
  <c r="X10" i="3"/>
  <c r="X11" i="3"/>
  <c r="X12" i="3"/>
  <c r="X13" i="3"/>
  <c r="X14" i="3"/>
  <c r="X6" i="15"/>
  <c r="X10" i="15"/>
  <c r="X14" i="15"/>
  <c r="X15" i="15"/>
  <c r="X19" i="15"/>
  <c r="X20" i="15"/>
  <c r="X22" i="15"/>
  <c r="X23" i="15"/>
  <c r="W25" i="15"/>
  <c r="X28" i="15"/>
  <c r="X30" i="15"/>
  <c r="X31" i="15"/>
  <c r="X38" i="15"/>
  <c r="X49" i="15"/>
  <c r="Y93" i="15"/>
  <c r="Y97" i="15"/>
  <c r="Y194" i="15"/>
  <c r="Y199" i="15"/>
  <c r="Y203" i="15"/>
  <c r="Y215" i="15"/>
  <c r="Y223" i="15"/>
  <c r="Y231" i="15"/>
  <c r="Y235" i="15"/>
  <c r="Y243" i="15"/>
  <c r="Y244" i="15"/>
  <c r="Y249" i="15"/>
  <c r="Y250" i="15"/>
  <c r="Y252" i="15"/>
  <c r="Y257" i="15"/>
  <c r="Y260" i="15"/>
  <c r="Y262" i="15"/>
  <c r="Y263" i="15"/>
  <c r="Y269" i="15"/>
  <c r="Y270" i="15"/>
  <c r="Y276" i="15"/>
  <c r="Y277" i="15"/>
  <c r="Y278" i="15"/>
  <c r="Y280" i="15"/>
  <c r="Y283" i="15"/>
  <c r="Y284" i="15"/>
  <c r="Y286" i="15"/>
  <c r="Y322" i="15"/>
  <c r="Y338" i="15"/>
  <c r="Y345" i="15"/>
  <c r="Y346" i="15"/>
  <c r="Y352" i="15"/>
  <c r="Y353" i="15"/>
  <c r="Y354" i="15"/>
  <c r="Y187" i="15"/>
  <c r="Y191" i="15"/>
  <c r="Y226" i="15"/>
  <c r="Y358" i="15"/>
  <c r="Y364" i="15"/>
  <c r="Y366" i="15"/>
  <c r="Y368" i="15"/>
  <c r="Y372" i="15"/>
  <c r="Y376" i="15"/>
  <c r="Y378" i="15"/>
  <c r="Y380" i="15"/>
  <c r="Y382" i="15"/>
  <c r="Y384" i="15"/>
  <c r="Y388" i="15"/>
  <c r="Y392" i="15"/>
  <c r="Y398" i="15"/>
  <c r="Y400" i="15"/>
  <c r="Y402" i="15"/>
  <c r="Y404" i="15"/>
  <c r="Y408" i="15"/>
  <c r="Y410" i="15"/>
  <c r="Y412" i="15"/>
  <c r="Y416" i="15"/>
  <c r="Y418" i="15"/>
  <c r="Y420" i="15"/>
  <c r="Y424" i="15"/>
  <c r="Y430" i="15"/>
  <c r="Y436" i="15"/>
  <c r="Y438" i="15"/>
  <c r="Y444" i="15"/>
  <c r="Y446" i="15"/>
  <c r="Y450" i="15"/>
  <c r="Y454" i="15"/>
  <c r="Y456" i="15"/>
  <c r="Y460" i="15"/>
  <c r="Y464" i="15"/>
  <c r="Y466" i="15"/>
  <c r="Y468" i="15"/>
  <c r="Y472" i="15"/>
  <c r="Y478" i="15"/>
  <c r="Y482" i="15"/>
  <c r="Y484" i="15"/>
  <c r="Y488" i="15"/>
  <c r="Y490" i="15"/>
  <c r="Y492" i="15"/>
  <c r="G4" i="18"/>
  <c r="O4" i="18"/>
  <c r="H4" i="18"/>
  <c r="P4" i="18"/>
  <c r="I4" i="18"/>
  <c r="Q4" i="18"/>
  <c r="J4" i="18"/>
  <c r="R4" i="18"/>
  <c r="C4" i="18"/>
  <c r="K4" i="18"/>
  <c r="D4" i="18"/>
  <c r="L4" i="18"/>
  <c r="E4" i="18"/>
  <c r="M4" i="18"/>
  <c r="D69" i="18"/>
  <c r="F4" i="18"/>
  <c r="N4" i="18"/>
  <c r="G69" i="18"/>
  <c r="O69" i="18"/>
  <c r="G70" i="18"/>
  <c r="O70" i="18"/>
  <c r="G71" i="18"/>
  <c r="O71" i="18"/>
  <c r="G72" i="18"/>
  <c r="O72" i="18"/>
  <c r="G73" i="18"/>
  <c r="O73" i="18"/>
  <c r="I69" i="18"/>
  <c r="Q69" i="18"/>
  <c r="I70" i="18"/>
  <c r="J69" i="18"/>
  <c r="R69" i="18"/>
  <c r="J70" i="18"/>
  <c r="R70" i="18"/>
  <c r="J71" i="18"/>
  <c r="R71" i="18"/>
  <c r="J72" i="18"/>
  <c r="R72" i="18"/>
  <c r="J73" i="18"/>
  <c r="R73" i="18"/>
  <c r="E69" i="18"/>
  <c r="C70" i="18"/>
  <c r="N70" i="18"/>
  <c r="I71" i="18"/>
  <c r="D72" i="18"/>
  <c r="N72" i="18"/>
  <c r="I73" i="18"/>
  <c r="F69" i="18"/>
  <c r="D70" i="18"/>
  <c r="P70" i="18"/>
  <c r="K71" i="18"/>
  <c r="E72" i="18"/>
  <c r="P72" i="18"/>
  <c r="K73" i="18"/>
  <c r="H69" i="18"/>
  <c r="E70" i="18"/>
  <c r="Q70" i="18"/>
  <c r="L71" i="18"/>
  <c r="F72" i="18"/>
  <c r="Q72" i="18"/>
  <c r="L73" i="18"/>
  <c r="K69" i="18"/>
  <c r="F70" i="18"/>
  <c r="C71" i="18"/>
  <c r="M71" i="18"/>
  <c r="H72" i="18"/>
  <c r="C73" i="18"/>
  <c r="M73" i="18"/>
  <c r="L69" i="18"/>
  <c r="H70" i="18"/>
  <c r="D71" i="18"/>
  <c r="N71" i="18"/>
  <c r="I72" i="18"/>
  <c r="D73" i="18"/>
  <c r="N73" i="18"/>
  <c r="M69" i="18"/>
  <c r="K70" i="18"/>
  <c r="E71" i="18"/>
  <c r="P71" i="18"/>
  <c r="K72" i="18"/>
  <c r="E73" i="18"/>
  <c r="P73" i="18"/>
  <c r="N69" i="18"/>
  <c r="L70" i="18"/>
  <c r="F71" i="18"/>
  <c r="Q71" i="18"/>
  <c r="L72" i="18"/>
  <c r="F73" i="18"/>
  <c r="Q73" i="18"/>
  <c r="C69" i="18"/>
  <c r="P69" i="18"/>
  <c r="M70" i="18"/>
  <c r="H71" i="18"/>
  <c r="C72" i="18"/>
  <c r="M72" i="18"/>
  <c r="H73" i="18"/>
  <c r="U49" i="15"/>
  <c r="Y28" i="15"/>
  <c r="U28" i="15" s="1"/>
  <c r="Y128" i="15"/>
  <c r="Y41" i="15"/>
  <c r="X93" i="15"/>
  <c r="X100" i="15"/>
  <c r="W101" i="15"/>
  <c r="Y122" i="15"/>
  <c r="X181" i="15"/>
  <c r="W187" i="15"/>
  <c r="Y188" i="15"/>
  <c r="Y221" i="15"/>
  <c r="Y51" i="15"/>
  <c r="X97" i="15"/>
  <c r="U97" i="15" s="1"/>
  <c r="X104" i="15"/>
  <c r="W105" i="15"/>
  <c r="Y136" i="15"/>
  <c r="Y140" i="15"/>
  <c r="X178" i="15"/>
  <c r="X189" i="15"/>
  <c r="Y218" i="15"/>
  <c r="Y225" i="15"/>
  <c r="W15" i="15"/>
  <c r="U38" i="15"/>
  <c r="Y52" i="15"/>
  <c r="X105" i="15"/>
  <c r="U105" i="15" s="1"/>
  <c r="W117" i="15"/>
  <c r="X191" i="15"/>
  <c r="U191" i="15" s="1"/>
  <c r="W193" i="15"/>
  <c r="U22" i="15"/>
  <c r="W17" i="15"/>
  <c r="X13" i="15"/>
  <c r="X17" i="15"/>
  <c r="X21" i="15"/>
  <c r="X25" i="15"/>
  <c r="X29" i="15"/>
  <c r="X33" i="15"/>
  <c r="W41" i="15"/>
  <c r="Y45" i="15"/>
  <c r="Y56" i="15"/>
  <c r="X109" i="15"/>
  <c r="U109" i="15" s="1"/>
  <c r="W116" i="15"/>
  <c r="W121" i="15"/>
  <c r="Y132" i="15"/>
  <c r="X201" i="15"/>
  <c r="X202" i="15"/>
  <c r="Y204" i="15"/>
  <c r="Y208" i="15"/>
  <c r="Y212" i="15"/>
  <c r="Y238" i="15"/>
  <c r="Y287" i="15"/>
  <c r="Y288" i="15"/>
  <c r="Y292" i="15"/>
  <c r="Y293" i="15"/>
  <c r="Y295" i="15"/>
  <c r="Y299" i="15"/>
  <c r="Y301" i="15"/>
  <c r="Y305" i="15"/>
  <c r="Y309" i="15"/>
  <c r="Y310" i="15"/>
  <c r="Y311" i="15"/>
  <c r="Y315" i="15"/>
  <c r="Y316" i="15"/>
  <c r="Y317" i="15"/>
  <c r="Y320" i="15"/>
  <c r="U30" i="15"/>
  <c r="W6" i="15"/>
  <c r="Y68" i="15"/>
  <c r="X117" i="15"/>
  <c r="U117" i="15" s="1"/>
  <c r="X122" i="15"/>
  <c r="U122" i="15" s="1"/>
  <c r="Y135" i="15"/>
  <c r="Y139" i="15"/>
  <c r="X205" i="15"/>
  <c r="X209" i="15"/>
  <c r="X215" i="15"/>
  <c r="U215" i="15" s="1"/>
  <c r="Y216" i="15"/>
  <c r="Y220" i="15"/>
  <c r="Y324" i="15"/>
  <c r="Y327" i="15"/>
  <c r="Y329" i="15"/>
  <c r="Y330" i="15"/>
  <c r="Y331" i="15"/>
  <c r="Y332" i="15"/>
  <c r="Y333" i="15"/>
  <c r="Y336" i="15"/>
  <c r="X41" i="15"/>
  <c r="X45" i="15"/>
  <c r="W49" i="15"/>
  <c r="Y74" i="15"/>
  <c r="X121" i="15"/>
  <c r="U121" i="15" s="1"/>
  <c r="W128" i="15"/>
  <c r="Y148" i="15"/>
  <c r="X216" i="15"/>
  <c r="X217" i="15"/>
  <c r="X220" i="15"/>
  <c r="X221" i="15"/>
  <c r="X223" i="15"/>
  <c r="U223" i="15" s="1"/>
  <c r="Y224" i="15"/>
  <c r="Y228" i="15"/>
  <c r="Y339" i="15"/>
  <c r="Y341" i="15"/>
  <c r="Y342" i="15"/>
  <c r="Y350" i="15"/>
  <c r="W29" i="15"/>
  <c r="W19" i="15"/>
  <c r="X51" i="15"/>
  <c r="X128" i="15"/>
  <c r="X131" i="15"/>
  <c r="U131" i="15" s="1"/>
  <c r="X137" i="15"/>
  <c r="Y152" i="15"/>
  <c r="X224" i="15"/>
  <c r="X225" i="15"/>
  <c r="X226" i="15"/>
  <c r="U226" i="15" s="1"/>
  <c r="X228" i="15"/>
  <c r="X231" i="15"/>
  <c r="U231" i="15" s="1"/>
  <c r="Y232" i="15"/>
  <c r="W33" i="15"/>
  <c r="W10" i="15"/>
  <c r="W52" i="15"/>
  <c r="X55" i="15"/>
  <c r="Y80" i="15"/>
  <c r="X149" i="15"/>
  <c r="W155" i="15"/>
  <c r="X232" i="15"/>
  <c r="X233" i="15"/>
  <c r="Y236" i="15"/>
  <c r="Y240" i="15"/>
  <c r="X53" i="15"/>
  <c r="U53" i="15" s="1"/>
  <c r="W57" i="15"/>
  <c r="X59" i="15"/>
  <c r="X63" i="15"/>
  <c r="X67" i="15"/>
  <c r="Y84" i="15"/>
  <c r="Y90" i="15"/>
  <c r="X135" i="15"/>
  <c r="X236" i="15"/>
  <c r="U236" i="15" s="1"/>
  <c r="X237" i="15"/>
  <c r="X240" i="15"/>
  <c r="X241" i="15"/>
  <c r="X263" i="15"/>
  <c r="U263" i="15" s="1"/>
  <c r="X283" i="15"/>
  <c r="W284" i="15"/>
  <c r="W286" i="15"/>
  <c r="W21" i="15"/>
  <c r="U101" i="15"/>
  <c r="X57" i="15"/>
  <c r="U57" i="15" s="1"/>
  <c r="W69" i="15"/>
  <c r="W73" i="15"/>
  <c r="Y88" i="15"/>
  <c r="Y92" i="15"/>
  <c r="X136" i="15"/>
  <c r="X142" i="15"/>
  <c r="U142" i="15" s="1"/>
  <c r="X277" i="15"/>
  <c r="X311" i="15"/>
  <c r="X315" i="15"/>
  <c r="X316" i="15"/>
  <c r="X317" i="15"/>
  <c r="X320" i="15"/>
  <c r="W322" i="15"/>
  <c r="W13" i="15"/>
  <c r="X69" i="15"/>
  <c r="U69" i="15" s="1"/>
  <c r="X75" i="15"/>
  <c r="Y96" i="15"/>
  <c r="X244" i="15"/>
  <c r="U244" i="15" s="1"/>
  <c r="X250" i="15"/>
  <c r="U250" i="15" s="1"/>
  <c r="X252" i="15"/>
  <c r="U252" i="15" s="1"/>
  <c r="X260" i="15"/>
  <c r="U260" i="15" s="1"/>
  <c r="X262" i="15"/>
  <c r="X270" i="15"/>
  <c r="U270" i="15" s="1"/>
  <c r="X276" i="15"/>
  <c r="U276" i="15" s="1"/>
  <c r="X278" i="15"/>
  <c r="X280" i="15"/>
  <c r="U280" i="15" s="1"/>
  <c r="X284" i="15"/>
  <c r="U284" i="15" s="1"/>
  <c r="X286" i="15"/>
  <c r="U286" i="15" s="1"/>
  <c r="W293" i="15"/>
  <c r="W301" i="15"/>
  <c r="W305" i="15"/>
  <c r="W309" i="15"/>
  <c r="W317" i="15"/>
  <c r="X324" i="15"/>
  <c r="X327" i="15"/>
  <c r="X329" i="15"/>
  <c r="W330" i="15"/>
  <c r="X331" i="15"/>
  <c r="X332" i="15"/>
  <c r="X333" i="15"/>
  <c r="X336" i="15"/>
  <c r="W338" i="15"/>
  <c r="U10" i="15"/>
  <c r="W23" i="15"/>
  <c r="W31" i="15"/>
  <c r="Y15" i="15"/>
  <c r="U15" i="15" s="1"/>
  <c r="Y19" i="15"/>
  <c r="U19" i="15" s="1"/>
  <c r="Y23" i="15"/>
  <c r="U23" i="15" s="1"/>
  <c r="Y31" i="15"/>
  <c r="U31" i="15" s="1"/>
  <c r="W36" i="15"/>
  <c r="Y100" i="15"/>
  <c r="Y104" i="15"/>
  <c r="Y107" i="15"/>
  <c r="U107" i="15" s="1"/>
  <c r="X162" i="15"/>
  <c r="X163" i="15"/>
  <c r="U163" i="15" s="1"/>
  <c r="X165" i="15"/>
  <c r="Y193" i="15"/>
  <c r="X288" i="15"/>
  <c r="X290" i="15"/>
  <c r="U290" i="15" s="1"/>
  <c r="X292" i="15"/>
  <c r="X302" i="15"/>
  <c r="U302" i="15" s="1"/>
  <c r="X310" i="15"/>
  <c r="X322" i="15"/>
  <c r="U322" i="15" s="1"/>
  <c r="W329" i="15"/>
  <c r="X364" i="15"/>
  <c r="U364" i="15" s="1"/>
  <c r="X365" i="15"/>
  <c r="X366" i="15"/>
  <c r="U366" i="15" s="1"/>
  <c r="X368" i="15"/>
  <c r="U368" i="15" s="1"/>
  <c r="X369" i="15"/>
  <c r="X372" i="15"/>
  <c r="U372" i="15" s="1"/>
  <c r="X373" i="15"/>
  <c r="X376" i="15"/>
  <c r="U376" i="15" s="1"/>
  <c r="X377" i="15"/>
  <c r="X378" i="15"/>
  <c r="U378" i="15" s="1"/>
  <c r="X380" i="15"/>
  <c r="U380" i="15" s="1"/>
  <c r="X381" i="15"/>
  <c r="X382" i="15"/>
  <c r="U382" i="15" s="1"/>
  <c r="X384" i="15"/>
  <c r="U384" i="15" s="1"/>
  <c r="X385" i="15"/>
  <c r="X388" i="15"/>
  <c r="U388" i="15" s="1"/>
  <c r="X389" i="15"/>
  <c r="X392" i="15"/>
  <c r="X393" i="15"/>
  <c r="X397" i="15"/>
  <c r="X398" i="15"/>
  <c r="U398" i="15" s="1"/>
  <c r="X400" i="15"/>
  <c r="U400" i="15" s="1"/>
  <c r="X401" i="15"/>
  <c r="X402" i="15"/>
  <c r="U402" i="15" s="1"/>
  <c r="X404" i="15"/>
  <c r="U404" i="15" s="1"/>
  <c r="X408" i="15"/>
  <c r="U408" i="15" s="1"/>
  <c r="X409" i="15"/>
  <c r="X410" i="15"/>
  <c r="U410" i="15" s="1"/>
  <c r="X412" i="15"/>
  <c r="U412" i="15" s="1"/>
  <c r="X416" i="15"/>
  <c r="U416" i="15" s="1"/>
  <c r="X417" i="15"/>
  <c r="X418" i="15"/>
  <c r="U418" i="15" s="1"/>
  <c r="X420" i="15"/>
  <c r="U420" i="15" s="1"/>
  <c r="X421" i="15"/>
  <c r="X424" i="15"/>
  <c r="U424" i="15" s="1"/>
  <c r="X429" i="15"/>
  <c r="X430" i="15"/>
  <c r="U430" i="15" s="1"/>
  <c r="W431" i="15"/>
  <c r="X436" i="15"/>
  <c r="U436" i="15" s="1"/>
  <c r="X437" i="15"/>
  <c r="X438" i="15"/>
  <c r="U438" i="15" s="1"/>
  <c r="W439" i="15"/>
  <c r="X444" i="15"/>
  <c r="U444" i="15" s="1"/>
  <c r="X445" i="15"/>
  <c r="X446" i="15"/>
  <c r="W447" i="15"/>
  <c r="X449" i="15"/>
  <c r="X77" i="15"/>
  <c r="U77" i="15" s="1"/>
  <c r="X83" i="15"/>
  <c r="Y106" i="15"/>
  <c r="U106" i="15" s="1"/>
  <c r="W353" i="15"/>
  <c r="W362" i="15"/>
  <c r="X363" i="15"/>
  <c r="W366" i="15"/>
  <c r="X371" i="15"/>
  <c r="W378" i="15"/>
  <c r="X379" i="15"/>
  <c r="W382" i="15"/>
  <c r="X387" i="15"/>
  <c r="X391" i="15"/>
  <c r="X395" i="15"/>
  <c r="W398" i="15"/>
  <c r="X399" i="15"/>
  <c r="W402" i="15"/>
  <c r="X403" i="15"/>
  <c r="W410" i="15"/>
  <c r="X411" i="15"/>
  <c r="W418" i="15"/>
  <c r="X423" i="15"/>
  <c r="X427" i="15"/>
  <c r="W430" i="15"/>
  <c r="W438" i="15"/>
  <c r="W446" i="15"/>
  <c r="W450" i="15"/>
  <c r="W454" i="15"/>
  <c r="W466" i="15"/>
  <c r="W478" i="15"/>
  <c r="W482" i="15"/>
  <c r="W497" i="15"/>
  <c r="W505" i="15"/>
  <c r="W506" i="15"/>
  <c r="W509" i="15"/>
  <c r="W510" i="15"/>
  <c r="W511" i="15"/>
  <c r="W513" i="15"/>
  <c r="W514" i="15"/>
  <c r="W518" i="15"/>
  <c r="W530" i="15"/>
  <c r="W538" i="15"/>
  <c r="W542" i="15"/>
  <c r="W546" i="15"/>
  <c r="Y13" i="15"/>
  <c r="Y17" i="15"/>
  <c r="Y21" i="15"/>
  <c r="Y25" i="15"/>
  <c r="Y29" i="15"/>
  <c r="Y33" i="15"/>
  <c r="X87" i="15"/>
  <c r="X90" i="15"/>
  <c r="X92" i="15"/>
  <c r="W93" i="15"/>
  <c r="Y110" i="15"/>
  <c r="U110" i="15" s="1"/>
  <c r="Y114" i="15"/>
  <c r="Y116" i="15"/>
  <c r="U116" i="15" s="1"/>
  <c r="X139" i="15"/>
  <c r="X173" i="15"/>
  <c r="X350" i="15"/>
  <c r="X354" i="15"/>
  <c r="U354" i="15" s="1"/>
  <c r="Y20" i="15"/>
  <c r="U20" i="15" s="1"/>
  <c r="Y42" i="15"/>
  <c r="X96" i="15"/>
  <c r="W97" i="15"/>
  <c r="W178" i="15"/>
  <c r="W179" i="15"/>
  <c r="Y180" i="15"/>
  <c r="Y202" i="15"/>
  <c r="X287" i="15"/>
  <c r="W288" i="15"/>
  <c r="W290" i="15"/>
  <c r="W292" i="15"/>
  <c r="X293" i="15"/>
  <c r="X295" i="15"/>
  <c r="X299" i="15"/>
  <c r="X301" i="15"/>
  <c r="W302" i="15"/>
  <c r="X305" i="15"/>
  <c r="X309" i="15"/>
  <c r="W310" i="15"/>
  <c r="Y348" i="15"/>
  <c r="Y363" i="15"/>
  <c r="Y365" i="15"/>
  <c r="Y369" i="15"/>
  <c r="Y371" i="15"/>
  <c r="Y373" i="15"/>
  <c r="Y377" i="15"/>
  <c r="Y379" i="15"/>
  <c r="Y381" i="15"/>
  <c r="Y385" i="15"/>
  <c r="Y387" i="15"/>
  <c r="Y389" i="15"/>
  <c r="Y391" i="15"/>
  <c r="Y393" i="15"/>
  <c r="Y395" i="15"/>
  <c r="Y397" i="15"/>
  <c r="Y399" i="15"/>
  <c r="Y401" i="15"/>
  <c r="Y403" i="15"/>
  <c r="Y409" i="15"/>
  <c r="Y411" i="15"/>
  <c r="Y417" i="15"/>
  <c r="Y421" i="15"/>
  <c r="Y423" i="15"/>
  <c r="Y427" i="15"/>
  <c r="Y429" i="15"/>
  <c r="Y431" i="15"/>
  <c r="Y437" i="15"/>
  <c r="Y439" i="15"/>
  <c r="Y445" i="15"/>
  <c r="Y447" i="15"/>
  <c r="Y449" i="15"/>
  <c r="Y451" i="15"/>
  <c r="Y457" i="15"/>
  <c r="Y459" i="15"/>
  <c r="Y463" i="15"/>
  <c r="Y465" i="15"/>
  <c r="Y471" i="15"/>
  <c r="Y473" i="15"/>
  <c r="Y477" i="15"/>
  <c r="Y479" i="15"/>
  <c r="Y481" i="15"/>
  <c r="Y485" i="15"/>
  <c r="X330" i="15"/>
  <c r="U330" i="15" s="1"/>
  <c r="W333" i="15"/>
  <c r="X339" i="15"/>
  <c r="X341" i="15"/>
  <c r="W342" i="15"/>
  <c r="X338" i="15"/>
  <c r="U338" i="15" s="1"/>
  <c r="W341" i="15"/>
  <c r="X345" i="15"/>
  <c r="W346" i="15"/>
  <c r="X342" i="15"/>
  <c r="W345" i="15"/>
  <c r="X348" i="15"/>
  <c r="W350" i="15"/>
  <c r="X346" i="15"/>
  <c r="U346" i="15" s="1"/>
  <c r="X352" i="15"/>
  <c r="U352" i="15" s="1"/>
  <c r="X353" i="15"/>
  <c r="W354" i="15"/>
  <c r="X450" i="15"/>
  <c r="U450" i="15" s="1"/>
  <c r="W451" i="15"/>
  <c r="X454" i="15"/>
  <c r="X456" i="15"/>
  <c r="U456" i="15" s="1"/>
  <c r="X457" i="15"/>
  <c r="W459" i="15"/>
  <c r="X460" i="15"/>
  <c r="U460" i="15" s="1"/>
  <c r="W463" i="15"/>
  <c r="X464" i="15"/>
  <c r="U464" i="15" s="1"/>
  <c r="X465" i="15"/>
  <c r="X466" i="15"/>
  <c r="U466" i="15" s="1"/>
  <c r="X468" i="15"/>
  <c r="U468" i="15" s="1"/>
  <c r="W471" i="15"/>
  <c r="X472" i="15"/>
  <c r="U472" i="15" s="1"/>
  <c r="X473" i="15"/>
  <c r="X477" i="15"/>
  <c r="X478" i="15"/>
  <c r="U478" i="15" s="1"/>
  <c r="W479" i="15"/>
  <c r="X481" i="15"/>
  <c r="X482" i="15"/>
  <c r="U482" i="15" s="1"/>
  <c r="X484" i="15"/>
  <c r="U484" i="15" s="1"/>
  <c r="X485" i="15"/>
  <c r="W487" i="15"/>
  <c r="X488" i="15"/>
  <c r="U488" i="15" s="1"/>
  <c r="X489" i="15"/>
  <c r="X490" i="15"/>
  <c r="U490" i="15" s="1"/>
  <c r="W491" i="15"/>
  <c r="X492" i="15"/>
  <c r="U492" i="15" s="1"/>
  <c r="X498" i="15"/>
  <c r="X501" i="15"/>
  <c r="X505" i="15"/>
  <c r="X506" i="15"/>
  <c r="X508" i="15"/>
  <c r="X509" i="15"/>
  <c r="X510" i="15"/>
  <c r="X511" i="15"/>
  <c r="X513" i="15"/>
  <c r="X514" i="15"/>
  <c r="X516" i="15"/>
  <c r="X518" i="15"/>
  <c r="X520" i="15"/>
  <c r="X521" i="15"/>
  <c r="X524" i="15"/>
  <c r="X525" i="15"/>
  <c r="X527" i="15"/>
  <c r="X529" i="15"/>
  <c r="X530" i="15"/>
  <c r="X531" i="15"/>
  <c r="X533" i="15"/>
  <c r="X535" i="15"/>
  <c r="X536" i="15"/>
  <c r="X538" i="15"/>
  <c r="X539" i="15"/>
  <c r="X540" i="15"/>
  <c r="X542" i="15"/>
  <c r="X543" i="15"/>
  <c r="X544" i="15"/>
  <c r="X545" i="15"/>
  <c r="X546" i="15"/>
  <c r="X547" i="15"/>
  <c r="X549" i="15"/>
  <c r="X551" i="15"/>
  <c r="X552" i="15"/>
  <c r="X553" i="15"/>
  <c r="X554" i="15"/>
  <c r="X555" i="15"/>
  <c r="X559" i="15"/>
  <c r="X560" i="15"/>
  <c r="X561" i="15"/>
  <c r="X562" i="15"/>
  <c r="X564" i="15"/>
  <c r="X570" i="15"/>
  <c r="X573" i="15"/>
  <c r="X576" i="15"/>
  <c r="X577" i="15"/>
  <c r="X578" i="15"/>
  <c r="X584" i="15"/>
  <c r="X586" i="15"/>
  <c r="X589" i="15"/>
  <c r="X594" i="15"/>
  <c r="X597" i="15"/>
  <c r="X598" i="15"/>
  <c r="W599" i="15"/>
  <c r="X610" i="15"/>
  <c r="X629" i="15"/>
  <c r="X571" i="15"/>
  <c r="W573" i="15"/>
  <c r="X599" i="15"/>
  <c r="X607" i="15"/>
  <c r="X611" i="15"/>
  <c r="X615" i="15"/>
  <c r="X616" i="15"/>
  <c r="X619" i="15"/>
  <c r="X623" i="15"/>
  <c r="X627" i="15"/>
  <c r="X636" i="15"/>
  <c r="X643" i="15"/>
  <c r="X644" i="15"/>
  <c r="X647" i="15"/>
  <c r="X651" i="15"/>
  <c r="X652" i="15"/>
  <c r="X655" i="15"/>
  <c r="X656" i="15"/>
  <c r="X660" i="15"/>
  <c r="X668" i="15"/>
  <c r="W669" i="15"/>
  <c r="X675" i="15"/>
  <c r="X676" i="15"/>
  <c r="X680" i="15"/>
  <c r="X683" i="15"/>
  <c r="X687" i="15"/>
  <c r="X692" i="15"/>
  <c r="W693" i="15"/>
  <c r="W700" i="15"/>
  <c r="W701" i="15"/>
  <c r="X703" i="15"/>
  <c r="W704" i="15"/>
  <c r="W705" i="15"/>
  <c r="W707" i="15"/>
  <c r="W708" i="15"/>
  <c r="W709" i="15"/>
  <c r="W711" i="15"/>
  <c r="X712" i="15"/>
  <c r="W714" i="15"/>
  <c r="X716" i="15"/>
  <c r="W722" i="15"/>
  <c r="X724" i="15"/>
  <c r="X728" i="15"/>
  <c r="X732" i="15"/>
  <c r="W734" i="15"/>
  <c r="X736" i="15"/>
  <c r="X737" i="15"/>
  <c r="W738" i="15"/>
  <c r="X740" i="15"/>
  <c r="X744" i="15"/>
  <c r="X745" i="15"/>
  <c r="X748" i="15"/>
  <c r="W750" i="15"/>
  <c r="X752" i="15"/>
  <c r="X753" i="15"/>
  <c r="W754" i="15"/>
  <c r="W756" i="15"/>
  <c r="X757" i="15"/>
  <c r="W758" i="15"/>
  <c r="W760" i="15"/>
  <c r="X761" i="15"/>
  <c r="W762" i="15"/>
  <c r="X765" i="15"/>
  <c r="X769" i="15"/>
  <c r="X773" i="15"/>
  <c r="W774" i="15"/>
  <c r="X431" i="15"/>
  <c r="X439" i="15"/>
  <c r="X447" i="15"/>
  <c r="X451" i="15"/>
  <c r="X459" i="15"/>
  <c r="X463" i="15"/>
  <c r="X471" i="15"/>
  <c r="X479" i="15"/>
  <c r="X487" i="15"/>
  <c r="Y487" i="15"/>
  <c r="Y489" i="15"/>
  <c r="Y491" i="15"/>
  <c r="Y496" i="15"/>
  <c r="Y500" i="15"/>
  <c r="Y504" i="15"/>
  <c r="Y506" i="15"/>
  <c r="Y508" i="15"/>
  <c r="Y509" i="15"/>
  <c r="Y510" i="15"/>
  <c r="Y511" i="15"/>
  <c r="Y513" i="15"/>
  <c r="Y516" i="15"/>
  <c r="Y520" i="15"/>
  <c r="Y521" i="15"/>
  <c r="Y524" i="15"/>
  <c r="Y525" i="15"/>
  <c r="Y527" i="15"/>
  <c r="Y529" i="15"/>
  <c r="Y531" i="15"/>
  <c r="Y533" i="15"/>
  <c r="Y535" i="15"/>
  <c r="Y536" i="15"/>
  <c r="Y539" i="15"/>
  <c r="Y540" i="15"/>
  <c r="Y543" i="15"/>
  <c r="Y544" i="15"/>
  <c r="Y545" i="15"/>
  <c r="Y547" i="15"/>
  <c r="Y549" i="15"/>
  <c r="W551" i="15"/>
  <c r="Y552" i="15"/>
  <c r="Y553" i="15"/>
  <c r="Y560" i="15"/>
  <c r="Y561" i="15"/>
  <c r="Y564" i="15"/>
  <c r="W570" i="15"/>
  <c r="Y571" i="15"/>
  <c r="Y573" i="15"/>
  <c r="Y576" i="15"/>
  <c r="Y577" i="15"/>
  <c r="W578" i="15"/>
  <c r="Y584" i="15"/>
  <c r="Y589" i="15"/>
  <c r="Y597" i="15"/>
  <c r="Y609" i="15"/>
  <c r="Y610" i="15"/>
  <c r="Y614" i="15"/>
  <c r="Y616" i="15"/>
  <c r="Y618" i="15"/>
  <c r="Y627" i="15"/>
  <c r="Y628" i="15"/>
  <c r="Y629" i="15"/>
  <c r="Y632" i="15"/>
  <c r="Y633" i="15"/>
  <c r="Y636" i="15"/>
  <c r="Y637" i="15"/>
  <c r="Y638" i="15"/>
  <c r="Y642" i="15"/>
  <c r="Y643" i="15"/>
  <c r="Y644" i="15"/>
  <c r="Y647" i="15"/>
  <c r="Y651" i="15"/>
  <c r="Y652" i="15"/>
  <c r="Y655" i="15"/>
  <c r="Y656" i="15"/>
  <c r="Y658" i="15"/>
  <c r="Y660" i="15"/>
  <c r="Y661" i="15"/>
  <c r="Y666" i="15"/>
  <c r="Y668" i="15"/>
  <c r="Y669" i="15"/>
  <c r="Y674" i="15"/>
  <c r="Y675" i="15"/>
  <c r="Y676" i="15"/>
  <c r="Y678" i="15"/>
  <c r="Y680" i="15"/>
  <c r="Y683" i="15"/>
  <c r="Y687" i="15"/>
  <c r="Y692" i="15"/>
  <c r="Y693" i="15"/>
  <c r="Y700" i="15"/>
  <c r="Y701" i="15"/>
  <c r="Y702" i="15"/>
  <c r="Y703" i="15"/>
  <c r="Y514" i="15"/>
  <c r="Y518" i="15"/>
  <c r="Y530" i="15"/>
  <c r="Y538" i="15"/>
  <c r="Y542" i="15"/>
  <c r="Y546" i="15"/>
  <c r="Y554" i="15"/>
  <c r="Y562" i="15"/>
  <c r="Y570" i="15"/>
  <c r="Y578" i="15"/>
  <c r="Y586" i="15"/>
  <c r="Y594" i="15"/>
  <c r="Y598" i="15"/>
  <c r="W1046" i="15"/>
  <c r="Y551" i="15"/>
  <c r="Y555" i="15"/>
  <c r="Y559" i="15"/>
  <c r="Y599" i="15"/>
  <c r="W1136" i="15"/>
  <c r="X637" i="15"/>
  <c r="U637" i="15" s="1"/>
  <c r="X642" i="15"/>
  <c r="U642" i="15" s="1"/>
  <c r="X658" i="15"/>
  <c r="X661" i="15"/>
  <c r="X666" i="15"/>
  <c r="X669" i="15"/>
  <c r="X674" i="15"/>
  <c r="X678" i="15"/>
  <c r="X693" i="15"/>
  <c r="U693" i="15" s="1"/>
  <c r="X701" i="15"/>
  <c r="X702" i="15"/>
  <c r="X705" i="15"/>
  <c r="X706" i="15"/>
  <c r="X709" i="15"/>
  <c r="W712" i="15"/>
  <c r="X714" i="15"/>
  <c r="X715" i="15"/>
  <c r="X718" i="15"/>
  <c r="U718" i="15" s="1"/>
  <c r="X722" i="15"/>
  <c r="X734" i="15"/>
  <c r="X738" i="15"/>
  <c r="X739" i="15"/>
  <c r="X743" i="15"/>
  <c r="X750" i="15"/>
  <c r="X754" i="15"/>
  <c r="X755" i="15"/>
  <c r="X758" i="15"/>
  <c r="X762" i="15"/>
  <c r="X767" i="15"/>
  <c r="X771" i="15"/>
  <c r="X774" i="15"/>
  <c r="X779" i="15"/>
  <c r="X782" i="15"/>
  <c r="X791" i="15"/>
  <c r="X799" i="15"/>
  <c r="X803" i="15"/>
  <c r="X807" i="15"/>
  <c r="W809" i="15"/>
  <c r="X810" i="15"/>
  <c r="X814" i="15"/>
  <c r="X815" i="15"/>
  <c r="W817" i="15"/>
  <c r="X818" i="15"/>
  <c r="W821" i="15"/>
  <c r="W825" i="15"/>
  <c r="X826" i="15"/>
  <c r="X827" i="15"/>
  <c r="W829" i="15"/>
  <c r="X777" i="15"/>
  <c r="X781" i="15"/>
  <c r="W782" i="15"/>
  <c r="W784" i="15"/>
  <c r="X785" i="15"/>
  <c r="W788" i="15"/>
  <c r="X793" i="15"/>
  <c r="W800" i="15"/>
  <c r="W801" i="15"/>
  <c r="W804" i="15"/>
  <c r="W805" i="15"/>
  <c r="W810" i="15"/>
  <c r="W812" i="15"/>
  <c r="W816" i="15"/>
  <c r="W820" i="15"/>
  <c r="W824" i="15"/>
  <c r="W832" i="15"/>
  <c r="X840" i="15"/>
  <c r="U840" i="15" s="1"/>
  <c r="X842" i="15"/>
  <c r="U842" i="15" s="1"/>
  <c r="X845" i="15"/>
  <c r="X851" i="15"/>
  <c r="X853" i="15"/>
  <c r="X491" i="15"/>
  <c r="X700" i="15"/>
  <c r="X704" i="15"/>
  <c r="X707" i="15"/>
  <c r="X708" i="15"/>
  <c r="X711" i="15"/>
  <c r="W929" i="15"/>
  <c r="X960" i="15"/>
  <c r="X984" i="15"/>
  <c r="X1009" i="15"/>
  <c r="X756" i="15"/>
  <c r="X760" i="15"/>
  <c r="X784" i="15"/>
  <c r="X788" i="15"/>
  <c r="X800" i="15"/>
  <c r="X801" i="15"/>
  <c r="X804" i="15"/>
  <c r="X805" i="15"/>
  <c r="X809" i="15"/>
  <c r="X812" i="15"/>
  <c r="X816" i="15"/>
  <c r="X817" i="15"/>
  <c r="X820" i="15"/>
  <c r="X821" i="15"/>
  <c r="X824" i="15"/>
  <c r="X825" i="15"/>
  <c r="X829" i="15"/>
  <c r="X832" i="15"/>
  <c r="X848" i="15"/>
  <c r="X850" i="15"/>
  <c r="X852" i="15"/>
  <c r="W856" i="15"/>
  <c r="X858" i="15"/>
  <c r="W860" i="15"/>
  <c r="X862" i="15"/>
  <c r="W864" i="15"/>
  <c r="W868" i="15"/>
  <c r="X878" i="15"/>
  <c r="X882" i="15"/>
  <c r="W884" i="15"/>
  <c r="W888" i="15"/>
  <c r="W896" i="15"/>
  <c r="W904" i="15"/>
  <c r="W908" i="15"/>
  <c r="X914" i="15"/>
  <c r="X925" i="15"/>
  <c r="X928" i="15"/>
  <c r="X929" i="15"/>
  <c r="W931" i="15"/>
  <c r="X933" i="15"/>
  <c r="W939" i="15"/>
  <c r="X940" i="15"/>
  <c r="W943" i="15"/>
  <c r="X945" i="15"/>
  <c r="W947" i="15"/>
  <c r="W959" i="15"/>
  <c r="W960" i="15"/>
  <c r="W963" i="15"/>
  <c r="W979" i="15"/>
  <c r="W984" i="15"/>
  <c r="W985" i="15"/>
  <c r="W991" i="15"/>
  <c r="X992" i="15"/>
  <c r="W993" i="15"/>
  <c r="X1000" i="15"/>
  <c r="W1003" i="15"/>
  <c r="W1009" i="15"/>
  <c r="W1015" i="15"/>
  <c r="X1018" i="15"/>
  <c r="Y1025" i="15"/>
  <c r="U1025" i="15" s="1"/>
  <c r="Y1055" i="15"/>
  <c r="X1024" i="15"/>
  <c r="U1024" i="15" s="1"/>
  <c r="X1030" i="15"/>
  <c r="X1034" i="15"/>
  <c r="Y1078" i="15"/>
  <c r="Y1079" i="15"/>
  <c r="Y1086" i="15"/>
  <c r="Y1087" i="15"/>
  <c r="Y1091" i="15"/>
  <c r="Y1094" i="15"/>
  <c r="Y1095" i="15"/>
  <c r="Y1099" i="15"/>
  <c r="Y1103" i="15"/>
  <c r="Y1106" i="15"/>
  <c r="Y1107" i="15"/>
  <c r="W928" i="15"/>
  <c r="X1042" i="15"/>
  <c r="Y1110" i="15"/>
  <c r="Y1111" i="15"/>
  <c r="Y1118" i="15"/>
  <c r="Y1119" i="15"/>
  <c r="X1046" i="15"/>
  <c r="X1047" i="15"/>
  <c r="U1047" i="15" s="1"/>
  <c r="W1048" i="15"/>
  <c r="Y1123" i="15"/>
  <c r="Y1124" i="15"/>
  <c r="Y1125" i="15"/>
  <c r="W1056" i="15"/>
  <c r="Y1129" i="15"/>
  <c r="Y1130" i="15"/>
  <c r="Y1131" i="15"/>
  <c r="X1048" i="15"/>
  <c r="U1048" i="15" s="1"/>
  <c r="X1050" i="15"/>
  <c r="X1054" i="15"/>
  <c r="Y1069" i="15"/>
  <c r="Y1073" i="15"/>
  <c r="Y1089" i="15"/>
  <c r="Y1101" i="15"/>
  <c r="Y704" i="15"/>
  <c r="Y705" i="15"/>
  <c r="Y706" i="15"/>
  <c r="Y707" i="15"/>
  <c r="Y708" i="15"/>
  <c r="Y709" i="15"/>
  <c r="Y711" i="15"/>
  <c r="Y712" i="15"/>
  <c r="Y714" i="15"/>
  <c r="Y715" i="15"/>
  <c r="Y719" i="15"/>
  <c r="Y722" i="15"/>
  <c r="Y723" i="15"/>
  <c r="Y726" i="15"/>
  <c r="Y729" i="15"/>
  <c r="Y730" i="15"/>
  <c r="Y731" i="15"/>
  <c r="Y734" i="15"/>
  <c r="Y735" i="15"/>
  <c r="Y736" i="15"/>
  <c r="Y737" i="15"/>
  <c r="Y738" i="15"/>
  <c r="Y739" i="15"/>
  <c r="Y740" i="15"/>
  <c r="Y743" i="15"/>
  <c r="Y744" i="15"/>
  <c r="Y745" i="15"/>
  <c r="Y748" i="15"/>
  <c r="Y750" i="15"/>
  <c r="Y752" i="15"/>
  <c r="Y753" i="15"/>
  <c r="Y754" i="15"/>
  <c r="Y755" i="15"/>
  <c r="Y756" i="15"/>
  <c r="Y757" i="15"/>
  <c r="Y758" i="15"/>
  <c r="Y760" i="15"/>
  <c r="Y761" i="15"/>
  <c r="Y762" i="15"/>
  <c r="Y765" i="15"/>
  <c r="Y767" i="15"/>
  <c r="Y769" i="15"/>
  <c r="Y771" i="15"/>
  <c r="Y773" i="15"/>
  <c r="Y774" i="15"/>
  <c r="Y777" i="15"/>
  <c r="Y779" i="15"/>
  <c r="Y781" i="15"/>
  <c r="Y782" i="15"/>
  <c r="Y784" i="15"/>
  <c r="Y785" i="15"/>
  <c r="Y788" i="15"/>
  <c r="Y791" i="15"/>
  <c r="Y793" i="15"/>
  <c r="Y799" i="15"/>
  <c r="Y800" i="15"/>
  <c r="Y801" i="15"/>
  <c r="Y803" i="15"/>
  <c r="Y804" i="15"/>
  <c r="Y805" i="15"/>
  <c r="Y807" i="15"/>
  <c r="Y809" i="15"/>
  <c r="Y810" i="15"/>
  <c r="Y812" i="15"/>
  <c r="Y814" i="15"/>
  <c r="Y815" i="15"/>
  <c r="Y816" i="15"/>
  <c r="Y817" i="15"/>
  <c r="Y818" i="15"/>
  <c r="Y820" i="15"/>
  <c r="Y821" i="15"/>
  <c r="Y824" i="15"/>
  <c r="Y825" i="15"/>
  <c r="Y826" i="15"/>
  <c r="Y827" i="15"/>
  <c r="Y829" i="15"/>
  <c r="Y831" i="15"/>
  <c r="Y832" i="15"/>
  <c r="W837" i="15"/>
  <c r="X1058" i="15"/>
  <c r="X1063" i="15"/>
  <c r="U1063" i="15" s="1"/>
  <c r="W1064" i="15"/>
  <c r="Y1109" i="15"/>
  <c r="Y1113" i="15"/>
  <c r="Y840" i="15"/>
  <c r="Y847" i="15"/>
  <c r="Y851" i="15"/>
  <c r="Y863" i="15"/>
  <c r="U863" i="15" s="1"/>
  <c r="Y867" i="15"/>
  <c r="U867" i="15" s="1"/>
  <c r="Y871" i="15"/>
  <c r="U871" i="15" s="1"/>
  <c r="Y875" i="15"/>
  <c r="Y879" i="15"/>
  <c r="U879" i="15" s="1"/>
  <c r="Y883" i="15"/>
  <c r="U883" i="15" s="1"/>
  <c r="Y891" i="15"/>
  <c r="U891" i="15" s="1"/>
  <c r="Y895" i="15"/>
  <c r="U895" i="15" s="1"/>
  <c r="Y907" i="15"/>
  <c r="U907" i="15" s="1"/>
  <c r="Y915" i="15"/>
  <c r="U915" i="15" s="1"/>
  <c r="Y924" i="15"/>
  <c r="U924" i="15" s="1"/>
  <c r="Y928" i="15"/>
  <c r="Y932" i="15"/>
  <c r="Y947" i="15"/>
  <c r="Y948" i="15"/>
  <c r="Y950" i="15"/>
  <c r="Y952" i="15"/>
  <c r="Y956" i="15"/>
  <c r="Y962" i="15"/>
  <c r="U962" i="15" s="1"/>
  <c r="Y964" i="15"/>
  <c r="Y968" i="15"/>
  <c r="Y971" i="15"/>
  <c r="Y974" i="15"/>
  <c r="Y976" i="15"/>
  <c r="Y978" i="15"/>
  <c r="Y984" i="15"/>
  <c r="Y986" i="15"/>
  <c r="Y992" i="15"/>
  <c r="Y993" i="15"/>
  <c r="Y1000" i="15"/>
  <c r="Y1004" i="15"/>
  <c r="Y1005" i="15"/>
  <c r="Y1009" i="15"/>
  <c r="Y1015" i="15"/>
  <c r="U1015" i="15" s="1"/>
  <c r="X1062" i="15"/>
  <c r="U1062" i="15" s="1"/>
  <c r="X1067" i="15"/>
  <c r="U1067" i="15" s="1"/>
  <c r="X1071" i="15"/>
  <c r="X1087" i="15"/>
  <c r="X1091" i="15"/>
  <c r="X1107" i="15"/>
  <c r="W1108" i="15"/>
  <c r="Y1121" i="15"/>
  <c r="Y1141" i="15"/>
  <c r="Y848" i="15"/>
  <c r="Y850" i="15"/>
  <c r="Y852" i="15"/>
  <c r="Y853" i="15"/>
  <c r="Y856" i="15"/>
  <c r="U856" i="15" s="1"/>
  <c r="Y857" i="15"/>
  <c r="U857" i="15" s="1"/>
  <c r="Y858" i="15"/>
  <c r="Y860" i="15"/>
  <c r="U860" i="15" s="1"/>
  <c r="Y862" i="15"/>
  <c r="Y864" i="15"/>
  <c r="U864" i="15" s="1"/>
  <c r="Y868" i="15"/>
  <c r="U868" i="15" s="1"/>
  <c r="Y873" i="15"/>
  <c r="U873" i="15" s="1"/>
  <c r="Y877" i="15"/>
  <c r="U877" i="15" s="1"/>
  <c r="Y878" i="15"/>
  <c r="Y882" i="15"/>
  <c r="Y884" i="15"/>
  <c r="U884" i="15" s="1"/>
  <c r="Y888" i="15"/>
  <c r="U888" i="15" s="1"/>
  <c r="Y893" i="15"/>
  <c r="U893" i="15" s="1"/>
  <c r="Y896" i="15"/>
  <c r="U896" i="15" s="1"/>
  <c r="Y901" i="15"/>
  <c r="U901" i="15" s="1"/>
  <c r="Y904" i="15"/>
  <c r="U904" i="15" s="1"/>
  <c r="Y905" i="15"/>
  <c r="U905" i="15" s="1"/>
  <c r="Y908" i="15"/>
  <c r="Y909" i="15"/>
  <c r="U909" i="15" s="1"/>
  <c r="Y913" i="15"/>
  <c r="Y914" i="15"/>
  <c r="Y917" i="15"/>
  <c r="U917" i="15" s="1"/>
  <c r="X1064" i="15"/>
  <c r="U1064" i="15" s="1"/>
  <c r="X1066" i="15"/>
  <c r="X1070" i="15"/>
  <c r="X1074" i="15"/>
  <c r="X1078" i="15"/>
  <c r="X1082" i="15"/>
  <c r="X1086" i="15"/>
  <c r="X1090" i="15"/>
  <c r="X1094" i="15"/>
  <c r="X1098" i="15"/>
  <c r="X1106" i="15"/>
  <c r="U1106" i="15" s="1"/>
  <c r="X1111" i="15"/>
  <c r="W955" i="15"/>
  <c r="Y1027" i="15"/>
  <c r="X1108" i="15"/>
  <c r="U1108" i="15" s="1"/>
  <c r="X1110" i="15"/>
  <c r="X1118" i="15"/>
  <c r="U1118" i="15" s="1"/>
  <c r="X1123" i="15"/>
  <c r="X1126" i="15"/>
  <c r="U1126" i="15" s="1"/>
  <c r="Y718" i="15"/>
  <c r="Y930" i="15"/>
  <c r="U930" i="15" s="1"/>
  <c r="Y933" i="15"/>
  <c r="Y945" i="15"/>
  <c r="Y949" i="15"/>
  <c r="Y994" i="15"/>
  <c r="Y1010" i="15"/>
  <c r="U1010" i="15" s="1"/>
  <c r="X1127" i="15"/>
  <c r="X1131" i="15"/>
  <c r="U1131" i="15" s="1"/>
  <c r="X1134" i="15"/>
  <c r="U1134" i="15" s="1"/>
  <c r="Y925" i="15"/>
  <c r="Y929" i="15"/>
  <c r="Y981" i="15"/>
  <c r="Y985" i="15"/>
  <c r="Y1019" i="15"/>
  <c r="Y1042" i="15"/>
  <c r="X1128" i="15"/>
  <c r="X1132" i="15"/>
  <c r="W1133" i="15"/>
  <c r="X831" i="15"/>
  <c r="X837" i="15"/>
  <c r="U837" i="15" s="1"/>
  <c r="X1129" i="15"/>
  <c r="X1133" i="15"/>
  <c r="X1136" i="15"/>
  <c r="X1154" i="15"/>
  <c r="X1158" i="15"/>
  <c r="X1186" i="15"/>
  <c r="X1190" i="15"/>
  <c r="X1194" i="15"/>
  <c r="X1195" i="15"/>
  <c r="X1198" i="15"/>
  <c r="X1199" i="15"/>
  <c r="X1202" i="15"/>
  <c r="X1206" i="15"/>
  <c r="X1207" i="15"/>
  <c r="X1210" i="15"/>
  <c r="X1211" i="15"/>
  <c r="X1214" i="15"/>
  <c r="X1215" i="15"/>
  <c r="X1218" i="15"/>
  <c r="X1222" i="15"/>
  <c r="X1223" i="15"/>
  <c r="X1226" i="15"/>
  <c r="X1227" i="15"/>
  <c r="X1230" i="15"/>
  <c r="X1231" i="15"/>
  <c r="X1238" i="15"/>
  <c r="X1239" i="15"/>
  <c r="X1242" i="15"/>
  <c r="X1243" i="15"/>
  <c r="W1153" i="15"/>
  <c r="W1154" i="15"/>
  <c r="W1157" i="15"/>
  <c r="W1158" i="15"/>
  <c r="W1181" i="15"/>
  <c r="W1185" i="15"/>
  <c r="W1189" i="15"/>
  <c r="W1193" i="15"/>
  <c r="W1197" i="15"/>
  <c r="W1201" i="15"/>
  <c r="W1205" i="15"/>
  <c r="W1209" i="15"/>
  <c r="U1212" i="15"/>
  <c r="W1217" i="15"/>
  <c r="W1221" i="15"/>
  <c r="W1225" i="15"/>
  <c r="X1228" i="15"/>
  <c r="W1229" i="15"/>
  <c r="X1232" i="15"/>
  <c r="W1233" i="15"/>
  <c r="X1236" i="15"/>
  <c r="W1237" i="15"/>
  <c r="X1240" i="15"/>
  <c r="W1241" i="15"/>
  <c r="X1149" i="15"/>
  <c r="X1153" i="15"/>
  <c r="X1157" i="15"/>
  <c r="X1177" i="15"/>
  <c r="X1181" i="15"/>
  <c r="X1185" i="15"/>
  <c r="X1189" i="15"/>
  <c r="X1193" i="15"/>
  <c r="X1197" i="15"/>
  <c r="X1201" i="15"/>
  <c r="X1205" i="15"/>
  <c r="X1209" i="15"/>
  <c r="X1217" i="15"/>
  <c r="X1221" i="15"/>
  <c r="X1225" i="15"/>
  <c r="X1229" i="15"/>
  <c r="X1233" i="15"/>
  <c r="X1237" i="15"/>
  <c r="X1241" i="15"/>
  <c r="Y1142" i="15"/>
  <c r="Y1143" i="15"/>
  <c r="Y1145" i="15"/>
  <c r="Y1146" i="15"/>
  <c r="Y1147" i="15"/>
  <c r="Y1150" i="15"/>
  <c r="Y1151" i="15"/>
  <c r="Y1152" i="15"/>
  <c r="U1152" i="15" s="1"/>
  <c r="Y1153" i="15"/>
  <c r="Y1154" i="15"/>
  <c r="Y1155" i="15"/>
  <c r="Y1157" i="15"/>
  <c r="Y1158" i="15"/>
  <c r="Y1159" i="15"/>
  <c r="Y1160" i="15"/>
  <c r="U1160" i="15" s="1"/>
  <c r="Y1163" i="15"/>
  <c r="Y1165" i="15"/>
  <c r="Y1166" i="15"/>
  <c r="Y1167" i="15"/>
  <c r="Y1168" i="15"/>
  <c r="Y1170" i="15"/>
  <c r="Y1171" i="15"/>
  <c r="Y1173" i="15"/>
  <c r="Y1174" i="15"/>
  <c r="Y1175" i="15"/>
  <c r="Y1177" i="15"/>
  <c r="Y1178" i="15"/>
  <c r="Y1179" i="15"/>
  <c r="Y1180" i="15"/>
  <c r="Y1181" i="15"/>
  <c r="Y1182" i="15"/>
  <c r="Y1183" i="15"/>
  <c r="Y1185" i="15"/>
  <c r="Y1186" i="15"/>
  <c r="Y1187" i="15"/>
  <c r="Y1189" i="15"/>
  <c r="Y1190" i="15"/>
  <c r="Y1191" i="15"/>
  <c r="Y1193" i="15"/>
  <c r="Y1194" i="15"/>
  <c r="Y1195" i="15"/>
  <c r="Y1196" i="15"/>
  <c r="U1196" i="15" s="1"/>
  <c r="Y1197" i="15"/>
  <c r="Y1198" i="15"/>
  <c r="Y1199" i="15"/>
  <c r="Y1200" i="15"/>
  <c r="U1200" i="15" s="1"/>
  <c r="Y1201" i="15"/>
  <c r="Y1202" i="15"/>
  <c r="Y1204" i="15"/>
  <c r="U1204" i="15" s="1"/>
  <c r="Y1205" i="15"/>
  <c r="Y1206" i="15"/>
  <c r="Y1207" i="15"/>
  <c r="Y1209" i="15"/>
  <c r="Y1210" i="15"/>
  <c r="Y1211" i="15"/>
  <c r="Y1212" i="15"/>
  <c r="Y1214" i="15"/>
  <c r="Y1215" i="15"/>
  <c r="Y1216" i="15"/>
  <c r="U1216" i="15" s="1"/>
  <c r="Y1217" i="15"/>
  <c r="Y1218" i="15"/>
  <c r="Y1220" i="15"/>
  <c r="U1220" i="15" s="1"/>
  <c r="Y1221" i="15"/>
  <c r="Y1222" i="15"/>
  <c r="Y1223" i="15"/>
  <c r="Y1224" i="15"/>
  <c r="U1224" i="15" s="1"/>
  <c r="Y1225" i="15"/>
  <c r="Y1226" i="15"/>
  <c r="Y1227" i="15"/>
  <c r="Y1228" i="15"/>
  <c r="Y1229" i="15"/>
  <c r="Y1230" i="15"/>
  <c r="Y1231" i="15"/>
  <c r="Y1232" i="15"/>
  <c r="Y1233" i="15"/>
  <c r="Y1236" i="15"/>
  <c r="Y1237" i="15"/>
  <c r="Y1238" i="15"/>
  <c r="Y1239" i="15"/>
  <c r="Y1240" i="15"/>
  <c r="Y1241" i="15"/>
  <c r="Y1242" i="15"/>
  <c r="Y1243" i="15"/>
  <c r="Y1244" i="15"/>
  <c r="U1244" i="15" s="1"/>
  <c r="T24" i="15"/>
  <c r="G10" i="9"/>
  <c r="F54" i="15"/>
  <c r="M24" i="15"/>
  <c r="O32" i="15"/>
  <c r="E39" i="15"/>
  <c r="N1241" i="7"/>
  <c r="N1237" i="7"/>
  <c r="N1233" i="7"/>
  <c r="N1229" i="7"/>
  <c r="N1243" i="7"/>
  <c r="N1239" i="7"/>
  <c r="N1235" i="7"/>
  <c r="N1235" i="15" s="1"/>
  <c r="N1231" i="7"/>
  <c r="N1227" i="7"/>
  <c r="N1223" i="7"/>
  <c r="N1219" i="7"/>
  <c r="N1215" i="7"/>
  <c r="N1207" i="7"/>
  <c r="N1192" i="7"/>
  <c r="N1191" i="7"/>
  <c r="N1188" i="7"/>
  <c r="N1242" i="7"/>
  <c r="N1234" i="7"/>
  <c r="N1234" i="15" s="1"/>
  <c r="N1226" i="7"/>
  <c r="N1208" i="7"/>
  <c r="N1208" i="15" s="1"/>
  <c r="N1193" i="7"/>
  <c r="N1186" i="7"/>
  <c r="N1185" i="7"/>
  <c r="N1183" i="7"/>
  <c r="N1180" i="7"/>
  <c r="N1166" i="7"/>
  <c r="N1195" i="7"/>
  <c r="N1194" i="7"/>
  <c r="N1182" i="7"/>
  <c r="N1181" i="7"/>
  <c r="N1179" i="7"/>
  <c r="N1176" i="7"/>
  <c r="N1165" i="7"/>
  <c r="N1209" i="7"/>
  <c r="N1240" i="7"/>
  <c r="N1232" i="7"/>
  <c r="N1220" i="7"/>
  <c r="N1210" i="7"/>
  <c r="N1199" i="7"/>
  <c r="N1198" i="7"/>
  <c r="N1224" i="7"/>
  <c r="N1216" i="7"/>
  <c r="N1200" i="7"/>
  <c r="N1211" i="7"/>
  <c r="N1161" i="7"/>
  <c r="N1161" i="15" s="1"/>
  <c r="N1238" i="7"/>
  <c r="N1230" i="7"/>
  <c r="N1221" i="7"/>
  <c r="N1201" i="7"/>
  <c r="N1171" i="7"/>
  <c r="N1160" i="7"/>
  <c r="N1212" i="7"/>
  <c r="N1203" i="7"/>
  <c r="N1202" i="7"/>
  <c r="N1169" i="7"/>
  <c r="N1228" i="7"/>
  <c r="N1174" i="7"/>
  <c r="N1164" i="7"/>
  <c r="N1155" i="7"/>
  <c r="N1154" i="7"/>
  <c r="N1244" i="7"/>
  <c r="N1190" i="7"/>
  <c r="N1184" i="7"/>
  <c r="N1177" i="7"/>
  <c r="N1156" i="7"/>
  <c r="N1153" i="7"/>
  <c r="N1196" i="7"/>
  <c r="N1170" i="7"/>
  <c r="N1152" i="7"/>
  <c r="N1148" i="7"/>
  <c r="N1144" i="7"/>
  <c r="N1140" i="7"/>
  <c r="N1136" i="7"/>
  <c r="N1132" i="7"/>
  <c r="N1128" i="7"/>
  <c r="N1124" i="7"/>
  <c r="N1120" i="7"/>
  <c r="N1116" i="7"/>
  <c r="N1116" i="15" s="1"/>
  <c r="N1112" i="7"/>
  <c r="N1112" i="15" s="1"/>
  <c r="N1108" i="7"/>
  <c r="N1213" i="7"/>
  <c r="N1157" i="7"/>
  <c r="N1205" i="7"/>
  <c r="N1175" i="7"/>
  <c r="N1158" i="7"/>
  <c r="N1236" i="7"/>
  <c r="N1159" i="7"/>
  <c r="N1151" i="7"/>
  <c r="N1147" i="7"/>
  <c r="N1143" i="7"/>
  <c r="N1139" i="7"/>
  <c r="N1135" i="7"/>
  <c r="N1131" i="7"/>
  <c r="N1127" i="7"/>
  <c r="N1123" i="7"/>
  <c r="N1222" i="7"/>
  <c r="N1178" i="7"/>
  <c r="N1172" i="7"/>
  <c r="N1204" i="7"/>
  <c r="N1189" i="7"/>
  <c r="N1187" i="7"/>
  <c r="N1167" i="7"/>
  <c r="N1150" i="7"/>
  <c r="N1146" i="7"/>
  <c r="N1142" i="7"/>
  <c r="N1138" i="7"/>
  <c r="N1134" i="7"/>
  <c r="N1130" i="7"/>
  <c r="N1126" i="7"/>
  <c r="N1225" i="7"/>
  <c r="N1218" i="7"/>
  <c r="N1197" i="7"/>
  <c r="N1173" i="7"/>
  <c r="N1168" i="7"/>
  <c r="N1133" i="7"/>
  <c r="N1122" i="7"/>
  <c r="N1122" i="15" s="1"/>
  <c r="N1118" i="7"/>
  <c r="N1100" i="7"/>
  <c r="N1100" i="15" s="1"/>
  <c r="N1077" i="7"/>
  <c r="N1077" i="15" s="1"/>
  <c r="N1071" i="7"/>
  <c r="N1149" i="7"/>
  <c r="N1137" i="7"/>
  <c r="N1111" i="7"/>
  <c r="N1110" i="7"/>
  <c r="N1107" i="7"/>
  <c r="N1094" i="7"/>
  <c r="N1088" i="7"/>
  <c r="N1088" i="15" s="1"/>
  <c r="N1065" i="7"/>
  <c r="N1065" i="15" s="1"/>
  <c r="N1109" i="7"/>
  <c r="N1106" i="7"/>
  <c r="N1082" i="7"/>
  <c r="N1076" i="7"/>
  <c r="N1076" i="15" s="1"/>
  <c r="N1206" i="7"/>
  <c r="N1119" i="7"/>
  <c r="N1099" i="7"/>
  <c r="N1070" i="7"/>
  <c r="N1064" i="7"/>
  <c r="N1060" i="7"/>
  <c r="N1056" i="7"/>
  <c r="N1052" i="7"/>
  <c r="N1052" i="15" s="1"/>
  <c r="N1048" i="7"/>
  <c r="N1044" i="7"/>
  <c r="N1040" i="7"/>
  <c r="N1040" i="15" s="1"/>
  <c r="N1036" i="7"/>
  <c r="N1036" i="15" s="1"/>
  <c r="N1032" i="7"/>
  <c r="N1032" i="15" s="1"/>
  <c r="N1028" i="7"/>
  <c r="N1028" i="15" s="1"/>
  <c r="L60" i="18" s="1"/>
  <c r="N1105" i="7"/>
  <c r="N1105" i="15" s="1"/>
  <c r="N1093" i="7"/>
  <c r="N1093" i="15" s="1"/>
  <c r="N1087" i="7"/>
  <c r="N1163" i="7"/>
  <c r="N1141" i="7"/>
  <c r="N1114" i="7"/>
  <c r="N1114" i="15" s="1"/>
  <c r="N1113" i="7"/>
  <c r="N1104" i="7"/>
  <c r="N1104" i="15" s="1"/>
  <c r="N1081" i="7"/>
  <c r="N1081" i="15" s="1"/>
  <c r="N1075" i="7"/>
  <c r="N1075" i="15" s="1"/>
  <c r="L61" i="18" s="1"/>
  <c r="N1162" i="7"/>
  <c r="N1162" i="15" s="1"/>
  <c r="N1115" i="7"/>
  <c r="N1115" i="15" s="1"/>
  <c r="N1098" i="7"/>
  <c r="N1092" i="7"/>
  <c r="N1092" i="15" s="1"/>
  <c r="N1069" i="7"/>
  <c r="N1086" i="7"/>
  <c r="N1080" i="7"/>
  <c r="N1080" i="15" s="1"/>
  <c r="N1063" i="7"/>
  <c r="N1059" i="7"/>
  <c r="N1055" i="7"/>
  <c r="N1051" i="7"/>
  <c r="N1051" i="15" s="1"/>
  <c r="N1047" i="7"/>
  <c r="N1043" i="7"/>
  <c r="N1043" i="15" s="1"/>
  <c r="N1039" i="7"/>
  <c r="N1039" i="15" s="1"/>
  <c r="N1125" i="7"/>
  <c r="N1103" i="7"/>
  <c r="N1074" i="7"/>
  <c r="N1068" i="7"/>
  <c r="N1068" i="15" s="1"/>
  <c r="N1097" i="7"/>
  <c r="N1097" i="15" s="1"/>
  <c r="N1091" i="7"/>
  <c r="N1085" i="7"/>
  <c r="N1085" i="15" s="1"/>
  <c r="N1079" i="7"/>
  <c r="N1217" i="7"/>
  <c r="N1145" i="7"/>
  <c r="N1102" i="7"/>
  <c r="N1102" i="15" s="1"/>
  <c r="N1096" i="7"/>
  <c r="N1096" i="15" s="1"/>
  <c r="N1073" i="7"/>
  <c r="N1067" i="7"/>
  <c r="N1062" i="7"/>
  <c r="N1090" i="7"/>
  <c r="N1084" i="7"/>
  <c r="N1084" i="15" s="1"/>
  <c r="N1214" i="7"/>
  <c r="N1121" i="7"/>
  <c r="N1078" i="7"/>
  <c r="N1072" i="7"/>
  <c r="N1072" i="15" s="1"/>
  <c r="N1117" i="7"/>
  <c r="N1117" i="15" s="1"/>
  <c r="N1101" i="7"/>
  <c r="N1034" i="7"/>
  <c r="N1009" i="7"/>
  <c r="N1007" i="7"/>
  <c r="N1007" i="15" s="1"/>
  <c r="N1006" i="7"/>
  <c r="N1006" i="15" s="1"/>
  <c r="N1004" i="7"/>
  <c r="N1053" i="7"/>
  <c r="N1053" i="15" s="1"/>
  <c r="N1042" i="7"/>
  <c r="N1005" i="7"/>
  <c r="N1003" i="7"/>
  <c r="N1002" i="7"/>
  <c r="N1002" i="15" s="1"/>
  <c r="N1000" i="7"/>
  <c r="N1058" i="7"/>
  <c r="N1001" i="7"/>
  <c r="N1001" i="15" s="1"/>
  <c r="N999" i="7"/>
  <c r="N999" i="15" s="1"/>
  <c r="N998" i="7"/>
  <c r="N998" i="15" s="1"/>
  <c r="N996" i="7"/>
  <c r="N996" i="15" s="1"/>
  <c r="N991" i="7"/>
  <c r="N987" i="7"/>
  <c r="N983" i="7"/>
  <c r="N979" i="7"/>
  <c r="N975" i="7"/>
  <c r="N971" i="7"/>
  <c r="N967" i="7"/>
  <c r="N963" i="7"/>
  <c r="N959" i="7"/>
  <c r="N955" i="7"/>
  <c r="N951" i="7"/>
  <c r="N951" i="15" s="1"/>
  <c r="N947" i="7"/>
  <c r="N943" i="7"/>
  <c r="N1045" i="7"/>
  <c r="N1045" i="15" s="1"/>
  <c r="N1035" i="7"/>
  <c r="N1035" i="15" s="1"/>
  <c r="N997" i="7"/>
  <c r="N997" i="15" s="1"/>
  <c r="N995" i="7"/>
  <c r="N1083" i="7"/>
  <c r="N1083" i="15" s="1"/>
  <c r="N1050" i="7"/>
  <c r="N1029" i="7"/>
  <c r="N1029" i="15" s="1"/>
  <c r="N1030" i="7"/>
  <c r="N994" i="7"/>
  <c r="N990" i="7"/>
  <c r="N990" i="15" s="1"/>
  <c r="N986" i="7"/>
  <c r="N982" i="7"/>
  <c r="N982" i="15" s="1"/>
  <c r="N978" i="7"/>
  <c r="N974" i="7"/>
  <c r="N970" i="7"/>
  <c r="N970" i="15" s="1"/>
  <c r="N966" i="7"/>
  <c r="N966" i="15" s="1"/>
  <c r="N1089" i="7"/>
  <c r="N1057" i="7"/>
  <c r="N1057" i="15" s="1"/>
  <c r="N1054" i="7"/>
  <c r="N1046" i="7"/>
  <c r="N1095" i="7"/>
  <c r="N1031" i="7"/>
  <c r="N1129" i="7"/>
  <c r="N1061" i="7"/>
  <c r="N1061" i="15" s="1"/>
  <c r="N993" i="7"/>
  <c r="N989" i="7"/>
  <c r="N989" i="15" s="1"/>
  <c r="N985" i="7"/>
  <c r="N981" i="7"/>
  <c r="N977" i="7"/>
  <c r="N977" i="15" s="1"/>
  <c r="N973" i="7"/>
  <c r="N973" i="15" s="1"/>
  <c r="N969" i="7"/>
  <c r="N969" i="15" s="1"/>
  <c r="N965" i="7"/>
  <c r="N965" i="15" s="1"/>
  <c r="N961" i="7"/>
  <c r="N961" i="15" s="1"/>
  <c r="N957" i="7"/>
  <c r="N957" i="15" s="1"/>
  <c r="N953" i="7"/>
  <c r="N953" i="15" s="1"/>
  <c r="L45" i="18" s="1"/>
  <c r="N1024" i="7"/>
  <c r="N1066" i="7"/>
  <c r="N1037" i="7"/>
  <c r="N1037" i="15" s="1"/>
  <c r="N1023" i="7"/>
  <c r="N1022" i="7"/>
  <c r="N1022" i="15" s="1"/>
  <c r="N1020" i="7"/>
  <c r="N1020" i="15" s="1"/>
  <c r="N1021" i="7"/>
  <c r="N1021" i="15" s="1"/>
  <c r="N1019" i="7"/>
  <c r="N1018" i="7"/>
  <c r="N1016" i="7"/>
  <c r="N1016" i="15" s="1"/>
  <c r="N1041" i="7"/>
  <c r="N1038" i="7"/>
  <c r="N1038" i="15" s="1"/>
  <c r="N1033" i="7"/>
  <c r="N1026" i="7"/>
  <c r="N1026" i="15" s="1"/>
  <c r="N1025" i="7"/>
  <c r="N1017" i="7"/>
  <c r="N1017" i="15" s="1"/>
  <c r="N1015" i="7"/>
  <c r="N1014" i="7"/>
  <c r="N1014" i="15" s="1"/>
  <c r="N1012" i="7"/>
  <c r="N1012" i="15" s="1"/>
  <c r="N992" i="7"/>
  <c r="N988" i="7"/>
  <c r="N988" i="15" s="1"/>
  <c r="N984" i="7"/>
  <c r="N945" i="7"/>
  <c r="N917" i="7"/>
  <c r="N911" i="7"/>
  <c r="N911" i="15" s="1"/>
  <c r="N906" i="7"/>
  <c r="N906" i="15" s="1"/>
  <c r="N902" i="7"/>
  <c r="N902" i="15" s="1"/>
  <c r="N898" i="7"/>
  <c r="N898" i="15" s="1"/>
  <c r="N894" i="7"/>
  <c r="N894" i="15" s="1"/>
  <c r="N890" i="7"/>
  <c r="N890" i="15" s="1"/>
  <c r="N886" i="7"/>
  <c r="N882" i="7"/>
  <c r="N878" i="7"/>
  <c r="N874" i="7"/>
  <c r="N874" i="15" s="1"/>
  <c r="N870" i="7"/>
  <c r="N870" i="15" s="1"/>
  <c r="N866" i="7"/>
  <c r="N866" i="15" s="1"/>
  <c r="N862" i="7"/>
  <c r="N858" i="7"/>
  <c r="N854" i="7"/>
  <c r="N854" i="15" s="1"/>
  <c r="N850" i="7"/>
  <c r="N846" i="7"/>
  <c r="N846" i="15" s="1"/>
  <c r="N842" i="7"/>
  <c r="N838" i="7"/>
  <c r="N838" i="15" s="1"/>
  <c r="N834" i="7"/>
  <c r="N834" i="15" s="1"/>
  <c r="N958" i="7"/>
  <c r="N958" i="15" s="1"/>
  <c r="N946" i="7"/>
  <c r="N946" i="15" s="1"/>
  <c r="N938" i="7"/>
  <c r="N938" i="15" s="1"/>
  <c r="N928" i="7"/>
  <c r="N922" i="7"/>
  <c r="N922" i="15" s="1"/>
  <c r="N972" i="7"/>
  <c r="N972" i="15" s="1"/>
  <c r="N950" i="7"/>
  <c r="N937" i="7"/>
  <c r="N937" i="15" s="1"/>
  <c r="N916" i="7"/>
  <c r="N916" i="15" s="1"/>
  <c r="N910" i="7"/>
  <c r="N976" i="7"/>
  <c r="N968" i="7"/>
  <c r="N939" i="7"/>
  <c r="N936" i="7"/>
  <c r="N935" i="7"/>
  <c r="N935" i="15" s="1"/>
  <c r="N927" i="7"/>
  <c r="N927" i="15" s="1"/>
  <c r="N905" i="7"/>
  <c r="N901" i="7"/>
  <c r="N897" i="7"/>
  <c r="N897" i="15" s="1"/>
  <c r="N893" i="7"/>
  <c r="N889" i="7"/>
  <c r="N889" i="15" s="1"/>
  <c r="N885" i="7"/>
  <c r="N885" i="15" s="1"/>
  <c r="N881" i="7"/>
  <c r="N881" i="15" s="1"/>
  <c r="N877" i="7"/>
  <c r="N873" i="7"/>
  <c r="N869" i="7"/>
  <c r="N869" i="15" s="1"/>
  <c r="N865" i="7"/>
  <c r="N865" i="15" s="1"/>
  <c r="N861" i="7"/>
  <c r="N861" i="15" s="1"/>
  <c r="N980" i="7"/>
  <c r="N980" i="15" s="1"/>
  <c r="N934" i="7"/>
  <c r="N921" i="7"/>
  <c r="N921" i="15" s="1"/>
  <c r="N915" i="7"/>
  <c r="N956" i="7"/>
  <c r="N940" i="7"/>
  <c r="N909" i="7"/>
  <c r="N941" i="7"/>
  <c r="N941" i="15" s="1"/>
  <c r="N933" i="7"/>
  <c r="N926" i="7"/>
  <c r="N926" i="15" s="1"/>
  <c r="L58" i="18" s="1"/>
  <c r="N942" i="7"/>
  <c r="N942" i="15" s="1"/>
  <c r="N920" i="7"/>
  <c r="N920" i="15" s="1"/>
  <c r="N914" i="7"/>
  <c r="N904" i="7"/>
  <c r="N900" i="7"/>
  <c r="N900" i="15" s="1"/>
  <c r="N896" i="7"/>
  <c r="N892" i="7"/>
  <c r="N892" i="15" s="1"/>
  <c r="N888" i="7"/>
  <c r="N884" i="7"/>
  <c r="N880" i="7"/>
  <c r="N880" i="15" s="1"/>
  <c r="N876" i="7"/>
  <c r="N876" i="15" s="1"/>
  <c r="N872" i="7"/>
  <c r="N872" i="15" s="1"/>
  <c r="N868" i="7"/>
  <c r="N864" i="7"/>
  <c r="N1013" i="7"/>
  <c r="N1013" i="15" s="1"/>
  <c r="N954" i="7"/>
  <c r="N954" i="15" s="1"/>
  <c r="N932" i="7"/>
  <c r="N908" i="7"/>
  <c r="N931" i="7"/>
  <c r="N925" i="7"/>
  <c r="N919" i="7"/>
  <c r="N919" i="15" s="1"/>
  <c r="N1049" i="7"/>
  <c r="N1049" i="15" s="1"/>
  <c r="N1027" i="7"/>
  <c r="N1011" i="7"/>
  <c r="N1011" i="15" s="1"/>
  <c r="N948" i="7"/>
  <c r="N913" i="7"/>
  <c r="N1010" i="7"/>
  <c r="N962" i="7"/>
  <c r="N930" i="7"/>
  <c r="N907" i="7"/>
  <c r="N903" i="7"/>
  <c r="N903" i="15" s="1"/>
  <c r="N899" i="7"/>
  <c r="N899" i="15" s="1"/>
  <c r="N895" i="7"/>
  <c r="N891" i="7"/>
  <c r="N887" i="7"/>
  <c r="N887" i="15" s="1"/>
  <c r="N883" i="7"/>
  <c r="N924" i="7"/>
  <c r="N918" i="7"/>
  <c r="N918" i="15" s="1"/>
  <c r="L57" i="18" s="1"/>
  <c r="N1008" i="7"/>
  <c r="N1008" i="15" s="1"/>
  <c r="N964" i="7"/>
  <c r="N952" i="7"/>
  <c r="N949" i="7"/>
  <c r="N912" i="7"/>
  <c r="N912" i="15" s="1"/>
  <c r="N960" i="7"/>
  <c r="N944" i="7"/>
  <c r="N944" i="15" s="1"/>
  <c r="N929" i="7"/>
  <c r="N923" i="7"/>
  <c r="N923" i="15" s="1"/>
  <c r="N871" i="7"/>
  <c r="N855" i="7"/>
  <c r="N855" i="15" s="1"/>
  <c r="N848" i="7"/>
  <c r="N847" i="7"/>
  <c r="N831" i="7"/>
  <c r="N819" i="7"/>
  <c r="N819" i="15" s="1"/>
  <c r="N815" i="7"/>
  <c r="N811" i="7"/>
  <c r="N811" i="15" s="1"/>
  <c r="N807" i="7"/>
  <c r="N803" i="7"/>
  <c r="N799" i="7"/>
  <c r="N795" i="7"/>
  <c r="N795" i="15" s="1"/>
  <c r="N791" i="7"/>
  <c r="N787" i="7"/>
  <c r="N783" i="7"/>
  <c r="N783" i="15" s="1"/>
  <c r="N779" i="7"/>
  <c r="N775" i="7"/>
  <c r="N775" i="15" s="1"/>
  <c r="N771" i="7"/>
  <c r="N767" i="7"/>
  <c r="N763" i="7"/>
  <c r="N763" i="15" s="1"/>
  <c r="N759" i="7"/>
  <c r="N759" i="15" s="1"/>
  <c r="N755" i="7"/>
  <c r="N751" i="7"/>
  <c r="N751" i="15" s="1"/>
  <c r="N747" i="7"/>
  <c r="N747" i="15" s="1"/>
  <c r="N743" i="7"/>
  <c r="N739" i="7"/>
  <c r="N735" i="7"/>
  <c r="N731" i="7"/>
  <c r="N856" i="7"/>
  <c r="N849" i="7"/>
  <c r="N849" i="15" s="1"/>
  <c r="N823" i="7"/>
  <c r="N823" i="15" s="1"/>
  <c r="N830" i="7"/>
  <c r="N830" i="15" s="1"/>
  <c r="N829" i="7"/>
  <c r="N857" i="7"/>
  <c r="N867" i="7"/>
  <c r="N828" i="7"/>
  <c r="N828" i="15" s="1"/>
  <c r="N822" i="7"/>
  <c r="N822" i="15" s="1"/>
  <c r="N818" i="7"/>
  <c r="N814" i="7"/>
  <c r="N810" i="7"/>
  <c r="N806" i="7"/>
  <c r="N806" i="15" s="1"/>
  <c r="N802" i="7"/>
  <c r="N802" i="15" s="1"/>
  <c r="N798" i="7"/>
  <c r="N798" i="15" s="1"/>
  <c r="N794" i="7"/>
  <c r="N794" i="15" s="1"/>
  <c r="N790" i="7"/>
  <c r="N790" i="15" s="1"/>
  <c r="N786" i="7"/>
  <c r="N786" i="15" s="1"/>
  <c r="N782" i="7"/>
  <c r="N778" i="7"/>
  <c r="N778" i="15" s="1"/>
  <c r="N774" i="7"/>
  <c r="N770" i="7"/>
  <c r="N770" i="15" s="1"/>
  <c r="N766" i="7"/>
  <c r="N766" i="15" s="1"/>
  <c r="N762" i="7"/>
  <c r="N758" i="7"/>
  <c r="N754" i="7"/>
  <c r="N750" i="7"/>
  <c r="N875" i="7"/>
  <c r="N827" i="7"/>
  <c r="N851" i="7"/>
  <c r="N852" i="7"/>
  <c r="N821" i="7"/>
  <c r="N817" i="7"/>
  <c r="N813" i="7"/>
  <c r="N813" i="15" s="1"/>
  <c r="N809" i="7"/>
  <c r="N805" i="7"/>
  <c r="N801" i="7"/>
  <c r="N797" i="7"/>
  <c r="N797" i="15" s="1"/>
  <c r="N793" i="7"/>
  <c r="N789" i="7"/>
  <c r="N789" i="15" s="1"/>
  <c r="N785" i="7"/>
  <c r="N781" i="7"/>
  <c r="N777" i="7"/>
  <c r="N773" i="7"/>
  <c r="N769" i="7"/>
  <c r="N765" i="7"/>
  <c r="N826" i="7"/>
  <c r="N859" i="7"/>
  <c r="N859" i="15" s="1"/>
  <c r="N853" i="7"/>
  <c r="N841" i="7"/>
  <c r="N841" i="15" s="1"/>
  <c r="N825" i="7"/>
  <c r="N879" i="7"/>
  <c r="N863" i="7"/>
  <c r="N860" i="7"/>
  <c r="N845" i="7"/>
  <c r="N844" i="7"/>
  <c r="N844" i="15" s="1"/>
  <c r="N843" i="7"/>
  <c r="N843" i="15" s="1"/>
  <c r="N840" i="7"/>
  <c r="N837" i="7"/>
  <c r="N820" i="7"/>
  <c r="N816" i="7"/>
  <c r="N812" i="7"/>
  <c r="N808" i="7"/>
  <c r="N808" i="15" s="1"/>
  <c r="N804" i="7"/>
  <c r="N800" i="7"/>
  <c r="N796" i="7"/>
  <c r="N796" i="15" s="1"/>
  <c r="N792" i="7"/>
  <c r="N792" i="15" s="1"/>
  <c r="N788" i="7"/>
  <c r="N784" i="7"/>
  <c r="N780" i="7"/>
  <c r="N780" i="15" s="1"/>
  <c r="L48" i="18" s="1"/>
  <c r="N776" i="7"/>
  <c r="N776" i="15" s="1"/>
  <c r="N772" i="7"/>
  <c r="N772" i="15" s="1"/>
  <c r="N768" i="7"/>
  <c r="N768" i="15" s="1"/>
  <c r="N839" i="7"/>
  <c r="N839" i="15" s="1"/>
  <c r="N836" i="7"/>
  <c r="N836" i="15" s="1"/>
  <c r="N833" i="7"/>
  <c r="N833" i="15" s="1"/>
  <c r="N835" i="7"/>
  <c r="N835" i="15" s="1"/>
  <c r="L59" i="18" s="1"/>
  <c r="N832" i="7"/>
  <c r="N824" i="7"/>
  <c r="N741" i="7"/>
  <c r="N741" i="15" s="1"/>
  <c r="N703" i="7"/>
  <c r="N761" i="7"/>
  <c r="N738" i="7"/>
  <c r="N733" i="7"/>
  <c r="N733" i="15" s="1"/>
  <c r="N728" i="7"/>
  <c r="N724" i="7"/>
  <c r="N713" i="7"/>
  <c r="N713" i="15" s="1"/>
  <c r="N702" i="7"/>
  <c r="N692" i="7"/>
  <c r="N686" i="7"/>
  <c r="N686" i="15" s="1"/>
  <c r="N682" i="7"/>
  <c r="N682" i="15" s="1"/>
  <c r="N678" i="7"/>
  <c r="N674" i="7"/>
  <c r="N670" i="7"/>
  <c r="N670" i="15" s="1"/>
  <c r="N666" i="7"/>
  <c r="N662" i="7"/>
  <c r="N662" i="15" s="1"/>
  <c r="N658" i="7"/>
  <c r="N654" i="7"/>
  <c r="N654" i="15" s="1"/>
  <c r="N650" i="7"/>
  <c r="N650" i="15" s="1"/>
  <c r="N646" i="7"/>
  <c r="N646" i="15" s="1"/>
  <c r="N642" i="7"/>
  <c r="N638" i="7"/>
  <c r="N634" i="7"/>
  <c r="N634" i="15" s="1"/>
  <c r="N630" i="7"/>
  <c r="N630" i="15" s="1"/>
  <c r="N626" i="7"/>
  <c r="N626" i="15" s="1"/>
  <c r="N622" i="7"/>
  <c r="N622" i="15" s="1"/>
  <c r="N618" i="7"/>
  <c r="N614" i="7"/>
  <c r="N610" i="7"/>
  <c r="N606" i="7"/>
  <c r="N606" i="15" s="1"/>
  <c r="N723" i="7"/>
  <c r="N691" i="7"/>
  <c r="N691" i="15" s="1"/>
  <c r="N752" i="7"/>
  <c r="N745" i="7"/>
  <c r="N734" i="7"/>
  <c r="N729" i="7"/>
  <c r="N722" i="7"/>
  <c r="N712" i="7"/>
  <c r="N701" i="7"/>
  <c r="N690" i="7"/>
  <c r="N690" i="15" s="1"/>
  <c r="N764" i="7"/>
  <c r="N764" i="15" s="1"/>
  <c r="N742" i="7"/>
  <c r="N742" i="15" s="1"/>
  <c r="N711" i="7"/>
  <c r="N757" i="7"/>
  <c r="N730" i="7"/>
  <c r="N721" i="7"/>
  <c r="N721" i="15" s="1"/>
  <c r="N710" i="7"/>
  <c r="N710" i="15" s="1"/>
  <c r="N700" i="7"/>
  <c r="N689" i="7"/>
  <c r="N689" i="15" s="1"/>
  <c r="N685" i="7"/>
  <c r="N685" i="15" s="1"/>
  <c r="N681" i="7"/>
  <c r="N681" i="15" s="1"/>
  <c r="N677" i="7"/>
  <c r="N677" i="15" s="1"/>
  <c r="N673" i="7"/>
  <c r="N673" i="15" s="1"/>
  <c r="N669" i="7"/>
  <c r="N665" i="7"/>
  <c r="N665" i="15" s="1"/>
  <c r="N661" i="7"/>
  <c r="N657" i="7"/>
  <c r="N657" i="15" s="1"/>
  <c r="N653" i="7"/>
  <c r="N653" i="15" s="1"/>
  <c r="N649" i="7"/>
  <c r="N649" i="15" s="1"/>
  <c r="N645" i="7"/>
  <c r="N645" i="15" s="1"/>
  <c r="N641" i="7"/>
  <c r="N641" i="15" s="1"/>
  <c r="N637" i="7"/>
  <c r="N633" i="7"/>
  <c r="N760" i="7"/>
  <c r="N748" i="7"/>
  <c r="N699" i="7"/>
  <c r="N699" i="15" s="1"/>
  <c r="N720" i="7"/>
  <c r="N720" i="15" s="1"/>
  <c r="N709" i="7"/>
  <c r="N698" i="7"/>
  <c r="N698" i="15" s="1"/>
  <c r="N719" i="7"/>
  <c r="N746" i="7"/>
  <c r="N746" i="15" s="1"/>
  <c r="N718" i="7"/>
  <c r="N708" i="7"/>
  <c r="N697" i="7"/>
  <c r="N697" i="15" s="1"/>
  <c r="N688" i="7"/>
  <c r="N688" i="15" s="1"/>
  <c r="N684" i="7"/>
  <c r="N684" i="15" s="1"/>
  <c r="N680" i="7"/>
  <c r="N676" i="7"/>
  <c r="N672" i="7"/>
  <c r="N672" i="15" s="1"/>
  <c r="N668" i="7"/>
  <c r="N664" i="7"/>
  <c r="N660" i="7"/>
  <c r="N656" i="7"/>
  <c r="N652" i="7"/>
  <c r="N648" i="7"/>
  <c r="N644" i="7"/>
  <c r="N640" i="7"/>
  <c r="N640" i="15" s="1"/>
  <c r="N636" i="7"/>
  <c r="N632" i="7"/>
  <c r="N628" i="7"/>
  <c r="N756" i="7"/>
  <c r="N707" i="7"/>
  <c r="N753" i="7"/>
  <c r="N749" i="7"/>
  <c r="N749" i="15" s="1"/>
  <c r="N717" i="7"/>
  <c r="N717" i="15" s="1"/>
  <c r="N706" i="7"/>
  <c r="N696" i="7"/>
  <c r="N696" i="15" s="1"/>
  <c r="N740" i="7"/>
  <c r="N736" i="7"/>
  <c r="N695" i="7"/>
  <c r="N695" i="15" s="1"/>
  <c r="N726" i="7"/>
  <c r="N716" i="7"/>
  <c r="N705" i="7"/>
  <c r="N694" i="7"/>
  <c r="N694" i="15" s="1"/>
  <c r="N687" i="7"/>
  <c r="N683" i="7"/>
  <c r="N679" i="7"/>
  <c r="N679" i="15" s="1"/>
  <c r="N675" i="7"/>
  <c r="N671" i="7"/>
  <c r="N671" i="15" s="1"/>
  <c r="N667" i="7"/>
  <c r="N667" i="15" s="1"/>
  <c r="L34" i="18" s="1"/>
  <c r="N663" i="7"/>
  <c r="N663" i="15" s="1"/>
  <c r="N659" i="7"/>
  <c r="N659" i="15" s="1"/>
  <c r="N655" i="7"/>
  <c r="N651" i="7"/>
  <c r="N647" i="7"/>
  <c r="N732" i="7"/>
  <c r="N715" i="7"/>
  <c r="N744" i="7"/>
  <c r="N737" i="7"/>
  <c r="N727" i="7"/>
  <c r="N727" i="15" s="1"/>
  <c r="N725" i="7"/>
  <c r="N725" i="15" s="1"/>
  <c r="N714" i="7"/>
  <c r="N704" i="7"/>
  <c r="N693" i="7"/>
  <c r="N629" i="7"/>
  <c r="N611" i="7"/>
  <c r="N600" i="7"/>
  <c r="N600" i="15" s="1"/>
  <c r="N589" i="7"/>
  <c r="N631" i="7"/>
  <c r="N631" i="15" s="1"/>
  <c r="N612" i="7"/>
  <c r="N612" i="15" s="1"/>
  <c r="N619" i="7"/>
  <c r="N599" i="7"/>
  <c r="N588" i="7"/>
  <c r="N588" i="15" s="1"/>
  <c r="N583" i="7"/>
  <c r="N583" i="15" s="1"/>
  <c r="N579" i="7"/>
  <c r="N579" i="15" s="1"/>
  <c r="N575" i="7"/>
  <c r="N575" i="15" s="1"/>
  <c r="N571" i="7"/>
  <c r="N567" i="7"/>
  <c r="N567" i="15" s="1"/>
  <c r="N563" i="7"/>
  <c r="O15" i="8" s="1"/>
  <c r="N559" i="7"/>
  <c r="N555" i="7"/>
  <c r="N551" i="7"/>
  <c r="N547" i="7"/>
  <c r="N543" i="7"/>
  <c r="N539" i="7"/>
  <c r="N535" i="7"/>
  <c r="N531" i="7"/>
  <c r="N527" i="7"/>
  <c r="N523" i="7"/>
  <c r="N523" i="15" s="1"/>
  <c r="N519" i="7"/>
  <c r="N519" i="15" s="1"/>
  <c r="N625" i="7"/>
  <c r="N625" i="15" s="1"/>
  <c r="N620" i="7"/>
  <c r="N620" i="15" s="1"/>
  <c r="N613" i="7"/>
  <c r="N613" i="15" s="1"/>
  <c r="N598" i="7"/>
  <c r="N639" i="7"/>
  <c r="N639" i="15" s="1"/>
  <c r="N597" i="7"/>
  <c r="N587" i="7"/>
  <c r="N587" i="15" s="1"/>
  <c r="N621" i="7"/>
  <c r="N621" i="15" s="1"/>
  <c r="N596" i="7"/>
  <c r="N596" i="15" s="1"/>
  <c r="N582" i="7"/>
  <c r="N582" i="15" s="1"/>
  <c r="N578" i="7"/>
  <c r="N574" i="7"/>
  <c r="N574" i="15" s="1"/>
  <c r="N570" i="7"/>
  <c r="N566" i="7"/>
  <c r="N566" i="15" s="1"/>
  <c r="N562" i="7"/>
  <c r="N558" i="7"/>
  <c r="N558" i="15" s="1"/>
  <c r="L49" i="18" s="1"/>
  <c r="N554" i="7"/>
  <c r="N550" i="7"/>
  <c r="N550" i="15" s="1"/>
  <c r="N546" i="7"/>
  <c r="N542" i="7"/>
  <c r="N538" i="7"/>
  <c r="N534" i="7"/>
  <c r="N534" i="15" s="1"/>
  <c r="N530" i="7"/>
  <c r="N526" i="7"/>
  <c r="N526" i="15" s="1"/>
  <c r="N522" i="7"/>
  <c r="N522" i="15" s="1"/>
  <c r="N518" i="7"/>
  <c r="N514" i="7"/>
  <c r="N510" i="7"/>
  <c r="N506" i="7"/>
  <c r="N635" i="7"/>
  <c r="N635" i="15" s="1"/>
  <c r="N586" i="7"/>
  <c r="N595" i="7"/>
  <c r="N595" i="15" s="1"/>
  <c r="N643" i="7"/>
  <c r="N615" i="7"/>
  <c r="N605" i="7"/>
  <c r="N605" i="15" s="1"/>
  <c r="N594" i="7"/>
  <c r="N616" i="7"/>
  <c r="N608" i="7"/>
  <c r="N608" i="15" s="1"/>
  <c r="N607" i="7"/>
  <c r="N604" i="7"/>
  <c r="N604" i="15" s="1"/>
  <c r="N593" i="7"/>
  <c r="N593" i="15" s="1"/>
  <c r="N585" i="7"/>
  <c r="N585" i="15" s="1"/>
  <c r="N581" i="7"/>
  <c r="N581" i="15" s="1"/>
  <c r="L44" i="18" s="1"/>
  <c r="N577" i="7"/>
  <c r="N573" i="7"/>
  <c r="N569" i="7"/>
  <c r="N569" i="15" s="1"/>
  <c r="N565" i="7"/>
  <c r="N565" i="15" s="1"/>
  <c r="N561" i="7"/>
  <c r="N557" i="7"/>
  <c r="N557" i="15" s="1"/>
  <c r="N553" i="7"/>
  <c r="N549" i="7"/>
  <c r="N545" i="7"/>
  <c r="N541" i="7"/>
  <c r="N541" i="15" s="1"/>
  <c r="N537" i="7"/>
  <c r="N537" i="15" s="1"/>
  <c r="N533" i="7"/>
  <c r="N529" i="7"/>
  <c r="N525" i="7"/>
  <c r="N521" i="7"/>
  <c r="N517" i="7"/>
  <c r="N517" i="15" s="1"/>
  <c r="N609" i="7"/>
  <c r="N617" i="7"/>
  <c r="N617" i="15" s="1"/>
  <c r="N603" i="7"/>
  <c r="N603" i="15" s="1"/>
  <c r="N592" i="7"/>
  <c r="N592" i="15" s="1"/>
  <c r="N623" i="7"/>
  <c r="N602" i="7"/>
  <c r="N602" i="15" s="1"/>
  <c r="N601" i="7"/>
  <c r="N601" i="15" s="1"/>
  <c r="N591" i="7"/>
  <c r="N591" i="15" s="1"/>
  <c r="N584" i="7"/>
  <c r="N580" i="7"/>
  <c r="N580" i="15" s="1"/>
  <c r="N576" i="7"/>
  <c r="N572" i="7"/>
  <c r="N572" i="15" s="1"/>
  <c r="N568" i="7"/>
  <c r="N568" i="15" s="1"/>
  <c r="N564" i="7"/>
  <c r="N560" i="7"/>
  <c r="N556" i="7"/>
  <c r="N556" i="15" s="1"/>
  <c r="N552" i="7"/>
  <c r="N548" i="7"/>
  <c r="N544" i="7"/>
  <c r="N540" i="7"/>
  <c r="N536" i="7"/>
  <c r="N532" i="7"/>
  <c r="N532" i="15" s="1"/>
  <c r="N627" i="7"/>
  <c r="N624" i="7"/>
  <c r="N590" i="7"/>
  <c r="N590" i="15" s="1"/>
  <c r="N504" i="7"/>
  <c r="N484" i="7"/>
  <c r="N478" i="7"/>
  <c r="N520" i="7"/>
  <c r="N509" i="7"/>
  <c r="N498" i="7"/>
  <c r="N472" i="7"/>
  <c r="N467" i="7"/>
  <c r="N467" i="15" s="1"/>
  <c r="N463" i="7"/>
  <c r="N459" i="7"/>
  <c r="N455" i="7"/>
  <c r="N451" i="7"/>
  <c r="N447" i="7"/>
  <c r="N443" i="7"/>
  <c r="N443" i="15" s="1"/>
  <c r="N439" i="7"/>
  <c r="N435" i="7"/>
  <c r="N435" i="15" s="1"/>
  <c r="N431" i="7"/>
  <c r="N427" i="7"/>
  <c r="N423" i="7"/>
  <c r="N419" i="7"/>
  <c r="N419" i="15" s="1"/>
  <c r="L40" i="18" s="1"/>
  <c r="N415" i="7"/>
  <c r="N415" i="15" s="1"/>
  <c r="N411" i="7"/>
  <c r="N407" i="7"/>
  <c r="N407" i="15" s="1"/>
  <c r="N403" i="7"/>
  <c r="N399" i="7"/>
  <c r="N395" i="7"/>
  <c r="N391" i="7"/>
  <c r="N387" i="7"/>
  <c r="N383" i="7"/>
  <c r="N383" i="15" s="1"/>
  <c r="N505" i="7"/>
  <c r="N483" i="7"/>
  <c r="N483" i="15" s="1"/>
  <c r="N477" i="7"/>
  <c r="N471" i="7"/>
  <c r="N512" i="7"/>
  <c r="N512" i="15" s="1"/>
  <c r="N499" i="7"/>
  <c r="N499" i="15" s="1"/>
  <c r="L41" i="18" s="1"/>
  <c r="N491" i="7"/>
  <c r="N490" i="7"/>
  <c r="N516" i="7"/>
  <c r="N492" i="7"/>
  <c r="N489" i="7"/>
  <c r="N482" i="7"/>
  <c r="N466" i="7"/>
  <c r="N462" i="7"/>
  <c r="N462" i="15" s="1"/>
  <c r="N458" i="7"/>
  <c r="N458" i="15" s="1"/>
  <c r="N454" i="7"/>
  <c r="N450" i="7"/>
  <c r="N446" i="7"/>
  <c r="N442" i="7"/>
  <c r="N442" i="15" s="1"/>
  <c r="N438" i="7"/>
  <c r="N434" i="7"/>
  <c r="N434" i="15" s="1"/>
  <c r="N430" i="7"/>
  <c r="N426" i="7"/>
  <c r="N426" i="15" s="1"/>
  <c r="N422" i="7"/>
  <c r="N422" i="15" s="1"/>
  <c r="N493" i="7"/>
  <c r="N493" i="15" s="1"/>
  <c r="N476" i="7"/>
  <c r="N470" i="7"/>
  <c r="N470" i="15" s="1"/>
  <c r="N500" i="7"/>
  <c r="N488" i="7"/>
  <c r="N501" i="7"/>
  <c r="N494" i="7"/>
  <c r="N494" i="15" s="1"/>
  <c r="L62" i="18" s="1"/>
  <c r="N487" i="7"/>
  <c r="N481" i="7"/>
  <c r="N475" i="7"/>
  <c r="N475" i="15" s="1"/>
  <c r="N528" i="7"/>
  <c r="N513" i="7"/>
  <c r="N469" i="7"/>
  <c r="N469" i="15" s="1"/>
  <c r="N465" i="7"/>
  <c r="N461" i="7"/>
  <c r="N461" i="15" s="1"/>
  <c r="N457" i="7"/>
  <c r="N453" i="7"/>
  <c r="N453" i="15" s="1"/>
  <c r="N449" i="7"/>
  <c r="N445" i="7"/>
  <c r="N441" i="7"/>
  <c r="N441" i="15" s="1"/>
  <c r="N437" i="7"/>
  <c r="N433" i="7"/>
  <c r="N433" i="15" s="1"/>
  <c r="N429" i="7"/>
  <c r="N425" i="7"/>
  <c r="N425" i="15" s="1"/>
  <c r="N421" i="7"/>
  <c r="N417" i="7"/>
  <c r="N413" i="7"/>
  <c r="N413" i="15" s="1"/>
  <c r="N409" i="7"/>
  <c r="N405" i="7"/>
  <c r="N405" i="15" s="1"/>
  <c r="N401" i="7"/>
  <c r="N397" i="7"/>
  <c r="N507" i="7"/>
  <c r="N507" i="15" s="1"/>
  <c r="N502" i="7"/>
  <c r="N502" i="15" s="1"/>
  <c r="N486" i="7"/>
  <c r="N486" i="15" s="1"/>
  <c r="N495" i="7"/>
  <c r="N495" i="15" s="1"/>
  <c r="N480" i="7"/>
  <c r="N480" i="15" s="1"/>
  <c r="N474" i="7"/>
  <c r="N474" i="15" s="1"/>
  <c r="N515" i="7"/>
  <c r="N515" i="15" s="1"/>
  <c r="N524" i="7"/>
  <c r="N503" i="7"/>
  <c r="N503" i="15" s="1"/>
  <c r="N485" i="7"/>
  <c r="N479" i="7"/>
  <c r="N468" i="7"/>
  <c r="N464" i="7"/>
  <c r="N460" i="7"/>
  <c r="N456" i="7"/>
  <c r="N452" i="7"/>
  <c r="N452" i="15" s="1"/>
  <c r="N448" i="7"/>
  <c r="N448" i="15" s="1"/>
  <c r="N444" i="7"/>
  <c r="N440" i="7"/>
  <c r="N440" i="15" s="1"/>
  <c r="N436" i="7"/>
  <c r="N432" i="7"/>
  <c r="N432" i="15" s="1"/>
  <c r="N428" i="7"/>
  <c r="N428" i="15" s="1"/>
  <c r="N424" i="7"/>
  <c r="N511" i="7"/>
  <c r="N508" i="7"/>
  <c r="N496" i="7"/>
  <c r="N473" i="7"/>
  <c r="N497" i="7"/>
  <c r="N414" i="7"/>
  <c r="N414" i="15" s="1"/>
  <c r="N364" i="7"/>
  <c r="N358" i="7"/>
  <c r="N388" i="7"/>
  <c r="N352" i="7"/>
  <c r="N412" i="7"/>
  <c r="N369" i="7"/>
  <c r="N363" i="7"/>
  <c r="N410" i="7"/>
  <c r="N392" i="7"/>
  <c r="N384" i="7"/>
  <c r="N357" i="7"/>
  <c r="N357" i="15" s="1"/>
  <c r="N351" i="7"/>
  <c r="N351" i="15" s="1"/>
  <c r="N347" i="7"/>
  <c r="N347" i="15" s="1"/>
  <c r="N343" i="7"/>
  <c r="N343" i="15" s="1"/>
  <c r="N339" i="7"/>
  <c r="N335" i="7"/>
  <c r="N335" i="15" s="1"/>
  <c r="L74" i="18" s="1"/>
  <c r="N331" i="7"/>
  <c r="N327" i="7"/>
  <c r="N323" i="7"/>
  <c r="N323" i="15" s="1"/>
  <c r="N319" i="7"/>
  <c r="N319" i="15" s="1"/>
  <c r="N315" i="7"/>
  <c r="N311" i="7"/>
  <c r="N307" i="7"/>
  <c r="N307" i="15" s="1"/>
  <c r="N303" i="7"/>
  <c r="N303" i="15" s="1"/>
  <c r="N299" i="7"/>
  <c r="N295" i="7"/>
  <c r="N291" i="7"/>
  <c r="N291" i="15" s="1"/>
  <c r="L75" i="18" s="1"/>
  <c r="N287" i="7"/>
  <c r="N283" i="7"/>
  <c r="N279" i="7"/>
  <c r="N279" i="15" s="1"/>
  <c r="N275" i="7"/>
  <c r="N275" i="15" s="1"/>
  <c r="N271" i="7"/>
  <c r="N389" i="7"/>
  <c r="N379" i="7"/>
  <c r="N378" i="7"/>
  <c r="N377" i="7"/>
  <c r="N376" i="7"/>
  <c r="N375" i="7"/>
  <c r="N408" i="7"/>
  <c r="N374" i="7"/>
  <c r="N374" i="15" s="1"/>
  <c r="N368" i="7"/>
  <c r="N362" i="7"/>
  <c r="N406" i="7"/>
  <c r="N406" i="15" s="1"/>
  <c r="N385" i="7"/>
  <c r="N380" i="7"/>
  <c r="N356" i="7"/>
  <c r="N356" i="15" s="1"/>
  <c r="N390" i="7"/>
  <c r="N390" i="15" s="1"/>
  <c r="N373" i="7"/>
  <c r="N367" i="7"/>
  <c r="N367" i="15" s="1"/>
  <c r="N350" i="7"/>
  <c r="N346" i="7"/>
  <c r="N342" i="7"/>
  <c r="N338" i="7"/>
  <c r="N334" i="7"/>
  <c r="N334" i="15" s="1"/>
  <c r="N330" i="7"/>
  <c r="N326" i="7"/>
  <c r="N326" i="15" s="1"/>
  <c r="N322" i="7"/>
  <c r="N318" i="7"/>
  <c r="N318" i="15" s="1"/>
  <c r="N314" i="7"/>
  <c r="N314" i="15" s="1"/>
  <c r="N310" i="7"/>
  <c r="N306" i="7"/>
  <c r="N306" i="15" s="1"/>
  <c r="N302" i="7"/>
  <c r="N298" i="7"/>
  <c r="N298" i="15" s="1"/>
  <c r="N404" i="7"/>
  <c r="N393" i="7"/>
  <c r="N381" i="7"/>
  <c r="N361" i="7"/>
  <c r="N361" i="15" s="1"/>
  <c r="N355" i="7"/>
  <c r="N355" i="15" s="1"/>
  <c r="N402" i="7"/>
  <c r="N386" i="7"/>
  <c r="N386" i="15" s="1"/>
  <c r="N372" i="7"/>
  <c r="N366" i="7"/>
  <c r="N400" i="7"/>
  <c r="N382" i="7"/>
  <c r="N360" i="7"/>
  <c r="N354" i="7"/>
  <c r="N349" i="7"/>
  <c r="N349" i="15" s="1"/>
  <c r="N345" i="7"/>
  <c r="N341" i="7"/>
  <c r="N337" i="7"/>
  <c r="N337" i="15" s="1"/>
  <c r="N333" i="7"/>
  <c r="N329" i="7"/>
  <c r="N325" i="7"/>
  <c r="N325" i="15" s="1"/>
  <c r="N321" i="7"/>
  <c r="N321" i="15" s="1"/>
  <c r="N317" i="7"/>
  <c r="N313" i="7"/>
  <c r="N313" i="15" s="1"/>
  <c r="N309" i="7"/>
  <c r="N305" i="7"/>
  <c r="N301" i="7"/>
  <c r="N398" i="7"/>
  <c r="N371" i="7"/>
  <c r="N420" i="7"/>
  <c r="N418" i="7"/>
  <c r="N365" i="7"/>
  <c r="N359" i="7"/>
  <c r="N359" i="15" s="1"/>
  <c r="N396" i="7"/>
  <c r="N396" i="15" s="1"/>
  <c r="N353" i="7"/>
  <c r="N416" i="7"/>
  <c r="N394" i="7"/>
  <c r="N394" i="15" s="1"/>
  <c r="N370" i="7"/>
  <c r="N370" i="15" s="1"/>
  <c r="N348" i="7"/>
  <c r="N344" i="7"/>
  <c r="N340" i="7"/>
  <c r="N340" i="15" s="1"/>
  <c r="N336" i="7"/>
  <c r="N332" i="7"/>
  <c r="N328" i="7"/>
  <c r="N328" i="15" s="1"/>
  <c r="N324" i="7"/>
  <c r="N320" i="7"/>
  <c r="N316" i="7"/>
  <c r="N312" i="7"/>
  <c r="N312" i="15" s="1"/>
  <c r="N308" i="7"/>
  <c r="N308" i="15" s="1"/>
  <c r="N269" i="7"/>
  <c r="N217" i="7"/>
  <c r="N212" i="7"/>
  <c r="N208" i="7"/>
  <c r="N204" i="7"/>
  <c r="N200" i="7"/>
  <c r="N200" i="15" s="1"/>
  <c r="N196" i="7"/>
  <c r="N192" i="7"/>
  <c r="N192" i="15" s="1"/>
  <c r="N188" i="7"/>
  <c r="N184" i="7"/>
  <c r="N184" i="15" s="1"/>
  <c r="N180" i="7"/>
  <c r="N176" i="7"/>
  <c r="N176" i="15" s="1"/>
  <c r="N172" i="7"/>
  <c r="N168" i="7"/>
  <c r="N168" i="15" s="1"/>
  <c r="L79" i="18" s="1"/>
  <c r="N164" i="7"/>
  <c r="N160" i="7"/>
  <c r="N160" i="15" s="1"/>
  <c r="N156" i="7"/>
  <c r="N156" i="15" s="1"/>
  <c r="N152" i="7"/>
  <c r="N148" i="7"/>
  <c r="N144" i="7"/>
  <c r="N144" i="15" s="1"/>
  <c r="N140" i="7"/>
  <c r="N136" i="7"/>
  <c r="N132" i="7"/>
  <c r="N128" i="7"/>
  <c r="N124" i="7"/>
  <c r="N124" i="15" s="1"/>
  <c r="N120" i="7"/>
  <c r="N120" i="15" s="1"/>
  <c r="N116" i="7"/>
  <c r="N288" i="7"/>
  <c r="N286" i="7"/>
  <c r="N262" i="7"/>
  <c r="N252" i="7"/>
  <c r="N251" i="7"/>
  <c r="N251" i="15" s="1"/>
  <c r="N241" i="7"/>
  <c r="N234" i="7"/>
  <c r="N234" i="15" s="1"/>
  <c r="N273" i="7"/>
  <c r="N273" i="15" s="1"/>
  <c r="N228" i="7"/>
  <c r="N222" i="7"/>
  <c r="N222" i="15" s="1"/>
  <c r="N304" i="7"/>
  <c r="N304" i="15" s="1"/>
  <c r="N293" i="7"/>
  <c r="N270" i="7"/>
  <c r="N261" i="7"/>
  <c r="N261" i="15" s="1"/>
  <c r="N250" i="7"/>
  <c r="N240" i="7"/>
  <c r="N239" i="7"/>
  <c r="N239" i="15" s="1"/>
  <c r="N216" i="7"/>
  <c r="N300" i="7"/>
  <c r="N300" i="15" s="1"/>
  <c r="N284" i="7"/>
  <c r="N282" i="7"/>
  <c r="N282" i="15" s="1"/>
  <c r="N233" i="7"/>
  <c r="N227" i="7"/>
  <c r="N227" i="15" s="1"/>
  <c r="N211" i="7"/>
  <c r="N211" i="15" s="1"/>
  <c r="N207" i="7"/>
  <c r="N203" i="7"/>
  <c r="N199" i="7"/>
  <c r="N195" i="7"/>
  <c r="N191" i="7"/>
  <c r="N187" i="7"/>
  <c r="N183" i="7"/>
  <c r="N183" i="15" s="1"/>
  <c r="N179" i="7"/>
  <c r="N175" i="7"/>
  <c r="N171" i="7"/>
  <c r="N167" i="7"/>
  <c r="N163" i="7"/>
  <c r="N159" i="7"/>
  <c r="N155" i="7"/>
  <c r="N151" i="7"/>
  <c r="N151" i="15" s="1"/>
  <c r="N147" i="7"/>
  <c r="N147" i="15" s="1"/>
  <c r="N297" i="7"/>
  <c r="N297" i="15" s="1"/>
  <c r="N260" i="7"/>
  <c r="N259" i="7"/>
  <c r="N259" i="15" s="1"/>
  <c r="N249" i="7"/>
  <c r="N221" i="7"/>
  <c r="N215" i="7"/>
  <c r="N289" i="7"/>
  <c r="N289" i="15" s="1"/>
  <c r="N238" i="7"/>
  <c r="N280" i="7"/>
  <c r="N278" i="7"/>
  <c r="N258" i="7"/>
  <c r="N258" i="15" s="1"/>
  <c r="N248" i="7"/>
  <c r="N248" i="15" s="1"/>
  <c r="N247" i="7"/>
  <c r="N247" i="15" s="1"/>
  <c r="N232" i="7"/>
  <c r="N226" i="7"/>
  <c r="N220" i="7"/>
  <c r="N214" i="7"/>
  <c r="N214" i="15" s="1"/>
  <c r="N210" i="7"/>
  <c r="N210" i="15" s="1"/>
  <c r="N206" i="7"/>
  <c r="N206" i="15" s="1"/>
  <c r="N202" i="7"/>
  <c r="N198" i="7"/>
  <c r="N198" i="15" s="1"/>
  <c r="N194" i="7"/>
  <c r="N190" i="7"/>
  <c r="N190" i="15" s="1"/>
  <c r="N186" i="7"/>
  <c r="N186" i="15" s="1"/>
  <c r="N182" i="7"/>
  <c r="N182" i="15" s="1"/>
  <c r="N178" i="7"/>
  <c r="N174" i="7"/>
  <c r="N174" i="15" s="1"/>
  <c r="N170" i="7"/>
  <c r="N170" i="15" s="1"/>
  <c r="N166" i="7"/>
  <c r="N162" i="7"/>
  <c r="N158" i="7"/>
  <c r="N285" i="7"/>
  <c r="N285" i="15" s="1"/>
  <c r="N257" i="7"/>
  <c r="N246" i="7"/>
  <c r="N246" i="15" s="1"/>
  <c r="N237" i="7"/>
  <c r="N231" i="7"/>
  <c r="N276" i="7"/>
  <c r="N274" i="7"/>
  <c r="N274" i="15" s="1"/>
  <c r="N225" i="7"/>
  <c r="N219" i="7"/>
  <c r="N219" i="15" s="1"/>
  <c r="N294" i="7"/>
  <c r="N294" i="15" s="1"/>
  <c r="N256" i="7"/>
  <c r="N256" i="15" s="1"/>
  <c r="L46" i="18" s="1"/>
  <c r="N255" i="7"/>
  <c r="N245" i="7"/>
  <c r="N245" i="15" s="1"/>
  <c r="N281" i="7"/>
  <c r="N281" i="15" s="1"/>
  <c r="L31" i="18" s="1"/>
  <c r="N236" i="7"/>
  <c r="N230" i="7"/>
  <c r="N230" i="15" s="1"/>
  <c r="N213" i="7"/>
  <c r="N213" i="15" s="1"/>
  <c r="N209" i="7"/>
  <c r="N205" i="7"/>
  <c r="N201" i="7"/>
  <c r="N197" i="7"/>
  <c r="N197" i="15" s="1"/>
  <c r="N193" i="7"/>
  <c r="N189" i="7"/>
  <c r="N185" i="7"/>
  <c r="N185" i="15" s="1"/>
  <c r="N181" i="7"/>
  <c r="N177" i="7"/>
  <c r="N296" i="7"/>
  <c r="N272" i="7"/>
  <c r="N272" i="15" s="1"/>
  <c r="N267" i="7"/>
  <c r="N267" i="15" s="1"/>
  <c r="N266" i="7"/>
  <c r="N266" i="15" s="1"/>
  <c r="N254" i="7"/>
  <c r="N254" i="15" s="1"/>
  <c r="N244" i="7"/>
  <c r="N243" i="7"/>
  <c r="N224" i="7"/>
  <c r="N218" i="7"/>
  <c r="N292" i="7"/>
  <c r="N290" i="7"/>
  <c r="N265" i="7"/>
  <c r="N235" i="7"/>
  <c r="N277" i="7"/>
  <c r="N268" i="7"/>
  <c r="N268" i="15" s="1"/>
  <c r="N264" i="7"/>
  <c r="N264" i="15" s="1"/>
  <c r="L23" i="18" s="1"/>
  <c r="N263" i="7"/>
  <c r="N253" i="7"/>
  <c r="N253" i="15" s="1"/>
  <c r="N242" i="7"/>
  <c r="N242" i="15" s="1"/>
  <c r="L90" i="18" s="1"/>
  <c r="N229" i="7"/>
  <c r="N229" i="15" s="1"/>
  <c r="N223" i="7"/>
  <c r="N154" i="7"/>
  <c r="N154" i="15" s="1"/>
  <c r="N133" i="7"/>
  <c r="N122" i="7"/>
  <c r="N157" i="7"/>
  <c r="N157" i="15" s="1"/>
  <c r="L43" i="18" s="1"/>
  <c r="N131" i="7"/>
  <c r="N121" i="7"/>
  <c r="N115" i="7"/>
  <c r="N115" i="15" s="1"/>
  <c r="N111" i="7"/>
  <c r="N111" i="15" s="1"/>
  <c r="L9" i="18" s="1"/>
  <c r="N107" i="7"/>
  <c r="N103" i="7"/>
  <c r="N103" i="15" s="1"/>
  <c r="N99" i="7"/>
  <c r="N99" i="15" s="1"/>
  <c r="N95" i="7"/>
  <c r="N95" i="15" s="1"/>
  <c r="N91" i="7"/>
  <c r="N91" i="15" s="1"/>
  <c r="N87" i="7"/>
  <c r="N83" i="7"/>
  <c r="N79" i="7"/>
  <c r="N79" i="15" s="1"/>
  <c r="N75" i="7"/>
  <c r="N71" i="7"/>
  <c r="N71" i="15" s="1"/>
  <c r="N67" i="7"/>
  <c r="N63" i="7"/>
  <c r="N59" i="7"/>
  <c r="N55" i="7"/>
  <c r="N51" i="7"/>
  <c r="N47" i="7"/>
  <c r="N43" i="7"/>
  <c r="N39" i="7"/>
  <c r="N39" i="15" s="1"/>
  <c r="N35" i="7"/>
  <c r="N35" i="15" s="1"/>
  <c r="L14" i="18" s="1"/>
  <c r="N31" i="7"/>
  <c r="N27" i="7"/>
  <c r="N27" i="15" s="1"/>
  <c r="N23" i="7"/>
  <c r="N19" i="7"/>
  <c r="N173" i="7"/>
  <c r="N130" i="7"/>
  <c r="N130" i="15" s="1"/>
  <c r="N143" i="7"/>
  <c r="N143" i="15" s="1"/>
  <c r="N142" i="7"/>
  <c r="N141" i="7"/>
  <c r="N139" i="7"/>
  <c r="N129" i="7"/>
  <c r="N129" i="15" s="1"/>
  <c r="N114" i="7"/>
  <c r="N110" i="7"/>
  <c r="N106" i="7"/>
  <c r="N102" i="7"/>
  <c r="N98" i="7"/>
  <c r="N98" i="15" s="1"/>
  <c r="L94" i="18" s="1"/>
  <c r="N94" i="7"/>
  <c r="N94" i="15" s="1"/>
  <c r="N90" i="7"/>
  <c r="N86" i="7"/>
  <c r="N82" i="7"/>
  <c r="N78" i="7"/>
  <c r="N74" i="7"/>
  <c r="N70" i="7"/>
  <c r="N70" i="15" s="1"/>
  <c r="N66" i="7"/>
  <c r="N66" i="15" s="1"/>
  <c r="L3" i="18" s="1"/>
  <c r="N62" i="7"/>
  <c r="N62" i="15" s="1"/>
  <c r="N58" i="7"/>
  <c r="N54" i="7"/>
  <c r="N50" i="7"/>
  <c r="N46" i="7"/>
  <c r="N42" i="7"/>
  <c r="N38" i="7"/>
  <c r="N34" i="7"/>
  <c r="N34" i="15" s="1"/>
  <c r="N30" i="7"/>
  <c r="N26" i="7"/>
  <c r="N26" i="15" s="1"/>
  <c r="N22" i="7"/>
  <c r="N18" i="7"/>
  <c r="N18" i="15" s="1"/>
  <c r="N14" i="7"/>
  <c r="N119" i="7"/>
  <c r="N119" i="15" s="1"/>
  <c r="N138" i="7"/>
  <c r="N138" i="15" s="1"/>
  <c r="N127" i="7"/>
  <c r="N127" i="15" s="1"/>
  <c r="N165" i="7"/>
  <c r="N161" i="7"/>
  <c r="N161" i="15" s="1"/>
  <c r="N149" i="7"/>
  <c r="N145" i="7"/>
  <c r="N145" i="15" s="1"/>
  <c r="N137" i="7"/>
  <c r="N126" i="7"/>
  <c r="N126" i="15" s="1"/>
  <c r="L89" i="18" s="1"/>
  <c r="N118" i="7"/>
  <c r="N118" i="15" s="1"/>
  <c r="N113" i="7"/>
  <c r="N113" i="15" s="1"/>
  <c r="N109" i="7"/>
  <c r="N105" i="7"/>
  <c r="N101" i="7"/>
  <c r="N97" i="7"/>
  <c r="N93" i="7"/>
  <c r="N89" i="7"/>
  <c r="N89" i="15" s="1"/>
  <c r="N85" i="7"/>
  <c r="N81" i="7"/>
  <c r="N77" i="7"/>
  <c r="N73" i="7"/>
  <c r="N69" i="7"/>
  <c r="N65" i="7"/>
  <c r="N65" i="15" s="1"/>
  <c r="N61" i="7"/>
  <c r="N61" i="15" s="1"/>
  <c r="N57" i="7"/>
  <c r="N53" i="7"/>
  <c r="N49" i="7"/>
  <c r="N45" i="7"/>
  <c r="N41" i="7"/>
  <c r="N37" i="7"/>
  <c r="N37" i="15" s="1"/>
  <c r="N33" i="7"/>
  <c r="N29" i="7"/>
  <c r="N25" i="7"/>
  <c r="N169" i="7"/>
  <c r="N169" i="15" s="1"/>
  <c r="N153" i="7"/>
  <c r="N153" i="15" s="1"/>
  <c r="N146" i="7"/>
  <c r="N146" i="15" s="1"/>
  <c r="N135" i="7"/>
  <c r="N125" i="7"/>
  <c r="N125" i="15" s="1"/>
  <c r="N150" i="7"/>
  <c r="N117" i="7"/>
  <c r="N134" i="7"/>
  <c r="N134" i="15" s="1"/>
  <c r="N123" i="7"/>
  <c r="N123" i="15" s="1"/>
  <c r="N112" i="7"/>
  <c r="N112" i="15" s="1"/>
  <c r="N108" i="7"/>
  <c r="N104" i="7"/>
  <c r="N100" i="7"/>
  <c r="N96" i="7"/>
  <c r="N92" i="7"/>
  <c r="N88" i="7"/>
  <c r="N84" i="7"/>
  <c r="N80" i="7"/>
  <c r="N76" i="7"/>
  <c r="N76" i="15" s="1"/>
  <c r="N72" i="7"/>
  <c r="N72" i="15" s="1"/>
  <c r="N68" i="7"/>
  <c r="N64" i="7"/>
  <c r="N64" i="15" s="1"/>
  <c r="N60" i="7"/>
  <c r="N60" i="15" s="1"/>
  <c r="Q3" i="7"/>
  <c r="Q4" i="7"/>
  <c r="Q4" i="15" s="1"/>
  <c r="Q5" i="7"/>
  <c r="Q5" i="15" s="1"/>
  <c r="E10" i="7"/>
  <c r="E11" i="7"/>
  <c r="E12" i="7"/>
  <c r="Q15" i="7"/>
  <c r="F19" i="7"/>
  <c r="N20" i="7"/>
  <c r="N24" i="7"/>
  <c r="N28" i="7"/>
  <c r="I39" i="7"/>
  <c r="I39" i="15" s="1"/>
  <c r="G42" i="7"/>
  <c r="I50" i="7"/>
  <c r="R3" i="7"/>
  <c r="R4" i="7"/>
  <c r="R4" i="15" s="1"/>
  <c r="R5" i="7"/>
  <c r="R5" i="15" s="1"/>
  <c r="F10" i="7"/>
  <c r="F11" i="7"/>
  <c r="F11" i="15" s="1"/>
  <c r="F12" i="7"/>
  <c r="F12" i="15" s="1"/>
  <c r="K13" i="7"/>
  <c r="L14" i="7"/>
  <c r="R15" i="7"/>
  <c r="E18" i="7"/>
  <c r="G19" i="7"/>
  <c r="Q21" i="7"/>
  <c r="E23" i="7"/>
  <c r="O24" i="15"/>
  <c r="I26" i="7"/>
  <c r="I26" i="15" s="1"/>
  <c r="Q32" i="7"/>
  <c r="Q32" i="15" s="1"/>
  <c r="I37" i="7"/>
  <c r="I37" i="15" s="1"/>
  <c r="I42" i="7"/>
  <c r="F46" i="7"/>
  <c r="L13" i="7"/>
  <c r="T16" i="7"/>
  <c r="T16" i="15" s="1"/>
  <c r="F18" i="7"/>
  <c r="F18" i="15" s="1"/>
  <c r="F23" i="7"/>
  <c r="P24" i="15"/>
  <c r="J37" i="7"/>
  <c r="J37" i="15" s="1"/>
  <c r="G46" i="7"/>
  <c r="E51" i="7"/>
  <c r="Q1242" i="7"/>
  <c r="Q1238" i="7"/>
  <c r="Q1234" i="7"/>
  <c r="Q1234" i="15" s="1"/>
  <c r="Q1230" i="7"/>
  <c r="Q1226" i="7"/>
  <c r="Q1222" i="7"/>
  <c r="Q1218" i="7"/>
  <c r="Q1214" i="7"/>
  <c r="Q1210" i="7"/>
  <c r="Q1194" i="7"/>
  <c r="Q1193" i="7"/>
  <c r="Q1185" i="7"/>
  <c r="Q1184" i="7"/>
  <c r="Q1182" i="7"/>
  <c r="Q1179" i="7"/>
  <c r="Q1223" i="7"/>
  <c r="Q1177" i="7"/>
  <c r="Q1176" i="7"/>
  <c r="Q1164" i="7"/>
  <c r="Q1237" i="7"/>
  <c r="Q1229" i="7"/>
  <c r="Q1215" i="7"/>
  <c r="Q1209" i="7"/>
  <c r="Q1196" i="7"/>
  <c r="Q1174" i="7"/>
  <c r="Q1163" i="7"/>
  <c r="Q1240" i="7"/>
  <c r="Q1232" i="7"/>
  <c r="Q1220" i="7"/>
  <c r="Q1243" i="7"/>
  <c r="Q1235" i="7"/>
  <c r="Q1235" i="15" s="1"/>
  <c r="Q1227" i="7"/>
  <c r="Q1224" i="7"/>
  <c r="Q1216" i="7"/>
  <c r="Q1211" i="7"/>
  <c r="Q1200" i="7"/>
  <c r="Q1221" i="7"/>
  <c r="Q1202" i="7"/>
  <c r="Q1201" i="7"/>
  <c r="Q1203" i="7"/>
  <c r="Q1170" i="7"/>
  <c r="Q1159" i="7"/>
  <c r="Q1152" i="7"/>
  <c r="Q1217" i="7"/>
  <c r="Q1212" i="7"/>
  <c r="Q1241" i="7"/>
  <c r="Q1233" i="7"/>
  <c r="Q1225" i="7"/>
  <c r="Q1204" i="7"/>
  <c r="Q1244" i="7"/>
  <c r="Q1228" i="7"/>
  <c r="Q1190" i="7"/>
  <c r="Q1156" i="7"/>
  <c r="Q1148" i="7"/>
  <c r="Q1144" i="7"/>
  <c r="Q1140" i="7"/>
  <c r="Q1136" i="7"/>
  <c r="Q1132" i="7"/>
  <c r="Q1128" i="7"/>
  <c r="Q1124" i="7"/>
  <c r="Q1120" i="7"/>
  <c r="Q1116" i="7"/>
  <c r="Q1116" i="15" s="1"/>
  <c r="Q1112" i="7"/>
  <c r="Q1112" i="15" s="1"/>
  <c r="Q1108" i="7"/>
  <c r="Q1104" i="7"/>
  <c r="Q1104" i="15" s="1"/>
  <c r="Q1100" i="7"/>
  <c r="Q1100" i="15" s="1"/>
  <c r="Q1096" i="7"/>
  <c r="Q1096" i="15" s="1"/>
  <c r="Q1092" i="7"/>
  <c r="Q1092" i="15" s="1"/>
  <c r="Q1088" i="7"/>
  <c r="Q1088" i="15" s="1"/>
  <c r="Q1084" i="7"/>
  <c r="Q1084" i="15" s="1"/>
  <c r="Q1080" i="7"/>
  <c r="Q1080" i="15" s="1"/>
  <c r="Q1076" i="7"/>
  <c r="Q1076" i="15" s="1"/>
  <c r="Q1072" i="7"/>
  <c r="Q1072" i="15" s="1"/>
  <c r="Q1068" i="7"/>
  <c r="Q1068" i="15" s="1"/>
  <c r="Q1064" i="7"/>
  <c r="Q1192" i="7"/>
  <c r="Q1188" i="7"/>
  <c r="Q1186" i="7"/>
  <c r="Q1213" i="7"/>
  <c r="Q1208" i="7"/>
  <c r="Q1208" i="15" s="1"/>
  <c r="Q1157" i="7"/>
  <c r="Q1205" i="7"/>
  <c r="Q1198" i="7"/>
  <c r="Q1158" i="7"/>
  <c r="Q1175" i="7"/>
  <c r="Q1171" i="7"/>
  <c r="Q1165" i="7"/>
  <c r="Q1151" i="7"/>
  <c r="Q1147" i="7"/>
  <c r="Q1143" i="7"/>
  <c r="Q1139" i="7"/>
  <c r="Q1135" i="7"/>
  <c r="Q1131" i="7"/>
  <c r="Q1127" i="7"/>
  <c r="Q1123" i="7"/>
  <c r="Q1119" i="7"/>
  <c r="Q1236" i="7"/>
  <c r="Q1180" i="7"/>
  <c r="Q1166" i="7"/>
  <c r="Q1231" i="7"/>
  <c r="Q1219" i="7"/>
  <c r="Q1207" i="7"/>
  <c r="Q1191" i="7"/>
  <c r="Q1172" i="7"/>
  <c r="Q1187" i="7"/>
  <c r="Q1178" i="7"/>
  <c r="Q1167" i="7"/>
  <c r="Q1160" i="7"/>
  <c r="Q1150" i="7"/>
  <c r="Q1146" i="7"/>
  <c r="Q1142" i="7"/>
  <c r="Q1138" i="7"/>
  <c r="Q1134" i="7"/>
  <c r="Q1130" i="7"/>
  <c r="Q1126" i="7"/>
  <c r="Q1122" i="7"/>
  <c r="Q1122" i="15" s="1"/>
  <c r="Q1118" i="7"/>
  <c r="Q1189" i="7"/>
  <c r="Q1195" i="7"/>
  <c r="Q1183" i="7"/>
  <c r="Q1161" i="7"/>
  <c r="Q1161" i="15" s="1"/>
  <c r="Q1197" i="7"/>
  <c r="Q1173" i="7"/>
  <c r="Q1168" i="7"/>
  <c r="Q1162" i="7"/>
  <c r="Q1162" i="15" s="1"/>
  <c r="Q1206" i="7"/>
  <c r="Q1199" i="7"/>
  <c r="Q1149" i="7"/>
  <c r="Q1145" i="7"/>
  <c r="Q1141" i="7"/>
  <c r="Q1181" i="7"/>
  <c r="Q1099" i="7"/>
  <c r="Q1070" i="7"/>
  <c r="Q1060" i="7"/>
  <c r="Q1056" i="7"/>
  <c r="Q1052" i="7"/>
  <c r="Q1052" i="15" s="1"/>
  <c r="Q1048" i="7"/>
  <c r="Q1044" i="7"/>
  <c r="Q1040" i="7"/>
  <c r="Q1040" i="15" s="1"/>
  <c r="Q1036" i="7"/>
  <c r="Q1036" i="15" s="1"/>
  <c r="Q1032" i="7"/>
  <c r="Q1032" i="15" s="1"/>
  <c r="Q1028" i="7"/>
  <c r="Q1028" i="15" s="1"/>
  <c r="O60" i="18" s="1"/>
  <c r="Q1024" i="7"/>
  <c r="Q1020" i="7"/>
  <c r="Q1020" i="15" s="1"/>
  <c r="Q1016" i="7"/>
  <c r="Q1016" i="15" s="1"/>
  <c r="Q1012" i="7"/>
  <c r="Q1012" i="15" s="1"/>
  <c r="Q1008" i="7"/>
  <c r="Q1008" i="15" s="1"/>
  <c r="Q1004" i="7"/>
  <c r="Q1000" i="7"/>
  <c r="Q996" i="7"/>
  <c r="Q996" i="15" s="1"/>
  <c r="Q1239" i="7"/>
  <c r="Q1105" i="7"/>
  <c r="Q1105" i="15" s="1"/>
  <c r="Q1093" i="7"/>
  <c r="Q1093" i="15" s="1"/>
  <c r="Q1087" i="7"/>
  <c r="Q1155" i="7"/>
  <c r="Q1114" i="7"/>
  <c r="Q1114" i="15" s="1"/>
  <c r="Q1113" i="7"/>
  <c r="Q1081" i="7"/>
  <c r="Q1081" i="15" s="1"/>
  <c r="Q1075" i="7"/>
  <c r="Q1075" i="15" s="1"/>
  <c r="O61" i="18" s="1"/>
  <c r="Q1098" i="7"/>
  <c r="Q1069" i="7"/>
  <c r="Q1154" i="7"/>
  <c r="Q1115" i="7"/>
  <c r="Q1115" i="15" s="1"/>
  <c r="Q1086" i="7"/>
  <c r="Q1063" i="7"/>
  <c r="Q1059" i="7"/>
  <c r="Q1055" i="7"/>
  <c r="Q1051" i="7"/>
  <c r="Q1051" i="15" s="1"/>
  <c r="Q1047" i="7"/>
  <c r="Q1043" i="7"/>
  <c r="Q1043" i="15" s="1"/>
  <c r="Q1039" i="7"/>
  <c r="Q1039" i="15" s="1"/>
  <c r="Q1035" i="7"/>
  <c r="Q1035" i="15" s="1"/>
  <c r="Q1125" i="7"/>
  <c r="Q1103" i="7"/>
  <c r="Q1074" i="7"/>
  <c r="Q1097" i="7"/>
  <c r="Q1097" i="15" s="1"/>
  <c r="Q1091" i="7"/>
  <c r="Q1153" i="7"/>
  <c r="Q1085" i="7"/>
  <c r="Q1085" i="15" s="1"/>
  <c r="Q1079" i="7"/>
  <c r="Q1102" i="7"/>
  <c r="Q1102" i="15" s="1"/>
  <c r="Q1073" i="7"/>
  <c r="Q1067" i="7"/>
  <c r="Q1062" i="7"/>
  <c r="Q1058" i="7"/>
  <c r="Q1054" i="7"/>
  <c r="Q1050" i="7"/>
  <c r="Q1046" i="7"/>
  <c r="Q1042" i="7"/>
  <c r="Q1038" i="7"/>
  <c r="Q1038" i="15" s="1"/>
  <c r="Q1034" i="7"/>
  <c r="Q1030" i="7"/>
  <c r="Q1026" i="7"/>
  <c r="Q1026" i="15" s="1"/>
  <c r="Q1022" i="7"/>
  <c r="Q1022" i="15" s="1"/>
  <c r="Q1018" i="7"/>
  <c r="Q1014" i="7"/>
  <c r="Q1014" i="15" s="1"/>
  <c r="Q1010" i="7"/>
  <c r="Q1006" i="7"/>
  <c r="Q1006" i="15" s="1"/>
  <c r="Q1002" i="7"/>
  <c r="Q1002" i="15" s="1"/>
  <c r="Q998" i="7"/>
  <c r="Q998" i="15" s="1"/>
  <c r="Q1090" i="7"/>
  <c r="Q1169" i="7"/>
  <c r="Q1121" i="7"/>
  <c r="Q1078" i="7"/>
  <c r="Q1117" i="7"/>
  <c r="Q1117" i="15" s="1"/>
  <c r="Q1101" i="7"/>
  <c r="Q1095" i="7"/>
  <c r="Q1066" i="7"/>
  <c r="Q1089" i="7"/>
  <c r="Q1083" i="7"/>
  <c r="Q1083" i="15" s="1"/>
  <c r="Q1061" i="7"/>
  <c r="Q1061" i="15" s="1"/>
  <c r="Q1057" i="7"/>
  <c r="Q1057" i="15" s="1"/>
  <c r="Q1129" i="7"/>
  <c r="Q1077" i="7"/>
  <c r="Q1077" i="15" s="1"/>
  <c r="Q1071" i="7"/>
  <c r="Q1133" i="7"/>
  <c r="Q1110" i="7"/>
  <c r="Q1107" i="7"/>
  <c r="Q1045" i="7"/>
  <c r="Q1045" i="15" s="1"/>
  <c r="Q997" i="7"/>
  <c r="Q997" i="15" s="1"/>
  <c r="Q995" i="7"/>
  <c r="Q1029" i="7"/>
  <c r="Q1029" i="15" s="1"/>
  <c r="Q994" i="7"/>
  <c r="Q990" i="7"/>
  <c r="Q990" i="15" s="1"/>
  <c r="Q986" i="7"/>
  <c r="Q982" i="7"/>
  <c r="Q982" i="15" s="1"/>
  <c r="Q978" i="7"/>
  <c r="Q974" i="7"/>
  <c r="Q970" i="7"/>
  <c r="Q970" i="15" s="1"/>
  <c r="Q966" i="7"/>
  <c r="Q966" i="15" s="1"/>
  <c r="Q962" i="7"/>
  <c r="Q958" i="7"/>
  <c r="Q958" i="15" s="1"/>
  <c r="Q954" i="7"/>
  <c r="Q954" i="15" s="1"/>
  <c r="Q950" i="7"/>
  <c r="Q946" i="7"/>
  <c r="Q946" i="15" s="1"/>
  <c r="Q942" i="7"/>
  <c r="Q942" i="15" s="1"/>
  <c r="Q938" i="7"/>
  <c r="Q938" i="15" s="1"/>
  <c r="Q934" i="7"/>
  <c r="Q1111" i="7"/>
  <c r="Q1031" i="7"/>
  <c r="Q1137" i="7"/>
  <c r="Q1109" i="7"/>
  <c r="Q1082" i="7"/>
  <c r="Q993" i="7"/>
  <c r="Q989" i="7"/>
  <c r="Q989" i="15" s="1"/>
  <c r="Q985" i="7"/>
  <c r="Q981" i="7"/>
  <c r="Q977" i="7"/>
  <c r="Q977" i="15" s="1"/>
  <c r="Q973" i="7"/>
  <c r="Q973" i="15" s="1"/>
  <c r="Q969" i="7"/>
  <c r="Q969" i="15" s="1"/>
  <c r="Q965" i="7"/>
  <c r="Q965" i="15" s="1"/>
  <c r="Q961" i="7"/>
  <c r="Q961" i="15" s="1"/>
  <c r="Q957" i="7"/>
  <c r="Q957" i="15" s="1"/>
  <c r="Q953" i="7"/>
  <c r="Q953" i="15" s="1"/>
  <c r="O45" i="18" s="1"/>
  <c r="Q949" i="7"/>
  <c r="Q1037" i="7"/>
  <c r="Q1037" i="15" s="1"/>
  <c r="Q1023" i="7"/>
  <c r="Q1106" i="7"/>
  <c r="Q1094" i="7"/>
  <c r="Q1021" i="7"/>
  <c r="Q1021" i="15" s="1"/>
  <c r="Q1019" i="7"/>
  <c r="Q1041" i="7"/>
  <c r="Q1033" i="7"/>
  <c r="Q1025" i="7"/>
  <c r="Q1017" i="7"/>
  <c r="Q1017" i="15" s="1"/>
  <c r="Q1015" i="7"/>
  <c r="Q992" i="7"/>
  <c r="Q988" i="7"/>
  <c r="Q988" i="15" s="1"/>
  <c r="Q984" i="7"/>
  <c r="Q980" i="7"/>
  <c r="Q980" i="15" s="1"/>
  <c r="Q976" i="7"/>
  <c r="Q972" i="7"/>
  <c r="Q972" i="15" s="1"/>
  <c r="Q968" i="7"/>
  <c r="Q1049" i="7"/>
  <c r="Q1049" i="15" s="1"/>
  <c r="Q1027" i="7"/>
  <c r="Q1013" i="7"/>
  <c r="Q1013" i="15" s="1"/>
  <c r="Q1011" i="7"/>
  <c r="Q1011" i="15" s="1"/>
  <c r="Q1009" i="7"/>
  <c r="Q1007" i="7"/>
  <c r="Q1007" i="15" s="1"/>
  <c r="Q1065" i="7"/>
  <c r="Q1065" i="15" s="1"/>
  <c r="Q1053" i="7"/>
  <c r="Q1053" i="15" s="1"/>
  <c r="Q1005" i="7"/>
  <c r="Q1003" i="7"/>
  <c r="Q991" i="7"/>
  <c r="Q937" i="7"/>
  <c r="Q937" i="15" s="1"/>
  <c r="Q916" i="7"/>
  <c r="Q916" i="15" s="1"/>
  <c r="Q910" i="7"/>
  <c r="Q936" i="7"/>
  <c r="Q905" i="7"/>
  <c r="Q901" i="7"/>
  <c r="Q897" i="7"/>
  <c r="Q897" i="15" s="1"/>
  <c r="Q893" i="7"/>
  <c r="Q889" i="7"/>
  <c r="Q889" i="15" s="1"/>
  <c r="Q885" i="7"/>
  <c r="Q885" i="15" s="1"/>
  <c r="Q881" i="7"/>
  <c r="Q881" i="15" s="1"/>
  <c r="Q877" i="7"/>
  <c r="Q873" i="7"/>
  <c r="Q869" i="7"/>
  <c r="Q869" i="15" s="1"/>
  <c r="Q865" i="7"/>
  <c r="Q865" i="15" s="1"/>
  <c r="Q861" i="7"/>
  <c r="Q861" i="15" s="1"/>
  <c r="Q857" i="7"/>
  <c r="Q853" i="7"/>
  <c r="Q849" i="7"/>
  <c r="Q849" i="15" s="1"/>
  <c r="Q845" i="7"/>
  <c r="Q841" i="7"/>
  <c r="Q841" i="15" s="1"/>
  <c r="Q837" i="7"/>
  <c r="Q833" i="7"/>
  <c r="Q833" i="15" s="1"/>
  <c r="Q829" i="7"/>
  <c r="Q935" i="7"/>
  <c r="Q935" i="15" s="1"/>
  <c r="Q927" i="7"/>
  <c r="Q927" i="15" s="1"/>
  <c r="Q921" i="7"/>
  <c r="Q921" i="15" s="1"/>
  <c r="Q956" i="7"/>
  <c r="Q940" i="7"/>
  <c r="Q939" i="7"/>
  <c r="Q915" i="7"/>
  <c r="Q909" i="7"/>
  <c r="Q941" i="7"/>
  <c r="Q941" i="15" s="1"/>
  <c r="Q933" i="7"/>
  <c r="Q926" i="7"/>
  <c r="Q926" i="15" s="1"/>
  <c r="O58" i="18" s="1"/>
  <c r="Q1001" i="7"/>
  <c r="Q1001" i="15" s="1"/>
  <c r="Q987" i="7"/>
  <c r="Q963" i="7"/>
  <c r="Q920" i="7"/>
  <c r="Q920" i="15" s="1"/>
  <c r="Q914" i="7"/>
  <c r="Q904" i="7"/>
  <c r="Q900" i="7"/>
  <c r="Q900" i="15" s="1"/>
  <c r="Q896" i="7"/>
  <c r="Q892" i="7"/>
  <c r="Q892" i="15" s="1"/>
  <c r="Q888" i="7"/>
  <c r="Q884" i="7"/>
  <c r="Q880" i="7"/>
  <c r="Q880" i="15" s="1"/>
  <c r="Q876" i="7"/>
  <c r="Q876" i="15" s="1"/>
  <c r="Q872" i="7"/>
  <c r="Q872" i="15" s="1"/>
  <c r="Q868" i="7"/>
  <c r="Q864" i="7"/>
  <c r="Q860" i="7"/>
  <c r="Q856" i="7"/>
  <c r="Q852" i="7"/>
  <c r="Q947" i="7"/>
  <c r="Q932" i="7"/>
  <c r="Q908" i="7"/>
  <c r="Q999" i="7"/>
  <c r="Q999" i="15" s="1"/>
  <c r="Q971" i="7"/>
  <c r="Q959" i="7"/>
  <c r="Q925" i="7"/>
  <c r="Q975" i="7"/>
  <c r="Q951" i="7"/>
  <c r="Q951" i="15" s="1"/>
  <c r="Q948" i="7"/>
  <c r="Q931" i="7"/>
  <c r="Q919" i="7"/>
  <c r="Q919" i="15" s="1"/>
  <c r="Q913" i="7"/>
  <c r="Q979" i="7"/>
  <c r="Q930" i="7"/>
  <c r="Q907" i="7"/>
  <c r="Q903" i="7"/>
  <c r="Q903" i="15" s="1"/>
  <c r="Q899" i="7"/>
  <c r="Q899" i="15" s="1"/>
  <c r="Q895" i="7"/>
  <c r="Q891" i="7"/>
  <c r="Q887" i="7"/>
  <c r="Q887" i="15" s="1"/>
  <c r="Q883" i="7"/>
  <c r="Q879" i="7"/>
  <c r="Q875" i="7"/>
  <c r="Q871" i="7"/>
  <c r="Q867" i="7"/>
  <c r="Q863" i="7"/>
  <c r="Q967" i="7"/>
  <c r="Q924" i="7"/>
  <c r="Q918" i="7"/>
  <c r="Q918" i="15" s="1"/>
  <c r="O57" i="18" s="1"/>
  <c r="Q983" i="7"/>
  <c r="Q964" i="7"/>
  <c r="Q952" i="7"/>
  <c r="Q943" i="7"/>
  <c r="Q912" i="7"/>
  <c r="Q912" i="15" s="1"/>
  <c r="Q960" i="7"/>
  <c r="Q944" i="7"/>
  <c r="Q944" i="15" s="1"/>
  <c r="Q929" i="7"/>
  <c r="Q945" i="7"/>
  <c r="Q923" i="7"/>
  <c r="Q923" i="15" s="1"/>
  <c r="Q917" i="7"/>
  <c r="Q906" i="7"/>
  <c r="Q906" i="15" s="1"/>
  <c r="Q902" i="7"/>
  <c r="Q902" i="15" s="1"/>
  <c r="Q898" i="7"/>
  <c r="Q898" i="15" s="1"/>
  <c r="Q894" i="7"/>
  <c r="Q894" i="15" s="1"/>
  <c r="Q890" i="7"/>
  <c r="Q890" i="15" s="1"/>
  <c r="Q886" i="7"/>
  <c r="Q882" i="7"/>
  <c r="Q911" i="7"/>
  <c r="Q911" i="15" s="1"/>
  <c r="Q955" i="7"/>
  <c r="Q928" i="7"/>
  <c r="Q922" i="7"/>
  <c r="Q922" i="15" s="1"/>
  <c r="Q830" i="7"/>
  <c r="Q830" i="15" s="1"/>
  <c r="Q828" i="7"/>
  <c r="Q828" i="15" s="1"/>
  <c r="Q822" i="7"/>
  <c r="Q822" i="15" s="1"/>
  <c r="Q818" i="7"/>
  <c r="Q814" i="7"/>
  <c r="Q810" i="7"/>
  <c r="Q806" i="7"/>
  <c r="Q806" i="15" s="1"/>
  <c r="Q802" i="7"/>
  <c r="Q802" i="15" s="1"/>
  <c r="Q798" i="7"/>
  <c r="Q798" i="15" s="1"/>
  <c r="Q794" i="7"/>
  <c r="Q794" i="15" s="1"/>
  <c r="Q790" i="7"/>
  <c r="Q790" i="15" s="1"/>
  <c r="Q786" i="7"/>
  <c r="Q786" i="15" s="1"/>
  <c r="Q782" i="7"/>
  <c r="Q778" i="7"/>
  <c r="Q778" i="15" s="1"/>
  <c r="Q774" i="7"/>
  <c r="Q770" i="7"/>
  <c r="Q770" i="15" s="1"/>
  <c r="Q766" i="7"/>
  <c r="Q766" i="15" s="1"/>
  <c r="Q762" i="7"/>
  <c r="Q758" i="7"/>
  <c r="Q754" i="7"/>
  <c r="Q750" i="7"/>
  <c r="Q746" i="7"/>
  <c r="Q746" i="15" s="1"/>
  <c r="Q742" i="7"/>
  <c r="Q742" i="15" s="1"/>
  <c r="Q738" i="7"/>
  <c r="Q734" i="7"/>
  <c r="Q730" i="7"/>
  <c r="Q726" i="7"/>
  <c r="Q722" i="7"/>
  <c r="Q718" i="7"/>
  <c r="Q714" i="7"/>
  <c r="Q710" i="7"/>
  <c r="Q710" i="15" s="1"/>
  <c r="Q706" i="7"/>
  <c r="Q702" i="7"/>
  <c r="Q698" i="7"/>
  <c r="Q698" i="15" s="1"/>
  <c r="Q694" i="7"/>
  <c r="Q694" i="15" s="1"/>
  <c r="Q690" i="7"/>
  <c r="Q690" i="15" s="1"/>
  <c r="Q878" i="7"/>
  <c r="Q850" i="7"/>
  <c r="Q827" i="7"/>
  <c r="Q851" i="7"/>
  <c r="Q862" i="7"/>
  <c r="Q858" i="7"/>
  <c r="Q821" i="7"/>
  <c r="Q817" i="7"/>
  <c r="Q813" i="7"/>
  <c r="Q813" i="15" s="1"/>
  <c r="Q809" i="7"/>
  <c r="Q805" i="7"/>
  <c r="Q801" i="7"/>
  <c r="Q797" i="7"/>
  <c r="Q797" i="15" s="1"/>
  <c r="Q793" i="7"/>
  <c r="Q789" i="7"/>
  <c r="Q789" i="15" s="1"/>
  <c r="Q785" i="7"/>
  <c r="Q781" i="7"/>
  <c r="Q777" i="7"/>
  <c r="Q773" i="7"/>
  <c r="Q769" i="7"/>
  <c r="Q765" i="7"/>
  <c r="Q761" i="7"/>
  <c r="Q757" i="7"/>
  <c r="Q753" i="7"/>
  <c r="Q749" i="7"/>
  <c r="Q749" i="15" s="1"/>
  <c r="Q745" i="7"/>
  <c r="Q826" i="7"/>
  <c r="Q859" i="7"/>
  <c r="Q859" i="15" s="1"/>
  <c r="Q870" i="7"/>
  <c r="Q870" i="15" s="1"/>
  <c r="Q844" i="7"/>
  <c r="Q844" i="15" s="1"/>
  <c r="Q843" i="7"/>
  <c r="Q843" i="15" s="1"/>
  <c r="Q840" i="7"/>
  <c r="Q825" i="7"/>
  <c r="Q820" i="7"/>
  <c r="Q816" i="7"/>
  <c r="Q812" i="7"/>
  <c r="Q808" i="7"/>
  <c r="Q808" i="15" s="1"/>
  <c r="Q804" i="7"/>
  <c r="Q800" i="7"/>
  <c r="Q796" i="7"/>
  <c r="Q796" i="15" s="1"/>
  <c r="Q792" i="7"/>
  <c r="Q792" i="15" s="1"/>
  <c r="Q788" i="7"/>
  <c r="Q784" i="7"/>
  <c r="Q780" i="7"/>
  <c r="Q780" i="15" s="1"/>
  <c r="O48" i="18" s="1"/>
  <c r="Q776" i="7"/>
  <c r="Q776" i="15" s="1"/>
  <c r="Q772" i="7"/>
  <c r="Q772" i="15" s="1"/>
  <c r="Q768" i="7"/>
  <c r="Q768" i="15" s="1"/>
  <c r="Q764" i="7"/>
  <c r="Q764" i="15" s="1"/>
  <c r="Q760" i="7"/>
  <c r="Q756" i="7"/>
  <c r="Q752" i="7"/>
  <c r="Q748" i="7"/>
  <c r="Q744" i="7"/>
  <c r="Q740" i="7"/>
  <c r="Q736" i="7"/>
  <c r="Q732" i="7"/>
  <c r="Q728" i="7"/>
  <c r="Q842" i="7"/>
  <c r="Q839" i="7"/>
  <c r="Q839" i="15" s="1"/>
  <c r="Q836" i="7"/>
  <c r="Q836" i="15" s="1"/>
  <c r="Q874" i="7"/>
  <c r="Q874" i="15" s="1"/>
  <c r="Q838" i="7"/>
  <c r="Q838" i="15" s="1"/>
  <c r="Q835" i="7"/>
  <c r="Q835" i="15" s="1"/>
  <c r="O59" i="18" s="1"/>
  <c r="Q832" i="7"/>
  <c r="Q824" i="7"/>
  <c r="Q854" i="7"/>
  <c r="Q854" i="15" s="1"/>
  <c r="Q834" i="7"/>
  <c r="Q834" i="15" s="1"/>
  <c r="Q866" i="7"/>
  <c r="Q866" i="15" s="1"/>
  <c r="Q855" i="7"/>
  <c r="Q855" i="15" s="1"/>
  <c r="Q848" i="7"/>
  <c r="Q847" i="7"/>
  <c r="Q846" i="7"/>
  <c r="Q846" i="15" s="1"/>
  <c r="Q831" i="7"/>
  <c r="Q819" i="7"/>
  <c r="Q819" i="15" s="1"/>
  <c r="Q815" i="7"/>
  <c r="Q811" i="7"/>
  <c r="Q811" i="15" s="1"/>
  <c r="Q807" i="7"/>
  <c r="Q803" i="7"/>
  <c r="Q799" i="7"/>
  <c r="Q795" i="7"/>
  <c r="Q795" i="15" s="1"/>
  <c r="Q791" i="7"/>
  <c r="Q787" i="7"/>
  <c r="Q783" i="7"/>
  <c r="Q783" i="15" s="1"/>
  <c r="Q779" i="7"/>
  <c r="Q775" i="7"/>
  <c r="Q775" i="15" s="1"/>
  <c r="Q771" i="7"/>
  <c r="Q767" i="7"/>
  <c r="Q823" i="7"/>
  <c r="Q823" i="15" s="1"/>
  <c r="Q729" i="7"/>
  <c r="Q723" i="7"/>
  <c r="Q712" i="7"/>
  <c r="Q701" i="7"/>
  <c r="Q691" i="7"/>
  <c r="Q691" i="15" s="1"/>
  <c r="Q721" i="7"/>
  <c r="Q721" i="15" s="1"/>
  <c r="Q711" i="7"/>
  <c r="Q700" i="7"/>
  <c r="Q689" i="7"/>
  <c r="Q689" i="15" s="1"/>
  <c r="Q685" i="7"/>
  <c r="Q685" i="15" s="1"/>
  <c r="Q681" i="7"/>
  <c r="Q681" i="15" s="1"/>
  <c r="Q677" i="7"/>
  <c r="Q677" i="15" s="1"/>
  <c r="Q673" i="7"/>
  <c r="Q673" i="15" s="1"/>
  <c r="Q669" i="7"/>
  <c r="Q665" i="7"/>
  <c r="Q665" i="15" s="1"/>
  <c r="Q661" i="7"/>
  <c r="Q657" i="7"/>
  <c r="Q657" i="15" s="1"/>
  <c r="Q653" i="7"/>
  <c r="Q653" i="15" s="1"/>
  <c r="Q649" i="7"/>
  <c r="Q649" i="15" s="1"/>
  <c r="Q645" i="7"/>
  <c r="Q645" i="15" s="1"/>
  <c r="Q641" i="7"/>
  <c r="Q641" i="15" s="1"/>
  <c r="Q637" i="7"/>
  <c r="Q633" i="7"/>
  <c r="Q629" i="7"/>
  <c r="Q625" i="7"/>
  <c r="Q625" i="15" s="1"/>
  <c r="Q621" i="7"/>
  <c r="Q621" i="15" s="1"/>
  <c r="Q617" i="7"/>
  <c r="Q617" i="15" s="1"/>
  <c r="Q613" i="7"/>
  <c r="Q613" i="15" s="1"/>
  <c r="Q609" i="7"/>
  <c r="Q605" i="7"/>
  <c r="Q605" i="15" s="1"/>
  <c r="Q601" i="7"/>
  <c r="Q601" i="15" s="1"/>
  <c r="Q597" i="7"/>
  <c r="Q593" i="7"/>
  <c r="Q593" i="15" s="1"/>
  <c r="Q589" i="7"/>
  <c r="Q720" i="7"/>
  <c r="Q720" i="15" s="1"/>
  <c r="Q709" i="7"/>
  <c r="Q699" i="7"/>
  <c r="Q699" i="15" s="1"/>
  <c r="Q739" i="7"/>
  <c r="Q719" i="7"/>
  <c r="Q708" i="7"/>
  <c r="Q697" i="7"/>
  <c r="Q697" i="15" s="1"/>
  <c r="Q688" i="7"/>
  <c r="Q688" i="15" s="1"/>
  <c r="Q684" i="7"/>
  <c r="Q684" i="15" s="1"/>
  <c r="Q680" i="7"/>
  <c r="Q676" i="7"/>
  <c r="Q672" i="7"/>
  <c r="Q672" i="15" s="1"/>
  <c r="Q668" i="7"/>
  <c r="Q664" i="7"/>
  <c r="Q660" i="7"/>
  <c r="Q656" i="7"/>
  <c r="Q652" i="7"/>
  <c r="Q648" i="7"/>
  <c r="Q644" i="7"/>
  <c r="Q640" i="7"/>
  <c r="Q640" i="15" s="1"/>
  <c r="Q636" i="7"/>
  <c r="Q632" i="7"/>
  <c r="Q628" i="7"/>
  <c r="Q624" i="7"/>
  <c r="Q620" i="7"/>
  <c r="Q620" i="15" s="1"/>
  <c r="Q616" i="7"/>
  <c r="Q612" i="7"/>
  <c r="Q612" i="15" s="1"/>
  <c r="Q608" i="7"/>
  <c r="Q608" i="15" s="1"/>
  <c r="Q763" i="7"/>
  <c r="Q763" i="15" s="1"/>
  <c r="Q735" i="7"/>
  <c r="Q717" i="7"/>
  <c r="Q717" i="15" s="1"/>
  <c r="Q707" i="7"/>
  <c r="Q696" i="7"/>
  <c r="Q696" i="15" s="1"/>
  <c r="Q743" i="7"/>
  <c r="Q731" i="7"/>
  <c r="Q751" i="7"/>
  <c r="Q751" i="15" s="1"/>
  <c r="Q716" i="7"/>
  <c r="Q705" i="7"/>
  <c r="Q695" i="7"/>
  <c r="Q695" i="15" s="1"/>
  <c r="Q687" i="7"/>
  <c r="Q683" i="7"/>
  <c r="Q679" i="7"/>
  <c r="Q679" i="15" s="1"/>
  <c r="Q675" i="7"/>
  <c r="Q671" i="7"/>
  <c r="Q671" i="15" s="1"/>
  <c r="Q667" i="7"/>
  <c r="Q667" i="15" s="1"/>
  <c r="Q663" i="7"/>
  <c r="Q663" i="15" s="1"/>
  <c r="Q659" i="7"/>
  <c r="Q659" i="15" s="1"/>
  <c r="Q655" i="7"/>
  <c r="Q651" i="7"/>
  <c r="Q647" i="7"/>
  <c r="Q643" i="7"/>
  <c r="Q639" i="7"/>
  <c r="Q639" i="15" s="1"/>
  <c r="Q635" i="7"/>
  <c r="Q635" i="15" s="1"/>
  <c r="Q631" i="7"/>
  <c r="Q631" i="15" s="1"/>
  <c r="O47" i="18" s="1"/>
  <c r="Q627" i="7"/>
  <c r="Q759" i="7"/>
  <c r="Q759" i="15" s="1"/>
  <c r="Q737" i="7"/>
  <c r="Q725" i="7"/>
  <c r="Q725" i="15" s="1"/>
  <c r="Q715" i="7"/>
  <c r="Q704" i="7"/>
  <c r="Q693" i="7"/>
  <c r="Q727" i="7"/>
  <c r="Q727" i="15" s="1"/>
  <c r="Q741" i="7"/>
  <c r="Q741" i="15" s="1"/>
  <c r="Q733" i="7"/>
  <c r="Q733" i="15" s="1"/>
  <c r="Q724" i="7"/>
  <c r="Q713" i="7"/>
  <c r="Q713" i="15" s="1"/>
  <c r="Q703" i="7"/>
  <c r="Q692" i="7"/>
  <c r="Q686" i="7"/>
  <c r="Q686" i="15" s="1"/>
  <c r="Q682" i="7"/>
  <c r="Q682" i="15" s="1"/>
  <c r="Q678" i="7"/>
  <c r="Q674" i="7"/>
  <c r="Q670" i="7"/>
  <c r="Q670" i="15" s="1"/>
  <c r="Q666" i="7"/>
  <c r="Q662" i="7"/>
  <c r="Q662" i="15" s="1"/>
  <c r="Q658" i="7"/>
  <c r="Q654" i="7"/>
  <c r="Q654" i="15" s="1"/>
  <c r="Q650" i="7"/>
  <c r="Q650" i="15" s="1"/>
  <c r="Q755" i="7"/>
  <c r="Q747" i="7"/>
  <c r="Q747" i="15" s="1"/>
  <c r="Q598" i="7"/>
  <c r="Q587" i="7"/>
  <c r="Q587" i="15" s="1"/>
  <c r="Q646" i="7"/>
  <c r="Q646" i="15" s="1"/>
  <c r="Q596" i="7"/>
  <c r="Q596" i="15" s="1"/>
  <c r="Q582" i="7"/>
  <c r="Q582" i="15" s="1"/>
  <c r="Q578" i="7"/>
  <c r="Q574" i="7"/>
  <c r="Q574" i="15" s="1"/>
  <c r="Q570" i="7"/>
  <c r="Q566" i="7"/>
  <c r="Q566" i="15" s="1"/>
  <c r="Q562" i="7"/>
  <c r="Q558" i="7"/>
  <c r="Q558" i="15" s="1"/>
  <c r="O49" i="18" s="1"/>
  <c r="Q554" i="7"/>
  <c r="Q550" i="7"/>
  <c r="Q550" i="15" s="1"/>
  <c r="Q546" i="7"/>
  <c r="Q542" i="7"/>
  <c r="Q538" i="7"/>
  <c r="Q534" i="7"/>
  <c r="Q534" i="15" s="1"/>
  <c r="Q530" i="7"/>
  <c r="Q526" i="7"/>
  <c r="Q526" i="15" s="1"/>
  <c r="Q522" i="7"/>
  <c r="Q522" i="15" s="1"/>
  <c r="Q518" i="7"/>
  <c r="Q514" i="7"/>
  <c r="Q510" i="7"/>
  <c r="Q506" i="7"/>
  <c r="Q502" i="7"/>
  <c r="Q502" i="15" s="1"/>
  <c r="Q498" i="7"/>
  <c r="Q494" i="7"/>
  <c r="Q494" i="15" s="1"/>
  <c r="O62" i="18" s="1"/>
  <c r="Q490" i="7"/>
  <c r="Q586" i="7"/>
  <c r="Q614" i="7"/>
  <c r="Q595" i="7"/>
  <c r="Q595" i="15" s="1"/>
  <c r="Q615" i="7"/>
  <c r="Q607" i="7"/>
  <c r="Q604" i="7"/>
  <c r="Q604" i="15" s="1"/>
  <c r="Q594" i="7"/>
  <c r="Q585" i="7"/>
  <c r="Q585" i="15" s="1"/>
  <c r="Q581" i="7"/>
  <c r="Q581" i="15" s="1"/>
  <c r="O44" i="18" s="1"/>
  <c r="Q577" i="7"/>
  <c r="Q573" i="7"/>
  <c r="Q569" i="7"/>
  <c r="Q569" i="15" s="1"/>
  <c r="Q565" i="7"/>
  <c r="Q565" i="15" s="1"/>
  <c r="Q561" i="7"/>
  <c r="Q557" i="7"/>
  <c r="Q557" i="15" s="1"/>
  <c r="Q553" i="7"/>
  <c r="Q549" i="7"/>
  <c r="Q545" i="7"/>
  <c r="Q541" i="7"/>
  <c r="Q541" i="15" s="1"/>
  <c r="Q537" i="7"/>
  <c r="Q537" i="15" s="1"/>
  <c r="Q533" i="7"/>
  <c r="Q529" i="7"/>
  <c r="Q525" i="7"/>
  <c r="Q521" i="7"/>
  <c r="Q517" i="7"/>
  <c r="Q517" i="15" s="1"/>
  <c r="Q513" i="7"/>
  <c r="Q638" i="7"/>
  <c r="Q630" i="7"/>
  <c r="Q630" i="15" s="1"/>
  <c r="Q626" i="7"/>
  <c r="Q626" i="15" s="1"/>
  <c r="Q622" i="7"/>
  <c r="Q622" i="15" s="1"/>
  <c r="Q606" i="7"/>
  <c r="Q606" i="15" s="1"/>
  <c r="Q603" i="7"/>
  <c r="Q603" i="15" s="1"/>
  <c r="Q592" i="7"/>
  <c r="Q592" i="15" s="1"/>
  <c r="Q623" i="7"/>
  <c r="Q602" i="7"/>
  <c r="Q602" i="15" s="1"/>
  <c r="Q591" i="7"/>
  <c r="Q591" i="15" s="1"/>
  <c r="Q584" i="7"/>
  <c r="Q580" i="7"/>
  <c r="Q580" i="15" s="1"/>
  <c r="Q576" i="7"/>
  <c r="Q572" i="7"/>
  <c r="Q572" i="15" s="1"/>
  <c r="Q568" i="7"/>
  <c r="Q568" i="15" s="1"/>
  <c r="Q564" i="7"/>
  <c r="Q560" i="7"/>
  <c r="Q556" i="7"/>
  <c r="Q556" i="15" s="1"/>
  <c r="O76" i="18" s="1"/>
  <c r="Q552" i="7"/>
  <c r="Q548" i="7"/>
  <c r="Q544" i="7"/>
  <c r="Q540" i="7"/>
  <c r="Q536" i="7"/>
  <c r="Q532" i="7"/>
  <c r="Q532" i="15" s="1"/>
  <c r="Q528" i="7"/>
  <c r="Q524" i="7"/>
  <c r="Q520" i="7"/>
  <c r="Q516" i="7"/>
  <c r="Q642" i="7"/>
  <c r="Q610" i="7"/>
  <c r="Q634" i="7"/>
  <c r="Q634" i="15" s="1"/>
  <c r="Q611" i="7"/>
  <c r="Q600" i="7"/>
  <c r="Q600" i="15" s="1"/>
  <c r="Q590" i="7"/>
  <c r="Q590" i="15" s="1"/>
  <c r="Q618" i="7"/>
  <c r="Q619" i="7"/>
  <c r="Q599" i="7"/>
  <c r="Q588" i="7"/>
  <c r="Q588" i="15" s="1"/>
  <c r="Q583" i="7"/>
  <c r="Q583" i="15" s="1"/>
  <c r="Q579" i="7"/>
  <c r="Q579" i="15" s="1"/>
  <c r="Q575" i="7"/>
  <c r="Q575" i="15" s="1"/>
  <c r="Q571" i="7"/>
  <c r="Q567" i="7"/>
  <c r="Q567" i="15" s="1"/>
  <c r="Q563" i="7"/>
  <c r="R15" i="8" s="1"/>
  <c r="Q559" i="7"/>
  <c r="Q555" i="7"/>
  <c r="Q551" i="7"/>
  <c r="Q547" i="7"/>
  <c r="Q543" i="7"/>
  <c r="Q539" i="7"/>
  <c r="Q535" i="7"/>
  <c r="Q531" i="7"/>
  <c r="Q505" i="7"/>
  <c r="Q483" i="7"/>
  <c r="Q483" i="15" s="1"/>
  <c r="Q477" i="7"/>
  <c r="Q512" i="7"/>
  <c r="Q512" i="15" s="1"/>
  <c r="Q471" i="7"/>
  <c r="Q523" i="7"/>
  <c r="Q523" i="15" s="1"/>
  <c r="Q492" i="7"/>
  <c r="Q489" i="7"/>
  <c r="Q482" i="7"/>
  <c r="Q466" i="7"/>
  <c r="Q462" i="7"/>
  <c r="Q462" i="15" s="1"/>
  <c r="Q458" i="7"/>
  <c r="Q458" i="15" s="1"/>
  <c r="Q454" i="7"/>
  <c r="Q450" i="7"/>
  <c r="Q446" i="7"/>
  <c r="Q442" i="7"/>
  <c r="Q442" i="15" s="1"/>
  <c r="Q438" i="7"/>
  <c r="Q434" i="7"/>
  <c r="Q434" i="15" s="1"/>
  <c r="Q430" i="7"/>
  <c r="Q426" i="7"/>
  <c r="Q426" i="15" s="1"/>
  <c r="Q422" i="7"/>
  <c r="Q422" i="15" s="1"/>
  <c r="Q418" i="7"/>
  <c r="Q414" i="7"/>
  <c r="Q414" i="15" s="1"/>
  <c r="Q410" i="7"/>
  <c r="Q406" i="7"/>
  <c r="Q406" i="15" s="1"/>
  <c r="Q402" i="7"/>
  <c r="Q398" i="7"/>
  <c r="Q394" i="7"/>
  <c r="Q394" i="15" s="1"/>
  <c r="Q390" i="7"/>
  <c r="Q390" i="15" s="1"/>
  <c r="Q499" i="7"/>
  <c r="Q499" i="15" s="1"/>
  <c r="Q491" i="7"/>
  <c r="Q476" i="7"/>
  <c r="Q470" i="7"/>
  <c r="Q470" i="15" s="1"/>
  <c r="Q500" i="7"/>
  <c r="Q493" i="7"/>
  <c r="Q493" i="15" s="1"/>
  <c r="Q488" i="7"/>
  <c r="Q481" i="7"/>
  <c r="Q519" i="7"/>
  <c r="Q519" i="15" s="1"/>
  <c r="Q501" i="7"/>
  <c r="Q487" i="7"/>
  <c r="Q475" i="7"/>
  <c r="Q475" i="15" s="1"/>
  <c r="Q469" i="7"/>
  <c r="Q469" i="15" s="1"/>
  <c r="Q465" i="7"/>
  <c r="Q461" i="7"/>
  <c r="Q461" i="15" s="1"/>
  <c r="Q457" i="7"/>
  <c r="Q453" i="7"/>
  <c r="Q453" i="15" s="1"/>
  <c r="Q449" i="7"/>
  <c r="Q445" i="7"/>
  <c r="Q441" i="7"/>
  <c r="Q441" i="15" s="1"/>
  <c r="Q437" i="7"/>
  <c r="Q433" i="7"/>
  <c r="Q433" i="15" s="1"/>
  <c r="Q429" i="7"/>
  <c r="Q425" i="7"/>
  <c r="Q425" i="15" s="1"/>
  <c r="Q421" i="7"/>
  <c r="Q417" i="7"/>
  <c r="Q413" i="7"/>
  <c r="Q413" i="15" s="1"/>
  <c r="Q409" i="7"/>
  <c r="Q405" i="7"/>
  <c r="Q405" i="15" s="1"/>
  <c r="Q401" i="7"/>
  <c r="Q397" i="7"/>
  <c r="Q393" i="7"/>
  <c r="Q389" i="7"/>
  <c r="Q385" i="7"/>
  <c r="Q381" i="7"/>
  <c r="Q377" i="7"/>
  <c r="Q486" i="7"/>
  <c r="Q486" i="15" s="1"/>
  <c r="Q480" i="7"/>
  <c r="Q480" i="15" s="1"/>
  <c r="Q474" i="7"/>
  <c r="Q474" i="15" s="1"/>
  <c r="Q507" i="7"/>
  <c r="Q507" i="15" s="1"/>
  <c r="Q495" i="7"/>
  <c r="Q495" i="15" s="1"/>
  <c r="Q485" i="7"/>
  <c r="Q468" i="7"/>
  <c r="Q464" i="7"/>
  <c r="Q460" i="7"/>
  <c r="Q456" i="7"/>
  <c r="Q452" i="7"/>
  <c r="Q452" i="15" s="1"/>
  <c r="Q448" i="7"/>
  <c r="Q448" i="15" s="1"/>
  <c r="Q444" i="7"/>
  <c r="Q440" i="7"/>
  <c r="Q440" i="15" s="1"/>
  <c r="Q436" i="7"/>
  <c r="Q432" i="7"/>
  <c r="Q432" i="15" s="1"/>
  <c r="Q428" i="7"/>
  <c r="Q428" i="15" s="1"/>
  <c r="Q424" i="7"/>
  <c r="Q420" i="7"/>
  <c r="Q416" i="7"/>
  <c r="Q412" i="7"/>
  <c r="Q408" i="7"/>
  <c r="Q404" i="7"/>
  <c r="Q400" i="7"/>
  <c r="Q396" i="7"/>
  <c r="Q396" i="15" s="1"/>
  <c r="Q392" i="7"/>
  <c r="Q388" i="7"/>
  <c r="Q384" i="7"/>
  <c r="Q380" i="7"/>
  <c r="Q376" i="7"/>
  <c r="Q515" i="7"/>
  <c r="Q515" i="15" s="1"/>
  <c r="Q508" i="7"/>
  <c r="Q496" i="7"/>
  <c r="Q479" i="7"/>
  <c r="Q473" i="7"/>
  <c r="Q503" i="7"/>
  <c r="Q503" i="15" s="1"/>
  <c r="Q511" i="7"/>
  <c r="Q504" i="7"/>
  <c r="Q497" i="7"/>
  <c r="Q484" i="7"/>
  <c r="Q478" i="7"/>
  <c r="Q527" i="7"/>
  <c r="Q472" i="7"/>
  <c r="Q467" i="7"/>
  <c r="Q467" i="15" s="1"/>
  <c r="Q463" i="7"/>
  <c r="Q459" i="7"/>
  <c r="Q455" i="7"/>
  <c r="Q451" i="7"/>
  <c r="Q447" i="7"/>
  <c r="Q443" i="7"/>
  <c r="Q443" i="15" s="1"/>
  <c r="Q439" i="7"/>
  <c r="Q435" i="7"/>
  <c r="Q435" i="15" s="1"/>
  <c r="Q431" i="7"/>
  <c r="Q427" i="7"/>
  <c r="Q509" i="7"/>
  <c r="Q403" i="7"/>
  <c r="Q363" i="7"/>
  <c r="Q357" i="7"/>
  <c r="Q357" i="15" s="1"/>
  <c r="Q347" i="7"/>
  <c r="Q347" i="15" s="1"/>
  <c r="Q343" i="7"/>
  <c r="Q343" i="15" s="1"/>
  <c r="Q339" i="7"/>
  <c r="Q335" i="7"/>
  <c r="Q335" i="15" s="1"/>
  <c r="Q331" i="7"/>
  <c r="Q327" i="7"/>
  <c r="Q323" i="7"/>
  <c r="Q323" i="15" s="1"/>
  <c r="Q319" i="7"/>
  <c r="Q319" i="15" s="1"/>
  <c r="Q315" i="7"/>
  <c r="Q311" i="7"/>
  <c r="Q307" i="7"/>
  <c r="Q307" i="15" s="1"/>
  <c r="Q303" i="7"/>
  <c r="Q303" i="15" s="1"/>
  <c r="Q299" i="7"/>
  <c r="Q295" i="7"/>
  <c r="Q291" i="7"/>
  <c r="Q291" i="15" s="1"/>
  <c r="O75" i="18" s="1"/>
  <c r="Q287" i="7"/>
  <c r="Q283" i="7"/>
  <c r="Q279" i="7"/>
  <c r="Q279" i="15" s="1"/>
  <c r="Q275" i="7"/>
  <c r="Q275" i="15" s="1"/>
  <c r="Q271" i="7"/>
  <c r="Q267" i="7"/>
  <c r="Q267" i="15" s="1"/>
  <c r="Q263" i="7"/>
  <c r="Q259" i="7"/>
  <c r="Q259" i="15" s="1"/>
  <c r="Q255" i="7"/>
  <c r="Q251" i="7"/>
  <c r="Q251" i="15" s="1"/>
  <c r="Q247" i="7"/>
  <c r="Q247" i="15" s="1"/>
  <c r="Q243" i="7"/>
  <c r="Q239" i="7"/>
  <c r="Q239" i="15" s="1"/>
  <c r="Q235" i="7"/>
  <c r="Q231" i="7"/>
  <c r="Q227" i="7"/>
  <c r="Q227" i="15" s="1"/>
  <c r="Q223" i="7"/>
  <c r="Q219" i="7"/>
  <c r="Q219" i="15" s="1"/>
  <c r="Q215" i="7"/>
  <c r="Q378" i="7"/>
  <c r="Q351" i="7"/>
  <c r="Q351" i="15" s="1"/>
  <c r="Q379" i="7"/>
  <c r="Q375" i="7"/>
  <c r="Q374" i="7"/>
  <c r="Q374" i="15" s="1"/>
  <c r="Q368" i="7"/>
  <c r="Q362" i="7"/>
  <c r="Q399" i="7"/>
  <c r="Q356" i="7"/>
  <c r="Q356" i="15" s="1"/>
  <c r="Q419" i="7"/>
  <c r="Q419" i="15" s="1"/>
  <c r="Q373" i="7"/>
  <c r="Q350" i="7"/>
  <c r="Q346" i="7"/>
  <c r="Q342" i="7"/>
  <c r="Q338" i="7"/>
  <c r="Q334" i="7"/>
  <c r="Q334" i="15" s="1"/>
  <c r="Q330" i="7"/>
  <c r="Q326" i="7"/>
  <c r="Q326" i="15" s="1"/>
  <c r="Q322" i="7"/>
  <c r="Q318" i="7"/>
  <c r="Q318" i="15" s="1"/>
  <c r="Q314" i="7"/>
  <c r="Q314" i="15" s="1"/>
  <c r="Q310" i="7"/>
  <c r="Q306" i="7"/>
  <c r="Q306" i="15" s="1"/>
  <c r="Q302" i="7"/>
  <c r="Q298" i="7"/>
  <c r="Q298" i="15" s="1"/>
  <c r="Q294" i="7"/>
  <c r="Q294" i="15" s="1"/>
  <c r="Q290" i="7"/>
  <c r="Q286" i="7"/>
  <c r="Q282" i="7"/>
  <c r="Q282" i="15" s="1"/>
  <c r="Q278" i="7"/>
  <c r="Q274" i="7"/>
  <c r="Q274" i="15" s="1"/>
  <c r="O96" i="18" s="1"/>
  <c r="Q270" i="7"/>
  <c r="Q266" i="7"/>
  <c r="Q266" i="15" s="1"/>
  <c r="Q367" i="7"/>
  <c r="Q367" i="15" s="1"/>
  <c r="Q361" i="7"/>
  <c r="Q361" i="15" s="1"/>
  <c r="Q395" i="7"/>
  <c r="Q355" i="7"/>
  <c r="Q355" i="15" s="1"/>
  <c r="Q415" i="7"/>
  <c r="Q415" i="15" s="1"/>
  <c r="Q372" i="7"/>
  <c r="Q366" i="7"/>
  <c r="Q386" i="7"/>
  <c r="Q386" i="15" s="1"/>
  <c r="Q360" i="7"/>
  <c r="Q354" i="7"/>
  <c r="Q349" i="7"/>
  <c r="Q349" i="15" s="1"/>
  <c r="Q345" i="7"/>
  <c r="Q341" i="7"/>
  <c r="Q337" i="7"/>
  <c r="Q337" i="15" s="1"/>
  <c r="Q333" i="7"/>
  <c r="Q329" i="7"/>
  <c r="Q325" i="7"/>
  <c r="Q325" i="15" s="1"/>
  <c r="Q321" i="7"/>
  <c r="Q321" i="15" s="1"/>
  <c r="Q317" i="7"/>
  <c r="Q313" i="7"/>
  <c r="Q313" i="15" s="1"/>
  <c r="Q309" i="7"/>
  <c r="Q305" i="7"/>
  <c r="Q301" i="7"/>
  <c r="Q297" i="7"/>
  <c r="Q297" i="15" s="1"/>
  <c r="Q293" i="7"/>
  <c r="Q289" i="7"/>
  <c r="Q289" i="15" s="1"/>
  <c r="Q285" i="7"/>
  <c r="Q285" i="15" s="1"/>
  <c r="Q281" i="7"/>
  <c r="Q281" i="15" s="1"/>
  <c r="Q277" i="7"/>
  <c r="Q273" i="7"/>
  <c r="Q273" i="15" s="1"/>
  <c r="Q411" i="7"/>
  <c r="Q382" i="7"/>
  <c r="Q371" i="7"/>
  <c r="Q365" i="7"/>
  <c r="Q359" i="7"/>
  <c r="Q359" i="15" s="1"/>
  <c r="Q353" i="7"/>
  <c r="Q391" i="7"/>
  <c r="Q387" i="7"/>
  <c r="Q370" i="7"/>
  <c r="Q370" i="15" s="1"/>
  <c r="Q348" i="7"/>
  <c r="Q344" i="7"/>
  <c r="Q340" i="7"/>
  <c r="Q340" i="15" s="1"/>
  <c r="Q336" i="7"/>
  <c r="Q332" i="7"/>
  <c r="Q328" i="7"/>
  <c r="Q328" i="15" s="1"/>
  <c r="Q324" i="7"/>
  <c r="Q320" i="7"/>
  <c r="Q316" i="7"/>
  <c r="Q312" i="7"/>
  <c r="Q312" i="15" s="1"/>
  <c r="Q308" i="7"/>
  <c r="Q308" i="15" s="1"/>
  <c r="Q304" i="7"/>
  <c r="Q304" i="15" s="1"/>
  <c r="Q423" i="7"/>
  <c r="Q407" i="7"/>
  <c r="Q407" i="15" s="1"/>
  <c r="Q364" i="7"/>
  <c r="Q358" i="7"/>
  <c r="Q383" i="7"/>
  <c r="Q383" i="15" s="1"/>
  <c r="Q352" i="7"/>
  <c r="Q369" i="7"/>
  <c r="Q261" i="7"/>
  <c r="Q261" i="15" s="1"/>
  <c r="Q250" i="7"/>
  <c r="Q240" i="7"/>
  <c r="Q216" i="7"/>
  <c r="Q284" i="7"/>
  <c r="Q233" i="7"/>
  <c r="Q211" i="7"/>
  <c r="Q211" i="15" s="1"/>
  <c r="Q207" i="7"/>
  <c r="Q203" i="7"/>
  <c r="Q199" i="7"/>
  <c r="Q195" i="7"/>
  <c r="Q191" i="7"/>
  <c r="Q187" i="7"/>
  <c r="Q183" i="7"/>
  <c r="Q183" i="15" s="1"/>
  <c r="Q179" i="7"/>
  <c r="Q175" i="7"/>
  <c r="Q171" i="7"/>
  <c r="Q167" i="7"/>
  <c r="Q163" i="7"/>
  <c r="Q159" i="7"/>
  <c r="Q155" i="7"/>
  <c r="Q151" i="7"/>
  <c r="Q151" i="15" s="1"/>
  <c r="Q147" i="7"/>
  <c r="Q147" i="15" s="1"/>
  <c r="Q143" i="7"/>
  <c r="Q143" i="15" s="1"/>
  <c r="Q139" i="7"/>
  <c r="Q135" i="7"/>
  <c r="Q131" i="7"/>
  <c r="Q127" i="7"/>
  <c r="Q127" i="15" s="1"/>
  <c r="Q123" i="7"/>
  <c r="Q123" i="15" s="1"/>
  <c r="Q300" i="7"/>
  <c r="Q300" i="15" s="1"/>
  <c r="Q260" i="7"/>
  <c r="Q249" i="7"/>
  <c r="Q221" i="7"/>
  <c r="Q238" i="7"/>
  <c r="Q280" i="7"/>
  <c r="Q258" i="7"/>
  <c r="Q258" i="15" s="1"/>
  <c r="Q248" i="7"/>
  <c r="Q248" i="15" s="1"/>
  <c r="Q232" i="7"/>
  <c r="Q226" i="7"/>
  <c r="Q220" i="7"/>
  <c r="Q214" i="7"/>
  <c r="Q214" i="15" s="1"/>
  <c r="O80" i="18" s="1"/>
  <c r="Q210" i="7"/>
  <c r="Q210" i="15" s="1"/>
  <c r="Q206" i="7"/>
  <c r="Q206" i="15" s="1"/>
  <c r="Q202" i="7"/>
  <c r="Q198" i="7"/>
  <c r="Q198" i="15" s="1"/>
  <c r="Q194" i="7"/>
  <c r="Q190" i="7"/>
  <c r="Q190" i="15" s="1"/>
  <c r="Q186" i="7"/>
  <c r="Q186" i="15" s="1"/>
  <c r="Q182" i="7"/>
  <c r="Q182" i="15" s="1"/>
  <c r="Q178" i="7"/>
  <c r="Q174" i="7"/>
  <c r="Q174" i="15" s="1"/>
  <c r="Q170" i="7"/>
  <c r="Q170" i="15" s="1"/>
  <c r="Q166" i="7"/>
  <c r="Q162" i="7"/>
  <c r="Q158" i="7"/>
  <c r="Q154" i="7"/>
  <c r="Q154" i="15" s="1"/>
  <c r="Q150" i="7"/>
  <c r="Q146" i="7"/>
  <c r="Q146" i="15" s="1"/>
  <c r="Q257" i="7"/>
  <c r="Q246" i="7"/>
  <c r="Q246" i="15" s="1"/>
  <c r="Q237" i="7"/>
  <c r="Q276" i="7"/>
  <c r="Q225" i="7"/>
  <c r="Q256" i="7"/>
  <c r="Q256" i="15" s="1"/>
  <c r="O46" i="18" s="1"/>
  <c r="Q245" i="7"/>
  <c r="Q245" i="15" s="1"/>
  <c r="Q236" i="7"/>
  <c r="Q230" i="7"/>
  <c r="Q230" i="15" s="1"/>
  <c r="Q213" i="7"/>
  <c r="Q213" i="15" s="1"/>
  <c r="Q209" i="7"/>
  <c r="Q205" i="7"/>
  <c r="Q201" i="7"/>
  <c r="Q197" i="7"/>
  <c r="Q197" i="15" s="1"/>
  <c r="Q193" i="7"/>
  <c r="Q189" i="7"/>
  <c r="Q185" i="7"/>
  <c r="Q185" i="15" s="1"/>
  <c r="Q181" i="7"/>
  <c r="Q177" i="7"/>
  <c r="Q173" i="7"/>
  <c r="Q169" i="7"/>
  <c r="Q169" i="15" s="1"/>
  <c r="Q165" i="7"/>
  <c r="Q272" i="7"/>
  <c r="Q272" i="15" s="1"/>
  <c r="Q254" i="7"/>
  <c r="Q254" i="15" s="1"/>
  <c r="Q244" i="7"/>
  <c r="Q224" i="7"/>
  <c r="Q218" i="7"/>
  <c r="Q296" i="7"/>
  <c r="Q292" i="7"/>
  <c r="Q265" i="7"/>
  <c r="Q268" i="7"/>
  <c r="Q268" i="15" s="1"/>
  <c r="O36" i="18" s="1"/>
  <c r="Q264" i="7"/>
  <c r="Q264" i="15" s="1"/>
  <c r="Q253" i="7"/>
  <c r="Q253" i="15" s="1"/>
  <c r="Q242" i="7"/>
  <c r="Q242" i="15" s="1"/>
  <c r="O90" i="18" s="1"/>
  <c r="Q229" i="7"/>
  <c r="Q229" i="15" s="1"/>
  <c r="O19" i="18" s="1"/>
  <c r="Q217" i="7"/>
  <c r="Q212" i="7"/>
  <c r="Q208" i="7"/>
  <c r="Q204" i="7"/>
  <c r="Q200" i="7"/>
  <c r="Q200" i="15" s="1"/>
  <c r="Q288" i="7"/>
  <c r="Q262" i="7"/>
  <c r="Q252" i="7"/>
  <c r="Q241" i="7"/>
  <c r="Q234" i="7"/>
  <c r="Q234" i="15" s="1"/>
  <c r="Q269" i="7"/>
  <c r="Q228" i="7"/>
  <c r="Q222" i="7"/>
  <c r="Q222" i="15" s="1"/>
  <c r="Q164" i="7"/>
  <c r="Q180" i="7"/>
  <c r="Q176" i="7"/>
  <c r="Q176" i="15" s="1"/>
  <c r="Q130" i="7"/>
  <c r="Q130" i="15" s="1"/>
  <c r="Q184" i="7"/>
  <c r="Q184" i="15" s="1"/>
  <c r="Q168" i="7"/>
  <c r="Q168" i="15" s="1"/>
  <c r="Q160" i="7"/>
  <c r="Q160" i="15" s="1"/>
  <c r="Q142" i="7"/>
  <c r="Q120" i="7"/>
  <c r="Q120" i="15" s="1"/>
  <c r="Q188" i="7"/>
  <c r="Q148" i="7"/>
  <c r="Q141" i="7"/>
  <c r="Q129" i="7"/>
  <c r="Q129" i="15" s="1"/>
  <c r="Q114" i="7"/>
  <c r="Q110" i="7"/>
  <c r="Q106" i="7"/>
  <c r="Q102" i="7"/>
  <c r="Q98" i="7"/>
  <c r="Q98" i="15" s="1"/>
  <c r="Q94" i="7"/>
  <c r="Q94" i="15" s="1"/>
  <c r="Q90" i="7"/>
  <c r="Q86" i="7"/>
  <c r="Q82" i="7"/>
  <c r="Q78" i="7"/>
  <c r="Q74" i="7"/>
  <c r="Q70" i="7"/>
  <c r="Q70" i="15" s="1"/>
  <c r="Q66" i="7"/>
  <c r="Q66" i="15" s="1"/>
  <c r="O3" i="18" s="1"/>
  <c r="Q62" i="7"/>
  <c r="Q62" i="15" s="1"/>
  <c r="Q58" i="7"/>
  <c r="Q54" i="7"/>
  <c r="Q50" i="7"/>
  <c r="Q46" i="7"/>
  <c r="Q42" i="7"/>
  <c r="Q38" i="7"/>
  <c r="Q34" i="7"/>
  <c r="Q34" i="15" s="1"/>
  <c r="Q30" i="7"/>
  <c r="Q26" i="7"/>
  <c r="Q26" i="15" s="1"/>
  <c r="Q22" i="7"/>
  <c r="Q18" i="7"/>
  <c r="Q18" i="15" s="1"/>
  <c r="Q14" i="7"/>
  <c r="Q10" i="7"/>
  <c r="Q6" i="7"/>
  <c r="Q192" i="7"/>
  <c r="Q192" i="15" s="1"/>
  <c r="Q140" i="7"/>
  <c r="Q119" i="7"/>
  <c r="Q119" i="15" s="1"/>
  <c r="Q196" i="7"/>
  <c r="Q138" i="7"/>
  <c r="Q138" i="15" s="1"/>
  <c r="Q128" i="7"/>
  <c r="Q152" i="7"/>
  <c r="Q144" i="7"/>
  <c r="Q144" i="15" s="1"/>
  <c r="Q161" i="7"/>
  <c r="Q161" i="15" s="1"/>
  <c r="Q149" i="7"/>
  <c r="Q137" i="7"/>
  <c r="Q126" i="7"/>
  <c r="Q126" i="15" s="1"/>
  <c r="Q118" i="7"/>
  <c r="Q118" i="15" s="1"/>
  <c r="Q113" i="7"/>
  <c r="Q113" i="15" s="1"/>
  <c r="Q109" i="7"/>
  <c r="Q105" i="7"/>
  <c r="Q101" i="7"/>
  <c r="Q97" i="7"/>
  <c r="Q93" i="7"/>
  <c r="Q89" i="7"/>
  <c r="Q89" i="15" s="1"/>
  <c r="Q85" i="7"/>
  <c r="Q81" i="7"/>
  <c r="Q77" i="7"/>
  <c r="Q73" i="7"/>
  <c r="Q69" i="7"/>
  <c r="Q65" i="7"/>
  <c r="Q65" i="15" s="1"/>
  <c r="Q61" i="7"/>
  <c r="Q61" i="15" s="1"/>
  <c r="Q57" i="7"/>
  <c r="Q53" i="7"/>
  <c r="Q49" i="7"/>
  <c r="Q45" i="7"/>
  <c r="Q41" i="7"/>
  <c r="Q145" i="7"/>
  <c r="Q145" i="15" s="1"/>
  <c r="Q172" i="7"/>
  <c r="Q136" i="7"/>
  <c r="Q125" i="7"/>
  <c r="Q125" i="15" s="1"/>
  <c r="Q156" i="7"/>
  <c r="Q156" i="15" s="1"/>
  <c r="Q153" i="7"/>
  <c r="Q153" i="15" s="1"/>
  <c r="Q117" i="7"/>
  <c r="Q134" i="7"/>
  <c r="Q134" i="15" s="1"/>
  <c r="Q124" i="7"/>
  <c r="Q124" i="15" s="1"/>
  <c r="Q112" i="7"/>
  <c r="Q112" i="15" s="1"/>
  <c r="Q108" i="7"/>
  <c r="Q104" i="7"/>
  <c r="Q100" i="7"/>
  <c r="Q96" i="7"/>
  <c r="Q92" i="7"/>
  <c r="Q88" i="7"/>
  <c r="Q84" i="7"/>
  <c r="Q80" i="7"/>
  <c r="Q76" i="7"/>
  <c r="Q76" i="15" s="1"/>
  <c r="Q72" i="7"/>
  <c r="Q72" i="15" s="1"/>
  <c r="Q68" i="7"/>
  <c r="Q64" i="7"/>
  <c r="Q64" i="15" s="1"/>
  <c r="Q60" i="7"/>
  <c r="Q60" i="15" s="1"/>
  <c r="Q56" i="7"/>
  <c r="Q52" i="7"/>
  <c r="Q133" i="7"/>
  <c r="Q122" i="7"/>
  <c r="Q116" i="7"/>
  <c r="Q157" i="7"/>
  <c r="Q157" i="15" s="1"/>
  <c r="O43" i="18" s="1"/>
  <c r="Q132" i="7"/>
  <c r="Q121" i="7"/>
  <c r="Q115" i="7"/>
  <c r="Q115" i="15" s="1"/>
  <c r="Q111" i="7"/>
  <c r="Q111" i="15" s="1"/>
  <c r="O9" i="18" s="1"/>
  <c r="Q107" i="7"/>
  <c r="Q103" i="7"/>
  <c r="Q103" i="15" s="1"/>
  <c r="Q99" i="7"/>
  <c r="Q99" i="15" s="1"/>
  <c r="Q95" i="7"/>
  <c r="Q95" i="15" s="1"/>
  <c r="Q91" i="7"/>
  <c r="Q91" i="15" s="1"/>
  <c r="Q87" i="7"/>
  <c r="Q83" i="7"/>
  <c r="Q79" i="7"/>
  <c r="Q79" i="15" s="1"/>
  <c r="Q75" i="7"/>
  <c r="Q71" i="7"/>
  <c r="Q71" i="15" s="1"/>
  <c r="Q67" i="7"/>
  <c r="Q63" i="7"/>
  <c r="Q59" i="7"/>
  <c r="Q55" i="7"/>
  <c r="Q51" i="7"/>
  <c r="Q47" i="7"/>
  <c r="T15" i="7"/>
  <c r="I19" i="7"/>
  <c r="Q20" i="7"/>
  <c r="E22" i="7"/>
  <c r="Q24" i="7"/>
  <c r="Q28" i="7"/>
  <c r="I33" i="7"/>
  <c r="E35" i="7"/>
  <c r="I46" i="7"/>
  <c r="R1244" i="7"/>
  <c r="R1240" i="7"/>
  <c r="R1236" i="7"/>
  <c r="R1232" i="7"/>
  <c r="R1228" i="7"/>
  <c r="R1242" i="7"/>
  <c r="R1238" i="7"/>
  <c r="R1234" i="7"/>
  <c r="R1234" i="15" s="1"/>
  <c r="R1230" i="7"/>
  <c r="R1226" i="7"/>
  <c r="R1222" i="7"/>
  <c r="R1218" i="7"/>
  <c r="R1214" i="7"/>
  <c r="R1219" i="7"/>
  <c r="R1208" i="7"/>
  <c r="R1208" i="15" s="1"/>
  <c r="R1195" i="7"/>
  <c r="R1181" i="7"/>
  <c r="R1180" i="7"/>
  <c r="R1178" i="7"/>
  <c r="R1175" i="7"/>
  <c r="R1237" i="7"/>
  <c r="R1229" i="7"/>
  <c r="R1215" i="7"/>
  <c r="R1209" i="7"/>
  <c r="R1196" i="7"/>
  <c r="R1174" i="7"/>
  <c r="R1163" i="7"/>
  <c r="R1198" i="7"/>
  <c r="R1197" i="7"/>
  <c r="R1243" i="7"/>
  <c r="R1235" i="7"/>
  <c r="R1235" i="15" s="1"/>
  <c r="R1227" i="7"/>
  <c r="R1224" i="7"/>
  <c r="R1216" i="7"/>
  <c r="R1221" i="7"/>
  <c r="R1202" i="7"/>
  <c r="R1201" i="7"/>
  <c r="R1203" i="7"/>
  <c r="R1217" i="7"/>
  <c r="R1212" i="7"/>
  <c r="R1241" i="7"/>
  <c r="R1233" i="7"/>
  <c r="R1225" i="7"/>
  <c r="R1204" i="7"/>
  <c r="R1169" i="7"/>
  <c r="R1158" i="7"/>
  <c r="R1213" i="7"/>
  <c r="R1206" i="7"/>
  <c r="R1205" i="7"/>
  <c r="R1192" i="7"/>
  <c r="R1188" i="7"/>
  <c r="R1186" i="7"/>
  <c r="R1164" i="7"/>
  <c r="R1152" i="7"/>
  <c r="R1194" i="7"/>
  <c r="R1184" i="7"/>
  <c r="R1177" i="7"/>
  <c r="R1170" i="7"/>
  <c r="R1157" i="7"/>
  <c r="R1220" i="7"/>
  <c r="R1182" i="7"/>
  <c r="R1171" i="7"/>
  <c r="R1165" i="7"/>
  <c r="R1151" i="7"/>
  <c r="R1147" i="7"/>
  <c r="R1143" i="7"/>
  <c r="R1139" i="7"/>
  <c r="R1135" i="7"/>
  <c r="R1131" i="7"/>
  <c r="R1127" i="7"/>
  <c r="R1123" i="7"/>
  <c r="R1119" i="7"/>
  <c r="R1115" i="7"/>
  <c r="R1115" i="15" s="1"/>
  <c r="R1111" i="7"/>
  <c r="R1107" i="7"/>
  <c r="R1223" i="7"/>
  <c r="R1210" i="7"/>
  <c r="R1200" i="7"/>
  <c r="R1166" i="7"/>
  <c r="R1159" i="7"/>
  <c r="R1231" i="7"/>
  <c r="R1207" i="7"/>
  <c r="R1191" i="7"/>
  <c r="R1172" i="7"/>
  <c r="R1187" i="7"/>
  <c r="R1167" i="7"/>
  <c r="R1160" i="7"/>
  <c r="R1150" i="7"/>
  <c r="R1146" i="7"/>
  <c r="R1142" i="7"/>
  <c r="R1138" i="7"/>
  <c r="R1134" i="7"/>
  <c r="R1130" i="7"/>
  <c r="R1126" i="7"/>
  <c r="R1189" i="7"/>
  <c r="R1193" i="7"/>
  <c r="R1185" i="7"/>
  <c r="R1183" i="7"/>
  <c r="R1161" i="7"/>
  <c r="R1161" i="15" s="1"/>
  <c r="R1176" i="7"/>
  <c r="R1173" i="7"/>
  <c r="R1168" i="7"/>
  <c r="R1162" i="7"/>
  <c r="R1162" i="15" s="1"/>
  <c r="R1199" i="7"/>
  <c r="R1149" i="7"/>
  <c r="R1145" i="7"/>
  <c r="R1141" i="7"/>
  <c r="R1137" i="7"/>
  <c r="R1133" i="7"/>
  <c r="R1129" i="7"/>
  <c r="R1125" i="7"/>
  <c r="R1155" i="7"/>
  <c r="R1154" i="7"/>
  <c r="R1239" i="7"/>
  <c r="R1105" i="7"/>
  <c r="R1105" i="15" s="1"/>
  <c r="R1093" i="7"/>
  <c r="R1093" i="15" s="1"/>
  <c r="R1087" i="7"/>
  <c r="R1064" i="7"/>
  <c r="R1190" i="7"/>
  <c r="R1156" i="7"/>
  <c r="R1114" i="7"/>
  <c r="R1114" i="15" s="1"/>
  <c r="R1113" i="7"/>
  <c r="R1112" i="7"/>
  <c r="R1112" i="15" s="1"/>
  <c r="R1081" i="7"/>
  <c r="R1081" i="15" s="1"/>
  <c r="R1075" i="7"/>
  <c r="R1075" i="15" s="1"/>
  <c r="P61" i="18" s="1"/>
  <c r="R1128" i="7"/>
  <c r="R1104" i="7"/>
  <c r="R1104" i="15" s="1"/>
  <c r="R1098" i="7"/>
  <c r="R1069" i="7"/>
  <c r="R1148" i="7"/>
  <c r="R1132" i="7"/>
  <c r="R1092" i="7"/>
  <c r="R1092" i="15" s="1"/>
  <c r="R1086" i="7"/>
  <c r="R1063" i="7"/>
  <c r="R1059" i="7"/>
  <c r="R1055" i="7"/>
  <c r="R1051" i="7"/>
  <c r="R1051" i="15" s="1"/>
  <c r="R1047" i="7"/>
  <c r="R1043" i="7"/>
  <c r="R1043" i="15" s="1"/>
  <c r="R1039" i="7"/>
  <c r="R1039" i="15" s="1"/>
  <c r="R1035" i="7"/>
  <c r="R1035" i="15" s="1"/>
  <c r="R1031" i="7"/>
  <c r="R1027" i="7"/>
  <c r="R1136" i="7"/>
  <c r="R1103" i="7"/>
  <c r="R1080" i="7"/>
  <c r="R1080" i="15" s="1"/>
  <c r="R1074" i="7"/>
  <c r="R1097" i="7"/>
  <c r="R1097" i="15" s="1"/>
  <c r="R1091" i="7"/>
  <c r="R1068" i="7"/>
  <c r="R1068" i="15" s="1"/>
  <c r="R1153" i="7"/>
  <c r="R1120" i="7"/>
  <c r="R1085" i="7"/>
  <c r="R1085" i="15" s="1"/>
  <c r="R1079" i="7"/>
  <c r="R1140" i="7"/>
  <c r="R1102" i="7"/>
  <c r="R1102" i="15" s="1"/>
  <c r="R1073" i="7"/>
  <c r="R1067" i="7"/>
  <c r="R1062" i="7"/>
  <c r="R1058" i="7"/>
  <c r="R1054" i="7"/>
  <c r="R1050" i="7"/>
  <c r="R1046" i="7"/>
  <c r="R1042" i="7"/>
  <c r="R1038" i="7"/>
  <c r="R1038" i="15" s="1"/>
  <c r="R1116" i="7"/>
  <c r="R1116" i="15" s="1"/>
  <c r="R1096" i="7"/>
  <c r="R1096" i="15" s="1"/>
  <c r="R1090" i="7"/>
  <c r="R1121" i="7"/>
  <c r="R1084" i="7"/>
  <c r="R1084" i="15" s="1"/>
  <c r="R1078" i="7"/>
  <c r="R1117" i="7"/>
  <c r="R1117" i="15" s="1"/>
  <c r="R1101" i="7"/>
  <c r="R1095" i="7"/>
  <c r="R1072" i="7"/>
  <c r="R1072" i="15" s="1"/>
  <c r="R1066" i="7"/>
  <c r="R1089" i="7"/>
  <c r="R1083" i="7"/>
  <c r="R1083" i="15" s="1"/>
  <c r="R1061" i="7"/>
  <c r="R1061" i="15" s="1"/>
  <c r="R1179" i="7"/>
  <c r="R1077" i="7"/>
  <c r="R1077" i="15" s="1"/>
  <c r="R1071" i="7"/>
  <c r="R1144" i="7"/>
  <c r="R1122" i="7"/>
  <c r="R1122" i="15" s="1"/>
  <c r="R1118" i="7"/>
  <c r="R1110" i="7"/>
  <c r="R1100" i="7"/>
  <c r="R1100" i="15" s="1"/>
  <c r="R1094" i="7"/>
  <c r="R1065" i="7"/>
  <c r="R1065" i="15" s="1"/>
  <c r="R1124" i="7"/>
  <c r="R1109" i="7"/>
  <c r="R1106" i="7"/>
  <c r="R1211" i="7"/>
  <c r="R1028" i="7"/>
  <c r="R1028" i="15" s="1"/>
  <c r="P60" i="18" s="1"/>
  <c r="R996" i="7"/>
  <c r="R996" i="15" s="1"/>
  <c r="R995" i="7"/>
  <c r="R1029" i="7"/>
  <c r="R1029" i="15" s="1"/>
  <c r="R1099" i="7"/>
  <c r="R994" i="7"/>
  <c r="R990" i="7"/>
  <c r="R990" i="15" s="1"/>
  <c r="R986" i="7"/>
  <c r="R982" i="7"/>
  <c r="R982" i="15" s="1"/>
  <c r="R978" i="7"/>
  <c r="R974" i="7"/>
  <c r="R970" i="7"/>
  <c r="R970" i="15" s="1"/>
  <c r="R966" i="7"/>
  <c r="R966" i="15" s="1"/>
  <c r="R962" i="7"/>
  <c r="R958" i="7"/>
  <c r="R958" i="15" s="1"/>
  <c r="R954" i="7"/>
  <c r="R954" i="15" s="1"/>
  <c r="R950" i="7"/>
  <c r="R946" i="7"/>
  <c r="R946" i="15" s="1"/>
  <c r="R942" i="7"/>
  <c r="R942" i="15" s="1"/>
  <c r="R1070" i="7"/>
  <c r="R1030" i="7"/>
  <c r="R1076" i="7"/>
  <c r="R1076" i="15" s="1"/>
  <c r="R1057" i="7"/>
  <c r="R1057" i="15" s="1"/>
  <c r="R1082" i="7"/>
  <c r="R1048" i="7"/>
  <c r="R1036" i="7"/>
  <c r="R1036" i="15" s="1"/>
  <c r="R993" i="7"/>
  <c r="R989" i="7"/>
  <c r="R989" i="15" s="1"/>
  <c r="R985" i="7"/>
  <c r="R981" i="7"/>
  <c r="R977" i="7"/>
  <c r="R977" i="15" s="1"/>
  <c r="R973" i="7"/>
  <c r="R973" i="15" s="1"/>
  <c r="R969" i="7"/>
  <c r="R969" i="15" s="1"/>
  <c r="R965" i="7"/>
  <c r="R965" i="15" s="1"/>
  <c r="R1052" i="7"/>
  <c r="R1052" i="15" s="1"/>
  <c r="R1040" i="7"/>
  <c r="R1040" i="15" s="1"/>
  <c r="R1108" i="7"/>
  <c r="R1088" i="7"/>
  <c r="R1088" i="15" s="1"/>
  <c r="R1037" i="7"/>
  <c r="R1037" i="15" s="1"/>
  <c r="R1023" i="7"/>
  <c r="R1032" i="7"/>
  <c r="R1032" i="15" s="1"/>
  <c r="R1022" i="7"/>
  <c r="R1022" i="15" s="1"/>
  <c r="R1021" i="7"/>
  <c r="R1021" i="15" s="1"/>
  <c r="R1019" i="7"/>
  <c r="R1041" i="7"/>
  <c r="R1033" i="7"/>
  <c r="R1025" i="7"/>
  <c r="R1024" i="7"/>
  <c r="R1020" i="7"/>
  <c r="R1020" i="15" s="1"/>
  <c r="R1018" i="7"/>
  <c r="R1017" i="7"/>
  <c r="R1017" i="15" s="1"/>
  <c r="R1015" i="7"/>
  <c r="R992" i="7"/>
  <c r="R988" i="7"/>
  <c r="R988" i="15" s="1"/>
  <c r="R984" i="7"/>
  <c r="R980" i="7"/>
  <c r="R980" i="15" s="1"/>
  <c r="R976" i="7"/>
  <c r="R972" i="7"/>
  <c r="R972" i="15" s="1"/>
  <c r="R968" i="7"/>
  <c r="R964" i="7"/>
  <c r="R960" i="7"/>
  <c r="R956" i="7"/>
  <c r="R952" i="7"/>
  <c r="R1060" i="7"/>
  <c r="R1056" i="7"/>
  <c r="R1049" i="7"/>
  <c r="R1049" i="15" s="1"/>
  <c r="R1044" i="7"/>
  <c r="R1026" i="7"/>
  <c r="R1026" i="15" s="1"/>
  <c r="R1016" i="7"/>
  <c r="R1016" i="15" s="1"/>
  <c r="R1014" i="7"/>
  <c r="R1014" i="15" s="1"/>
  <c r="R1013" i="7"/>
  <c r="R1013" i="15" s="1"/>
  <c r="R1011" i="7"/>
  <c r="R1011" i="15" s="1"/>
  <c r="R1012" i="7"/>
  <c r="R1012" i="15" s="1"/>
  <c r="R1010" i="7"/>
  <c r="R1009" i="7"/>
  <c r="R1007" i="7"/>
  <c r="R1007" i="15" s="1"/>
  <c r="R1053" i="7"/>
  <c r="R1053" i="15" s="1"/>
  <c r="R1034" i="7"/>
  <c r="R1008" i="7"/>
  <c r="R1008" i="15" s="1"/>
  <c r="R1006" i="7"/>
  <c r="R1006" i="15" s="1"/>
  <c r="R1005" i="7"/>
  <c r="R1003" i="7"/>
  <c r="R1004" i="7"/>
  <c r="R1002" i="7"/>
  <c r="R1002" i="15" s="1"/>
  <c r="R1001" i="7"/>
  <c r="R1001" i="15" s="1"/>
  <c r="R999" i="7"/>
  <c r="R999" i="15" s="1"/>
  <c r="R991" i="7"/>
  <c r="R987" i="7"/>
  <c r="R983" i="7"/>
  <c r="R938" i="7"/>
  <c r="R938" i="15" s="1"/>
  <c r="R936" i="7"/>
  <c r="R905" i="7"/>
  <c r="R901" i="7"/>
  <c r="R897" i="7"/>
  <c r="R897" i="15" s="1"/>
  <c r="R893" i="7"/>
  <c r="R889" i="7"/>
  <c r="R889" i="15" s="1"/>
  <c r="R885" i="7"/>
  <c r="R885" i="15" s="1"/>
  <c r="R881" i="7"/>
  <c r="R881" i="15" s="1"/>
  <c r="R877" i="7"/>
  <c r="R873" i="7"/>
  <c r="R869" i="7"/>
  <c r="R869" i="15" s="1"/>
  <c r="R865" i="7"/>
  <c r="R865" i="15" s="1"/>
  <c r="R861" i="7"/>
  <c r="R861" i="15" s="1"/>
  <c r="R857" i="7"/>
  <c r="R853" i="7"/>
  <c r="R849" i="7"/>
  <c r="R849" i="15" s="1"/>
  <c r="R845" i="7"/>
  <c r="R841" i="7"/>
  <c r="R841" i="15" s="1"/>
  <c r="R837" i="7"/>
  <c r="R833" i="7"/>
  <c r="R833" i="15" s="1"/>
  <c r="R953" i="7"/>
  <c r="R953" i="15" s="1"/>
  <c r="P45" i="18" s="1"/>
  <c r="R935" i="7"/>
  <c r="R935" i="15" s="1"/>
  <c r="R927" i="7"/>
  <c r="R927" i="15" s="1"/>
  <c r="R921" i="7"/>
  <c r="R921" i="15" s="1"/>
  <c r="R940" i="7"/>
  <c r="R939" i="7"/>
  <c r="R934" i="7"/>
  <c r="R915" i="7"/>
  <c r="R909" i="7"/>
  <c r="R961" i="7"/>
  <c r="R961" i="15" s="1"/>
  <c r="R941" i="7"/>
  <c r="R941" i="15" s="1"/>
  <c r="R933" i="7"/>
  <c r="R926" i="7"/>
  <c r="R926" i="15" s="1"/>
  <c r="P58" i="18" s="1"/>
  <c r="R963" i="7"/>
  <c r="R920" i="7"/>
  <c r="R920" i="15" s="1"/>
  <c r="R914" i="7"/>
  <c r="R904" i="7"/>
  <c r="R900" i="7"/>
  <c r="R900" i="15" s="1"/>
  <c r="R896" i="7"/>
  <c r="R892" i="7"/>
  <c r="R892" i="15" s="1"/>
  <c r="R888" i="7"/>
  <c r="R884" i="7"/>
  <c r="R880" i="7"/>
  <c r="R880" i="15" s="1"/>
  <c r="R876" i="7"/>
  <c r="R876" i="15" s="1"/>
  <c r="R872" i="7"/>
  <c r="R872" i="15" s="1"/>
  <c r="R868" i="7"/>
  <c r="R864" i="7"/>
  <c r="R860" i="7"/>
  <c r="R947" i="7"/>
  <c r="R932" i="7"/>
  <c r="R908" i="7"/>
  <c r="R1000" i="7"/>
  <c r="R971" i="7"/>
  <c r="R959" i="7"/>
  <c r="R925" i="7"/>
  <c r="R975" i="7"/>
  <c r="R951" i="7"/>
  <c r="R951" i="15" s="1"/>
  <c r="R948" i="7"/>
  <c r="R931" i="7"/>
  <c r="R919" i="7"/>
  <c r="R919" i="15" s="1"/>
  <c r="R913" i="7"/>
  <c r="R998" i="7"/>
  <c r="R998" i="15" s="1"/>
  <c r="R979" i="7"/>
  <c r="R930" i="7"/>
  <c r="R907" i="7"/>
  <c r="R903" i="7"/>
  <c r="R903" i="15" s="1"/>
  <c r="R899" i="7"/>
  <c r="R899" i="15" s="1"/>
  <c r="R895" i="7"/>
  <c r="R891" i="7"/>
  <c r="R887" i="7"/>
  <c r="R887" i="15" s="1"/>
  <c r="R883" i="7"/>
  <c r="R879" i="7"/>
  <c r="R875" i="7"/>
  <c r="R871" i="7"/>
  <c r="R867" i="7"/>
  <c r="R863" i="7"/>
  <c r="R997" i="7"/>
  <c r="R997" i="15" s="1"/>
  <c r="R967" i="7"/>
  <c r="R957" i="7"/>
  <c r="R957" i="15" s="1"/>
  <c r="R924" i="7"/>
  <c r="R918" i="7"/>
  <c r="R918" i="15" s="1"/>
  <c r="P57" i="18" s="1"/>
  <c r="R943" i="7"/>
  <c r="R912" i="7"/>
  <c r="R912" i="15" s="1"/>
  <c r="R944" i="7"/>
  <c r="R944" i="15" s="1"/>
  <c r="R929" i="7"/>
  <c r="R949" i="7"/>
  <c r="R945" i="7"/>
  <c r="R923" i="7"/>
  <c r="R923" i="15" s="1"/>
  <c r="R917" i="7"/>
  <c r="R906" i="7"/>
  <c r="R906" i="15" s="1"/>
  <c r="R902" i="7"/>
  <c r="R902" i="15" s="1"/>
  <c r="R898" i="7"/>
  <c r="R898" i="15" s="1"/>
  <c r="R894" i="7"/>
  <c r="R894" i="15" s="1"/>
  <c r="R890" i="7"/>
  <c r="R890" i="15" s="1"/>
  <c r="R886" i="7"/>
  <c r="R882" i="7"/>
  <c r="R1045" i="7"/>
  <c r="R1045" i="15" s="1"/>
  <c r="R911" i="7"/>
  <c r="R911" i="15" s="1"/>
  <c r="R955" i="7"/>
  <c r="R928" i="7"/>
  <c r="R922" i="7"/>
  <c r="R922" i="15" s="1"/>
  <c r="R937" i="7"/>
  <c r="R937" i="15" s="1"/>
  <c r="R916" i="7"/>
  <c r="R916" i="15" s="1"/>
  <c r="R910" i="7"/>
  <c r="R829" i="7"/>
  <c r="R828" i="7"/>
  <c r="R828" i="15" s="1"/>
  <c r="R822" i="7"/>
  <c r="R822" i="15" s="1"/>
  <c r="R818" i="7"/>
  <c r="R814" i="7"/>
  <c r="R810" i="7"/>
  <c r="R806" i="7"/>
  <c r="R806" i="15" s="1"/>
  <c r="R802" i="7"/>
  <c r="R802" i="15" s="1"/>
  <c r="R798" i="7"/>
  <c r="R798" i="15" s="1"/>
  <c r="R794" i="7"/>
  <c r="R794" i="15" s="1"/>
  <c r="R790" i="7"/>
  <c r="R790" i="15" s="1"/>
  <c r="R786" i="7"/>
  <c r="R786" i="15" s="1"/>
  <c r="R782" i="7"/>
  <c r="R778" i="7"/>
  <c r="R778" i="15" s="1"/>
  <c r="R774" i="7"/>
  <c r="R770" i="7"/>
  <c r="R770" i="15" s="1"/>
  <c r="R766" i="7"/>
  <c r="R766" i="15" s="1"/>
  <c r="R762" i="7"/>
  <c r="R758" i="7"/>
  <c r="R754" i="7"/>
  <c r="R750" i="7"/>
  <c r="R746" i="7"/>
  <c r="R746" i="15" s="1"/>
  <c r="R742" i="7"/>
  <c r="R742" i="15" s="1"/>
  <c r="R738" i="7"/>
  <c r="R734" i="7"/>
  <c r="R730" i="7"/>
  <c r="R878" i="7"/>
  <c r="R850" i="7"/>
  <c r="R827" i="7"/>
  <c r="R851" i="7"/>
  <c r="R862" i="7"/>
  <c r="R858" i="7"/>
  <c r="R821" i="7"/>
  <c r="R817" i="7"/>
  <c r="R813" i="7"/>
  <c r="R813" i="15" s="1"/>
  <c r="R809" i="7"/>
  <c r="R805" i="7"/>
  <c r="R801" i="7"/>
  <c r="R797" i="7"/>
  <c r="R797" i="15" s="1"/>
  <c r="R793" i="7"/>
  <c r="R789" i="7"/>
  <c r="R789" i="15" s="1"/>
  <c r="R785" i="7"/>
  <c r="R781" i="7"/>
  <c r="R777" i="7"/>
  <c r="R773" i="7"/>
  <c r="R769" i="7"/>
  <c r="R765" i="7"/>
  <c r="R761" i="7"/>
  <c r="R757" i="7"/>
  <c r="R753" i="7"/>
  <c r="R749" i="7"/>
  <c r="R749" i="15" s="1"/>
  <c r="R852" i="7"/>
  <c r="R826" i="7"/>
  <c r="R859" i="7"/>
  <c r="R859" i="15" s="1"/>
  <c r="R870" i="7"/>
  <c r="R870" i="15" s="1"/>
  <c r="R844" i="7"/>
  <c r="R844" i="15" s="1"/>
  <c r="R843" i="7"/>
  <c r="R843" i="15" s="1"/>
  <c r="R840" i="7"/>
  <c r="R825" i="7"/>
  <c r="R820" i="7"/>
  <c r="R816" i="7"/>
  <c r="R812" i="7"/>
  <c r="R808" i="7"/>
  <c r="R808" i="15" s="1"/>
  <c r="R804" i="7"/>
  <c r="R800" i="7"/>
  <c r="R796" i="7"/>
  <c r="R796" i="15" s="1"/>
  <c r="R792" i="7"/>
  <c r="R792" i="15" s="1"/>
  <c r="R788" i="7"/>
  <c r="R784" i="7"/>
  <c r="R780" i="7"/>
  <c r="R780" i="15" s="1"/>
  <c r="P48" i="18" s="1"/>
  <c r="R776" i="7"/>
  <c r="R776" i="15" s="1"/>
  <c r="R772" i="7"/>
  <c r="R772" i="15" s="1"/>
  <c r="R768" i="7"/>
  <c r="R768" i="15" s="1"/>
  <c r="R764" i="7"/>
  <c r="R764" i="15" s="1"/>
  <c r="R842" i="7"/>
  <c r="R839" i="7"/>
  <c r="R839" i="15" s="1"/>
  <c r="R836" i="7"/>
  <c r="R836" i="15" s="1"/>
  <c r="R874" i="7"/>
  <c r="R874" i="15" s="1"/>
  <c r="R838" i="7"/>
  <c r="R838" i="15" s="1"/>
  <c r="R835" i="7"/>
  <c r="R835" i="15" s="1"/>
  <c r="P59" i="18" s="1"/>
  <c r="R832" i="7"/>
  <c r="R824" i="7"/>
  <c r="R854" i="7"/>
  <c r="R854" i="15" s="1"/>
  <c r="R834" i="7"/>
  <c r="R834" i="15" s="1"/>
  <c r="R866" i="7"/>
  <c r="R866" i="15" s="1"/>
  <c r="R855" i="7"/>
  <c r="R855" i="15" s="1"/>
  <c r="R848" i="7"/>
  <c r="R847" i="7"/>
  <c r="R846" i="7"/>
  <c r="R846" i="15" s="1"/>
  <c r="R831" i="7"/>
  <c r="R819" i="7"/>
  <c r="R819" i="15" s="1"/>
  <c r="R815" i="7"/>
  <c r="R811" i="7"/>
  <c r="R811" i="15" s="1"/>
  <c r="R807" i="7"/>
  <c r="R803" i="7"/>
  <c r="R799" i="7"/>
  <c r="R795" i="7"/>
  <c r="R795" i="15" s="1"/>
  <c r="R791" i="7"/>
  <c r="R787" i="7"/>
  <c r="R783" i="7"/>
  <c r="R783" i="15" s="1"/>
  <c r="R779" i="7"/>
  <c r="R775" i="7"/>
  <c r="R775" i="15" s="1"/>
  <c r="R771" i="7"/>
  <c r="R767" i="7"/>
  <c r="R823" i="7"/>
  <c r="R823" i="15" s="1"/>
  <c r="R856" i="7"/>
  <c r="R830" i="7"/>
  <c r="R830" i="15" s="1"/>
  <c r="R722" i="7"/>
  <c r="R690" i="7"/>
  <c r="R690" i="15" s="1"/>
  <c r="R752" i="7"/>
  <c r="R745" i="7"/>
  <c r="R721" i="7"/>
  <c r="R721" i="15" s="1"/>
  <c r="R711" i="7"/>
  <c r="R700" i="7"/>
  <c r="R689" i="7"/>
  <c r="R689" i="15" s="1"/>
  <c r="R685" i="7"/>
  <c r="R685" i="15" s="1"/>
  <c r="R681" i="7"/>
  <c r="R681" i="15" s="1"/>
  <c r="R677" i="7"/>
  <c r="R677" i="15" s="1"/>
  <c r="R673" i="7"/>
  <c r="R673" i="15" s="1"/>
  <c r="R669" i="7"/>
  <c r="R665" i="7"/>
  <c r="R665" i="15" s="1"/>
  <c r="R661" i="7"/>
  <c r="R657" i="7"/>
  <c r="R657" i="15" s="1"/>
  <c r="R653" i="7"/>
  <c r="R653" i="15" s="1"/>
  <c r="R649" i="7"/>
  <c r="R649" i="15" s="1"/>
  <c r="R645" i="7"/>
  <c r="R645" i="15" s="1"/>
  <c r="R641" i="7"/>
  <c r="R641" i="15" s="1"/>
  <c r="R637" i="7"/>
  <c r="R633" i="7"/>
  <c r="R629" i="7"/>
  <c r="R625" i="7"/>
  <c r="R625" i="15" s="1"/>
  <c r="R621" i="7"/>
  <c r="R621" i="15" s="1"/>
  <c r="R617" i="7"/>
  <c r="R617" i="15" s="1"/>
  <c r="R613" i="7"/>
  <c r="R613" i="15" s="1"/>
  <c r="R609" i="7"/>
  <c r="R605" i="7"/>
  <c r="R605" i="15" s="1"/>
  <c r="R710" i="7"/>
  <c r="R710" i="15" s="1"/>
  <c r="R748" i="7"/>
  <c r="R720" i="7"/>
  <c r="R720" i="15" s="1"/>
  <c r="R709" i="7"/>
  <c r="R699" i="7"/>
  <c r="R699" i="15" s="1"/>
  <c r="R698" i="7"/>
  <c r="R698" i="15" s="1"/>
  <c r="R760" i="7"/>
  <c r="R739" i="7"/>
  <c r="R719" i="7"/>
  <c r="R708" i="7"/>
  <c r="R697" i="7"/>
  <c r="R697" i="15" s="1"/>
  <c r="R688" i="7"/>
  <c r="R688" i="15" s="1"/>
  <c r="R684" i="7"/>
  <c r="R684" i="15" s="1"/>
  <c r="R680" i="7"/>
  <c r="R676" i="7"/>
  <c r="R672" i="7"/>
  <c r="R672" i="15" s="1"/>
  <c r="R668" i="7"/>
  <c r="R664" i="7"/>
  <c r="R660" i="7"/>
  <c r="R656" i="7"/>
  <c r="R652" i="7"/>
  <c r="R648" i="7"/>
  <c r="R644" i="7"/>
  <c r="R640" i="7"/>
  <c r="R640" i="15" s="1"/>
  <c r="R636" i="7"/>
  <c r="R632" i="7"/>
  <c r="R763" i="7"/>
  <c r="R763" i="15" s="1"/>
  <c r="R735" i="7"/>
  <c r="R718" i="7"/>
  <c r="R717" i="7"/>
  <c r="R717" i="15" s="1"/>
  <c r="R707" i="7"/>
  <c r="R696" i="7"/>
  <c r="R696" i="15" s="1"/>
  <c r="R743" i="7"/>
  <c r="R731" i="7"/>
  <c r="R706" i="7"/>
  <c r="R756" i="7"/>
  <c r="R751" i="7"/>
  <c r="R751" i="15" s="1"/>
  <c r="R740" i="7"/>
  <c r="R736" i="7"/>
  <c r="R716" i="7"/>
  <c r="R705" i="7"/>
  <c r="R695" i="7"/>
  <c r="R695" i="15" s="1"/>
  <c r="R687" i="7"/>
  <c r="R683" i="7"/>
  <c r="R679" i="7"/>
  <c r="R679" i="15" s="1"/>
  <c r="R675" i="7"/>
  <c r="R671" i="7"/>
  <c r="R671" i="15" s="1"/>
  <c r="R667" i="7"/>
  <c r="R667" i="15" s="1"/>
  <c r="R663" i="7"/>
  <c r="R663" i="15" s="1"/>
  <c r="R659" i="7"/>
  <c r="R659" i="15" s="1"/>
  <c r="R655" i="7"/>
  <c r="R651" i="7"/>
  <c r="R647" i="7"/>
  <c r="R643" i="7"/>
  <c r="R639" i="7"/>
  <c r="R639" i="15" s="1"/>
  <c r="R635" i="7"/>
  <c r="R635" i="15" s="1"/>
  <c r="R631" i="7"/>
  <c r="R631" i="15" s="1"/>
  <c r="R627" i="7"/>
  <c r="R759" i="7"/>
  <c r="R759" i="15" s="1"/>
  <c r="R726" i="7"/>
  <c r="R694" i="7"/>
  <c r="R694" i="15" s="1"/>
  <c r="R737" i="7"/>
  <c r="R732" i="7"/>
  <c r="R725" i="7"/>
  <c r="R725" i="15" s="1"/>
  <c r="R715" i="7"/>
  <c r="R704" i="7"/>
  <c r="R693" i="7"/>
  <c r="R744" i="7"/>
  <c r="R727" i="7"/>
  <c r="R727" i="15" s="1"/>
  <c r="R714" i="7"/>
  <c r="R741" i="7"/>
  <c r="R741" i="15" s="1"/>
  <c r="R733" i="7"/>
  <c r="R733" i="15" s="1"/>
  <c r="R724" i="7"/>
  <c r="R713" i="7"/>
  <c r="R713" i="15" s="1"/>
  <c r="R703" i="7"/>
  <c r="R692" i="7"/>
  <c r="R686" i="7"/>
  <c r="R686" i="15" s="1"/>
  <c r="R682" i="7"/>
  <c r="R682" i="15" s="1"/>
  <c r="R678" i="7"/>
  <c r="R674" i="7"/>
  <c r="R670" i="7"/>
  <c r="R670" i="15" s="1"/>
  <c r="R666" i="7"/>
  <c r="R662" i="7"/>
  <c r="R662" i="15" s="1"/>
  <c r="R658" i="7"/>
  <c r="R654" i="7"/>
  <c r="R654" i="15" s="1"/>
  <c r="R650" i="7"/>
  <c r="R650" i="15" s="1"/>
  <c r="R646" i="7"/>
  <c r="R646" i="15" s="1"/>
  <c r="R755" i="7"/>
  <c r="R747" i="7"/>
  <c r="R747" i="15" s="1"/>
  <c r="R728" i="7"/>
  <c r="R702" i="7"/>
  <c r="R729" i="7"/>
  <c r="R723" i="7"/>
  <c r="R712" i="7"/>
  <c r="R701" i="7"/>
  <c r="R691" i="7"/>
  <c r="R691" i="15" s="1"/>
  <c r="R620" i="7"/>
  <c r="R620" i="15" s="1"/>
  <c r="R598" i="7"/>
  <c r="R587" i="7"/>
  <c r="R587" i="15" s="1"/>
  <c r="R597" i="7"/>
  <c r="R596" i="7"/>
  <c r="R596" i="15" s="1"/>
  <c r="R582" i="7"/>
  <c r="R582" i="15" s="1"/>
  <c r="R578" i="7"/>
  <c r="R574" i="7"/>
  <c r="R574" i="15" s="1"/>
  <c r="R570" i="7"/>
  <c r="R566" i="7"/>
  <c r="R566" i="15" s="1"/>
  <c r="R562" i="7"/>
  <c r="R558" i="7"/>
  <c r="R558" i="15" s="1"/>
  <c r="P49" i="18" s="1"/>
  <c r="R554" i="7"/>
  <c r="R550" i="7"/>
  <c r="R550" i="15" s="1"/>
  <c r="R546" i="7"/>
  <c r="R542" i="7"/>
  <c r="R538" i="7"/>
  <c r="R534" i="7"/>
  <c r="R534" i="15" s="1"/>
  <c r="R530" i="7"/>
  <c r="R526" i="7"/>
  <c r="R526" i="15" s="1"/>
  <c r="R522" i="7"/>
  <c r="R522" i="15" s="1"/>
  <c r="R518" i="7"/>
  <c r="R586" i="7"/>
  <c r="R614" i="7"/>
  <c r="R595" i="7"/>
  <c r="R595" i="15" s="1"/>
  <c r="R615" i="7"/>
  <c r="R628" i="7"/>
  <c r="R607" i="7"/>
  <c r="R604" i="7"/>
  <c r="R604" i="15" s="1"/>
  <c r="R594" i="7"/>
  <c r="R585" i="7"/>
  <c r="R585" i="15" s="1"/>
  <c r="R581" i="7"/>
  <c r="R581" i="15" s="1"/>
  <c r="P44" i="18" s="1"/>
  <c r="R577" i="7"/>
  <c r="R573" i="7"/>
  <c r="R569" i="7"/>
  <c r="R569" i="15" s="1"/>
  <c r="R565" i="7"/>
  <c r="R565" i="15" s="1"/>
  <c r="R561" i="7"/>
  <c r="R557" i="7"/>
  <c r="R557" i="15" s="1"/>
  <c r="R553" i="7"/>
  <c r="R549" i="7"/>
  <c r="R545" i="7"/>
  <c r="R541" i="7"/>
  <c r="R541" i="15" s="1"/>
  <c r="R537" i="7"/>
  <c r="R537" i="15" s="1"/>
  <c r="R533" i="7"/>
  <c r="R529" i="7"/>
  <c r="R525" i="7"/>
  <c r="R521" i="7"/>
  <c r="R517" i="7"/>
  <c r="R517" i="15" s="1"/>
  <c r="R513" i="7"/>
  <c r="R509" i="7"/>
  <c r="R505" i="7"/>
  <c r="R638" i="7"/>
  <c r="R630" i="7"/>
  <c r="R630" i="15" s="1"/>
  <c r="R626" i="7"/>
  <c r="R626" i="15" s="1"/>
  <c r="R622" i="7"/>
  <c r="R622" i="15" s="1"/>
  <c r="R616" i="7"/>
  <c r="R608" i="7"/>
  <c r="R608" i="15" s="1"/>
  <c r="R606" i="7"/>
  <c r="R606" i="15" s="1"/>
  <c r="R593" i="7"/>
  <c r="R593" i="15" s="1"/>
  <c r="R603" i="7"/>
  <c r="R603" i="15" s="1"/>
  <c r="R592" i="7"/>
  <c r="R592" i="15" s="1"/>
  <c r="R623" i="7"/>
  <c r="R602" i="7"/>
  <c r="R602" i="15" s="1"/>
  <c r="R591" i="7"/>
  <c r="R591" i="15" s="1"/>
  <c r="R584" i="7"/>
  <c r="R580" i="7"/>
  <c r="R580" i="15" s="1"/>
  <c r="R576" i="7"/>
  <c r="R572" i="7"/>
  <c r="R572" i="15" s="1"/>
  <c r="R568" i="7"/>
  <c r="R568" i="15" s="1"/>
  <c r="R564" i="7"/>
  <c r="R560" i="7"/>
  <c r="R556" i="7"/>
  <c r="R556" i="15" s="1"/>
  <c r="R552" i="7"/>
  <c r="R548" i="7"/>
  <c r="R544" i="7"/>
  <c r="R540" i="7"/>
  <c r="R536" i="7"/>
  <c r="R532" i="7"/>
  <c r="R532" i="15" s="1"/>
  <c r="R528" i="7"/>
  <c r="R524" i="7"/>
  <c r="R520" i="7"/>
  <c r="R516" i="7"/>
  <c r="R642" i="7"/>
  <c r="R610" i="7"/>
  <c r="R601" i="7"/>
  <c r="R601" i="15" s="1"/>
  <c r="R634" i="7"/>
  <c r="R634" i="15" s="1"/>
  <c r="R611" i="7"/>
  <c r="R600" i="7"/>
  <c r="R600" i="15" s="1"/>
  <c r="R590" i="7"/>
  <c r="R590" i="15" s="1"/>
  <c r="R624" i="7"/>
  <c r="R618" i="7"/>
  <c r="R589" i="7"/>
  <c r="R619" i="7"/>
  <c r="R612" i="7"/>
  <c r="R612" i="15" s="1"/>
  <c r="R599" i="7"/>
  <c r="R588" i="7"/>
  <c r="R588" i="15" s="1"/>
  <c r="R583" i="7"/>
  <c r="R583" i="15" s="1"/>
  <c r="R579" i="7"/>
  <c r="R579" i="15" s="1"/>
  <c r="R575" i="7"/>
  <c r="R575" i="15" s="1"/>
  <c r="R571" i="7"/>
  <c r="R567" i="7"/>
  <c r="R567" i="15" s="1"/>
  <c r="R563" i="7"/>
  <c r="S15" i="8" s="1"/>
  <c r="R559" i="7"/>
  <c r="R555" i="7"/>
  <c r="R551" i="7"/>
  <c r="R547" i="7"/>
  <c r="R543" i="7"/>
  <c r="R539" i="7"/>
  <c r="R535" i="7"/>
  <c r="R531" i="7"/>
  <c r="R512" i="7"/>
  <c r="R512" i="15" s="1"/>
  <c r="R471" i="7"/>
  <c r="R523" i="7"/>
  <c r="R523" i="15" s="1"/>
  <c r="R492" i="7"/>
  <c r="R490" i="7"/>
  <c r="R489" i="7"/>
  <c r="R482" i="7"/>
  <c r="R466" i="7"/>
  <c r="R462" i="7"/>
  <c r="R462" i="15" s="1"/>
  <c r="R458" i="7"/>
  <c r="R458" i="15" s="1"/>
  <c r="R454" i="7"/>
  <c r="R450" i="7"/>
  <c r="R446" i="7"/>
  <c r="R442" i="7"/>
  <c r="R442" i="15" s="1"/>
  <c r="R438" i="7"/>
  <c r="R434" i="7"/>
  <c r="R434" i="15" s="1"/>
  <c r="R430" i="7"/>
  <c r="R426" i="7"/>
  <c r="R426" i="15" s="1"/>
  <c r="R422" i="7"/>
  <c r="R422" i="15" s="1"/>
  <c r="R418" i="7"/>
  <c r="R414" i="7"/>
  <c r="R414" i="15" s="1"/>
  <c r="R410" i="7"/>
  <c r="R406" i="7"/>
  <c r="R406" i="15" s="1"/>
  <c r="R402" i="7"/>
  <c r="R398" i="7"/>
  <c r="R394" i="7"/>
  <c r="R394" i="15" s="1"/>
  <c r="R390" i="7"/>
  <c r="R390" i="15" s="1"/>
  <c r="R386" i="7"/>
  <c r="R386" i="15" s="1"/>
  <c r="R382" i="7"/>
  <c r="R514" i="7"/>
  <c r="R499" i="7"/>
  <c r="R499" i="15" s="1"/>
  <c r="R491" i="7"/>
  <c r="R476" i="7"/>
  <c r="R470" i="7"/>
  <c r="R470" i="15" s="1"/>
  <c r="R500" i="7"/>
  <c r="R493" i="7"/>
  <c r="R493" i="15" s="1"/>
  <c r="R488" i="7"/>
  <c r="R506" i="7"/>
  <c r="R481" i="7"/>
  <c r="R519" i="7"/>
  <c r="R519" i="15" s="1"/>
  <c r="R501" i="7"/>
  <c r="R487" i="7"/>
  <c r="R475" i="7"/>
  <c r="R475" i="15" s="1"/>
  <c r="R469" i="7"/>
  <c r="R469" i="15" s="1"/>
  <c r="R465" i="7"/>
  <c r="R461" i="7"/>
  <c r="R461" i="15" s="1"/>
  <c r="R457" i="7"/>
  <c r="R453" i="7"/>
  <c r="R453" i="15" s="1"/>
  <c r="R449" i="7"/>
  <c r="R445" i="7"/>
  <c r="R441" i="7"/>
  <c r="R441" i="15" s="1"/>
  <c r="R437" i="7"/>
  <c r="R433" i="7"/>
  <c r="R433" i="15" s="1"/>
  <c r="R429" i="7"/>
  <c r="R425" i="7"/>
  <c r="R425" i="15" s="1"/>
  <c r="R421" i="7"/>
  <c r="R510" i="7"/>
  <c r="R494" i="7"/>
  <c r="R494" i="15" s="1"/>
  <c r="P62" i="18" s="1"/>
  <c r="R486" i="7"/>
  <c r="R486" i="15" s="1"/>
  <c r="R480" i="7"/>
  <c r="R480" i="15" s="1"/>
  <c r="R474" i="7"/>
  <c r="R474" i="15" s="1"/>
  <c r="R507" i="7"/>
  <c r="R507" i="15" s="1"/>
  <c r="R502" i="7"/>
  <c r="R502" i="15" s="1"/>
  <c r="R495" i="7"/>
  <c r="R495" i="15" s="1"/>
  <c r="R485" i="7"/>
  <c r="R468" i="7"/>
  <c r="R464" i="7"/>
  <c r="R460" i="7"/>
  <c r="R456" i="7"/>
  <c r="R452" i="7"/>
  <c r="R452" i="15" s="1"/>
  <c r="R448" i="7"/>
  <c r="R448" i="15" s="1"/>
  <c r="R444" i="7"/>
  <c r="R440" i="7"/>
  <c r="R440" i="15" s="1"/>
  <c r="R436" i="7"/>
  <c r="R432" i="7"/>
  <c r="R432" i="15" s="1"/>
  <c r="R428" i="7"/>
  <c r="R428" i="15" s="1"/>
  <c r="R424" i="7"/>
  <c r="R420" i="7"/>
  <c r="R416" i="7"/>
  <c r="R412" i="7"/>
  <c r="R408" i="7"/>
  <c r="R404" i="7"/>
  <c r="R400" i="7"/>
  <c r="R396" i="7"/>
  <c r="R396" i="15" s="1"/>
  <c r="R515" i="7"/>
  <c r="R515" i="15" s="1"/>
  <c r="R508" i="7"/>
  <c r="R496" i="7"/>
  <c r="R479" i="7"/>
  <c r="R473" i="7"/>
  <c r="R503" i="7"/>
  <c r="R503" i="15" s="1"/>
  <c r="R511" i="7"/>
  <c r="R504" i="7"/>
  <c r="R497" i="7"/>
  <c r="R484" i="7"/>
  <c r="R478" i="7"/>
  <c r="R527" i="7"/>
  <c r="R472" i="7"/>
  <c r="R467" i="7"/>
  <c r="R467" i="15" s="1"/>
  <c r="R463" i="7"/>
  <c r="R459" i="7"/>
  <c r="R455" i="7"/>
  <c r="R451" i="7"/>
  <c r="R447" i="7"/>
  <c r="R443" i="7"/>
  <c r="R443" i="15" s="1"/>
  <c r="R439" i="7"/>
  <c r="R435" i="7"/>
  <c r="R435" i="15" s="1"/>
  <c r="R431" i="7"/>
  <c r="R427" i="7"/>
  <c r="R423" i="7"/>
  <c r="R498" i="7"/>
  <c r="R483" i="7"/>
  <c r="R483" i="15" s="1"/>
  <c r="R477" i="7"/>
  <c r="R401" i="7"/>
  <c r="R392" i="7"/>
  <c r="R384" i="7"/>
  <c r="R378" i="7"/>
  <c r="R351" i="7"/>
  <c r="R351" i="15" s="1"/>
  <c r="R389" i="7"/>
  <c r="R379" i="7"/>
  <c r="R377" i="7"/>
  <c r="R376" i="7"/>
  <c r="R375" i="7"/>
  <c r="R374" i="7"/>
  <c r="R374" i="15" s="1"/>
  <c r="R368" i="7"/>
  <c r="R362" i="7"/>
  <c r="R399" i="7"/>
  <c r="R356" i="7"/>
  <c r="R356" i="15" s="1"/>
  <c r="R419" i="7"/>
  <c r="R419" i="15" s="1"/>
  <c r="P40" i="18" s="1"/>
  <c r="R397" i="7"/>
  <c r="R385" i="7"/>
  <c r="R380" i="7"/>
  <c r="R373" i="7"/>
  <c r="R350" i="7"/>
  <c r="R346" i="7"/>
  <c r="R342" i="7"/>
  <c r="R338" i="7"/>
  <c r="R334" i="7"/>
  <c r="R334" i="15" s="1"/>
  <c r="R330" i="7"/>
  <c r="R326" i="7"/>
  <c r="R326" i="15" s="1"/>
  <c r="R322" i="7"/>
  <c r="R318" i="7"/>
  <c r="R318" i="15" s="1"/>
  <c r="R314" i="7"/>
  <c r="R314" i="15" s="1"/>
  <c r="R310" i="7"/>
  <c r="R306" i="7"/>
  <c r="R306" i="15" s="1"/>
  <c r="R302" i="7"/>
  <c r="R298" i="7"/>
  <c r="R298" i="15" s="1"/>
  <c r="R294" i="7"/>
  <c r="R294" i="15" s="1"/>
  <c r="R290" i="7"/>
  <c r="R286" i="7"/>
  <c r="R282" i="7"/>
  <c r="R282" i="15" s="1"/>
  <c r="R278" i="7"/>
  <c r="R274" i="7"/>
  <c r="R274" i="15" s="1"/>
  <c r="R417" i="7"/>
  <c r="R367" i="7"/>
  <c r="R367" i="15" s="1"/>
  <c r="R361" i="7"/>
  <c r="R361" i="15" s="1"/>
  <c r="R395" i="7"/>
  <c r="R381" i="7"/>
  <c r="R355" i="7"/>
  <c r="R355" i="15" s="1"/>
  <c r="R415" i="7"/>
  <c r="R415" i="15" s="1"/>
  <c r="R393" i="7"/>
  <c r="R372" i="7"/>
  <c r="R366" i="7"/>
  <c r="R413" i="7"/>
  <c r="R413" i="15" s="1"/>
  <c r="R360" i="7"/>
  <c r="R354" i="7"/>
  <c r="R349" i="7"/>
  <c r="R349" i="15" s="1"/>
  <c r="R345" i="7"/>
  <c r="R341" i="7"/>
  <c r="R337" i="7"/>
  <c r="R337" i="15" s="1"/>
  <c r="R333" i="7"/>
  <c r="R329" i="7"/>
  <c r="R325" i="7"/>
  <c r="R325" i="15" s="1"/>
  <c r="R321" i="7"/>
  <c r="R321" i="15" s="1"/>
  <c r="R317" i="7"/>
  <c r="R313" i="7"/>
  <c r="R313" i="15" s="1"/>
  <c r="R309" i="7"/>
  <c r="R305" i="7"/>
  <c r="R301" i="7"/>
  <c r="R297" i="7"/>
  <c r="R297" i="15" s="1"/>
  <c r="R411" i="7"/>
  <c r="R371" i="7"/>
  <c r="R365" i="7"/>
  <c r="R409" i="7"/>
  <c r="R359" i="7"/>
  <c r="R359" i="15" s="1"/>
  <c r="R353" i="7"/>
  <c r="R391" i="7"/>
  <c r="R387" i="7"/>
  <c r="R370" i="7"/>
  <c r="R370" i="15" s="1"/>
  <c r="R348" i="7"/>
  <c r="R344" i="7"/>
  <c r="R340" i="7"/>
  <c r="R340" i="15" s="1"/>
  <c r="R336" i="7"/>
  <c r="R332" i="7"/>
  <c r="R328" i="7"/>
  <c r="R328" i="15" s="1"/>
  <c r="R324" i="7"/>
  <c r="R320" i="7"/>
  <c r="R316" i="7"/>
  <c r="R312" i="7"/>
  <c r="R312" i="15" s="1"/>
  <c r="R308" i="7"/>
  <c r="R308" i="15" s="1"/>
  <c r="R304" i="7"/>
  <c r="R304" i="15" s="1"/>
  <c r="R300" i="7"/>
  <c r="R300" i="15" s="1"/>
  <c r="R407" i="7"/>
  <c r="R407" i="15" s="1"/>
  <c r="R364" i="7"/>
  <c r="R358" i="7"/>
  <c r="R405" i="7"/>
  <c r="R405" i="15" s="1"/>
  <c r="P29" i="18" s="1"/>
  <c r="R383" i="7"/>
  <c r="R383" i="15" s="1"/>
  <c r="R352" i="7"/>
  <c r="R388" i="7"/>
  <c r="R369" i="7"/>
  <c r="R403" i="7"/>
  <c r="R363" i="7"/>
  <c r="R357" i="7"/>
  <c r="R357" i="15" s="1"/>
  <c r="R347" i="7"/>
  <c r="R347" i="15" s="1"/>
  <c r="R343" i="7"/>
  <c r="R343" i="15" s="1"/>
  <c r="R339" i="7"/>
  <c r="R335" i="7"/>
  <c r="R335" i="15" s="1"/>
  <c r="R331" i="7"/>
  <c r="R327" i="7"/>
  <c r="R323" i="7"/>
  <c r="R323" i="15" s="1"/>
  <c r="R319" i="7"/>
  <c r="R319" i="15" s="1"/>
  <c r="R315" i="7"/>
  <c r="R311" i="7"/>
  <c r="R307" i="7"/>
  <c r="R307" i="15" s="1"/>
  <c r="R284" i="7"/>
  <c r="R270" i="7"/>
  <c r="R233" i="7"/>
  <c r="R211" i="7"/>
  <c r="R211" i="15" s="1"/>
  <c r="R207" i="7"/>
  <c r="R203" i="7"/>
  <c r="R199" i="7"/>
  <c r="R195" i="7"/>
  <c r="R191" i="7"/>
  <c r="R187" i="7"/>
  <c r="R183" i="7"/>
  <c r="R183" i="15" s="1"/>
  <c r="R179" i="7"/>
  <c r="R175" i="7"/>
  <c r="R171" i="7"/>
  <c r="R167" i="7"/>
  <c r="R163" i="7"/>
  <c r="R159" i="7"/>
  <c r="R155" i="7"/>
  <c r="R151" i="7"/>
  <c r="R151" i="15" s="1"/>
  <c r="R147" i="7"/>
  <c r="R147" i="15" s="1"/>
  <c r="R143" i="7"/>
  <c r="R143" i="15" s="1"/>
  <c r="R139" i="7"/>
  <c r="R135" i="7"/>
  <c r="R131" i="7"/>
  <c r="R127" i="7"/>
  <c r="R127" i="15" s="1"/>
  <c r="R123" i="7"/>
  <c r="R123" i="15" s="1"/>
  <c r="R119" i="7"/>
  <c r="R119" i="15" s="1"/>
  <c r="R115" i="7"/>
  <c r="R115" i="15" s="1"/>
  <c r="R275" i="7"/>
  <c r="R275" i="15" s="1"/>
  <c r="R273" i="7"/>
  <c r="R273" i="15" s="1"/>
  <c r="R260" i="7"/>
  <c r="R249" i="7"/>
  <c r="R239" i="7"/>
  <c r="R239" i="15" s="1"/>
  <c r="R227" i="7"/>
  <c r="R227" i="15" s="1"/>
  <c r="R221" i="7"/>
  <c r="R293" i="7"/>
  <c r="R238" i="7"/>
  <c r="R215" i="7"/>
  <c r="R295" i="7"/>
  <c r="R280" i="7"/>
  <c r="R259" i="7"/>
  <c r="R259" i="15" s="1"/>
  <c r="R258" i="7"/>
  <c r="R258" i="15" s="1"/>
  <c r="R248" i="7"/>
  <c r="R248" i="15" s="1"/>
  <c r="R232" i="7"/>
  <c r="R226" i="7"/>
  <c r="R220" i="7"/>
  <c r="R214" i="7"/>
  <c r="R214" i="15" s="1"/>
  <c r="R210" i="7"/>
  <c r="R210" i="15" s="1"/>
  <c r="R206" i="7"/>
  <c r="R206" i="15" s="1"/>
  <c r="R202" i="7"/>
  <c r="R198" i="7"/>
  <c r="R198" i="15" s="1"/>
  <c r="R194" i="7"/>
  <c r="R190" i="7"/>
  <c r="R190" i="15" s="1"/>
  <c r="R186" i="7"/>
  <c r="R186" i="15" s="1"/>
  <c r="R182" i="7"/>
  <c r="R182" i="15" s="1"/>
  <c r="R178" i="7"/>
  <c r="R174" i="7"/>
  <c r="R174" i="15" s="1"/>
  <c r="R170" i="7"/>
  <c r="R170" i="15" s="1"/>
  <c r="R166" i="7"/>
  <c r="R162" i="7"/>
  <c r="R158" i="7"/>
  <c r="R154" i="7"/>
  <c r="R154" i="15" s="1"/>
  <c r="R150" i="7"/>
  <c r="R291" i="7"/>
  <c r="R291" i="15" s="1"/>
  <c r="P75" i="18" s="1"/>
  <c r="R289" i="7"/>
  <c r="R289" i="15" s="1"/>
  <c r="P26" i="18" s="1"/>
  <c r="R271" i="7"/>
  <c r="R257" i="7"/>
  <c r="R247" i="7"/>
  <c r="R247" i="15" s="1"/>
  <c r="R246" i="7"/>
  <c r="R246" i="15" s="1"/>
  <c r="R237" i="7"/>
  <c r="R303" i="7"/>
  <c r="R303" i="15" s="1"/>
  <c r="R276" i="7"/>
  <c r="R231" i="7"/>
  <c r="R225" i="7"/>
  <c r="R256" i="7"/>
  <c r="R256" i="15" s="1"/>
  <c r="R245" i="7"/>
  <c r="R245" i="15" s="1"/>
  <c r="R219" i="7"/>
  <c r="R219" i="15" s="1"/>
  <c r="R287" i="7"/>
  <c r="R285" i="7"/>
  <c r="R285" i="15" s="1"/>
  <c r="R236" i="7"/>
  <c r="R230" i="7"/>
  <c r="R230" i="15" s="1"/>
  <c r="R213" i="7"/>
  <c r="R213" i="15" s="1"/>
  <c r="R209" i="7"/>
  <c r="R205" i="7"/>
  <c r="R201" i="7"/>
  <c r="R197" i="7"/>
  <c r="R197" i="15" s="1"/>
  <c r="R193" i="7"/>
  <c r="R189" i="7"/>
  <c r="R185" i="7"/>
  <c r="R185" i="15" s="1"/>
  <c r="R181" i="7"/>
  <c r="R177" i="7"/>
  <c r="R173" i="7"/>
  <c r="R169" i="7"/>
  <c r="R169" i="15" s="1"/>
  <c r="R165" i="7"/>
  <c r="R161" i="7"/>
  <c r="R161" i="15" s="1"/>
  <c r="R157" i="7"/>
  <c r="R157" i="15" s="1"/>
  <c r="P43" i="18" s="1"/>
  <c r="R299" i="7"/>
  <c r="R272" i="7"/>
  <c r="R272" i="15" s="1"/>
  <c r="R255" i="7"/>
  <c r="R254" i="7"/>
  <c r="R254" i="15" s="1"/>
  <c r="R244" i="7"/>
  <c r="R224" i="7"/>
  <c r="R218" i="7"/>
  <c r="R296" i="7"/>
  <c r="R292" i="7"/>
  <c r="R266" i="7"/>
  <c r="R266" i="15" s="1"/>
  <c r="R265" i="7"/>
  <c r="R283" i="7"/>
  <c r="R281" i="7"/>
  <c r="R281" i="15" s="1"/>
  <c r="R268" i="7"/>
  <c r="R268" i="15" s="1"/>
  <c r="R267" i="7"/>
  <c r="R267" i="15" s="1"/>
  <c r="R264" i="7"/>
  <c r="R264" i="15" s="1"/>
  <c r="P23" i="18" s="1"/>
  <c r="R253" i="7"/>
  <c r="R253" i="15" s="1"/>
  <c r="R243" i="7"/>
  <c r="R242" i="7"/>
  <c r="R242" i="15" s="1"/>
  <c r="P90" i="18" s="1"/>
  <c r="R235" i="7"/>
  <c r="R229" i="7"/>
  <c r="R229" i="15" s="1"/>
  <c r="R223" i="7"/>
  <c r="R217" i="7"/>
  <c r="R212" i="7"/>
  <c r="R208" i="7"/>
  <c r="R204" i="7"/>
  <c r="R200" i="7"/>
  <c r="R200" i="15" s="1"/>
  <c r="R196" i="7"/>
  <c r="R192" i="7"/>
  <c r="R192" i="15" s="1"/>
  <c r="R188" i="7"/>
  <c r="R184" i="7"/>
  <c r="R184" i="15" s="1"/>
  <c r="P42" i="18" s="1"/>
  <c r="R180" i="7"/>
  <c r="R176" i="7"/>
  <c r="R176" i="15" s="1"/>
  <c r="R288" i="7"/>
  <c r="R263" i="7"/>
  <c r="R262" i="7"/>
  <c r="R252" i="7"/>
  <c r="R241" i="7"/>
  <c r="R234" i="7"/>
  <c r="R234" i="15" s="1"/>
  <c r="R279" i="7"/>
  <c r="R279" i="15" s="1"/>
  <c r="R277" i="7"/>
  <c r="R269" i="7"/>
  <c r="R228" i="7"/>
  <c r="R222" i="7"/>
  <c r="R222" i="15" s="1"/>
  <c r="R261" i="7"/>
  <c r="R261" i="15" s="1"/>
  <c r="R251" i="7"/>
  <c r="R251" i="15" s="1"/>
  <c r="R250" i="7"/>
  <c r="R240" i="7"/>
  <c r="R216" i="7"/>
  <c r="R130" i="7"/>
  <c r="R130" i="15" s="1"/>
  <c r="R168" i="7"/>
  <c r="R168" i="15" s="1"/>
  <c r="P79" i="18" s="1"/>
  <c r="R160" i="7"/>
  <c r="R160" i="15" s="1"/>
  <c r="R142" i="7"/>
  <c r="R120" i="7"/>
  <c r="R120" i="15" s="1"/>
  <c r="R148" i="7"/>
  <c r="R141" i="7"/>
  <c r="R129" i="7"/>
  <c r="R129" i="15" s="1"/>
  <c r="R114" i="7"/>
  <c r="R110" i="7"/>
  <c r="R106" i="7"/>
  <c r="R102" i="7"/>
  <c r="R98" i="7"/>
  <c r="R98" i="15" s="1"/>
  <c r="R94" i="7"/>
  <c r="R94" i="15" s="1"/>
  <c r="R90" i="7"/>
  <c r="R86" i="7"/>
  <c r="R82" i="7"/>
  <c r="R78" i="7"/>
  <c r="R74" i="7"/>
  <c r="R70" i="7"/>
  <c r="R70" i="15" s="1"/>
  <c r="R66" i="7"/>
  <c r="R66" i="15" s="1"/>
  <c r="P3" i="18" s="1"/>
  <c r="R62" i="7"/>
  <c r="R62" i="15" s="1"/>
  <c r="R58" i="7"/>
  <c r="R54" i="7"/>
  <c r="R50" i="7"/>
  <c r="R46" i="7"/>
  <c r="R42" i="7"/>
  <c r="R38" i="7"/>
  <c r="R34" i="7"/>
  <c r="R34" i="15" s="1"/>
  <c r="R30" i="7"/>
  <c r="R26" i="7"/>
  <c r="R26" i="15" s="1"/>
  <c r="R22" i="7"/>
  <c r="R18" i="7"/>
  <c r="R18" i="15" s="1"/>
  <c r="R140" i="7"/>
  <c r="R138" i="7"/>
  <c r="R138" i="15" s="1"/>
  <c r="R128" i="7"/>
  <c r="R152" i="7"/>
  <c r="R144" i="7"/>
  <c r="R144" i="15" s="1"/>
  <c r="R149" i="7"/>
  <c r="R137" i="7"/>
  <c r="R126" i="7"/>
  <c r="R126" i="15" s="1"/>
  <c r="P89" i="18" s="1"/>
  <c r="R118" i="7"/>
  <c r="R118" i="15" s="1"/>
  <c r="R113" i="7"/>
  <c r="R113" i="15" s="1"/>
  <c r="R109" i="7"/>
  <c r="R105" i="7"/>
  <c r="R101" i="7"/>
  <c r="R97" i="7"/>
  <c r="R93" i="7"/>
  <c r="R89" i="7"/>
  <c r="R89" i="15" s="1"/>
  <c r="R85" i="7"/>
  <c r="R81" i="7"/>
  <c r="R77" i="7"/>
  <c r="R73" i="7"/>
  <c r="R69" i="7"/>
  <c r="R65" i="7"/>
  <c r="R65" i="15" s="1"/>
  <c r="R61" i="7"/>
  <c r="R61" i="15" s="1"/>
  <c r="R57" i="7"/>
  <c r="R53" i="7"/>
  <c r="R49" i="7"/>
  <c r="R45" i="7"/>
  <c r="R41" i="7"/>
  <c r="R37" i="7"/>
  <c r="R37" i="15" s="1"/>
  <c r="R33" i="7"/>
  <c r="R29" i="7"/>
  <c r="R25" i="7"/>
  <c r="R21" i="7"/>
  <c r="R17" i="7"/>
  <c r="R13" i="7"/>
  <c r="R145" i="7"/>
  <c r="R145" i="15" s="1"/>
  <c r="R172" i="7"/>
  <c r="R136" i="7"/>
  <c r="R125" i="7"/>
  <c r="R125" i="15" s="1"/>
  <c r="R156" i="7"/>
  <c r="R156" i="15" s="1"/>
  <c r="R153" i="7"/>
  <c r="R153" i="15" s="1"/>
  <c r="R146" i="7"/>
  <c r="R146" i="15" s="1"/>
  <c r="R117" i="7"/>
  <c r="R134" i="7"/>
  <c r="R134" i="15" s="1"/>
  <c r="R124" i="7"/>
  <c r="R124" i="15" s="1"/>
  <c r="R112" i="7"/>
  <c r="R112" i="15" s="1"/>
  <c r="R108" i="7"/>
  <c r="R104" i="7"/>
  <c r="R100" i="7"/>
  <c r="R96" i="7"/>
  <c r="R92" i="7"/>
  <c r="R88" i="7"/>
  <c r="R84" i="7"/>
  <c r="R80" i="7"/>
  <c r="R76" i="7"/>
  <c r="R76" i="15" s="1"/>
  <c r="R72" i="7"/>
  <c r="R72" i="15" s="1"/>
  <c r="R68" i="7"/>
  <c r="R64" i="7"/>
  <c r="R64" i="15" s="1"/>
  <c r="R60" i="7"/>
  <c r="R60" i="15" s="1"/>
  <c r="R56" i="7"/>
  <c r="R52" i="7"/>
  <c r="R48" i="7"/>
  <c r="R48" i="15" s="1"/>
  <c r="R44" i="7"/>
  <c r="R40" i="7"/>
  <c r="R40" i="15" s="1"/>
  <c r="R36" i="7"/>
  <c r="R32" i="7"/>
  <c r="R32" i="15" s="1"/>
  <c r="R28" i="7"/>
  <c r="R24" i="7"/>
  <c r="R133" i="7"/>
  <c r="R122" i="7"/>
  <c r="R116" i="7"/>
  <c r="R132" i="7"/>
  <c r="R121" i="7"/>
  <c r="R111" i="7"/>
  <c r="R111" i="15" s="1"/>
  <c r="R107" i="7"/>
  <c r="R103" i="7"/>
  <c r="R103" i="15" s="1"/>
  <c r="R99" i="7"/>
  <c r="R99" i="15" s="1"/>
  <c r="R95" i="7"/>
  <c r="R95" i="15" s="1"/>
  <c r="R91" i="7"/>
  <c r="R91" i="15" s="1"/>
  <c r="R87" i="7"/>
  <c r="R83" i="7"/>
  <c r="R79" i="7"/>
  <c r="R79" i="15" s="1"/>
  <c r="R75" i="7"/>
  <c r="R71" i="7"/>
  <c r="R71" i="15" s="1"/>
  <c r="R67" i="7"/>
  <c r="R63" i="7"/>
  <c r="R164" i="7"/>
  <c r="E6" i="7"/>
  <c r="E7" i="7"/>
  <c r="E8" i="7"/>
  <c r="I9" i="7"/>
  <c r="I9" i="15" s="1"/>
  <c r="I10" i="7"/>
  <c r="I11" i="7"/>
  <c r="I11" i="15" s="1"/>
  <c r="N13" i="7"/>
  <c r="R14" i="7"/>
  <c r="H18" i="7"/>
  <c r="H18" i="15" s="1"/>
  <c r="K19" i="7"/>
  <c r="R20" i="7"/>
  <c r="F22" i="7"/>
  <c r="J33" i="7"/>
  <c r="I35" i="7"/>
  <c r="I35" i="15" s="1"/>
  <c r="L37" i="7"/>
  <c r="L37" i="15" s="1"/>
  <c r="S1244" i="7"/>
  <c r="S1240" i="7"/>
  <c r="S1236" i="7"/>
  <c r="S1232" i="7"/>
  <c r="S1228" i="7"/>
  <c r="S1224" i="7"/>
  <c r="S1220" i="7"/>
  <c r="S1216" i="7"/>
  <c r="S1212" i="7"/>
  <c r="S1208" i="7"/>
  <c r="S1208" i="15" s="1"/>
  <c r="S1204" i="7"/>
  <c r="S1200" i="7"/>
  <c r="S1196" i="7"/>
  <c r="S1192" i="7"/>
  <c r="S1188" i="7"/>
  <c r="S1184" i="7"/>
  <c r="S1180" i="7"/>
  <c r="S1176" i="7"/>
  <c r="S1172" i="7"/>
  <c r="S1168" i="7"/>
  <c r="S1164" i="7"/>
  <c r="S1160" i="7"/>
  <c r="S1156" i="7"/>
  <c r="S1243" i="7"/>
  <c r="S1239" i="7"/>
  <c r="S1235" i="7"/>
  <c r="S1235" i="15" s="1"/>
  <c r="S1231" i="7"/>
  <c r="S1227" i="7"/>
  <c r="S1223" i="7"/>
  <c r="S1219" i="7"/>
  <c r="S1215" i="7"/>
  <c r="S1211" i="7"/>
  <c r="S1207" i="7"/>
  <c r="S1203" i="7"/>
  <c r="S1199" i="7"/>
  <c r="S1195" i="7"/>
  <c r="S1191" i="7"/>
  <c r="S1187" i="7"/>
  <c r="S1183" i="7"/>
  <c r="S1179" i="7"/>
  <c r="S1175" i="7"/>
  <c r="S1242" i="7"/>
  <c r="S1238" i="7"/>
  <c r="S1234" i="7"/>
  <c r="S1234" i="15" s="1"/>
  <c r="S1230" i="7"/>
  <c r="S1226" i="7"/>
  <c r="S1222" i="7"/>
  <c r="S1218" i="7"/>
  <c r="S1214" i="7"/>
  <c r="S1210" i="7"/>
  <c r="S1206" i="7"/>
  <c r="S1202" i="7"/>
  <c r="S1198" i="7"/>
  <c r="S1194" i="7"/>
  <c r="S1177" i="7"/>
  <c r="S1197" i="7"/>
  <c r="S1173" i="7"/>
  <c r="S1162" i="7"/>
  <c r="S1162" i="15" s="1"/>
  <c r="S1221" i="7"/>
  <c r="S1217" i="7"/>
  <c r="S1241" i="7"/>
  <c r="S1233" i="7"/>
  <c r="S1225" i="7"/>
  <c r="S1169" i="7"/>
  <c r="S1158" i="7"/>
  <c r="S1213" i="7"/>
  <c r="S1205" i="7"/>
  <c r="S1170" i="7"/>
  <c r="S1157" i="7"/>
  <c r="S1182" i="7"/>
  <c r="S1171" i="7"/>
  <c r="S1165" i="7"/>
  <c r="S1151" i="7"/>
  <c r="S1147" i="7"/>
  <c r="S1143" i="7"/>
  <c r="S1139" i="7"/>
  <c r="S1135" i="7"/>
  <c r="S1131" i="7"/>
  <c r="S1127" i="7"/>
  <c r="S1123" i="7"/>
  <c r="S1237" i="7"/>
  <c r="S1166" i="7"/>
  <c r="S1159" i="7"/>
  <c r="S1167" i="7"/>
  <c r="S1150" i="7"/>
  <c r="S1146" i="7"/>
  <c r="S1142" i="7"/>
  <c r="S1138" i="7"/>
  <c r="S1134" i="7"/>
  <c r="S1130" i="7"/>
  <c r="S1126" i="7"/>
  <c r="S1122" i="7"/>
  <c r="S1122" i="15" s="1"/>
  <c r="S1189" i="7"/>
  <c r="S1178" i="7"/>
  <c r="S1193" i="7"/>
  <c r="S1185" i="7"/>
  <c r="S1161" i="7"/>
  <c r="S1161" i="15" s="1"/>
  <c r="S1149" i="7"/>
  <c r="S1145" i="7"/>
  <c r="S1141" i="7"/>
  <c r="S1137" i="7"/>
  <c r="S1133" i="7"/>
  <c r="S1129" i="7"/>
  <c r="S1209" i="7"/>
  <c r="S1181" i="7"/>
  <c r="S1163" i="7"/>
  <c r="S1155" i="7"/>
  <c r="S1154" i="7"/>
  <c r="S1229" i="7"/>
  <c r="S1153" i="7"/>
  <c r="S1190" i="7"/>
  <c r="S1114" i="7"/>
  <c r="S1114" i="15" s="1"/>
  <c r="S1113" i="7"/>
  <c r="S1112" i="7"/>
  <c r="S1112" i="15" s="1"/>
  <c r="S1081" i="7"/>
  <c r="S1081" i="15" s="1"/>
  <c r="S1075" i="7"/>
  <c r="S1075" i="15" s="1"/>
  <c r="Q61" i="18" s="1"/>
  <c r="S1128" i="7"/>
  <c r="S1119" i="7"/>
  <c r="S1104" i="7"/>
  <c r="S1104" i="15" s="1"/>
  <c r="S1098" i="7"/>
  <c r="S1069" i="7"/>
  <c r="S1174" i="7"/>
  <c r="S1148" i="7"/>
  <c r="S1132" i="7"/>
  <c r="S1092" i="7"/>
  <c r="S1092" i="15" s="1"/>
  <c r="S1086" i="7"/>
  <c r="S1063" i="7"/>
  <c r="S1059" i="7"/>
  <c r="S1055" i="7"/>
  <c r="S1051" i="7"/>
  <c r="S1051" i="15" s="1"/>
  <c r="S1047" i="7"/>
  <c r="S1043" i="7"/>
  <c r="S1043" i="15" s="1"/>
  <c r="S1039" i="7"/>
  <c r="S1039" i="15" s="1"/>
  <c r="S1035" i="7"/>
  <c r="S1035" i="15" s="1"/>
  <c r="S1031" i="7"/>
  <c r="S1027" i="7"/>
  <c r="S1023" i="7"/>
  <c r="S1019" i="7"/>
  <c r="S1015" i="7"/>
  <c r="S1011" i="7"/>
  <c r="S1011" i="15" s="1"/>
  <c r="S1007" i="7"/>
  <c r="S1007" i="15" s="1"/>
  <c r="S1003" i="7"/>
  <c r="S999" i="7"/>
  <c r="S999" i="15" s="1"/>
  <c r="S1136" i="7"/>
  <c r="S1115" i="7"/>
  <c r="S1115" i="15" s="1"/>
  <c r="S1103" i="7"/>
  <c r="S1080" i="7"/>
  <c r="S1080" i="15" s="1"/>
  <c r="S1074" i="7"/>
  <c r="S1125" i="7"/>
  <c r="S1097" i="7"/>
  <c r="S1097" i="15" s="1"/>
  <c r="S1091" i="7"/>
  <c r="S1068" i="7"/>
  <c r="S1068" i="15" s="1"/>
  <c r="S1186" i="7"/>
  <c r="S1120" i="7"/>
  <c r="S1085" i="7"/>
  <c r="S1085" i="15" s="1"/>
  <c r="S1079" i="7"/>
  <c r="S1201" i="7"/>
  <c r="S1140" i="7"/>
  <c r="S1102" i="7"/>
  <c r="S1102" i="15" s="1"/>
  <c r="S1073" i="7"/>
  <c r="S1067" i="7"/>
  <c r="S1062" i="7"/>
  <c r="S1058" i="7"/>
  <c r="S1116" i="7"/>
  <c r="S1116" i="15" s="1"/>
  <c r="S1096" i="7"/>
  <c r="S1096" i="15" s="1"/>
  <c r="S1090" i="7"/>
  <c r="S1121" i="7"/>
  <c r="S1084" i="7"/>
  <c r="S1084" i="15" s="1"/>
  <c r="S1078" i="7"/>
  <c r="S1152" i="7"/>
  <c r="S1117" i="7"/>
  <c r="S1117" i="15" s="1"/>
  <c r="S1101" i="7"/>
  <c r="S1095" i="7"/>
  <c r="S1072" i="7"/>
  <c r="S1072" i="15" s="1"/>
  <c r="S1066" i="7"/>
  <c r="S1089" i="7"/>
  <c r="S1083" i="7"/>
  <c r="S1083" i="15" s="1"/>
  <c r="S1061" i="7"/>
  <c r="S1061" i="15" s="1"/>
  <c r="S1057" i="7"/>
  <c r="S1057" i="15" s="1"/>
  <c r="S1053" i="7"/>
  <c r="S1053" i="15" s="1"/>
  <c r="S1049" i="7"/>
  <c r="S1049" i="15" s="1"/>
  <c r="S1077" i="7"/>
  <c r="S1077" i="15" s="1"/>
  <c r="S1071" i="7"/>
  <c r="S1144" i="7"/>
  <c r="S1118" i="7"/>
  <c r="S1110" i="7"/>
  <c r="S1100" i="7"/>
  <c r="S1100" i="15" s="1"/>
  <c r="S1094" i="7"/>
  <c r="S1065" i="7"/>
  <c r="S1065" i="15" s="1"/>
  <c r="S1124" i="7"/>
  <c r="S1109" i="7"/>
  <c r="S1107" i="7"/>
  <c r="S1106" i="7"/>
  <c r="S1088" i="7"/>
  <c r="S1088" i="15" s="1"/>
  <c r="S1082" i="7"/>
  <c r="S1111" i="7"/>
  <c r="S1108" i="7"/>
  <c r="S1099" i="7"/>
  <c r="S1029" i="7"/>
  <c r="S1029" i="15" s="1"/>
  <c r="S1064" i="7"/>
  <c r="S994" i="7"/>
  <c r="S990" i="7"/>
  <c r="S990" i="15" s="1"/>
  <c r="S986" i="7"/>
  <c r="S982" i="7"/>
  <c r="S982" i="15" s="1"/>
  <c r="S978" i="7"/>
  <c r="S974" i="7"/>
  <c r="S970" i="7"/>
  <c r="S970" i="15" s="1"/>
  <c r="S966" i="7"/>
  <c r="S966" i="15" s="1"/>
  <c r="S962" i="7"/>
  <c r="S958" i="7"/>
  <c r="S958" i="15" s="1"/>
  <c r="S954" i="7"/>
  <c r="S954" i="15" s="1"/>
  <c r="S950" i="7"/>
  <c r="S946" i="7"/>
  <c r="S946" i="15" s="1"/>
  <c r="S942" i="7"/>
  <c r="S942" i="15" s="1"/>
  <c r="S938" i="7"/>
  <c r="S938" i="15" s="1"/>
  <c r="S1070" i="7"/>
  <c r="S1030" i="7"/>
  <c r="S1076" i="7"/>
  <c r="S1076" i="15" s="1"/>
  <c r="S1050" i="7"/>
  <c r="S1048" i="7"/>
  <c r="S1036" i="7"/>
  <c r="S1036" i="15" s="1"/>
  <c r="S993" i="7"/>
  <c r="S989" i="7"/>
  <c r="S989" i="15" s="1"/>
  <c r="S985" i="7"/>
  <c r="S981" i="7"/>
  <c r="S977" i="7"/>
  <c r="S977" i="15" s="1"/>
  <c r="S973" i="7"/>
  <c r="S973" i="15" s="1"/>
  <c r="S969" i="7"/>
  <c r="S969" i="15" s="1"/>
  <c r="S965" i="7"/>
  <c r="S965" i="15" s="1"/>
  <c r="S961" i="7"/>
  <c r="S961" i="15" s="1"/>
  <c r="S1054" i="7"/>
  <c r="S1052" i="7"/>
  <c r="S1052" i="15" s="1"/>
  <c r="S1046" i="7"/>
  <c r="S1040" i="7"/>
  <c r="S1040" i="15" s="1"/>
  <c r="S1037" i="7"/>
  <c r="S1037" i="15" s="1"/>
  <c r="S1032" i="7"/>
  <c r="S1032" i="15" s="1"/>
  <c r="S1022" i="7"/>
  <c r="S1022" i="15" s="1"/>
  <c r="S1021" i="7"/>
  <c r="S1021" i="15" s="1"/>
  <c r="S1041" i="7"/>
  <c r="S1033" i="7"/>
  <c r="S1025" i="7"/>
  <c r="S1024" i="7"/>
  <c r="S1020" i="7"/>
  <c r="S1020" i="15" s="1"/>
  <c r="S1018" i="7"/>
  <c r="S1017" i="7"/>
  <c r="S1017" i="15" s="1"/>
  <c r="S992" i="7"/>
  <c r="S988" i="7"/>
  <c r="S988" i="15" s="1"/>
  <c r="S984" i="7"/>
  <c r="S980" i="7"/>
  <c r="S980" i="15" s="1"/>
  <c r="S976" i="7"/>
  <c r="S972" i="7"/>
  <c r="S972" i="15" s="1"/>
  <c r="S1060" i="7"/>
  <c r="S1056" i="7"/>
  <c r="S1044" i="7"/>
  <c r="S1026" i="7"/>
  <c r="S1026" i="15" s="1"/>
  <c r="S1016" i="7"/>
  <c r="S1016" i="15" s="1"/>
  <c r="S1014" i="7"/>
  <c r="S1014" i="15" s="1"/>
  <c r="S1013" i="7"/>
  <c r="S1013" i="15" s="1"/>
  <c r="S1105" i="7"/>
  <c r="S1105" i="15" s="1"/>
  <c r="S1087" i="7"/>
  <c r="S1038" i="7"/>
  <c r="S1038" i="15" s="1"/>
  <c r="S1012" i="7"/>
  <c r="S1012" i="15" s="1"/>
  <c r="S1010" i="7"/>
  <c r="S1009" i="7"/>
  <c r="S1034" i="7"/>
  <c r="S1008" i="7"/>
  <c r="S1008" i="15" s="1"/>
  <c r="S1006" i="7"/>
  <c r="S1006" i="15" s="1"/>
  <c r="S1005" i="7"/>
  <c r="S1093" i="7"/>
  <c r="S1093" i="15" s="1"/>
  <c r="S1004" i="7"/>
  <c r="S1002" i="7"/>
  <c r="S1002" i="15" s="1"/>
  <c r="S1001" i="7"/>
  <c r="S1001" i="15" s="1"/>
  <c r="S991" i="7"/>
  <c r="S987" i="7"/>
  <c r="S1045" i="7"/>
  <c r="S1045" i="15" s="1"/>
  <c r="S1042" i="7"/>
  <c r="S1000" i="7"/>
  <c r="S998" i="7"/>
  <c r="S998" i="15" s="1"/>
  <c r="S997" i="7"/>
  <c r="S997" i="15" s="1"/>
  <c r="S953" i="7"/>
  <c r="S953" i="15" s="1"/>
  <c r="Q45" i="18" s="1"/>
  <c r="S935" i="7"/>
  <c r="S935" i="15" s="1"/>
  <c r="S927" i="7"/>
  <c r="S927" i="15" s="1"/>
  <c r="S921" i="7"/>
  <c r="S921" i="15" s="1"/>
  <c r="S968" i="7"/>
  <c r="S940" i="7"/>
  <c r="S939" i="7"/>
  <c r="S934" i="7"/>
  <c r="S915" i="7"/>
  <c r="S909" i="7"/>
  <c r="S956" i="7"/>
  <c r="S941" i="7"/>
  <c r="S941" i="15" s="1"/>
  <c r="S933" i="7"/>
  <c r="S926" i="7"/>
  <c r="S926" i="15" s="1"/>
  <c r="Q58" i="18" s="1"/>
  <c r="S963" i="7"/>
  <c r="S920" i="7"/>
  <c r="S920" i="15" s="1"/>
  <c r="S914" i="7"/>
  <c r="S904" i="7"/>
  <c r="S900" i="7"/>
  <c r="S900" i="15" s="1"/>
  <c r="S896" i="7"/>
  <c r="S892" i="7"/>
  <c r="S892" i="15" s="1"/>
  <c r="S888" i="7"/>
  <c r="S884" i="7"/>
  <c r="S880" i="7"/>
  <c r="S880" i="15" s="1"/>
  <c r="S876" i="7"/>
  <c r="S876" i="15" s="1"/>
  <c r="S872" i="7"/>
  <c r="S872" i="15" s="1"/>
  <c r="S868" i="7"/>
  <c r="S864" i="7"/>
  <c r="S860" i="7"/>
  <c r="S856" i="7"/>
  <c r="S852" i="7"/>
  <c r="S848" i="7"/>
  <c r="S844" i="7"/>
  <c r="S844" i="15" s="1"/>
  <c r="S947" i="7"/>
  <c r="S932" i="7"/>
  <c r="S908" i="7"/>
  <c r="S971" i="7"/>
  <c r="S959" i="7"/>
  <c r="S925" i="7"/>
  <c r="S975" i="7"/>
  <c r="S951" i="7"/>
  <c r="S951" i="15" s="1"/>
  <c r="S948" i="7"/>
  <c r="S931" i="7"/>
  <c r="S919" i="7"/>
  <c r="S919" i="15" s="1"/>
  <c r="S913" i="7"/>
  <c r="S979" i="7"/>
  <c r="S930" i="7"/>
  <c r="S907" i="7"/>
  <c r="S903" i="7"/>
  <c r="S903" i="15" s="1"/>
  <c r="S899" i="7"/>
  <c r="S899" i="15" s="1"/>
  <c r="S895" i="7"/>
  <c r="S891" i="7"/>
  <c r="S887" i="7"/>
  <c r="S887" i="15" s="1"/>
  <c r="S883" i="7"/>
  <c r="S879" i="7"/>
  <c r="S875" i="7"/>
  <c r="S967" i="7"/>
  <c r="S957" i="7"/>
  <c r="S957" i="15" s="1"/>
  <c r="S924" i="7"/>
  <c r="S918" i="7"/>
  <c r="S918" i="15" s="1"/>
  <c r="Q57" i="18" s="1"/>
  <c r="S943" i="7"/>
  <c r="S912" i="7"/>
  <c r="S912" i="15" s="1"/>
  <c r="S1028" i="7"/>
  <c r="S1028" i="15" s="1"/>
  <c r="Q60" i="18" s="1"/>
  <c r="S996" i="7"/>
  <c r="S996" i="15" s="1"/>
  <c r="S983" i="7"/>
  <c r="S964" i="7"/>
  <c r="S952" i="7"/>
  <c r="S944" i="7"/>
  <c r="S944" i="15" s="1"/>
  <c r="S929" i="7"/>
  <c r="S995" i="7"/>
  <c r="S960" i="7"/>
  <c r="S949" i="7"/>
  <c r="S945" i="7"/>
  <c r="S923" i="7"/>
  <c r="S923" i="15" s="1"/>
  <c r="S917" i="7"/>
  <c r="S906" i="7"/>
  <c r="S906" i="15" s="1"/>
  <c r="S902" i="7"/>
  <c r="S902" i="15" s="1"/>
  <c r="S898" i="7"/>
  <c r="S898" i="15" s="1"/>
  <c r="S894" i="7"/>
  <c r="S894" i="15" s="1"/>
  <c r="S890" i="7"/>
  <c r="S890" i="15" s="1"/>
  <c r="S886" i="7"/>
  <c r="S882" i="7"/>
  <c r="S878" i="7"/>
  <c r="S874" i="7"/>
  <c r="S874" i="15" s="1"/>
  <c r="S911" i="7"/>
  <c r="S911" i="15" s="1"/>
  <c r="S955" i="7"/>
  <c r="S928" i="7"/>
  <c r="S922" i="7"/>
  <c r="S922" i="15" s="1"/>
  <c r="S937" i="7"/>
  <c r="S937" i="15" s="1"/>
  <c r="S916" i="7"/>
  <c r="S916" i="15" s="1"/>
  <c r="S910" i="7"/>
  <c r="S936" i="7"/>
  <c r="S905" i="7"/>
  <c r="S901" i="7"/>
  <c r="S897" i="7"/>
  <c r="S897" i="15" s="1"/>
  <c r="S893" i="7"/>
  <c r="S871" i="7"/>
  <c r="S861" i="7"/>
  <c r="S861" i="15" s="1"/>
  <c r="S829" i="7"/>
  <c r="S828" i="7"/>
  <c r="S828" i="15" s="1"/>
  <c r="S822" i="7"/>
  <c r="S822" i="15" s="1"/>
  <c r="S818" i="7"/>
  <c r="S814" i="7"/>
  <c r="S810" i="7"/>
  <c r="S806" i="7"/>
  <c r="S806" i="15" s="1"/>
  <c r="S802" i="7"/>
  <c r="S802" i="15" s="1"/>
  <c r="S798" i="7"/>
  <c r="S798" i="15" s="1"/>
  <c r="S794" i="7"/>
  <c r="S794" i="15" s="1"/>
  <c r="S790" i="7"/>
  <c r="S790" i="15" s="1"/>
  <c r="S786" i="7"/>
  <c r="S786" i="15" s="1"/>
  <c r="S782" i="7"/>
  <c r="S778" i="7"/>
  <c r="S778" i="15" s="1"/>
  <c r="S774" i="7"/>
  <c r="S770" i="7"/>
  <c r="S770" i="15" s="1"/>
  <c r="S766" i="7"/>
  <c r="S766" i="15" s="1"/>
  <c r="S762" i="7"/>
  <c r="S758" i="7"/>
  <c r="S754" i="7"/>
  <c r="S750" i="7"/>
  <c r="S746" i="7"/>
  <c r="S746" i="15" s="1"/>
  <c r="S742" i="7"/>
  <c r="S742" i="15" s="1"/>
  <c r="S738" i="7"/>
  <c r="S734" i="7"/>
  <c r="S730" i="7"/>
  <c r="S726" i="7"/>
  <c r="S722" i="7"/>
  <c r="S718" i="7"/>
  <c r="S714" i="7"/>
  <c r="S710" i="7"/>
  <c r="S710" i="15" s="1"/>
  <c r="S706" i="7"/>
  <c r="S702" i="7"/>
  <c r="S698" i="7"/>
  <c r="S698" i="15" s="1"/>
  <c r="S694" i="7"/>
  <c r="S694" i="15" s="1"/>
  <c r="S690" i="7"/>
  <c r="S690" i="15" s="1"/>
  <c r="S849" i="7"/>
  <c r="S849" i="15" s="1"/>
  <c r="S869" i="7"/>
  <c r="S869" i="15" s="1"/>
  <c r="S867" i="7"/>
  <c r="S850" i="7"/>
  <c r="S827" i="7"/>
  <c r="S873" i="7"/>
  <c r="S857" i="7"/>
  <c r="S851" i="7"/>
  <c r="S862" i="7"/>
  <c r="S858" i="7"/>
  <c r="S821" i="7"/>
  <c r="S817" i="7"/>
  <c r="S813" i="7"/>
  <c r="S813" i="15" s="1"/>
  <c r="S809" i="7"/>
  <c r="S805" i="7"/>
  <c r="S801" i="7"/>
  <c r="S797" i="7"/>
  <c r="S797" i="15" s="1"/>
  <c r="S793" i="7"/>
  <c r="S789" i="7"/>
  <c r="S789" i="15" s="1"/>
  <c r="S785" i="7"/>
  <c r="S781" i="7"/>
  <c r="S777" i="7"/>
  <c r="S773" i="7"/>
  <c r="S769" i="7"/>
  <c r="S765" i="7"/>
  <c r="S761" i="7"/>
  <c r="S757" i="7"/>
  <c r="S753" i="7"/>
  <c r="S749" i="7"/>
  <c r="S749" i="15" s="1"/>
  <c r="S745" i="7"/>
  <c r="S741" i="7"/>
  <c r="S741" i="15" s="1"/>
  <c r="S737" i="7"/>
  <c r="S733" i="7"/>
  <c r="S733" i="15" s="1"/>
  <c r="S729" i="7"/>
  <c r="S881" i="7"/>
  <c r="S881" i="15" s="1"/>
  <c r="S826" i="7"/>
  <c r="S885" i="7"/>
  <c r="S885" i="15" s="1"/>
  <c r="S859" i="7"/>
  <c r="S859" i="15" s="1"/>
  <c r="S889" i="7"/>
  <c r="S889" i="15" s="1"/>
  <c r="S870" i="7"/>
  <c r="S870" i="15" s="1"/>
  <c r="S865" i="7"/>
  <c r="S865" i="15" s="1"/>
  <c r="S843" i="7"/>
  <c r="S843" i="15" s="1"/>
  <c r="S840" i="7"/>
  <c r="S825" i="7"/>
  <c r="S820" i="7"/>
  <c r="S816" i="7"/>
  <c r="S812" i="7"/>
  <c r="S808" i="7"/>
  <c r="S808" i="15" s="1"/>
  <c r="S804" i="7"/>
  <c r="S800" i="7"/>
  <c r="S796" i="7"/>
  <c r="S796" i="15" s="1"/>
  <c r="S792" i="7"/>
  <c r="S792" i="15" s="1"/>
  <c r="S788" i="7"/>
  <c r="S784" i="7"/>
  <c r="S780" i="7"/>
  <c r="S780" i="15" s="1"/>
  <c r="Q48" i="18" s="1"/>
  <c r="S776" i="7"/>
  <c r="S776" i="15" s="1"/>
  <c r="S772" i="7"/>
  <c r="S772" i="15" s="1"/>
  <c r="S768" i="7"/>
  <c r="S768" i="15" s="1"/>
  <c r="S764" i="7"/>
  <c r="S764" i="15" s="1"/>
  <c r="S760" i="7"/>
  <c r="S756" i="7"/>
  <c r="S752" i="7"/>
  <c r="S748" i="7"/>
  <c r="S744" i="7"/>
  <c r="S740" i="7"/>
  <c r="S842" i="7"/>
  <c r="S839" i="7"/>
  <c r="S839" i="15" s="1"/>
  <c r="S836" i="7"/>
  <c r="S836" i="15" s="1"/>
  <c r="S877" i="7"/>
  <c r="S863" i="7"/>
  <c r="S853" i="7"/>
  <c r="S841" i="7"/>
  <c r="S841" i="15" s="1"/>
  <c r="S838" i="7"/>
  <c r="S838" i="15" s="1"/>
  <c r="S835" i="7"/>
  <c r="S835" i="15" s="1"/>
  <c r="Q59" i="18" s="1"/>
  <c r="S832" i="7"/>
  <c r="S824" i="7"/>
  <c r="S854" i="7"/>
  <c r="S854" i="15" s="1"/>
  <c r="S837" i="7"/>
  <c r="S834" i="7"/>
  <c r="S834" i="15" s="1"/>
  <c r="S866" i="7"/>
  <c r="S866" i="15" s="1"/>
  <c r="S855" i="7"/>
  <c r="S855" i="15" s="1"/>
  <c r="S847" i="7"/>
  <c r="S846" i="7"/>
  <c r="S846" i="15" s="1"/>
  <c r="S845" i="7"/>
  <c r="S833" i="7"/>
  <c r="S833" i="15" s="1"/>
  <c r="S831" i="7"/>
  <c r="S819" i="7"/>
  <c r="S819" i="15" s="1"/>
  <c r="S815" i="7"/>
  <c r="S811" i="7"/>
  <c r="S811" i="15" s="1"/>
  <c r="S807" i="7"/>
  <c r="S803" i="7"/>
  <c r="S799" i="7"/>
  <c r="S795" i="7"/>
  <c r="S795" i="15" s="1"/>
  <c r="S791" i="7"/>
  <c r="S787" i="7"/>
  <c r="S783" i="7"/>
  <c r="S783" i="15" s="1"/>
  <c r="S779" i="7"/>
  <c r="S775" i="7"/>
  <c r="S775" i="15" s="1"/>
  <c r="S771" i="7"/>
  <c r="S767" i="7"/>
  <c r="S763" i="7"/>
  <c r="S763" i="15" s="1"/>
  <c r="S759" i="7"/>
  <c r="S759" i="15" s="1"/>
  <c r="S755" i="7"/>
  <c r="S823" i="7"/>
  <c r="S823" i="15" s="1"/>
  <c r="S830" i="7"/>
  <c r="S830" i="15" s="1"/>
  <c r="S721" i="7"/>
  <c r="S721" i="15" s="1"/>
  <c r="S711" i="7"/>
  <c r="S700" i="7"/>
  <c r="S689" i="7"/>
  <c r="S689" i="15" s="1"/>
  <c r="S685" i="7"/>
  <c r="S685" i="15" s="1"/>
  <c r="S681" i="7"/>
  <c r="S681" i="15" s="1"/>
  <c r="S677" i="7"/>
  <c r="S677" i="15" s="1"/>
  <c r="S673" i="7"/>
  <c r="S673" i="15" s="1"/>
  <c r="S669" i="7"/>
  <c r="S665" i="7"/>
  <c r="S665" i="15" s="1"/>
  <c r="S661" i="7"/>
  <c r="S657" i="7"/>
  <c r="S657" i="15" s="1"/>
  <c r="S653" i="7"/>
  <c r="S653" i="15" s="1"/>
  <c r="S649" i="7"/>
  <c r="S649" i="15" s="1"/>
  <c r="S645" i="7"/>
  <c r="S645" i="15" s="1"/>
  <c r="S641" i="7"/>
  <c r="S641" i="15" s="1"/>
  <c r="S637" i="7"/>
  <c r="S633" i="7"/>
  <c r="S629" i="7"/>
  <c r="S625" i="7"/>
  <c r="S625" i="15" s="1"/>
  <c r="S621" i="7"/>
  <c r="S621" i="15" s="1"/>
  <c r="S617" i="7"/>
  <c r="S617" i="15" s="1"/>
  <c r="S613" i="7"/>
  <c r="S613" i="15" s="1"/>
  <c r="S609" i="7"/>
  <c r="S605" i="7"/>
  <c r="S605" i="15" s="1"/>
  <c r="S601" i="7"/>
  <c r="S601" i="15" s="1"/>
  <c r="S597" i="7"/>
  <c r="S593" i="7"/>
  <c r="S593" i="15" s="1"/>
  <c r="S589" i="7"/>
  <c r="S720" i="7"/>
  <c r="S720" i="15" s="1"/>
  <c r="S709" i="7"/>
  <c r="S699" i="7"/>
  <c r="S699" i="15" s="1"/>
  <c r="S739" i="7"/>
  <c r="S719" i="7"/>
  <c r="S708" i="7"/>
  <c r="S697" i="7"/>
  <c r="S697" i="15" s="1"/>
  <c r="S688" i="7"/>
  <c r="S688" i="15" s="1"/>
  <c r="S684" i="7"/>
  <c r="S684" i="15" s="1"/>
  <c r="S680" i="7"/>
  <c r="S676" i="7"/>
  <c r="S672" i="7"/>
  <c r="S672" i="15" s="1"/>
  <c r="S668" i="7"/>
  <c r="S664" i="7"/>
  <c r="S660" i="7"/>
  <c r="S656" i="7"/>
  <c r="S652" i="7"/>
  <c r="S648" i="7"/>
  <c r="S644" i="7"/>
  <c r="S640" i="7"/>
  <c r="S640" i="15" s="1"/>
  <c r="S636" i="7"/>
  <c r="S632" i="7"/>
  <c r="S628" i="7"/>
  <c r="S735" i="7"/>
  <c r="S717" i="7"/>
  <c r="S717" i="15" s="1"/>
  <c r="S707" i="7"/>
  <c r="S696" i="7"/>
  <c r="S696" i="15" s="1"/>
  <c r="S743" i="7"/>
  <c r="S731" i="7"/>
  <c r="S751" i="7"/>
  <c r="S751" i="15" s="1"/>
  <c r="S736" i="7"/>
  <c r="S716" i="7"/>
  <c r="S705" i="7"/>
  <c r="S695" i="7"/>
  <c r="S695" i="15" s="1"/>
  <c r="S687" i="7"/>
  <c r="S683" i="7"/>
  <c r="S679" i="7"/>
  <c r="S679" i="15" s="1"/>
  <c r="S675" i="7"/>
  <c r="S671" i="7"/>
  <c r="S671" i="15" s="1"/>
  <c r="S667" i="7"/>
  <c r="S667" i="15" s="1"/>
  <c r="S663" i="7"/>
  <c r="S663" i="15" s="1"/>
  <c r="S659" i="7"/>
  <c r="S659" i="15" s="1"/>
  <c r="S655" i="7"/>
  <c r="S651" i="7"/>
  <c r="S647" i="7"/>
  <c r="S643" i="7"/>
  <c r="S639" i="7"/>
  <c r="S639" i="15" s="1"/>
  <c r="S635" i="7"/>
  <c r="S635" i="15" s="1"/>
  <c r="S631" i="7"/>
  <c r="S631" i="15" s="1"/>
  <c r="S627" i="7"/>
  <c r="S623" i="7"/>
  <c r="S732" i="7"/>
  <c r="S725" i="7"/>
  <c r="S725" i="15" s="1"/>
  <c r="S715" i="7"/>
  <c r="S704" i="7"/>
  <c r="S693" i="7"/>
  <c r="S727" i="7"/>
  <c r="S727" i="15" s="1"/>
  <c r="S724" i="7"/>
  <c r="S713" i="7"/>
  <c r="S713" i="15" s="1"/>
  <c r="S703" i="7"/>
  <c r="S692" i="7"/>
  <c r="S686" i="7"/>
  <c r="S686" i="15" s="1"/>
  <c r="S682" i="7"/>
  <c r="S682" i="15" s="1"/>
  <c r="S678" i="7"/>
  <c r="S674" i="7"/>
  <c r="S670" i="7"/>
  <c r="S670" i="15" s="1"/>
  <c r="S666" i="7"/>
  <c r="S662" i="7"/>
  <c r="S662" i="15" s="1"/>
  <c r="S658" i="7"/>
  <c r="S654" i="7"/>
  <c r="S654" i="15" s="1"/>
  <c r="S650" i="7"/>
  <c r="S650" i="15" s="1"/>
  <c r="S646" i="7"/>
  <c r="S646" i="15" s="1"/>
  <c r="S642" i="7"/>
  <c r="S638" i="7"/>
  <c r="S747" i="7"/>
  <c r="S747" i="15" s="1"/>
  <c r="S728" i="7"/>
  <c r="S723" i="7"/>
  <c r="S712" i="7"/>
  <c r="S701" i="7"/>
  <c r="S691" i="7"/>
  <c r="S691" i="15" s="1"/>
  <c r="S596" i="7"/>
  <c r="S596" i="15" s="1"/>
  <c r="S582" i="7"/>
  <c r="S582" i="15" s="1"/>
  <c r="S578" i="7"/>
  <c r="S574" i="7"/>
  <c r="S574" i="15" s="1"/>
  <c r="S570" i="7"/>
  <c r="S566" i="7"/>
  <c r="S566" i="15" s="1"/>
  <c r="S562" i="7"/>
  <c r="S558" i="7"/>
  <c r="S558" i="15" s="1"/>
  <c r="Q49" i="18" s="1"/>
  <c r="S554" i="7"/>
  <c r="S550" i="7"/>
  <c r="S550" i="15" s="1"/>
  <c r="S546" i="7"/>
  <c r="S542" i="7"/>
  <c r="S538" i="7"/>
  <c r="S534" i="7"/>
  <c r="S534" i="15" s="1"/>
  <c r="S530" i="7"/>
  <c r="S526" i="7"/>
  <c r="S526" i="15" s="1"/>
  <c r="S522" i="7"/>
  <c r="S522" i="15" s="1"/>
  <c r="S518" i="7"/>
  <c r="S514" i="7"/>
  <c r="S510" i="7"/>
  <c r="S506" i="7"/>
  <c r="S502" i="7"/>
  <c r="S502" i="15" s="1"/>
  <c r="S498" i="7"/>
  <c r="S494" i="7"/>
  <c r="S494" i="15" s="1"/>
  <c r="Q62" i="18" s="1"/>
  <c r="S490" i="7"/>
  <c r="S586" i="7"/>
  <c r="S614" i="7"/>
  <c r="S595" i="7"/>
  <c r="S595" i="15" s="1"/>
  <c r="S615" i="7"/>
  <c r="S607" i="7"/>
  <c r="S604" i="7"/>
  <c r="S604" i="15" s="1"/>
  <c r="S594" i="7"/>
  <c r="S585" i="7"/>
  <c r="S585" i="15" s="1"/>
  <c r="S581" i="7"/>
  <c r="S581" i="15" s="1"/>
  <c r="Q44" i="18" s="1"/>
  <c r="S577" i="7"/>
  <c r="S573" i="7"/>
  <c r="S569" i="7"/>
  <c r="S569" i="15" s="1"/>
  <c r="S565" i="7"/>
  <c r="S565" i="15" s="1"/>
  <c r="S561" i="7"/>
  <c r="S557" i="7"/>
  <c r="S557" i="15" s="1"/>
  <c r="S553" i="7"/>
  <c r="S549" i="7"/>
  <c r="S545" i="7"/>
  <c r="S541" i="7"/>
  <c r="S541" i="15" s="1"/>
  <c r="S537" i="7"/>
  <c r="S537" i="15" s="1"/>
  <c r="S533" i="7"/>
  <c r="S529" i="7"/>
  <c r="S525" i="7"/>
  <c r="S521" i="7"/>
  <c r="S517" i="7"/>
  <c r="S517" i="15" s="1"/>
  <c r="S513" i="7"/>
  <c r="S509" i="7"/>
  <c r="S630" i="7"/>
  <c r="S630" i="15" s="1"/>
  <c r="S626" i="7"/>
  <c r="S626" i="15" s="1"/>
  <c r="S622" i="7"/>
  <c r="S622" i="15" s="1"/>
  <c r="S616" i="7"/>
  <c r="S608" i="7"/>
  <c r="S608" i="15" s="1"/>
  <c r="S606" i="7"/>
  <c r="S606" i="15" s="1"/>
  <c r="S603" i="7"/>
  <c r="S603" i="15" s="1"/>
  <c r="S592" i="7"/>
  <c r="S592" i="15" s="1"/>
  <c r="S602" i="7"/>
  <c r="S602" i="15" s="1"/>
  <c r="S591" i="7"/>
  <c r="S591" i="15" s="1"/>
  <c r="S584" i="7"/>
  <c r="S580" i="7"/>
  <c r="S580" i="15" s="1"/>
  <c r="S576" i="7"/>
  <c r="S572" i="7"/>
  <c r="S572" i="15" s="1"/>
  <c r="S568" i="7"/>
  <c r="S568" i="15" s="1"/>
  <c r="S564" i="7"/>
  <c r="S560" i="7"/>
  <c r="S556" i="7"/>
  <c r="S556" i="15" s="1"/>
  <c r="Q76" i="18" s="1"/>
  <c r="S552" i="7"/>
  <c r="S548" i="7"/>
  <c r="S544" i="7"/>
  <c r="S540" i="7"/>
  <c r="S536" i="7"/>
  <c r="S532" i="7"/>
  <c r="S532" i="15" s="1"/>
  <c r="S528" i="7"/>
  <c r="S524" i="7"/>
  <c r="S520" i="7"/>
  <c r="S516" i="7"/>
  <c r="S512" i="7"/>
  <c r="S512" i="15" s="1"/>
  <c r="S508" i="7"/>
  <c r="S504" i="7"/>
  <c r="S500" i="7"/>
  <c r="S496" i="7"/>
  <c r="S492" i="7"/>
  <c r="S610" i="7"/>
  <c r="S634" i="7"/>
  <c r="S634" i="15" s="1"/>
  <c r="S611" i="7"/>
  <c r="S600" i="7"/>
  <c r="S600" i="15" s="1"/>
  <c r="S590" i="7"/>
  <c r="S590" i="15" s="1"/>
  <c r="S624" i="7"/>
  <c r="S618" i="7"/>
  <c r="S619" i="7"/>
  <c r="S612" i="7"/>
  <c r="S612" i="15" s="1"/>
  <c r="S599" i="7"/>
  <c r="S588" i="7"/>
  <c r="S588" i="15" s="1"/>
  <c r="S583" i="7"/>
  <c r="S583" i="15" s="1"/>
  <c r="S579" i="7"/>
  <c r="S579" i="15" s="1"/>
  <c r="S575" i="7"/>
  <c r="S575" i="15" s="1"/>
  <c r="Q63" i="18" s="1"/>
  <c r="S571" i="7"/>
  <c r="S567" i="7"/>
  <c r="S567" i="15" s="1"/>
  <c r="S563" i="7"/>
  <c r="T15" i="8" s="1"/>
  <c r="S559" i="7"/>
  <c r="S620" i="7"/>
  <c r="S620" i="15" s="1"/>
  <c r="S598" i="7"/>
  <c r="S587" i="7"/>
  <c r="S587" i="15" s="1"/>
  <c r="S543" i="7"/>
  <c r="S523" i="7"/>
  <c r="S523" i="15" s="1"/>
  <c r="S489" i="7"/>
  <c r="S482" i="7"/>
  <c r="S466" i="7"/>
  <c r="S462" i="7"/>
  <c r="S462" i="15" s="1"/>
  <c r="S458" i="7"/>
  <c r="S458" i="15" s="1"/>
  <c r="S454" i="7"/>
  <c r="S450" i="7"/>
  <c r="S446" i="7"/>
  <c r="S442" i="7"/>
  <c r="S442" i="15" s="1"/>
  <c r="S438" i="7"/>
  <c r="S434" i="7"/>
  <c r="S434" i="15" s="1"/>
  <c r="S430" i="7"/>
  <c r="S426" i="7"/>
  <c r="S426" i="15" s="1"/>
  <c r="S422" i="7"/>
  <c r="S422" i="15" s="1"/>
  <c r="S418" i="7"/>
  <c r="S414" i="7"/>
  <c r="S414" i="15" s="1"/>
  <c r="S410" i="7"/>
  <c r="S406" i="7"/>
  <c r="S406" i="15" s="1"/>
  <c r="S402" i="7"/>
  <c r="S398" i="7"/>
  <c r="S394" i="7"/>
  <c r="S394" i="15" s="1"/>
  <c r="S390" i="7"/>
  <c r="S390" i="15" s="1"/>
  <c r="S386" i="7"/>
  <c r="S386" i="15" s="1"/>
  <c r="S382" i="7"/>
  <c r="S378" i="7"/>
  <c r="S374" i="7"/>
  <c r="S374" i="15" s="1"/>
  <c r="S370" i="7"/>
  <c r="S370" i="15" s="1"/>
  <c r="S366" i="7"/>
  <c r="S362" i="7"/>
  <c r="S358" i="7"/>
  <c r="S354" i="7"/>
  <c r="S555" i="7"/>
  <c r="S499" i="7"/>
  <c r="S499" i="15" s="1"/>
  <c r="S491" i="7"/>
  <c r="S476" i="7"/>
  <c r="S470" i="7"/>
  <c r="S470" i="15" s="1"/>
  <c r="S493" i="7"/>
  <c r="S493" i="15" s="1"/>
  <c r="S488" i="7"/>
  <c r="S481" i="7"/>
  <c r="S519" i="7"/>
  <c r="S519" i="15" s="1"/>
  <c r="S501" i="7"/>
  <c r="S487" i="7"/>
  <c r="S475" i="7"/>
  <c r="S475" i="15" s="1"/>
  <c r="S469" i="7"/>
  <c r="S469" i="15" s="1"/>
  <c r="S465" i="7"/>
  <c r="S461" i="7"/>
  <c r="S461" i="15" s="1"/>
  <c r="S457" i="7"/>
  <c r="S453" i="7"/>
  <c r="S453" i="15" s="1"/>
  <c r="S449" i="7"/>
  <c r="S445" i="7"/>
  <c r="S441" i="7"/>
  <c r="S441" i="15" s="1"/>
  <c r="S437" i="7"/>
  <c r="S433" i="7"/>
  <c r="S433" i="15" s="1"/>
  <c r="S429" i="7"/>
  <c r="S425" i="7"/>
  <c r="S425" i="15" s="1"/>
  <c r="S421" i="7"/>
  <c r="S417" i="7"/>
  <c r="S413" i="7"/>
  <c r="S413" i="15" s="1"/>
  <c r="S409" i="7"/>
  <c r="S405" i="7"/>
  <c r="S405" i="15" s="1"/>
  <c r="S401" i="7"/>
  <c r="S397" i="7"/>
  <c r="S393" i="7"/>
  <c r="S389" i="7"/>
  <c r="S385" i="7"/>
  <c r="S381" i="7"/>
  <c r="S539" i="7"/>
  <c r="S486" i="7"/>
  <c r="S486" i="15" s="1"/>
  <c r="S551" i="7"/>
  <c r="S480" i="7"/>
  <c r="S480" i="15" s="1"/>
  <c r="S474" i="7"/>
  <c r="S474" i="15" s="1"/>
  <c r="S507" i="7"/>
  <c r="S507" i="15" s="1"/>
  <c r="S495" i="7"/>
  <c r="S495" i="15" s="1"/>
  <c r="S485" i="7"/>
  <c r="S468" i="7"/>
  <c r="S464" i="7"/>
  <c r="S460" i="7"/>
  <c r="S456" i="7"/>
  <c r="S452" i="7"/>
  <c r="S452" i="15" s="1"/>
  <c r="S448" i="7"/>
  <c r="S448" i="15" s="1"/>
  <c r="S444" i="7"/>
  <c r="S440" i="7"/>
  <c r="S440" i="15" s="1"/>
  <c r="S436" i="7"/>
  <c r="S432" i="7"/>
  <c r="S432" i="15" s="1"/>
  <c r="S428" i="7"/>
  <c r="S428" i="15" s="1"/>
  <c r="S424" i="7"/>
  <c r="S420" i="7"/>
  <c r="S416" i="7"/>
  <c r="S412" i="7"/>
  <c r="S408" i="7"/>
  <c r="S404" i="7"/>
  <c r="S400" i="7"/>
  <c r="S396" i="7"/>
  <c r="S396" i="15" s="1"/>
  <c r="S392" i="7"/>
  <c r="S515" i="7"/>
  <c r="S515" i="15" s="1"/>
  <c r="S479" i="7"/>
  <c r="S473" i="7"/>
  <c r="S535" i="7"/>
  <c r="S503" i="7"/>
  <c r="S503" i="15" s="1"/>
  <c r="S547" i="7"/>
  <c r="S511" i="7"/>
  <c r="S497" i="7"/>
  <c r="S484" i="7"/>
  <c r="S478" i="7"/>
  <c r="S527" i="7"/>
  <c r="S472" i="7"/>
  <c r="S467" i="7"/>
  <c r="S467" i="15" s="1"/>
  <c r="S463" i="7"/>
  <c r="S459" i="7"/>
  <c r="S455" i="7"/>
  <c r="S451" i="7"/>
  <c r="S447" i="7"/>
  <c r="S443" i="7"/>
  <c r="S443" i="15" s="1"/>
  <c r="S483" i="7"/>
  <c r="S483" i="15" s="1"/>
  <c r="S477" i="7"/>
  <c r="S531" i="7"/>
  <c r="S505" i="7"/>
  <c r="S471" i="7"/>
  <c r="S379" i="7"/>
  <c r="S377" i="7"/>
  <c r="S376" i="7"/>
  <c r="S375" i="7"/>
  <c r="S368" i="7"/>
  <c r="S399" i="7"/>
  <c r="S356" i="7"/>
  <c r="S356" i="15" s="1"/>
  <c r="S419" i="7"/>
  <c r="S419" i="15" s="1"/>
  <c r="S380" i="7"/>
  <c r="S373" i="7"/>
  <c r="S350" i="7"/>
  <c r="S346" i="7"/>
  <c r="S342" i="7"/>
  <c r="S338" i="7"/>
  <c r="S334" i="7"/>
  <c r="S334" i="15" s="1"/>
  <c r="S330" i="7"/>
  <c r="S326" i="7"/>
  <c r="S326" i="15" s="1"/>
  <c r="S367" i="7"/>
  <c r="S367" i="15" s="1"/>
  <c r="S361" i="7"/>
  <c r="S361" i="15" s="1"/>
  <c r="S439" i="7"/>
  <c r="S395" i="7"/>
  <c r="S355" i="7"/>
  <c r="S355" i="15" s="1"/>
  <c r="S415" i="7"/>
  <c r="S415" i="15" s="1"/>
  <c r="S372" i="7"/>
  <c r="S360" i="7"/>
  <c r="S349" i="7"/>
  <c r="S349" i="15" s="1"/>
  <c r="S345" i="7"/>
  <c r="S341" i="7"/>
  <c r="S337" i="7"/>
  <c r="S337" i="15" s="1"/>
  <c r="S333" i="7"/>
  <c r="S329" i="7"/>
  <c r="S325" i="7"/>
  <c r="S325" i="15" s="1"/>
  <c r="S321" i="7"/>
  <c r="S321" i="15" s="1"/>
  <c r="S317" i="7"/>
  <c r="S313" i="7"/>
  <c r="S313" i="15" s="1"/>
  <c r="S309" i="7"/>
  <c r="S305" i="7"/>
  <c r="S301" i="7"/>
  <c r="S297" i="7"/>
  <c r="S297" i="15" s="1"/>
  <c r="S293" i="7"/>
  <c r="S289" i="7"/>
  <c r="S289" i="15" s="1"/>
  <c r="S285" i="7"/>
  <c r="S285" i="15" s="1"/>
  <c r="S281" i="7"/>
  <c r="S281" i="15" s="1"/>
  <c r="S277" i="7"/>
  <c r="S273" i="7"/>
  <c r="S273" i="15" s="1"/>
  <c r="S411" i="7"/>
  <c r="S371" i="7"/>
  <c r="S365" i="7"/>
  <c r="S435" i="7"/>
  <c r="S435" i="15" s="1"/>
  <c r="S359" i="7"/>
  <c r="S359" i="15" s="1"/>
  <c r="S353" i="7"/>
  <c r="S391" i="7"/>
  <c r="S387" i="7"/>
  <c r="S348" i="7"/>
  <c r="S344" i="7"/>
  <c r="S340" i="7"/>
  <c r="S340" i="15" s="1"/>
  <c r="S336" i="7"/>
  <c r="S332" i="7"/>
  <c r="S328" i="7"/>
  <c r="S328" i="15" s="1"/>
  <c r="S324" i="7"/>
  <c r="S320" i="7"/>
  <c r="S316" i="7"/>
  <c r="S312" i="7"/>
  <c r="S312" i="15" s="1"/>
  <c r="S308" i="7"/>
  <c r="S308" i="15" s="1"/>
  <c r="S304" i="7"/>
  <c r="S304" i="15" s="1"/>
  <c r="S300" i="7"/>
  <c r="S300" i="15" s="1"/>
  <c r="S296" i="7"/>
  <c r="S292" i="7"/>
  <c r="S288" i="7"/>
  <c r="S284" i="7"/>
  <c r="S280" i="7"/>
  <c r="S276" i="7"/>
  <c r="S272" i="7"/>
  <c r="S272" i="15" s="1"/>
  <c r="S268" i="7"/>
  <c r="S268" i="15" s="1"/>
  <c r="S407" i="7"/>
  <c r="S407" i="15" s="1"/>
  <c r="S364" i="7"/>
  <c r="S423" i="7"/>
  <c r="S383" i="7"/>
  <c r="S383" i="15" s="1"/>
  <c r="S352" i="7"/>
  <c r="S427" i="7"/>
  <c r="S388" i="7"/>
  <c r="S369" i="7"/>
  <c r="S403" i="7"/>
  <c r="S363" i="7"/>
  <c r="S357" i="7"/>
  <c r="S357" i="15" s="1"/>
  <c r="S347" i="7"/>
  <c r="S347" i="15" s="1"/>
  <c r="S343" i="7"/>
  <c r="S343" i="15" s="1"/>
  <c r="S339" i="7"/>
  <c r="S335" i="7"/>
  <c r="S335" i="15" s="1"/>
  <c r="Q74" i="18" s="1"/>
  <c r="S331" i="7"/>
  <c r="S327" i="7"/>
  <c r="S323" i="7"/>
  <c r="S323" i="15" s="1"/>
  <c r="S319" i="7"/>
  <c r="S319" i="15" s="1"/>
  <c r="S315" i="7"/>
  <c r="S431" i="7"/>
  <c r="S384" i="7"/>
  <c r="S351" i="7"/>
  <c r="S351" i="15" s="1"/>
  <c r="S322" i="7"/>
  <c r="S286" i="7"/>
  <c r="S275" i="7"/>
  <c r="S275" i="15" s="1"/>
  <c r="S260" i="7"/>
  <c r="S249" i="7"/>
  <c r="S239" i="7"/>
  <c r="S239" i="15" s="1"/>
  <c r="S227" i="7"/>
  <c r="S227" i="15" s="1"/>
  <c r="S221" i="7"/>
  <c r="S310" i="7"/>
  <c r="S238" i="7"/>
  <c r="S215" i="7"/>
  <c r="S295" i="7"/>
  <c r="S259" i="7"/>
  <c r="S259" i="15" s="1"/>
  <c r="S258" i="7"/>
  <c r="S258" i="15" s="1"/>
  <c r="S248" i="7"/>
  <c r="S248" i="15" s="1"/>
  <c r="S232" i="7"/>
  <c r="S226" i="7"/>
  <c r="S282" i="7"/>
  <c r="S282" i="15" s="1"/>
  <c r="S220" i="7"/>
  <c r="S214" i="7"/>
  <c r="S214" i="15" s="1"/>
  <c r="S210" i="7"/>
  <c r="S210" i="15" s="1"/>
  <c r="S206" i="7"/>
  <c r="S206" i="15" s="1"/>
  <c r="S202" i="7"/>
  <c r="S198" i="7"/>
  <c r="S198" i="15" s="1"/>
  <c r="S194" i="7"/>
  <c r="S190" i="7"/>
  <c r="S190" i="15" s="1"/>
  <c r="S186" i="7"/>
  <c r="S186" i="15" s="1"/>
  <c r="S182" i="7"/>
  <c r="S182" i="15" s="1"/>
  <c r="S178" i="7"/>
  <c r="S174" i="7"/>
  <c r="S174" i="15" s="1"/>
  <c r="S170" i="7"/>
  <c r="S170" i="15" s="1"/>
  <c r="S166" i="7"/>
  <c r="S162" i="7"/>
  <c r="S158" i="7"/>
  <c r="S154" i="7"/>
  <c r="S154" i="15" s="1"/>
  <c r="S150" i="7"/>
  <c r="S146" i="7"/>
  <c r="S146" i="15" s="1"/>
  <c r="S142" i="7"/>
  <c r="S291" i="7"/>
  <c r="S291" i="15" s="1"/>
  <c r="Q75" i="18" s="1"/>
  <c r="S271" i="7"/>
  <c r="S257" i="7"/>
  <c r="S247" i="7"/>
  <c r="S247" i="15" s="1"/>
  <c r="S246" i="7"/>
  <c r="S246" i="15" s="1"/>
  <c r="S237" i="7"/>
  <c r="S318" i="7"/>
  <c r="S318" i="15" s="1"/>
  <c r="S303" i="7"/>
  <c r="S303" i="15" s="1"/>
  <c r="S231" i="7"/>
  <c r="S225" i="7"/>
  <c r="S278" i="7"/>
  <c r="S256" i="7"/>
  <c r="S256" i="15" s="1"/>
  <c r="S245" i="7"/>
  <c r="S245" i="15" s="1"/>
  <c r="S219" i="7"/>
  <c r="S219" i="15" s="1"/>
  <c r="S287" i="7"/>
  <c r="S236" i="7"/>
  <c r="S230" i="7"/>
  <c r="S230" i="15" s="1"/>
  <c r="S213" i="7"/>
  <c r="S213" i="15" s="1"/>
  <c r="S209" i="7"/>
  <c r="S205" i="7"/>
  <c r="S201" i="7"/>
  <c r="S197" i="7"/>
  <c r="S197" i="15" s="1"/>
  <c r="S193" i="7"/>
  <c r="S189" i="7"/>
  <c r="S185" i="7"/>
  <c r="S185" i="15" s="1"/>
  <c r="S181" i="7"/>
  <c r="S177" i="7"/>
  <c r="S173" i="7"/>
  <c r="S169" i="7"/>
  <c r="S169" i="15" s="1"/>
  <c r="S165" i="7"/>
  <c r="S307" i="7"/>
  <c r="S307" i="15" s="1"/>
  <c r="S299" i="7"/>
  <c r="S255" i="7"/>
  <c r="S254" i="7"/>
  <c r="S254" i="15" s="1"/>
  <c r="S244" i="7"/>
  <c r="S224" i="7"/>
  <c r="S218" i="7"/>
  <c r="S274" i="7"/>
  <c r="S274" i="15" s="1"/>
  <c r="S266" i="7"/>
  <c r="S266" i="15" s="1"/>
  <c r="S265" i="7"/>
  <c r="S314" i="7"/>
  <c r="S314" i="15" s="1"/>
  <c r="S302" i="7"/>
  <c r="S294" i="7"/>
  <c r="S294" i="15" s="1"/>
  <c r="S283" i="7"/>
  <c r="S267" i="7"/>
  <c r="S267" i="15" s="1"/>
  <c r="S264" i="7"/>
  <c r="S264" i="15" s="1"/>
  <c r="S253" i="7"/>
  <c r="S253" i="15" s="1"/>
  <c r="S243" i="7"/>
  <c r="S242" i="7"/>
  <c r="S242" i="15" s="1"/>
  <c r="Q90" i="18" s="1"/>
  <c r="S235" i="7"/>
  <c r="S229" i="7"/>
  <c r="S229" i="15" s="1"/>
  <c r="S306" i="7"/>
  <c r="S306" i="15" s="1"/>
  <c r="S223" i="7"/>
  <c r="S217" i="7"/>
  <c r="S212" i="7"/>
  <c r="S208" i="7"/>
  <c r="S204" i="7"/>
  <c r="S200" i="7"/>
  <c r="S200" i="15" s="1"/>
  <c r="S196" i="7"/>
  <c r="S192" i="7"/>
  <c r="S192" i="15" s="1"/>
  <c r="S188" i="7"/>
  <c r="S184" i="7"/>
  <c r="S184" i="15" s="1"/>
  <c r="S180" i="7"/>
  <c r="S263" i="7"/>
  <c r="S262" i="7"/>
  <c r="S252" i="7"/>
  <c r="S241" i="7"/>
  <c r="S234" i="7"/>
  <c r="S234" i="15" s="1"/>
  <c r="S290" i="7"/>
  <c r="S279" i="7"/>
  <c r="S279" i="15" s="1"/>
  <c r="S269" i="7"/>
  <c r="S228" i="7"/>
  <c r="S222" i="7"/>
  <c r="S222" i="15" s="1"/>
  <c r="S311" i="7"/>
  <c r="S261" i="7"/>
  <c r="S261" i="15" s="1"/>
  <c r="S251" i="7"/>
  <c r="S251" i="15" s="1"/>
  <c r="S250" i="7"/>
  <c r="S240" i="7"/>
  <c r="S216" i="7"/>
  <c r="S298" i="7"/>
  <c r="S298" i="15" s="1"/>
  <c r="S270" i="7"/>
  <c r="S233" i="7"/>
  <c r="S211" i="7"/>
  <c r="S211" i="15" s="1"/>
  <c r="S207" i="7"/>
  <c r="S203" i="7"/>
  <c r="S199" i="7"/>
  <c r="S176" i="7"/>
  <c r="S176" i="15" s="1"/>
  <c r="S171" i="7"/>
  <c r="S168" i="7"/>
  <c r="S168" i="15" s="1"/>
  <c r="S160" i="7"/>
  <c r="S160" i="15" s="1"/>
  <c r="S120" i="7"/>
  <c r="S120" i="15" s="1"/>
  <c r="S151" i="7"/>
  <c r="S151" i="15" s="1"/>
  <c r="S148" i="7"/>
  <c r="S141" i="7"/>
  <c r="S129" i="7"/>
  <c r="S129" i="15" s="1"/>
  <c r="S114" i="7"/>
  <c r="S110" i="7"/>
  <c r="S106" i="7"/>
  <c r="S102" i="7"/>
  <c r="S98" i="7"/>
  <c r="S98" i="15" s="1"/>
  <c r="S94" i="7"/>
  <c r="S94" i="15" s="1"/>
  <c r="S90" i="7"/>
  <c r="S86" i="7"/>
  <c r="S82" i="7"/>
  <c r="S78" i="7"/>
  <c r="S74" i="7"/>
  <c r="S70" i="7"/>
  <c r="S70" i="15" s="1"/>
  <c r="S66" i="7"/>
  <c r="S66" i="15" s="1"/>
  <c r="Q3" i="18" s="1"/>
  <c r="S62" i="7"/>
  <c r="S62" i="15" s="1"/>
  <c r="S58" i="7"/>
  <c r="S54" i="7"/>
  <c r="S50" i="7"/>
  <c r="S46" i="7"/>
  <c r="S42" i="7"/>
  <c r="S38" i="7"/>
  <c r="S34" i="7"/>
  <c r="S34" i="15" s="1"/>
  <c r="S30" i="7"/>
  <c r="S26" i="7"/>
  <c r="S26" i="15" s="1"/>
  <c r="S22" i="7"/>
  <c r="S18" i="7"/>
  <c r="S18" i="15" s="1"/>
  <c r="S14" i="7"/>
  <c r="S10" i="7"/>
  <c r="S6" i="7"/>
  <c r="S140" i="7"/>
  <c r="S143" i="7"/>
  <c r="S143" i="15" s="1"/>
  <c r="S139" i="7"/>
  <c r="S138" i="7"/>
  <c r="S138" i="15" s="1"/>
  <c r="S128" i="7"/>
  <c r="S119" i="7"/>
  <c r="S119" i="15" s="1"/>
  <c r="S155" i="7"/>
  <c r="S152" i="7"/>
  <c r="S144" i="7"/>
  <c r="S144" i="15" s="1"/>
  <c r="S149" i="7"/>
  <c r="S137" i="7"/>
  <c r="S127" i="7"/>
  <c r="S127" i="15" s="1"/>
  <c r="S126" i="7"/>
  <c r="S126" i="15" s="1"/>
  <c r="S118" i="7"/>
  <c r="S118" i="15" s="1"/>
  <c r="S113" i="7"/>
  <c r="S113" i="15" s="1"/>
  <c r="S109" i="7"/>
  <c r="S105" i="7"/>
  <c r="S101" i="7"/>
  <c r="S97" i="7"/>
  <c r="S93" i="7"/>
  <c r="S89" i="7"/>
  <c r="S89" i="15" s="1"/>
  <c r="S85" i="7"/>
  <c r="S81" i="7"/>
  <c r="S77" i="7"/>
  <c r="S73" i="7"/>
  <c r="S69" i="7"/>
  <c r="S65" i="7"/>
  <c r="S65" i="15" s="1"/>
  <c r="S61" i="7"/>
  <c r="S61" i="15" s="1"/>
  <c r="S57" i="7"/>
  <c r="S53" i="7"/>
  <c r="S49" i="7"/>
  <c r="S45" i="7"/>
  <c r="S41" i="7"/>
  <c r="S37" i="7"/>
  <c r="S37" i="15" s="1"/>
  <c r="S33" i="7"/>
  <c r="S29" i="7"/>
  <c r="S25" i="7"/>
  <c r="S179" i="7"/>
  <c r="S161" i="7"/>
  <c r="S161" i="15" s="1"/>
  <c r="S145" i="7"/>
  <c r="S145" i="15" s="1"/>
  <c r="S183" i="7"/>
  <c r="S183" i="15" s="1"/>
  <c r="S175" i="7"/>
  <c r="S172" i="7"/>
  <c r="S136" i="7"/>
  <c r="S125" i="7"/>
  <c r="S125" i="15" s="1"/>
  <c r="S187" i="7"/>
  <c r="S163" i="7"/>
  <c r="S156" i="7"/>
  <c r="S156" i="15" s="1"/>
  <c r="S153" i="7"/>
  <c r="S153" i="15" s="1"/>
  <c r="S117" i="7"/>
  <c r="S191" i="7"/>
  <c r="S135" i="7"/>
  <c r="S134" i="7"/>
  <c r="S134" i="15" s="1"/>
  <c r="S124" i="7"/>
  <c r="S124" i="15" s="1"/>
  <c r="S112" i="7"/>
  <c r="S112" i="15" s="1"/>
  <c r="S108" i="7"/>
  <c r="S104" i="7"/>
  <c r="S100" i="7"/>
  <c r="S96" i="7"/>
  <c r="S92" i="7"/>
  <c r="S88" i="7"/>
  <c r="S84" i="7"/>
  <c r="S80" i="7"/>
  <c r="S76" i="7"/>
  <c r="S76" i="15" s="1"/>
  <c r="S72" i="7"/>
  <c r="S72" i="15" s="1"/>
  <c r="S68" i="7"/>
  <c r="S64" i="7"/>
  <c r="S64" i="15" s="1"/>
  <c r="S60" i="7"/>
  <c r="S60" i="15" s="1"/>
  <c r="S56" i="7"/>
  <c r="S52" i="7"/>
  <c r="S48" i="7"/>
  <c r="S48" i="15" s="1"/>
  <c r="S44" i="7"/>
  <c r="S40" i="7"/>
  <c r="S40" i="15" s="1"/>
  <c r="S36" i="7"/>
  <c r="S32" i="7"/>
  <c r="S32" i="15" s="1"/>
  <c r="S28" i="7"/>
  <c r="S24" i="7"/>
  <c r="S195" i="7"/>
  <c r="S167" i="7"/>
  <c r="S133" i="7"/>
  <c r="S123" i="7"/>
  <c r="S123" i="15" s="1"/>
  <c r="S122" i="7"/>
  <c r="S116" i="7"/>
  <c r="S159" i="7"/>
  <c r="S132" i="7"/>
  <c r="S121" i="7"/>
  <c r="S111" i="7"/>
  <c r="S111" i="15" s="1"/>
  <c r="S107" i="7"/>
  <c r="S103" i="7"/>
  <c r="S103" i="15" s="1"/>
  <c r="S99" i="7"/>
  <c r="S99" i="15" s="1"/>
  <c r="S95" i="7"/>
  <c r="S95" i="15" s="1"/>
  <c r="S91" i="7"/>
  <c r="S91" i="15" s="1"/>
  <c r="S87" i="7"/>
  <c r="S83" i="7"/>
  <c r="S79" i="7"/>
  <c r="S79" i="15" s="1"/>
  <c r="S75" i="7"/>
  <c r="S71" i="7"/>
  <c r="S71" i="15" s="1"/>
  <c r="S67" i="7"/>
  <c r="S63" i="7"/>
  <c r="S59" i="7"/>
  <c r="S55" i="7"/>
  <c r="S51" i="7"/>
  <c r="S164" i="7"/>
  <c r="S157" i="7"/>
  <c r="S157" i="15" s="1"/>
  <c r="Q43" i="18" s="1"/>
  <c r="S147" i="7"/>
  <c r="S147" i="15" s="1"/>
  <c r="S115" i="7"/>
  <c r="S115" i="15" s="1"/>
  <c r="S131" i="7"/>
  <c r="S130" i="7"/>
  <c r="S130" i="15" s="1"/>
  <c r="F6" i="7"/>
  <c r="F7" i="7"/>
  <c r="F7" i="15" s="1"/>
  <c r="F8" i="7"/>
  <c r="F8" i="15" s="1"/>
  <c r="J9" i="7"/>
  <c r="J9" i="15" s="1"/>
  <c r="J10" i="7"/>
  <c r="J11" i="7"/>
  <c r="J11" i="15" s="1"/>
  <c r="N12" i="7"/>
  <c r="N12" i="15" s="1"/>
  <c r="F17" i="7"/>
  <c r="I18" i="7"/>
  <c r="I18" i="15" s="1"/>
  <c r="Q19" i="7"/>
  <c r="S20" i="7"/>
  <c r="I23" i="7"/>
  <c r="I29" i="7"/>
  <c r="E31" i="7"/>
  <c r="K33" i="7"/>
  <c r="Q35" i="7"/>
  <c r="Q35" i="15" s="1"/>
  <c r="O14" i="18" s="1"/>
  <c r="E40" i="7"/>
  <c r="E43" i="7"/>
  <c r="N52" i="7"/>
  <c r="T1243" i="7"/>
  <c r="T1239" i="7"/>
  <c r="T1235" i="7"/>
  <c r="T1235" i="15" s="1"/>
  <c r="T1231" i="7"/>
  <c r="T1227" i="7"/>
  <c r="T1223" i="7"/>
  <c r="T1219" i="7"/>
  <c r="T1215" i="7"/>
  <c r="T1211" i="7"/>
  <c r="T1207" i="7"/>
  <c r="T1203" i="7"/>
  <c r="T1199" i="7"/>
  <c r="T1195" i="7"/>
  <c r="T1191" i="7"/>
  <c r="T1187" i="7"/>
  <c r="T1183" i="7"/>
  <c r="T1179" i="7"/>
  <c r="T1175" i="7"/>
  <c r="T1171" i="7"/>
  <c r="T1167" i="7"/>
  <c r="T1163" i="7"/>
  <c r="T1159" i="7"/>
  <c r="T1155" i="7"/>
  <c r="T1242" i="7"/>
  <c r="T1238" i="7"/>
  <c r="T1234" i="7"/>
  <c r="T1234" i="15" s="1"/>
  <c r="T1230" i="7"/>
  <c r="T1226" i="7"/>
  <c r="T1222" i="7"/>
  <c r="T1237" i="7"/>
  <c r="T1229" i="7"/>
  <c r="T1209" i="7"/>
  <c r="T1176" i="7"/>
  <c r="T1174" i="7"/>
  <c r="T1198" i="7"/>
  <c r="T1173" i="7"/>
  <c r="T1220" i="7"/>
  <c r="T1210" i="7"/>
  <c r="T1224" i="7"/>
  <c r="T1221" i="7"/>
  <c r="T1216" i="7"/>
  <c r="T1201" i="7"/>
  <c r="T1200" i="7"/>
  <c r="T1217" i="7"/>
  <c r="T1241" i="7"/>
  <c r="T1233" i="7"/>
  <c r="T1225" i="7"/>
  <c r="T1212" i="7"/>
  <c r="T1213" i="7"/>
  <c r="T1205" i="7"/>
  <c r="T1204" i="7"/>
  <c r="T1206" i="7"/>
  <c r="T1168" i="7"/>
  <c r="T1157" i="7"/>
  <c r="T1190" i="7"/>
  <c r="T1244" i="7"/>
  <c r="T1236" i="7"/>
  <c r="T1194" i="7"/>
  <c r="T1184" i="7"/>
  <c r="T1177" i="7"/>
  <c r="T1208" i="7"/>
  <c r="T1208" i="15" s="1"/>
  <c r="T1182" i="7"/>
  <c r="T1165" i="7"/>
  <c r="T1151" i="7"/>
  <c r="T1147" i="7"/>
  <c r="T1143" i="7"/>
  <c r="T1139" i="7"/>
  <c r="T1135" i="7"/>
  <c r="T1131" i="7"/>
  <c r="T1127" i="7"/>
  <c r="T1123" i="7"/>
  <c r="T1119" i="7"/>
  <c r="T1115" i="7"/>
  <c r="T1115" i="15" s="1"/>
  <c r="T1111" i="7"/>
  <c r="T1107" i="7"/>
  <c r="T1196" i="7"/>
  <c r="T1158" i="7"/>
  <c r="T1166" i="7"/>
  <c r="T1232" i="7"/>
  <c r="T1180" i="7"/>
  <c r="T1172" i="7"/>
  <c r="T1150" i="7"/>
  <c r="T1146" i="7"/>
  <c r="T1142" i="7"/>
  <c r="T1138" i="7"/>
  <c r="T1134" i="7"/>
  <c r="T1130" i="7"/>
  <c r="T1126" i="7"/>
  <c r="T1122" i="7"/>
  <c r="T1122" i="15" s="1"/>
  <c r="T1118" i="7"/>
  <c r="T1114" i="7"/>
  <c r="T1114" i="15" s="1"/>
  <c r="T1110" i="7"/>
  <c r="T1189" i="7"/>
  <c r="T1178" i="7"/>
  <c r="T1160" i="7"/>
  <c r="T1202" i="7"/>
  <c r="T1193" i="7"/>
  <c r="T1185" i="7"/>
  <c r="T1161" i="7"/>
  <c r="T1161" i="15" s="1"/>
  <c r="T1218" i="7"/>
  <c r="T1162" i="7"/>
  <c r="T1162" i="15" s="1"/>
  <c r="T1149" i="7"/>
  <c r="T1145" i="7"/>
  <c r="T1141" i="7"/>
  <c r="T1137" i="7"/>
  <c r="T1133" i="7"/>
  <c r="T1129" i="7"/>
  <c r="T1197" i="7"/>
  <c r="T1181" i="7"/>
  <c r="T1154" i="7"/>
  <c r="T1153" i="7"/>
  <c r="T1240" i="7"/>
  <c r="T1214" i="7"/>
  <c r="T1169" i="7"/>
  <c r="T1148" i="7"/>
  <c r="T1144" i="7"/>
  <c r="T1140" i="7"/>
  <c r="T1136" i="7"/>
  <c r="T1132" i="7"/>
  <c r="T1128" i="7"/>
  <c r="T1156" i="7"/>
  <c r="T1104" i="7"/>
  <c r="T1104" i="15" s="1"/>
  <c r="T1098" i="7"/>
  <c r="T1069" i="7"/>
  <c r="T1092" i="7"/>
  <c r="T1092" i="15" s="1"/>
  <c r="T1086" i="7"/>
  <c r="T1063" i="7"/>
  <c r="T1059" i="7"/>
  <c r="T1055" i="7"/>
  <c r="T1051" i="7"/>
  <c r="T1051" i="15" s="1"/>
  <c r="T1047" i="7"/>
  <c r="T1043" i="7"/>
  <c r="T1043" i="15" s="1"/>
  <c r="T1039" i="7"/>
  <c r="T1039" i="15" s="1"/>
  <c r="T1035" i="7"/>
  <c r="T1035" i="15" s="1"/>
  <c r="T1031" i="7"/>
  <c r="T1027" i="7"/>
  <c r="T1103" i="7"/>
  <c r="T1080" i="7"/>
  <c r="T1080" i="15" s="1"/>
  <c r="T1074" i="7"/>
  <c r="T1188" i="7"/>
  <c r="T1164" i="7"/>
  <c r="T1125" i="7"/>
  <c r="T1097" i="7"/>
  <c r="T1097" i="15" s="1"/>
  <c r="T1091" i="7"/>
  <c r="T1068" i="7"/>
  <c r="T1068" i="15" s="1"/>
  <c r="T1186" i="7"/>
  <c r="T1120" i="7"/>
  <c r="T1085" i="7"/>
  <c r="T1085" i="15" s="1"/>
  <c r="T1079" i="7"/>
  <c r="T1228" i="7"/>
  <c r="T1102" i="7"/>
  <c r="T1102" i="15" s="1"/>
  <c r="T1073" i="7"/>
  <c r="T1067" i="7"/>
  <c r="T1062" i="7"/>
  <c r="T1058" i="7"/>
  <c r="T1054" i="7"/>
  <c r="T1050" i="7"/>
  <c r="T1116" i="7"/>
  <c r="T1116" i="15" s="1"/>
  <c r="T1096" i="7"/>
  <c r="T1096" i="15" s="1"/>
  <c r="T1090" i="7"/>
  <c r="T1121" i="7"/>
  <c r="T1084" i="7"/>
  <c r="T1084" i="15" s="1"/>
  <c r="T1078" i="7"/>
  <c r="T1152" i="7"/>
  <c r="T1117" i="7"/>
  <c r="T1117" i="15" s="1"/>
  <c r="T1101" i="7"/>
  <c r="T1095" i="7"/>
  <c r="T1072" i="7"/>
  <c r="T1072" i="15" s="1"/>
  <c r="T1066" i="7"/>
  <c r="T1170" i="7"/>
  <c r="T1089" i="7"/>
  <c r="T1083" i="7"/>
  <c r="T1083" i="15" s="1"/>
  <c r="T1061" i="7"/>
  <c r="T1061" i="15" s="1"/>
  <c r="T1057" i="7"/>
  <c r="T1057" i="15" s="1"/>
  <c r="T1053" i="7"/>
  <c r="T1053" i="15" s="1"/>
  <c r="T1049" i="7"/>
  <c r="T1049" i="15" s="1"/>
  <c r="T1045" i="7"/>
  <c r="T1045" i="15" s="1"/>
  <c r="T1077" i="7"/>
  <c r="T1077" i="15" s="1"/>
  <c r="T1071" i="7"/>
  <c r="T1100" i="7"/>
  <c r="T1100" i="15" s="1"/>
  <c r="T1094" i="7"/>
  <c r="T1065" i="7"/>
  <c r="T1065" i="15" s="1"/>
  <c r="T1124" i="7"/>
  <c r="T1109" i="7"/>
  <c r="T1106" i="7"/>
  <c r="T1088" i="7"/>
  <c r="T1088" i="15" s="1"/>
  <c r="T1082" i="7"/>
  <c r="T1108" i="7"/>
  <c r="T1099" i="7"/>
  <c r="T1076" i="7"/>
  <c r="T1076" i="15" s="1"/>
  <c r="T1070" i="7"/>
  <c r="T1060" i="7"/>
  <c r="T1056" i="7"/>
  <c r="T1105" i="7"/>
  <c r="T1105" i="15" s="1"/>
  <c r="T1064" i="7"/>
  <c r="T994" i="7"/>
  <c r="T990" i="7"/>
  <c r="T990" i="15" s="1"/>
  <c r="T986" i="7"/>
  <c r="T982" i="7"/>
  <c r="T982" i="15" s="1"/>
  <c r="T978" i="7"/>
  <c r="T974" i="7"/>
  <c r="T970" i="7"/>
  <c r="T970" i="15" s="1"/>
  <c r="T966" i="7"/>
  <c r="T966" i="15" s="1"/>
  <c r="T962" i="7"/>
  <c r="T958" i="7"/>
  <c r="T958" i="15" s="1"/>
  <c r="T954" i="7"/>
  <c r="T954" i="15" s="1"/>
  <c r="T950" i="7"/>
  <c r="T946" i="7"/>
  <c r="T946" i="15" s="1"/>
  <c r="T942" i="7"/>
  <c r="T942" i="15" s="1"/>
  <c r="T938" i="7"/>
  <c r="T938" i="15" s="1"/>
  <c r="T934" i="7"/>
  <c r="T930" i="7"/>
  <c r="T926" i="7"/>
  <c r="T926" i="15" s="1"/>
  <c r="R58" i="18" s="1"/>
  <c r="T922" i="7"/>
  <c r="T922" i="15" s="1"/>
  <c r="T918" i="7"/>
  <c r="T918" i="15" s="1"/>
  <c r="R57" i="18" s="1"/>
  <c r="T914" i="7"/>
  <c r="T910" i="7"/>
  <c r="T1192" i="7"/>
  <c r="T1030" i="7"/>
  <c r="T1113" i="7"/>
  <c r="T1112" i="7"/>
  <c r="T1112" i="15" s="1"/>
  <c r="T1048" i="7"/>
  <c r="T1036" i="7"/>
  <c r="T1036" i="15" s="1"/>
  <c r="T993" i="7"/>
  <c r="T989" i="7"/>
  <c r="T989" i="15" s="1"/>
  <c r="T985" i="7"/>
  <c r="T981" i="7"/>
  <c r="T977" i="7"/>
  <c r="T977" i="15" s="1"/>
  <c r="T973" i="7"/>
  <c r="T973" i="15" s="1"/>
  <c r="T969" i="7"/>
  <c r="T969" i="15" s="1"/>
  <c r="T965" i="7"/>
  <c r="T965" i="15" s="1"/>
  <c r="T961" i="7"/>
  <c r="T961" i="15" s="1"/>
  <c r="T957" i="7"/>
  <c r="T957" i="15" s="1"/>
  <c r="T953" i="7"/>
  <c r="T953" i="15" s="1"/>
  <c r="R45" i="18" s="1"/>
  <c r="T949" i="7"/>
  <c r="T945" i="7"/>
  <c r="T941" i="7"/>
  <c r="T941" i="15" s="1"/>
  <c r="T1052" i="7"/>
  <c r="T1052" i="15" s="1"/>
  <c r="T1046" i="7"/>
  <c r="T1040" i="7"/>
  <c r="T1040" i="15" s="1"/>
  <c r="T1037" i="7"/>
  <c r="T1037" i="15" s="1"/>
  <c r="T1075" i="7"/>
  <c r="T1075" i="15" s="1"/>
  <c r="R61" i="18" s="1"/>
  <c r="T1032" i="7"/>
  <c r="T1032" i="15" s="1"/>
  <c r="T1023" i="7"/>
  <c r="T1022" i="7"/>
  <c r="T1022" i="15" s="1"/>
  <c r="T1021" i="7"/>
  <c r="T1021" i="15" s="1"/>
  <c r="T1041" i="7"/>
  <c r="T1033" i="7"/>
  <c r="T1025" i="7"/>
  <c r="T1024" i="7"/>
  <c r="T1020" i="7"/>
  <c r="T1020" i="15" s="1"/>
  <c r="T1019" i="7"/>
  <c r="T1018" i="7"/>
  <c r="T1017" i="7"/>
  <c r="T1017" i="15" s="1"/>
  <c r="T992" i="7"/>
  <c r="T988" i="7"/>
  <c r="T988" i="15" s="1"/>
  <c r="T984" i="7"/>
  <c r="T980" i="7"/>
  <c r="T980" i="15" s="1"/>
  <c r="T976" i="7"/>
  <c r="T972" i="7"/>
  <c r="T972" i="15" s="1"/>
  <c r="T968" i="7"/>
  <c r="T964" i="7"/>
  <c r="T960" i="7"/>
  <c r="T956" i="7"/>
  <c r="T952" i="7"/>
  <c r="T948" i="7"/>
  <c r="T1081" i="7"/>
  <c r="T1081" i="15" s="1"/>
  <c r="T1044" i="7"/>
  <c r="T1026" i="7"/>
  <c r="T1026" i="15" s="1"/>
  <c r="T1016" i="7"/>
  <c r="T1016" i="15" s="1"/>
  <c r="T1015" i="7"/>
  <c r="T1014" i="7"/>
  <c r="T1014" i="15" s="1"/>
  <c r="T1013" i="7"/>
  <c r="T1013" i="15" s="1"/>
  <c r="T1087" i="7"/>
  <c r="T1038" i="7"/>
  <c r="T1038" i="15" s="1"/>
  <c r="T1012" i="7"/>
  <c r="T1012" i="15" s="1"/>
  <c r="T1011" i="7"/>
  <c r="T1011" i="15" s="1"/>
  <c r="T1010" i="7"/>
  <c r="T1009" i="7"/>
  <c r="T1034" i="7"/>
  <c r="T1008" i="7"/>
  <c r="T1008" i="15" s="1"/>
  <c r="T1007" i="7"/>
  <c r="T1007" i="15" s="1"/>
  <c r="T1006" i="7"/>
  <c r="T1006" i="15" s="1"/>
  <c r="T1005" i="7"/>
  <c r="T1093" i="7"/>
  <c r="T1093" i="15" s="1"/>
  <c r="T1004" i="7"/>
  <c r="T1003" i="7"/>
  <c r="T1002" i="7"/>
  <c r="T1002" i="15" s="1"/>
  <c r="T1001" i="7"/>
  <c r="T1001" i="15" s="1"/>
  <c r="T991" i="7"/>
  <c r="T987" i="7"/>
  <c r="T983" i="7"/>
  <c r="T979" i="7"/>
  <c r="T975" i="7"/>
  <c r="T971" i="7"/>
  <c r="T1042" i="7"/>
  <c r="T1000" i="7"/>
  <c r="T999" i="7"/>
  <c r="T999" i="15" s="1"/>
  <c r="T998" i="7"/>
  <c r="T998" i="15" s="1"/>
  <c r="T997" i="7"/>
  <c r="T997" i="15" s="1"/>
  <c r="T1028" i="7"/>
  <c r="T1028" i="15" s="1"/>
  <c r="R60" i="18" s="1"/>
  <c r="T996" i="7"/>
  <c r="T996" i="15" s="1"/>
  <c r="T995" i="7"/>
  <c r="T940" i="7"/>
  <c r="T939" i="7"/>
  <c r="T915" i="7"/>
  <c r="T909" i="7"/>
  <c r="T933" i="7"/>
  <c r="T963" i="7"/>
  <c r="T920" i="7"/>
  <c r="T920" i="15" s="1"/>
  <c r="T904" i="7"/>
  <c r="T900" i="7"/>
  <c r="T900" i="15" s="1"/>
  <c r="T896" i="7"/>
  <c r="T892" i="7"/>
  <c r="T892" i="15" s="1"/>
  <c r="T888" i="7"/>
  <c r="T884" i="7"/>
  <c r="T880" i="7"/>
  <c r="T880" i="15" s="1"/>
  <c r="T876" i="7"/>
  <c r="T876" i="15" s="1"/>
  <c r="T872" i="7"/>
  <c r="T872" i="15" s="1"/>
  <c r="T868" i="7"/>
  <c r="T864" i="7"/>
  <c r="T860" i="7"/>
  <c r="T856" i="7"/>
  <c r="T852" i="7"/>
  <c r="T848" i="7"/>
  <c r="T844" i="7"/>
  <c r="T844" i="15" s="1"/>
  <c r="T840" i="7"/>
  <c r="T836" i="7"/>
  <c r="T836" i="15" s="1"/>
  <c r="T832" i="7"/>
  <c r="T828" i="7"/>
  <c r="T828" i="15" s="1"/>
  <c r="T824" i="7"/>
  <c r="T947" i="7"/>
  <c r="T932" i="7"/>
  <c r="T908" i="7"/>
  <c r="T959" i="7"/>
  <c r="T925" i="7"/>
  <c r="T951" i="7"/>
  <c r="T951" i="15" s="1"/>
  <c r="T931" i="7"/>
  <c r="T919" i="7"/>
  <c r="T919" i="15" s="1"/>
  <c r="T913" i="7"/>
  <c r="T907" i="7"/>
  <c r="T903" i="7"/>
  <c r="T903" i="15" s="1"/>
  <c r="T899" i="7"/>
  <c r="T899" i="15" s="1"/>
  <c r="T895" i="7"/>
  <c r="T891" i="7"/>
  <c r="T967" i="7"/>
  <c r="T924" i="7"/>
  <c r="T943" i="7"/>
  <c r="T912" i="7"/>
  <c r="T912" i="15" s="1"/>
  <c r="T1029" i="7"/>
  <c r="T1029" i="15" s="1"/>
  <c r="T944" i="7"/>
  <c r="T944" i="15" s="1"/>
  <c r="T929" i="7"/>
  <c r="T923" i="7"/>
  <c r="T923" i="15" s="1"/>
  <c r="T917" i="7"/>
  <c r="T906" i="7"/>
  <c r="T906" i="15" s="1"/>
  <c r="T902" i="7"/>
  <c r="T902" i="15" s="1"/>
  <c r="T898" i="7"/>
  <c r="T898" i="15" s="1"/>
  <c r="T894" i="7"/>
  <c r="T894" i="15" s="1"/>
  <c r="T890" i="7"/>
  <c r="T890" i="15" s="1"/>
  <c r="T886" i="7"/>
  <c r="T882" i="7"/>
  <c r="T878" i="7"/>
  <c r="T874" i="7"/>
  <c r="T874" i="15" s="1"/>
  <c r="T870" i="7"/>
  <c r="T870" i="15" s="1"/>
  <c r="T911" i="7"/>
  <c r="T911" i="15" s="1"/>
  <c r="T955" i="7"/>
  <c r="T928" i="7"/>
  <c r="T937" i="7"/>
  <c r="T937" i="15" s="1"/>
  <c r="T916" i="7"/>
  <c r="T916" i="15" s="1"/>
  <c r="T936" i="7"/>
  <c r="T905" i="7"/>
  <c r="T901" i="7"/>
  <c r="T897" i="7"/>
  <c r="T897" i="15" s="1"/>
  <c r="T893" i="7"/>
  <c r="T935" i="7"/>
  <c r="T935" i="15" s="1"/>
  <c r="T927" i="7"/>
  <c r="T927" i="15" s="1"/>
  <c r="T921" i="7"/>
  <c r="T921" i="15" s="1"/>
  <c r="T849" i="7"/>
  <c r="T849" i="15" s="1"/>
  <c r="T869" i="7"/>
  <c r="T869" i="15" s="1"/>
  <c r="T867" i="7"/>
  <c r="T850" i="7"/>
  <c r="T827" i="7"/>
  <c r="T873" i="7"/>
  <c r="T857" i="7"/>
  <c r="T851" i="7"/>
  <c r="T862" i="7"/>
  <c r="T858" i="7"/>
  <c r="T821" i="7"/>
  <c r="T817" i="7"/>
  <c r="T813" i="7"/>
  <c r="T813" i="15" s="1"/>
  <c r="T809" i="7"/>
  <c r="T805" i="7"/>
  <c r="T801" i="7"/>
  <c r="T797" i="7"/>
  <c r="T797" i="15" s="1"/>
  <c r="T793" i="7"/>
  <c r="T789" i="7"/>
  <c r="T789" i="15" s="1"/>
  <c r="T785" i="7"/>
  <c r="T781" i="7"/>
  <c r="T777" i="7"/>
  <c r="T773" i="7"/>
  <c r="T769" i="7"/>
  <c r="T765" i="7"/>
  <c r="T761" i="7"/>
  <c r="T757" i="7"/>
  <c r="T753" i="7"/>
  <c r="T749" i="7"/>
  <c r="T749" i="15" s="1"/>
  <c r="T745" i="7"/>
  <c r="T741" i="7"/>
  <c r="T741" i="15" s="1"/>
  <c r="T737" i="7"/>
  <c r="T733" i="7"/>
  <c r="T733" i="15" s="1"/>
  <c r="T729" i="7"/>
  <c r="T881" i="7"/>
  <c r="T881" i="15" s="1"/>
  <c r="T826" i="7"/>
  <c r="T885" i="7"/>
  <c r="T885" i="15" s="1"/>
  <c r="T875" i="7"/>
  <c r="T859" i="7"/>
  <c r="T859" i="15" s="1"/>
  <c r="T889" i="7"/>
  <c r="T889" i="15" s="1"/>
  <c r="T865" i="7"/>
  <c r="T865" i="15" s="1"/>
  <c r="T843" i="7"/>
  <c r="T843" i="15" s="1"/>
  <c r="T825" i="7"/>
  <c r="T820" i="7"/>
  <c r="T816" i="7"/>
  <c r="T812" i="7"/>
  <c r="T808" i="7"/>
  <c r="T808" i="15" s="1"/>
  <c r="T804" i="7"/>
  <c r="T800" i="7"/>
  <c r="T796" i="7"/>
  <c r="T796" i="15" s="1"/>
  <c r="T792" i="7"/>
  <c r="T792" i="15" s="1"/>
  <c r="T788" i="7"/>
  <c r="T784" i="7"/>
  <c r="T780" i="7"/>
  <c r="T780" i="15" s="1"/>
  <c r="R48" i="18" s="1"/>
  <c r="T776" i="7"/>
  <c r="T776" i="15" s="1"/>
  <c r="T772" i="7"/>
  <c r="T772" i="15" s="1"/>
  <c r="T768" i="7"/>
  <c r="T768" i="15" s="1"/>
  <c r="T764" i="7"/>
  <c r="T764" i="15" s="1"/>
  <c r="T760" i="7"/>
  <c r="T756" i="7"/>
  <c r="T842" i="7"/>
  <c r="T839" i="7"/>
  <c r="T839" i="15" s="1"/>
  <c r="T877" i="7"/>
  <c r="T863" i="7"/>
  <c r="T853" i="7"/>
  <c r="T841" i="7"/>
  <c r="T841" i="15" s="1"/>
  <c r="T838" i="7"/>
  <c r="T838" i="15" s="1"/>
  <c r="T835" i="7"/>
  <c r="T835" i="15" s="1"/>
  <c r="R59" i="18" s="1"/>
  <c r="T854" i="7"/>
  <c r="T854" i="15" s="1"/>
  <c r="T837" i="7"/>
  <c r="T834" i="7"/>
  <c r="T834" i="15" s="1"/>
  <c r="T866" i="7"/>
  <c r="T866" i="15" s="1"/>
  <c r="T855" i="7"/>
  <c r="T855" i="15" s="1"/>
  <c r="T847" i="7"/>
  <c r="T846" i="7"/>
  <c r="T846" i="15" s="1"/>
  <c r="T845" i="7"/>
  <c r="T833" i="7"/>
  <c r="T833" i="15" s="1"/>
  <c r="T831" i="7"/>
  <c r="T819" i="7"/>
  <c r="T819" i="15" s="1"/>
  <c r="T815" i="7"/>
  <c r="T811" i="7"/>
  <c r="T811" i="15" s="1"/>
  <c r="T807" i="7"/>
  <c r="T803" i="7"/>
  <c r="T799" i="7"/>
  <c r="T795" i="7"/>
  <c r="T795" i="15" s="1"/>
  <c r="T791" i="7"/>
  <c r="T787" i="7"/>
  <c r="T783" i="7"/>
  <c r="T783" i="15" s="1"/>
  <c r="T779" i="7"/>
  <c r="T775" i="7"/>
  <c r="T775" i="15" s="1"/>
  <c r="T771" i="7"/>
  <c r="T767" i="7"/>
  <c r="T763" i="7"/>
  <c r="T763" i="15" s="1"/>
  <c r="T759" i="7"/>
  <c r="T759" i="15" s="1"/>
  <c r="T755" i="7"/>
  <c r="T751" i="7"/>
  <c r="T751" i="15" s="1"/>
  <c r="T879" i="7"/>
  <c r="T823" i="7"/>
  <c r="T823" i="15" s="1"/>
  <c r="T883" i="7"/>
  <c r="T830" i="7"/>
  <c r="T830" i="15" s="1"/>
  <c r="T887" i="7"/>
  <c r="T887" i="15" s="1"/>
  <c r="T871" i="7"/>
  <c r="T861" i="7"/>
  <c r="T861" i="15" s="1"/>
  <c r="T829" i="7"/>
  <c r="T822" i="7"/>
  <c r="T822" i="15" s="1"/>
  <c r="T818" i="7"/>
  <c r="T814" i="7"/>
  <c r="T810" i="7"/>
  <c r="T806" i="7"/>
  <c r="T806" i="15" s="1"/>
  <c r="T802" i="7"/>
  <c r="T802" i="15" s="1"/>
  <c r="T798" i="7"/>
  <c r="T798" i="15" s="1"/>
  <c r="T794" i="7"/>
  <c r="T794" i="15" s="1"/>
  <c r="T790" i="7"/>
  <c r="T790" i="15" s="1"/>
  <c r="T786" i="7"/>
  <c r="T786" i="15" s="1"/>
  <c r="T782" i="7"/>
  <c r="T778" i="7"/>
  <c r="T778" i="15" s="1"/>
  <c r="T774" i="7"/>
  <c r="T770" i="7"/>
  <c r="T770" i="15" s="1"/>
  <c r="T766" i="7"/>
  <c r="T766" i="15" s="1"/>
  <c r="T758" i="7"/>
  <c r="T752" i="7"/>
  <c r="T738" i="7"/>
  <c r="T720" i="7"/>
  <c r="T720" i="15" s="1"/>
  <c r="T710" i="7"/>
  <c r="T710" i="15" s="1"/>
  <c r="T709" i="7"/>
  <c r="T699" i="7"/>
  <c r="T699" i="15" s="1"/>
  <c r="T750" i="7"/>
  <c r="T748" i="7"/>
  <c r="T734" i="7"/>
  <c r="T742" i="7"/>
  <c r="T742" i="15" s="1"/>
  <c r="T739" i="7"/>
  <c r="T719" i="7"/>
  <c r="T708" i="7"/>
  <c r="T698" i="7"/>
  <c r="T698" i="15" s="1"/>
  <c r="T697" i="7"/>
  <c r="T697" i="15" s="1"/>
  <c r="T688" i="7"/>
  <c r="T688" i="15" s="1"/>
  <c r="T684" i="7"/>
  <c r="T684" i="15" s="1"/>
  <c r="T680" i="7"/>
  <c r="T676" i="7"/>
  <c r="T672" i="7"/>
  <c r="T672" i="15" s="1"/>
  <c r="T668" i="7"/>
  <c r="T664" i="7"/>
  <c r="T660" i="7"/>
  <c r="T656" i="7"/>
  <c r="T652" i="7"/>
  <c r="T648" i="7"/>
  <c r="T644" i="7"/>
  <c r="T640" i="7"/>
  <c r="T640" i="15" s="1"/>
  <c r="T636" i="7"/>
  <c r="T632" i="7"/>
  <c r="T628" i="7"/>
  <c r="T624" i="7"/>
  <c r="T620" i="7"/>
  <c r="T620" i="15" s="1"/>
  <c r="T616" i="7"/>
  <c r="T612" i="7"/>
  <c r="T612" i="15" s="1"/>
  <c r="T735" i="7"/>
  <c r="T730" i="7"/>
  <c r="T754" i="7"/>
  <c r="T718" i="7"/>
  <c r="T717" i="7"/>
  <c r="T717" i="15" s="1"/>
  <c r="T707" i="7"/>
  <c r="T696" i="7"/>
  <c r="T696" i="15" s="1"/>
  <c r="T743" i="7"/>
  <c r="T731" i="7"/>
  <c r="T736" i="7"/>
  <c r="T716" i="7"/>
  <c r="T706" i="7"/>
  <c r="T705" i="7"/>
  <c r="T695" i="7"/>
  <c r="T695" i="15" s="1"/>
  <c r="T687" i="7"/>
  <c r="T683" i="7"/>
  <c r="T679" i="7"/>
  <c r="T679" i="15" s="1"/>
  <c r="T675" i="7"/>
  <c r="T671" i="7"/>
  <c r="T671" i="15" s="1"/>
  <c r="T667" i="7"/>
  <c r="T667" i="15" s="1"/>
  <c r="T663" i="7"/>
  <c r="T663" i="15" s="1"/>
  <c r="T659" i="7"/>
  <c r="T659" i="15" s="1"/>
  <c r="T655" i="7"/>
  <c r="T651" i="7"/>
  <c r="T647" i="7"/>
  <c r="T643" i="7"/>
  <c r="T639" i="7"/>
  <c r="T639" i="15" s="1"/>
  <c r="T635" i="7"/>
  <c r="T635" i="15" s="1"/>
  <c r="T631" i="7"/>
  <c r="T631" i="15" s="1"/>
  <c r="T627" i="7"/>
  <c r="T746" i="7"/>
  <c r="T746" i="15" s="1"/>
  <c r="T740" i="7"/>
  <c r="T732" i="7"/>
  <c r="T726" i="7"/>
  <c r="T725" i="7"/>
  <c r="T725" i="15" s="1"/>
  <c r="T715" i="7"/>
  <c r="T704" i="7"/>
  <c r="T694" i="7"/>
  <c r="T694" i="15" s="1"/>
  <c r="T693" i="7"/>
  <c r="T727" i="7"/>
  <c r="T727" i="15" s="1"/>
  <c r="T744" i="7"/>
  <c r="T724" i="7"/>
  <c r="T714" i="7"/>
  <c r="T713" i="7"/>
  <c r="T713" i="15" s="1"/>
  <c r="T703" i="7"/>
  <c r="T692" i="7"/>
  <c r="T686" i="7"/>
  <c r="T686" i="15" s="1"/>
  <c r="T682" i="7"/>
  <c r="T682" i="15" s="1"/>
  <c r="T678" i="7"/>
  <c r="T674" i="7"/>
  <c r="T670" i="7"/>
  <c r="T670" i="15" s="1"/>
  <c r="T666" i="7"/>
  <c r="T662" i="7"/>
  <c r="T662" i="15" s="1"/>
  <c r="T658" i="7"/>
  <c r="T654" i="7"/>
  <c r="T654" i="15" s="1"/>
  <c r="T650" i="7"/>
  <c r="T650" i="15" s="1"/>
  <c r="T646" i="7"/>
  <c r="T646" i="15" s="1"/>
  <c r="T642" i="7"/>
  <c r="T638" i="7"/>
  <c r="T762" i="7"/>
  <c r="T747" i="7"/>
  <c r="T747" i="15" s="1"/>
  <c r="T728" i="7"/>
  <c r="T723" i="7"/>
  <c r="T712" i="7"/>
  <c r="T702" i="7"/>
  <c r="T701" i="7"/>
  <c r="T691" i="7"/>
  <c r="T691" i="15" s="1"/>
  <c r="T722" i="7"/>
  <c r="T721" i="7"/>
  <c r="T721" i="15" s="1"/>
  <c r="T711" i="7"/>
  <c r="T700" i="7"/>
  <c r="T690" i="7"/>
  <c r="T690" i="15" s="1"/>
  <c r="T689" i="7"/>
  <c r="T689" i="15" s="1"/>
  <c r="T685" i="7"/>
  <c r="T685" i="15" s="1"/>
  <c r="T681" i="7"/>
  <c r="T681" i="15" s="1"/>
  <c r="T677" i="7"/>
  <c r="T677" i="15" s="1"/>
  <c r="T673" i="7"/>
  <c r="T673" i="15" s="1"/>
  <c r="T669" i="7"/>
  <c r="T665" i="7"/>
  <c r="T665" i="15" s="1"/>
  <c r="T661" i="7"/>
  <c r="T657" i="7"/>
  <c r="T657" i="15" s="1"/>
  <c r="T653" i="7"/>
  <c r="T653" i="15" s="1"/>
  <c r="T649" i="7"/>
  <c r="T649" i="15" s="1"/>
  <c r="T645" i="7"/>
  <c r="T645" i="15" s="1"/>
  <c r="T641" i="7"/>
  <c r="T641" i="15" s="1"/>
  <c r="T597" i="7"/>
  <c r="T596" i="7"/>
  <c r="T596" i="15" s="1"/>
  <c r="T582" i="7"/>
  <c r="T582" i="15" s="1"/>
  <c r="T578" i="7"/>
  <c r="T574" i="7"/>
  <c r="T574" i="15" s="1"/>
  <c r="T570" i="7"/>
  <c r="T566" i="7"/>
  <c r="T566" i="15" s="1"/>
  <c r="T562" i="7"/>
  <c r="T558" i="7"/>
  <c r="T558" i="15" s="1"/>
  <c r="R49" i="18" s="1"/>
  <c r="T554" i="7"/>
  <c r="T550" i="7"/>
  <c r="T550" i="15" s="1"/>
  <c r="T546" i="7"/>
  <c r="T542" i="7"/>
  <c r="T538" i="7"/>
  <c r="T534" i="7"/>
  <c r="T534" i="15" s="1"/>
  <c r="T530" i="7"/>
  <c r="T526" i="7"/>
  <c r="T526" i="15" s="1"/>
  <c r="T522" i="7"/>
  <c r="T522" i="15" s="1"/>
  <c r="T518" i="7"/>
  <c r="T514" i="7"/>
  <c r="T510" i="7"/>
  <c r="T506" i="7"/>
  <c r="T502" i="7"/>
  <c r="T502" i="15" s="1"/>
  <c r="T498" i="7"/>
  <c r="T494" i="7"/>
  <c r="T494" i="15" s="1"/>
  <c r="R62" i="18" s="1"/>
  <c r="T490" i="7"/>
  <c r="T486" i="7"/>
  <c r="T486" i="15" s="1"/>
  <c r="T482" i="7"/>
  <c r="T478" i="7"/>
  <c r="T474" i="7"/>
  <c r="T474" i="15" s="1"/>
  <c r="T470" i="7"/>
  <c r="T470" i="15" s="1"/>
  <c r="T625" i="7"/>
  <c r="T625" i="15" s="1"/>
  <c r="T613" i="7"/>
  <c r="T613" i="15" s="1"/>
  <c r="T586" i="7"/>
  <c r="T614" i="7"/>
  <c r="T595" i="7"/>
  <c r="T595" i="15" s="1"/>
  <c r="T633" i="7"/>
  <c r="T621" i="7"/>
  <c r="T621" i="15" s="1"/>
  <c r="T615" i="7"/>
  <c r="T607" i="7"/>
  <c r="T604" i="7"/>
  <c r="T604" i="15" s="1"/>
  <c r="T594" i="7"/>
  <c r="T585" i="7"/>
  <c r="T585" i="15" s="1"/>
  <c r="T581" i="7"/>
  <c r="T581" i="15" s="1"/>
  <c r="R44" i="18" s="1"/>
  <c r="T577" i="7"/>
  <c r="T573" i="7"/>
  <c r="T569" i="7"/>
  <c r="T569" i="15" s="1"/>
  <c r="T565" i="7"/>
  <c r="T565" i="15" s="1"/>
  <c r="T561" i="7"/>
  <c r="T557" i="7"/>
  <c r="T557" i="15" s="1"/>
  <c r="T553" i="7"/>
  <c r="T549" i="7"/>
  <c r="T545" i="7"/>
  <c r="T541" i="7"/>
  <c r="T541" i="15" s="1"/>
  <c r="T537" i="7"/>
  <c r="T537" i="15" s="1"/>
  <c r="T533" i="7"/>
  <c r="T529" i="7"/>
  <c r="T525" i="7"/>
  <c r="T521" i="7"/>
  <c r="T517" i="7"/>
  <c r="T517" i="15" s="1"/>
  <c r="T513" i="7"/>
  <c r="T509" i="7"/>
  <c r="T505" i="7"/>
  <c r="T501" i="7"/>
  <c r="T497" i="7"/>
  <c r="T493" i="7"/>
  <c r="T493" i="15" s="1"/>
  <c r="T630" i="7"/>
  <c r="T630" i="15" s="1"/>
  <c r="T626" i="7"/>
  <c r="T626" i="15" s="1"/>
  <c r="T622" i="7"/>
  <c r="T622" i="15" s="1"/>
  <c r="T608" i="7"/>
  <c r="T608" i="15" s="1"/>
  <c r="T606" i="7"/>
  <c r="T606" i="15" s="1"/>
  <c r="T605" i="7"/>
  <c r="T605" i="15" s="1"/>
  <c r="T603" i="7"/>
  <c r="T603" i="15" s="1"/>
  <c r="T593" i="7"/>
  <c r="T593" i="15" s="1"/>
  <c r="T592" i="7"/>
  <c r="T592" i="15" s="1"/>
  <c r="T623" i="7"/>
  <c r="T609" i="7"/>
  <c r="T602" i="7"/>
  <c r="T602" i="15" s="1"/>
  <c r="T591" i="7"/>
  <c r="T591" i="15" s="1"/>
  <c r="T584" i="7"/>
  <c r="T580" i="7"/>
  <c r="T580" i="15" s="1"/>
  <c r="T576" i="7"/>
  <c r="T572" i="7"/>
  <c r="T572" i="15" s="1"/>
  <c r="T568" i="7"/>
  <c r="T568" i="15" s="1"/>
  <c r="T564" i="7"/>
  <c r="T560" i="7"/>
  <c r="T556" i="7"/>
  <c r="T556" i="15" s="1"/>
  <c r="R76" i="18" s="1"/>
  <c r="T552" i="7"/>
  <c r="T548" i="7"/>
  <c r="T544" i="7"/>
  <c r="T540" i="7"/>
  <c r="T536" i="7"/>
  <c r="T532" i="7"/>
  <c r="T532" i="15" s="1"/>
  <c r="T528" i="7"/>
  <c r="T524" i="7"/>
  <c r="T520" i="7"/>
  <c r="T516" i="7"/>
  <c r="T512" i="7"/>
  <c r="T512" i="15" s="1"/>
  <c r="T610" i="7"/>
  <c r="T634" i="7"/>
  <c r="T634" i="15" s="1"/>
  <c r="T617" i="7"/>
  <c r="T617" i="15" s="1"/>
  <c r="T611" i="7"/>
  <c r="T601" i="7"/>
  <c r="T601" i="15" s="1"/>
  <c r="T600" i="7"/>
  <c r="T600" i="15" s="1"/>
  <c r="T590" i="7"/>
  <c r="T590" i="15" s="1"/>
  <c r="T618" i="7"/>
  <c r="T619" i="7"/>
  <c r="T599" i="7"/>
  <c r="T589" i="7"/>
  <c r="T588" i="7"/>
  <c r="T588" i="15" s="1"/>
  <c r="T583" i="7"/>
  <c r="T583" i="15" s="1"/>
  <c r="T579" i="7"/>
  <c r="T579" i="15" s="1"/>
  <c r="T575" i="7"/>
  <c r="T575" i="15" s="1"/>
  <c r="T571" i="7"/>
  <c r="T567" i="7"/>
  <c r="T567" i="15" s="1"/>
  <c r="T563" i="7"/>
  <c r="U15" i="8" s="1"/>
  <c r="T559" i="7"/>
  <c r="T555" i="7"/>
  <c r="T551" i="7"/>
  <c r="T547" i="7"/>
  <c r="T543" i="7"/>
  <c r="T539" i="7"/>
  <c r="T535" i="7"/>
  <c r="T531" i="7"/>
  <c r="T637" i="7"/>
  <c r="T598" i="7"/>
  <c r="T587" i="7"/>
  <c r="T587" i="15" s="1"/>
  <c r="T629" i="7"/>
  <c r="T499" i="7"/>
  <c r="T499" i="15" s="1"/>
  <c r="T492" i="7"/>
  <c r="T491" i="7"/>
  <c r="T476" i="7"/>
  <c r="T488" i="7"/>
  <c r="T500" i="7"/>
  <c r="T481" i="7"/>
  <c r="T519" i="7"/>
  <c r="T519" i="15" s="1"/>
  <c r="T487" i="7"/>
  <c r="T475" i="7"/>
  <c r="T475" i="15" s="1"/>
  <c r="T469" i="7"/>
  <c r="T469" i="15" s="1"/>
  <c r="T465" i="7"/>
  <c r="T461" i="7"/>
  <c r="T461" i="15" s="1"/>
  <c r="T457" i="7"/>
  <c r="T453" i="7"/>
  <c r="T453" i="15" s="1"/>
  <c r="T449" i="7"/>
  <c r="T445" i="7"/>
  <c r="T441" i="7"/>
  <c r="T441" i="15" s="1"/>
  <c r="T437" i="7"/>
  <c r="T433" i="7"/>
  <c r="T433" i="15" s="1"/>
  <c r="T429" i="7"/>
  <c r="T425" i="7"/>
  <c r="T425" i="15" s="1"/>
  <c r="T421" i="7"/>
  <c r="T417" i="7"/>
  <c r="T413" i="7"/>
  <c r="T413" i="15" s="1"/>
  <c r="T409" i="7"/>
  <c r="T405" i="7"/>
  <c r="T405" i="15" s="1"/>
  <c r="R29" i="18" s="1"/>
  <c r="T401" i="7"/>
  <c r="T397" i="7"/>
  <c r="T393" i="7"/>
  <c r="T389" i="7"/>
  <c r="T385" i="7"/>
  <c r="T381" i="7"/>
  <c r="T480" i="7"/>
  <c r="T480" i="15" s="1"/>
  <c r="T507" i="7"/>
  <c r="T507" i="15" s="1"/>
  <c r="T495" i="7"/>
  <c r="T495" i="15" s="1"/>
  <c r="T485" i="7"/>
  <c r="T468" i="7"/>
  <c r="T464" i="7"/>
  <c r="T460" i="7"/>
  <c r="T456" i="7"/>
  <c r="T452" i="7"/>
  <c r="T452" i="15" s="1"/>
  <c r="T448" i="7"/>
  <c r="T448" i="15" s="1"/>
  <c r="T444" i="7"/>
  <c r="T440" i="7"/>
  <c r="T440" i="15" s="1"/>
  <c r="T436" i="7"/>
  <c r="T432" i="7"/>
  <c r="T432" i="15" s="1"/>
  <c r="T428" i="7"/>
  <c r="T428" i="15" s="1"/>
  <c r="T424" i="7"/>
  <c r="T420" i="7"/>
  <c r="T515" i="7"/>
  <c r="T515" i="15" s="1"/>
  <c r="T479" i="7"/>
  <c r="T473" i="7"/>
  <c r="T508" i="7"/>
  <c r="T503" i="7"/>
  <c r="T503" i="15" s="1"/>
  <c r="T496" i="7"/>
  <c r="T511" i="7"/>
  <c r="T484" i="7"/>
  <c r="T527" i="7"/>
  <c r="T504" i="7"/>
  <c r="T472" i="7"/>
  <c r="T467" i="7"/>
  <c r="T467" i="15" s="1"/>
  <c r="T463" i="7"/>
  <c r="T459" i="7"/>
  <c r="T455" i="7"/>
  <c r="T451" i="7"/>
  <c r="T447" i="7"/>
  <c r="T443" i="7"/>
  <c r="T443" i="15" s="1"/>
  <c r="T439" i="7"/>
  <c r="T435" i="7"/>
  <c r="T435" i="15" s="1"/>
  <c r="T431" i="7"/>
  <c r="T483" i="7"/>
  <c r="T483" i="15" s="1"/>
  <c r="T477" i="7"/>
  <c r="T471" i="7"/>
  <c r="T523" i="7"/>
  <c r="T523" i="15" s="1"/>
  <c r="T489" i="7"/>
  <c r="T466" i="7"/>
  <c r="T462" i="7"/>
  <c r="T462" i="15" s="1"/>
  <c r="T458" i="7"/>
  <c r="T458" i="15" s="1"/>
  <c r="T454" i="7"/>
  <c r="T450" i="7"/>
  <c r="T446" i="7"/>
  <c r="T442" i="7"/>
  <c r="T442" i="15" s="1"/>
  <c r="T438" i="7"/>
  <c r="T434" i="7"/>
  <c r="T434" i="15" s="1"/>
  <c r="T399" i="7"/>
  <c r="T374" i="7"/>
  <c r="T374" i="15" s="1"/>
  <c r="T362" i="7"/>
  <c r="T356" i="7"/>
  <c r="T356" i="15" s="1"/>
  <c r="T426" i="7"/>
  <c r="T426" i="15" s="1"/>
  <c r="T419" i="7"/>
  <c r="T419" i="15" s="1"/>
  <c r="T380" i="7"/>
  <c r="T373" i="7"/>
  <c r="T350" i="7"/>
  <c r="T346" i="7"/>
  <c r="T342" i="7"/>
  <c r="T338" i="7"/>
  <c r="T334" i="7"/>
  <c r="T334" i="15" s="1"/>
  <c r="T330" i="7"/>
  <c r="T326" i="7"/>
  <c r="T326" i="15" s="1"/>
  <c r="T322" i="7"/>
  <c r="T318" i="7"/>
  <c r="T318" i="15" s="1"/>
  <c r="T314" i="7"/>
  <c r="T314" i="15" s="1"/>
  <c r="T310" i="7"/>
  <c r="T306" i="7"/>
  <c r="T306" i="15" s="1"/>
  <c r="T302" i="7"/>
  <c r="T298" i="7"/>
  <c r="T298" i="15" s="1"/>
  <c r="T294" i="7"/>
  <c r="T294" i="15" s="1"/>
  <c r="T290" i="7"/>
  <c r="T286" i="7"/>
  <c r="T282" i="7"/>
  <c r="T282" i="15" s="1"/>
  <c r="T278" i="7"/>
  <c r="T274" i="7"/>
  <c r="T274" i="15" s="1"/>
  <c r="T270" i="7"/>
  <c r="T266" i="7"/>
  <c r="T266" i="15" s="1"/>
  <c r="T262" i="7"/>
  <c r="T258" i="7"/>
  <c r="T258" i="15" s="1"/>
  <c r="T254" i="7"/>
  <c r="T254" i="15" s="1"/>
  <c r="T250" i="7"/>
  <c r="T246" i="7"/>
  <c r="T246" i="15" s="1"/>
  <c r="T242" i="7"/>
  <c r="T242" i="15" s="1"/>
  <c r="R90" i="18" s="1"/>
  <c r="T430" i="7"/>
  <c r="T422" i="7"/>
  <c r="T422" i="15" s="1"/>
  <c r="T410" i="7"/>
  <c r="T408" i="7"/>
  <c r="T367" i="7"/>
  <c r="T367" i="15" s="1"/>
  <c r="T361" i="7"/>
  <c r="T361" i="15" s="1"/>
  <c r="T395" i="7"/>
  <c r="T355" i="7"/>
  <c r="T355" i="15" s="1"/>
  <c r="T415" i="7"/>
  <c r="T415" i="15" s="1"/>
  <c r="T372" i="7"/>
  <c r="T406" i="7"/>
  <c r="T406" i="15" s="1"/>
  <c r="T404" i="7"/>
  <c r="T366" i="7"/>
  <c r="T360" i="7"/>
  <c r="T349" i="7"/>
  <c r="T349" i="15" s="1"/>
  <c r="T345" i="7"/>
  <c r="T341" i="7"/>
  <c r="T337" i="7"/>
  <c r="T337" i="15" s="1"/>
  <c r="T333" i="7"/>
  <c r="T329" i="7"/>
  <c r="T325" i="7"/>
  <c r="T325" i="15" s="1"/>
  <c r="T321" i="7"/>
  <c r="T321" i="15" s="1"/>
  <c r="T317" i="7"/>
  <c r="T313" i="7"/>
  <c r="T313" i="15" s="1"/>
  <c r="T309" i="7"/>
  <c r="T305" i="7"/>
  <c r="T301" i="7"/>
  <c r="T297" i="7"/>
  <c r="T297" i="15" s="1"/>
  <c r="T293" i="7"/>
  <c r="T289" i="7"/>
  <c r="T289" i="15" s="1"/>
  <c r="R26" i="18" s="1"/>
  <c r="T285" i="7"/>
  <c r="T285" i="15" s="1"/>
  <c r="T281" i="7"/>
  <c r="T281" i="15" s="1"/>
  <c r="T277" i="7"/>
  <c r="T273" i="7"/>
  <c r="T273" i="15" s="1"/>
  <c r="T390" i="7"/>
  <c r="T390" i="15" s="1"/>
  <c r="T354" i="7"/>
  <c r="T411" i="7"/>
  <c r="T386" i="7"/>
  <c r="T386" i="15" s="1"/>
  <c r="T371" i="7"/>
  <c r="T365" i="7"/>
  <c r="T402" i="7"/>
  <c r="T400" i="7"/>
  <c r="T359" i="7"/>
  <c r="T359" i="15" s="1"/>
  <c r="T353" i="7"/>
  <c r="T391" i="7"/>
  <c r="T387" i="7"/>
  <c r="T382" i="7"/>
  <c r="T348" i="7"/>
  <c r="T344" i="7"/>
  <c r="T340" i="7"/>
  <c r="T340" i="15" s="1"/>
  <c r="T336" i="7"/>
  <c r="T332" i="7"/>
  <c r="T328" i="7"/>
  <c r="T328" i="15" s="1"/>
  <c r="T324" i="7"/>
  <c r="T320" i="7"/>
  <c r="T316" i="7"/>
  <c r="T312" i="7"/>
  <c r="T312" i="15" s="1"/>
  <c r="T308" i="7"/>
  <c r="T308" i="15" s="1"/>
  <c r="T304" i="7"/>
  <c r="T304" i="15" s="1"/>
  <c r="T300" i="7"/>
  <c r="T300" i="15" s="1"/>
  <c r="T296" i="7"/>
  <c r="T292" i="7"/>
  <c r="T288" i="7"/>
  <c r="T284" i="7"/>
  <c r="T280" i="7"/>
  <c r="T276" i="7"/>
  <c r="T272" i="7"/>
  <c r="T272" i="15" s="1"/>
  <c r="T268" i="7"/>
  <c r="T268" i="15" s="1"/>
  <c r="T407" i="7"/>
  <c r="T407" i="15" s="1"/>
  <c r="T370" i="7"/>
  <c r="T370" i="15" s="1"/>
  <c r="T364" i="7"/>
  <c r="T423" i="7"/>
  <c r="T398" i="7"/>
  <c r="T396" i="7"/>
  <c r="T396" i="15" s="1"/>
  <c r="T383" i="7"/>
  <c r="T383" i="15" s="1"/>
  <c r="T358" i="7"/>
  <c r="T352" i="7"/>
  <c r="T427" i="7"/>
  <c r="T418" i="7"/>
  <c r="T416" i="7"/>
  <c r="T388" i="7"/>
  <c r="T369" i="7"/>
  <c r="T403" i="7"/>
  <c r="T363" i="7"/>
  <c r="T357" i="7"/>
  <c r="T357" i="15" s="1"/>
  <c r="T347" i="7"/>
  <c r="T347" i="15" s="1"/>
  <c r="T343" i="7"/>
  <c r="T343" i="15" s="1"/>
  <c r="T339" i="7"/>
  <c r="T335" i="7"/>
  <c r="T335" i="15" s="1"/>
  <c r="T331" i="7"/>
  <c r="T327" i="7"/>
  <c r="T323" i="7"/>
  <c r="T323" i="15" s="1"/>
  <c r="T319" i="7"/>
  <c r="T319" i="15" s="1"/>
  <c r="T315" i="7"/>
  <c r="T311" i="7"/>
  <c r="T307" i="7"/>
  <c r="T307" i="15" s="1"/>
  <c r="T303" i="7"/>
  <c r="T303" i="15" s="1"/>
  <c r="T299" i="7"/>
  <c r="T295" i="7"/>
  <c r="T394" i="7"/>
  <c r="T394" i="15" s="1"/>
  <c r="T384" i="7"/>
  <c r="T351" i="7"/>
  <c r="T351" i="15" s="1"/>
  <c r="T414" i="7"/>
  <c r="T414" i="15" s="1"/>
  <c r="T412" i="7"/>
  <c r="T392" i="7"/>
  <c r="T379" i="7"/>
  <c r="T378" i="7"/>
  <c r="T377" i="7"/>
  <c r="T376" i="7"/>
  <c r="T375" i="7"/>
  <c r="T368" i="7"/>
  <c r="T238" i="7"/>
  <c r="T215" i="7"/>
  <c r="T259" i="7"/>
  <c r="T259" i="15" s="1"/>
  <c r="T248" i="7"/>
  <c r="T248" i="15" s="1"/>
  <c r="T232" i="7"/>
  <c r="T226" i="7"/>
  <c r="T220" i="7"/>
  <c r="T214" i="7"/>
  <c r="T214" i="15" s="1"/>
  <c r="T210" i="7"/>
  <c r="T210" i="15" s="1"/>
  <c r="T206" i="7"/>
  <c r="T206" i="15" s="1"/>
  <c r="T202" i="7"/>
  <c r="T198" i="7"/>
  <c r="T198" i="15" s="1"/>
  <c r="T194" i="7"/>
  <c r="T190" i="7"/>
  <c r="T190" i="15" s="1"/>
  <c r="T186" i="7"/>
  <c r="T186" i="15" s="1"/>
  <c r="T182" i="7"/>
  <c r="T182" i="15" s="1"/>
  <c r="T178" i="7"/>
  <c r="T174" i="7"/>
  <c r="T174" i="15" s="1"/>
  <c r="T170" i="7"/>
  <c r="T170" i="15" s="1"/>
  <c r="T166" i="7"/>
  <c r="T162" i="7"/>
  <c r="T158" i="7"/>
  <c r="T154" i="7"/>
  <c r="T154" i="15" s="1"/>
  <c r="T150" i="7"/>
  <c r="T291" i="7"/>
  <c r="T291" i="15" s="1"/>
  <c r="R75" i="18" s="1"/>
  <c r="T271" i="7"/>
  <c r="T257" i="7"/>
  <c r="T247" i="7"/>
  <c r="T247" i="15" s="1"/>
  <c r="T237" i="7"/>
  <c r="T231" i="7"/>
  <c r="T225" i="7"/>
  <c r="T256" i="7"/>
  <c r="T256" i="15" s="1"/>
  <c r="R46" i="18" s="1"/>
  <c r="T245" i="7"/>
  <c r="T245" i="15" s="1"/>
  <c r="T219" i="7"/>
  <c r="T219" i="15" s="1"/>
  <c r="T287" i="7"/>
  <c r="T236" i="7"/>
  <c r="T230" i="7"/>
  <c r="T230" i="15" s="1"/>
  <c r="T213" i="7"/>
  <c r="T213" i="15" s="1"/>
  <c r="T209" i="7"/>
  <c r="T205" i="7"/>
  <c r="T201" i="7"/>
  <c r="T197" i="7"/>
  <c r="T197" i="15" s="1"/>
  <c r="T193" i="7"/>
  <c r="T189" i="7"/>
  <c r="T185" i="7"/>
  <c r="T185" i="15" s="1"/>
  <c r="T181" i="7"/>
  <c r="T177" i="7"/>
  <c r="T173" i="7"/>
  <c r="T169" i="7"/>
  <c r="T169" i="15" s="1"/>
  <c r="T255" i="7"/>
  <c r="T244" i="7"/>
  <c r="T224" i="7"/>
  <c r="T218" i="7"/>
  <c r="T265" i="7"/>
  <c r="T283" i="7"/>
  <c r="T267" i="7"/>
  <c r="T267" i="15" s="1"/>
  <c r="T264" i="7"/>
  <c r="T264" i="15" s="1"/>
  <c r="T253" i="7"/>
  <c r="T253" i="15" s="1"/>
  <c r="T243" i="7"/>
  <c r="T235" i="7"/>
  <c r="T229" i="7"/>
  <c r="T229" i="15" s="1"/>
  <c r="T223" i="7"/>
  <c r="T217" i="7"/>
  <c r="T212" i="7"/>
  <c r="T208" i="7"/>
  <c r="T204" i="7"/>
  <c r="T200" i="7"/>
  <c r="T200" i="15" s="1"/>
  <c r="T196" i="7"/>
  <c r="T192" i="7"/>
  <c r="T192" i="15" s="1"/>
  <c r="T188" i="7"/>
  <c r="T184" i="7"/>
  <c r="T184" i="15" s="1"/>
  <c r="T180" i="7"/>
  <c r="T176" i="7"/>
  <c r="T176" i="15" s="1"/>
  <c r="T172" i="7"/>
  <c r="T168" i="7"/>
  <c r="T168" i="15" s="1"/>
  <c r="R79" i="18" s="1"/>
  <c r="T164" i="7"/>
  <c r="T160" i="7"/>
  <c r="T160" i="15" s="1"/>
  <c r="T156" i="7"/>
  <c r="T156" i="15" s="1"/>
  <c r="T152" i="7"/>
  <c r="T148" i="7"/>
  <c r="T144" i="7"/>
  <c r="T144" i="15" s="1"/>
  <c r="R97" i="18" s="1"/>
  <c r="T263" i="7"/>
  <c r="T252" i="7"/>
  <c r="T241" i="7"/>
  <c r="T234" i="7"/>
  <c r="T234" i="15" s="1"/>
  <c r="T279" i="7"/>
  <c r="T279" i="15" s="1"/>
  <c r="T269" i="7"/>
  <c r="T228" i="7"/>
  <c r="T222" i="7"/>
  <c r="T222" i="15" s="1"/>
  <c r="T261" i="7"/>
  <c r="T261" i="15" s="1"/>
  <c r="T251" i="7"/>
  <c r="T251" i="15" s="1"/>
  <c r="T240" i="7"/>
  <c r="T216" i="7"/>
  <c r="T233" i="7"/>
  <c r="T211" i="7"/>
  <c r="T211" i="15" s="1"/>
  <c r="T207" i="7"/>
  <c r="T203" i="7"/>
  <c r="T199" i="7"/>
  <c r="T275" i="7"/>
  <c r="T275" i="15" s="1"/>
  <c r="T260" i="7"/>
  <c r="T249" i="7"/>
  <c r="T239" i="7"/>
  <c r="T239" i="15" s="1"/>
  <c r="T227" i="7"/>
  <c r="T227" i="15" s="1"/>
  <c r="T221" i="7"/>
  <c r="T151" i="7"/>
  <c r="T151" i="15" s="1"/>
  <c r="T142" i="7"/>
  <c r="T141" i="7"/>
  <c r="T129" i="7"/>
  <c r="T129" i="15" s="1"/>
  <c r="T114" i="7"/>
  <c r="T110" i="7"/>
  <c r="T106" i="7"/>
  <c r="T102" i="7"/>
  <c r="T98" i="7"/>
  <c r="T98" i="15" s="1"/>
  <c r="R94" i="18" s="1"/>
  <c r="T94" i="7"/>
  <c r="T94" i="15" s="1"/>
  <c r="T90" i="7"/>
  <c r="T86" i="7"/>
  <c r="T82" i="7"/>
  <c r="T78" i="7"/>
  <c r="T74" i="7"/>
  <c r="T70" i="7"/>
  <c r="T70" i="15" s="1"/>
  <c r="T66" i="7"/>
  <c r="T66" i="15" s="1"/>
  <c r="R3" i="18" s="1"/>
  <c r="T62" i="7"/>
  <c r="T62" i="15" s="1"/>
  <c r="T58" i="7"/>
  <c r="T54" i="7"/>
  <c r="T50" i="7"/>
  <c r="T46" i="7"/>
  <c r="T42" i="7"/>
  <c r="T38" i="7"/>
  <c r="T34" i="7"/>
  <c r="T34" i="15" s="1"/>
  <c r="T30" i="7"/>
  <c r="T26" i="7"/>
  <c r="T26" i="15" s="1"/>
  <c r="T22" i="7"/>
  <c r="T18" i="7"/>
  <c r="T18" i="15" s="1"/>
  <c r="T14" i="7"/>
  <c r="T10" i="7"/>
  <c r="T6" i="7"/>
  <c r="T140" i="7"/>
  <c r="T143" i="7"/>
  <c r="T143" i="15" s="1"/>
  <c r="T139" i="7"/>
  <c r="T138" i="7"/>
  <c r="T138" i="15" s="1"/>
  <c r="T128" i="7"/>
  <c r="T119" i="7"/>
  <c r="T119" i="15" s="1"/>
  <c r="T155" i="7"/>
  <c r="T149" i="7"/>
  <c r="T137" i="7"/>
  <c r="T127" i="7"/>
  <c r="T127" i="15" s="1"/>
  <c r="T126" i="7"/>
  <c r="T126" i="15" s="1"/>
  <c r="T118" i="7"/>
  <c r="T118" i="15" s="1"/>
  <c r="T113" i="7"/>
  <c r="T113" i="15" s="1"/>
  <c r="T109" i="7"/>
  <c r="T105" i="7"/>
  <c r="T101" i="7"/>
  <c r="T97" i="7"/>
  <c r="T93" i="7"/>
  <c r="T89" i="7"/>
  <c r="T89" i="15" s="1"/>
  <c r="T85" i="7"/>
  <c r="T81" i="7"/>
  <c r="T77" i="7"/>
  <c r="T73" i="7"/>
  <c r="T69" i="7"/>
  <c r="T65" i="7"/>
  <c r="T65" i="15" s="1"/>
  <c r="T61" i="7"/>
  <c r="T61" i="15" s="1"/>
  <c r="T57" i="7"/>
  <c r="T53" i="7"/>
  <c r="T49" i="7"/>
  <c r="T45" i="7"/>
  <c r="T41" i="7"/>
  <c r="T37" i="7"/>
  <c r="T37" i="15" s="1"/>
  <c r="T33" i="7"/>
  <c r="T29" i="7"/>
  <c r="T25" i="7"/>
  <c r="T21" i="7"/>
  <c r="T17" i="7"/>
  <c r="T13" i="7"/>
  <c r="T9" i="7"/>
  <c r="T9" i="15" s="1"/>
  <c r="T5" i="7"/>
  <c r="T5" i="15" s="1"/>
  <c r="R10" i="18" s="1"/>
  <c r="T179" i="7"/>
  <c r="T161" i="7"/>
  <c r="T161" i="15" s="1"/>
  <c r="T145" i="7"/>
  <c r="T145" i="15" s="1"/>
  <c r="T183" i="7"/>
  <c r="T183" i="15" s="1"/>
  <c r="T175" i="7"/>
  <c r="T136" i="7"/>
  <c r="T125" i="7"/>
  <c r="T125" i="15" s="1"/>
  <c r="T187" i="7"/>
  <c r="T165" i="7"/>
  <c r="T163" i="7"/>
  <c r="T153" i="7"/>
  <c r="T153" i="15" s="1"/>
  <c r="T117" i="7"/>
  <c r="T191" i="7"/>
  <c r="T146" i="7"/>
  <c r="T146" i="15" s="1"/>
  <c r="T135" i="7"/>
  <c r="T134" i="7"/>
  <c r="T134" i="15" s="1"/>
  <c r="T124" i="7"/>
  <c r="T124" i="15" s="1"/>
  <c r="T112" i="7"/>
  <c r="T112" i="15" s="1"/>
  <c r="T108" i="7"/>
  <c r="T104" i="7"/>
  <c r="T100" i="7"/>
  <c r="T96" i="7"/>
  <c r="T92" i="7"/>
  <c r="T88" i="7"/>
  <c r="T84" i="7"/>
  <c r="T80" i="7"/>
  <c r="T76" i="7"/>
  <c r="T76" i="15" s="1"/>
  <c r="T72" i="7"/>
  <c r="T72" i="15" s="1"/>
  <c r="T68" i="7"/>
  <c r="T64" i="7"/>
  <c r="T64" i="15" s="1"/>
  <c r="T60" i="7"/>
  <c r="T60" i="15" s="1"/>
  <c r="T56" i="7"/>
  <c r="T52" i="7"/>
  <c r="T48" i="7"/>
  <c r="T48" i="15" s="1"/>
  <c r="T44" i="7"/>
  <c r="T40" i="7"/>
  <c r="T40" i="15" s="1"/>
  <c r="T36" i="7"/>
  <c r="T32" i="7"/>
  <c r="T32" i="15" s="1"/>
  <c r="T28" i="7"/>
  <c r="T195" i="7"/>
  <c r="T167" i="7"/>
  <c r="T133" i="7"/>
  <c r="T123" i="7"/>
  <c r="T123" i="15" s="1"/>
  <c r="T122" i="7"/>
  <c r="T116" i="7"/>
  <c r="T159" i="7"/>
  <c r="T132" i="7"/>
  <c r="T121" i="7"/>
  <c r="T111" i="7"/>
  <c r="T111" i="15" s="1"/>
  <c r="R9" i="18" s="1"/>
  <c r="T107" i="7"/>
  <c r="T103" i="7"/>
  <c r="T103" i="15" s="1"/>
  <c r="T99" i="7"/>
  <c r="T99" i="15" s="1"/>
  <c r="T95" i="7"/>
  <c r="T95" i="15" s="1"/>
  <c r="T91" i="7"/>
  <c r="T91" i="15" s="1"/>
  <c r="T87" i="7"/>
  <c r="T83" i="7"/>
  <c r="T79" i="7"/>
  <c r="T79" i="15" s="1"/>
  <c r="T75" i="7"/>
  <c r="T71" i="7"/>
  <c r="T71" i="15" s="1"/>
  <c r="T67" i="7"/>
  <c r="T63" i="7"/>
  <c r="T59" i="7"/>
  <c r="T55" i="7"/>
  <c r="T51" i="7"/>
  <c r="T47" i="7"/>
  <c r="T43" i="7"/>
  <c r="T39" i="7"/>
  <c r="T39" i="15" s="1"/>
  <c r="R24" i="18" s="1"/>
  <c r="T157" i="7"/>
  <c r="T157" i="15" s="1"/>
  <c r="R43" i="18" s="1"/>
  <c r="T147" i="7"/>
  <c r="T147" i="15" s="1"/>
  <c r="T115" i="7"/>
  <c r="T115" i="15" s="1"/>
  <c r="T131" i="7"/>
  <c r="T130" i="7"/>
  <c r="T130" i="15" s="1"/>
  <c r="T171" i="7"/>
  <c r="T120" i="7"/>
  <c r="T120" i="15" s="1"/>
  <c r="K11" i="7"/>
  <c r="K11" i="15" s="1"/>
  <c r="O12" i="15"/>
  <c r="I17" i="7"/>
  <c r="J18" i="7"/>
  <c r="J18" i="15" s="1"/>
  <c r="R19" i="7"/>
  <c r="T20" i="7"/>
  <c r="K23" i="7"/>
  <c r="I25" i="7"/>
  <c r="J29" i="7"/>
  <c r="I31" i="7"/>
  <c r="L33" i="7"/>
  <c r="R35" i="7"/>
  <c r="R35" i="15" s="1"/>
  <c r="Q37" i="7"/>
  <c r="Q37" i="15" s="1"/>
  <c r="Q43" i="7"/>
  <c r="J53" i="7"/>
  <c r="E1241" i="7"/>
  <c r="E1237" i="7"/>
  <c r="E1233" i="7"/>
  <c r="E1229" i="7"/>
  <c r="E1225" i="7"/>
  <c r="E1221" i="7"/>
  <c r="E1217" i="7"/>
  <c r="E1213" i="7"/>
  <c r="E1209" i="7"/>
  <c r="E1211" i="7"/>
  <c r="E1201" i="7"/>
  <c r="E1200" i="7"/>
  <c r="E1212" i="7"/>
  <c r="E1171" i="7"/>
  <c r="E1244" i="7"/>
  <c r="E1236" i="7"/>
  <c r="E1228" i="7"/>
  <c r="E1203" i="7"/>
  <c r="E1170" i="7"/>
  <c r="E1160" i="7"/>
  <c r="E1239" i="7"/>
  <c r="E1231" i="7"/>
  <c r="E1218" i="7"/>
  <c r="E1206" i="7"/>
  <c r="E1242" i="7"/>
  <c r="E1234" i="7"/>
  <c r="E1226" i="7"/>
  <c r="E1214" i="7"/>
  <c r="E1207" i="7"/>
  <c r="E1190" i="7"/>
  <c r="E1193" i="7"/>
  <c r="E1192" i="7"/>
  <c r="E1191" i="7"/>
  <c r="E1189" i="7"/>
  <c r="E1186" i="7"/>
  <c r="E1223" i="7"/>
  <c r="E1219" i="7"/>
  <c r="E1208" i="7"/>
  <c r="E1194" i="7"/>
  <c r="E1188" i="7"/>
  <c r="E1187" i="7"/>
  <c r="E1185" i="7"/>
  <c r="E1182" i="7"/>
  <c r="E1166" i="7"/>
  <c r="E1156" i="7"/>
  <c r="E1184" i="7"/>
  <c r="E1183" i="7"/>
  <c r="E1181" i="7"/>
  <c r="E1178" i="7"/>
  <c r="E1240" i="7"/>
  <c r="E1232" i="7"/>
  <c r="E1215" i="7"/>
  <c r="E1195" i="7"/>
  <c r="E1243" i="7"/>
  <c r="E1176" i="7"/>
  <c r="E1172" i="7"/>
  <c r="E1151" i="7"/>
  <c r="E1147" i="7"/>
  <c r="E1143" i="7"/>
  <c r="E1139" i="7"/>
  <c r="E1135" i="7"/>
  <c r="E1131" i="7"/>
  <c r="E1127" i="7"/>
  <c r="E1123" i="7"/>
  <c r="E1119" i="7"/>
  <c r="E1115" i="7"/>
  <c r="E1111" i="7"/>
  <c r="E1107" i="7"/>
  <c r="E1103" i="7"/>
  <c r="E1099" i="7"/>
  <c r="E1095" i="7"/>
  <c r="E1091" i="7"/>
  <c r="E1087" i="7"/>
  <c r="E1083" i="7"/>
  <c r="E1079" i="7"/>
  <c r="E1075" i="7"/>
  <c r="E1071" i="7"/>
  <c r="E1067" i="7"/>
  <c r="E1199" i="7"/>
  <c r="E1167" i="7"/>
  <c r="E1224" i="7"/>
  <c r="E1173" i="7"/>
  <c r="E1161" i="7"/>
  <c r="E1238" i="7"/>
  <c r="E1220" i="7"/>
  <c r="E1179" i="7"/>
  <c r="E1162" i="7"/>
  <c r="E1168" i="7"/>
  <c r="E1150" i="7"/>
  <c r="E1146" i="7"/>
  <c r="E1142" i="7"/>
  <c r="E1138" i="7"/>
  <c r="E1134" i="7"/>
  <c r="E1130" i="7"/>
  <c r="E1126" i="7"/>
  <c r="E1122" i="7"/>
  <c r="E1118" i="7"/>
  <c r="E1177" i="7"/>
  <c r="E1174" i="7"/>
  <c r="E1163" i="7"/>
  <c r="E1227" i="7"/>
  <c r="E1196" i="7"/>
  <c r="E1169" i="7"/>
  <c r="E1216" i="7"/>
  <c r="E1198" i="7"/>
  <c r="E1155" i="7"/>
  <c r="E1154" i="7"/>
  <c r="E1210" i="7"/>
  <c r="E1205" i="7"/>
  <c r="E1164" i="7"/>
  <c r="E1149" i="7"/>
  <c r="E1145" i="7"/>
  <c r="E1141" i="7"/>
  <c r="E1137" i="7"/>
  <c r="E1133" i="7"/>
  <c r="E1129" i="7"/>
  <c r="E1125" i="7"/>
  <c r="E1121" i="7"/>
  <c r="E1117" i="7"/>
  <c r="E1153" i="7"/>
  <c r="E1180" i="7"/>
  <c r="E1175" i="7"/>
  <c r="E1165" i="7"/>
  <c r="E1235" i="7"/>
  <c r="E1157" i="7"/>
  <c r="E1230" i="7"/>
  <c r="E1222" i="7"/>
  <c r="E1202" i="7"/>
  <c r="E1158" i="7"/>
  <c r="E1152" i="7"/>
  <c r="E1148" i="7"/>
  <c r="E1144" i="7"/>
  <c r="E1140" i="7"/>
  <c r="E1080" i="7"/>
  <c r="E1074" i="7"/>
  <c r="E1063" i="7"/>
  <c r="E1059" i="7"/>
  <c r="E1055" i="7"/>
  <c r="E1051" i="7"/>
  <c r="E1047" i="7"/>
  <c r="E1043" i="7"/>
  <c r="E1039" i="7"/>
  <c r="E1035" i="7"/>
  <c r="E1031" i="7"/>
  <c r="E1027" i="7"/>
  <c r="E1023" i="7"/>
  <c r="E1019" i="7"/>
  <c r="E1015" i="7"/>
  <c r="E1011" i="7"/>
  <c r="E1007" i="7"/>
  <c r="E1003" i="7"/>
  <c r="E999" i="7"/>
  <c r="E995" i="7"/>
  <c r="E1097" i="7"/>
  <c r="E1068" i="7"/>
  <c r="E1124" i="7"/>
  <c r="E1085" i="7"/>
  <c r="E1102" i="7"/>
  <c r="E1073" i="7"/>
  <c r="E1132" i="7"/>
  <c r="E1128" i="7"/>
  <c r="E1096" i="7"/>
  <c r="E1090" i="7"/>
  <c r="E1062" i="7"/>
  <c r="E1058" i="7"/>
  <c r="E1054" i="7"/>
  <c r="E1050" i="7"/>
  <c r="E1046" i="7"/>
  <c r="E1042" i="7"/>
  <c r="E1038" i="7"/>
  <c r="E1034" i="7"/>
  <c r="E1204" i="7"/>
  <c r="E1136" i="7"/>
  <c r="E1084" i="7"/>
  <c r="E1078" i="7"/>
  <c r="E1101" i="7"/>
  <c r="E1072" i="7"/>
  <c r="E1066" i="7"/>
  <c r="E1110" i="7"/>
  <c r="E1089" i="7"/>
  <c r="E1109" i="7"/>
  <c r="E1077" i="7"/>
  <c r="E1061" i="7"/>
  <c r="E1057" i="7"/>
  <c r="E1053" i="7"/>
  <c r="E1049" i="7"/>
  <c r="E1045" i="7"/>
  <c r="E1041" i="7"/>
  <c r="E1037" i="7"/>
  <c r="E1033" i="7"/>
  <c r="E1029" i="7"/>
  <c r="E1025" i="7"/>
  <c r="E1021" i="7"/>
  <c r="E1017" i="7"/>
  <c r="E1013" i="7"/>
  <c r="E1009" i="7"/>
  <c r="E1005" i="7"/>
  <c r="E1001" i="7"/>
  <c r="E997" i="7"/>
  <c r="E1108" i="7"/>
  <c r="E1106" i="7"/>
  <c r="E1100" i="7"/>
  <c r="E1094" i="7"/>
  <c r="E1065" i="7"/>
  <c r="E1197" i="7"/>
  <c r="E1113" i="7"/>
  <c r="E1112" i="7"/>
  <c r="E1088" i="7"/>
  <c r="E1082" i="7"/>
  <c r="E1114" i="7"/>
  <c r="E1105" i="7"/>
  <c r="E1076" i="7"/>
  <c r="E1070" i="7"/>
  <c r="E1159" i="7"/>
  <c r="E1093" i="7"/>
  <c r="E1064" i="7"/>
  <c r="E1060" i="7"/>
  <c r="E1120" i="7"/>
  <c r="E1081" i="7"/>
  <c r="E1104" i="7"/>
  <c r="E1098" i="7"/>
  <c r="E1044" i="7"/>
  <c r="E1116" i="7"/>
  <c r="E1092" i="7"/>
  <c r="E1032" i="7"/>
  <c r="E1024" i="7"/>
  <c r="E1022" i="7"/>
  <c r="E993" i="7"/>
  <c r="E989" i="7"/>
  <c r="E985" i="7"/>
  <c r="E981" i="7"/>
  <c r="E977" i="7"/>
  <c r="E973" i="7"/>
  <c r="E969" i="7"/>
  <c r="E965" i="7"/>
  <c r="E961" i="7"/>
  <c r="E957" i="7"/>
  <c r="E953" i="7"/>
  <c r="E949" i="7"/>
  <c r="E945" i="7"/>
  <c r="E941" i="7"/>
  <c r="E937" i="7"/>
  <c r="E933" i="7"/>
  <c r="E1026" i="7"/>
  <c r="E1020" i="7"/>
  <c r="E1018" i="7"/>
  <c r="E1016" i="7"/>
  <c r="E1014" i="7"/>
  <c r="E1069" i="7"/>
  <c r="E1012" i="7"/>
  <c r="E1010" i="7"/>
  <c r="E1008" i="7"/>
  <c r="E1006" i="7"/>
  <c r="E992" i="7"/>
  <c r="E988" i="7"/>
  <c r="E984" i="7"/>
  <c r="E980" i="7"/>
  <c r="E976" i="7"/>
  <c r="E972" i="7"/>
  <c r="E968" i="7"/>
  <c r="E964" i="7"/>
  <c r="E960" i="7"/>
  <c r="E956" i="7"/>
  <c r="E952" i="7"/>
  <c r="E1028" i="7"/>
  <c r="E1004" i="7"/>
  <c r="E1002" i="7"/>
  <c r="E1000" i="7"/>
  <c r="E998" i="7"/>
  <c r="E1052" i="7"/>
  <c r="E1048" i="7"/>
  <c r="E996" i="7"/>
  <c r="E1030" i="7"/>
  <c r="E991" i="7"/>
  <c r="E987" i="7"/>
  <c r="E983" i="7"/>
  <c r="E979" i="7"/>
  <c r="E975" i="7"/>
  <c r="E971" i="7"/>
  <c r="E967" i="7"/>
  <c r="E1056" i="7"/>
  <c r="E1040" i="7"/>
  <c r="E1036" i="7"/>
  <c r="E982" i="7"/>
  <c r="E932" i="7"/>
  <c r="E926" i="7"/>
  <c r="E920" i="7"/>
  <c r="E942" i="7"/>
  <c r="E914" i="7"/>
  <c r="E908" i="7"/>
  <c r="E904" i="7"/>
  <c r="E900" i="7"/>
  <c r="E896" i="7"/>
  <c r="E892" i="7"/>
  <c r="E888" i="7"/>
  <c r="E884" i="7"/>
  <c r="E880" i="7"/>
  <c r="E876" i="7"/>
  <c r="E872" i="7"/>
  <c r="E868" i="7"/>
  <c r="E864" i="7"/>
  <c r="E860" i="7"/>
  <c r="E856" i="7"/>
  <c r="E852" i="7"/>
  <c r="E848" i="7"/>
  <c r="E844" i="7"/>
  <c r="E840" i="7"/>
  <c r="E836" i="7"/>
  <c r="E832" i="7"/>
  <c r="E828" i="7"/>
  <c r="E990" i="7"/>
  <c r="E962" i="7"/>
  <c r="E943" i="7"/>
  <c r="E931" i="7"/>
  <c r="E925" i="7"/>
  <c r="E1086" i="7"/>
  <c r="E955" i="7"/>
  <c r="E944" i="7"/>
  <c r="E919" i="7"/>
  <c r="E913" i="7"/>
  <c r="E966" i="7"/>
  <c r="E930" i="7"/>
  <c r="E924" i="7"/>
  <c r="E907" i="7"/>
  <c r="E903" i="7"/>
  <c r="E899" i="7"/>
  <c r="E895" i="7"/>
  <c r="E891" i="7"/>
  <c r="E887" i="7"/>
  <c r="E883" i="7"/>
  <c r="E879" i="7"/>
  <c r="E875" i="7"/>
  <c r="E871" i="7"/>
  <c r="E867" i="7"/>
  <c r="E863" i="7"/>
  <c r="E859" i="7"/>
  <c r="E855" i="7"/>
  <c r="E851" i="7"/>
  <c r="E918" i="7"/>
  <c r="E912" i="7"/>
  <c r="E986" i="7"/>
  <c r="E963" i="7"/>
  <c r="E958" i="7"/>
  <c r="E929" i="7"/>
  <c r="E923" i="7"/>
  <c r="E917" i="7"/>
  <c r="E911" i="7"/>
  <c r="E906" i="7"/>
  <c r="E902" i="7"/>
  <c r="E898" i="7"/>
  <c r="E894" i="7"/>
  <c r="E890" i="7"/>
  <c r="E886" i="7"/>
  <c r="E882" i="7"/>
  <c r="E878" i="7"/>
  <c r="E874" i="7"/>
  <c r="E870" i="7"/>
  <c r="E866" i="7"/>
  <c r="E862" i="7"/>
  <c r="E950" i="7"/>
  <c r="E946" i="7"/>
  <c r="E936" i="7"/>
  <c r="E928" i="7"/>
  <c r="E959" i="7"/>
  <c r="E940" i="7"/>
  <c r="E939" i="7"/>
  <c r="E938" i="7"/>
  <c r="E922" i="7"/>
  <c r="E916" i="7"/>
  <c r="E947" i="7"/>
  <c r="E935" i="7"/>
  <c r="E910" i="7"/>
  <c r="E994" i="7"/>
  <c r="E970" i="7"/>
  <c r="E951" i="7"/>
  <c r="E927" i="7"/>
  <c r="E921" i="7"/>
  <c r="E905" i="7"/>
  <c r="E901" i="7"/>
  <c r="E897" i="7"/>
  <c r="E893" i="7"/>
  <c r="E889" i="7"/>
  <c r="E885" i="7"/>
  <c r="E881" i="7"/>
  <c r="E974" i="7"/>
  <c r="E934" i="7"/>
  <c r="E915" i="7"/>
  <c r="E909" i="7"/>
  <c r="E978" i="7"/>
  <c r="E954" i="7"/>
  <c r="E948" i="7"/>
  <c r="E826" i="7"/>
  <c r="E821" i="7"/>
  <c r="E817" i="7"/>
  <c r="E813" i="7"/>
  <c r="E809" i="7"/>
  <c r="E805" i="7"/>
  <c r="E801" i="7"/>
  <c r="E797" i="7"/>
  <c r="E793" i="7"/>
  <c r="E789" i="7"/>
  <c r="E785" i="7"/>
  <c r="E781" i="7"/>
  <c r="E777" i="7"/>
  <c r="E773" i="7"/>
  <c r="E769" i="7"/>
  <c r="E765" i="7"/>
  <c r="E761" i="7"/>
  <c r="E757" i="7"/>
  <c r="E753" i="7"/>
  <c r="E749" i="7"/>
  <c r="E745" i="7"/>
  <c r="E741" i="7"/>
  <c r="E737" i="7"/>
  <c r="E733" i="7"/>
  <c r="E729" i="7"/>
  <c r="E725" i="7"/>
  <c r="E721" i="7"/>
  <c r="E717" i="7"/>
  <c r="E713" i="7"/>
  <c r="E709" i="7"/>
  <c r="E705" i="7"/>
  <c r="E701" i="7"/>
  <c r="E697" i="7"/>
  <c r="E693" i="7"/>
  <c r="E853" i="7"/>
  <c r="E843" i="7"/>
  <c r="E854" i="7"/>
  <c r="E842" i="7"/>
  <c r="E839" i="7"/>
  <c r="E841" i="7"/>
  <c r="E838" i="7"/>
  <c r="E835" i="7"/>
  <c r="E825" i="7"/>
  <c r="E873" i="7"/>
  <c r="E847" i="7"/>
  <c r="E846" i="7"/>
  <c r="E845" i="7"/>
  <c r="E837" i="7"/>
  <c r="E834" i="7"/>
  <c r="E820" i="7"/>
  <c r="E816" i="7"/>
  <c r="E812" i="7"/>
  <c r="E808" i="7"/>
  <c r="E804" i="7"/>
  <c r="E800" i="7"/>
  <c r="E796" i="7"/>
  <c r="E792" i="7"/>
  <c r="E788" i="7"/>
  <c r="E784" i="7"/>
  <c r="E780" i="7"/>
  <c r="E776" i="7"/>
  <c r="E772" i="7"/>
  <c r="E768" i="7"/>
  <c r="E764" i="7"/>
  <c r="E760" i="7"/>
  <c r="E756" i="7"/>
  <c r="E752" i="7"/>
  <c r="E748" i="7"/>
  <c r="E869" i="7"/>
  <c r="E833" i="7"/>
  <c r="E861" i="7"/>
  <c r="E831" i="7"/>
  <c r="E824" i="7"/>
  <c r="E849" i="7"/>
  <c r="E830" i="7"/>
  <c r="E823" i="7"/>
  <c r="E819" i="7"/>
  <c r="E815" i="7"/>
  <c r="E811" i="7"/>
  <c r="E807" i="7"/>
  <c r="E803" i="7"/>
  <c r="E799" i="7"/>
  <c r="E795" i="7"/>
  <c r="E791" i="7"/>
  <c r="E787" i="7"/>
  <c r="E783" i="7"/>
  <c r="E779" i="7"/>
  <c r="E775" i="7"/>
  <c r="E771" i="7"/>
  <c r="E767" i="7"/>
  <c r="E763" i="7"/>
  <c r="E759" i="7"/>
  <c r="E755" i="7"/>
  <c r="E751" i="7"/>
  <c r="E747" i="7"/>
  <c r="E743" i="7"/>
  <c r="E739" i="7"/>
  <c r="E735" i="7"/>
  <c r="E731" i="7"/>
  <c r="E727" i="7"/>
  <c r="E850" i="7"/>
  <c r="E857" i="7"/>
  <c r="E829" i="7"/>
  <c r="E877" i="7"/>
  <c r="E858" i="7"/>
  <c r="E865" i="7"/>
  <c r="E822" i="7"/>
  <c r="E818" i="7"/>
  <c r="E814" i="7"/>
  <c r="E810" i="7"/>
  <c r="E806" i="7"/>
  <c r="E802" i="7"/>
  <c r="E798" i="7"/>
  <c r="E794" i="7"/>
  <c r="E790" i="7"/>
  <c r="E786" i="7"/>
  <c r="E782" i="7"/>
  <c r="E778" i="7"/>
  <c r="E774" i="7"/>
  <c r="E770" i="7"/>
  <c r="E827" i="7"/>
  <c r="E740" i="7"/>
  <c r="E736" i="7"/>
  <c r="E719" i="7"/>
  <c r="E708" i="7"/>
  <c r="E698" i="7"/>
  <c r="E766" i="7"/>
  <c r="E732" i="7"/>
  <c r="E718" i="7"/>
  <c r="E707" i="7"/>
  <c r="E696" i="7"/>
  <c r="E688" i="7"/>
  <c r="E684" i="7"/>
  <c r="E680" i="7"/>
  <c r="E676" i="7"/>
  <c r="E672" i="7"/>
  <c r="E668" i="7"/>
  <c r="E664" i="7"/>
  <c r="E660" i="7"/>
  <c r="E656" i="7"/>
  <c r="E652" i="7"/>
  <c r="E648" i="7"/>
  <c r="E644" i="7"/>
  <c r="E640" i="7"/>
  <c r="E636" i="7"/>
  <c r="E632" i="7"/>
  <c r="E628" i="7"/>
  <c r="E624" i="7"/>
  <c r="E620" i="7"/>
  <c r="E616" i="7"/>
  <c r="E612" i="7"/>
  <c r="E608" i="7"/>
  <c r="E604" i="7"/>
  <c r="E600" i="7"/>
  <c r="E596" i="7"/>
  <c r="E592" i="7"/>
  <c r="E588" i="7"/>
  <c r="E758" i="7"/>
  <c r="E744" i="7"/>
  <c r="E716" i="7"/>
  <c r="E706" i="7"/>
  <c r="E695" i="7"/>
  <c r="E728" i="7"/>
  <c r="E726" i="7"/>
  <c r="E715" i="7"/>
  <c r="E704" i="7"/>
  <c r="E694" i="7"/>
  <c r="E687" i="7"/>
  <c r="E683" i="7"/>
  <c r="E679" i="7"/>
  <c r="E675" i="7"/>
  <c r="E671" i="7"/>
  <c r="E667" i="7"/>
  <c r="E663" i="7"/>
  <c r="E659" i="7"/>
  <c r="E655" i="7"/>
  <c r="E651" i="7"/>
  <c r="E647" i="7"/>
  <c r="E643" i="7"/>
  <c r="E639" i="7"/>
  <c r="E635" i="7"/>
  <c r="E631" i="7"/>
  <c r="E627" i="7"/>
  <c r="E623" i="7"/>
  <c r="E619" i="7"/>
  <c r="E615" i="7"/>
  <c r="E611" i="7"/>
  <c r="E750" i="7"/>
  <c r="E724" i="7"/>
  <c r="E714" i="7"/>
  <c r="E703" i="7"/>
  <c r="E692" i="7"/>
  <c r="E754" i="7"/>
  <c r="E738" i="7"/>
  <c r="E723" i="7"/>
  <c r="E712" i="7"/>
  <c r="E702" i="7"/>
  <c r="E691" i="7"/>
  <c r="E686" i="7"/>
  <c r="E682" i="7"/>
  <c r="E678" i="7"/>
  <c r="E674" i="7"/>
  <c r="E670" i="7"/>
  <c r="E666" i="7"/>
  <c r="E662" i="7"/>
  <c r="E658" i="7"/>
  <c r="E654" i="7"/>
  <c r="E650" i="7"/>
  <c r="E646" i="7"/>
  <c r="E642" i="7"/>
  <c r="E638" i="7"/>
  <c r="E634" i="7"/>
  <c r="E630" i="7"/>
  <c r="E742" i="7"/>
  <c r="E734" i="7"/>
  <c r="E722" i="7"/>
  <c r="E711" i="7"/>
  <c r="E700" i="7"/>
  <c r="E690" i="7"/>
  <c r="E730" i="7"/>
  <c r="E720" i="7"/>
  <c r="E710" i="7"/>
  <c r="E699" i="7"/>
  <c r="E689" i="7"/>
  <c r="E685" i="7"/>
  <c r="E681" i="7"/>
  <c r="E677" i="7"/>
  <c r="E673" i="7"/>
  <c r="E669" i="7"/>
  <c r="E665" i="7"/>
  <c r="E661" i="7"/>
  <c r="E657" i="7"/>
  <c r="E653" i="7"/>
  <c r="E649" i="7"/>
  <c r="E762" i="7"/>
  <c r="E746" i="7"/>
  <c r="E641" i="7"/>
  <c r="E637" i="7"/>
  <c r="E607" i="7"/>
  <c r="E606" i="7"/>
  <c r="E594" i="7"/>
  <c r="E605" i="7"/>
  <c r="E610" i="7"/>
  <c r="E609" i="7"/>
  <c r="E603" i="7"/>
  <c r="E593" i="7"/>
  <c r="E585" i="7"/>
  <c r="E581" i="7"/>
  <c r="E577" i="7"/>
  <c r="E573" i="7"/>
  <c r="E569" i="7"/>
  <c r="E565" i="7"/>
  <c r="E561" i="7"/>
  <c r="E557" i="7"/>
  <c r="E553" i="7"/>
  <c r="E549" i="7"/>
  <c r="E545" i="7"/>
  <c r="E541" i="7"/>
  <c r="E537" i="7"/>
  <c r="E533" i="7"/>
  <c r="E529" i="7"/>
  <c r="E525" i="7"/>
  <c r="E521" i="7"/>
  <c r="E517" i="7"/>
  <c r="E513" i="7"/>
  <c r="E509" i="7"/>
  <c r="E505" i="7"/>
  <c r="E501" i="7"/>
  <c r="E497" i="7"/>
  <c r="E493" i="7"/>
  <c r="E489" i="7"/>
  <c r="E629" i="7"/>
  <c r="E617" i="7"/>
  <c r="E618" i="7"/>
  <c r="E602" i="7"/>
  <c r="E591" i="7"/>
  <c r="E645" i="7"/>
  <c r="E633" i="7"/>
  <c r="E601" i="7"/>
  <c r="E590" i="7"/>
  <c r="E584" i="7"/>
  <c r="E580" i="7"/>
  <c r="E576" i="7"/>
  <c r="E572" i="7"/>
  <c r="E568" i="7"/>
  <c r="E564" i="7"/>
  <c r="E560" i="7"/>
  <c r="E556" i="7"/>
  <c r="E552" i="7"/>
  <c r="E548" i="7"/>
  <c r="E544" i="7"/>
  <c r="E540" i="7"/>
  <c r="E536" i="7"/>
  <c r="E532" i="7"/>
  <c r="E528" i="7"/>
  <c r="E524" i="7"/>
  <c r="E520" i="7"/>
  <c r="E516" i="7"/>
  <c r="E512" i="7"/>
  <c r="E599" i="7"/>
  <c r="E589" i="7"/>
  <c r="E625" i="7"/>
  <c r="E613" i="7"/>
  <c r="E598" i="7"/>
  <c r="E583" i="7"/>
  <c r="E579" i="7"/>
  <c r="E575" i="7"/>
  <c r="E571" i="7"/>
  <c r="E567" i="7"/>
  <c r="E563" i="7"/>
  <c r="E559" i="7"/>
  <c r="E555" i="7"/>
  <c r="E551" i="7"/>
  <c r="E547" i="7"/>
  <c r="E543" i="7"/>
  <c r="E539" i="7"/>
  <c r="E535" i="7"/>
  <c r="E531" i="7"/>
  <c r="E527" i="7"/>
  <c r="E523" i="7"/>
  <c r="E519" i="7"/>
  <c r="E515" i="7"/>
  <c r="E626" i="7"/>
  <c r="E614" i="7"/>
  <c r="E587" i="7"/>
  <c r="E621" i="7"/>
  <c r="E597" i="7"/>
  <c r="E622" i="7"/>
  <c r="E595" i="7"/>
  <c r="E586" i="7"/>
  <c r="E582" i="7"/>
  <c r="E578" i="7"/>
  <c r="E574" i="7"/>
  <c r="E570" i="7"/>
  <c r="E566" i="7"/>
  <c r="E562" i="7"/>
  <c r="E558" i="7"/>
  <c r="E554" i="7"/>
  <c r="E550" i="7"/>
  <c r="E546" i="7"/>
  <c r="E542" i="7"/>
  <c r="E538" i="7"/>
  <c r="E534" i="7"/>
  <c r="E530" i="7"/>
  <c r="E494" i="7"/>
  <c r="E487" i="7"/>
  <c r="E481" i="7"/>
  <c r="E511" i="7"/>
  <c r="E495" i="7"/>
  <c r="E475" i="7"/>
  <c r="E508" i="7"/>
  <c r="E502" i="7"/>
  <c r="E469" i="7"/>
  <c r="E465" i="7"/>
  <c r="E461" i="7"/>
  <c r="E457" i="7"/>
  <c r="E453" i="7"/>
  <c r="E449" i="7"/>
  <c r="E445" i="7"/>
  <c r="E441" i="7"/>
  <c r="E437" i="7"/>
  <c r="E433" i="7"/>
  <c r="E429" i="7"/>
  <c r="E425" i="7"/>
  <c r="E421" i="7"/>
  <c r="E417" i="7"/>
  <c r="E413" i="7"/>
  <c r="E409" i="7"/>
  <c r="E405" i="7"/>
  <c r="E401" i="7"/>
  <c r="E397" i="7"/>
  <c r="E393" i="7"/>
  <c r="E503" i="7"/>
  <c r="E496" i="7"/>
  <c r="E486" i="7"/>
  <c r="E480" i="7"/>
  <c r="E474" i="7"/>
  <c r="E504" i="7"/>
  <c r="E485" i="7"/>
  <c r="E526" i="7"/>
  <c r="E479" i="7"/>
  <c r="E473" i="7"/>
  <c r="E468" i="7"/>
  <c r="E464" i="7"/>
  <c r="E460" i="7"/>
  <c r="E456" i="7"/>
  <c r="E452" i="7"/>
  <c r="E448" i="7"/>
  <c r="E444" i="7"/>
  <c r="E440" i="7"/>
  <c r="E436" i="7"/>
  <c r="E432" i="7"/>
  <c r="E428" i="7"/>
  <c r="E424" i="7"/>
  <c r="E420" i="7"/>
  <c r="E416" i="7"/>
  <c r="E412" i="7"/>
  <c r="E408" i="7"/>
  <c r="E404" i="7"/>
  <c r="E400" i="7"/>
  <c r="E396" i="7"/>
  <c r="E392" i="7"/>
  <c r="E388" i="7"/>
  <c r="E384" i="7"/>
  <c r="E380" i="7"/>
  <c r="E376" i="7"/>
  <c r="E514" i="7"/>
  <c r="E484" i="7"/>
  <c r="E498" i="7"/>
  <c r="E478" i="7"/>
  <c r="E472" i="7"/>
  <c r="E522" i="7"/>
  <c r="E499" i="7"/>
  <c r="E467" i="7"/>
  <c r="E463" i="7"/>
  <c r="E459" i="7"/>
  <c r="E455" i="7"/>
  <c r="E451" i="7"/>
  <c r="E447" i="7"/>
  <c r="E443" i="7"/>
  <c r="E439" i="7"/>
  <c r="E435" i="7"/>
  <c r="E431" i="7"/>
  <c r="E427" i="7"/>
  <c r="E423" i="7"/>
  <c r="E419" i="7"/>
  <c r="E415" i="7"/>
  <c r="E411" i="7"/>
  <c r="E407" i="7"/>
  <c r="E403" i="7"/>
  <c r="E399" i="7"/>
  <c r="E395" i="7"/>
  <c r="E391" i="7"/>
  <c r="E387" i="7"/>
  <c r="E383" i="7"/>
  <c r="E379" i="7"/>
  <c r="E375" i="7"/>
  <c r="E492" i="7"/>
  <c r="E483" i="7"/>
  <c r="E477" i="7"/>
  <c r="E500" i="7"/>
  <c r="E491" i="7"/>
  <c r="E471" i="7"/>
  <c r="E510" i="7"/>
  <c r="E506" i="7"/>
  <c r="E490" i="7"/>
  <c r="E518" i="7"/>
  <c r="E488" i="7"/>
  <c r="E482" i="7"/>
  <c r="E476" i="7"/>
  <c r="E466" i="7"/>
  <c r="E462" i="7"/>
  <c r="E458" i="7"/>
  <c r="E454" i="7"/>
  <c r="E450" i="7"/>
  <c r="E446" i="7"/>
  <c r="E442" i="7"/>
  <c r="E438" i="7"/>
  <c r="E434" i="7"/>
  <c r="E430" i="7"/>
  <c r="E426" i="7"/>
  <c r="E507" i="7"/>
  <c r="E470" i="7"/>
  <c r="E386" i="7"/>
  <c r="E367" i="7"/>
  <c r="E361" i="7"/>
  <c r="E350" i="7"/>
  <c r="E346" i="7"/>
  <c r="E342" i="7"/>
  <c r="E338" i="7"/>
  <c r="E334" i="7"/>
  <c r="E330" i="7"/>
  <c r="E326" i="7"/>
  <c r="E322" i="7"/>
  <c r="E318" i="7"/>
  <c r="E314" i="7"/>
  <c r="E310" i="7"/>
  <c r="E306" i="7"/>
  <c r="E302" i="7"/>
  <c r="E298" i="7"/>
  <c r="E294" i="7"/>
  <c r="E290" i="7"/>
  <c r="E286" i="7"/>
  <c r="E282" i="7"/>
  <c r="E278" i="7"/>
  <c r="E274" i="7"/>
  <c r="E270" i="7"/>
  <c r="E266" i="7"/>
  <c r="E262" i="7"/>
  <c r="E258" i="7"/>
  <c r="E254" i="7"/>
  <c r="E250" i="7"/>
  <c r="E246" i="7"/>
  <c r="E242" i="7"/>
  <c r="E238" i="7"/>
  <c r="E234" i="7"/>
  <c r="E230" i="7"/>
  <c r="E226" i="7"/>
  <c r="E222" i="7"/>
  <c r="E218" i="7"/>
  <c r="E398" i="7"/>
  <c r="E355" i="7"/>
  <c r="E418" i="7"/>
  <c r="E382" i="7"/>
  <c r="E372" i="7"/>
  <c r="E366" i="7"/>
  <c r="E360" i="7"/>
  <c r="E394" i="7"/>
  <c r="E354" i="7"/>
  <c r="E349" i="7"/>
  <c r="E345" i="7"/>
  <c r="E341" i="7"/>
  <c r="E337" i="7"/>
  <c r="E333" i="7"/>
  <c r="E329" i="7"/>
  <c r="E325" i="7"/>
  <c r="E321" i="7"/>
  <c r="E317" i="7"/>
  <c r="E313" i="7"/>
  <c r="E309" i="7"/>
  <c r="E305" i="7"/>
  <c r="E301" i="7"/>
  <c r="E297" i="7"/>
  <c r="E293" i="7"/>
  <c r="E289" i="7"/>
  <c r="E285" i="7"/>
  <c r="E281" i="7"/>
  <c r="E277" i="7"/>
  <c r="E273" i="7"/>
  <c r="E269" i="7"/>
  <c r="E265" i="7"/>
  <c r="E422" i="7"/>
  <c r="E414" i="7"/>
  <c r="E371" i="7"/>
  <c r="E365" i="7"/>
  <c r="E359" i="7"/>
  <c r="E353" i="7"/>
  <c r="E410" i="7"/>
  <c r="E370" i="7"/>
  <c r="E364" i="7"/>
  <c r="E348" i="7"/>
  <c r="E344" i="7"/>
  <c r="E340" i="7"/>
  <c r="E336" i="7"/>
  <c r="E332" i="7"/>
  <c r="E328" i="7"/>
  <c r="E324" i="7"/>
  <c r="E320" i="7"/>
  <c r="E316" i="7"/>
  <c r="E312" i="7"/>
  <c r="E308" i="7"/>
  <c r="E304" i="7"/>
  <c r="E300" i="7"/>
  <c r="E296" i="7"/>
  <c r="E292" i="7"/>
  <c r="E288" i="7"/>
  <c r="E284" i="7"/>
  <c r="E280" i="7"/>
  <c r="E276" i="7"/>
  <c r="E272" i="7"/>
  <c r="E358" i="7"/>
  <c r="E352" i="7"/>
  <c r="E389" i="7"/>
  <c r="E369" i="7"/>
  <c r="E406" i="7"/>
  <c r="E378" i="7"/>
  <c r="E377" i="7"/>
  <c r="E363" i="7"/>
  <c r="E357" i="7"/>
  <c r="E385" i="7"/>
  <c r="E351" i="7"/>
  <c r="E347" i="7"/>
  <c r="E343" i="7"/>
  <c r="E339" i="7"/>
  <c r="E335" i="7"/>
  <c r="E331" i="7"/>
  <c r="E327" i="7"/>
  <c r="E323" i="7"/>
  <c r="E319" i="7"/>
  <c r="E315" i="7"/>
  <c r="E311" i="7"/>
  <c r="E307" i="7"/>
  <c r="E303" i="7"/>
  <c r="E374" i="7"/>
  <c r="E368" i="7"/>
  <c r="E402" i="7"/>
  <c r="E390" i="7"/>
  <c r="E362" i="7"/>
  <c r="E356" i="7"/>
  <c r="E381" i="7"/>
  <c r="E373" i="7"/>
  <c r="E257" i="7"/>
  <c r="E247" i="7"/>
  <c r="E220" i="7"/>
  <c r="E237" i="7"/>
  <c r="E214" i="7"/>
  <c r="E210" i="7"/>
  <c r="E206" i="7"/>
  <c r="E202" i="7"/>
  <c r="E198" i="7"/>
  <c r="E194" i="7"/>
  <c r="E190" i="7"/>
  <c r="E186" i="7"/>
  <c r="E182" i="7"/>
  <c r="E178" i="7"/>
  <c r="E174" i="7"/>
  <c r="E170" i="7"/>
  <c r="E166" i="7"/>
  <c r="E162" i="7"/>
  <c r="E158" i="7"/>
  <c r="E154" i="7"/>
  <c r="E150" i="7"/>
  <c r="E146" i="7"/>
  <c r="E142" i="7"/>
  <c r="E138" i="7"/>
  <c r="E134" i="7"/>
  <c r="E130" i="7"/>
  <c r="E126" i="7"/>
  <c r="E122" i="7"/>
  <c r="E279" i="7"/>
  <c r="E256" i="7"/>
  <c r="E245" i="7"/>
  <c r="E231" i="7"/>
  <c r="E225" i="7"/>
  <c r="E219" i="7"/>
  <c r="E255" i="7"/>
  <c r="E244" i="7"/>
  <c r="E236" i="7"/>
  <c r="E275" i="7"/>
  <c r="E268" i="7"/>
  <c r="E267" i="7"/>
  <c r="E224" i="7"/>
  <c r="E213" i="7"/>
  <c r="E209" i="7"/>
  <c r="E205" i="7"/>
  <c r="E201" i="7"/>
  <c r="E197" i="7"/>
  <c r="E193" i="7"/>
  <c r="E189" i="7"/>
  <c r="E185" i="7"/>
  <c r="E181" i="7"/>
  <c r="E177" i="7"/>
  <c r="E173" i="7"/>
  <c r="E169" i="7"/>
  <c r="E165" i="7"/>
  <c r="E161" i="7"/>
  <c r="E157" i="7"/>
  <c r="E153" i="7"/>
  <c r="E149" i="7"/>
  <c r="E145" i="7"/>
  <c r="E264" i="7"/>
  <c r="E253" i="7"/>
  <c r="E243" i="7"/>
  <c r="E295" i="7"/>
  <c r="E235" i="7"/>
  <c r="E229" i="7"/>
  <c r="E263" i="7"/>
  <c r="E252" i="7"/>
  <c r="E241" i="7"/>
  <c r="E223" i="7"/>
  <c r="E217" i="7"/>
  <c r="E291" i="7"/>
  <c r="E212" i="7"/>
  <c r="E208" i="7"/>
  <c r="E204" i="7"/>
  <c r="E200" i="7"/>
  <c r="E196" i="7"/>
  <c r="E192" i="7"/>
  <c r="E188" i="7"/>
  <c r="E184" i="7"/>
  <c r="E180" i="7"/>
  <c r="E176" i="7"/>
  <c r="E172" i="7"/>
  <c r="E168" i="7"/>
  <c r="E164" i="7"/>
  <c r="E261" i="7"/>
  <c r="E251" i="7"/>
  <c r="E240" i="7"/>
  <c r="E228" i="7"/>
  <c r="E271" i="7"/>
  <c r="E216" i="7"/>
  <c r="E299" i="7"/>
  <c r="E287" i="7"/>
  <c r="E260" i="7"/>
  <c r="E249" i="7"/>
  <c r="E239" i="7"/>
  <c r="E233" i="7"/>
  <c r="E227" i="7"/>
  <c r="E221" i="7"/>
  <c r="E211" i="7"/>
  <c r="E207" i="7"/>
  <c r="E203" i="7"/>
  <c r="E199" i="7"/>
  <c r="E259" i="7"/>
  <c r="E248" i="7"/>
  <c r="E215" i="7"/>
  <c r="E283" i="7"/>
  <c r="E232" i="7"/>
  <c r="E119" i="7"/>
  <c r="E137" i="7"/>
  <c r="E127" i="7"/>
  <c r="E159" i="7"/>
  <c r="E118" i="7"/>
  <c r="E171" i="7"/>
  <c r="E136" i="7"/>
  <c r="E125" i="7"/>
  <c r="E113" i="7"/>
  <c r="E109" i="7"/>
  <c r="E105" i="7"/>
  <c r="E101" i="7"/>
  <c r="E97" i="7"/>
  <c r="E93" i="7"/>
  <c r="E89" i="7"/>
  <c r="E85" i="7"/>
  <c r="E81" i="7"/>
  <c r="E77" i="7"/>
  <c r="E73" i="7"/>
  <c r="E69" i="7"/>
  <c r="E65" i="7"/>
  <c r="E61" i="7"/>
  <c r="E57" i="7"/>
  <c r="E53" i="7"/>
  <c r="E49" i="7"/>
  <c r="E45" i="7"/>
  <c r="E41" i="7"/>
  <c r="E37" i="7"/>
  <c r="E33" i="7"/>
  <c r="E29" i="7"/>
  <c r="E25" i="7"/>
  <c r="E21" i="7"/>
  <c r="E17" i="7"/>
  <c r="E13" i="7"/>
  <c r="E9" i="7"/>
  <c r="E5" i="7"/>
  <c r="E147" i="7"/>
  <c r="E135" i="7"/>
  <c r="E124" i="7"/>
  <c r="E117" i="7"/>
  <c r="E179" i="7"/>
  <c r="E160" i="7"/>
  <c r="E133" i="7"/>
  <c r="E123" i="7"/>
  <c r="E112" i="7"/>
  <c r="E108" i="7"/>
  <c r="E104" i="7"/>
  <c r="E100" i="7"/>
  <c r="E96" i="7"/>
  <c r="E92" i="7"/>
  <c r="E88" i="7"/>
  <c r="E84" i="7"/>
  <c r="E80" i="7"/>
  <c r="E76" i="7"/>
  <c r="E72" i="7"/>
  <c r="E68" i="7"/>
  <c r="E64" i="7"/>
  <c r="E60" i="7"/>
  <c r="E56" i="7"/>
  <c r="E52" i="7"/>
  <c r="E48" i="7"/>
  <c r="E44" i="7"/>
  <c r="E183" i="7"/>
  <c r="E151" i="7"/>
  <c r="E116" i="7"/>
  <c r="E187" i="7"/>
  <c r="E148" i="7"/>
  <c r="E132" i="7"/>
  <c r="E191" i="7"/>
  <c r="E175" i="7"/>
  <c r="E121" i="7"/>
  <c r="E195" i="7"/>
  <c r="E155" i="7"/>
  <c r="E131" i="7"/>
  <c r="E115" i="7"/>
  <c r="E111" i="7"/>
  <c r="E107" i="7"/>
  <c r="E103" i="7"/>
  <c r="E99" i="7"/>
  <c r="E95" i="7"/>
  <c r="E91" i="7"/>
  <c r="E87" i="7"/>
  <c r="E83" i="7"/>
  <c r="E79" i="7"/>
  <c r="E75" i="7"/>
  <c r="E71" i="7"/>
  <c r="E67" i="7"/>
  <c r="E63" i="7"/>
  <c r="E59" i="7"/>
  <c r="E55" i="7"/>
  <c r="E163" i="7"/>
  <c r="E152" i="7"/>
  <c r="E141" i="7"/>
  <c r="E143" i="7"/>
  <c r="E140" i="7"/>
  <c r="E129" i="7"/>
  <c r="E120" i="7"/>
  <c r="E167" i="7"/>
  <c r="E144" i="7"/>
  <c r="E156" i="7"/>
  <c r="E139" i="7"/>
  <c r="E128" i="7"/>
  <c r="E114" i="7"/>
  <c r="E110" i="7"/>
  <c r="E106" i="7"/>
  <c r="E102" i="7"/>
  <c r="E98" i="7"/>
  <c r="E94" i="7"/>
  <c r="E90" i="7"/>
  <c r="E86" i="7"/>
  <c r="E82" i="7"/>
  <c r="E78" i="7"/>
  <c r="E74" i="7"/>
  <c r="E70" i="7"/>
  <c r="E66" i="7"/>
  <c r="E62" i="7"/>
  <c r="E58" i="7"/>
  <c r="E54" i="7"/>
  <c r="E50" i="7"/>
  <c r="E46" i="7"/>
  <c r="E3" i="7"/>
  <c r="F5" i="7"/>
  <c r="F5" i="15" s="1"/>
  <c r="L9" i="7"/>
  <c r="L9" i="15" s="1"/>
  <c r="L10" i="7"/>
  <c r="N11" i="7"/>
  <c r="N11" i="15" s="1"/>
  <c r="Q13" i="7"/>
  <c r="J17" i="7"/>
  <c r="K18" i="7"/>
  <c r="K18" i="15" s="1"/>
  <c r="S19" i="7"/>
  <c r="I22" i="7"/>
  <c r="Q23" i="7"/>
  <c r="J25" i="7"/>
  <c r="E27" i="7"/>
  <c r="K29" i="7"/>
  <c r="Q31" i="7"/>
  <c r="S35" i="7"/>
  <c r="S35" i="15" s="1"/>
  <c r="E38" i="7"/>
  <c r="N40" i="7"/>
  <c r="N40" i="15" s="1"/>
  <c r="R43" i="7"/>
  <c r="R47" i="7"/>
  <c r="F1243" i="7"/>
  <c r="F1239" i="7"/>
  <c r="F1235" i="7"/>
  <c r="F1235" i="15" s="1"/>
  <c r="F1231" i="7"/>
  <c r="F1227" i="7"/>
  <c r="F1241" i="7"/>
  <c r="F1237" i="7"/>
  <c r="F1233" i="7"/>
  <c r="F1229" i="7"/>
  <c r="F1225" i="7"/>
  <c r="F1221" i="7"/>
  <c r="F1217" i="7"/>
  <c r="F1202" i="7"/>
  <c r="F1244" i="7"/>
  <c r="F1236" i="7"/>
  <c r="F1228" i="7"/>
  <c r="F1203" i="7"/>
  <c r="F1170" i="7"/>
  <c r="F1222" i="7"/>
  <c r="F1213" i="7"/>
  <c r="F1205" i="7"/>
  <c r="F1204" i="7"/>
  <c r="F1159" i="7"/>
  <c r="F1242" i="7"/>
  <c r="F1234" i="7"/>
  <c r="F1234" i="15" s="1"/>
  <c r="F1226" i="7"/>
  <c r="F1193" i="7"/>
  <c r="F1192" i="7"/>
  <c r="F1191" i="7"/>
  <c r="F1189" i="7"/>
  <c r="F1186" i="7"/>
  <c r="F1223" i="7"/>
  <c r="F1219" i="7"/>
  <c r="F1208" i="7"/>
  <c r="F1208" i="15" s="1"/>
  <c r="F1194" i="7"/>
  <c r="F1188" i="7"/>
  <c r="F1187" i="7"/>
  <c r="F1185" i="7"/>
  <c r="F1182" i="7"/>
  <c r="F1184" i="7"/>
  <c r="F1183" i="7"/>
  <c r="F1181" i="7"/>
  <c r="F1178" i="7"/>
  <c r="F1240" i="7"/>
  <c r="F1232" i="7"/>
  <c r="F1215" i="7"/>
  <c r="F1209" i="7"/>
  <c r="F1195" i="7"/>
  <c r="F1180" i="7"/>
  <c r="F1179" i="7"/>
  <c r="F1177" i="7"/>
  <c r="F1165" i="7"/>
  <c r="F1155" i="7"/>
  <c r="F1220" i="7"/>
  <c r="F1197" i="7"/>
  <c r="F1196" i="7"/>
  <c r="F1199" i="7"/>
  <c r="F1167" i="7"/>
  <c r="F1160" i="7"/>
  <c r="F1224" i="7"/>
  <c r="F1214" i="7"/>
  <c r="F1206" i="7"/>
  <c r="F1173" i="7"/>
  <c r="F1161" i="7"/>
  <c r="F1161" i="15" s="1"/>
  <c r="F1238" i="7"/>
  <c r="F1201" i="7"/>
  <c r="F1162" i="7"/>
  <c r="F1162" i="15" s="1"/>
  <c r="F1211" i="7"/>
  <c r="F1168" i="7"/>
  <c r="F1150" i="7"/>
  <c r="F1146" i="7"/>
  <c r="F1142" i="7"/>
  <c r="F1138" i="7"/>
  <c r="F1134" i="7"/>
  <c r="F1130" i="7"/>
  <c r="F1126" i="7"/>
  <c r="F1122" i="7"/>
  <c r="F1122" i="15" s="1"/>
  <c r="F1118" i="7"/>
  <c r="F1114" i="7"/>
  <c r="F1114" i="15" s="1"/>
  <c r="F1110" i="7"/>
  <c r="F1174" i="7"/>
  <c r="F1163" i="7"/>
  <c r="F1190" i="7"/>
  <c r="F1169" i="7"/>
  <c r="F1216" i="7"/>
  <c r="F1198" i="7"/>
  <c r="F1154" i="7"/>
  <c r="F1210" i="7"/>
  <c r="F1164" i="7"/>
  <c r="F1149" i="7"/>
  <c r="F1145" i="7"/>
  <c r="F1141" i="7"/>
  <c r="F1137" i="7"/>
  <c r="F1133" i="7"/>
  <c r="F1129" i="7"/>
  <c r="F1125" i="7"/>
  <c r="F1153" i="7"/>
  <c r="F1200" i="7"/>
  <c r="F1175" i="7"/>
  <c r="F1156" i="7"/>
  <c r="F1157" i="7"/>
  <c r="F1230" i="7"/>
  <c r="F1207" i="7"/>
  <c r="F1158" i="7"/>
  <c r="F1152" i="7"/>
  <c r="F1148" i="7"/>
  <c r="F1144" i="7"/>
  <c r="F1140" i="7"/>
  <c r="F1136" i="7"/>
  <c r="F1132" i="7"/>
  <c r="F1128" i="7"/>
  <c r="F1171" i="7"/>
  <c r="F1212" i="7"/>
  <c r="F1166" i="7"/>
  <c r="F1103" i="7"/>
  <c r="F1097" i="7"/>
  <c r="F1097" i="15" s="1"/>
  <c r="F1068" i="7"/>
  <c r="F1068" i="15" s="1"/>
  <c r="F1176" i="7"/>
  <c r="F1143" i="7"/>
  <c r="F1124" i="7"/>
  <c r="F1117" i="7"/>
  <c r="F1117" i="15" s="1"/>
  <c r="F1091" i="7"/>
  <c r="F1085" i="7"/>
  <c r="F1085" i="15" s="1"/>
  <c r="F1102" i="7"/>
  <c r="F1102" i="15" s="1"/>
  <c r="F1079" i="7"/>
  <c r="F1073" i="7"/>
  <c r="F1096" i="7"/>
  <c r="F1096" i="15" s="1"/>
  <c r="F1090" i="7"/>
  <c r="F1067" i="7"/>
  <c r="F1062" i="7"/>
  <c r="F1058" i="7"/>
  <c r="F1054" i="7"/>
  <c r="F1050" i="7"/>
  <c r="F1046" i="7"/>
  <c r="F1042" i="7"/>
  <c r="F1038" i="7"/>
  <c r="F1038" i="15" s="1"/>
  <c r="F1034" i="7"/>
  <c r="F1030" i="7"/>
  <c r="F1084" i="7"/>
  <c r="F1084" i="15" s="1"/>
  <c r="F1078" i="7"/>
  <c r="F1101" i="7"/>
  <c r="F1072" i="7"/>
  <c r="F1072" i="15" s="1"/>
  <c r="F1066" i="7"/>
  <c r="F1095" i="7"/>
  <c r="F1089" i="7"/>
  <c r="F1172" i="7"/>
  <c r="F1147" i="7"/>
  <c r="F1109" i="7"/>
  <c r="F1083" i="7"/>
  <c r="F1083" i="15" s="1"/>
  <c r="F1077" i="7"/>
  <c r="F1077" i="15" s="1"/>
  <c r="F1061" i="7"/>
  <c r="F1061" i="15" s="1"/>
  <c r="F1057" i="7"/>
  <c r="F1057" i="15" s="1"/>
  <c r="F1053" i="7"/>
  <c r="F1053" i="15" s="1"/>
  <c r="F1049" i="7"/>
  <c r="F1049" i="15" s="1"/>
  <c r="F1045" i="7"/>
  <c r="F1045" i="15" s="1"/>
  <c r="F1041" i="7"/>
  <c r="F1108" i="7"/>
  <c r="F1106" i="7"/>
  <c r="F1100" i="7"/>
  <c r="F1100" i="15" s="1"/>
  <c r="F1094" i="7"/>
  <c r="F1071" i="7"/>
  <c r="F1065" i="7"/>
  <c r="F1065" i="15" s="1"/>
  <c r="F1131" i="7"/>
  <c r="F1113" i="7"/>
  <c r="F1112" i="7"/>
  <c r="F1112" i="15" s="1"/>
  <c r="F1111" i="7"/>
  <c r="F1107" i="7"/>
  <c r="F1088" i="7"/>
  <c r="F1088" i="15" s="1"/>
  <c r="F1082" i="7"/>
  <c r="F1218" i="7"/>
  <c r="F1135" i="7"/>
  <c r="F1119" i="7"/>
  <c r="F1105" i="7"/>
  <c r="F1105" i="15" s="1"/>
  <c r="F1076" i="7"/>
  <c r="F1076" i="15" s="1"/>
  <c r="F1070" i="7"/>
  <c r="F1139" i="7"/>
  <c r="F1099" i="7"/>
  <c r="F1093" i="7"/>
  <c r="F1093" i="15" s="1"/>
  <c r="F1064" i="7"/>
  <c r="F1127" i="7"/>
  <c r="F1123" i="7"/>
  <c r="F1120" i="7"/>
  <c r="F1087" i="7"/>
  <c r="F1081" i="7"/>
  <c r="F1081" i="15" s="1"/>
  <c r="F1151" i="7"/>
  <c r="F1115" i="7"/>
  <c r="F1115" i="15" s="1"/>
  <c r="F1104" i="7"/>
  <c r="F1104" i="15" s="1"/>
  <c r="F1098" i="7"/>
  <c r="F1075" i="7"/>
  <c r="F1075" i="15" s="1"/>
  <c r="D61" i="18" s="1"/>
  <c r="F1069" i="7"/>
  <c r="F1116" i="7"/>
  <c r="F1116" i="15" s="1"/>
  <c r="F1092" i="7"/>
  <c r="F1092" i="15" s="1"/>
  <c r="F1032" i="7"/>
  <c r="F1032" i="15" s="1"/>
  <c r="F1059" i="7"/>
  <c r="F1033" i="7"/>
  <c r="F1024" i="7"/>
  <c r="F1022" i="7"/>
  <c r="F1022" i="15" s="1"/>
  <c r="F993" i="7"/>
  <c r="F989" i="7"/>
  <c r="F989" i="15" s="1"/>
  <c r="F985" i="7"/>
  <c r="F981" i="7"/>
  <c r="F977" i="7"/>
  <c r="F977" i="15" s="1"/>
  <c r="F973" i="7"/>
  <c r="F973" i="15" s="1"/>
  <c r="F969" i="7"/>
  <c r="F969" i="15" s="1"/>
  <c r="F965" i="7"/>
  <c r="F965" i="15" s="1"/>
  <c r="F961" i="7"/>
  <c r="F961" i="15" s="1"/>
  <c r="F957" i="7"/>
  <c r="F957" i="15" s="1"/>
  <c r="F953" i="7"/>
  <c r="F953" i="15" s="1"/>
  <c r="D45" i="18" s="1"/>
  <c r="F949" i="7"/>
  <c r="F945" i="7"/>
  <c r="F941" i="7"/>
  <c r="F941" i="15" s="1"/>
  <c r="F1051" i="7"/>
  <c r="F1051" i="15" s="1"/>
  <c r="F1026" i="7"/>
  <c r="F1026" i="15" s="1"/>
  <c r="F1025" i="7"/>
  <c r="F1023" i="7"/>
  <c r="F1021" i="7"/>
  <c r="F1021" i="15" s="1"/>
  <c r="F1020" i="7"/>
  <c r="F1020" i="15" s="1"/>
  <c r="F1018" i="7"/>
  <c r="F1047" i="7"/>
  <c r="F1019" i="7"/>
  <c r="F1017" i="7"/>
  <c r="F1017" i="15" s="1"/>
  <c r="F1016" i="7"/>
  <c r="F1016" i="15" s="1"/>
  <c r="F1014" i="7"/>
  <c r="F1014" i="15" s="1"/>
  <c r="F1063" i="7"/>
  <c r="F1055" i="7"/>
  <c r="F1015" i="7"/>
  <c r="F1013" i="7"/>
  <c r="F1013" i="15" s="1"/>
  <c r="F1012" i="7"/>
  <c r="F1012" i="15" s="1"/>
  <c r="F1010" i="7"/>
  <c r="F1027" i="7"/>
  <c r="F1011" i="7"/>
  <c r="F1011" i="15" s="1"/>
  <c r="F1009" i="7"/>
  <c r="F1008" i="7"/>
  <c r="F1008" i="15" s="1"/>
  <c r="F1006" i="7"/>
  <c r="F1006" i="15" s="1"/>
  <c r="F992" i="7"/>
  <c r="F988" i="7"/>
  <c r="F988" i="15" s="1"/>
  <c r="F984" i="7"/>
  <c r="F980" i="7"/>
  <c r="F980" i="15" s="1"/>
  <c r="F976" i="7"/>
  <c r="F972" i="7"/>
  <c r="F972" i="15" s="1"/>
  <c r="F968" i="7"/>
  <c r="F964" i="7"/>
  <c r="F1028" i="7"/>
  <c r="F1028" i="15" s="1"/>
  <c r="D60" i="18" s="1"/>
  <c r="F1007" i="7"/>
  <c r="F1007" i="15" s="1"/>
  <c r="F1005" i="7"/>
  <c r="F1004" i="7"/>
  <c r="F1002" i="7"/>
  <c r="F1002" i="15" s="1"/>
  <c r="F1003" i="7"/>
  <c r="F1001" i="7"/>
  <c r="F1001" i="15" s="1"/>
  <c r="F1000" i="7"/>
  <c r="F998" i="7"/>
  <c r="F998" i="15" s="1"/>
  <c r="F1052" i="7"/>
  <c r="F1052" i="15" s="1"/>
  <c r="F1048" i="7"/>
  <c r="F1039" i="7"/>
  <c r="F1039" i="15" s="1"/>
  <c r="F1029" i="7"/>
  <c r="F1029" i="15" s="1"/>
  <c r="F999" i="7"/>
  <c r="F999" i="15" s="1"/>
  <c r="F997" i="7"/>
  <c r="F997" i="15" s="1"/>
  <c r="F996" i="7"/>
  <c r="F996" i="15" s="1"/>
  <c r="F1035" i="7"/>
  <c r="F1035" i="15" s="1"/>
  <c r="F991" i="7"/>
  <c r="F987" i="7"/>
  <c r="F983" i="7"/>
  <c r="F979" i="7"/>
  <c r="F975" i="7"/>
  <c r="F971" i="7"/>
  <c r="F967" i="7"/>
  <c r="F963" i="7"/>
  <c r="F959" i="7"/>
  <c r="F955" i="7"/>
  <c r="F1074" i="7"/>
  <c r="F995" i="7"/>
  <c r="F1060" i="7"/>
  <c r="F1056" i="7"/>
  <c r="F1043" i="7"/>
  <c r="F1043" i="15" s="1"/>
  <c r="F1040" i="7"/>
  <c r="F1040" i="15" s="1"/>
  <c r="F1036" i="7"/>
  <c r="F1036" i="15" s="1"/>
  <c r="F1121" i="7"/>
  <c r="F1080" i="7"/>
  <c r="F1080" i="15" s="1"/>
  <c r="F1086" i="7"/>
  <c r="F994" i="7"/>
  <c r="F990" i="7"/>
  <c r="F990" i="15" s="1"/>
  <c r="F986" i="7"/>
  <c r="F942" i="7"/>
  <c r="F942" i="15" s="1"/>
  <c r="F914" i="7"/>
  <c r="F908" i="7"/>
  <c r="F904" i="7"/>
  <c r="F900" i="7"/>
  <c r="F900" i="15" s="1"/>
  <c r="F896" i="7"/>
  <c r="F892" i="7"/>
  <c r="F892" i="15" s="1"/>
  <c r="F888" i="7"/>
  <c r="F884" i="7"/>
  <c r="F880" i="7"/>
  <c r="F880" i="15" s="1"/>
  <c r="F876" i="7"/>
  <c r="F876" i="15" s="1"/>
  <c r="F872" i="7"/>
  <c r="F872" i="15" s="1"/>
  <c r="F868" i="7"/>
  <c r="F864" i="7"/>
  <c r="F860" i="7"/>
  <c r="F856" i="7"/>
  <c r="F852" i="7"/>
  <c r="F848" i="7"/>
  <c r="F844" i="7"/>
  <c r="F844" i="15" s="1"/>
  <c r="F840" i="7"/>
  <c r="F836" i="7"/>
  <c r="F836" i="15" s="1"/>
  <c r="F962" i="7"/>
  <c r="F960" i="7"/>
  <c r="F952" i="7"/>
  <c r="F943" i="7"/>
  <c r="F931" i="7"/>
  <c r="F925" i="7"/>
  <c r="F944" i="7"/>
  <c r="F944" i="15" s="1"/>
  <c r="F919" i="7"/>
  <c r="F919" i="15" s="1"/>
  <c r="F913" i="7"/>
  <c r="F1037" i="7"/>
  <c r="F1037" i="15" s="1"/>
  <c r="F966" i="7"/>
  <c r="F966" i="15" s="1"/>
  <c r="F930" i="7"/>
  <c r="F924" i="7"/>
  <c r="F907" i="7"/>
  <c r="F903" i="7"/>
  <c r="F903" i="15" s="1"/>
  <c r="F899" i="7"/>
  <c r="F899" i="15" s="1"/>
  <c r="F895" i="7"/>
  <c r="F891" i="7"/>
  <c r="F887" i="7"/>
  <c r="F887" i="15" s="1"/>
  <c r="F883" i="7"/>
  <c r="F879" i="7"/>
  <c r="F875" i="7"/>
  <c r="F871" i="7"/>
  <c r="F867" i="7"/>
  <c r="F863" i="7"/>
  <c r="F859" i="7"/>
  <c r="F859" i="15" s="1"/>
  <c r="F918" i="7"/>
  <c r="F918" i="15" s="1"/>
  <c r="D57" i="18" s="1"/>
  <c r="F912" i="7"/>
  <c r="F912" i="15" s="1"/>
  <c r="F958" i="7"/>
  <c r="F958" i="15" s="1"/>
  <c r="F929" i="7"/>
  <c r="F923" i="7"/>
  <c r="F923" i="15" s="1"/>
  <c r="F917" i="7"/>
  <c r="F1031" i="7"/>
  <c r="F911" i="7"/>
  <c r="F911" i="15" s="1"/>
  <c r="F906" i="7"/>
  <c r="F906" i="15" s="1"/>
  <c r="F902" i="7"/>
  <c r="F902" i="15" s="1"/>
  <c r="F898" i="7"/>
  <c r="F898" i="15" s="1"/>
  <c r="F894" i="7"/>
  <c r="F894" i="15" s="1"/>
  <c r="F890" i="7"/>
  <c r="F890" i="15" s="1"/>
  <c r="F886" i="7"/>
  <c r="F882" i="7"/>
  <c r="F878" i="7"/>
  <c r="F874" i="7"/>
  <c r="F874" i="15" s="1"/>
  <c r="F870" i="7"/>
  <c r="F870" i="15" s="1"/>
  <c r="F866" i="7"/>
  <c r="F866" i="15" s="1"/>
  <c r="F862" i="7"/>
  <c r="F956" i="7"/>
  <c r="F950" i="7"/>
  <c r="F946" i="7"/>
  <c r="F946" i="15" s="1"/>
  <c r="F937" i="7"/>
  <c r="F937" i="15" s="1"/>
  <c r="F936" i="7"/>
  <c r="F928" i="7"/>
  <c r="F940" i="7"/>
  <c r="F939" i="7"/>
  <c r="F938" i="7"/>
  <c r="F938" i="15" s="1"/>
  <c r="F922" i="7"/>
  <c r="F922" i="15" s="1"/>
  <c r="F916" i="7"/>
  <c r="F916" i="15" s="1"/>
  <c r="F947" i="7"/>
  <c r="F935" i="7"/>
  <c r="F935" i="15" s="1"/>
  <c r="F910" i="7"/>
  <c r="F970" i="7"/>
  <c r="F970" i="15" s="1"/>
  <c r="F951" i="7"/>
  <c r="F951" i="15" s="1"/>
  <c r="F927" i="7"/>
  <c r="F927" i="15" s="1"/>
  <c r="F921" i="7"/>
  <c r="F921" i="15" s="1"/>
  <c r="F905" i="7"/>
  <c r="F901" i="7"/>
  <c r="F897" i="7"/>
  <c r="F897" i="15" s="1"/>
  <c r="F893" i="7"/>
  <c r="F889" i="7"/>
  <c r="F889" i="15" s="1"/>
  <c r="F885" i="7"/>
  <c r="F885" i="15" s="1"/>
  <c r="F881" i="7"/>
  <c r="F881" i="15" s="1"/>
  <c r="F974" i="7"/>
  <c r="F934" i="7"/>
  <c r="F915" i="7"/>
  <c r="F909" i="7"/>
  <c r="F1044" i="7"/>
  <c r="F978" i="7"/>
  <c r="F954" i="7"/>
  <c r="F954" i="15" s="1"/>
  <c r="F948" i="7"/>
  <c r="F933" i="7"/>
  <c r="F982" i="7"/>
  <c r="F982" i="15" s="1"/>
  <c r="F932" i="7"/>
  <c r="F926" i="7"/>
  <c r="F926" i="15" s="1"/>
  <c r="D58" i="18" s="1"/>
  <c r="F920" i="7"/>
  <c r="F920" i="15" s="1"/>
  <c r="F826" i="7"/>
  <c r="F821" i="7"/>
  <c r="F817" i="7"/>
  <c r="F813" i="7"/>
  <c r="F813" i="15" s="1"/>
  <c r="F809" i="7"/>
  <c r="F805" i="7"/>
  <c r="F801" i="7"/>
  <c r="F797" i="7"/>
  <c r="F797" i="15" s="1"/>
  <c r="F793" i="7"/>
  <c r="F789" i="7"/>
  <c r="F789" i="15" s="1"/>
  <c r="F785" i="7"/>
  <c r="F781" i="7"/>
  <c r="F777" i="7"/>
  <c r="F773" i="7"/>
  <c r="F769" i="7"/>
  <c r="F765" i="7"/>
  <c r="F761" i="7"/>
  <c r="F757" i="7"/>
  <c r="F753" i="7"/>
  <c r="F749" i="7"/>
  <c r="F749" i="15" s="1"/>
  <c r="F745" i="7"/>
  <c r="F741" i="7"/>
  <c r="F741" i="15" s="1"/>
  <c r="F737" i="7"/>
  <c r="F733" i="7"/>
  <c r="F733" i="15" s="1"/>
  <c r="F853" i="7"/>
  <c r="F843" i="7"/>
  <c r="F843" i="15" s="1"/>
  <c r="F854" i="7"/>
  <c r="F854" i="15" s="1"/>
  <c r="F842" i="7"/>
  <c r="F839" i="7"/>
  <c r="F839" i="15" s="1"/>
  <c r="F841" i="7"/>
  <c r="F841" i="15" s="1"/>
  <c r="F838" i="7"/>
  <c r="F838" i="15" s="1"/>
  <c r="F835" i="7"/>
  <c r="F835" i="15" s="1"/>
  <c r="D59" i="18" s="1"/>
  <c r="F825" i="7"/>
  <c r="F873" i="7"/>
  <c r="F855" i="7"/>
  <c r="F855" i="15" s="1"/>
  <c r="F847" i="7"/>
  <c r="F846" i="7"/>
  <c r="F846" i="15" s="1"/>
  <c r="F845" i="7"/>
  <c r="F837" i="7"/>
  <c r="F834" i="7"/>
  <c r="F834" i="15" s="1"/>
  <c r="F820" i="7"/>
  <c r="F816" i="7"/>
  <c r="F812" i="7"/>
  <c r="F808" i="7"/>
  <c r="F808" i="15" s="1"/>
  <c r="F804" i="7"/>
  <c r="F800" i="7"/>
  <c r="F796" i="7"/>
  <c r="F796" i="15" s="1"/>
  <c r="F792" i="7"/>
  <c r="F792" i="15" s="1"/>
  <c r="F788" i="7"/>
  <c r="F784" i="7"/>
  <c r="F780" i="7"/>
  <c r="F780" i="15" s="1"/>
  <c r="D48" i="18" s="1"/>
  <c r="F776" i="7"/>
  <c r="F776" i="15" s="1"/>
  <c r="F772" i="7"/>
  <c r="F772" i="15" s="1"/>
  <c r="F768" i="7"/>
  <c r="F768" i="15" s="1"/>
  <c r="F764" i="7"/>
  <c r="F764" i="15" s="1"/>
  <c r="F760" i="7"/>
  <c r="F756" i="7"/>
  <c r="F752" i="7"/>
  <c r="F869" i="7"/>
  <c r="F869" i="15" s="1"/>
  <c r="F833" i="7"/>
  <c r="F833" i="15" s="1"/>
  <c r="F861" i="7"/>
  <c r="F861" i="15" s="1"/>
  <c r="F832" i="7"/>
  <c r="F831" i="7"/>
  <c r="F824" i="7"/>
  <c r="F849" i="7"/>
  <c r="F849" i="15" s="1"/>
  <c r="F830" i="7"/>
  <c r="F830" i="15" s="1"/>
  <c r="F823" i="7"/>
  <c r="F823" i="15" s="1"/>
  <c r="F819" i="7"/>
  <c r="F819" i="15" s="1"/>
  <c r="F815" i="7"/>
  <c r="F811" i="7"/>
  <c r="F811" i="15" s="1"/>
  <c r="F807" i="7"/>
  <c r="F803" i="7"/>
  <c r="F799" i="7"/>
  <c r="F795" i="7"/>
  <c r="F795" i="15" s="1"/>
  <c r="F791" i="7"/>
  <c r="F787" i="7"/>
  <c r="F783" i="7"/>
  <c r="F783" i="15" s="1"/>
  <c r="F779" i="7"/>
  <c r="F775" i="7"/>
  <c r="F775" i="15" s="1"/>
  <c r="F771" i="7"/>
  <c r="F767" i="7"/>
  <c r="F850" i="7"/>
  <c r="F857" i="7"/>
  <c r="F829" i="7"/>
  <c r="F877" i="7"/>
  <c r="F858" i="7"/>
  <c r="F851" i="7"/>
  <c r="F865" i="7"/>
  <c r="F865" i="15" s="1"/>
  <c r="F828" i="7"/>
  <c r="F828" i="15" s="1"/>
  <c r="F822" i="7"/>
  <c r="F822" i="15" s="1"/>
  <c r="F818" i="7"/>
  <c r="F814" i="7"/>
  <c r="F810" i="7"/>
  <c r="F806" i="7"/>
  <c r="F806" i="15" s="1"/>
  <c r="F802" i="7"/>
  <c r="F802" i="15" s="1"/>
  <c r="F798" i="7"/>
  <c r="F798" i="15" s="1"/>
  <c r="F794" i="7"/>
  <c r="F794" i="15" s="1"/>
  <c r="F790" i="7"/>
  <c r="F790" i="15" s="1"/>
  <c r="F786" i="7"/>
  <c r="F786" i="15" s="1"/>
  <c r="F782" i="7"/>
  <c r="F778" i="7"/>
  <c r="F778" i="15" s="1"/>
  <c r="F774" i="7"/>
  <c r="F770" i="7"/>
  <c r="F770" i="15" s="1"/>
  <c r="F766" i="7"/>
  <c r="F766" i="15" s="1"/>
  <c r="F827" i="7"/>
  <c r="F697" i="7"/>
  <c r="F697" i="15" s="1"/>
  <c r="F755" i="7"/>
  <c r="F732" i="7"/>
  <c r="F718" i="7"/>
  <c r="F707" i="7"/>
  <c r="F696" i="7"/>
  <c r="F696" i="15" s="1"/>
  <c r="F688" i="7"/>
  <c r="F688" i="15" s="1"/>
  <c r="F684" i="7"/>
  <c r="F684" i="15" s="1"/>
  <c r="F680" i="7"/>
  <c r="F676" i="7"/>
  <c r="F672" i="7"/>
  <c r="F672" i="15" s="1"/>
  <c r="F668" i="7"/>
  <c r="F664" i="7"/>
  <c r="F660" i="7"/>
  <c r="F656" i="7"/>
  <c r="F652" i="7"/>
  <c r="F648" i="7"/>
  <c r="F644" i="7"/>
  <c r="F640" i="7"/>
  <c r="F640" i="15" s="1"/>
  <c r="F636" i="7"/>
  <c r="F632" i="7"/>
  <c r="F628" i="7"/>
  <c r="F624" i="7"/>
  <c r="F620" i="7"/>
  <c r="F620" i="15" s="1"/>
  <c r="F616" i="7"/>
  <c r="F612" i="7"/>
  <c r="F612" i="15" s="1"/>
  <c r="F608" i="7"/>
  <c r="F608" i="15" s="1"/>
  <c r="F758" i="7"/>
  <c r="F744" i="7"/>
  <c r="F717" i="7"/>
  <c r="F717" i="15" s="1"/>
  <c r="F747" i="7"/>
  <c r="F747" i="15" s="1"/>
  <c r="F716" i="7"/>
  <c r="F706" i="7"/>
  <c r="F695" i="7"/>
  <c r="F695" i="15" s="1"/>
  <c r="F727" i="7"/>
  <c r="F727" i="15" s="1"/>
  <c r="F705" i="7"/>
  <c r="F728" i="7"/>
  <c r="F726" i="7"/>
  <c r="F715" i="7"/>
  <c r="F704" i="7"/>
  <c r="F694" i="7"/>
  <c r="F694" i="15" s="1"/>
  <c r="F687" i="7"/>
  <c r="F683" i="7"/>
  <c r="F679" i="7"/>
  <c r="F679" i="15" s="1"/>
  <c r="F675" i="7"/>
  <c r="F671" i="7"/>
  <c r="F671" i="15" s="1"/>
  <c r="F667" i="7"/>
  <c r="F667" i="15" s="1"/>
  <c r="F663" i="7"/>
  <c r="F663" i="15" s="1"/>
  <c r="F659" i="7"/>
  <c r="F659" i="15" s="1"/>
  <c r="F655" i="7"/>
  <c r="F651" i="7"/>
  <c r="F647" i="7"/>
  <c r="F643" i="7"/>
  <c r="F639" i="7"/>
  <c r="F639" i="15" s="1"/>
  <c r="F635" i="7"/>
  <c r="F635" i="15" s="1"/>
  <c r="F725" i="7"/>
  <c r="F725" i="15" s="1"/>
  <c r="F693" i="7"/>
  <c r="F750" i="7"/>
  <c r="F724" i="7"/>
  <c r="F714" i="7"/>
  <c r="F703" i="7"/>
  <c r="F692" i="7"/>
  <c r="F754" i="7"/>
  <c r="F738" i="7"/>
  <c r="F713" i="7"/>
  <c r="F713" i="15" s="1"/>
  <c r="F763" i="7"/>
  <c r="F763" i="15" s="1"/>
  <c r="F748" i="7"/>
  <c r="F729" i="7"/>
  <c r="F723" i="7"/>
  <c r="F712" i="7"/>
  <c r="F702" i="7"/>
  <c r="F691" i="7"/>
  <c r="F691" i="15" s="1"/>
  <c r="F686" i="7"/>
  <c r="F686" i="15" s="1"/>
  <c r="F682" i="7"/>
  <c r="F682" i="15" s="1"/>
  <c r="F678" i="7"/>
  <c r="F674" i="7"/>
  <c r="F670" i="7"/>
  <c r="F670" i="15" s="1"/>
  <c r="F666" i="7"/>
  <c r="F662" i="7"/>
  <c r="F662" i="15" s="1"/>
  <c r="F658" i="7"/>
  <c r="F654" i="7"/>
  <c r="F654" i="15" s="1"/>
  <c r="F650" i="7"/>
  <c r="F650" i="15" s="1"/>
  <c r="F646" i="7"/>
  <c r="F646" i="15" s="1"/>
  <c r="F642" i="7"/>
  <c r="F638" i="7"/>
  <c r="F634" i="7"/>
  <c r="F634" i="15" s="1"/>
  <c r="F630" i="7"/>
  <c r="F630" i="15" s="1"/>
  <c r="F742" i="7"/>
  <c r="F742" i="15" s="1"/>
  <c r="F734" i="7"/>
  <c r="F701" i="7"/>
  <c r="F739" i="7"/>
  <c r="F722" i="7"/>
  <c r="F711" i="7"/>
  <c r="F700" i="7"/>
  <c r="F690" i="7"/>
  <c r="F690" i="15" s="1"/>
  <c r="F730" i="7"/>
  <c r="F721" i="7"/>
  <c r="F721" i="15" s="1"/>
  <c r="F759" i="7"/>
  <c r="F759" i="15" s="1"/>
  <c r="F751" i="7"/>
  <c r="F751" i="15" s="1"/>
  <c r="F735" i="7"/>
  <c r="F720" i="7"/>
  <c r="F720" i="15" s="1"/>
  <c r="F710" i="7"/>
  <c r="F710" i="15" s="1"/>
  <c r="F699" i="7"/>
  <c r="F699" i="15" s="1"/>
  <c r="F689" i="7"/>
  <c r="F689" i="15" s="1"/>
  <c r="F685" i="7"/>
  <c r="F685" i="15" s="1"/>
  <c r="F681" i="7"/>
  <c r="F681" i="15" s="1"/>
  <c r="F677" i="7"/>
  <c r="F677" i="15" s="1"/>
  <c r="F673" i="7"/>
  <c r="F673" i="15" s="1"/>
  <c r="F669" i="7"/>
  <c r="F665" i="7"/>
  <c r="F665" i="15" s="1"/>
  <c r="F661" i="7"/>
  <c r="F657" i="7"/>
  <c r="F657" i="15" s="1"/>
  <c r="F653" i="7"/>
  <c r="F653" i="15" s="1"/>
  <c r="F649" i="7"/>
  <c r="F649" i="15" s="1"/>
  <c r="F762" i="7"/>
  <c r="F746" i="7"/>
  <c r="F746" i="15" s="1"/>
  <c r="F743" i="7"/>
  <c r="F709" i="7"/>
  <c r="F740" i="7"/>
  <c r="F736" i="7"/>
  <c r="F731" i="7"/>
  <c r="F719" i="7"/>
  <c r="F708" i="7"/>
  <c r="F698" i="7"/>
  <c r="F698" i="15" s="1"/>
  <c r="F606" i="7"/>
  <c r="F606" i="15" s="1"/>
  <c r="F594" i="7"/>
  <c r="F623" i="7"/>
  <c r="F605" i="7"/>
  <c r="F605" i="15" s="1"/>
  <c r="F604" i="7"/>
  <c r="F604" i="15" s="1"/>
  <c r="F627" i="7"/>
  <c r="F610" i="7"/>
  <c r="F609" i="7"/>
  <c r="F603" i="7"/>
  <c r="F603" i="15" s="1"/>
  <c r="F593" i="7"/>
  <c r="F593" i="15" s="1"/>
  <c r="F585" i="7"/>
  <c r="F585" i="15" s="1"/>
  <c r="F581" i="7"/>
  <c r="F581" i="15" s="1"/>
  <c r="F577" i="7"/>
  <c r="F573" i="7"/>
  <c r="F569" i="7"/>
  <c r="F569" i="15" s="1"/>
  <c r="F565" i="7"/>
  <c r="F565" i="15" s="1"/>
  <c r="F561" i="7"/>
  <c r="F557" i="7"/>
  <c r="F557" i="15" s="1"/>
  <c r="F553" i="7"/>
  <c r="F549" i="7"/>
  <c r="F545" i="7"/>
  <c r="F541" i="7"/>
  <c r="F541" i="15" s="1"/>
  <c r="F537" i="7"/>
  <c r="F537" i="15" s="1"/>
  <c r="F533" i="7"/>
  <c r="F529" i="7"/>
  <c r="F525" i="7"/>
  <c r="F521" i="7"/>
  <c r="F517" i="7"/>
  <c r="F517" i="15" s="1"/>
  <c r="F629" i="7"/>
  <c r="F617" i="7"/>
  <c r="F617" i="15" s="1"/>
  <c r="F592" i="7"/>
  <c r="F592" i="15" s="1"/>
  <c r="F631" i="7"/>
  <c r="F631" i="15" s="1"/>
  <c r="D47" i="18" s="1"/>
  <c r="F618" i="7"/>
  <c r="F611" i="7"/>
  <c r="F602" i="7"/>
  <c r="F602" i="15" s="1"/>
  <c r="F591" i="7"/>
  <c r="F591" i="15" s="1"/>
  <c r="F645" i="7"/>
  <c r="F645" i="15" s="1"/>
  <c r="F633" i="7"/>
  <c r="F619" i="7"/>
  <c r="F601" i="7"/>
  <c r="F601" i="15" s="1"/>
  <c r="F590" i="7"/>
  <c r="F590" i="15" s="1"/>
  <c r="F584" i="7"/>
  <c r="F580" i="7"/>
  <c r="F580" i="15" s="1"/>
  <c r="F576" i="7"/>
  <c r="F572" i="7"/>
  <c r="F572" i="15" s="1"/>
  <c r="F568" i="7"/>
  <c r="F568" i="15" s="1"/>
  <c r="F564" i="7"/>
  <c r="F560" i="7"/>
  <c r="F556" i="7"/>
  <c r="F556" i="15" s="1"/>
  <c r="F552" i="7"/>
  <c r="F548" i="7"/>
  <c r="F544" i="7"/>
  <c r="F540" i="7"/>
  <c r="F536" i="7"/>
  <c r="F532" i="7"/>
  <c r="F532" i="15" s="1"/>
  <c r="F528" i="7"/>
  <c r="F524" i="7"/>
  <c r="F520" i="7"/>
  <c r="F516" i="7"/>
  <c r="F512" i="7"/>
  <c r="F512" i="15" s="1"/>
  <c r="F508" i="7"/>
  <c r="F600" i="7"/>
  <c r="F600" i="15" s="1"/>
  <c r="F599" i="7"/>
  <c r="F589" i="7"/>
  <c r="F625" i="7"/>
  <c r="F625" i="15" s="1"/>
  <c r="F588" i="7"/>
  <c r="F588" i="15" s="1"/>
  <c r="F613" i="7"/>
  <c r="F613" i="15" s="1"/>
  <c r="F598" i="7"/>
  <c r="F583" i="7"/>
  <c r="F583" i="15" s="1"/>
  <c r="F579" i="7"/>
  <c r="F579" i="15" s="1"/>
  <c r="F575" i="7"/>
  <c r="F575" i="15" s="1"/>
  <c r="F571" i="7"/>
  <c r="F567" i="7"/>
  <c r="F567" i="15" s="1"/>
  <c r="F563" i="7"/>
  <c r="G15" i="8" s="1"/>
  <c r="F559" i="7"/>
  <c r="F555" i="7"/>
  <c r="F551" i="7"/>
  <c r="F547" i="7"/>
  <c r="F543" i="7"/>
  <c r="F539" i="7"/>
  <c r="F535" i="7"/>
  <c r="F531" i="7"/>
  <c r="F527" i="7"/>
  <c r="F523" i="7"/>
  <c r="F523" i="15" s="1"/>
  <c r="F519" i="7"/>
  <c r="F519" i="15" s="1"/>
  <c r="F626" i="7"/>
  <c r="F626" i="15" s="1"/>
  <c r="F614" i="7"/>
  <c r="F587" i="7"/>
  <c r="F587" i="15" s="1"/>
  <c r="F621" i="7"/>
  <c r="F621" i="15" s="1"/>
  <c r="F597" i="7"/>
  <c r="F622" i="7"/>
  <c r="F622" i="15" s="1"/>
  <c r="F615" i="7"/>
  <c r="F596" i="7"/>
  <c r="F596" i="15" s="1"/>
  <c r="F595" i="7"/>
  <c r="F595" i="15" s="1"/>
  <c r="F586" i="7"/>
  <c r="F582" i="7"/>
  <c r="F582" i="15" s="1"/>
  <c r="F578" i="7"/>
  <c r="F574" i="7"/>
  <c r="F574" i="15" s="1"/>
  <c r="F570" i="7"/>
  <c r="F566" i="7"/>
  <c r="F566" i="15" s="1"/>
  <c r="F562" i="7"/>
  <c r="F558" i="7"/>
  <c r="F558" i="15" s="1"/>
  <c r="D49" i="18" s="1"/>
  <c r="F554" i="7"/>
  <c r="F550" i="7"/>
  <c r="F550" i="15" s="1"/>
  <c r="F546" i="7"/>
  <c r="F542" i="7"/>
  <c r="F538" i="7"/>
  <c r="F534" i="7"/>
  <c r="F534" i="15" s="1"/>
  <c r="F641" i="7"/>
  <c r="F641" i="15" s="1"/>
  <c r="F637" i="7"/>
  <c r="F607" i="7"/>
  <c r="F511" i="7"/>
  <c r="F495" i="7"/>
  <c r="F495" i="15" s="1"/>
  <c r="F475" i="7"/>
  <c r="F475" i="15" s="1"/>
  <c r="F502" i="7"/>
  <c r="F502" i="15" s="1"/>
  <c r="F469" i="7"/>
  <c r="F469" i="15" s="1"/>
  <c r="F465" i="7"/>
  <c r="F461" i="7"/>
  <c r="F461" i="15" s="1"/>
  <c r="F457" i="7"/>
  <c r="F453" i="7"/>
  <c r="F453" i="15" s="1"/>
  <c r="F449" i="7"/>
  <c r="F445" i="7"/>
  <c r="F441" i="7"/>
  <c r="F441" i="15" s="1"/>
  <c r="F437" i="7"/>
  <c r="F433" i="7"/>
  <c r="F433" i="15" s="1"/>
  <c r="F429" i="7"/>
  <c r="F425" i="7"/>
  <c r="F425" i="15" s="1"/>
  <c r="F421" i="7"/>
  <c r="F417" i="7"/>
  <c r="F413" i="7"/>
  <c r="F413" i="15" s="1"/>
  <c r="F409" i="7"/>
  <c r="F405" i="7"/>
  <c r="F405" i="15" s="1"/>
  <c r="F401" i="7"/>
  <c r="F397" i="7"/>
  <c r="F393" i="7"/>
  <c r="F389" i="7"/>
  <c r="F385" i="7"/>
  <c r="F503" i="7"/>
  <c r="F503" i="15" s="1"/>
  <c r="F496" i="7"/>
  <c r="F486" i="7"/>
  <c r="F486" i="15" s="1"/>
  <c r="F480" i="7"/>
  <c r="F480" i="15" s="1"/>
  <c r="F530" i="7"/>
  <c r="F474" i="7"/>
  <c r="F474" i="15" s="1"/>
  <c r="F504" i="7"/>
  <c r="F485" i="7"/>
  <c r="F526" i="7"/>
  <c r="F526" i="15" s="1"/>
  <c r="F497" i="7"/>
  <c r="F479" i="7"/>
  <c r="F473" i="7"/>
  <c r="F468" i="7"/>
  <c r="F464" i="7"/>
  <c r="F460" i="7"/>
  <c r="F456" i="7"/>
  <c r="F452" i="7"/>
  <c r="F452" i="15" s="1"/>
  <c r="F448" i="7"/>
  <c r="F448" i="15" s="1"/>
  <c r="F444" i="7"/>
  <c r="F440" i="7"/>
  <c r="F440" i="15" s="1"/>
  <c r="F436" i="7"/>
  <c r="F432" i="7"/>
  <c r="F432" i="15" s="1"/>
  <c r="F428" i="7"/>
  <c r="F428" i="15" s="1"/>
  <c r="F424" i="7"/>
  <c r="F420" i="7"/>
  <c r="F514" i="7"/>
  <c r="F509" i="7"/>
  <c r="F484" i="7"/>
  <c r="F505" i="7"/>
  <c r="F498" i="7"/>
  <c r="F478" i="7"/>
  <c r="F472" i="7"/>
  <c r="F522" i="7"/>
  <c r="F522" i="15" s="1"/>
  <c r="F499" i="7"/>
  <c r="F499" i="15" s="1"/>
  <c r="F467" i="7"/>
  <c r="F467" i="15" s="1"/>
  <c r="F463" i="7"/>
  <c r="F459" i="7"/>
  <c r="F455" i="7"/>
  <c r="F451" i="7"/>
  <c r="F447" i="7"/>
  <c r="F443" i="7"/>
  <c r="F443" i="15" s="1"/>
  <c r="F439" i="7"/>
  <c r="F435" i="7"/>
  <c r="F435" i="15" s="1"/>
  <c r="F431" i="7"/>
  <c r="F427" i="7"/>
  <c r="F423" i="7"/>
  <c r="F419" i="7"/>
  <c r="F419" i="15" s="1"/>
  <c r="F415" i="7"/>
  <c r="F415" i="15" s="1"/>
  <c r="F411" i="7"/>
  <c r="F407" i="7"/>
  <c r="F407" i="15" s="1"/>
  <c r="F403" i="7"/>
  <c r="F399" i="7"/>
  <c r="F395" i="7"/>
  <c r="F492" i="7"/>
  <c r="F483" i="7"/>
  <c r="F483" i="15" s="1"/>
  <c r="F477" i="7"/>
  <c r="F500" i="7"/>
  <c r="F491" i="7"/>
  <c r="F471" i="7"/>
  <c r="F510" i="7"/>
  <c r="F506" i="7"/>
  <c r="F493" i="7"/>
  <c r="F493" i="15" s="1"/>
  <c r="F490" i="7"/>
  <c r="F489" i="7"/>
  <c r="F518" i="7"/>
  <c r="F515" i="7"/>
  <c r="F515" i="15" s="1"/>
  <c r="F488" i="7"/>
  <c r="F482" i="7"/>
  <c r="F476" i="7"/>
  <c r="F466" i="7"/>
  <c r="F462" i="7"/>
  <c r="F462" i="15" s="1"/>
  <c r="F458" i="7"/>
  <c r="F458" i="15" s="1"/>
  <c r="F454" i="7"/>
  <c r="F450" i="7"/>
  <c r="F446" i="7"/>
  <c r="F442" i="7"/>
  <c r="F442" i="15" s="1"/>
  <c r="F438" i="7"/>
  <c r="F434" i="7"/>
  <c r="F434" i="15" s="1"/>
  <c r="F430" i="7"/>
  <c r="F426" i="7"/>
  <c r="F426" i="15" s="1"/>
  <c r="F422" i="7"/>
  <c r="F422" i="15" s="1"/>
  <c r="F507" i="7"/>
  <c r="F507" i="15" s="1"/>
  <c r="F501" i="7"/>
  <c r="F470" i="7"/>
  <c r="F470" i="15" s="1"/>
  <c r="F513" i="7"/>
  <c r="F494" i="7"/>
  <c r="F494" i="15" s="1"/>
  <c r="D62" i="18" s="1"/>
  <c r="F487" i="7"/>
  <c r="F481" i="7"/>
  <c r="F398" i="7"/>
  <c r="F355" i="7"/>
  <c r="F355" i="15" s="1"/>
  <c r="F418" i="7"/>
  <c r="F396" i="7"/>
  <c r="F396" i="15" s="1"/>
  <c r="F391" i="7"/>
  <c r="F382" i="7"/>
  <c r="F372" i="7"/>
  <c r="F416" i="7"/>
  <c r="F387" i="7"/>
  <c r="F366" i="7"/>
  <c r="F360" i="7"/>
  <c r="F394" i="7"/>
  <c r="F394" i="15" s="1"/>
  <c r="F354" i="7"/>
  <c r="F349" i="7"/>
  <c r="F349" i="15" s="1"/>
  <c r="F345" i="7"/>
  <c r="F341" i="7"/>
  <c r="F337" i="7"/>
  <c r="F337" i="15" s="1"/>
  <c r="F333" i="7"/>
  <c r="F329" i="7"/>
  <c r="F325" i="7"/>
  <c r="F325" i="15" s="1"/>
  <c r="F321" i="7"/>
  <c r="F321" i="15" s="1"/>
  <c r="F317" i="7"/>
  <c r="F313" i="7"/>
  <c r="F313" i="15" s="1"/>
  <c r="F309" i="7"/>
  <c r="F305" i="7"/>
  <c r="F301" i="7"/>
  <c r="F297" i="7"/>
  <c r="F297" i="15" s="1"/>
  <c r="F293" i="7"/>
  <c r="F289" i="7"/>
  <c r="F289" i="15" s="1"/>
  <c r="F285" i="7"/>
  <c r="F285" i="15" s="1"/>
  <c r="F281" i="7"/>
  <c r="F281" i="15" s="1"/>
  <c r="F277" i="7"/>
  <c r="F273" i="7"/>
  <c r="F273" i="15" s="1"/>
  <c r="F414" i="7"/>
  <c r="F414" i="15" s="1"/>
  <c r="F383" i="7"/>
  <c r="F383" i="15" s="1"/>
  <c r="F371" i="7"/>
  <c r="F365" i="7"/>
  <c r="F412" i="7"/>
  <c r="F388" i="7"/>
  <c r="F359" i="7"/>
  <c r="F359" i="15" s="1"/>
  <c r="F353" i="7"/>
  <c r="F392" i="7"/>
  <c r="F410" i="7"/>
  <c r="F384" i="7"/>
  <c r="F370" i="7"/>
  <c r="F370" i="15" s="1"/>
  <c r="F364" i="7"/>
  <c r="F348" i="7"/>
  <c r="F344" i="7"/>
  <c r="F340" i="7"/>
  <c r="F340" i="15" s="1"/>
  <c r="F336" i="7"/>
  <c r="F332" i="7"/>
  <c r="F328" i="7"/>
  <c r="F328" i="15" s="1"/>
  <c r="F324" i="7"/>
  <c r="F320" i="7"/>
  <c r="F316" i="7"/>
  <c r="F312" i="7"/>
  <c r="F312" i="15" s="1"/>
  <c r="F308" i="7"/>
  <c r="F308" i="15" s="1"/>
  <c r="F304" i="7"/>
  <c r="F304" i="15" s="1"/>
  <c r="F300" i="7"/>
  <c r="F300" i="15" s="1"/>
  <c r="F408" i="7"/>
  <c r="F358" i="7"/>
  <c r="F352" i="7"/>
  <c r="F369" i="7"/>
  <c r="F406" i="7"/>
  <c r="F406" i="15" s="1"/>
  <c r="F379" i="7"/>
  <c r="F378" i="7"/>
  <c r="F377" i="7"/>
  <c r="F363" i="7"/>
  <c r="F357" i="7"/>
  <c r="F357" i="15" s="1"/>
  <c r="F404" i="7"/>
  <c r="F380" i="7"/>
  <c r="F376" i="7"/>
  <c r="F375" i="7"/>
  <c r="F351" i="7"/>
  <c r="F351" i="15" s="1"/>
  <c r="F347" i="7"/>
  <c r="F347" i="15" s="1"/>
  <c r="F343" i="7"/>
  <c r="F343" i="15" s="1"/>
  <c r="F339" i="7"/>
  <c r="F335" i="7"/>
  <c r="F335" i="15" s="1"/>
  <c r="F331" i="7"/>
  <c r="F327" i="7"/>
  <c r="F323" i="7"/>
  <c r="F323" i="15" s="1"/>
  <c r="F319" i="7"/>
  <c r="F319" i="15" s="1"/>
  <c r="F315" i="7"/>
  <c r="F311" i="7"/>
  <c r="F307" i="7"/>
  <c r="F307" i="15" s="1"/>
  <c r="F303" i="7"/>
  <c r="F303" i="15" s="1"/>
  <c r="F374" i="7"/>
  <c r="F374" i="15" s="1"/>
  <c r="F368" i="7"/>
  <c r="F402" i="7"/>
  <c r="F390" i="7"/>
  <c r="F390" i="15" s="1"/>
  <c r="F362" i="7"/>
  <c r="F356" i="7"/>
  <c r="F356" i="15" s="1"/>
  <c r="F400" i="7"/>
  <c r="F381" i="7"/>
  <c r="F373" i="7"/>
  <c r="F386" i="7"/>
  <c r="F386" i="15" s="1"/>
  <c r="F367" i="7"/>
  <c r="F367" i="15" s="1"/>
  <c r="F361" i="7"/>
  <c r="F361" i="15" s="1"/>
  <c r="F350" i="7"/>
  <c r="F346" i="7"/>
  <c r="F342" i="7"/>
  <c r="F338" i="7"/>
  <c r="F334" i="7"/>
  <c r="F334" i="15" s="1"/>
  <c r="F330" i="7"/>
  <c r="F326" i="7"/>
  <c r="F326" i="15" s="1"/>
  <c r="F322" i="7"/>
  <c r="F318" i="7"/>
  <c r="F318" i="15" s="1"/>
  <c r="F314" i="7"/>
  <c r="F314" i="15" s="1"/>
  <c r="F310" i="7"/>
  <c r="F294" i="7"/>
  <c r="F294" i="15" s="1"/>
  <c r="F292" i="7"/>
  <c r="F272" i="7"/>
  <c r="F272" i="15" s="1"/>
  <c r="F237" i="7"/>
  <c r="F214" i="7"/>
  <c r="F214" i="15" s="1"/>
  <c r="F210" i="7"/>
  <c r="F210" i="15" s="1"/>
  <c r="F206" i="7"/>
  <c r="F206" i="15" s="1"/>
  <c r="F202" i="7"/>
  <c r="F198" i="7"/>
  <c r="F198" i="15" s="1"/>
  <c r="F194" i="7"/>
  <c r="F190" i="7"/>
  <c r="F190" i="15" s="1"/>
  <c r="F186" i="7"/>
  <c r="F186" i="15" s="1"/>
  <c r="F182" i="7"/>
  <c r="F182" i="15" s="1"/>
  <c r="F178" i="7"/>
  <c r="F174" i="7"/>
  <c r="F174" i="15" s="1"/>
  <c r="F170" i="7"/>
  <c r="F170" i="15" s="1"/>
  <c r="F166" i="7"/>
  <c r="F162" i="7"/>
  <c r="F158" i="7"/>
  <c r="F154" i="7"/>
  <c r="F154" i="15" s="1"/>
  <c r="F150" i="7"/>
  <c r="F146" i="7"/>
  <c r="F146" i="15" s="1"/>
  <c r="F142" i="7"/>
  <c r="F138" i="7"/>
  <c r="F138" i="15" s="1"/>
  <c r="F134" i="7"/>
  <c r="F134" i="15" s="1"/>
  <c r="F130" i="7"/>
  <c r="F130" i="15" s="1"/>
  <c r="F126" i="7"/>
  <c r="F126" i="15" s="1"/>
  <c r="F122" i="7"/>
  <c r="F118" i="7"/>
  <c r="F118" i="15" s="1"/>
  <c r="F279" i="7"/>
  <c r="F279" i="15" s="1"/>
  <c r="F256" i="7"/>
  <c r="F256" i="15" s="1"/>
  <c r="F246" i="7"/>
  <c r="F246" i="15" s="1"/>
  <c r="F245" i="7"/>
  <c r="F245" i="15" s="1"/>
  <c r="F231" i="7"/>
  <c r="F225" i="7"/>
  <c r="F219" i="7"/>
  <c r="F219" i="15" s="1"/>
  <c r="F298" i="7"/>
  <c r="F298" i="15" s="1"/>
  <c r="F290" i="7"/>
  <c r="F288" i="7"/>
  <c r="F255" i="7"/>
  <c r="F244" i="7"/>
  <c r="F236" i="7"/>
  <c r="F275" i="7"/>
  <c r="F275" i="15" s="1"/>
  <c r="F268" i="7"/>
  <c r="F268" i="15" s="1"/>
  <c r="F267" i="7"/>
  <c r="F267" i="15" s="1"/>
  <c r="F265" i="7"/>
  <c r="F230" i="7"/>
  <c r="F230" i="15" s="1"/>
  <c r="F224" i="7"/>
  <c r="F213" i="7"/>
  <c r="F213" i="15" s="1"/>
  <c r="F209" i="7"/>
  <c r="F205" i="7"/>
  <c r="F201" i="7"/>
  <c r="F197" i="7"/>
  <c r="F197" i="15" s="1"/>
  <c r="F193" i="7"/>
  <c r="F189" i="7"/>
  <c r="F185" i="7"/>
  <c r="F185" i="15" s="1"/>
  <c r="D83" i="18" s="1"/>
  <c r="F181" i="7"/>
  <c r="F177" i="7"/>
  <c r="F173" i="7"/>
  <c r="F169" i="7"/>
  <c r="F169" i="15" s="1"/>
  <c r="F165" i="7"/>
  <c r="F161" i="7"/>
  <c r="F161" i="15" s="1"/>
  <c r="F157" i="7"/>
  <c r="F157" i="15" s="1"/>
  <c r="D43" i="18" s="1"/>
  <c r="F153" i="7"/>
  <c r="F153" i="15" s="1"/>
  <c r="F149" i="7"/>
  <c r="F266" i="7"/>
  <c r="F266" i="15" s="1"/>
  <c r="F264" i="7"/>
  <c r="F264" i="15" s="1"/>
  <c r="D23" i="18" s="1"/>
  <c r="F254" i="7"/>
  <c r="F254" i="15" s="1"/>
  <c r="F253" i="7"/>
  <c r="F253" i="15" s="1"/>
  <c r="F243" i="7"/>
  <c r="F218" i="7"/>
  <c r="F295" i="7"/>
  <c r="F286" i="7"/>
  <c r="F284" i="7"/>
  <c r="F269" i="7"/>
  <c r="F235" i="7"/>
  <c r="F229" i="7"/>
  <c r="F229" i="15" s="1"/>
  <c r="F263" i="7"/>
  <c r="F252" i="7"/>
  <c r="F242" i="7"/>
  <c r="F242" i="15" s="1"/>
  <c r="D90" i="18" s="1"/>
  <c r="F241" i="7"/>
  <c r="F223" i="7"/>
  <c r="F217" i="7"/>
  <c r="F291" i="7"/>
  <c r="F291" i="15" s="1"/>
  <c r="D75" i="18" s="1"/>
  <c r="F212" i="7"/>
  <c r="F208" i="7"/>
  <c r="F204" i="7"/>
  <c r="F200" i="7"/>
  <c r="F200" i="15" s="1"/>
  <c r="F196" i="7"/>
  <c r="F192" i="7"/>
  <c r="F192" i="15" s="1"/>
  <c r="F188" i="7"/>
  <c r="F184" i="7"/>
  <c r="F184" i="15" s="1"/>
  <c r="F180" i="7"/>
  <c r="F176" i="7"/>
  <c r="F176" i="15" s="1"/>
  <c r="F172" i="7"/>
  <c r="F168" i="7"/>
  <c r="F168" i="15" s="1"/>
  <c r="D79" i="18" s="1"/>
  <c r="F164" i="7"/>
  <c r="F160" i="7"/>
  <c r="F160" i="15" s="1"/>
  <c r="F156" i="7"/>
  <c r="F156" i="15" s="1"/>
  <c r="F282" i="7"/>
  <c r="F282" i="15" s="1"/>
  <c r="F280" i="7"/>
  <c r="F270" i="7"/>
  <c r="F262" i="7"/>
  <c r="F261" i="7"/>
  <c r="F261" i="15" s="1"/>
  <c r="F251" i="7"/>
  <c r="F251" i="15" s="1"/>
  <c r="F240" i="7"/>
  <c r="F234" i="7"/>
  <c r="F234" i="15" s="1"/>
  <c r="F228" i="7"/>
  <c r="F271" i="7"/>
  <c r="F222" i="7"/>
  <c r="F222" i="15" s="1"/>
  <c r="F216" i="7"/>
  <c r="F299" i="7"/>
  <c r="F287" i="7"/>
  <c r="F260" i="7"/>
  <c r="F250" i="7"/>
  <c r="F249" i="7"/>
  <c r="F239" i="7"/>
  <c r="F239" i="15" s="1"/>
  <c r="F233" i="7"/>
  <c r="F302" i="7"/>
  <c r="F278" i="7"/>
  <c r="F276" i="7"/>
  <c r="F227" i="7"/>
  <c r="F227" i="15" s="1"/>
  <c r="F221" i="7"/>
  <c r="F211" i="7"/>
  <c r="F211" i="15" s="1"/>
  <c r="F207" i="7"/>
  <c r="F203" i="7"/>
  <c r="F199" i="7"/>
  <c r="F195" i="7"/>
  <c r="F191" i="7"/>
  <c r="F187" i="7"/>
  <c r="F183" i="7"/>
  <c r="F183" i="15" s="1"/>
  <c r="F179" i="7"/>
  <c r="F306" i="7"/>
  <c r="F306" i="15" s="1"/>
  <c r="F259" i="7"/>
  <c r="F259" i="15" s="1"/>
  <c r="F248" i="7"/>
  <c r="F248" i="15" s="1"/>
  <c r="F215" i="7"/>
  <c r="F283" i="7"/>
  <c r="F238" i="7"/>
  <c r="F232" i="7"/>
  <c r="F296" i="7"/>
  <c r="F274" i="7"/>
  <c r="F274" i="15" s="1"/>
  <c r="F258" i="7"/>
  <c r="F258" i="15" s="1"/>
  <c r="F257" i="7"/>
  <c r="F247" i="7"/>
  <c r="F247" i="15" s="1"/>
  <c r="F226" i="7"/>
  <c r="F220" i="7"/>
  <c r="F137" i="7"/>
  <c r="F127" i="7"/>
  <c r="F127" i="15" s="1"/>
  <c r="F159" i="7"/>
  <c r="F171" i="7"/>
  <c r="F136" i="7"/>
  <c r="F125" i="7"/>
  <c r="F125" i="15" s="1"/>
  <c r="F113" i="7"/>
  <c r="F113" i="15" s="1"/>
  <c r="F109" i="7"/>
  <c r="F105" i="7"/>
  <c r="F101" i="7"/>
  <c r="F97" i="7"/>
  <c r="F93" i="7"/>
  <c r="F89" i="7"/>
  <c r="F89" i="15" s="1"/>
  <c r="F85" i="7"/>
  <c r="F81" i="7"/>
  <c r="F77" i="7"/>
  <c r="F73" i="7"/>
  <c r="F69" i="7"/>
  <c r="F65" i="7"/>
  <c r="F65" i="15" s="1"/>
  <c r="F61" i="7"/>
  <c r="F61" i="15" s="1"/>
  <c r="F57" i="7"/>
  <c r="F53" i="7"/>
  <c r="F49" i="7"/>
  <c r="F45" i="7"/>
  <c r="F41" i="7"/>
  <c r="F37" i="7"/>
  <c r="F37" i="15" s="1"/>
  <c r="F33" i="7"/>
  <c r="F29" i="7"/>
  <c r="F25" i="7"/>
  <c r="F21" i="7"/>
  <c r="F147" i="7"/>
  <c r="F147" i="15" s="1"/>
  <c r="F135" i="7"/>
  <c r="F124" i="7"/>
  <c r="F124" i="15" s="1"/>
  <c r="F117" i="7"/>
  <c r="F133" i="7"/>
  <c r="F123" i="7"/>
  <c r="F123" i="15" s="1"/>
  <c r="F112" i="7"/>
  <c r="F112" i="15" s="1"/>
  <c r="F108" i="7"/>
  <c r="F104" i="7"/>
  <c r="F100" i="7"/>
  <c r="F96" i="7"/>
  <c r="F92" i="7"/>
  <c r="F88" i="7"/>
  <c r="F84" i="7"/>
  <c r="F80" i="7"/>
  <c r="F76" i="7"/>
  <c r="F76" i="15" s="1"/>
  <c r="F72" i="7"/>
  <c r="F72" i="15" s="1"/>
  <c r="F68" i="7"/>
  <c r="F64" i="7"/>
  <c r="F64" i="15" s="1"/>
  <c r="F60" i="7"/>
  <c r="F60" i="15" s="1"/>
  <c r="F56" i="7"/>
  <c r="F52" i="7"/>
  <c r="F48" i="7"/>
  <c r="F48" i="15" s="1"/>
  <c r="F44" i="7"/>
  <c r="F40" i="7"/>
  <c r="F40" i="15" s="1"/>
  <c r="F36" i="7"/>
  <c r="F32" i="7"/>
  <c r="F32" i="15" s="1"/>
  <c r="F28" i="7"/>
  <c r="F24" i="7"/>
  <c r="F20" i="7"/>
  <c r="F16" i="7"/>
  <c r="F16" i="15" s="1"/>
  <c r="F151" i="7"/>
  <c r="F151" i="15" s="1"/>
  <c r="F116" i="7"/>
  <c r="F148" i="7"/>
  <c r="F132" i="7"/>
  <c r="F175" i="7"/>
  <c r="F121" i="7"/>
  <c r="F155" i="7"/>
  <c r="F131" i="7"/>
  <c r="F115" i="7"/>
  <c r="F115" i="15" s="1"/>
  <c r="F111" i="7"/>
  <c r="F111" i="15" s="1"/>
  <c r="F107" i="7"/>
  <c r="F103" i="7"/>
  <c r="F103" i="15" s="1"/>
  <c r="F99" i="7"/>
  <c r="F99" i="15" s="1"/>
  <c r="F95" i="7"/>
  <c r="F95" i="15" s="1"/>
  <c r="F91" i="7"/>
  <c r="F91" i="15" s="1"/>
  <c r="F87" i="7"/>
  <c r="F83" i="7"/>
  <c r="F79" i="7"/>
  <c r="F79" i="15" s="1"/>
  <c r="F75" i="7"/>
  <c r="F71" i="7"/>
  <c r="F71" i="15" s="1"/>
  <c r="F67" i="7"/>
  <c r="F63" i="7"/>
  <c r="F59" i="7"/>
  <c r="F55" i="7"/>
  <c r="F51" i="7"/>
  <c r="F47" i="7"/>
  <c r="F43" i="7"/>
  <c r="F39" i="7"/>
  <c r="F39" i="15" s="1"/>
  <c r="F35" i="7"/>
  <c r="F35" i="15" s="1"/>
  <c r="F31" i="7"/>
  <c r="F27" i="7"/>
  <c r="F27" i="15" s="1"/>
  <c r="F163" i="7"/>
  <c r="F152" i="7"/>
  <c r="F141" i="7"/>
  <c r="F143" i="7"/>
  <c r="F143" i="15" s="1"/>
  <c r="F140" i="7"/>
  <c r="F129" i="7"/>
  <c r="F129" i="15" s="1"/>
  <c r="F120" i="7"/>
  <c r="F120" i="15" s="1"/>
  <c r="F167" i="7"/>
  <c r="F144" i="7"/>
  <c r="F144" i="15" s="1"/>
  <c r="F139" i="7"/>
  <c r="F128" i="7"/>
  <c r="F114" i="7"/>
  <c r="F110" i="7"/>
  <c r="F106" i="7"/>
  <c r="F102" i="7"/>
  <c r="F98" i="7"/>
  <c r="F98" i="15" s="1"/>
  <c r="F94" i="7"/>
  <c r="F94" i="15" s="1"/>
  <c r="F90" i="7"/>
  <c r="F86" i="7"/>
  <c r="F82" i="7"/>
  <c r="F78" i="7"/>
  <c r="F74" i="7"/>
  <c r="F70" i="7"/>
  <c r="F70" i="15" s="1"/>
  <c r="F66" i="7"/>
  <c r="F66" i="15" s="1"/>
  <c r="F62" i="7"/>
  <c r="F62" i="15" s="1"/>
  <c r="F145" i="7"/>
  <c r="F145" i="15" s="1"/>
  <c r="F119" i="7"/>
  <c r="F119" i="15" s="1"/>
  <c r="F3" i="7"/>
  <c r="E4" i="7"/>
  <c r="I5" i="7"/>
  <c r="I5" i="15" s="1"/>
  <c r="I6" i="7"/>
  <c r="I7" i="7"/>
  <c r="I7" i="15" s="1"/>
  <c r="Q11" i="7"/>
  <c r="Q11" i="15" s="1"/>
  <c r="O12" i="18" s="1"/>
  <c r="Q12" i="7"/>
  <c r="Q12" i="15" s="1"/>
  <c r="S13" i="7"/>
  <c r="E16" i="7"/>
  <c r="K17" i="7"/>
  <c r="L18" i="7"/>
  <c r="L18" i="15" s="1"/>
  <c r="T19" i="7"/>
  <c r="J22" i="7"/>
  <c r="R23" i="7"/>
  <c r="K25" i="7"/>
  <c r="I27" i="7"/>
  <c r="I27" i="15" s="1"/>
  <c r="L29" i="7"/>
  <c r="R31" i="7"/>
  <c r="Q33" i="7"/>
  <c r="T35" i="7"/>
  <c r="T35" i="15" s="1"/>
  <c r="F38" i="7"/>
  <c r="O40" i="15"/>
  <c r="S43" i="7"/>
  <c r="S47" i="7"/>
  <c r="G1243" i="7"/>
  <c r="G1239" i="7"/>
  <c r="G1235" i="7"/>
  <c r="G1235" i="15" s="1"/>
  <c r="G1231" i="7"/>
  <c r="G1227" i="7"/>
  <c r="G1223" i="7"/>
  <c r="G1219" i="7"/>
  <c r="G1215" i="7"/>
  <c r="G1211" i="7"/>
  <c r="G1207" i="7"/>
  <c r="G1203" i="7"/>
  <c r="G1199" i="7"/>
  <c r="G1195" i="7"/>
  <c r="G1191" i="7"/>
  <c r="G1187" i="7"/>
  <c r="G1183" i="7"/>
  <c r="G1179" i="7"/>
  <c r="G1175" i="7"/>
  <c r="G1171" i="7"/>
  <c r="G1167" i="7"/>
  <c r="G1163" i="7"/>
  <c r="G1159" i="7"/>
  <c r="G1242" i="7"/>
  <c r="G1238" i="7"/>
  <c r="G1234" i="7"/>
  <c r="G1234" i="15" s="1"/>
  <c r="G1230" i="7"/>
  <c r="G1226" i="7"/>
  <c r="G1222" i="7"/>
  <c r="G1218" i="7"/>
  <c r="G1214" i="7"/>
  <c r="G1210" i="7"/>
  <c r="G1206" i="7"/>
  <c r="G1202" i="7"/>
  <c r="G1198" i="7"/>
  <c r="G1194" i="7"/>
  <c r="G1190" i="7"/>
  <c r="G1186" i="7"/>
  <c r="G1182" i="7"/>
  <c r="G1178" i="7"/>
  <c r="G1241" i="7"/>
  <c r="G1237" i="7"/>
  <c r="G1233" i="7"/>
  <c r="G1229" i="7"/>
  <c r="G1225" i="7"/>
  <c r="G1221" i="7"/>
  <c r="G1217" i="7"/>
  <c r="G1213" i="7"/>
  <c r="G1209" i="7"/>
  <c r="G1205" i="7"/>
  <c r="G1201" i="7"/>
  <c r="G1197" i="7"/>
  <c r="G1193" i="7"/>
  <c r="G1212" i="7"/>
  <c r="G1204" i="7"/>
  <c r="G1169" i="7"/>
  <c r="G1158" i="7"/>
  <c r="G1208" i="7"/>
  <c r="G1208" i="15" s="1"/>
  <c r="G1188" i="7"/>
  <c r="G1185" i="7"/>
  <c r="G1184" i="7"/>
  <c r="G1181" i="7"/>
  <c r="G1240" i="7"/>
  <c r="G1232" i="7"/>
  <c r="G1180" i="7"/>
  <c r="G1177" i="7"/>
  <c r="G1165" i="7"/>
  <c r="G1155" i="7"/>
  <c r="G1220" i="7"/>
  <c r="G1196" i="7"/>
  <c r="G1176" i="7"/>
  <c r="G1224" i="7"/>
  <c r="G1173" i="7"/>
  <c r="G1161" i="7"/>
  <c r="G1161" i="15" s="1"/>
  <c r="G1162" i="7"/>
  <c r="G1162" i="15" s="1"/>
  <c r="G1168" i="7"/>
  <c r="G1150" i="7"/>
  <c r="G1146" i="7"/>
  <c r="G1142" i="7"/>
  <c r="G1138" i="7"/>
  <c r="G1134" i="7"/>
  <c r="G1130" i="7"/>
  <c r="G1126" i="7"/>
  <c r="G1122" i="7"/>
  <c r="G1122" i="15" s="1"/>
  <c r="G1228" i="7"/>
  <c r="G1174" i="7"/>
  <c r="G1244" i="7"/>
  <c r="G1216" i="7"/>
  <c r="G1192" i="7"/>
  <c r="G1154" i="7"/>
  <c r="G1164" i="7"/>
  <c r="G1149" i="7"/>
  <c r="G1145" i="7"/>
  <c r="G1141" i="7"/>
  <c r="G1137" i="7"/>
  <c r="G1133" i="7"/>
  <c r="G1129" i="7"/>
  <c r="G1125" i="7"/>
  <c r="G1153" i="7"/>
  <c r="G1200" i="7"/>
  <c r="G1170" i="7"/>
  <c r="G1156" i="7"/>
  <c r="G1236" i="7"/>
  <c r="G1157" i="7"/>
  <c r="G1152" i="7"/>
  <c r="G1148" i="7"/>
  <c r="G1144" i="7"/>
  <c r="G1140" i="7"/>
  <c r="G1136" i="7"/>
  <c r="G1132" i="7"/>
  <c r="G1166" i="7"/>
  <c r="G1189" i="7"/>
  <c r="G1143" i="7"/>
  <c r="G1124" i="7"/>
  <c r="G1117" i="7"/>
  <c r="G1117" i="15" s="1"/>
  <c r="G1091" i="7"/>
  <c r="G1085" i="7"/>
  <c r="G1085" i="15" s="1"/>
  <c r="G1102" i="7"/>
  <c r="G1102" i="15" s="1"/>
  <c r="G1079" i="7"/>
  <c r="G1073" i="7"/>
  <c r="G1096" i="7"/>
  <c r="G1096" i="15" s="1"/>
  <c r="G1090" i="7"/>
  <c r="G1067" i="7"/>
  <c r="G1062" i="7"/>
  <c r="G1058" i="7"/>
  <c r="G1054" i="7"/>
  <c r="G1050" i="7"/>
  <c r="G1046" i="7"/>
  <c r="G1042" i="7"/>
  <c r="G1038" i="7"/>
  <c r="G1038" i="15" s="1"/>
  <c r="G1034" i="7"/>
  <c r="G1030" i="7"/>
  <c r="G1026" i="7"/>
  <c r="G1026" i="15" s="1"/>
  <c r="G1022" i="7"/>
  <c r="G1022" i="15" s="1"/>
  <c r="G1018" i="7"/>
  <c r="G1014" i="7"/>
  <c r="G1014" i="15" s="1"/>
  <c r="G1010" i="7"/>
  <c r="G1006" i="7"/>
  <c r="G1006" i="15" s="1"/>
  <c r="G1002" i="7"/>
  <c r="G1002" i="15" s="1"/>
  <c r="G998" i="7"/>
  <c r="G998" i="15" s="1"/>
  <c r="G1128" i="7"/>
  <c r="G1084" i="7"/>
  <c r="G1084" i="15" s="1"/>
  <c r="G1078" i="7"/>
  <c r="G1101" i="7"/>
  <c r="G1072" i="7"/>
  <c r="G1072" i="15" s="1"/>
  <c r="G1066" i="7"/>
  <c r="G1118" i="7"/>
  <c r="G1095" i="7"/>
  <c r="G1089" i="7"/>
  <c r="G1172" i="7"/>
  <c r="G1147" i="7"/>
  <c r="G1110" i="7"/>
  <c r="G1109" i="7"/>
  <c r="G1083" i="7"/>
  <c r="G1083" i="15" s="1"/>
  <c r="G1077" i="7"/>
  <c r="G1077" i="15" s="1"/>
  <c r="G1061" i="7"/>
  <c r="G1061" i="15" s="1"/>
  <c r="G1057" i="7"/>
  <c r="G1057" i="15" s="1"/>
  <c r="G1108" i="7"/>
  <c r="G1106" i="7"/>
  <c r="G1100" i="7"/>
  <c r="G1100" i="15" s="1"/>
  <c r="G1094" i="7"/>
  <c r="G1071" i="7"/>
  <c r="G1065" i="7"/>
  <c r="G1065" i="15" s="1"/>
  <c r="G1131" i="7"/>
  <c r="G1113" i="7"/>
  <c r="G1112" i="7"/>
  <c r="G1112" i="15" s="1"/>
  <c r="G1111" i="7"/>
  <c r="G1107" i="7"/>
  <c r="G1088" i="7"/>
  <c r="G1088" i="15" s="1"/>
  <c r="G1082" i="7"/>
  <c r="G1135" i="7"/>
  <c r="G1119" i="7"/>
  <c r="G1105" i="7"/>
  <c r="G1105" i="15" s="1"/>
  <c r="G1076" i="7"/>
  <c r="G1076" i="15" s="1"/>
  <c r="G1070" i="7"/>
  <c r="G1139" i="7"/>
  <c r="G1114" i="7"/>
  <c r="G1114" i="15" s="1"/>
  <c r="G1099" i="7"/>
  <c r="G1093" i="7"/>
  <c r="G1093" i="15" s="1"/>
  <c r="G1064" i="7"/>
  <c r="G1060" i="7"/>
  <c r="G1056" i="7"/>
  <c r="G1052" i="7"/>
  <c r="G1052" i="15" s="1"/>
  <c r="G1048" i="7"/>
  <c r="G1160" i="7"/>
  <c r="G1127" i="7"/>
  <c r="G1123" i="7"/>
  <c r="G1120" i="7"/>
  <c r="G1087" i="7"/>
  <c r="G1081" i="7"/>
  <c r="G1081" i="15" s="1"/>
  <c r="G1151" i="7"/>
  <c r="G1115" i="7"/>
  <c r="G1115" i="15" s="1"/>
  <c r="G1104" i="7"/>
  <c r="G1104" i="15" s="1"/>
  <c r="G1098" i="7"/>
  <c r="G1075" i="7"/>
  <c r="G1075" i="15" s="1"/>
  <c r="E61" i="18" s="1"/>
  <c r="G1069" i="7"/>
  <c r="G1116" i="7"/>
  <c r="G1116" i="15" s="1"/>
  <c r="G1092" i="7"/>
  <c r="G1092" i="15" s="1"/>
  <c r="G1086" i="7"/>
  <c r="G1121" i="7"/>
  <c r="G1059" i="7"/>
  <c r="G1041" i="7"/>
  <c r="G1049" i="7"/>
  <c r="G1049" i="15" s="1"/>
  <c r="G1033" i="7"/>
  <c r="G1024" i="7"/>
  <c r="G993" i="7"/>
  <c r="G989" i="7"/>
  <c r="G989" i="15" s="1"/>
  <c r="G985" i="7"/>
  <c r="G981" i="7"/>
  <c r="G977" i="7"/>
  <c r="G977" i="15" s="1"/>
  <c r="G973" i="7"/>
  <c r="G973" i="15" s="1"/>
  <c r="G969" i="7"/>
  <c r="G969" i="15" s="1"/>
  <c r="G965" i="7"/>
  <c r="G965" i="15" s="1"/>
  <c r="G961" i="7"/>
  <c r="G961" i="15" s="1"/>
  <c r="G957" i="7"/>
  <c r="G957" i="15" s="1"/>
  <c r="G953" i="7"/>
  <c r="G953" i="15" s="1"/>
  <c r="E45" i="18" s="1"/>
  <c r="G949" i="7"/>
  <c r="G945" i="7"/>
  <c r="G941" i="7"/>
  <c r="G941" i="15" s="1"/>
  <c r="G937" i="7"/>
  <c r="G937" i="15" s="1"/>
  <c r="G1053" i="7"/>
  <c r="G1053" i="15" s="1"/>
  <c r="G1051" i="7"/>
  <c r="G1051" i="15" s="1"/>
  <c r="G1025" i="7"/>
  <c r="G1023" i="7"/>
  <c r="G1021" i="7"/>
  <c r="G1021" i="15" s="1"/>
  <c r="G1020" i="7"/>
  <c r="G1020" i="15" s="1"/>
  <c r="G1047" i="7"/>
  <c r="G1019" i="7"/>
  <c r="G1017" i="7"/>
  <c r="G1017" i="15" s="1"/>
  <c r="G1016" i="7"/>
  <c r="G1016" i="15" s="1"/>
  <c r="G1063" i="7"/>
  <c r="G1055" i="7"/>
  <c r="G1015" i="7"/>
  <c r="G1013" i="7"/>
  <c r="G1013" i="15" s="1"/>
  <c r="G1012" i="7"/>
  <c r="G1012" i="15" s="1"/>
  <c r="G1097" i="7"/>
  <c r="G1097" i="15" s="1"/>
  <c r="G1045" i="7"/>
  <c r="G1045" i="15" s="1"/>
  <c r="G1027" i="7"/>
  <c r="G1011" i="7"/>
  <c r="G1011" i="15" s="1"/>
  <c r="G1009" i="7"/>
  <c r="G1008" i="7"/>
  <c r="G1008" i="15" s="1"/>
  <c r="G992" i="7"/>
  <c r="G988" i="7"/>
  <c r="G988" i="15" s="1"/>
  <c r="G984" i="7"/>
  <c r="G980" i="7"/>
  <c r="G980" i="15" s="1"/>
  <c r="G976" i="7"/>
  <c r="G972" i="7"/>
  <c r="G972" i="15" s="1"/>
  <c r="G968" i="7"/>
  <c r="G964" i="7"/>
  <c r="G960" i="7"/>
  <c r="G1028" i="7"/>
  <c r="G1028" i="15" s="1"/>
  <c r="E60" i="18" s="1"/>
  <c r="G1007" i="7"/>
  <c r="G1007" i="15" s="1"/>
  <c r="G1005" i="7"/>
  <c r="G1004" i="7"/>
  <c r="G1003" i="7"/>
  <c r="G1001" i="7"/>
  <c r="G1001" i="15" s="1"/>
  <c r="G1000" i="7"/>
  <c r="G1039" i="7"/>
  <c r="G1039" i="15" s="1"/>
  <c r="G1029" i="7"/>
  <c r="G1029" i="15" s="1"/>
  <c r="G999" i="7"/>
  <c r="G999" i="15" s="1"/>
  <c r="G997" i="7"/>
  <c r="G997" i="15" s="1"/>
  <c r="G996" i="7"/>
  <c r="G996" i="15" s="1"/>
  <c r="G1068" i="7"/>
  <c r="G1068" i="15" s="1"/>
  <c r="G1035" i="7"/>
  <c r="G1035" i="15" s="1"/>
  <c r="G991" i="7"/>
  <c r="G987" i="7"/>
  <c r="G983" i="7"/>
  <c r="G979" i="7"/>
  <c r="G975" i="7"/>
  <c r="G971" i="7"/>
  <c r="G1074" i="7"/>
  <c r="G995" i="7"/>
  <c r="G1043" i="7"/>
  <c r="G1043" i="15" s="1"/>
  <c r="G1040" i="7"/>
  <c r="G1040" i="15" s="1"/>
  <c r="G1036" i="7"/>
  <c r="G1036" i="15" s="1"/>
  <c r="G1080" i="7"/>
  <c r="G1080" i="15" s="1"/>
  <c r="G994" i="7"/>
  <c r="G990" i="7"/>
  <c r="G990" i="15" s="1"/>
  <c r="G986" i="7"/>
  <c r="G1103" i="7"/>
  <c r="G1044" i="7"/>
  <c r="G1037" i="7"/>
  <c r="G1037" i="15" s="1"/>
  <c r="G1031" i="7"/>
  <c r="G962" i="7"/>
  <c r="G952" i="7"/>
  <c r="G943" i="7"/>
  <c r="G931" i="7"/>
  <c r="G925" i="7"/>
  <c r="G944" i="7"/>
  <c r="G944" i="15" s="1"/>
  <c r="G919" i="7"/>
  <c r="G919" i="15" s="1"/>
  <c r="G913" i="7"/>
  <c r="G966" i="7"/>
  <c r="G966" i="15" s="1"/>
  <c r="G955" i="7"/>
  <c r="G930" i="7"/>
  <c r="G924" i="7"/>
  <c r="G907" i="7"/>
  <c r="G903" i="7"/>
  <c r="G903" i="15" s="1"/>
  <c r="G899" i="7"/>
  <c r="G899" i="15" s="1"/>
  <c r="G895" i="7"/>
  <c r="G891" i="7"/>
  <c r="G887" i="7"/>
  <c r="G887" i="15" s="1"/>
  <c r="G883" i="7"/>
  <c r="G879" i="7"/>
  <c r="G875" i="7"/>
  <c r="G871" i="7"/>
  <c r="G867" i="7"/>
  <c r="G863" i="7"/>
  <c r="G859" i="7"/>
  <c r="G859" i="15" s="1"/>
  <c r="G855" i="7"/>
  <c r="G855" i="15" s="1"/>
  <c r="G851" i="7"/>
  <c r="G847" i="7"/>
  <c r="G918" i="7"/>
  <c r="G918" i="15" s="1"/>
  <c r="E57" i="18" s="1"/>
  <c r="G912" i="7"/>
  <c r="G912" i="15" s="1"/>
  <c r="G958" i="7"/>
  <c r="G958" i="15" s="1"/>
  <c r="G929" i="7"/>
  <c r="G963" i="7"/>
  <c r="G923" i="7"/>
  <c r="G923" i="15" s="1"/>
  <c r="G917" i="7"/>
  <c r="G1032" i="7"/>
  <c r="G1032" i="15" s="1"/>
  <c r="G911" i="7"/>
  <c r="G911" i="15" s="1"/>
  <c r="G906" i="7"/>
  <c r="G906" i="15" s="1"/>
  <c r="G902" i="7"/>
  <c r="G902" i="15" s="1"/>
  <c r="G898" i="7"/>
  <c r="G898" i="15" s="1"/>
  <c r="G894" i="7"/>
  <c r="G894" i="15" s="1"/>
  <c r="G890" i="7"/>
  <c r="G890" i="15" s="1"/>
  <c r="G886" i="7"/>
  <c r="G882" i="7"/>
  <c r="G878" i="7"/>
  <c r="G874" i="7"/>
  <c r="G874" i="15" s="1"/>
  <c r="G956" i="7"/>
  <c r="G950" i="7"/>
  <c r="G946" i="7"/>
  <c r="G946" i="15" s="1"/>
  <c r="G936" i="7"/>
  <c r="G928" i="7"/>
  <c r="G940" i="7"/>
  <c r="G939" i="7"/>
  <c r="G938" i="7"/>
  <c r="G938" i="15" s="1"/>
  <c r="G922" i="7"/>
  <c r="G922" i="15" s="1"/>
  <c r="G916" i="7"/>
  <c r="G916" i="15" s="1"/>
  <c r="G959" i="7"/>
  <c r="G947" i="7"/>
  <c r="G935" i="7"/>
  <c r="G935" i="15" s="1"/>
  <c r="G910" i="7"/>
  <c r="G970" i="7"/>
  <c r="G970" i="15" s="1"/>
  <c r="G967" i="7"/>
  <c r="G951" i="7"/>
  <c r="G951" i="15" s="1"/>
  <c r="G927" i="7"/>
  <c r="G927" i="15" s="1"/>
  <c r="G921" i="7"/>
  <c r="G921" i="15" s="1"/>
  <c r="G905" i="7"/>
  <c r="G901" i="7"/>
  <c r="G897" i="7"/>
  <c r="G897" i="15" s="1"/>
  <c r="G893" i="7"/>
  <c r="G889" i="7"/>
  <c r="G889" i="15" s="1"/>
  <c r="G885" i="7"/>
  <c r="G885" i="15" s="1"/>
  <c r="G881" i="7"/>
  <c r="G881" i="15" s="1"/>
  <c r="G877" i="7"/>
  <c r="G873" i="7"/>
  <c r="G974" i="7"/>
  <c r="G934" i="7"/>
  <c r="G915" i="7"/>
  <c r="G909" i="7"/>
  <c r="G978" i="7"/>
  <c r="G954" i="7"/>
  <c r="G954" i="15" s="1"/>
  <c r="G948" i="7"/>
  <c r="G933" i="7"/>
  <c r="G982" i="7"/>
  <c r="G982" i="15" s="1"/>
  <c r="G932" i="7"/>
  <c r="G926" i="7"/>
  <c r="G926" i="15" s="1"/>
  <c r="E58" i="18" s="1"/>
  <c r="G920" i="7"/>
  <c r="G920" i="15" s="1"/>
  <c r="G942" i="7"/>
  <c r="G942" i="15" s="1"/>
  <c r="G914" i="7"/>
  <c r="G908" i="7"/>
  <c r="G904" i="7"/>
  <c r="G900" i="7"/>
  <c r="G900" i="15" s="1"/>
  <c r="G896" i="7"/>
  <c r="G892" i="7"/>
  <c r="G892" i="15" s="1"/>
  <c r="G868" i="7"/>
  <c r="G852" i="7"/>
  <c r="G826" i="7"/>
  <c r="G821" i="7"/>
  <c r="G817" i="7"/>
  <c r="G813" i="7"/>
  <c r="G813" i="15" s="1"/>
  <c r="G809" i="7"/>
  <c r="G805" i="7"/>
  <c r="G801" i="7"/>
  <c r="G797" i="7"/>
  <c r="G797" i="15" s="1"/>
  <c r="G793" i="7"/>
  <c r="G789" i="7"/>
  <c r="G789" i="15" s="1"/>
  <c r="G785" i="7"/>
  <c r="G781" i="7"/>
  <c r="G777" i="7"/>
  <c r="G773" i="7"/>
  <c r="G769" i="7"/>
  <c r="G765" i="7"/>
  <c r="G761" i="7"/>
  <c r="G757" i="7"/>
  <c r="G753" i="7"/>
  <c r="G749" i="7"/>
  <c r="G749" i="15" s="1"/>
  <c r="G745" i="7"/>
  <c r="G741" i="7"/>
  <c r="G741" i="15" s="1"/>
  <c r="G737" i="7"/>
  <c r="G733" i="7"/>
  <c r="G733" i="15" s="1"/>
  <c r="G729" i="7"/>
  <c r="G725" i="7"/>
  <c r="G725" i="15" s="1"/>
  <c r="G721" i="7"/>
  <c r="G721" i="15" s="1"/>
  <c r="G717" i="7"/>
  <c r="G717" i="15" s="1"/>
  <c r="G713" i="7"/>
  <c r="G713" i="15" s="1"/>
  <c r="G709" i="7"/>
  <c r="G705" i="7"/>
  <c r="G701" i="7"/>
  <c r="G697" i="7"/>
  <c r="G697" i="15" s="1"/>
  <c r="G693" i="7"/>
  <c r="G853" i="7"/>
  <c r="G843" i="7"/>
  <c r="G843" i="15" s="1"/>
  <c r="G866" i="7"/>
  <c r="G866" i="15" s="1"/>
  <c r="G854" i="7"/>
  <c r="G854" i="15" s="1"/>
  <c r="G842" i="7"/>
  <c r="G839" i="7"/>
  <c r="G839" i="15" s="1"/>
  <c r="G841" i="7"/>
  <c r="G841" i="15" s="1"/>
  <c r="E15" i="18" s="1"/>
  <c r="G838" i="7"/>
  <c r="G838" i="15" s="1"/>
  <c r="G835" i="7"/>
  <c r="G835" i="15" s="1"/>
  <c r="E59" i="18" s="1"/>
  <c r="G825" i="7"/>
  <c r="G876" i="7"/>
  <c r="G876" i="15" s="1"/>
  <c r="G860" i="7"/>
  <c r="G846" i="7"/>
  <c r="G846" i="15" s="1"/>
  <c r="G845" i="7"/>
  <c r="G844" i="7"/>
  <c r="G844" i="15" s="1"/>
  <c r="G840" i="7"/>
  <c r="G837" i="7"/>
  <c r="G834" i="7"/>
  <c r="G834" i="15" s="1"/>
  <c r="G820" i="7"/>
  <c r="G816" i="7"/>
  <c r="G812" i="7"/>
  <c r="G808" i="7"/>
  <c r="G808" i="15" s="1"/>
  <c r="G804" i="7"/>
  <c r="G800" i="7"/>
  <c r="G796" i="7"/>
  <c r="G796" i="15" s="1"/>
  <c r="G792" i="7"/>
  <c r="G792" i="15" s="1"/>
  <c r="G788" i="7"/>
  <c r="G784" i="7"/>
  <c r="G780" i="7"/>
  <c r="G780" i="15" s="1"/>
  <c r="E48" i="18" s="1"/>
  <c r="G776" i="7"/>
  <c r="G776" i="15" s="1"/>
  <c r="G772" i="7"/>
  <c r="G772" i="15" s="1"/>
  <c r="G768" i="7"/>
  <c r="G768" i="15" s="1"/>
  <c r="G764" i="7"/>
  <c r="G764" i="15" s="1"/>
  <c r="G760" i="7"/>
  <c r="G756" i="7"/>
  <c r="G752" i="7"/>
  <c r="G748" i="7"/>
  <c r="G744" i="7"/>
  <c r="G740" i="7"/>
  <c r="G736" i="7"/>
  <c r="G732" i="7"/>
  <c r="G728" i="7"/>
  <c r="G869" i="7"/>
  <c r="G869" i="15" s="1"/>
  <c r="G836" i="7"/>
  <c r="G836" i="15" s="1"/>
  <c r="G833" i="7"/>
  <c r="G833" i="15" s="1"/>
  <c r="G861" i="7"/>
  <c r="G861" i="15" s="1"/>
  <c r="G832" i="7"/>
  <c r="G831" i="7"/>
  <c r="G824" i="7"/>
  <c r="G864" i="7"/>
  <c r="G849" i="7"/>
  <c r="G849" i="15" s="1"/>
  <c r="G848" i="7"/>
  <c r="G830" i="7"/>
  <c r="G830" i="15" s="1"/>
  <c r="G823" i="7"/>
  <c r="G823" i="15" s="1"/>
  <c r="G819" i="7"/>
  <c r="G819" i="15" s="1"/>
  <c r="G815" i="7"/>
  <c r="G811" i="7"/>
  <c r="G811" i="15" s="1"/>
  <c r="G807" i="7"/>
  <c r="G803" i="7"/>
  <c r="G799" i="7"/>
  <c r="G795" i="7"/>
  <c r="G795" i="15" s="1"/>
  <c r="G791" i="7"/>
  <c r="G787" i="7"/>
  <c r="G783" i="7"/>
  <c r="G783" i="15" s="1"/>
  <c r="G779" i="7"/>
  <c r="G775" i="7"/>
  <c r="G775" i="15" s="1"/>
  <c r="G771" i="7"/>
  <c r="G767" i="7"/>
  <c r="G763" i="7"/>
  <c r="G763" i="15" s="1"/>
  <c r="G759" i="7"/>
  <c r="G759" i="15" s="1"/>
  <c r="G755" i="7"/>
  <c r="G751" i="7"/>
  <c r="G751" i="15" s="1"/>
  <c r="G747" i="7"/>
  <c r="G747" i="15" s="1"/>
  <c r="G743" i="7"/>
  <c r="G739" i="7"/>
  <c r="G856" i="7"/>
  <c r="G850" i="7"/>
  <c r="G862" i="7"/>
  <c r="G857" i="7"/>
  <c r="G829" i="7"/>
  <c r="G880" i="7"/>
  <c r="G880" i="15" s="1"/>
  <c r="G858" i="7"/>
  <c r="G884" i="7"/>
  <c r="G865" i="7"/>
  <c r="G865" i="15" s="1"/>
  <c r="G828" i="7"/>
  <c r="G828" i="15" s="1"/>
  <c r="G822" i="7"/>
  <c r="G822" i="15" s="1"/>
  <c r="G818" i="7"/>
  <c r="G814" i="7"/>
  <c r="G810" i="7"/>
  <c r="G806" i="7"/>
  <c r="G806" i="15" s="1"/>
  <c r="G802" i="7"/>
  <c r="G802" i="15" s="1"/>
  <c r="G798" i="7"/>
  <c r="G798" i="15" s="1"/>
  <c r="G794" i="7"/>
  <c r="G794" i="15" s="1"/>
  <c r="G790" i="7"/>
  <c r="G790" i="15" s="1"/>
  <c r="G786" i="7"/>
  <c r="G786" i="15" s="1"/>
  <c r="G782" i="7"/>
  <c r="G778" i="7"/>
  <c r="G778" i="15" s="1"/>
  <c r="G774" i="7"/>
  <c r="G770" i="7"/>
  <c r="G770" i="15" s="1"/>
  <c r="G766" i="7"/>
  <c r="G766" i="15" s="1"/>
  <c r="G762" i="7"/>
  <c r="G758" i="7"/>
  <c r="G888" i="7"/>
  <c r="G870" i="7"/>
  <c r="G870" i="15" s="1"/>
  <c r="G827" i="7"/>
  <c r="G872" i="7"/>
  <c r="G872" i="15" s="1"/>
  <c r="G718" i="7"/>
  <c r="G707" i="7"/>
  <c r="G696" i="7"/>
  <c r="G696" i="15" s="1"/>
  <c r="G688" i="7"/>
  <c r="G688" i="15" s="1"/>
  <c r="G684" i="7"/>
  <c r="G684" i="15" s="1"/>
  <c r="G680" i="7"/>
  <c r="G676" i="7"/>
  <c r="G672" i="7"/>
  <c r="G672" i="15" s="1"/>
  <c r="G668" i="7"/>
  <c r="G664" i="7"/>
  <c r="G660" i="7"/>
  <c r="G656" i="7"/>
  <c r="G652" i="7"/>
  <c r="G648" i="7"/>
  <c r="G644" i="7"/>
  <c r="G640" i="7"/>
  <c r="G640" i="15" s="1"/>
  <c r="G636" i="7"/>
  <c r="G632" i="7"/>
  <c r="G628" i="7"/>
  <c r="G624" i="7"/>
  <c r="G620" i="7"/>
  <c r="G620" i="15" s="1"/>
  <c r="G616" i="7"/>
  <c r="G612" i="7"/>
  <c r="G612" i="15" s="1"/>
  <c r="G608" i="7"/>
  <c r="G608" i="15" s="1"/>
  <c r="G604" i="7"/>
  <c r="G604" i="15" s="1"/>
  <c r="G600" i="7"/>
  <c r="G600" i="15" s="1"/>
  <c r="G596" i="7"/>
  <c r="G596" i="15" s="1"/>
  <c r="G592" i="7"/>
  <c r="G592" i="15" s="1"/>
  <c r="G588" i="7"/>
  <c r="G588" i="15" s="1"/>
  <c r="G716" i="7"/>
  <c r="G706" i="7"/>
  <c r="G695" i="7"/>
  <c r="G695" i="15" s="1"/>
  <c r="G727" i="7"/>
  <c r="G727" i="15" s="1"/>
  <c r="G726" i="7"/>
  <c r="G715" i="7"/>
  <c r="G704" i="7"/>
  <c r="G694" i="7"/>
  <c r="G694" i="15" s="1"/>
  <c r="G687" i="7"/>
  <c r="G683" i="7"/>
  <c r="G679" i="7"/>
  <c r="G679" i="15" s="1"/>
  <c r="G675" i="7"/>
  <c r="G671" i="7"/>
  <c r="G671" i="15" s="1"/>
  <c r="G667" i="7"/>
  <c r="G667" i="15" s="1"/>
  <c r="G663" i="7"/>
  <c r="G663" i="15" s="1"/>
  <c r="G659" i="7"/>
  <c r="G659" i="15" s="1"/>
  <c r="G655" i="7"/>
  <c r="G651" i="7"/>
  <c r="G647" i="7"/>
  <c r="G643" i="7"/>
  <c r="G639" i="7"/>
  <c r="G639" i="15" s="1"/>
  <c r="G635" i="7"/>
  <c r="G635" i="15" s="1"/>
  <c r="G631" i="7"/>
  <c r="G631" i="15" s="1"/>
  <c r="G627" i="7"/>
  <c r="G750" i="7"/>
  <c r="G724" i="7"/>
  <c r="G714" i="7"/>
  <c r="G703" i="7"/>
  <c r="G692" i="7"/>
  <c r="G754" i="7"/>
  <c r="G738" i="7"/>
  <c r="G723" i="7"/>
  <c r="G712" i="7"/>
  <c r="G702" i="7"/>
  <c r="G691" i="7"/>
  <c r="G691" i="15" s="1"/>
  <c r="G686" i="7"/>
  <c r="G686" i="15" s="1"/>
  <c r="G682" i="7"/>
  <c r="G682" i="15" s="1"/>
  <c r="G678" i="7"/>
  <c r="G674" i="7"/>
  <c r="G670" i="7"/>
  <c r="G670" i="15" s="1"/>
  <c r="G666" i="7"/>
  <c r="G662" i="7"/>
  <c r="G662" i="15" s="1"/>
  <c r="G658" i="7"/>
  <c r="G654" i="7"/>
  <c r="G654" i="15" s="1"/>
  <c r="G650" i="7"/>
  <c r="G650" i="15" s="1"/>
  <c r="G646" i="7"/>
  <c r="G646" i="15" s="1"/>
  <c r="G642" i="7"/>
  <c r="G638" i="7"/>
  <c r="G634" i="7"/>
  <c r="G634" i="15" s="1"/>
  <c r="G630" i="7"/>
  <c r="G630" i="15" s="1"/>
  <c r="G626" i="7"/>
  <c r="G626" i="15" s="1"/>
  <c r="G622" i="7"/>
  <c r="G622" i="15" s="1"/>
  <c r="G742" i="7"/>
  <c r="G742" i="15" s="1"/>
  <c r="G734" i="7"/>
  <c r="G722" i="7"/>
  <c r="G711" i="7"/>
  <c r="G700" i="7"/>
  <c r="G690" i="7"/>
  <c r="G690" i="15" s="1"/>
  <c r="G730" i="7"/>
  <c r="G735" i="7"/>
  <c r="G720" i="7"/>
  <c r="G720" i="15" s="1"/>
  <c r="G710" i="7"/>
  <c r="G710" i="15" s="1"/>
  <c r="G699" i="7"/>
  <c r="G699" i="15" s="1"/>
  <c r="G689" i="7"/>
  <c r="G689" i="15" s="1"/>
  <c r="G685" i="7"/>
  <c r="G685" i="15" s="1"/>
  <c r="G681" i="7"/>
  <c r="G681" i="15" s="1"/>
  <c r="G677" i="7"/>
  <c r="G677" i="15" s="1"/>
  <c r="G673" i="7"/>
  <c r="G673" i="15" s="1"/>
  <c r="G669" i="7"/>
  <c r="G665" i="7"/>
  <c r="G665" i="15" s="1"/>
  <c r="G661" i="7"/>
  <c r="G657" i="7"/>
  <c r="G657" i="15" s="1"/>
  <c r="G653" i="7"/>
  <c r="G653" i="15" s="1"/>
  <c r="G649" i="7"/>
  <c r="G649" i="15" s="1"/>
  <c r="G645" i="7"/>
  <c r="G645" i="15" s="1"/>
  <c r="G641" i="7"/>
  <c r="G641" i="15" s="1"/>
  <c r="G746" i="7"/>
  <c r="G746" i="15" s="1"/>
  <c r="G731" i="7"/>
  <c r="G719" i="7"/>
  <c r="G708" i="7"/>
  <c r="G698" i="7"/>
  <c r="G698" i="15" s="1"/>
  <c r="G623" i="7"/>
  <c r="G605" i="7"/>
  <c r="G605" i="15" s="1"/>
  <c r="G610" i="7"/>
  <c r="G609" i="7"/>
  <c r="G603" i="7"/>
  <c r="G603" i="15" s="1"/>
  <c r="G593" i="7"/>
  <c r="G593" i="15" s="1"/>
  <c r="G585" i="7"/>
  <c r="G585" i="15" s="1"/>
  <c r="G581" i="7"/>
  <c r="G581" i="15" s="1"/>
  <c r="G577" i="7"/>
  <c r="G573" i="7"/>
  <c r="G569" i="7"/>
  <c r="G569" i="15" s="1"/>
  <c r="G565" i="7"/>
  <c r="G565" i="15" s="1"/>
  <c r="G561" i="7"/>
  <c r="G557" i="7"/>
  <c r="G557" i="15" s="1"/>
  <c r="G553" i="7"/>
  <c r="G549" i="7"/>
  <c r="G545" i="7"/>
  <c r="G541" i="7"/>
  <c r="G541" i="15" s="1"/>
  <c r="G537" i="7"/>
  <c r="G537" i="15" s="1"/>
  <c r="G533" i="7"/>
  <c r="G529" i="7"/>
  <c r="G525" i="7"/>
  <c r="G521" i="7"/>
  <c r="G517" i="7"/>
  <c r="G517" i="15" s="1"/>
  <c r="G513" i="7"/>
  <c r="G509" i="7"/>
  <c r="G505" i="7"/>
  <c r="G501" i="7"/>
  <c r="G497" i="7"/>
  <c r="G493" i="7"/>
  <c r="G493" i="15" s="1"/>
  <c r="G629" i="7"/>
  <c r="G617" i="7"/>
  <c r="G617" i="15" s="1"/>
  <c r="G618" i="7"/>
  <c r="G611" i="7"/>
  <c r="G602" i="7"/>
  <c r="G602" i="15" s="1"/>
  <c r="G591" i="7"/>
  <c r="G591" i="15" s="1"/>
  <c r="G633" i="7"/>
  <c r="G619" i="7"/>
  <c r="G601" i="7"/>
  <c r="G601" i="15" s="1"/>
  <c r="G590" i="7"/>
  <c r="G590" i="15" s="1"/>
  <c r="G584" i="7"/>
  <c r="G580" i="7"/>
  <c r="G580" i="15" s="1"/>
  <c r="G576" i="7"/>
  <c r="G572" i="7"/>
  <c r="G572" i="15" s="1"/>
  <c r="G568" i="7"/>
  <c r="G568" i="15" s="1"/>
  <c r="G564" i="7"/>
  <c r="G560" i="7"/>
  <c r="G556" i="7"/>
  <c r="G556" i="15" s="1"/>
  <c r="G552" i="7"/>
  <c r="G548" i="7"/>
  <c r="G544" i="7"/>
  <c r="G540" i="7"/>
  <c r="G536" i="7"/>
  <c r="G532" i="7"/>
  <c r="G532" i="15" s="1"/>
  <c r="G528" i="7"/>
  <c r="G524" i="7"/>
  <c r="G520" i="7"/>
  <c r="G516" i="7"/>
  <c r="G512" i="7"/>
  <c r="G512" i="15" s="1"/>
  <c r="G599" i="7"/>
  <c r="G589" i="7"/>
  <c r="G625" i="7"/>
  <c r="G625" i="15" s="1"/>
  <c r="G613" i="7"/>
  <c r="G613" i="15" s="1"/>
  <c r="G598" i="7"/>
  <c r="G583" i="7"/>
  <c r="G583" i="15" s="1"/>
  <c r="G579" i="7"/>
  <c r="G579" i="15" s="1"/>
  <c r="G575" i="7"/>
  <c r="G575" i="15" s="1"/>
  <c r="G571" i="7"/>
  <c r="G567" i="7"/>
  <c r="G567" i="15" s="1"/>
  <c r="G563" i="7"/>
  <c r="H15" i="8" s="1"/>
  <c r="G559" i="7"/>
  <c r="G555" i="7"/>
  <c r="G551" i="7"/>
  <c r="G547" i="7"/>
  <c r="G543" i="7"/>
  <c r="G539" i="7"/>
  <c r="G535" i="7"/>
  <c r="G531" i="7"/>
  <c r="G527" i="7"/>
  <c r="G523" i="7"/>
  <c r="G523" i="15" s="1"/>
  <c r="G519" i="7"/>
  <c r="G519" i="15" s="1"/>
  <c r="G515" i="7"/>
  <c r="G515" i="15" s="1"/>
  <c r="G511" i="7"/>
  <c r="G507" i="7"/>
  <c r="G507" i="15" s="1"/>
  <c r="G503" i="7"/>
  <c r="G503" i="15" s="1"/>
  <c r="G499" i="7"/>
  <c r="G499" i="15" s="1"/>
  <c r="G495" i="7"/>
  <c r="G495" i="15" s="1"/>
  <c r="G614" i="7"/>
  <c r="G587" i="7"/>
  <c r="G587" i="15" s="1"/>
  <c r="G621" i="7"/>
  <c r="G621" i="15" s="1"/>
  <c r="G597" i="7"/>
  <c r="G615" i="7"/>
  <c r="G595" i="7"/>
  <c r="G595" i="15" s="1"/>
  <c r="G586" i="7"/>
  <c r="G582" i="7"/>
  <c r="G582" i="15" s="1"/>
  <c r="G578" i="7"/>
  <c r="G574" i="7"/>
  <c r="G574" i="15" s="1"/>
  <c r="G570" i="7"/>
  <c r="G566" i="7"/>
  <c r="G566" i="15" s="1"/>
  <c r="G562" i="7"/>
  <c r="G558" i="7"/>
  <c r="G558" i="15" s="1"/>
  <c r="E49" i="18" s="1"/>
  <c r="G637" i="7"/>
  <c r="G607" i="7"/>
  <c r="G606" i="7"/>
  <c r="G606" i="15" s="1"/>
  <c r="G594" i="7"/>
  <c r="G502" i="7"/>
  <c r="G502" i="15" s="1"/>
  <c r="G469" i="7"/>
  <c r="G469" i="15" s="1"/>
  <c r="G465" i="7"/>
  <c r="G461" i="7"/>
  <c r="G461" i="15" s="1"/>
  <c r="G457" i="7"/>
  <c r="G453" i="7"/>
  <c r="G453" i="15" s="1"/>
  <c r="E12" i="18" s="1"/>
  <c r="G449" i="7"/>
  <c r="G445" i="7"/>
  <c r="G441" i="7"/>
  <c r="G441" i="15" s="1"/>
  <c r="G437" i="7"/>
  <c r="G433" i="7"/>
  <c r="G433" i="15" s="1"/>
  <c r="G429" i="7"/>
  <c r="G425" i="7"/>
  <c r="G425" i="15" s="1"/>
  <c r="G421" i="7"/>
  <c r="G417" i="7"/>
  <c r="G413" i="7"/>
  <c r="G413" i="15" s="1"/>
  <c r="G409" i="7"/>
  <c r="G405" i="7"/>
  <c r="G405" i="15" s="1"/>
  <c r="G401" i="7"/>
  <c r="G397" i="7"/>
  <c r="G393" i="7"/>
  <c r="G389" i="7"/>
  <c r="G385" i="7"/>
  <c r="G381" i="7"/>
  <c r="G377" i="7"/>
  <c r="G373" i="7"/>
  <c r="G369" i="7"/>
  <c r="G365" i="7"/>
  <c r="G361" i="7"/>
  <c r="G361" i="15" s="1"/>
  <c r="G357" i="7"/>
  <c r="G357" i="15" s="1"/>
  <c r="G353" i="7"/>
  <c r="G508" i="7"/>
  <c r="G496" i="7"/>
  <c r="G486" i="7"/>
  <c r="G486" i="15" s="1"/>
  <c r="G480" i="7"/>
  <c r="G480" i="15" s="1"/>
  <c r="G542" i="7"/>
  <c r="G530" i="7"/>
  <c r="G474" i="7"/>
  <c r="G474" i="15" s="1"/>
  <c r="G554" i="7"/>
  <c r="G504" i="7"/>
  <c r="G485" i="7"/>
  <c r="G526" i="7"/>
  <c r="G526" i="15" s="1"/>
  <c r="G479" i="7"/>
  <c r="G473" i="7"/>
  <c r="G468" i="7"/>
  <c r="G464" i="7"/>
  <c r="G460" i="7"/>
  <c r="G456" i="7"/>
  <c r="G452" i="7"/>
  <c r="G452" i="15" s="1"/>
  <c r="G448" i="7"/>
  <c r="G448" i="15" s="1"/>
  <c r="G444" i="7"/>
  <c r="G440" i="7"/>
  <c r="G440" i="15" s="1"/>
  <c r="G436" i="7"/>
  <c r="G432" i="7"/>
  <c r="G432" i="15" s="1"/>
  <c r="G428" i="7"/>
  <c r="G428" i="15" s="1"/>
  <c r="G424" i="7"/>
  <c r="G420" i="7"/>
  <c r="G416" i="7"/>
  <c r="G412" i="7"/>
  <c r="G408" i="7"/>
  <c r="G404" i="7"/>
  <c r="G400" i="7"/>
  <c r="G396" i="7"/>
  <c r="G396" i="15" s="1"/>
  <c r="G392" i="7"/>
  <c r="G388" i="7"/>
  <c r="G384" i="7"/>
  <c r="G380" i="7"/>
  <c r="G514" i="7"/>
  <c r="G484" i="7"/>
  <c r="G538" i="7"/>
  <c r="G498" i="7"/>
  <c r="G478" i="7"/>
  <c r="G472" i="7"/>
  <c r="G550" i="7"/>
  <c r="G550" i="15" s="1"/>
  <c r="G522" i="7"/>
  <c r="G522" i="15" s="1"/>
  <c r="G467" i="7"/>
  <c r="G467" i="15" s="1"/>
  <c r="G463" i="7"/>
  <c r="G459" i="7"/>
  <c r="G455" i="7"/>
  <c r="G451" i="7"/>
  <c r="G447" i="7"/>
  <c r="G443" i="7"/>
  <c r="G443" i="15" s="1"/>
  <c r="G439" i="7"/>
  <c r="G435" i="7"/>
  <c r="G435" i="15" s="1"/>
  <c r="G431" i="7"/>
  <c r="G427" i="7"/>
  <c r="G423" i="7"/>
  <c r="G419" i="7"/>
  <c r="G419" i="15" s="1"/>
  <c r="G415" i="7"/>
  <c r="G415" i="15" s="1"/>
  <c r="G411" i="7"/>
  <c r="G407" i="7"/>
  <c r="G407" i="15" s="1"/>
  <c r="G403" i="7"/>
  <c r="G399" i="7"/>
  <c r="G395" i="7"/>
  <c r="G492" i="7"/>
  <c r="G483" i="7"/>
  <c r="G483" i="15" s="1"/>
  <c r="G477" i="7"/>
  <c r="G500" i="7"/>
  <c r="G491" i="7"/>
  <c r="G471" i="7"/>
  <c r="G510" i="7"/>
  <c r="G506" i="7"/>
  <c r="G490" i="7"/>
  <c r="G489" i="7"/>
  <c r="G534" i="7"/>
  <c r="G534" i="15" s="1"/>
  <c r="G518" i="7"/>
  <c r="G488" i="7"/>
  <c r="G482" i="7"/>
  <c r="G476" i="7"/>
  <c r="G466" i="7"/>
  <c r="G462" i="7"/>
  <c r="G462" i="15" s="1"/>
  <c r="G458" i="7"/>
  <c r="G458" i="15" s="1"/>
  <c r="G454" i="7"/>
  <c r="G450" i="7"/>
  <c r="G446" i="7"/>
  <c r="G546" i="7"/>
  <c r="G470" i="7"/>
  <c r="G470" i="15" s="1"/>
  <c r="G494" i="7"/>
  <c r="G494" i="15" s="1"/>
  <c r="E62" i="18" s="1"/>
  <c r="G487" i="7"/>
  <c r="G481" i="7"/>
  <c r="G475" i="7"/>
  <c r="G475" i="15" s="1"/>
  <c r="G418" i="7"/>
  <c r="G391" i="7"/>
  <c r="G382" i="7"/>
  <c r="G372" i="7"/>
  <c r="G442" i="7"/>
  <c r="G442" i="15" s="1"/>
  <c r="G387" i="7"/>
  <c r="G366" i="7"/>
  <c r="G360" i="7"/>
  <c r="G394" i="7"/>
  <c r="G394" i="15" s="1"/>
  <c r="G354" i="7"/>
  <c r="G349" i="7"/>
  <c r="G349" i="15" s="1"/>
  <c r="G345" i="7"/>
  <c r="G341" i="7"/>
  <c r="G337" i="7"/>
  <c r="G337" i="15" s="1"/>
  <c r="G333" i="7"/>
  <c r="G329" i="7"/>
  <c r="G325" i="7"/>
  <c r="G325" i="15" s="1"/>
  <c r="G426" i="7"/>
  <c r="G426" i="15" s="1"/>
  <c r="G414" i="7"/>
  <c r="G414" i="15" s="1"/>
  <c r="G383" i="7"/>
  <c r="G383" i="15" s="1"/>
  <c r="G371" i="7"/>
  <c r="G430" i="7"/>
  <c r="G422" i="7"/>
  <c r="G422" i="15" s="1"/>
  <c r="G359" i="7"/>
  <c r="G359" i="15" s="1"/>
  <c r="G438" i="7"/>
  <c r="G410" i="7"/>
  <c r="G370" i="7"/>
  <c r="G370" i="15" s="1"/>
  <c r="G364" i="7"/>
  <c r="G348" i="7"/>
  <c r="G344" i="7"/>
  <c r="G340" i="7"/>
  <c r="G340" i="15" s="1"/>
  <c r="G336" i="7"/>
  <c r="G332" i="7"/>
  <c r="G328" i="7"/>
  <c r="G328" i="15" s="1"/>
  <c r="G324" i="7"/>
  <c r="G320" i="7"/>
  <c r="G316" i="7"/>
  <c r="G312" i="7"/>
  <c r="G312" i="15" s="1"/>
  <c r="G308" i="7"/>
  <c r="G308" i="15" s="1"/>
  <c r="G304" i="7"/>
  <c r="G304" i="15" s="1"/>
  <c r="G300" i="7"/>
  <c r="G300" i="15" s="1"/>
  <c r="G296" i="7"/>
  <c r="G292" i="7"/>
  <c r="G288" i="7"/>
  <c r="G284" i="7"/>
  <c r="G280" i="7"/>
  <c r="G276" i="7"/>
  <c r="G358" i="7"/>
  <c r="G352" i="7"/>
  <c r="G406" i="7"/>
  <c r="G406" i="15" s="1"/>
  <c r="G379" i="7"/>
  <c r="G378" i="7"/>
  <c r="G363" i="7"/>
  <c r="G376" i="7"/>
  <c r="G375" i="7"/>
  <c r="G351" i="7"/>
  <c r="G351" i="15" s="1"/>
  <c r="G347" i="7"/>
  <c r="G347" i="15" s="1"/>
  <c r="G343" i="7"/>
  <c r="G343" i="15" s="1"/>
  <c r="G339" i="7"/>
  <c r="G335" i="7"/>
  <c r="G335" i="15" s="1"/>
  <c r="G331" i="7"/>
  <c r="G327" i="7"/>
  <c r="G323" i="7"/>
  <c r="G323" i="15" s="1"/>
  <c r="G319" i="7"/>
  <c r="G319" i="15" s="1"/>
  <c r="G315" i="7"/>
  <c r="G311" i="7"/>
  <c r="G307" i="7"/>
  <c r="G307" i="15" s="1"/>
  <c r="G303" i="7"/>
  <c r="G303" i="15" s="1"/>
  <c r="G299" i="7"/>
  <c r="G295" i="7"/>
  <c r="G291" i="7"/>
  <c r="G291" i="15" s="1"/>
  <c r="E75" i="18" s="1"/>
  <c r="G287" i="7"/>
  <c r="G283" i="7"/>
  <c r="G279" i="7"/>
  <c r="G279" i="15" s="1"/>
  <c r="G275" i="7"/>
  <c r="G275" i="15" s="1"/>
  <c r="G271" i="7"/>
  <c r="G434" i="7"/>
  <c r="G434" i="15" s="1"/>
  <c r="G374" i="7"/>
  <c r="G374" i="15" s="1"/>
  <c r="G368" i="7"/>
  <c r="G402" i="7"/>
  <c r="G390" i="7"/>
  <c r="G390" i="15" s="1"/>
  <c r="G362" i="7"/>
  <c r="G356" i="7"/>
  <c r="G356" i="15" s="1"/>
  <c r="G386" i="7"/>
  <c r="G386" i="15" s="1"/>
  <c r="G367" i="7"/>
  <c r="G367" i="15" s="1"/>
  <c r="G350" i="7"/>
  <c r="G346" i="7"/>
  <c r="G342" i="7"/>
  <c r="G338" i="7"/>
  <c r="G334" i="7"/>
  <c r="G334" i="15" s="1"/>
  <c r="G330" i="7"/>
  <c r="G326" i="7"/>
  <c r="G326" i="15" s="1"/>
  <c r="G322" i="7"/>
  <c r="G318" i="7"/>
  <c r="G318" i="15" s="1"/>
  <c r="G314" i="7"/>
  <c r="G314" i="15" s="1"/>
  <c r="G398" i="7"/>
  <c r="G355" i="7"/>
  <c r="G355" i="15" s="1"/>
  <c r="G256" i="7"/>
  <c r="G256" i="15" s="1"/>
  <c r="G246" i="7"/>
  <c r="G246" i="15" s="1"/>
  <c r="G245" i="7"/>
  <c r="G245" i="15" s="1"/>
  <c r="G231" i="7"/>
  <c r="G225" i="7"/>
  <c r="G305" i="7"/>
  <c r="G301" i="7"/>
  <c r="G281" i="7"/>
  <c r="G281" i="15" s="1"/>
  <c r="G219" i="7"/>
  <c r="G219" i="15" s="1"/>
  <c r="G321" i="7"/>
  <c r="G321" i="15" s="1"/>
  <c r="G310" i="7"/>
  <c r="G298" i="7"/>
  <c r="G298" i="15" s="1"/>
  <c r="G290" i="7"/>
  <c r="G255" i="7"/>
  <c r="G244" i="7"/>
  <c r="G236" i="7"/>
  <c r="G268" i="7"/>
  <c r="G268" i="15" s="1"/>
  <c r="G267" i="7"/>
  <c r="G267" i="15" s="1"/>
  <c r="G265" i="7"/>
  <c r="G230" i="7"/>
  <c r="G230" i="15" s="1"/>
  <c r="G224" i="7"/>
  <c r="G213" i="7"/>
  <c r="G213" i="15" s="1"/>
  <c r="G209" i="7"/>
  <c r="G205" i="7"/>
  <c r="G201" i="7"/>
  <c r="G197" i="7"/>
  <c r="G197" i="15" s="1"/>
  <c r="G193" i="7"/>
  <c r="G189" i="7"/>
  <c r="G185" i="7"/>
  <c r="G185" i="15" s="1"/>
  <c r="G181" i="7"/>
  <c r="G177" i="7"/>
  <c r="G173" i="7"/>
  <c r="G169" i="7"/>
  <c r="G169" i="15" s="1"/>
  <c r="G165" i="7"/>
  <c r="G161" i="7"/>
  <c r="G161" i="15" s="1"/>
  <c r="G157" i="7"/>
  <c r="G157" i="15" s="1"/>
  <c r="E43" i="18" s="1"/>
  <c r="G153" i="7"/>
  <c r="G153" i="15" s="1"/>
  <c r="G149" i="7"/>
  <c r="G145" i="7"/>
  <c r="G145" i="15" s="1"/>
  <c r="G141" i="7"/>
  <c r="G277" i="7"/>
  <c r="G266" i="7"/>
  <c r="G266" i="15" s="1"/>
  <c r="G264" i="7"/>
  <c r="G264" i="15" s="1"/>
  <c r="G254" i="7"/>
  <c r="G254" i="15" s="1"/>
  <c r="G253" i="7"/>
  <c r="G253" i="15" s="1"/>
  <c r="G243" i="7"/>
  <c r="G218" i="7"/>
  <c r="G309" i="7"/>
  <c r="G286" i="7"/>
  <c r="G269" i="7"/>
  <c r="G235" i="7"/>
  <c r="G229" i="7"/>
  <c r="G229" i="15" s="1"/>
  <c r="G263" i="7"/>
  <c r="G252" i="7"/>
  <c r="G242" i="7"/>
  <c r="G242" i="15" s="1"/>
  <c r="E90" i="18" s="1"/>
  <c r="G241" i="7"/>
  <c r="G223" i="7"/>
  <c r="G217" i="7"/>
  <c r="G317" i="7"/>
  <c r="G273" i="7"/>
  <c r="G273" i="15" s="1"/>
  <c r="G212" i="7"/>
  <c r="G208" i="7"/>
  <c r="G204" i="7"/>
  <c r="G200" i="7"/>
  <c r="G200" i="15" s="1"/>
  <c r="G196" i="7"/>
  <c r="G192" i="7"/>
  <c r="G192" i="15" s="1"/>
  <c r="G188" i="7"/>
  <c r="G184" i="7"/>
  <c r="G184" i="15" s="1"/>
  <c r="G180" i="7"/>
  <c r="G176" i="7"/>
  <c r="G176" i="15" s="1"/>
  <c r="G172" i="7"/>
  <c r="G168" i="7"/>
  <c r="G168" i="15" s="1"/>
  <c r="E79" i="18" s="1"/>
  <c r="G164" i="7"/>
  <c r="G293" i="7"/>
  <c r="G282" i="7"/>
  <c r="G282" i="15" s="1"/>
  <c r="G270" i="7"/>
  <c r="G262" i="7"/>
  <c r="G261" i="7"/>
  <c r="G261" i="15" s="1"/>
  <c r="G251" i="7"/>
  <c r="G251" i="15" s="1"/>
  <c r="G240" i="7"/>
  <c r="G234" i="7"/>
  <c r="G234" i="15" s="1"/>
  <c r="G228" i="7"/>
  <c r="G297" i="7"/>
  <c r="G297" i="15" s="1"/>
  <c r="G222" i="7"/>
  <c r="G222" i="15" s="1"/>
  <c r="G216" i="7"/>
  <c r="G260" i="7"/>
  <c r="G250" i="7"/>
  <c r="G249" i="7"/>
  <c r="G239" i="7"/>
  <c r="G239" i="15" s="1"/>
  <c r="G233" i="7"/>
  <c r="G302" i="7"/>
  <c r="G289" i="7"/>
  <c r="G289" i="15" s="1"/>
  <c r="G278" i="7"/>
  <c r="G227" i="7"/>
  <c r="G227" i="15" s="1"/>
  <c r="G221" i="7"/>
  <c r="G211" i="7"/>
  <c r="G211" i="15" s="1"/>
  <c r="G207" i="7"/>
  <c r="G203" i="7"/>
  <c r="G199" i="7"/>
  <c r="G195" i="7"/>
  <c r="G191" i="7"/>
  <c r="G187" i="7"/>
  <c r="G183" i="7"/>
  <c r="G183" i="15" s="1"/>
  <c r="G179" i="7"/>
  <c r="G313" i="7"/>
  <c r="G313" i="15" s="1"/>
  <c r="G306" i="7"/>
  <c r="G306" i="15" s="1"/>
  <c r="G259" i="7"/>
  <c r="G259" i="15" s="1"/>
  <c r="G248" i="7"/>
  <c r="G248" i="15" s="1"/>
  <c r="G215" i="7"/>
  <c r="G238" i="7"/>
  <c r="G232" i="7"/>
  <c r="G285" i="7"/>
  <c r="G285" i="15" s="1"/>
  <c r="G274" i="7"/>
  <c r="G274" i="15" s="1"/>
  <c r="G258" i="7"/>
  <c r="G258" i="15" s="1"/>
  <c r="G257" i="7"/>
  <c r="G247" i="7"/>
  <c r="G247" i="15" s="1"/>
  <c r="G226" i="7"/>
  <c r="G220" i="7"/>
  <c r="G294" i="7"/>
  <c r="G294" i="15" s="1"/>
  <c r="G272" i="7"/>
  <c r="G272" i="15" s="1"/>
  <c r="G237" i="7"/>
  <c r="G214" i="7"/>
  <c r="G214" i="15" s="1"/>
  <c r="G210" i="7"/>
  <c r="G210" i="15" s="1"/>
  <c r="G206" i="7"/>
  <c r="G206" i="15" s="1"/>
  <c r="G202" i="7"/>
  <c r="G194" i="7"/>
  <c r="G159" i="7"/>
  <c r="G174" i="7"/>
  <c r="G174" i="15" s="1"/>
  <c r="G171" i="7"/>
  <c r="G136" i="7"/>
  <c r="G126" i="7"/>
  <c r="G126" i="15" s="1"/>
  <c r="G125" i="7"/>
  <c r="G125" i="15" s="1"/>
  <c r="G118" i="7"/>
  <c r="G118" i="15" s="1"/>
  <c r="G113" i="7"/>
  <c r="G113" i="15" s="1"/>
  <c r="G109" i="7"/>
  <c r="G105" i="7"/>
  <c r="G101" i="7"/>
  <c r="G97" i="7"/>
  <c r="G93" i="7"/>
  <c r="G89" i="7"/>
  <c r="G89" i="15" s="1"/>
  <c r="G85" i="7"/>
  <c r="G81" i="7"/>
  <c r="G77" i="7"/>
  <c r="G73" i="7"/>
  <c r="G69" i="7"/>
  <c r="G65" i="7"/>
  <c r="G65" i="15" s="1"/>
  <c r="G61" i="7"/>
  <c r="G61" i="15" s="1"/>
  <c r="G57" i="7"/>
  <c r="G53" i="7"/>
  <c r="G49" i="7"/>
  <c r="G45" i="7"/>
  <c r="G41" i="7"/>
  <c r="G37" i="7"/>
  <c r="G37" i="15" s="1"/>
  <c r="G33" i="7"/>
  <c r="G29" i="7"/>
  <c r="G25" i="7"/>
  <c r="G21" i="7"/>
  <c r="G17" i="7"/>
  <c r="G13" i="7"/>
  <c r="G9" i="7"/>
  <c r="G9" i="15" s="1"/>
  <c r="G5" i="7"/>
  <c r="G5" i="15" s="1"/>
  <c r="G198" i="7"/>
  <c r="G198" i="15" s="1"/>
  <c r="G146" i="7"/>
  <c r="G146" i="15" s="1"/>
  <c r="G150" i="7"/>
  <c r="G147" i="7"/>
  <c r="G147" i="15" s="1"/>
  <c r="G135" i="7"/>
  <c r="G124" i="7"/>
  <c r="G124" i="15" s="1"/>
  <c r="G117" i="7"/>
  <c r="G162" i="7"/>
  <c r="G134" i="7"/>
  <c r="G134" i="15" s="1"/>
  <c r="G133" i="7"/>
  <c r="G123" i="7"/>
  <c r="G123" i="15" s="1"/>
  <c r="G112" i="7"/>
  <c r="G112" i="15" s="1"/>
  <c r="G108" i="7"/>
  <c r="G104" i="7"/>
  <c r="G100" i="7"/>
  <c r="G96" i="7"/>
  <c r="G92" i="7"/>
  <c r="G88" i="7"/>
  <c r="G84" i="7"/>
  <c r="G80" i="7"/>
  <c r="G76" i="7"/>
  <c r="G76" i="15" s="1"/>
  <c r="G72" i="7"/>
  <c r="G72" i="15" s="1"/>
  <c r="G68" i="7"/>
  <c r="G64" i="7"/>
  <c r="G64" i="15" s="1"/>
  <c r="G60" i="7"/>
  <c r="G60" i="15" s="1"/>
  <c r="G56" i="7"/>
  <c r="G52" i="7"/>
  <c r="G48" i="7"/>
  <c r="G48" i="15" s="1"/>
  <c r="G44" i="7"/>
  <c r="G40" i="7"/>
  <c r="G40" i="15" s="1"/>
  <c r="G36" i="7"/>
  <c r="G32" i="7"/>
  <c r="G32" i="15" s="1"/>
  <c r="G28" i="7"/>
  <c r="G166" i="7"/>
  <c r="G160" i="7"/>
  <c r="G160" i="15" s="1"/>
  <c r="G154" i="7"/>
  <c r="G154" i="15" s="1"/>
  <c r="G151" i="7"/>
  <c r="G151" i="15" s="1"/>
  <c r="G116" i="7"/>
  <c r="G148" i="7"/>
  <c r="G132" i="7"/>
  <c r="G122" i="7"/>
  <c r="G175" i="7"/>
  <c r="G121" i="7"/>
  <c r="G155" i="7"/>
  <c r="G131" i="7"/>
  <c r="G115" i="7"/>
  <c r="G115" i="15" s="1"/>
  <c r="G111" i="7"/>
  <c r="G111" i="15" s="1"/>
  <c r="G107" i="7"/>
  <c r="G103" i="7"/>
  <c r="G103" i="15" s="1"/>
  <c r="G99" i="7"/>
  <c r="G99" i="15" s="1"/>
  <c r="G95" i="7"/>
  <c r="G95" i="15" s="1"/>
  <c r="G91" i="7"/>
  <c r="G91" i="15" s="1"/>
  <c r="G87" i="7"/>
  <c r="G83" i="7"/>
  <c r="G79" i="7"/>
  <c r="G79" i="15" s="1"/>
  <c r="G75" i="7"/>
  <c r="G71" i="7"/>
  <c r="G71" i="15" s="1"/>
  <c r="G67" i="7"/>
  <c r="G63" i="7"/>
  <c r="G59" i="7"/>
  <c r="G55" i="7"/>
  <c r="G51" i="7"/>
  <c r="G47" i="7"/>
  <c r="G43" i="7"/>
  <c r="G39" i="7"/>
  <c r="G39" i="15" s="1"/>
  <c r="G35" i="7"/>
  <c r="G35" i="15" s="1"/>
  <c r="G31" i="7"/>
  <c r="G27" i="7"/>
  <c r="G27" i="15" s="1"/>
  <c r="G170" i="7"/>
  <c r="G170" i="15" s="1"/>
  <c r="G163" i="7"/>
  <c r="G152" i="7"/>
  <c r="G143" i="7"/>
  <c r="G143" i="15" s="1"/>
  <c r="G140" i="7"/>
  <c r="G130" i="7"/>
  <c r="G130" i="15" s="1"/>
  <c r="G129" i="7"/>
  <c r="G129" i="15" s="1"/>
  <c r="G120" i="7"/>
  <c r="G120" i="15" s="1"/>
  <c r="G178" i="7"/>
  <c r="G167" i="7"/>
  <c r="G158" i="7"/>
  <c r="G144" i="7"/>
  <c r="G144" i="15" s="1"/>
  <c r="E97" i="18" s="1"/>
  <c r="G142" i="7"/>
  <c r="G182" i="7"/>
  <c r="G182" i="15" s="1"/>
  <c r="G139" i="7"/>
  <c r="G128" i="7"/>
  <c r="G114" i="7"/>
  <c r="G110" i="7"/>
  <c r="G106" i="7"/>
  <c r="G102" i="7"/>
  <c r="G98" i="7"/>
  <c r="G98" i="15" s="1"/>
  <c r="G94" i="7"/>
  <c r="G94" i="15" s="1"/>
  <c r="G90" i="7"/>
  <c r="G86" i="7"/>
  <c r="G82" i="7"/>
  <c r="G78" i="7"/>
  <c r="G74" i="7"/>
  <c r="G70" i="7"/>
  <c r="G70" i="15" s="1"/>
  <c r="G66" i="7"/>
  <c r="G66" i="15" s="1"/>
  <c r="G62" i="7"/>
  <c r="G62" i="15" s="1"/>
  <c r="G58" i="7"/>
  <c r="G54" i="7"/>
  <c r="G50" i="7"/>
  <c r="G186" i="7"/>
  <c r="G186" i="15" s="1"/>
  <c r="G156" i="7"/>
  <c r="G156" i="15" s="1"/>
  <c r="G119" i="7"/>
  <c r="G119" i="15" s="1"/>
  <c r="G190" i="7"/>
  <c r="G190" i="15" s="1"/>
  <c r="G138" i="7"/>
  <c r="G138" i="15" s="1"/>
  <c r="G137" i="7"/>
  <c r="G127" i="7"/>
  <c r="G127" i="15" s="1"/>
  <c r="G3" i="7"/>
  <c r="F4" i="7"/>
  <c r="F4" i="15" s="1"/>
  <c r="J5" i="7"/>
  <c r="J5" i="15" s="1"/>
  <c r="J6" i="7"/>
  <c r="J7" i="7"/>
  <c r="J7" i="15" s="1"/>
  <c r="N8" i="7"/>
  <c r="N8" i="15" s="1"/>
  <c r="N9" i="7"/>
  <c r="N9" i="15" s="1"/>
  <c r="L95" i="18" s="1"/>
  <c r="N10" i="7"/>
  <c r="R11" i="7"/>
  <c r="R11" i="15" s="1"/>
  <c r="R12" i="7"/>
  <c r="R12" i="15" s="1"/>
  <c r="E15" i="7"/>
  <c r="G16" i="7"/>
  <c r="G16" i="15" s="1"/>
  <c r="L17" i="7"/>
  <c r="I21" i="7"/>
  <c r="K22" i="7"/>
  <c r="S23" i="7"/>
  <c r="L25" i="7"/>
  <c r="Q27" i="7"/>
  <c r="Q27" i="15" s="1"/>
  <c r="S31" i="7"/>
  <c r="E34" i="7"/>
  <c r="G38" i="7"/>
  <c r="Q40" i="7"/>
  <c r="Q40" i="15" s="1"/>
  <c r="R55" i="7"/>
  <c r="H1242" i="7"/>
  <c r="H1238" i="7"/>
  <c r="H1234" i="7"/>
  <c r="H1234" i="15" s="1"/>
  <c r="H1230" i="7"/>
  <c r="H1226" i="7"/>
  <c r="H1222" i="7"/>
  <c r="H1218" i="7"/>
  <c r="H1214" i="7"/>
  <c r="H1210" i="7"/>
  <c r="H1206" i="7"/>
  <c r="H1202" i="7"/>
  <c r="H1198" i="7"/>
  <c r="H1194" i="7"/>
  <c r="H1190" i="7"/>
  <c r="H1186" i="7"/>
  <c r="H1182" i="7"/>
  <c r="H1178" i="7"/>
  <c r="H1174" i="7"/>
  <c r="H1170" i="7"/>
  <c r="H1166" i="7"/>
  <c r="H1162" i="7"/>
  <c r="H1162" i="15" s="1"/>
  <c r="H1158" i="7"/>
  <c r="H1154" i="7"/>
  <c r="H1241" i="7"/>
  <c r="H1237" i="7"/>
  <c r="H1233" i="7"/>
  <c r="H1229" i="7"/>
  <c r="H1225" i="7"/>
  <c r="H1244" i="7"/>
  <c r="H1236" i="7"/>
  <c r="H1228" i="7"/>
  <c r="H1217" i="7"/>
  <c r="H1213" i="7"/>
  <c r="H1205" i="7"/>
  <c r="H1169" i="7"/>
  <c r="H1207" i="7"/>
  <c r="H1223" i="7"/>
  <c r="H1219" i="7"/>
  <c r="H1187" i="7"/>
  <c r="H1184" i="7"/>
  <c r="H1181" i="7"/>
  <c r="H1240" i="7"/>
  <c r="H1232" i="7"/>
  <c r="H1183" i="7"/>
  <c r="H1180" i="7"/>
  <c r="H1177" i="7"/>
  <c r="H1220" i="7"/>
  <c r="H1215" i="7"/>
  <c r="H1209" i="7"/>
  <c r="H1196" i="7"/>
  <c r="H1195" i="7"/>
  <c r="H1179" i="7"/>
  <c r="H1176" i="7"/>
  <c r="H1224" i="7"/>
  <c r="H1197" i="7"/>
  <c r="H1175" i="7"/>
  <c r="H1164" i="7"/>
  <c r="H1216" i="7"/>
  <c r="H1243" i="7"/>
  <c r="H1235" i="7"/>
  <c r="H1235" i="15" s="1"/>
  <c r="H1239" i="7"/>
  <c r="H1201" i="7"/>
  <c r="H1168" i="7"/>
  <c r="H1150" i="7"/>
  <c r="H1146" i="7"/>
  <c r="H1142" i="7"/>
  <c r="H1138" i="7"/>
  <c r="H1134" i="7"/>
  <c r="H1130" i="7"/>
  <c r="H1126" i="7"/>
  <c r="H1122" i="7"/>
  <c r="H1122" i="15" s="1"/>
  <c r="H1118" i="7"/>
  <c r="H1114" i="7"/>
  <c r="H1114" i="15" s="1"/>
  <c r="H1110" i="7"/>
  <c r="H1106" i="7"/>
  <c r="H1211" i="7"/>
  <c r="H1163" i="7"/>
  <c r="H1208" i="7"/>
  <c r="H1208" i="15" s="1"/>
  <c r="H1192" i="7"/>
  <c r="H1227" i="7"/>
  <c r="H1203" i="7"/>
  <c r="H1188" i="7"/>
  <c r="H1149" i="7"/>
  <c r="H1145" i="7"/>
  <c r="H1141" i="7"/>
  <c r="H1137" i="7"/>
  <c r="H1133" i="7"/>
  <c r="H1129" i="7"/>
  <c r="H1125" i="7"/>
  <c r="H1121" i="7"/>
  <c r="H1117" i="7"/>
  <c r="H1117" i="15" s="1"/>
  <c r="H1113" i="7"/>
  <c r="H1155" i="7"/>
  <c r="H1153" i="7"/>
  <c r="H1200" i="7"/>
  <c r="H1156" i="7"/>
  <c r="H1157" i="7"/>
  <c r="H1231" i="7"/>
  <c r="H1165" i="7"/>
  <c r="H1152" i="7"/>
  <c r="H1148" i="7"/>
  <c r="H1144" i="7"/>
  <c r="H1140" i="7"/>
  <c r="H1136" i="7"/>
  <c r="H1132" i="7"/>
  <c r="H1128" i="7"/>
  <c r="H1171" i="7"/>
  <c r="H1212" i="7"/>
  <c r="H1189" i="7"/>
  <c r="H1193" i="7"/>
  <c r="H1191" i="7"/>
  <c r="H1185" i="7"/>
  <c r="H1172" i="7"/>
  <c r="H1159" i="7"/>
  <c r="H1151" i="7"/>
  <c r="H1147" i="7"/>
  <c r="H1143" i="7"/>
  <c r="H1139" i="7"/>
  <c r="H1135" i="7"/>
  <c r="H1131" i="7"/>
  <c r="H1102" i="7"/>
  <c r="H1102" i="15" s="1"/>
  <c r="H1079" i="7"/>
  <c r="H1073" i="7"/>
  <c r="H1096" i="7"/>
  <c r="H1096" i="15" s="1"/>
  <c r="H1090" i="7"/>
  <c r="H1067" i="7"/>
  <c r="H1062" i="7"/>
  <c r="H1058" i="7"/>
  <c r="H1054" i="7"/>
  <c r="H1050" i="7"/>
  <c r="H1046" i="7"/>
  <c r="H1042" i="7"/>
  <c r="H1038" i="7"/>
  <c r="H1038" i="15" s="1"/>
  <c r="H1034" i="7"/>
  <c r="H1030" i="7"/>
  <c r="H1026" i="7"/>
  <c r="H1026" i="15" s="1"/>
  <c r="H1084" i="7"/>
  <c r="H1084" i="15" s="1"/>
  <c r="H1078" i="7"/>
  <c r="H1101" i="7"/>
  <c r="H1072" i="7"/>
  <c r="H1072" i="15" s="1"/>
  <c r="H1066" i="7"/>
  <c r="H1204" i="7"/>
  <c r="H1095" i="7"/>
  <c r="H1089" i="7"/>
  <c r="H1173" i="7"/>
  <c r="H1109" i="7"/>
  <c r="H1083" i="7"/>
  <c r="H1083" i="15" s="1"/>
  <c r="H1077" i="7"/>
  <c r="H1077" i="15" s="1"/>
  <c r="H1061" i="7"/>
  <c r="H1061" i="15" s="1"/>
  <c r="H1057" i="7"/>
  <c r="H1057" i="15" s="1"/>
  <c r="H1053" i="7"/>
  <c r="H1053" i="15" s="1"/>
  <c r="H1108" i="7"/>
  <c r="H1100" i="7"/>
  <c r="H1100" i="15" s="1"/>
  <c r="H1094" i="7"/>
  <c r="H1071" i="7"/>
  <c r="H1065" i="7"/>
  <c r="H1065" i="15" s="1"/>
  <c r="H1112" i="7"/>
  <c r="H1112" i="15" s="1"/>
  <c r="H1111" i="7"/>
  <c r="H1107" i="7"/>
  <c r="H1088" i="7"/>
  <c r="H1088" i="15" s="1"/>
  <c r="H1082" i="7"/>
  <c r="H1119" i="7"/>
  <c r="H1105" i="7"/>
  <c r="H1105" i="15" s="1"/>
  <c r="H1076" i="7"/>
  <c r="H1076" i="15" s="1"/>
  <c r="H1070" i="7"/>
  <c r="H1221" i="7"/>
  <c r="H1199" i="7"/>
  <c r="H1161" i="7"/>
  <c r="H1161" i="15" s="1"/>
  <c r="H1099" i="7"/>
  <c r="H1093" i="7"/>
  <c r="H1093" i="15" s="1"/>
  <c r="H1064" i="7"/>
  <c r="H1060" i="7"/>
  <c r="H1056" i="7"/>
  <c r="H1052" i="7"/>
  <c r="H1052" i="15" s="1"/>
  <c r="H1048" i="7"/>
  <c r="H1044" i="7"/>
  <c r="H1160" i="7"/>
  <c r="H1127" i="7"/>
  <c r="H1123" i="7"/>
  <c r="H1120" i="7"/>
  <c r="H1087" i="7"/>
  <c r="H1081" i="7"/>
  <c r="H1081" i="15" s="1"/>
  <c r="H1115" i="7"/>
  <c r="H1115" i="15" s="1"/>
  <c r="H1104" i="7"/>
  <c r="H1104" i="15" s="1"/>
  <c r="H1098" i="7"/>
  <c r="H1075" i="7"/>
  <c r="H1075" i="15" s="1"/>
  <c r="F61" i="18" s="1"/>
  <c r="H1069" i="7"/>
  <c r="H1116" i="7"/>
  <c r="H1116" i="15" s="1"/>
  <c r="H1092" i="7"/>
  <c r="H1092" i="15" s="1"/>
  <c r="H1086" i="7"/>
  <c r="H1080" i="7"/>
  <c r="H1080" i="15" s="1"/>
  <c r="H1074" i="7"/>
  <c r="H1063" i="7"/>
  <c r="H1059" i="7"/>
  <c r="H1103" i="7"/>
  <c r="H1097" i="7"/>
  <c r="H1097" i="15" s="1"/>
  <c r="H1049" i="7"/>
  <c r="H1049" i="15" s="1"/>
  <c r="H1033" i="7"/>
  <c r="H1024" i="7"/>
  <c r="H993" i="7"/>
  <c r="H989" i="7"/>
  <c r="H989" i="15" s="1"/>
  <c r="H985" i="7"/>
  <c r="H981" i="7"/>
  <c r="H977" i="7"/>
  <c r="H977" i="15" s="1"/>
  <c r="H973" i="7"/>
  <c r="H973" i="15" s="1"/>
  <c r="H969" i="7"/>
  <c r="H969" i="15" s="1"/>
  <c r="H965" i="7"/>
  <c r="H965" i="15" s="1"/>
  <c r="H961" i="7"/>
  <c r="H961" i="15" s="1"/>
  <c r="H957" i="7"/>
  <c r="H957" i="15" s="1"/>
  <c r="H953" i="7"/>
  <c r="H953" i="15" s="1"/>
  <c r="F45" i="18" s="1"/>
  <c r="H949" i="7"/>
  <c r="H945" i="7"/>
  <c r="H941" i="7"/>
  <c r="H941" i="15" s="1"/>
  <c r="H937" i="7"/>
  <c r="H937" i="15" s="1"/>
  <c r="H933" i="7"/>
  <c r="H929" i="7"/>
  <c r="H925" i="7"/>
  <c r="H921" i="7"/>
  <c r="H921" i="15" s="1"/>
  <c r="H917" i="7"/>
  <c r="H913" i="7"/>
  <c r="H909" i="7"/>
  <c r="H1085" i="7"/>
  <c r="H1085" i="15" s="1"/>
  <c r="H1051" i="7"/>
  <c r="H1051" i="15" s="1"/>
  <c r="H1025" i="7"/>
  <c r="H1023" i="7"/>
  <c r="H1022" i="7"/>
  <c r="H1022" i="15" s="1"/>
  <c r="H1021" i="7"/>
  <c r="H1021" i="15" s="1"/>
  <c r="H1020" i="7"/>
  <c r="H1020" i="15" s="1"/>
  <c r="H1047" i="7"/>
  <c r="H1019" i="7"/>
  <c r="H1018" i="7"/>
  <c r="H1017" i="7"/>
  <c r="H1017" i="15" s="1"/>
  <c r="H1016" i="7"/>
  <c r="H1016" i="15" s="1"/>
  <c r="H1167" i="7"/>
  <c r="H1091" i="7"/>
  <c r="H1055" i="7"/>
  <c r="H1015" i="7"/>
  <c r="H1014" i="7"/>
  <c r="H1014" i="15" s="1"/>
  <c r="H1013" i="7"/>
  <c r="H1013" i="15" s="1"/>
  <c r="H1012" i="7"/>
  <c r="H1012" i="15" s="1"/>
  <c r="H1045" i="7"/>
  <c r="H1045" i="15" s="1"/>
  <c r="H1027" i="7"/>
  <c r="H1011" i="7"/>
  <c r="H1011" i="15" s="1"/>
  <c r="H1010" i="7"/>
  <c r="H1009" i="7"/>
  <c r="H1008" i="7"/>
  <c r="H1008" i="15" s="1"/>
  <c r="H992" i="7"/>
  <c r="H988" i="7"/>
  <c r="H988" i="15" s="1"/>
  <c r="H984" i="7"/>
  <c r="H980" i="7"/>
  <c r="H980" i="15" s="1"/>
  <c r="H976" i="7"/>
  <c r="H972" i="7"/>
  <c r="H972" i="15" s="1"/>
  <c r="H968" i="7"/>
  <c r="H964" i="7"/>
  <c r="H960" i="7"/>
  <c r="H956" i="7"/>
  <c r="H952" i="7"/>
  <c r="H948" i="7"/>
  <c r="H944" i="7"/>
  <c r="H944" i="15" s="1"/>
  <c r="H940" i="7"/>
  <c r="H1028" i="7"/>
  <c r="H1028" i="15" s="1"/>
  <c r="F60" i="18" s="1"/>
  <c r="H1007" i="7"/>
  <c r="H1007" i="15" s="1"/>
  <c r="H1006" i="7"/>
  <c r="H1006" i="15" s="1"/>
  <c r="H1005" i="7"/>
  <c r="H1004" i="7"/>
  <c r="H1003" i="7"/>
  <c r="H1002" i="7"/>
  <c r="H1002" i="15" s="1"/>
  <c r="H1001" i="7"/>
  <c r="H1001" i="15" s="1"/>
  <c r="H1000" i="7"/>
  <c r="H1039" i="7"/>
  <c r="H1039" i="15" s="1"/>
  <c r="H1029" i="7"/>
  <c r="H1029" i="15" s="1"/>
  <c r="H999" i="7"/>
  <c r="H999" i="15" s="1"/>
  <c r="H998" i="7"/>
  <c r="H998" i="15" s="1"/>
  <c r="H997" i="7"/>
  <c r="H997" i="15" s="1"/>
  <c r="H996" i="7"/>
  <c r="H996" i="15" s="1"/>
  <c r="H1068" i="7"/>
  <c r="H1068" i="15" s="1"/>
  <c r="H1035" i="7"/>
  <c r="H1035" i="15" s="1"/>
  <c r="H991" i="7"/>
  <c r="H987" i="7"/>
  <c r="H983" i="7"/>
  <c r="H979" i="7"/>
  <c r="H975" i="7"/>
  <c r="H971" i="7"/>
  <c r="H967" i="7"/>
  <c r="H963" i="7"/>
  <c r="H959" i="7"/>
  <c r="H955" i="7"/>
  <c r="H951" i="7"/>
  <c r="H951" i="15" s="1"/>
  <c r="H947" i="7"/>
  <c r="H995" i="7"/>
  <c r="H1043" i="7"/>
  <c r="H1043" i="15" s="1"/>
  <c r="H1040" i="7"/>
  <c r="H1040" i="15" s="1"/>
  <c r="H1036" i="7"/>
  <c r="H1036" i="15" s="1"/>
  <c r="H1124" i="7"/>
  <c r="H994" i="7"/>
  <c r="H990" i="7"/>
  <c r="H990" i="15" s="1"/>
  <c r="H986" i="7"/>
  <c r="H982" i="7"/>
  <c r="H982" i="15" s="1"/>
  <c r="H978" i="7"/>
  <c r="H974" i="7"/>
  <c r="H970" i="7"/>
  <c r="H970" i="15" s="1"/>
  <c r="H1037" i="7"/>
  <c r="H1037" i="15" s="1"/>
  <c r="H1031" i="7"/>
  <c r="H1032" i="7"/>
  <c r="H1032" i="15" s="1"/>
  <c r="H1041" i="7"/>
  <c r="H919" i="7"/>
  <c r="H919" i="15" s="1"/>
  <c r="H966" i="7"/>
  <c r="H966" i="15" s="1"/>
  <c r="H930" i="7"/>
  <c r="H924" i="7"/>
  <c r="H907" i="7"/>
  <c r="H903" i="7"/>
  <c r="H903" i="15" s="1"/>
  <c r="H899" i="7"/>
  <c r="H899" i="15" s="1"/>
  <c r="H895" i="7"/>
  <c r="H891" i="7"/>
  <c r="H887" i="7"/>
  <c r="H887" i="15" s="1"/>
  <c r="H883" i="7"/>
  <c r="H879" i="7"/>
  <c r="H875" i="7"/>
  <c r="H871" i="7"/>
  <c r="H867" i="7"/>
  <c r="H863" i="7"/>
  <c r="H859" i="7"/>
  <c r="H859" i="15" s="1"/>
  <c r="H855" i="7"/>
  <c r="H855" i="15" s="1"/>
  <c r="H851" i="7"/>
  <c r="H847" i="7"/>
  <c r="H843" i="7"/>
  <c r="H843" i="15" s="1"/>
  <c r="H839" i="7"/>
  <c r="H839" i="15" s="1"/>
  <c r="H835" i="7"/>
  <c r="H835" i="15" s="1"/>
  <c r="F59" i="18" s="1"/>
  <c r="H831" i="7"/>
  <c r="H827" i="7"/>
  <c r="H823" i="7"/>
  <c r="H823" i="15" s="1"/>
  <c r="H918" i="7"/>
  <c r="H918" i="15" s="1"/>
  <c r="F57" i="18" s="1"/>
  <c r="H912" i="7"/>
  <c r="H912" i="15" s="1"/>
  <c r="H958" i="7"/>
  <c r="H958" i="15" s="1"/>
  <c r="H923" i="7"/>
  <c r="H923" i="15" s="1"/>
  <c r="H911" i="7"/>
  <c r="H911" i="15" s="1"/>
  <c r="H906" i="7"/>
  <c r="H906" i="15" s="1"/>
  <c r="H902" i="7"/>
  <c r="H902" i="15" s="1"/>
  <c r="H898" i="7"/>
  <c r="H898" i="15" s="1"/>
  <c r="H894" i="7"/>
  <c r="H894" i="15" s="1"/>
  <c r="H950" i="7"/>
  <c r="H946" i="7"/>
  <c r="H946" i="15" s="1"/>
  <c r="H936" i="7"/>
  <c r="H928" i="7"/>
  <c r="H939" i="7"/>
  <c r="H938" i="7"/>
  <c r="H938" i="15" s="1"/>
  <c r="H922" i="7"/>
  <c r="H922" i="15" s="1"/>
  <c r="H916" i="7"/>
  <c r="H916" i="15" s="1"/>
  <c r="H935" i="7"/>
  <c r="H935" i="15" s="1"/>
  <c r="H910" i="7"/>
  <c r="H927" i="7"/>
  <c r="H927" i="15" s="1"/>
  <c r="H905" i="7"/>
  <c r="H901" i="7"/>
  <c r="H897" i="7"/>
  <c r="H897" i="15" s="1"/>
  <c r="H893" i="7"/>
  <c r="H889" i="7"/>
  <c r="H889" i="15" s="1"/>
  <c r="H885" i="7"/>
  <c r="H885" i="15" s="1"/>
  <c r="H881" i="7"/>
  <c r="H881" i="15" s="1"/>
  <c r="H877" i="7"/>
  <c r="H873" i="7"/>
  <c r="H869" i="7"/>
  <c r="H869" i="15" s="1"/>
  <c r="H934" i="7"/>
  <c r="H915" i="7"/>
  <c r="H954" i="7"/>
  <c r="H954" i="15" s="1"/>
  <c r="H932" i="7"/>
  <c r="H926" i="7"/>
  <c r="H926" i="15" s="1"/>
  <c r="F58" i="18" s="1"/>
  <c r="H920" i="7"/>
  <c r="H920" i="15" s="1"/>
  <c r="H942" i="7"/>
  <c r="H942" i="15" s="1"/>
  <c r="H914" i="7"/>
  <c r="H908" i="7"/>
  <c r="H904" i="7"/>
  <c r="H900" i="7"/>
  <c r="H900" i="15" s="1"/>
  <c r="H896" i="7"/>
  <c r="H962" i="7"/>
  <c r="H943" i="7"/>
  <c r="H931" i="7"/>
  <c r="H892" i="7"/>
  <c r="H892" i="15" s="1"/>
  <c r="H853" i="7"/>
  <c r="H866" i="7"/>
  <c r="H866" i="15" s="1"/>
  <c r="H854" i="7"/>
  <c r="H854" i="15" s="1"/>
  <c r="H842" i="7"/>
  <c r="H841" i="7"/>
  <c r="H841" i="15" s="1"/>
  <c r="H838" i="7"/>
  <c r="H838" i="15" s="1"/>
  <c r="H825" i="7"/>
  <c r="H882" i="7"/>
  <c r="H876" i="7"/>
  <c r="H876" i="15" s="1"/>
  <c r="H860" i="7"/>
  <c r="H846" i="7"/>
  <c r="H846" i="15" s="1"/>
  <c r="H845" i="7"/>
  <c r="H844" i="7"/>
  <c r="H844" i="15" s="1"/>
  <c r="H840" i="7"/>
  <c r="H837" i="7"/>
  <c r="H834" i="7"/>
  <c r="H834" i="15" s="1"/>
  <c r="H820" i="7"/>
  <c r="H816" i="7"/>
  <c r="H812" i="7"/>
  <c r="H808" i="7"/>
  <c r="H808" i="15" s="1"/>
  <c r="H804" i="7"/>
  <c r="H800" i="7"/>
  <c r="H796" i="7"/>
  <c r="H796" i="15" s="1"/>
  <c r="H792" i="7"/>
  <c r="H792" i="15" s="1"/>
  <c r="H788" i="7"/>
  <c r="H784" i="7"/>
  <c r="H780" i="7"/>
  <c r="H780" i="15" s="1"/>
  <c r="F48" i="18" s="1"/>
  <c r="H776" i="7"/>
  <c r="H776" i="15" s="1"/>
  <c r="H772" i="7"/>
  <c r="H772" i="15" s="1"/>
  <c r="H768" i="7"/>
  <c r="H768" i="15" s="1"/>
  <c r="H764" i="7"/>
  <c r="H764" i="15" s="1"/>
  <c r="H760" i="7"/>
  <c r="H756" i="7"/>
  <c r="H752" i="7"/>
  <c r="H748" i="7"/>
  <c r="H744" i="7"/>
  <c r="H740" i="7"/>
  <c r="H736" i="7"/>
  <c r="H732" i="7"/>
  <c r="H728" i="7"/>
  <c r="H886" i="7"/>
  <c r="H836" i="7"/>
  <c r="H836" i="15" s="1"/>
  <c r="H833" i="7"/>
  <c r="H833" i="15" s="1"/>
  <c r="H890" i="7"/>
  <c r="H890" i="15" s="1"/>
  <c r="H861" i="7"/>
  <c r="H861" i="15" s="1"/>
  <c r="H832" i="7"/>
  <c r="H824" i="7"/>
  <c r="H878" i="7"/>
  <c r="H864" i="7"/>
  <c r="H849" i="7"/>
  <c r="H849" i="15" s="1"/>
  <c r="H848" i="7"/>
  <c r="H830" i="7"/>
  <c r="H830" i="15" s="1"/>
  <c r="H819" i="7"/>
  <c r="H819" i="15" s="1"/>
  <c r="H815" i="7"/>
  <c r="H811" i="7"/>
  <c r="H811" i="15" s="1"/>
  <c r="H807" i="7"/>
  <c r="H803" i="7"/>
  <c r="H799" i="7"/>
  <c r="H795" i="7"/>
  <c r="H795" i="15" s="1"/>
  <c r="H791" i="7"/>
  <c r="H787" i="7"/>
  <c r="H783" i="7"/>
  <c r="H783" i="15" s="1"/>
  <c r="H779" i="7"/>
  <c r="H775" i="7"/>
  <c r="H775" i="15" s="1"/>
  <c r="H771" i="7"/>
  <c r="H767" i="7"/>
  <c r="H763" i="7"/>
  <c r="H763" i="15" s="1"/>
  <c r="H759" i="7"/>
  <c r="H759" i="15" s="1"/>
  <c r="H755" i="7"/>
  <c r="H856" i="7"/>
  <c r="H850" i="7"/>
  <c r="H862" i="7"/>
  <c r="H857" i="7"/>
  <c r="H829" i="7"/>
  <c r="H880" i="7"/>
  <c r="H880" i="15" s="1"/>
  <c r="H858" i="7"/>
  <c r="H884" i="7"/>
  <c r="H865" i="7"/>
  <c r="H865" i="15" s="1"/>
  <c r="H828" i="7"/>
  <c r="H828" i="15" s="1"/>
  <c r="H822" i="7"/>
  <c r="H822" i="15" s="1"/>
  <c r="H818" i="7"/>
  <c r="H814" i="7"/>
  <c r="H810" i="7"/>
  <c r="H806" i="7"/>
  <c r="H806" i="15" s="1"/>
  <c r="H802" i="7"/>
  <c r="H802" i="15" s="1"/>
  <c r="H798" i="7"/>
  <c r="H798" i="15" s="1"/>
  <c r="H794" i="7"/>
  <c r="H794" i="15" s="1"/>
  <c r="H790" i="7"/>
  <c r="H790" i="15" s="1"/>
  <c r="H786" i="7"/>
  <c r="H786" i="15" s="1"/>
  <c r="H782" i="7"/>
  <c r="H778" i="7"/>
  <c r="H778" i="15" s="1"/>
  <c r="H774" i="7"/>
  <c r="H770" i="7"/>
  <c r="H770" i="15" s="1"/>
  <c r="H766" i="7"/>
  <c r="H766" i="15" s="1"/>
  <c r="H762" i="7"/>
  <c r="H758" i="7"/>
  <c r="H754" i="7"/>
  <c r="H888" i="7"/>
  <c r="H870" i="7"/>
  <c r="H870" i="15" s="1"/>
  <c r="H872" i="7"/>
  <c r="H872" i="15" s="1"/>
  <c r="H874" i="7"/>
  <c r="H874" i="15" s="1"/>
  <c r="H868" i="7"/>
  <c r="H852" i="7"/>
  <c r="H826" i="7"/>
  <c r="H821" i="7"/>
  <c r="H817" i="7"/>
  <c r="H813" i="7"/>
  <c r="H813" i="15" s="1"/>
  <c r="H809" i="7"/>
  <c r="H805" i="7"/>
  <c r="H801" i="7"/>
  <c r="H797" i="7"/>
  <c r="H797" i="15" s="1"/>
  <c r="H793" i="7"/>
  <c r="H789" i="7"/>
  <c r="H789" i="15" s="1"/>
  <c r="H785" i="7"/>
  <c r="H781" i="7"/>
  <c r="H777" i="7"/>
  <c r="H773" i="7"/>
  <c r="H769" i="7"/>
  <c r="H765" i="7"/>
  <c r="H749" i="7"/>
  <c r="H749" i="15" s="1"/>
  <c r="H717" i="7"/>
  <c r="H717" i="15" s="1"/>
  <c r="H716" i="7"/>
  <c r="H706" i="7"/>
  <c r="H695" i="7"/>
  <c r="H695" i="15" s="1"/>
  <c r="H747" i="7"/>
  <c r="H747" i="15" s="1"/>
  <c r="H727" i="7"/>
  <c r="H727" i="15" s="1"/>
  <c r="H726" i="7"/>
  <c r="H715" i="7"/>
  <c r="H705" i="7"/>
  <c r="H704" i="7"/>
  <c r="H694" i="7"/>
  <c r="H694" i="15" s="1"/>
  <c r="H687" i="7"/>
  <c r="H683" i="7"/>
  <c r="H679" i="7"/>
  <c r="H679" i="15" s="1"/>
  <c r="H675" i="7"/>
  <c r="H671" i="7"/>
  <c r="H671" i="15" s="1"/>
  <c r="H667" i="7"/>
  <c r="H667" i="15" s="1"/>
  <c r="H663" i="7"/>
  <c r="H663" i="15" s="1"/>
  <c r="H659" i="7"/>
  <c r="H659" i="15" s="1"/>
  <c r="H655" i="7"/>
  <c r="H651" i="7"/>
  <c r="H647" i="7"/>
  <c r="H643" i="7"/>
  <c r="H639" i="7"/>
  <c r="H639" i="15" s="1"/>
  <c r="H635" i="7"/>
  <c r="H635" i="15" s="1"/>
  <c r="H631" i="7"/>
  <c r="H631" i="15" s="1"/>
  <c r="H627" i="7"/>
  <c r="H623" i="7"/>
  <c r="H619" i="7"/>
  <c r="H615" i="7"/>
  <c r="H611" i="7"/>
  <c r="H761" i="7"/>
  <c r="H737" i="7"/>
  <c r="H750" i="7"/>
  <c r="H741" i="7"/>
  <c r="H741" i="15" s="1"/>
  <c r="H725" i="7"/>
  <c r="H725" i="15" s="1"/>
  <c r="H724" i="7"/>
  <c r="H714" i="7"/>
  <c r="H703" i="7"/>
  <c r="H693" i="7"/>
  <c r="H692" i="7"/>
  <c r="H738" i="7"/>
  <c r="H733" i="7"/>
  <c r="H733" i="15" s="1"/>
  <c r="H723" i="7"/>
  <c r="H713" i="7"/>
  <c r="H713" i="15" s="1"/>
  <c r="H712" i="7"/>
  <c r="H702" i="7"/>
  <c r="H691" i="7"/>
  <c r="H691" i="15" s="1"/>
  <c r="H686" i="7"/>
  <c r="H686" i="15" s="1"/>
  <c r="H682" i="7"/>
  <c r="H682" i="15" s="1"/>
  <c r="H678" i="7"/>
  <c r="H674" i="7"/>
  <c r="H670" i="7"/>
  <c r="H670" i="15" s="1"/>
  <c r="H666" i="7"/>
  <c r="H662" i="7"/>
  <c r="H662" i="15" s="1"/>
  <c r="H658" i="7"/>
  <c r="H654" i="7"/>
  <c r="H654" i="15" s="1"/>
  <c r="H650" i="7"/>
  <c r="H650" i="15" s="1"/>
  <c r="H646" i="7"/>
  <c r="H646" i="15" s="1"/>
  <c r="H642" i="7"/>
  <c r="H638" i="7"/>
  <c r="H634" i="7"/>
  <c r="H634" i="15" s="1"/>
  <c r="H630" i="7"/>
  <c r="H630" i="15" s="1"/>
  <c r="H626" i="7"/>
  <c r="H626" i="15" s="1"/>
  <c r="H757" i="7"/>
  <c r="H745" i="7"/>
  <c r="H742" i="7"/>
  <c r="H742" i="15" s="1"/>
  <c r="H734" i="7"/>
  <c r="H729" i="7"/>
  <c r="H722" i="7"/>
  <c r="H711" i="7"/>
  <c r="H701" i="7"/>
  <c r="H700" i="7"/>
  <c r="H690" i="7"/>
  <c r="H690" i="15" s="1"/>
  <c r="H739" i="7"/>
  <c r="H730" i="7"/>
  <c r="H735" i="7"/>
  <c r="H721" i="7"/>
  <c r="H721" i="15" s="1"/>
  <c r="H720" i="7"/>
  <c r="H720" i="15" s="1"/>
  <c r="H710" i="7"/>
  <c r="H710" i="15" s="1"/>
  <c r="H699" i="7"/>
  <c r="H699" i="15" s="1"/>
  <c r="H689" i="7"/>
  <c r="H689" i="15" s="1"/>
  <c r="H685" i="7"/>
  <c r="H685" i="15" s="1"/>
  <c r="H681" i="7"/>
  <c r="H681" i="15" s="1"/>
  <c r="H677" i="7"/>
  <c r="H677" i="15" s="1"/>
  <c r="H673" i="7"/>
  <c r="H673" i="15" s="1"/>
  <c r="H669" i="7"/>
  <c r="H665" i="7"/>
  <c r="H665" i="15" s="1"/>
  <c r="H661" i="7"/>
  <c r="H657" i="7"/>
  <c r="H657" i="15" s="1"/>
  <c r="H653" i="7"/>
  <c r="H653" i="15" s="1"/>
  <c r="H649" i="7"/>
  <c r="H649" i="15" s="1"/>
  <c r="H645" i="7"/>
  <c r="H645" i="15" s="1"/>
  <c r="H641" i="7"/>
  <c r="H641" i="15" s="1"/>
  <c r="H637" i="7"/>
  <c r="H751" i="7"/>
  <c r="H751" i="15" s="1"/>
  <c r="H746" i="7"/>
  <c r="H746" i="15" s="1"/>
  <c r="H743" i="7"/>
  <c r="H731" i="7"/>
  <c r="H719" i="7"/>
  <c r="H709" i="7"/>
  <c r="H708" i="7"/>
  <c r="H698" i="7"/>
  <c r="H698" i="15" s="1"/>
  <c r="H753" i="7"/>
  <c r="H718" i="7"/>
  <c r="H707" i="7"/>
  <c r="H697" i="7"/>
  <c r="H697" i="15" s="1"/>
  <c r="H696" i="7"/>
  <c r="H696" i="15" s="1"/>
  <c r="H688" i="7"/>
  <c r="H688" i="15" s="1"/>
  <c r="H684" i="7"/>
  <c r="H684" i="15" s="1"/>
  <c r="H680" i="7"/>
  <c r="H676" i="7"/>
  <c r="H672" i="7"/>
  <c r="H672" i="15" s="1"/>
  <c r="H668" i="7"/>
  <c r="H664" i="7"/>
  <c r="H660" i="7"/>
  <c r="H656" i="7"/>
  <c r="H652" i="7"/>
  <c r="H648" i="7"/>
  <c r="H644" i="7"/>
  <c r="H616" i="7"/>
  <c r="H610" i="7"/>
  <c r="H609" i="7"/>
  <c r="H608" i="7"/>
  <c r="H608" i="15" s="1"/>
  <c r="H604" i="7"/>
  <c r="H604" i="15" s="1"/>
  <c r="H603" i="7"/>
  <c r="H603" i="15" s="1"/>
  <c r="H593" i="7"/>
  <c r="H593" i="15" s="1"/>
  <c r="H585" i="7"/>
  <c r="H585" i="15" s="1"/>
  <c r="H581" i="7"/>
  <c r="H581" i="15" s="1"/>
  <c r="H577" i="7"/>
  <c r="H573" i="7"/>
  <c r="H569" i="7"/>
  <c r="H569" i="15" s="1"/>
  <c r="H565" i="7"/>
  <c r="H565" i="15" s="1"/>
  <c r="H561" i="7"/>
  <c r="H557" i="7"/>
  <c r="H557" i="15" s="1"/>
  <c r="H553" i="7"/>
  <c r="H549" i="7"/>
  <c r="H545" i="7"/>
  <c r="H541" i="7"/>
  <c r="H541" i="15" s="1"/>
  <c r="H537" i="7"/>
  <c r="H537" i="15" s="1"/>
  <c r="H533" i="7"/>
  <c r="H529" i="7"/>
  <c r="H525" i="7"/>
  <c r="H521" i="7"/>
  <c r="H517" i="7"/>
  <c r="H517" i="15" s="1"/>
  <c r="H513" i="7"/>
  <c r="H509" i="7"/>
  <c r="H505" i="7"/>
  <c r="H501" i="7"/>
  <c r="H497" i="7"/>
  <c r="H493" i="7"/>
  <c r="H493" i="15" s="1"/>
  <c r="H489" i="7"/>
  <c r="H485" i="7"/>
  <c r="H481" i="7"/>
  <c r="H477" i="7"/>
  <c r="H473" i="7"/>
  <c r="H629" i="7"/>
  <c r="H617" i="7"/>
  <c r="H617" i="15" s="1"/>
  <c r="H618" i="7"/>
  <c r="H602" i="7"/>
  <c r="H602" i="15" s="1"/>
  <c r="H592" i="7"/>
  <c r="H592" i="15" s="1"/>
  <c r="H591" i="7"/>
  <c r="H591" i="15" s="1"/>
  <c r="H640" i="7"/>
  <c r="H640" i="15" s="1"/>
  <c r="H633" i="7"/>
  <c r="H601" i="7"/>
  <c r="H601" i="15" s="1"/>
  <c r="H590" i="7"/>
  <c r="H590" i="15" s="1"/>
  <c r="H584" i="7"/>
  <c r="H580" i="7"/>
  <c r="H580" i="15" s="1"/>
  <c r="H576" i="7"/>
  <c r="H572" i="7"/>
  <c r="H572" i="15" s="1"/>
  <c r="H568" i="7"/>
  <c r="H568" i="15" s="1"/>
  <c r="H564" i="7"/>
  <c r="H560" i="7"/>
  <c r="H556" i="7"/>
  <c r="H556" i="15" s="1"/>
  <c r="H552" i="7"/>
  <c r="H548" i="7"/>
  <c r="H544" i="7"/>
  <c r="H540" i="7"/>
  <c r="H536" i="7"/>
  <c r="H532" i="7"/>
  <c r="H532" i="15" s="1"/>
  <c r="H528" i="7"/>
  <c r="H524" i="7"/>
  <c r="H520" i="7"/>
  <c r="H516" i="7"/>
  <c r="H512" i="7"/>
  <c r="H512" i="15" s="1"/>
  <c r="H508" i="7"/>
  <c r="H504" i="7"/>
  <c r="H500" i="7"/>
  <c r="H496" i="7"/>
  <c r="H636" i="7"/>
  <c r="H624" i="7"/>
  <c r="H600" i="7"/>
  <c r="H600" i="15" s="1"/>
  <c r="H599" i="7"/>
  <c r="H589" i="7"/>
  <c r="H625" i="7"/>
  <c r="H625" i="15" s="1"/>
  <c r="H612" i="7"/>
  <c r="H612" i="15" s="1"/>
  <c r="H613" i="7"/>
  <c r="H613" i="15" s="1"/>
  <c r="H598" i="7"/>
  <c r="H588" i="7"/>
  <c r="H588" i="15" s="1"/>
  <c r="H583" i="7"/>
  <c r="H583" i="15" s="1"/>
  <c r="H579" i="7"/>
  <c r="H579" i="15" s="1"/>
  <c r="H575" i="7"/>
  <c r="H575" i="15" s="1"/>
  <c r="H571" i="7"/>
  <c r="H567" i="7"/>
  <c r="H567" i="15" s="1"/>
  <c r="H563" i="7"/>
  <c r="I15" i="8" s="1"/>
  <c r="H559" i="7"/>
  <c r="H555" i="7"/>
  <c r="H551" i="7"/>
  <c r="H547" i="7"/>
  <c r="H543" i="7"/>
  <c r="H539" i="7"/>
  <c r="H535" i="7"/>
  <c r="H531" i="7"/>
  <c r="H527" i="7"/>
  <c r="H523" i="7"/>
  <c r="H523" i="15" s="1"/>
  <c r="H519" i="7"/>
  <c r="H519" i="15" s="1"/>
  <c r="H515" i="7"/>
  <c r="H515" i="15" s="1"/>
  <c r="H620" i="7"/>
  <c r="H620" i="15" s="1"/>
  <c r="H614" i="7"/>
  <c r="H587" i="7"/>
  <c r="H587" i="15" s="1"/>
  <c r="H621" i="7"/>
  <c r="H621" i="15" s="1"/>
  <c r="H597" i="7"/>
  <c r="H628" i="7"/>
  <c r="H622" i="7"/>
  <c r="H622" i="15" s="1"/>
  <c r="H596" i="7"/>
  <c r="H596" i="15" s="1"/>
  <c r="H595" i="7"/>
  <c r="H595" i="15" s="1"/>
  <c r="H586" i="7"/>
  <c r="H582" i="7"/>
  <c r="H582" i="15" s="1"/>
  <c r="H578" i="7"/>
  <c r="H574" i="7"/>
  <c r="H574" i="15" s="1"/>
  <c r="H570" i="7"/>
  <c r="H566" i="7"/>
  <c r="H566" i="15" s="1"/>
  <c r="H562" i="7"/>
  <c r="H558" i="7"/>
  <c r="H558" i="15" s="1"/>
  <c r="F49" i="18" s="1"/>
  <c r="H554" i="7"/>
  <c r="H550" i="7"/>
  <c r="H550" i="15" s="1"/>
  <c r="H546" i="7"/>
  <c r="H542" i="7"/>
  <c r="H538" i="7"/>
  <c r="H534" i="7"/>
  <c r="H534" i="15" s="1"/>
  <c r="H632" i="7"/>
  <c r="H607" i="7"/>
  <c r="H606" i="7"/>
  <c r="H606" i="15" s="1"/>
  <c r="H594" i="7"/>
  <c r="H605" i="7"/>
  <c r="H605" i="15" s="1"/>
  <c r="H486" i="7"/>
  <c r="H486" i="15" s="1"/>
  <c r="H480" i="7"/>
  <c r="H480" i="15" s="1"/>
  <c r="H530" i="7"/>
  <c r="H503" i="7"/>
  <c r="H503" i="15" s="1"/>
  <c r="H474" i="7"/>
  <c r="H474" i="15" s="1"/>
  <c r="H526" i="7"/>
  <c r="H526" i="15" s="1"/>
  <c r="H479" i="7"/>
  <c r="H468" i="7"/>
  <c r="H464" i="7"/>
  <c r="H460" i="7"/>
  <c r="H456" i="7"/>
  <c r="H452" i="7"/>
  <c r="H452" i="15" s="1"/>
  <c r="H448" i="7"/>
  <c r="H448" i="15" s="1"/>
  <c r="H444" i="7"/>
  <c r="H440" i="7"/>
  <c r="H440" i="15" s="1"/>
  <c r="H436" i="7"/>
  <c r="H432" i="7"/>
  <c r="H432" i="15" s="1"/>
  <c r="H428" i="7"/>
  <c r="H428" i="15" s="1"/>
  <c r="H424" i="7"/>
  <c r="H420" i="7"/>
  <c r="H416" i="7"/>
  <c r="H412" i="7"/>
  <c r="H408" i="7"/>
  <c r="H404" i="7"/>
  <c r="H400" i="7"/>
  <c r="H396" i="7"/>
  <c r="H396" i="15" s="1"/>
  <c r="H392" i="7"/>
  <c r="H388" i="7"/>
  <c r="H384" i="7"/>
  <c r="H380" i="7"/>
  <c r="H514" i="7"/>
  <c r="H484" i="7"/>
  <c r="H498" i="7"/>
  <c r="H478" i="7"/>
  <c r="H472" i="7"/>
  <c r="H522" i="7"/>
  <c r="H522" i="15" s="1"/>
  <c r="H467" i="7"/>
  <c r="H467" i="15" s="1"/>
  <c r="H463" i="7"/>
  <c r="H459" i="7"/>
  <c r="H455" i="7"/>
  <c r="H451" i="7"/>
  <c r="H447" i="7"/>
  <c r="H443" i="7"/>
  <c r="H443" i="15" s="1"/>
  <c r="H439" i="7"/>
  <c r="H435" i="7"/>
  <c r="H435" i="15" s="1"/>
  <c r="H431" i="7"/>
  <c r="H427" i="7"/>
  <c r="H423" i="7"/>
  <c r="H499" i="7"/>
  <c r="H499" i="15" s="1"/>
  <c r="H492" i="7"/>
  <c r="H483" i="7"/>
  <c r="H483" i="15" s="1"/>
  <c r="H491" i="7"/>
  <c r="H471" i="7"/>
  <c r="H510" i="7"/>
  <c r="H506" i="7"/>
  <c r="H490" i="7"/>
  <c r="H518" i="7"/>
  <c r="H488" i="7"/>
  <c r="H482" i="7"/>
  <c r="H476" i="7"/>
  <c r="H466" i="7"/>
  <c r="H462" i="7"/>
  <c r="H462" i="15" s="1"/>
  <c r="H458" i="7"/>
  <c r="H458" i="15" s="1"/>
  <c r="H454" i="7"/>
  <c r="H450" i="7"/>
  <c r="H446" i="7"/>
  <c r="H442" i="7"/>
  <c r="H442" i="15" s="1"/>
  <c r="H438" i="7"/>
  <c r="H434" i="7"/>
  <c r="H434" i="15" s="1"/>
  <c r="H470" i="7"/>
  <c r="H470" i="15" s="1"/>
  <c r="H507" i="7"/>
  <c r="H507" i="15" s="1"/>
  <c r="H494" i="7"/>
  <c r="H494" i="15" s="1"/>
  <c r="F62" i="18" s="1"/>
  <c r="H487" i="7"/>
  <c r="H475" i="7"/>
  <c r="H475" i="15" s="1"/>
  <c r="H511" i="7"/>
  <c r="H502" i="7"/>
  <c r="H502" i="15" s="1"/>
  <c r="H495" i="7"/>
  <c r="H495" i="15" s="1"/>
  <c r="H469" i="7"/>
  <c r="H469" i="15" s="1"/>
  <c r="H465" i="7"/>
  <c r="H461" i="7"/>
  <c r="H461" i="15" s="1"/>
  <c r="H457" i="7"/>
  <c r="H453" i="7"/>
  <c r="H453" i="15" s="1"/>
  <c r="H449" i="7"/>
  <c r="H445" i="7"/>
  <c r="H441" i="7"/>
  <c r="H441" i="15" s="1"/>
  <c r="H437" i="7"/>
  <c r="H433" i="7"/>
  <c r="H433" i="15" s="1"/>
  <c r="H409" i="7"/>
  <c r="H407" i="7"/>
  <c r="H407" i="15" s="1"/>
  <c r="H387" i="7"/>
  <c r="H366" i="7"/>
  <c r="H360" i="7"/>
  <c r="H394" i="7"/>
  <c r="H394" i="15" s="1"/>
  <c r="H354" i="7"/>
  <c r="H349" i="7"/>
  <c r="H349" i="15" s="1"/>
  <c r="H345" i="7"/>
  <c r="H341" i="7"/>
  <c r="H337" i="7"/>
  <c r="H337" i="15" s="1"/>
  <c r="H333" i="7"/>
  <c r="H329" i="7"/>
  <c r="H325" i="7"/>
  <c r="H325" i="15" s="1"/>
  <c r="H321" i="7"/>
  <c r="H321" i="15" s="1"/>
  <c r="H317" i="7"/>
  <c r="H313" i="7"/>
  <c r="H313" i="15" s="1"/>
  <c r="H309" i="7"/>
  <c r="H305" i="7"/>
  <c r="H301" i="7"/>
  <c r="H297" i="7"/>
  <c r="H297" i="15" s="1"/>
  <c r="H293" i="7"/>
  <c r="H289" i="7"/>
  <c r="H289" i="15" s="1"/>
  <c r="H285" i="7"/>
  <c r="H285" i="15" s="1"/>
  <c r="H281" i="7"/>
  <c r="H281" i="15" s="1"/>
  <c r="H277" i="7"/>
  <c r="H273" i="7"/>
  <c r="H273" i="15" s="1"/>
  <c r="H269" i="7"/>
  <c r="H265" i="7"/>
  <c r="H261" i="7"/>
  <c r="H261" i="15" s="1"/>
  <c r="H257" i="7"/>
  <c r="H253" i="7"/>
  <c r="H253" i="15" s="1"/>
  <c r="H249" i="7"/>
  <c r="H245" i="7"/>
  <c r="H245" i="15" s="1"/>
  <c r="H241" i="7"/>
  <c r="H426" i="7"/>
  <c r="H426" i="15" s="1"/>
  <c r="H414" i="7"/>
  <c r="H414" i="15" s="1"/>
  <c r="H383" i="7"/>
  <c r="H383" i="15" s="1"/>
  <c r="H371" i="7"/>
  <c r="H430" i="7"/>
  <c r="H422" i="7"/>
  <c r="H422" i="15" s="1"/>
  <c r="H405" i="7"/>
  <c r="H405" i="15" s="1"/>
  <c r="H403" i="7"/>
  <c r="H365" i="7"/>
  <c r="H359" i="7"/>
  <c r="H359" i="15" s="1"/>
  <c r="H353" i="7"/>
  <c r="H410" i="7"/>
  <c r="H370" i="7"/>
  <c r="H370" i="15" s="1"/>
  <c r="H364" i="7"/>
  <c r="H348" i="7"/>
  <c r="H344" i="7"/>
  <c r="H340" i="7"/>
  <c r="H340" i="15" s="1"/>
  <c r="H336" i="7"/>
  <c r="H332" i="7"/>
  <c r="H328" i="7"/>
  <c r="H328" i="15" s="1"/>
  <c r="H324" i="7"/>
  <c r="H320" i="7"/>
  <c r="H316" i="7"/>
  <c r="H312" i="7"/>
  <c r="H312" i="15" s="1"/>
  <c r="H308" i="7"/>
  <c r="H308" i="15" s="1"/>
  <c r="H304" i="7"/>
  <c r="H304" i="15" s="1"/>
  <c r="H300" i="7"/>
  <c r="H300" i="15" s="1"/>
  <c r="H296" i="7"/>
  <c r="H292" i="7"/>
  <c r="H288" i="7"/>
  <c r="H284" i="7"/>
  <c r="H280" i="7"/>
  <c r="H276" i="7"/>
  <c r="H272" i="7"/>
  <c r="H272" i="15" s="1"/>
  <c r="H401" i="7"/>
  <c r="H399" i="7"/>
  <c r="H358" i="7"/>
  <c r="H352" i="7"/>
  <c r="H425" i="7"/>
  <c r="H425" i="15" s="1"/>
  <c r="H419" i="7"/>
  <c r="H419" i="15" s="1"/>
  <c r="H429" i="7"/>
  <c r="H406" i="7"/>
  <c r="H406" i="15" s="1"/>
  <c r="H379" i="7"/>
  <c r="H378" i="7"/>
  <c r="H369" i="7"/>
  <c r="H363" i="7"/>
  <c r="H397" i="7"/>
  <c r="H395" i="7"/>
  <c r="H389" i="7"/>
  <c r="H377" i="7"/>
  <c r="H376" i="7"/>
  <c r="H375" i="7"/>
  <c r="H357" i="7"/>
  <c r="H357" i="15" s="1"/>
  <c r="H351" i="7"/>
  <c r="H351" i="15" s="1"/>
  <c r="H347" i="7"/>
  <c r="H347" i="15" s="1"/>
  <c r="H343" i="7"/>
  <c r="H343" i="15" s="1"/>
  <c r="H339" i="7"/>
  <c r="H335" i="7"/>
  <c r="H335" i="15" s="1"/>
  <c r="H331" i="7"/>
  <c r="H327" i="7"/>
  <c r="H323" i="7"/>
  <c r="H323" i="15" s="1"/>
  <c r="H319" i="7"/>
  <c r="H319" i="15" s="1"/>
  <c r="H315" i="7"/>
  <c r="H311" i="7"/>
  <c r="H307" i="7"/>
  <c r="H307" i="15" s="1"/>
  <c r="H303" i="7"/>
  <c r="H303" i="15" s="1"/>
  <c r="H299" i="7"/>
  <c r="H295" i="7"/>
  <c r="H291" i="7"/>
  <c r="H291" i="15" s="1"/>
  <c r="F75" i="18" s="1"/>
  <c r="H287" i="7"/>
  <c r="H283" i="7"/>
  <c r="H279" i="7"/>
  <c r="H279" i="15" s="1"/>
  <c r="H275" i="7"/>
  <c r="H275" i="15" s="1"/>
  <c r="H271" i="7"/>
  <c r="H421" i="7"/>
  <c r="H417" i="7"/>
  <c r="H415" i="7"/>
  <c r="H415" i="15" s="1"/>
  <c r="H374" i="7"/>
  <c r="H374" i="15" s="1"/>
  <c r="H368" i="7"/>
  <c r="H402" i="7"/>
  <c r="H390" i="7"/>
  <c r="H390" i="15" s="1"/>
  <c r="H385" i="7"/>
  <c r="H362" i="7"/>
  <c r="H356" i="7"/>
  <c r="H356" i="15" s="1"/>
  <c r="H413" i="7"/>
  <c r="H413" i="15" s="1"/>
  <c r="H411" i="7"/>
  <c r="H393" i="7"/>
  <c r="H386" i="7"/>
  <c r="H386" i="15" s="1"/>
  <c r="H381" i="7"/>
  <c r="H373" i="7"/>
  <c r="H367" i="7"/>
  <c r="H367" i="15" s="1"/>
  <c r="H350" i="7"/>
  <c r="H346" i="7"/>
  <c r="H342" i="7"/>
  <c r="H338" i="7"/>
  <c r="H334" i="7"/>
  <c r="H334" i="15" s="1"/>
  <c r="H330" i="7"/>
  <c r="H326" i="7"/>
  <c r="H326" i="15" s="1"/>
  <c r="H322" i="7"/>
  <c r="H318" i="7"/>
  <c r="H318" i="15" s="1"/>
  <c r="H314" i="7"/>
  <c r="H314" i="15" s="1"/>
  <c r="H310" i="7"/>
  <c r="H306" i="7"/>
  <c r="H306" i="15" s="1"/>
  <c r="H302" i="7"/>
  <c r="H298" i="7"/>
  <c r="H298" i="15" s="1"/>
  <c r="H398" i="7"/>
  <c r="H361" i="7"/>
  <c r="H361" i="15" s="1"/>
  <c r="H355" i="7"/>
  <c r="H355" i="15" s="1"/>
  <c r="H418" i="7"/>
  <c r="H391" i="7"/>
  <c r="H382" i="7"/>
  <c r="H372" i="7"/>
  <c r="H219" i="7"/>
  <c r="H219" i="15" s="1"/>
  <c r="H290" i="7"/>
  <c r="H255" i="7"/>
  <c r="H244" i="7"/>
  <c r="H236" i="7"/>
  <c r="H268" i="7"/>
  <c r="H268" i="15" s="1"/>
  <c r="H267" i="7"/>
  <c r="H267" i="15" s="1"/>
  <c r="H230" i="7"/>
  <c r="H230" i="15" s="1"/>
  <c r="H224" i="7"/>
  <c r="H213" i="7"/>
  <c r="H213" i="15" s="1"/>
  <c r="H209" i="7"/>
  <c r="H205" i="7"/>
  <c r="H201" i="7"/>
  <c r="H197" i="7"/>
  <c r="H197" i="15" s="1"/>
  <c r="H193" i="7"/>
  <c r="H189" i="7"/>
  <c r="H185" i="7"/>
  <c r="H185" i="15" s="1"/>
  <c r="H181" i="7"/>
  <c r="H177" i="7"/>
  <c r="H173" i="7"/>
  <c r="H169" i="7"/>
  <c r="H169" i="15" s="1"/>
  <c r="H165" i="7"/>
  <c r="H161" i="7"/>
  <c r="H161" i="15" s="1"/>
  <c r="H157" i="7"/>
  <c r="H157" i="15" s="1"/>
  <c r="F43" i="18" s="1"/>
  <c r="H153" i="7"/>
  <c r="H153" i="15" s="1"/>
  <c r="H149" i="7"/>
  <c r="H266" i="7"/>
  <c r="H266" i="15" s="1"/>
  <c r="H264" i="7"/>
  <c r="H264" i="15" s="1"/>
  <c r="H254" i="7"/>
  <c r="H254" i="15" s="1"/>
  <c r="H243" i="7"/>
  <c r="H218" i="7"/>
  <c r="H286" i="7"/>
  <c r="H235" i="7"/>
  <c r="H229" i="7"/>
  <c r="H229" i="15" s="1"/>
  <c r="H263" i="7"/>
  <c r="H252" i="7"/>
  <c r="H242" i="7"/>
  <c r="H242" i="15" s="1"/>
  <c r="F90" i="18" s="1"/>
  <c r="H223" i="7"/>
  <c r="H217" i="7"/>
  <c r="H212" i="7"/>
  <c r="H208" i="7"/>
  <c r="H204" i="7"/>
  <c r="H200" i="7"/>
  <c r="H200" i="15" s="1"/>
  <c r="H196" i="7"/>
  <c r="H192" i="7"/>
  <c r="H192" i="15" s="1"/>
  <c r="H188" i="7"/>
  <c r="H184" i="7"/>
  <c r="H184" i="15" s="1"/>
  <c r="H180" i="7"/>
  <c r="H176" i="7"/>
  <c r="H176" i="15" s="1"/>
  <c r="H172" i="7"/>
  <c r="H282" i="7"/>
  <c r="H282" i="15" s="1"/>
  <c r="H270" i="7"/>
  <c r="H262" i="7"/>
  <c r="H251" i="7"/>
  <c r="H251" i="15" s="1"/>
  <c r="H240" i="7"/>
  <c r="H234" i="7"/>
  <c r="H234" i="15" s="1"/>
  <c r="H228" i="7"/>
  <c r="H222" i="7"/>
  <c r="H222" i="15" s="1"/>
  <c r="H216" i="7"/>
  <c r="H260" i="7"/>
  <c r="H250" i="7"/>
  <c r="H239" i="7"/>
  <c r="H239" i="15" s="1"/>
  <c r="H233" i="7"/>
  <c r="H278" i="7"/>
  <c r="H227" i="7"/>
  <c r="H227" i="15" s="1"/>
  <c r="H221" i="7"/>
  <c r="H211" i="7"/>
  <c r="H211" i="15" s="1"/>
  <c r="H207" i="7"/>
  <c r="H203" i="7"/>
  <c r="H199" i="7"/>
  <c r="H195" i="7"/>
  <c r="H191" i="7"/>
  <c r="H187" i="7"/>
  <c r="H183" i="7"/>
  <c r="H183" i="15" s="1"/>
  <c r="H179" i="7"/>
  <c r="H175" i="7"/>
  <c r="H171" i="7"/>
  <c r="H167" i="7"/>
  <c r="H163" i="7"/>
  <c r="H159" i="7"/>
  <c r="H155" i="7"/>
  <c r="H151" i="7"/>
  <c r="H151" i="15" s="1"/>
  <c r="H147" i="7"/>
  <c r="H147" i="15" s="1"/>
  <c r="H143" i="7"/>
  <c r="H143" i="15" s="1"/>
  <c r="H259" i="7"/>
  <c r="H259" i="15" s="1"/>
  <c r="H248" i="7"/>
  <c r="H248" i="15" s="1"/>
  <c r="H215" i="7"/>
  <c r="H238" i="7"/>
  <c r="H232" i="7"/>
  <c r="H274" i="7"/>
  <c r="H274" i="15" s="1"/>
  <c r="H258" i="7"/>
  <c r="H258" i="15" s="1"/>
  <c r="H247" i="7"/>
  <c r="H247" i="15" s="1"/>
  <c r="H226" i="7"/>
  <c r="H220" i="7"/>
  <c r="H294" i="7"/>
  <c r="H294" i="15" s="1"/>
  <c r="H237" i="7"/>
  <c r="H214" i="7"/>
  <c r="H214" i="15" s="1"/>
  <c r="H210" i="7"/>
  <c r="H210" i="15" s="1"/>
  <c r="H206" i="7"/>
  <c r="H206" i="15" s="1"/>
  <c r="H202" i="7"/>
  <c r="H256" i="7"/>
  <c r="H256" i="15" s="1"/>
  <c r="H246" i="7"/>
  <c r="H246" i="15" s="1"/>
  <c r="H231" i="7"/>
  <c r="H225" i="7"/>
  <c r="H174" i="7"/>
  <c r="H174" i="15" s="1"/>
  <c r="H136" i="7"/>
  <c r="H126" i="7"/>
  <c r="H126" i="15" s="1"/>
  <c r="H125" i="7"/>
  <c r="H125" i="15" s="1"/>
  <c r="H118" i="7"/>
  <c r="H118" i="15" s="1"/>
  <c r="H113" i="7"/>
  <c r="H113" i="15" s="1"/>
  <c r="H109" i="7"/>
  <c r="H105" i="7"/>
  <c r="H101" i="7"/>
  <c r="H97" i="7"/>
  <c r="H93" i="7"/>
  <c r="H89" i="7"/>
  <c r="H89" i="15" s="1"/>
  <c r="H85" i="7"/>
  <c r="H81" i="7"/>
  <c r="H77" i="7"/>
  <c r="H73" i="7"/>
  <c r="H69" i="7"/>
  <c r="H65" i="7"/>
  <c r="H65" i="15" s="1"/>
  <c r="H61" i="7"/>
  <c r="H61" i="15" s="1"/>
  <c r="H57" i="7"/>
  <c r="H53" i="7"/>
  <c r="H49" i="7"/>
  <c r="H45" i="7"/>
  <c r="H41" i="7"/>
  <c r="H37" i="7"/>
  <c r="H37" i="15" s="1"/>
  <c r="H33" i="7"/>
  <c r="H29" i="7"/>
  <c r="H25" i="7"/>
  <c r="H21" i="7"/>
  <c r="H17" i="7"/>
  <c r="H13" i="7"/>
  <c r="H9" i="7"/>
  <c r="H9" i="15" s="1"/>
  <c r="H5" i="7"/>
  <c r="H5" i="15" s="1"/>
  <c r="H198" i="7"/>
  <c r="H198" i="15" s="1"/>
  <c r="H146" i="7"/>
  <c r="H146" i="15" s="1"/>
  <c r="H150" i="7"/>
  <c r="H135" i="7"/>
  <c r="H124" i="7"/>
  <c r="H124" i="15" s="1"/>
  <c r="H117" i="7"/>
  <c r="H164" i="7"/>
  <c r="H162" i="7"/>
  <c r="H134" i="7"/>
  <c r="H134" i="15" s="1"/>
  <c r="H133" i="7"/>
  <c r="H123" i="7"/>
  <c r="H123" i="15" s="1"/>
  <c r="H112" i="7"/>
  <c r="H112" i="15" s="1"/>
  <c r="H108" i="7"/>
  <c r="H104" i="7"/>
  <c r="H100" i="7"/>
  <c r="H96" i="7"/>
  <c r="H92" i="7"/>
  <c r="H88" i="7"/>
  <c r="H84" i="7"/>
  <c r="H80" i="7"/>
  <c r="H76" i="7"/>
  <c r="H76" i="15" s="1"/>
  <c r="H72" i="7"/>
  <c r="H72" i="15" s="1"/>
  <c r="H68" i="7"/>
  <c r="H64" i="7"/>
  <c r="H64" i="15" s="1"/>
  <c r="H60" i="7"/>
  <c r="H60" i="15" s="1"/>
  <c r="H56" i="7"/>
  <c r="H52" i="7"/>
  <c r="H48" i="7"/>
  <c r="H48" i="15" s="1"/>
  <c r="H44" i="7"/>
  <c r="H40" i="7"/>
  <c r="H40" i="15" s="1"/>
  <c r="H36" i="7"/>
  <c r="H32" i="7"/>
  <c r="H32" i="15" s="1"/>
  <c r="H28" i="7"/>
  <c r="H24" i="7"/>
  <c r="H20" i="7"/>
  <c r="H16" i="7"/>
  <c r="H16" i="15" s="1"/>
  <c r="H12" i="7"/>
  <c r="H12" i="15" s="1"/>
  <c r="H8" i="7"/>
  <c r="H8" i="15" s="1"/>
  <c r="H4" i="7"/>
  <c r="H4" i="15" s="1"/>
  <c r="H168" i="7"/>
  <c r="H168" i="15" s="1"/>
  <c r="H166" i="7"/>
  <c r="H160" i="7"/>
  <c r="H160" i="15" s="1"/>
  <c r="H154" i="7"/>
  <c r="H154" i="15" s="1"/>
  <c r="H116" i="7"/>
  <c r="H148" i="7"/>
  <c r="H132" i="7"/>
  <c r="H122" i="7"/>
  <c r="H121" i="7"/>
  <c r="H131" i="7"/>
  <c r="H115" i="7"/>
  <c r="H115" i="15" s="1"/>
  <c r="H111" i="7"/>
  <c r="H111" i="15" s="1"/>
  <c r="F9" i="18" s="1"/>
  <c r="H107" i="7"/>
  <c r="H103" i="7"/>
  <c r="H103" i="15" s="1"/>
  <c r="H99" i="7"/>
  <c r="H99" i="15" s="1"/>
  <c r="H95" i="7"/>
  <c r="H95" i="15" s="1"/>
  <c r="H91" i="7"/>
  <c r="H91" i="15" s="1"/>
  <c r="H87" i="7"/>
  <c r="H83" i="7"/>
  <c r="H79" i="7"/>
  <c r="H79" i="15" s="1"/>
  <c r="H75" i="7"/>
  <c r="H71" i="7"/>
  <c r="H71" i="15" s="1"/>
  <c r="H67" i="7"/>
  <c r="H63" i="7"/>
  <c r="H59" i="7"/>
  <c r="H55" i="7"/>
  <c r="H51" i="7"/>
  <c r="H47" i="7"/>
  <c r="H43" i="7"/>
  <c r="H39" i="7"/>
  <c r="H39" i="15" s="1"/>
  <c r="H35" i="7"/>
  <c r="H35" i="15" s="1"/>
  <c r="H31" i="7"/>
  <c r="H27" i="7"/>
  <c r="H27" i="15" s="1"/>
  <c r="H170" i="7"/>
  <c r="H170" i="15" s="1"/>
  <c r="H152" i="7"/>
  <c r="H141" i="7"/>
  <c r="H140" i="7"/>
  <c r="H130" i="7"/>
  <c r="H130" i="15" s="1"/>
  <c r="H129" i="7"/>
  <c r="H129" i="15" s="1"/>
  <c r="H120" i="7"/>
  <c r="H120" i="15" s="1"/>
  <c r="H178" i="7"/>
  <c r="H158" i="7"/>
  <c r="H144" i="7"/>
  <c r="H144" i="15" s="1"/>
  <c r="H142" i="7"/>
  <c r="H182" i="7"/>
  <c r="H182" i="15" s="1"/>
  <c r="H139" i="7"/>
  <c r="H128" i="7"/>
  <c r="H114" i="7"/>
  <c r="H110" i="7"/>
  <c r="H106" i="7"/>
  <c r="H102" i="7"/>
  <c r="H98" i="7"/>
  <c r="H98" i="15" s="1"/>
  <c r="H94" i="7"/>
  <c r="H94" i="15" s="1"/>
  <c r="H90" i="7"/>
  <c r="H86" i="7"/>
  <c r="H82" i="7"/>
  <c r="H78" i="7"/>
  <c r="H74" i="7"/>
  <c r="H70" i="7"/>
  <c r="H70" i="15" s="1"/>
  <c r="H66" i="7"/>
  <c r="H66" i="15" s="1"/>
  <c r="F3" i="18" s="1"/>
  <c r="H62" i="7"/>
  <c r="H62" i="15" s="1"/>
  <c r="H58" i="7"/>
  <c r="H54" i="7"/>
  <c r="H50" i="7"/>
  <c r="H46" i="7"/>
  <c r="H42" i="7"/>
  <c r="H38" i="7"/>
  <c r="H186" i="7"/>
  <c r="H186" i="15" s="1"/>
  <c r="H156" i="7"/>
  <c r="H156" i="15" s="1"/>
  <c r="H119" i="7"/>
  <c r="H119" i="15" s="1"/>
  <c r="H190" i="7"/>
  <c r="H190" i="15" s="1"/>
  <c r="H145" i="7"/>
  <c r="H145" i="15" s="1"/>
  <c r="H138" i="7"/>
  <c r="H138" i="15" s="1"/>
  <c r="H137" i="7"/>
  <c r="H127" i="7"/>
  <c r="H127" i="15" s="1"/>
  <c r="H194" i="7"/>
  <c r="H3" i="7"/>
  <c r="G4" i="7"/>
  <c r="G4" i="15" s="1"/>
  <c r="K5" i="7"/>
  <c r="K5" i="15" s="1"/>
  <c r="K6" i="7"/>
  <c r="K7" i="7"/>
  <c r="K7" i="15" s="1"/>
  <c r="O8" i="15"/>
  <c r="O9" i="15"/>
  <c r="S11" i="7"/>
  <c r="S11" i="15" s="1"/>
  <c r="Q12" i="18" s="1"/>
  <c r="S12" i="7"/>
  <c r="S12" i="15" s="1"/>
  <c r="E14" i="7"/>
  <c r="F15" i="7"/>
  <c r="J16" i="7"/>
  <c r="J16" i="15" s="1"/>
  <c r="J21" i="7"/>
  <c r="L22" i="7"/>
  <c r="T23" i="7"/>
  <c r="R27" i="7"/>
  <c r="R27" i="15" s="1"/>
  <c r="P84" i="18" s="1"/>
  <c r="Q29" i="7"/>
  <c r="T31" i="7"/>
  <c r="F34" i="7"/>
  <c r="F34" i="15" s="1"/>
  <c r="E36" i="7"/>
  <c r="I38" i="7"/>
  <c r="N48" i="7"/>
  <c r="N48" i="15" s="1"/>
  <c r="N56" i="7"/>
  <c r="I1244" i="7"/>
  <c r="I1240" i="7"/>
  <c r="I1236" i="7"/>
  <c r="I1232" i="7"/>
  <c r="I1228" i="7"/>
  <c r="I1224" i="7"/>
  <c r="I1220" i="7"/>
  <c r="I1216" i="7"/>
  <c r="I1212" i="7"/>
  <c r="I1208" i="7"/>
  <c r="I1208" i="15" s="1"/>
  <c r="I1225" i="7"/>
  <c r="I1204" i="7"/>
  <c r="I1203" i="7"/>
  <c r="I1222" i="7"/>
  <c r="I1239" i="7"/>
  <c r="I1231" i="7"/>
  <c r="I1218" i="7"/>
  <c r="I1206" i="7"/>
  <c r="I1168" i="7"/>
  <c r="I1157" i="7"/>
  <c r="I1242" i="7"/>
  <c r="I1234" i="7"/>
  <c r="I1234" i="15" s="1"/>
  <c r="I1226" i="7"/>
  <c r="I1214" i="7"/>
  <c r="I1223" i="7"/>
  <c r="I1219" i="7"/>
  <c r="I1237" i="7"/>
  <c r="I1229" i="7"/>
  <c r="I1194" i="7"/>
  <c r="I1183" i="7"/>
  <c r="I1182" i="7"/>
  <c r="I1180" i="7"/>
  <c r="I1177" i="7"/>
  <c r="I1215" i="7"/>
  <c r="I1209" i="7"/>
  <c r="I1196" i="7"/>
  <c r="I1195" i="7"/>
  <c r="I1179" i="7"/>
  <c r="I1178" i="7"/>
  <c r="I1176" i="7"/>
  <c r="I1197" i="7"/>
  <c r="I1175" i="7"/>
  <c r="I1164" i="7"/>
  <c r="I1174" i="7"/>
  <c r="I1154" i="7"/>
  <c r="I1243" i="7"/>
  <c r="I1235" i="7"/>
  <c r="I1235" i="15" s="1"/>
  <c r="I1227" i="7"/>
  <c r="I1210" i="7"/>
  <c r="I1198" i="7"/>
  <c r="I1238" i="7"/>
  <c r="I1201" i="7"/>
  <c r="I1181" i="7"/>
  <c r="I1162" i="7"/>
  <c r="I1162" i="15" s="1"/>
  <c r="I1150" i="7"/>
  <c r="I1146" i="7"/>
  <c r="I1142" i="7"/>
  <c r="I1138" i="7"/>
  <c r="I1134" i="7"/>
  <c r="I1130" i="7"/>
  <c r="I1126" i="7"/>
  <c r="I1122" i="7"/>
  <c r="I1122" i="15" s="1"/>
  <c r="I1118" i="7"/>
  <c r="I1114" i="7"/>
  <c r="I1114" i="15" s="1"/>
  <c r="I1110" i="7"/>
  <c r="I1106" i="7"/>
  <c r="I1102" i="7"/>
  <c r="I1102" i="15" s="1"/>
  <c r="I1098" i="7"/>
  <c r="I1094" i="7"/>
  <c r="I1090" i="7"/>
  <c r="I1086" i="7"/>
  <c r="I1082" i="7"/>
  <c r="I1078" i="7"/>
  <c r="I1074" i="7"/>
  <c r="I1070" i="7"/>
  <c r="I1066" i="7"/>
  <c r="I1211" i="7"/>
  <c r="I1233" i="7"/>
  <c r="I1217" i="7"/>
  <c r="I1163" i="7"/>
  <c r="I1192" i="7"/>
  <c r="I1190" i="7"/>
  <c r="I1188" i="7"/>
  <c r="I1169" i="7"/>
  <c r="I1149" i="7"/>
  <c r="I1145" i="7"/>
  <c r="I1141" i="7"/>
  <c r="I1137" i="7"/>
  <c r="I1133" i="7"/>
  <c r="I1129" i="7"/>
  <c r="I1125" i="7"/>
  <c r="I1121" i="7"/>
  <c r="I1117" i="7"/>
  <c r="I1117" i="15" s="1"/>
  <c r="I1186" i="7"/>
  <c r="I1184" i="7"/>
  <c r="I1155" i="7"/>
  <c r="I1153" i="7"/>
  <c r="I1213" i="7"/>
  <c r="I1200" i="7"/>
  <c r="I1156" i="7"/>
  <c r="I1205" i="7"/>
  <c r="I1170" i="7"/>
  <c r="I1165" i="7"/>
  <c r="I1152" i="7"/>
  <c r="I1148" i="7"/>
  <c r="I1144" i="7"/>
  <c r="I1140" i="7"/>
  <c r="I1136" i="7"/>
  <c r="I1132" i="7"/>
  <c r="I1128" i="7"/>
  <c r="I1124" i="7"/>
  <c r="I1120" i="7"/>
  <c r="I1116" i="7"/>
  <c r="I1116" i="15" s="1"/>
  <c r="I1230" i="7"/>
  <c r="I1207" i="7"/>
  <c r="I1171" i="7"/>
  <c r="I1158" i="7"/>
  <c r="I1241" i="7"/>
  <c r="I1202" i="7"/>
  <c r="I1189" i="7"/>
  <c r="I1166" i="7"/>
  <c r="I1193" i="7"/>
  <c r="I1191" i="7"/>
  <c r="I1185" i="7"/>
  <c r="I1172" i="7"/>
  <c r="I1159" i="7"/>
  <c r="I1151" i="7"/>
  <c r="I1147" i="7"/>
  <c r="I1143" i="7"/>
  <c r="I1139" i="7"/>
  <c r="I1187" i="7"/>
  <c r="I1160" i="7"/>
  <c r="I1096" i="7"/>
  <c r="I1096" i="15" s="1"/>
  <c r="I1067" i="7"/>
  <c r="I1062" i="7"/>
  <c r="I1058" i="7"/>
  <c r="I1054" i="7"/>
  <c r="I1050" i="7"/>
  <c r="I1046" i="7"/>
  <c r="I1042" i="7"/>
  <c r="I1038" i="7"/>
  <c r="I1038" i="15" s="1"/>
  <c r="I1034" i="7"/>
  <c r="I1030" i="7"/>
  <c r="I1026" i="7"/>
  <c r="I1026" i="15" s="1"/>
  <c r="I1022" i="7"/>
  <c r="I1022" i="15" s="1"/>
  <c r="I1018" i="7"/>
  <c r="I1014" i="7"/>
  <c r="I1014" i="15" s="1"/>
  <c r="I1010" i="7"/>
  <c r="I1006" i="7"/>
  <c r="I1006" i="15" s="1"/>
  <c r="I1002" i="7"/>
  <c r="I1002" i="15" s="1"/>
  <c r="I998" i="7"/>
  <c r="I998" i="15" s="1"/>
  <c r="I1084" i="7"/>
  <c r="I1084" i="15" s="1"/>
  <c r="I1101" i="7"/>
  <c r="I1072" i="7"/>
  <c r="I1072" i="15" s="1"/>
  <c r="I1095" i="7"/>
  <c r="I1089" i="7"/>
  <c r="I1173" i="7"/>
  <c r="I1109" i="7"/>
  <c r="I1083" i="7"/>
  <c r="I1083" i="15" s="1"/>
  <c r="I1077" i="7"/>
  <c r="I1077" i="15" s="1"/>
  <c r="I1061" i="7"/>
  <c r="I1061" i="15" s="1"/>
  <c r="I1057" i="7"/>
  <c r="I1057" i="15" s="1"/>
  <c r="I1053" i="7"/>
  <c r="I1053" i="15" s="1"/>
  <c r="I1049" i="7"/>
  <c r="I1049" i="15" s="1"/>
  <c r="I1045" i="7"/>
  <c r="I1045" i="15" s="1"/>
  <c r="I1041" i="7"/>
  <c r="I1037" i="7"/>
  <c r="I1037" i="15" s="1"/>
  <c r="I1108" i="7"/>
  <c r="I1100" i="7"/>
  <c r="I1100" i="15" s="1"/>
  <c r="I1071" i="7"/>
  <c r="I1065" i="7"/>
  <c r="I1065" i="15" s="1"/>
  <c r="I1112" i="7"/>
  <c r="I1112" i="15" s="1"/>
  <c r="I1111" i="7"/>
  <c r="I1107" i="7"/>
  <c r="I1088" i="7"/>
  <c r="I1088" i="15" s="1"/>
  <c r="I1131" i="7"/>
  <c r="I1119" i="7"/>
  <c r="I1113" i="7"/>
  <c r="I1105" i="7"/>
  <c r="I1105" i="15" s="1"/>
  <c r="I1076" i="7"/>
  <c r="I1076" i="15" s="1"/>
  <c r="I1221" i="7"/>
  <c r="I1199" i="7"/>
  <c r="I1161" i="7"/>
  <c r="I1161" i="15" s="1"/>
  <c r="I1135" i="7"/>
  <c r="I1099" i="7"/>
  <c r="I1093" i="7"/>
  <c r="I1093" i="15" s="1"/>
  <c r="I1064" i="7"/>
  <c r="I1060" i="7"/>
  <c r="I1056" i="7"/>
  <c r="I1052" i="7"/>
  <c r="I1052" i="15" s="1"/>
  <c r="I1048" i="7"/>
  <c r="I1044" i="7"/>
  <c r="I1040" i="7"/>
  <c r="I1040" i="15" s="1"/>
  <c r="I1036" i="7"/>
  <c r="I1036" i="15" s="1"/>
  <c r="I1032" i="7"/>
  <c r="I1032" i="15" s="1"/>
  <c r="I1028" i="7"/>
  <c r="I1028" i="15" s="1"/>
  <c r="G60" i="18" s="1"/>
  <c r="I1024" i="7"/>
  <c r="I1020" i="7"/>
  <c r="I1020" i="15" s="1"/>
  <c r="I1016" i="7"/>
  <c r="I1016" i="15" s="1"/>
  <c r="I1012" i="7"/>
  <c r="I1012" i="15" s="1"/>
  <c r="I1008" i="7"/>
  <c r="I1008" i="15" s="1"/>
  <c r="I1004" i="7"/>
  <c r="I1000" i="7"/>
  <c r="I996" i="7"/>
  <c r="I996" i="15" s="1"/>
  <c r="I1127" i="7"/>
  <c r="I1123" i="7"/>
  <c r="I1087" i="7"/>
  <c r="I1081" i="7"/>
  <c r="I1081" i="15" s="1"/>
  <c r="I1115" i="7"/>
  <c r="I1115" i="15" s="1"/>
  <c r="I1104" i="7"/>
  <c r="I1104" i="15" s="1"/>
  <c r="I1075" i="7"/>
  <c r="I1075" i="15" s="1"/>
  <c r="G61" i="18" s="1"/>
  <c r="I1069" i="7"/>
  <c r="I1092" i="7"/>
  <c r="I1092" i="15" s="1"/>
  <c r="I1080" i="7"/>
  <c r="I1080" i="15" s="1"/>
  <c r="I1063" i="7"/>
  <c r="I1059" i="7"/>
  <c r="I1103" i="7"/>
  <c r="I1097" i="7"/>
  <c r="I1097" i="15" s="1"/>
  <c r="I1068" i="7"/>
  <c r="I1068" i="15" s="1"/>
  <c r="I1167" i="7"/>
  <c r="I1085" i="7"/>
  <c r="I1085" i="15" s="1"/>
  <c r="I1051" i="7"/>
  <c r="I1051" i="15" s="1"/>
  <c r="I1025" i="7"/>
  <c r="I1023" i="7"/>
  <c r="I1021" i="7"/>
  <c r="I1021" i="15" s="1"/>
  <c r="I1047" i="7"/>
  <c r="I1019" i="7"/>
  <c r="I1017" i="7"/>
  <c r="I1017" i="15" s="1"/>
  <c r="I1091" i="7"/>
  <c r="I1055" i="7"/>
  <c r="I1015" i="7"/>
  <c r="I1013" i="7"/>
  <c r="I1013" i="15" s="1"/>
  <c r="I1027" i="7"/>
  <c r="I1011" i="7"/>
  <c r="I1011" i="15" s="1"/>
  <c r="I1009" i="7"/>
  <c r="I992" i="7"/>
  <c r="I988" i="7"/>
  <c r="I988" i="15" s="1"/>
  <c r="I984" i="7"/>
  <c r="I980" i="7"/>
  <c r="I980" i="15" s="1"/>
  <c r="I976" i="7"/>
  <c r="I972" i="7"/>
  <c r="I972" i="15" s="1"/>
  <c r="I968" i="7"/>
  <c r="I964" i="7"/>
  <c r="I960" i="7"/>
  <c r="I956" i="7"/>
  <c r="I952" i="7"/>
  <c r="I948" i="7"/>
  <c r="I944" i="7"/>
  <c r="I944" i="15" s="1"/>
  <c r="I940" i="7"/>
  <c r="I936" i="7"/>
  <c r="I932" i="7"/>
  <c r="I1007" i="7"/>
  <c r="I1007" i="15" s="1"/>
  <c r="I1005" i="7"/>
  <c r="I1003" i="7"/>
  <c r="I1001" i="7"/>
  <c r="I1001" i="15" s="1"/>
  <c r="I1039" i="7"/>
  <c r="I1039" i="15" s="1"/>
  <c r="I1029" i="7"/>
  <c r="I1029" i="15" s="1"/>
  <c r="I999" i="7"/>
  <c r="I999" i="15" s="1"/>
  <c r="I997" i="7"/>
  <c r="I997" i="15" s="1"/>
  <c r="I1035" i="7"/>
  <c r="I1035" i="15" s="1"/>
  <c r="I991" i="7"/>
  <c r="I987" i="7"/>
  <c r="I983" i="7"/>
  <c r="I979" i="7"/>
  <c r="I975" i="7"/>
  <c r="I971" i="7"/>
  <c r="I967" i="7"/>
  <c r="I963" i="7"/>
  <c r="I959" i="7"/>
  <c r="I955" i="7"/>
  <c r="I951" i="7"/>
  <c r="I951" i="15" s="1"/>
  <c r="I995" i="7"/>
  <c r="I1043" i="7"/>
  <c r="I1043" i="15" s="1"/>
  <c r="I994" i="7"/>
  <c r="I990" i="7"/>
  <c r="I990" i="15" s="1"/>
  <c r="I986" i="7"/>
  <c r="I982" i="7"/>
  <c r="I982" i="15" s="1"/>
  <c r="I978" i="7"/>
  <c r="I974" i="7"/>
  <c r="I970" i="7"/>
  <c r="I970" i="15" s="1"/>
  <c r="I966" i="7"/>
  <c r="I966" i="15" s="1"/>
  <c r="I1031" i="7"/>
  <c r="I1073" i="7"/>
  <c r="I969" i="7"/>
  <c r="I969" i="15" s="1"/>
  <c r="I913" i="7"/>
  <c r="I973" i="7"/>
  <c r="I973" i="15" s="1"/>
  <c r="I930" i="7"/>
  <c r="I924" i="7"/>
  <c r="I907" i="7"/>
  <c r="I903" i="7"/>
  <c r="I903" i="15" s="1"/>
  <c r="I899" i="7"/>
  <c r="I899" i="15" s="1"/>
  <c r="I895" i="7"/>
  <c r="I891" i="7"/>
  <c r="I887" i="7"/>
  <c r="I887" i="15" s="1"/>
  <c r="I883" i="7"/>
  <c r="I879" i="7"/>
  <c r="I875" i="7"/>
  <c r="I871" i="7"/>
  <c r="I867" i="7"/>
  <c r="I863" i="7"/>
  <c r="I859" i="7"/>
  <c r="I859" i="15" s="1"/>
  <c r="I855" i="7"/>
  <c r="I855" i="15" s="1"/>
  <c r="I851" i="7"/>
  <c r="I847" i="7"/>
  <c r="I843" i="7"/>
  <c r="I843" i="15" s="1"/>
  <c r="I839" i="7"/>
  <c r="I839" i="15" s="1"/>
  <c r="I835" i="7"/>
  <c r="I835" i="15" s="1"/>
  <c r="G59" i="18" s="1"/>
  <c r="I831" i="7"/>
  <c r="I977" i="7"/>
  <c r="I977" i="15" s="1"/>
  <c r="I918" i="7"/>
  <c r="I918" i="15" s="1"/>
  <c r="G57" i="18" s="1"/>
  <c r="I912" i="7"/>
  <c r="I912" i="15" s="1"/>
  <c r="I989" i="7"/>
  <c r="I989" i="15" s="1"/>
  <c r="I981" i="7"/>
  <c r="I958" i="7"/>
  <c r="I958" i="15" s="1"/>
  <c r="I949" i="7"/>
  <c r="I1079" i="7"/>
  <c r="I929" i="7"/>
  <c r="I923" i="7"/>
  <c r="I923" i="15" s="1"/>
  <c r="I945" i="7"/>
  <c r="I917" i="7"/>
  <c r="I911" i="7"/>
  <c r="I911" i="15" s="1"/>
  <c r="I906" i="7"/>
  <c r="I906" i="15" s="1"/>
  <c r="I902" i="7"/>
  <c r="I902" i="15" s="1"/>
  <c r="I898" i="7"/>
  <c r="I898" i="15" s="1"/>
  <c r="I894" i="7"/>
  <c r="I894" i="15" s="1"/>
  <c r="I890" i="7"/>
  <c r="I890" i="15" s="1"/>
  <c r="I886" i="7"/>
  <c r="I882" i="7"/>
  <c r="I878" i="7"/>
  <c r="I874" i="7"/>
  <c r="I874" i="15" s="1"/>
  <c r="I870" i="7"/>
  <c r="I870" i="15" s="1"/>
  <c r="I866" i="7"/>
  <c r="I866" i="15" s="1"/>
  <c r="I862" i="7"/>
  <c r="I858" i="7"/>
  <c r="I854" i="7"/>
  <c r="I854" i="15" s="1"/>
  <c r="I850" i="7"/>
  <c r="I1033" i="7"/>
  <c r="I950" i="7"/>
  <c r="I946" i="7"/>
  <c r="I946" i="15" s="1"/>
  <c r="I928" i="7"/>
  <c r="I953" i="7"/>
  <c r="I953" i="15" s="1"/>
  <c r="G45" i="18" s="1"/>
  <c r="I939" i="7"/>
  <c r="I938" i="7"/>
  <c r="I938" i="15" s="1"/>
  <c r="I922" i="7"/>
  <c r="I922" i="15" s="1"/>
  <c r="I916" i="7"/>
  <c r="I916" i="15" s="1"/>
  <c r="I985" i="7"/>
  <c r="I937" i="7"/>
  <c r="I937" i="15" s="1"/>
  <c r="I935" i="7"/>
  <c r="I935" i="15" s="1"/>
  <c r="I910" i="7"/>
  <c r="I965" i="7"/>
  <c r="I965" i="15" s="1"/>
  <c r="I961" i="7"/>
  <c r="I961" i="15" s="1"/>
  <c r="I947" i="7"/>
  <c r="I927" i="7"/>
  <c r="I927" i="15" s="1"/>
  <c r="I905" i="7"/>
  <c r="I901" i="7"/>
  <c r="I897" i="7"/>
  <c r="I897" i="15" s="1"/>
  <c r="I893" i="7"/>
  <c r="I889" i="7"/>
  <c r="I889" i="15" s="1"/>
  <c r="I885" i="7"/>
  <c r="I885" i="15" s="1"/>
  <c r="I881" i="7"/>
  <c r="I881" i="15" s="1"/>
  <c r="I877" i="7"/>
  <c r="I873" i="7"/>
  <c r="I869" i="7"/>
  <c r="I869" i="15" s="1"/>
  <c r="I865" i="7"/>
  <c r="I865" i="15" s="1"/>
  <c r="I934" i="7"/>
  <c r="I921" i="7"/>
  <c r="I921" i="15" s="1"/>
  <c r="I915" i="7"/>
  <c r="I954" i="7"/>
  <c r="I954" i="15" s="1"/>
  <c r="I909" i="7"/>
  <c r="I941" i="7"/>
  <c r="I941" i="15" s="1"/>
  <c r="I933" i="7"/>
  <c r="I926" i="7"/>
  <c r="I926" i="15" s="1"/>
  <c r="G58" i="18" s="1"/>
  <c r="I920" i="7"/>
  <c r="I920" i="15" s="1"/>
  <c r="I942" i="7"/>
  <c r="I942" i="15" s="1"/>
  <c r="I914" i="7"/>
  <c r="I908" i="7"/>
  <c r="I904" i="7"/>
  <c r="I900" i="7"/>
  <c r="I900" i="15" s="1"/>
  <c r="I896" i="7"/>
  <c r="I892" i="7"/>
  <c r="I892" i="15" s="1"/>
  <c r="I888" i="7"/>
  <c r="I884" i="7"/>
  <c r="I880" i="7"/>
  <c r="I880" i="15" s="1"/>
  <c r="I993" i="7"/>
  <c r="I962" i="7"/>
  <c r="I943" i="7"/>
  <c r="I931" i="7"/>
  <c r="I957" i="7"/>
  <c r="I957" i="15" s="1"/>
  <c r="I925" i="7"/>
  <c r="I919" i="7"/>
  <c r="I919" i="15" s="1"/>
  <c r="I842" i="7"/>
  <c r="I841" i="7"/>
  <c r="I841" i="15" s="1"/>
  <c r="I838" i="7"/>
  <c r="I838" i="15" s="1"/>
  <c r="I825" i="7"/>
  <c r="I876" i="7"/>
  <c r="I876" i="15" s="1"/>
  <c r="I860" i="7"/>
  <c r="I846" i="7"/>
  <c r="I846" i="15" s="1"/>
  <c r="I845" i="7"/>
  <c r="I844" i="7"/>
  <c r="I844" i="15" s="1"/>
  <c r="I840" i="7"/>
  <c r="I837" i="7"/>
  <c r="I834" i="7"/>
  <c r="I834" i="15" s="1"/>
  <c r="I820" i="7"/>
  <c r="I816" i="7"/>
  <c r="I812" i="7"/>
  <c r="I808" i="7"/>
  <c r="I808" i="15" s="1"/>
  <c r="I804" i="7"/>
  <c r="I800" i="7"/>
  <c r="I796" i="7"/>
  <c r="I796" i="15" s="1"/>
  <c r="I792" i="7"/>
  <c r="I792" i="15" s="1"/>
  <c r="I788" i="7"/>
  <c r="I784" i="7"/>
  <c r="I780" i="7"/>
  <c r="I780" i="15" s="1"/>
  <c r="G48" i="18" s="1"/>
  <c r="I776" i="7"/>
  <c r="I776" i="15" s="1"/>
  <c r="I772" i="7"/>
  <c r="I772" i="15" s="1"/>
  <c r="I768" i="7"/>
  <c r="I768" i="15" s="1"/>
  <c r="I764" i="7"/>
  <c r="I764" i="15" s="1"/>
  <c r="I760" i="7"/>
  <c r="I756" i="7"/>
  <c r="I752" i="7"/>
  <c r="I748" i="7"/>
  <c r="I744" i="7"/>
  <c r="I740" i="7"/>
  <c r="I736" i="7"/>
  <c r="I732" i="7"/>
  <c r="I728" i="7"/>
  <c r="I724" i="7"/>
  <c r="I720" i="7"/>
  <c r="I720" i="15" s="1"/>
  <c r="I716" i="7"/>
  <c r="I712" i="7"/>
  <c r="I708" i="7"/>
  <c r="I704" i="7"/>
  <c r="I700" i="7"/>
  <c r="I696" i="7"/>
  <c r="I696" i="15" s="1"/>
  <c r="I692" i="7"/>
  <c r="I836" i="7"/>
  <c r="I836" i="15" s="1"/>
  <c r="I833" i="7"/>
  <c r="I833" i="15" s="1"/>
  <c r="I861" i="7"/>
  <c r="I861" i="15" s="1"/>
  <c r="I832" i="7"/>
  <c r="I824" i="7"/>
  <c r="I864" i="7"/>
  <c r="I849" i="7"/>
  <c r="I849" i="15" s="1"/>
  <c r="I848" i="7"/>
  <c r="I830" i="7"/>
  <c r="I830" i="15" s="1"/>
  <c r="I819" i="7"/>
  <c r="I819" i="15" s="1"/>
  <c r="I815" i="7"/>
  <c r="I811" i="7"/>
  <c r="I811" i="15" s="1"/>
  <c r="I807" i="7"/>
  <c r="I803" i="7"/>
  <c r="I799" i="7"/>
  <c r="I795" i="7"/>
  <c r="I795" i="15" s="1"/>
  <c r="I791" i="7"/>
  <c r="I787" i="7"/>
  <c r="I783" i="7"/>
  <c r="I783" i="15" s="1"/>
  <c r="I779" i="7"/>
  <c r="I775" i="7"/>
  <c r="I775" i="15" s="1"/>
  <c r="I771" i="7"/>
  <c r="I767" i="7"/>
  <c r="I763" i="7"/>
  <c r="I763" i="15" s="1"/>
  <c r="I759" i="7"/>
  <c r="I759" i="15" s="1"/>
  <c r="I755" i="7"/>
  <c r="I751" i="7"/>
  <c r="I751" i="15" s="1"/>
  <c r="I747" i="7"/>
  <c r="I747" i="15" s="1"/>
  <c r="I856" i="7"/>
  <c r="I823" i="7"/>
  <c r="I823" i="15" s="1"/>
  <c r="I857" i="7"/>
  <c r="I829" i="7"/>
  <c r="I828" i="7"/>
  <c r="I828" i="15" s="1"/>
  <c r="I822" i="7"/>
  <c r="I822" i="15" s="1"/>
  <c r="I818" i="7"/>
  <c r="I814" i="7"/>
  <c r="I810" i="7"/>
  <c r="I806" i="7"/>
  <c r="I806" i="15" s="1"/>
  <c r="I802" i="7"/>
  <c r="I802" i="15" s="1"/>
  <c r="I798" i="7"/>
  <c r="I798" i="15" s="1"/>
  <c r="I794" i="7"/>
  <c r="I794" i="15" s="1"/>
  <c r="I790" i="7"/>
  <c r="I790" i="15" s="1"/>
  <c r="I786" i="7"/>
  <c r="I786" i="15" s="1"/>
  <c r="I782" i="7"/>
  <c r="I778" i="7"/>
  <c r="I778" i="15" s="1"/>
  <c r="I774" i="7"/>
  <c r="I770" i="7"/>
  <c r="I770" i="15" s="1"/>
  <c r="I766" i="7"/>
  <c r="I766" i="15" s="1"/>
  <c r="I762" i="7"/>
  <c r="I758" i="7"/>
  <c r="I754" i="7"/>
  <c r="I750" i="7"/>
  <c r="I746" i="7"/>
  <c r="I746" i="15" s="1"/>
  <c r="I742" i="7"/>
  <c r="I742" i="15" s="1"/>
  <c r="I738" i="7"/>
  <c r="I734" i="7"/>
  <c r="I730" i="7"/>
  <c r="I872" i="7"/>
  <c r="I872" i="15" s="1"/>
  <c r="I827" i="7"/>
  <c r="I868" i="7"/>
  <c r="I852" i="7"/>
  <c r="I826" i="7"/>
  <c r="I821" i="7"/>
  <c r="I817" i="7"/>
  <c r="I813" i="7"/>
  <c r="I813" i="15" s="1"/>
  <c r="I809" i="7"/>
  <c r="I805" i="7"/>
  <c r="I801" i="7"/>
  <c r="I797" i="7"/>
  <c r="I797" i="15" s="1"/>
  <c r="I793" i="7"/>
  <c r="I789" i="7"/>
  <c r="I789" i="15" s="1"/>
  <c r="I785" i="7"/>
  <c r="I781" i="7"/>
  <c r="I777" i="7"/>
  <c r="I773" i="7"/>
  <c r="I769" i="7"/>
  <c r="I853" i="7"/>
  <c r="I717" i="7"/>
  <c r="I717" i="15" s="1"/>
  <c r="I706" i="7"/>
  <c r="I695" i="7"/>
  <c r="I695" i="15" s="1"/>
  <c r="I727" i="7"/>
  <c r="I727" i="15" s="1"/>
  <c r="I726" i="7"/>
  <c r="I715" i="7"/>
  <c r="I705" i="7"/>
  <c r="I694" i="7"/>
  <c r="I694" i="15" s="1"/>
  <c r="I687" i="7"/>
  <c r="I683" i="7"/>
  <c r="I679" i="7"/>
  <c r="I679" i="15" s="1"/>
  <c r="I675" i="7"/>
  <c r="I671" i="7"/>
  <c r="I671" i="15" s="1"/>
  <c r="I667" i="7"/>
  <c r="I667" i="15" s="1"/>
  <c r="I663" i="7"/>
  <c r="I663" i="15" s="1"/>
  <c r="I659" i="7"/>
  <c r="I659" i="15" s="1"/>
  <c r="I655" i="7"/>
  <c r="I651" i="7"/>
  <c r="I647" i="7"/>
  <c r="I643" i="7"/>
  <c r="I639" i="7"/>
  <c r="I639" i="15" s="1"/>
  <c r="I635" i="7"/>
  <c r="I635" i="15" s="1"/>
  <c r="I631" i="7"/>
  <c r="I631" i="15" s="1"/>
  <c r="I627" i="7"/>
  <c r="I623" i="7"/>
  <c r="I619" i="7"/>
  <c r="I615" i="7"/>
  <c r="I611" i="7"/>
  <c r="I607" i="7"/>
  <c r="I603" i="7"/>
  <c r="I603" i="15" s="1"/>
  <c r="I599" i="7"/>
  <c r="I595" i="7"/>
  <c r="I595" i="15" s="1"/>
  <c r="I591" i="7"/>
  <c r="I591" i="15" s="1"/>
  <c r="I587" i="7"/>
  <c r="I587" i="15" s="1"/>
  <c r="I765" i="7"/>
  <c r="I761" i="7"/>
  <c r="I737" i="7"/>
  <c r="I741" i="7"/>
  <c r="I741" i="15" s="1"/>
  <c r="I725" i="7"/>
  <c r="I725" i="15" s="1"/>
  <c r="I714" i="7"/>
  <c r="I703" i="7"/>
  <c r="I693" i="7"/>
  <c r="I733" i="7"/>
  <c r="I733" i="15" s="1"/>
  <c r="I723" i="7"/>
  <c r="I713" i="7"/>
  <c r="I713" i="15" s="1"/>
  <c r="I702" i="7"/>
  <c r="I691" i="7"/>
  <c r="I691" i="15" s="1"/>
  <c r="I686" i="7"/>
  <c r="I686" i="15" s="1"/>
  <c r="I682" i="7"/>
  <c r="I682" i="15" s="1"/>
  <c r="I678" i="7"/>
  <c r="I674" i="7"/>
  <c r="I670" i="7"/>
  <c r="I670" i="15" s="1"/>
  <c r="I666" i="7"/>
  <c r="I662" i="7"/>
  <c r="I662" i="15" s="1"/>
  <c r="I658" i="7"/>
  <c r="I654" i="7"/>
  <c r="I654" i="15" s="1"/>
  <c r="I650" i="7"/>
  <c r="I650" i="15" s="1"/>
  <c r="I646" i="7"/>
  <c r="I646" i="15" s="1"/>
  <c r="I642" i="7"/>
  <c r="I638" i="7"/>
  <c r="I634" i="7"/>
  <c r="I634" i="15" s="1"/>
  <c r="I630" i="7"/>
  <c r="I630" i="15" s="1"/>
  <c r="I626" i="7"/>
  <c r="I626" i="15" s="1"/>
  <c r="I622" i="7"/>
  <c r="I622" i="15" s="1"/>
  <c r="I618" i="7"/>
  <c r="I614" i="7"/>
  <c r="I610" i="7"/>
  <c r="I757" i="7"/>
  <c r="I745" i="7"/>
  <c r="I729" i="7"/>
  <c r="I722" i="7"/>
  <c r="I711" i="7"/>
  <c r="I701" i="7"/>
  <c r="I690" i="7"/>
  <c r="I690" i="15" s="1"/>
  <c r="I739" i="7"/>
  <c r="I735" i="7"/>
  <c r="I721" i="7"/>
  <c r="I721" i="15" s="1"/>
  <c r="I710" i="7"/>
  <c r="I710" i="15" s="1"/>
  <c r="I699" i="7"/>
  <c r="I699" i="15" s="1"/>
  <c r="I689" i="7"/>
  <c r="I689" i="15" s="1"/>
  <c r="I685" i="7"/>
  <c r="I685" i="15" s="1"/>
  <c r="I681" i="7"/>
  <c r="I681" i="15" s="1"/>
  <c r="I677" i="7"/>
  <c r="I677" i="15" s="1"/>
  <c r="I673" i="7"/>
  <c r="I673" i="15" s="1"/>
  <c r="I669" i="7"/>
  <c r="I665" i="7"/>
  <c r="I665" i="15" s="1"/>
  <c r="I661" i="7"/>
  <c r="I657" i="7"/>
  <c r="I657" i="15" s="1"/>
  <c r="I653" i="7"/>
  <c r="I653" i="15" s="1"/>
  <c r="I649" i="7"/>
  <c r="I649" i="15" s="1"/>
  <c r="I645" i="7"/>
  <c r="I645" i="15" s="1"/>
  <c r="I641" i="7"/>
  <c r="I641" i="15" s="1"/>
  <c r="I637" i="7"/>
  <c r="I633" i="7"/>
  <c r="I629" i="7"/>
  <c r="I743" i="7"/>
  <c r="I731" i="7"/>
  <c r="I719" i="7"/>
  <c r="I709" i="7"/>
  <c r="I698" i="7"/>
  <c r="I698" i="15" s="1"/>
  <c r="I753" i="7"/>
  <c r="I718" i="7"/>
  <c r="I707" i="7"/>
  <c r="I697" i="7"/>
  <c r="I697" i="15" s="1"/>
  <c r="I688" i="7"/>
  <c r="I688" i="15" s="1"/>
  <c r="I684" i="7"/>
  <c r="I684" i="15" s="1"/>
  <c r="I680" i="7"/>
  <c r="I676" i="7"/>
  <c r="I672" i="7"/>
  <c r="I672" i="15" s="1"/>
  <c r="I668" i="7"/>
  <c r="I664" i="7"/>
  <c r="I660" i="7"/>
  <c r="I656" i="7"/>
  <c r="I652" i="7"/>
  <c r="I749" i="7"/>
  <c r="I749" i="15" s="1"/>
  <c r="I648" i="7"/>
  <c r="I617" i="7"/>
  <c r="I617" i="15" s="1"/>
  <c r="I602" i="7"/>
  <c r="I602" i="15" s="1"/>
  <c r="I592" i="7"/>
  <c r="I592" i="15" s="1"/>
  <c r="I640" i="7"/>
  <c r="I640" i="15" s="1"/>
  <c r="I601" i="7"/>
  <c r="I601" i="15" s="1"/>
  <c r="I590" i="7"/>
  <c r="I590" i="15" s="1"/>
  <c r="I584" i="7"/>
  <c r="I580" i="7"/>
  <c r="I580" i="15" s="1"/>
  <c r="I576" i="7"/>
  <c r="I572" i="7"/>
  <c r="I572" i="15" s="1"/>
  <c r="I568" i="7"/>
  <c r="I568" i="15" s="1"/>
  <c r="I564" i="7"/>
  <c r="I560" i="7"/>
  <c r="I556" i="7"/>
  <c r="I556" i="15" s="1"/>
  <c r="I552" i="7"/>
  <c r="I548" i="7"/>
  <c r="I544" i="7"/>
  <c r="I540" i="7"/>
  <c r="I536" i="7"/>
  <c r="I532" i="7"/>
  <c r="I532" i="15" s="1"/>
  <c r="I528" i="7"/>
  <c r="I524" i="7"/>
  <c r="I520" i="7"/>
  <c r="I516" i="7"/>
  <c r="I512" i="7"/>
  <c r="I512" i="15" s="1"/>
  <c r="I508" i="7"/>
  <c r="I504" i="7"/>
  <c r="I500" i="7"/>
  <c r="I496" i="7"/>
  <c r="I492" i="7"/>
  <c r="I488" i="7"/>
  <c r="I636" i="7"/>
  <c r="I624" i="7"/>
  <c r="I600" i="7"/>
  <c r="I600" i="15" s="1"/>
  <c r="I589" i="7"/>
  <c r="I625" i="7"/>
  <c r="I625" i="15" s="1"/>
  <c r="I612" i="7"/>
  <c r="I612" i="15" s="1"/>
  <c r="I613" i="7"/>
  <c r="I613" i="15" s="1"/>
  <c r="I598" i="7"/>
  <c r="I588" i="7"/>
  <c r="I588" i="15" s="1"/>
  <c r="I583" i="7"/>
  <c r="I583" i="15" s="1"/>
  <c r="I579" i="7"/>
  <c r="I579" i="15" s="1"/>
  <c r="I575" i="7"/>
  <c r="I575" i="15" s="1"/>
  <c r="I571" i="7"/>
  <c r="I567" i="7"/>
  <c r="I567" i="15" s="1"/>
  <c r="I563" i="7"/>
  <c r="J15" i="8" s="1"/>
  <c r="I559" i="7"/>
  <c r="I555" i="7"/>
  <c r="I551" i="7"/>
  <c r="I547" i="7"/>
  <c r="I543" i="7"/>
  <c r="I539" i="7"/>
  <c r="I535" i="7"/>
  <c r="I531" i="7"/>
  <c r="I527" i="7"/>
  <c r="I523" i="7"/>
  <c r="I523" i="15" s="1"/>
  <c r="I519" i="7"/>
  <c r="I519" i="15" s="1"/>
  <c r="I515" i="7"/>
  <c r="I515" i="15" s="1"/>
  <c r="I511" i="7"/>
  <c r="I644" i="7"/>
  <c r="I620" i="7"/>
  <c r="I620" i="15" s="1"/>
  <c r="I621" i="7"/>
  <c r="I621" i="15" s="1"/>
  <c r="I597" i="7"/>
  <c r="I628" i="7"/>
  <c r="I596" i="7"/>
  <c r="I596" i="15" s="1"/>
  <c r="I586" i="7"/>
  <c r="I582" i="7"/>
  <c r="I582" i="15" s="1"/>
  <c r="I578" i="7"/>
  <c r="I574" i="7"/>
  <c r="I574" i="15" s="1"/>
  <c r="I570" i="7"/>
  <c r="I566" i="7"/>
  <c r="I566" i="15" s="1"/>
  <c r="I562" i="7"/>
  <c r="I558" i="7"/>
  <c r="I558" i="15" s="1"/>
  <c r="G49" i="18" s="1"/>
  <c r="I554" i="7"/>
  <c r="I550" i="7"/>
  <c r="I550" i="15" s="1"/>
  <c r="I546" i="7"/>
  <c r="I542" i="7"/>
  <c r="I538" i="7"/>
  <c r="I534" i="7"/>
  <c r="I534" i="15" s="1"/>
  <c r="I530" i="7"/>
  <c r="I526" i="7"/>
  <c r="I526" i="15" s="1"/>
  <c r="I522" i="7"/>
  <c r="I522" i="15" s="1"/>
  <c r="I518" i="7"/>
  <c r="I514" i="7"/>
  <c r="I632" i="7"/>
  <c r="I606" i="7"/>
  <c r="I606" i="15" s="1"/>
  <c r="I594" i="7"/>
  <c r="I605" i="7"/>
  <c r="I605" i="15" s="1"/>
  <c r="I616" i="7"/>
  <c r="I609" i="7"/>
  <c r="I608" i="7"/>
  <c r="I608" i="15" s="1"/>
  <c r="I604" i="7"/>
  <c r="I604" i="15" s="1"/>
  <c r="I593" i="7"/>
  <c r="I593" i="15" s="1"/>
  <c r="I585" i="7"/>
  <c r="I585" i="15" s="1"/>
  <c r="I581" i="7"/>
  <c r="I581" i="15" s="1"/>
  <c r="I577" i="7"/>
  <c r="I573" i="7"/>
  <c r="I569" i="7"/>
  <c r="I569" i="15" s="1"/>
  <c r="I565" i="7"/>
  <c r="I565" i="15" s="1"/>
  <c r="I561" i="7"/>
  <c r="I557" i="7"/>
  <c r="I557" i="15" s="1"/>
  <c r="I553" i="7"/>
  <c r="I549" i="7"/>
  <c r="I545" i="7"/>
  <c r="I541" i="7"/>
  <c r="I541" i="15" s="1"/>
  <c r="I537" i="7"/>
  <c r="I537" i="15" s="1"/>
  <c r="I533" i="7"/>
  <c r="I529" i="7"/>
  <c r="I503" i="7"/>
  <c r="I503" i="15" s="1"/>
  <c r="I474" i="7"/>
  <c r="I474" i="15" s="1"/>
  <c r="I517" i="7"/>
  <c r="I517" i="15" s="1"/>
  <c r="I485" i="7"/>
  <c r="I479" i="7"/>
  <c r="I468" i="7"/>
  <c r="I464" i="7"/>
  <c r="I460" i="7"/>
  <c r="I456" i="7"/>
  <c r="I452" i="7"/>
  <c r="I452" i="15" s="1"/>
  <c r="I448" i="7"/>
  <c r="I448" i="15" s="1"/>
  <c r="I444" i="7"/>
  <c r="I440" i="7"/>
  <c r="I440" i="15" s="1"/>
  <c r="I436" i="7"/>
  <c r="I432" i="7"/>
  <c r="I432" i="15" s="1"/>
  <c r="I428" i="7"/>
  <c r="I428" i="15" s="1"/>
  <c r="I424" i="7"/>
  <c r="I420" i="7"/>
  <c r="I416" i="7"/>
  <c r="I412" i="7"/>
  <c r="I408" i="7"/>
  <c r="I404" i="7"/>
  <c r="I400" i="7"/>
  <c r="I396" i="7"/>
  <c r="I396" i="15" s="1"/>
  <c r="I392" i="7"/>
  <c r="I473" i="7"/>
  <c r="I497" i="7"/>
  <c r="I484" i="7"/>
  <c r="I498" i="7"/>
  <c r="I478" i="7"/>
  <c r="I472" i="7"/>
  <c r="I509" i="7"/>
  <c r="I467" i="7"/>
  <c r="I467" i="15" s="1"/>
  <c r="I463" i="7"/>
  <c r="I459" i="7"/>
  <c r="I455" i="7"/>
  <c r="I451" i="7"/>
  <c r="I447" i="7"/>
  <c r="I443" i="7"/>
  <c r="I443" i="15" s="1"/>
  <c r="I439" i="7"/>
  <c r="I435" i="7"/>
  <c r="I435" i="15" s="1"/>
  <c r="I431" i="7"/>
  <c r="I427" i="7"/>
  <c r="I423" i="7"/>
  <c r="I419" i="7"/>
  <c r="I419" i="15" s="1"/>
  <c r="I415" i="7"/>
  <c r="I415" i="15" s="1"/>
  <c r="I411" i="7"/>
  <c r="I407" i="7"/>
  <c r="I407" i="15" s="1"/>
  <c r="I403" i="7"/>
  <c r="I399" i="7"/>
  <c r="I395" i="7"/>
  <c r="I391" i="7"/>
  <c r="I387" i="7"/>
  <c r="I383" i="7"/>
  <c r="I383" i="15" s="1"/>
  <c r="I379" i="7"/>
  <c r="I375" i="7"/>
  <c r="I505" i="7"/>
  <c r="I499" i="7"/>
  <c r="I499" i="15" s="1"/>
  <c r="G41" i="18" s="1"/>
  <c r="I483" i="7"/>
  <c r="I483" i="15" s="1"/>
  <c r="I491" i="7"/>
  <c r="I477" i="7"/>
  <c r="I471" i="7"/>
  <c r="I510" i="7"/>
  <c r="I506" i="7"/>
  <c r="I490" i="7"/>
  <c r="I525" i="7"/>
  <c r="I489" i="7"/>
  <c r="I482" i="7"/>
  <c r="I476" i="7"/>
  <c r="I466" i="7"/>
  <c r="I462" i="7"/>
  <c r="I462" i="15" s="1"/>
  <c r="I458" i="7"/>
  <c r="I458" i="15" s="1"/>
  <c r="I454" i="7"/>
  <c r="I450" i="7"/>
  <c r="I446" i="7"/>
  <c r="I442" i="7"/>
  <c r="I442" i="15" s="1"/>
  <c r="I438" i="7"/>
  <c r="I434" i="7"/>
  <c r="I434" i="15" s="1"/>
  <c r="I430" i="7"/>
  <c r="I426" i="7"/>
  <c r="I426" i="15" s="1"/>
  <c r="I422" i="7"/>
  <c r="I422" i="15" s="1"/>
  <c r="I418" i="7"/>
  <c r="I414" i="7"/>
  <c r="I414" i="15" s="1"/>
  <c r="I410" i="7"/>
  <c r="I406" i="7"/>
  <c r="I406" i="15" s="1"/>
  <c r="I402" i="7"/>
  <c r="I398" i="7"/>
  <c r="I394" i="7"/>
  <c r="I394" i="15" s="1"/>
  <c r="I390" i="7"/>
  <c r="I390" i="15" s="1"/>
  <c r="I386" i="7"/>
  <c r="I386" i="15" s="1"/>
  <c r="I382" i="7"/>
  <c r="I378" i="7"/>
  <c r="I493" i="7"/>
  <c r="I493" i="15" s="1"/>
  <c r="I470" i="7"/>
  <c r="I470" i="15" s="1"/>
  <c r="I507" i="7"/>
  <c r="I507" i="15" s="1"/>
  <c r="I494" i="7"/>
  <c r="I494" i="15" s="1"/>
  <c r="G62" i="18" s="1"/>
  <c r="I487" i="7"/>
  <c r="I501" i="7"/>
  <c r="I481" i="7"/>
  <c r="I475" i="7"/>
  <c r="I475" i="15" s="1"/>
  <c r="I521" i="7"/>
  <c r="I513" i="7"/>
  <c r="I502" i="7"/>
  <c r="I502" i="15" s="1"/>
  <c r="I495" i="7"/>
  <c r="I495" i="15" s="1"/>
  <c r="I469" i="7"/>
  <c r="I469" i="15" s="1"/>
  <c r="I465" i="7"/>
  <c r="I461" i="7"/>
  <c r="I461" i="15" s="1"/>
  <c r="I457" i="7"/>
  <c r="I453" i="7"/>
  <c r="I453" i="15" s="1"/>
  <c r="I449" i="7"/>
  <c r="I445" i="7"/>
  <c r="I441" i="7"/>
  <c r="I441" i="15" s="1"/>
  <c r="I437" i="7"/>
  <c r="I433" i="7"/>
  <c r="I433" i="15" s="1"/>
  <c r="I429" i="7"/>
  <c r="I425" i="7"/>
  <c r="I425" i="15" s="1"/>
  <c r="I486" i="7"/>
  <c r="I486" i="15" s="1"/>
  <c r="I480" i="7"/>
  <c r="I480" i="15" s="1"/>
  <c r="I354" i="7"/>
  <c r="I349" i="7"/>
  <c r="I349" i="15" s="1"/>
  <c r="I345" i="7"/>
  <c r="I341" i="7"/>
  <c r="I337" i="7"/>
  <c r="I337" i="15" s="1"/>
  <c r="I333" i="7"/>
  <c r="I329" i="7"/>
  <c r="I325" i="7"/>
  <c r="I325" i="15" s="1"/>
  <c r="I321" i="7"/>
  <c r="I321" i="15" s="1"/>
  <c r="I317" i="7"/>
  <c r="I313" i="7"/>
  <c r="I313" i="15" s="1"/>
  <c r="I309" i="7"/>
  <c r="I305" i="7"/>
  <c r="I301" i="7"/>
  <c r="I297" i="7"/>
  <c r="I297" i="15" s="1"/>
  <c r="I293" i="7"/>
  <c r="I289" i="7"/>
  <c r="I289" i="15" s="1"/>
  <c r="I285" i="7"/>
  <c r="I285" i="15" s="1"/>
  <c r="I281" i="7"/>
  <c r="I281" i="15" s="1"/>
  <c r="I277" i="7"/>
  <c r="I273" i="7"/>
  <c r="I273" i="15" s="1"/>
  <c r="I269" i="7"/>
  <c r="I265" i="7"/>
  <c r="I261" i="7"/>
  <c r="I261" i="15" s="1"/>
  <c r="I257" i="7"/>
  <c r="I253" i="7"/>
  <c r="I253" i="15" s="1"/>
  <c r="I249" i="7"/>
  <c r="I245" i="7"/>
  <c r="I245" i="15" s="1"/>
  <c r="I241" i="7"/>
  <c r="I237" i="7"/>
  <c r="I233" i="7"/>
  <c r="I229" i="7"/>
  <c r="I229" i="15" s="1"/>
  <c r="I225" i="7"/>
  <c r="I221" i="7"/>
  <c r="I217" i="7"/>
  <c r="I371" i="7"/>
  <c r="I405" i="7"/>
  <c r="I405" i="15" s="1"/>
  <c r="I365" i="7"/>
  <c r="I359" i="7"/>
  <c r="I359" i="15" s="1"/>
  <c r="I353" i="7"/>
  <c r="I388" i="7"/>
  <c r="I370" i="7"/>
  <c r="I370" i="15" s="1"/>
  <c r="I364" i="7"/>
  <c r="I348" i="7"/>
  <c r="I344" i="7"/>
  <c r="I340" i="7"/>
  <c r="I340" i="15" s="1"/>
  <c r="I336" i="7"/>
  <c r="I332" i="7"/>
  <c r="I328" i="7"/>
  <c r="I328" i="15" s="1"/>
  <c r="I324" i="7"/>
  <c r="I320" i="7"/>
  <c r="I316" i="7"/>
  <c r="I312" i="7"/>
  <c r="I312" i="15" s="1"/>
  <c r="I308" i="7"/>
  <c r="I308" i="15" s="1"/>
  <c r="I304" i="7"/>
  <c r="I304" i="15" s="1"/>
  <c r="I300" i="7"/>
  <c r="I300" i="15" s="1"/>
  <c r="I296" i="7"/>
  <c r="I292" i="7"/>
  <c r="I288" i="7"/>
  <c r="I284" i="7"/>
  <c r="I280" i="7"/>
  <c r="I276" i="7"/>
  <c r="I272" i="7"/>
  <c r="I272" i="15" s="1"/>
  <c r="I268" i="7"/>
  <c r="I268" i="15" s="1"/>
  <c r="I401" i="7"/>
  <c r="I358" i="7"/>
  <c r="I352" i="7"/>
  <c r="I384" i="7"/>
  <c r="I369" i="7"/>
  <c r="I363" i="7"/>
  <c r="I397" i="7"/>
  <c r="I389" i="7"/>
  <c r="I377" i="7"/>
  <c r="I376" i="7"/>
  <c r="I357" i="7"/>
  <c r="I357" i="15" s="1"/>
  <c r="I351" i="7"/>
  <c r="I351" i="15" s="1"/>
  <c r="I347" i="7"/>
  <c r="I347" i="15" s="1"/>
  <c r="I343" i="7"/>
  <c r="I343" i="15" s="1"/>
  <c r="I339" i="7"/>
  <c r="I335" i="7"/>
  <c r="I335" i="15" s="1"/>
  <c r="I331" i="7"/>
  <c r="I327" i="7"/>
  <c r="I323" i="7"/>
  <c r="I323" i="15" s="1"/>
  <c r="I319" i="7"/>
  <c r="I319" i="15" s="1"/>
  <c r="I315" i="7"/>
  <c r="I311" i="7"/>
  <c r="I307" i="7"/>
  <c r="I307" i="15" s="1"/>
  <c r="I303" i="7"/>
  <c r="I303" i="15" s="1"/>
  <c r="I299" i="7"/>
  <c r="I295" i="7"/>
  <c r="I291" i="7"/>
  <c r="I291" i="15" s="1"/>
  <c r="G75" i="18" s="1"/>
  <c r="I287" i="7"/>
  <c r="I283" i="7"/>
  <c r="I279" i="7"/>
  <c r="I279" i="15" s="1"/>
  <c r="I275" i="7"/>
  <c r="I275" i="15" s="1"/>
  <c r="I271" i="7"/>
  <c r="I421" i="7"/>
  <c r="I417" i="7"/>
  <c r="I374" i="7"/>
  <c r="I374" i="15" s="1"/>
  <c r="I368" i="7"/>
  <c r="I385" i="7"/>
  <c r="I380" i="7"/>
  <c r="I362" i="7"/>
  <c r="I356" i="7"/>
  <c r="I356" i="15" s="1"/>
  <c r="I413" i="7"/>
  <c r="I413" i="15" s="1"/>
  <c r="I393" i="7"/>
  <c r="I381" i="7"/>
  <c r="I373" i="7"/>
  <c r="I367" i="7"/>
  <c r="I367" i="15" s="1"/>
  <c r="I350" i="7"/>
  <c r="I346" i="7"/>
  <c r="I342" i="7"/>
  <c r="I338" i="7"/>
  <c r="I334" i="7"/>
  <c r="I334" i="15" s="1"/>
  <c r="I330" i="7"/>
  <c r="I326" i="7"/>
  <c r="I326" i="15" s="1"/>
  <c r="I322" i="7"/>
  <c r="I318" i="7"/>
  <c r="I318" i="15" s="1"/>
  <c r="I314" i="7"/>
  <c r="I314" i="15" s="1"/>
  <c r="I310" i="7"/>
  <c r="I306" i="7"/>
  <c r="I306" i="15" s="1"/>
  <c r="I302" i="7"/>
  <c r="I361" i="7"/>
  <c r="I361" i="15" s="1"/>
  <c r="I355" i="7"/>
  <c r="I355" i="15" s="1"/>
  <c r="I372" i="7"/>
  <c r="I409" i="7"/>
  <c r="I366" i="7"/>
  <c r="I360" i="7"/>
  <c r="I290" i="7"/>
  <c r="I255" i="7"/>
  <c r="I244" i="7"/>
  <c r="I236" i="7"/>
  <c r="I298" i="7"/>
  <c r="I298" i="15" s="1"/>
  <c r="I267" i="7"/>
  <c r="I267" i="15" s="1"/>
  <c r="I230" i="7"/>
  <c r="I230" i="15" s="1"/>
  <c r="I224" i="7"/>
  <c r="I213" i="7"/>
  <c r="I213" i="15" s="1"/>
  <c r="I209" i="7"/>
  <c r="I205" i="7"/>
  <c r="I201" i="7"/>
  <c r="I197" i="7"/>
  <c r="I197" i="15" s="1"/>
  <c r="I193" i="7"/>
  <c r="I189" i="7"/>
  <c r="I185" i="7"/>
  <c r="I185" i="15" s="1"/>
  <c r="I181" i="7"/>
  <c r="I177" i="7"/>
  <c r="I173" i="7"/>
  <c r="I169" i="7"/>
  <c r="I169" i="15" s="1"/>
  <c r="I165" i="7"/>
  <c r="I161" i="7"/>
  <c r="I161" i="15" s="1"/>
  <c r="I157" i="7"/>
  <c r="I157" i="15" s="1"/>
  <c r="G43" i="18" s="1"/>
  <c r="I153" i="7"/>
  <c r="I153" i="15" s="1"/>
  <c r="I149" i="7"/>
  <c r="I145" i="7"/>
  <c r="I145" i="15" s="1"/>
  <c r="I141" i="7"/>
  <c r="I137" i="7"/>
  <c r="I133" i="7"/>
  <c r="I129" i="7"/>
  <c r="I129" i="15" s="1"/>
  <c r="I125" i="7"/>
  <c r="I125" i="15" s="1"/>
  <c r="I266" i="7"/>
  <c r="I266" i="15" s="1"/>
  <c r="I264" i="7"/>
  <c r="I264" i="15" s="1"/>
  <c r="I254" i="7"/>
  <c r="I254" i="15" s="1"/>
  <c r="I243" i="7"/>
  <c r="I218" i="7"/>
  <c r="I286" i="7"/>
  <c r="I235" i="7"/>
  <c r="I263" i="7"/>
  <c r="I252" i="7"/>
  <c r="I242" i="7"/>
  <c r="I242" i="15" s="1"/>
  <c r="G90" i="18" s="1"/>
  <c r="I223" i="7"/>
  <c r="I212" i="7"/>
  <c r="I208" i="7"/>
  <c r="I204" i="7"/>
  <c r="I200" i="7"/>
  <c r="I200" i="15" s="1"/>
  <c r="I196" i="7"/>
  <c r="I192" i="7"/>
  <c r="I192" i="15" s="1"/>
  <c r="I188" i="7"/>
  <c r="I184" i="7"/>
  <c r="I184" i="15" s="1"/>
  <c r="I180" i="7"/>
  <c r="I176" i="7"/>
  <c r="I176" i="15" s="1"/>
  <c r="I172" i="7"/>
  <c r="I168" i="7"/>
  <c r="I168" i="15" s="1"/>
  <c r="I164" i="7"/>
  <c r="I160" i="7"/>
  <c r="I160" i="15" s="1"/>
  <c r="I156" i="7"/>
  <c r="I156" i="15" s="1"/>
  <c r="I152" i="7"/>
  <c r="I148" i="7"/>
  <c r="I144" i="7"/>
  <c r="I144" i="15" s="1"/>
  <c r="I282" i="7"/>
  <c r="I282" i="15" s="1"/>
  <c r="I270" i="7"/>
  <c r="I262" i="7"/>
  <c r="I251" i="7"/>
  <c r="I251" i="15" s="1"/>
  <c r="I240" i="7"/>
  <c r="I234" i="7"/>
  <c r="I234" i="15" s="1"/>
  <c r="I228" i="7"/>
  <c r="I222" i="7"/>
  <c r="I222" i="15" s="1"/>
  <c r="I216" i="7"/>
  <c r="I260" i="7"/>
  <c r="I250" i="7"/>
  <c r="I239" i="7"/>
  <c r="I239" i="15" s="1"/>
  <c r="I278" i="7"/>
  <c r="I227" i="7"/>
  <c r="I227" i="15" s="1"/>
  <c r="I211" i="7"/>
  <c r="I211" i="15" s="1"/>
  <c r="I207" i="7"/>
  <c r="I203" i="7"/>
  <c r="I199" i="7"/>
  <c r="I195" i="7"/>
  <c r="I191" i="7"/>
  <c r="I187" i="7"/>
  <c r="I183" i="7"/>
  <c r="I183" i="15" s="1"/>
  <c r="I179" i="7"/>
  <c r="I175" i="7"/>
  <c r="I171" i="7"/>
  <c r="I167" i="7"/>
  <c r="I163" i="7"/>
  <c r="I259" i="7"/>
  <c r="I259" i="15" s="1"/>
  <c r="I248" i="7"/>
  <c r="I248" i="15" s="1"/>
  <c r="I215" i="7"/>
  <c r="I238" i="7"/>
  <c r="I232" i="7"/>
  <c r="I274" i="7"/>
  <c r="I274" i="15" s="1"/>
  <c r="I258" i="7"/>
  <c r="I258" i="15" s="1"/>
  <c r="I247" i="7"/>
  <c r="I247" i="15" s="1"/>
  <c r="I226" i="7"/>
  <c r="I220" i="7"/>
  <c r="I294" i="7"/>
  <c r="I294" i="15" s="1"/>
  <c r="I214" i="7"/>
  <c r="I214" i="15" s="1"/>
  <c r="I210" i="7"/>
  <c r="I210" i="15" s="1"/>
  <c r="I206" i="7"/>
  <c r="I206" i="15" s="1"/>
  <c r="I202" i="7"/>
  <c r="I198" i="7"/>
  <c r="I198" i="15" s="1"/>
  <c r="I256" i="7"/>
  <c r="I256" i="15" s="1"/>
  <c r="G46" i="18" s="1"/>
  <c r="I246" i="7"/>
  <c r="I246" i="15" s="1"/>
  <c r="I231" i="7"/>
  <c r="I219" i="7"/>
  <c r="I219" i="15" s="1"/>
  <c r="I146" i="7"/>
  <c r="I146" i="15" s="1"/>
  <c r="I150" i="7"/>
  <c r="I135" i="7"/>
  <c r="I124" i="7"/>
  <c r="I124" i="15" s="1"/>
  <c r="I117" i="7"/>
  <c r="I162" i="7"/>
  <c r="I147" i="7"/>
  <c r="I147" i="15" s="1"/>
  <c r="I134" i="7"/>
  <c r="I134" i="15" s="1"/>
  <c r="I123" i="7"/>
  <c r="I123" i="15" s="1"/>
  <c r="I112" i="7"/>
  <c r="I112" i="15" s="1"/>
  <c r="I108" i="7"/>
  <c r="I104" i="7"/>
  <c r="I100" i="7"/>
  <c r="I96" i="7"/>
  <c r="I92" i="7"/>
  <c r="I88" i="7"/>
  <c r="I84" i="7"/>
  <c r="I80" i="7"/>
  <c r="I76" i="7"/>
  <c r="I76" i="15" s="1"/>
  <c r="I72" i="7"/>
  <c r="I72" i="15" s="1"/>
  <c r="I68" i="7"/>
  <c r="I64" i="7"/>
  <c r="I64" i="15" s="1"/>
  <c r="I60" i="7"/>
  <c r="I60" i="15" s="1"/>
  <c r="I56" i="7"/>
  <c r="I52" i="7"/>
  <c r="I48" i="7"/>
  <c r="I48" i="15" s="1"/>
  <c r="I44" i="7"/>
  <c r="I40" i="7"/>
  <c r="I40" i="15" s="1"/>
  <c r="I36" i="7"/>
  <c r="I32" i="7"/>
  <c r="I32" i="15" s="1"/>
  <c r="I28" i="7"/>
  <c r="I24" i="7"/>
  <c r="I20" i="7"/>
  <c r="I16" i="7"/>
  <c r="I16" i="15" s="1"/>
  <c r="I12" i="7"/>
  <c r="I12" i="15" s="1"/>
  <c r="I8" i="7"/>
  <c r="I8" i="15" s="1"/>
  <c r="I4" i="7"/>
  <c r="I4" i="15" s="1"/>
  <c r="I166" i="7"/>
  <c r="I154" i="7"/>
  <c r="I154" i="15" s="1"/>
  <c r="I116" i="7"/>
  <c r="I151" i="7"/>
  <c r="I151" i="15" s="1"/>
  <c r="I132" i="7"/>
  <c r="I122" i="7"/>
  <c r="I121" i="7"/>
  <c r="I131" i="7"/>
  <c r="I115" i="7"/>
  <c r="I115" i="15" s="1"/>
  <c r="I111" i="7"/>
  <c r="I111" i="15" s="1"/>
  <c r="I107" i="7"/>
  <c r="I103" i="7"/>
  <c r="I103" i="15" s="1"/>
  <c r="I99" i="7"/>
  <c r="I99" i="15" s="1"/>
  <c r="I95" i="7"/>
  <c r="I95" i="15" s="1"/>
  <c r="I91" i="7"/>
  <c r="I91" i="15" s="1"/>
  <c r="I87" i="7"/>
  <c r="I83" i="7"/>
  <c r="I79" i="7"/>
  <c r="I79" i="15" s="1"/>
  <c r="I75" i="7"/>
  <c r="I71" i="7"/>
  <c r="I71" i="15" s="1"/>
  <c r="I67" i="7"/>
  <c r="I63" i="7"/>
  <c r="I59" i="7"/>
  <c r="I55" i="7"/>
  <c r="I51" i="7"/>
  <c r="I47" i="7"/>
  <c r="I43" i="7"/>
  <c r="I170" i="7"/>
  <c r="I170" i="15" s="1"/>
  <c r="I155" i="7"/>
  <c r="I140" i="7"/>
  <c r="I130" i="7"/>
  <c r="I130" i="15" s="1"/>
  <c r="I120" i="7"/>
  <c r="I120" i="15" s="1"/>
  <c r="I178" i="7"/>
  <c r="I158" i="7"/>
  <c r="I143" i="7"/>
  <c r="I143" i="15" s="1"/>
  <c r="I142" i="7"/>
  <c r="I182" i="7"/>
  <c r="I182" i="15" s="1"/>
  <c r="I139" i="7"/>
  <c r="I128" i="7"/>
  <c r="I114" i="7"/>
  <c r="I110" i="7"/>
  <c r="I106" i="7"/>
  <c r="I102" i="7"/>
  <c r="I98" i="7"/>
  <c r="I98" i="15" s="1"/>
  <c r="G94" i="18" s="1"/>
  <c r="I94" i="7"/>
  <c r="I94" i="15" s="1"/>
  <c r="I90" i="7"/>
  <c r="I86" i="7"/>
  <c r="I82" i="7"/>
  <c r="I78" i="7"/>
  <c r="I74" i="7"/>
  <c r="I70" i="7"/>
  <c r="I70" i="15" s="1"/>
  <c r="I66" i="7"/>
  <c r="I66" i="15" s="1"/>
  <c r="G3" i="18" s="1"/>
  <c r="I62" i="7"/>
  <c r="I62" i="15" s="1"/>
  <c r="I58" i="7"/>
  <c r="I54" i="7"/>
  <c r="I186" i="7"/>
  <c r="I186" i="15" s="1"/>
  <c r="I119" i="7"/>
  <c r="I119" i="15" s="1"/>
  <c r="I190" i="7"/>
  <c r="I190" i="15" s="1"/>
  <c r="I138" i="7"/>
  <c r="I138" i="15" s="1"/>
  <c r="I127" i="7"/>
  <c r="I127" i="15" s="1"/>
  <c r="I194" i="7"/>
  <c r="I174" i="7"/>
  <c r="I174" i="15" s="1"/>
  <c r="I159" i="7"/>
  <c r="I136" i="7"/>
  <c r="I126" i="7"/>
  <c r="I126" i="15" s="1"/>
  <c r="I118" i="7"/>
  <c r="I118" i="15" s="1"/>
  <c r="I113" i="7"/>
  <c r="I113" i="15" s="1"/>
  <c r="I109" i="7"/>
  <c r="I105" i="7"/>
  <c r="I101" i="7"/>
  <c r="I97" i="7"/>
  <c r="I93" i="7"/>
  <c r="I89" i="7"/>
  <c r="I89" i="15" s="1"/>
  <c r="I85" i="7"/>
  <c r="I81" i="7"/>
  <c r="I77" i="7"/>
  <c r="I73" i="7"/>
  <c r="I69" i="7"/>
  <c r="I65" i="7"/>
  <c r="I65" i="15" s="1"/>
  <c r="I61" i="7"/>
  <c r="I61" i="15" s="1"/>
  <c r="I57" i="7"/>
  <c r="I53" i="7"/>
  <c r="I49" i="7"/>
  <c r="I45" i="7"/>
  <c r="I3" i="7"/>
  <c r="L5" i="7"/>
  <c r="L5" i="15" s="1"/>
  <c r="L6" i="7"/>
  <c r="N7" i="7"/>
  <c r="N7" i="15" s="1"/>
  <c r="T11" i="7"/>
  <c r="T11" i="15" s="1"/>
  <c r="T12" i="7"/>
  <c r="T12" i="15" s="1"/>
  <c r="R91" i="18" s="1"/>
  <c r="F14" i="7"/>
  <c r="G15" i="7"/>
  <c r="N17" i="7"/>
  <c r="K21" i="7"/>
  <c r="S27" i="7"/>
  <c r="S27" i="15" s="1"/>
  <c r="Q84" i="18" s="1"/>
  <c r="E30" i="7"/>
  <c r="G34" i="7"/>
  <c r="G34" i="15" s="1"/>
  <c r="J41" i="7"/>
  <c r="N44" i="7"/>
  <c r="O48" i="15"/>
  <c r="J1242" i="7"/>
  <c r="J1238" i="7"/>
  <c r="J1234" i="7"/>
  <c r="J1234" i="15" s="1"/>
  <c r="J1230" i="7"/>
  <c r="J1226" i="7"/>
  <c r="J1244" i="7"/>
  <c r="J1240" i="7"/>
  <c r="J1236" i="7"/>
  <c r="J1232" i="7"/>
  <c r="J1228" i="7"/>
  <c r="J1224" i="7"/>
  <c r="J1220" i="7"/>
  <c r="J1216" i="7"/>
  <c r="J1213" i="7"/>
  <c r="J1205" i="7"/>
  <c r="J1239" i="7"/>
  <c r="J1231" i="7"/>
  <c r="J1218" i="7"/>
  <c r="J1206" i="7"/>
  <c r="J1168" i="7"/>
  <c r="J1207" i="7"/>
  <c r="J1192" i="7"/>
  <c r="J1189" i="7"/>
  <c r="J1223" i="7"/>
  <c r="J1219" i="7"/>
  <c r="J1208" i="7"/>
  <c r="J1208" i="15" s="1"/>
  <c r="J1237" i="7"/>
  <c r="J1229" i="7"/>
  <c r="J1215" i="7"/>
  <c r="J1209" i="7"/>
  <c r="J1196" i="7"/>
  <c r="J1195" i="7"/>
  <c r="J1179" i="7"/>
  <c r="J1178" i="7"/>
  <c r="J1197" i="7"/>
  <c r="J1175" i="7"/>
  <c r="J1174" i="7"/>
  <c r="J1154" i="7"/>
  <c r="J1243" i="7"/>
  <c r="J1235" i="7"/>
  <c r="J1235" i="15" s="1"/>
  <c r="J1227" i="7"/>
  <c r="J1210" i="7"/>
  <c r="J1198" i="7"/>
  <c r="J1173" i="7"/>
  <c r="J1163" i="7"/>
  <c r="J1200" i="7"/>
  <c r="J1199" i="7"/>
  <c r="J1214" i="7"/>
  <c r="J1211" i="7"/>
  <c r="J1233" i="7"/>
  <c r="J1217" i="7"/>
  <c r="J1190" i="7"/>
  <c r="J1188" i="7"/>
  <c r="J1169" i="7"/>
  <c r="J1149" i="7"/>
  <c r="J1145" i="7"/>
  <c r="J1141" i="7"/>
  <c r="J1137" i="7"/>
  <c r="J1133" i="7"/>
  <c r="J1129" i="7"/>
  <c r="J1125" i="7"/>
  <c r="J1121" i="7"/>
  <c r="J1117" i="7"/>
  <c r="J1117" i="15" s="1"/>
  <c r="J1113" i="7"/>
  <c r="J1109" i="7"/>
  <c r="J1203" i="7"/>
  <c r="J1186" i="7"/>
  <c r="J1184" i="7"/>
  <c r="J1177" i="7"/>
  <c r="J1155" i="7"/>
  <c r="J1153" i="7"/>
  <c r="J1194" i="7"/>
  <c r="J1164" i="7"/>
  <c r="J1156" i="7"/>
  <c r="J1170" i="7"/>
  <c r="J1182" i="7"/>
  <c r="J1165" i="7"/>
  <c r="J1157" i="7"/>
  <c r="J1152" i="7"/>
  <c r="J1148" i="7"/>
  <c r="J1144" i="7"/>
  <c r="J1140" i="7"/>
  <c r="J1136" i="7"/>
  <c r="J1132" i="7"/>
  <c r="J1128" i="7"/>
  <c r="J1124" i="7"/>
  <c r="J1180" i="7"/>
  <c r="J1171" i="7"/>
  <c r="J1158" i="7"/>
  <c r="J1241" i="7"/>
  <c r="J1202" i="7"/>
  <c r="J1166" i="7"/>
  <c r="J1222" i="7"/>
  <c r="J1212" i="7"/>
  <c r="J1193" i="7"/>
  <c r="J1191" i="7"/>
  <c r="J1185" i="7"/>
  <c r="J1172" i="7"/>
  <c r="J1159" i="7"/>
  <c r="J1151" i="7"/>
  <c r="J1147" i="7"/>
  <c r="J1143" i="7"/>
  <c r="J1139" i="7"/>
  <c r="J1135" i="7"/>
  <c r="J1131" i="7"/>
  <c r="J1127" i="7"/>
  <c r="J1187" i="7"/>
  <c r="J1160" i="7"/>
  <c r="J1221" i="7"/>
  <c r="J1204" i="7"/>
  <c r="J1167" i="7"/>
  <c r="J1161" i="7"/>
  <c r="J1161" i="15" s="1"/>
  <c r="J1176" i="7"/>
  <c r="J1090" i="7"/>
  <c r="J1084" i="7"/>
  <c r="J1084" i="15" s="1"/>
  <c r="J1101" i="7"/>
  <c r="J1078" i="7"/>
  <c r="J1072" i="7"/>
  <c r="J1072" i="15" s="1"/>
  <c r="J1126" i="7"/>
  <c r="J1095" i="7"/>
  <c r="J1089" i="7"/>
  <c r="J1066" i="7"/>
  <c r="J1142" i="7"/>
  <c r="J1083" i="7"/>
  <c r="J1083" i="15" s="1"/>
  <c r="J1077" i="7"/>
  <c r="J1077" i="15" s="1"/>
  <c r="J1061" i="7"/>
  <c r="J1061" i="15" s="1"/>
  <c r="J1057" i="7"/>
  <c r="J1057" i="15" s="1"/>
  <c r="J1053" i="7"/>
  <c r="J1053" i="15" s="1"/>
  <c r="J1049" i="7"/>
  <c r="J1049" i="15" s="1"/>
  <c r="J1045" i="7"/>
  <c r="J1045" i="15" s="1"/>
  <c r="J1041" i="7"/>
  <c r="J1037" i="7"/>
  <c r="J1037" i="15" s="1"/>
  <c r="J1033" i="7"/>
  <c r="J1029" i="7"/>
  <c r="J1029" i="15" s="1"/>
  <c r="J1122" i="7"/>
  <c r="J1122" i="15" s="1"/>
  <c r="J1118" i="7"/>
  <c r="J1108" i="7"/>
  <c r="J1100" i="7"/>
  <c r="J1100" i="15" s="1"/>
  <c r="J1071" i="7"/>
  <c r="J1065" i="7"/>
  <c r="J1065" i="15" s="1"/>
  <c r="J1112" i="7"/>
  <c r="J1112" i="15" s="1"/>
  <c r="J1111" i="7"/>
  <c r="J1110" i="7"/>
  <c r="J1107" i="7"/>
  <c r="J1094" i="7"/>
  <c r="J1088" i="7"/>
  <c r="J1088" i="15" s="1"/>
  <c r="J1225" i="7"/>
  <c r="J1119" i="7"/>
  <c r="J1106" i="7"/>
  <c r="J1105" i="7"/>
  <c r="J1105" i="15" s="1"/>
  <c r="J1082" i="7"/>
  <c r="J1076" i="7"/>
  <c r="J1076" i="15" s="1"/>
  <c r="J1201" i="7"/>
  <c r="J1162" i="7"/>
  <c r="J1162" i="15" s="1"/>
  <c r="J1099" i="7"/>
  <c r="J1093" i="7"/>
  <c r="J1093" i="15" s="1"/>
  <c r="J1070" i="7"/>
  <c r="J1064" i="7"/>
  <c r="J1060" i="7"/>
  <c r="J1056" i="7"/>
  <c r="J1052" i="7"/>
  <c r="J1052" i="15" s="1"/>
  <c r="J1048" i="7"/>
  <c r="J1044" i="7"/>
  <c r="J1040" i="7"/>
  <c r="J1040" i="15" s="1"/>
  <c r="J1183" i="7"/>
  <c r="J1123" i="7"/>
  <c r="J1087" i="7"/>
  <c r="J1081" i="7"/>
  <c r="J1081" i="15" s="1"/>
  <c r="J1146" i="7"/>
  <c r="J1120" i="7"/>
  <c r="J1115" i="7"/>
  <c r="J1115" i="15" s="1"/>
  <c r="J1114" i="7"/>
  <c r="J1114" i="15" s="1"/>
  <c r="J1104" i="7"/>
  <c r="J1104" i="15" s="1"/>
  <c r="J1075" i="7"/>
  <c r="J1075" i="15" s="1"/>
  <c r="H61" i="18" s="1"/>
  <c r="J1069" i="7"/>
  <c r="J1098" i="7"/>
  <c r="J1092" i="7"/>
  <c r="J1092" i="15" s="1"/>
  <c r="J1181" i="7"/>
  <c r="J1116" i="7"/>
  <c r="J1116" i="15" s="1"/>
  <c r="J1086" i="7"/>
  <c r="J1080" i="7"/>
  <c r="J1080" i="15" s="1"/>
  <c r="J1063" i="7"/>
  <c r="J1130" i="7"/>
  <c r="J1103" i="7"/>
  <c r="J1097" i="7"/>
  <c r="J1097" i="15" s="1"/>
  <c r="J1074" i="7"/>
  <c r="J1068" i="7"/>
  <c r="J1068" i="15" s="1"/>
  <c r="J1134" i="7"/>
  <c r="J1091" i="7"/>
  <c r="J1085" i="7"/>
  <c r="J1085" i="15" s="1"/>
  <c r="J1138" i="7"/>
  <c r="J1047" i="7"/>
  <c r="J1022" i="7"/>
  <c r="J1022" i="15" s="1"/>
  <c r="J1020" i="7"/>
  <c r="J1020" i="15" s="1"/>
  <c r="J1019" i="7"/>
  <c r="J1017" i="7"/>
  <c r="J1017" i="15" s="1"/>
  <c r="J1055" i="7"/>
  <c r="J1018" i="7"/>
  <c r="J1016" i="7"/>
  <c r="J1016" i="15" s="1"/>
  <c r="J1015" i="7"/>
  <c r="J1013" i="7"/>
  <c r="J1013" i="15" s="1"/>
  <c r="J1038" i="7"/>
  <c r="J1038" i="15" s="1"/>
  <c r="J1027" i="7"/>
  <c r="J1026" i="7"/>
  <c r="J1026" i="15" s="1"/>
  <c r="J1014" i="7"/>
  <c r="J1014" i="15" s="1"/>
  <c r="J1012" i="7"/>
  <c r="J1012" i="15" s="1"/>
  <c r="J1011" i="7"/>
  <c r="J1011" i="15" s="1"/>
  <c r="J1009" i="7"/>
  <c r="J992" i="7"/>
  <c r="J988" i="7"/>
  <c r="J988" i="15" s="1"/>
  <c r="J984" i="7"/>
  <c r="J980" i="7"/>
  <c r="J980" i="15" s="1"/>
  <c r="J976" i="7"/>
  <c r="J972" i="7"/>
  <c r="J972" i="15" s="1"/>
  <c r="J968" i="7"/>
  <c r="J964" i="7"/>
  <c r="J960" i="7"/>
  <c r="J956" i="7"/>
  <c r="J952" i="7"/>
  <c r="J948" i="7"/>
  <c r="J944" i="7"/>
  <c r="J944" i="15" s="1"/>
  <c r="J1010" i="7"/>
  <c r="J1008" i="7"/>
  <c r="J1008" i="15" s="1"/>
  <c r="J1007" i="7"/>
  <c r="J1007" i="15" s="1"/>
  <c r="J1005" i="7"/>
  <c r="J1058" i="7"/>
  <c r="J1034" i="7"/>
  <c r="J1028" i="7"/>
  <c r="J1028" i="15" s="1"/>
  <c r="H60" i="18" s="1"/>
  <c r="J1006" i="7"/>
  <c r="J1006" i="15" s="1"/>
  <c r="J1004" i="7"/>
  <c r="J1003" i="7"/>
  <c r="J1001" i="7"/>
  <c r="J1001" i="15" s="1"/>
  <c r="J1150" i="7"/>
  <c r="J1042" i="7"/>
  <c r="J1039" i="7"/>
  <c r="J1039" i="15" s="1"/>
  <c r="J1002" i="7"/>
  <c r="J1002" i="15" s="1"/>
  <c r="J1000" i="7"/>
  <c r="J999" i="7"/>
  <c r="J999" i="15" s="1"/>
  <c r="J997" i="7"/>
  <c r="J997" i="15" s="1"/>
  <c r="J1035" i="7"/>
  <c r="J1035" i="15" s="1"/>
  <c r="J998" i="7"/>
  <c r="J998" i="15" s="1"/>
  <c r="J996" i="7"/>
  <c r="J996" i="15" s="1"/>
  <c r="J991" i="7"/>
  <c r="J987" i="7"/>
  <c r="J983" i="7"/>
  <c r="J979" i="7"/>
  <c r="J975" i="7"/>
  <c r="J971" i="7"/>
  <c r="J967" i="7"/>
  <c r="J963" i="7"/>
  <c r="J1096" i="7"/>
  <c r="J1096" i="15" s="1"/>
  <c r="J1062" i="7"/>
  <c r="J995" i="7"/>
  <c r="J1043" i="7"/>
  <c r="J1043" i="15" s="1"/>
  <c r="J1050" i="7"/>
  <c r="J1036" i="7"/>
  <c r="J1036" i="15" s="1"/>
  <c r="J1030" i="7"/>
  <c r="J994" i="7"/>
  <c r="J990" i="7"/>
  <c r="J990" i="15" s="1"/>
  <c r="J986" i="7"/>
  <c r="J982" i="7"/>
  <c r="J982" i="15" s="1"/>
  <c r="J978" i="7"/>
  <c r="J974" i="7"/>
  <c r="J970" i="7"/>
  <c r="J970" i="15" s="1"/>
  <c r="J966" i="7"/>
  <c r="J966" i="15" s="1"/>
  <c r="J962" i="7"/>
  <c r="J958" i="7"/>
  <c r="J958" i="15" s="1"/>
  <c r="J954" i="7"/>
  <c r="J954" i="15" s="1"/>
  <c r="J1067" i="7"/>
  <c r="J1054" i="7"/>
  <c r="J1046" i="7"/>
  <c r="J1031" i="7"/>
  <c r="J1073" i="7"/>
  <c r="J1032" i="7"/>
  <c r="J1032" i="15" s="1"/>
  <c r="J1079" i="7"/>
  <c r="J993" i="7"/>
  <c r="J989" i="7"/>
  <c r="J989" i="15" s="1"/>
  <c r="J985" i="7"/>
  <c r="J973" i="7"/>
  <c r="J973" i="15" s="1"/>
  <c r="J930" i="7"/>
  <c r="J924" i="7"/>
  <c r="J907" i="7"/>
  <c r="J903" i="7"/>
  <c r="J903" i="15" s="1"/>
  <c r="J899" i="7"/>
  <c r="J899" i="15" s="1"/>
  <c r="J895" i="7"/>
  <c r="J891" i="7"/>
  <c r="J887" i="7"/>
  <c r="J887" i="15" s="1"/>
  <c r="J883" i="7"/>
  <c r="J879" i="7"/>
  <c r="J875" i="7"/>
  <c r="J871" i="7"/>
  <c r="J867" i="7"/>
  <c r="J863" i="7"/>
  <c r="J859" i="7"/>
  <c r="J859" i="15" s="1"/>
  <c r="J855" i="7"/>
  <c r="J855" i="15" s="1"/>
  <c r="J851" i="7"/>
  <c r="J847" i="7"/>
  <c r="J843" i="7"/>
  <c r="J843" i="15" s="1"/>
  <c r="J839" i="7"/>
  <c r="J839" i="15" s="1"/>
  <c r="J835" i="7"/>
  <c r="J835" i="15" s="1"/>
  <c r="H59" i="18" s="1"/>
  <c r="J1102" i="7"/>
  <c r="J1102" i="15" s="1"/>
  <c r="J1021" i="7"/>
  <c r="J1021" i="15" s="1"/>
  <c r="J977" i="7"/>
  <c r="J977" i="15" s="1"/>
  <c r="J955" i="7"/>
  <c r="J918" i="7"/>
  <c r="J918" i="15" s="1"/>
  <c r="H57" i="18" s="1"/>
  <c r="J912" i="7"/>
  <c r="J912" i="15" s="1"/>
  <c r="J981" i="7"/>
  <c r="J949" i="7"/>
  <c r="J929" i="7"/>
  <c r="J923" i="7"/>
  <c r="J923" i="15" s="1"/>
  <c r="J945" i="7"/>
  <c r="J917" i="7"/>
  <c r="J911" i="7"/>
  <c r="J911" i="15" s="1"/>
  <c r="J906" i="7"/>
  <c r="J906" i="15" s="1"/>
  <c r="J902" i="7"/>
  <c r="J902" i="15" s="1"/>
  <c r="J898" i="7"/>
  <c r="J898" i="15" s="1"/>
  <c r="J894" i="7"/>
  <c r="J894" i="15" s="1"/>
  <c r="J890" i="7"/>
  <c r="J890" i="15" s="1"/>
  <c r="J886" i="7"/>
  <c r="J882" i="7"/>
  <c r="J878" i="7"/>
  <c r="J874" i="7"/>
  <c r="J874" i="15" s="1"/>
  <c r="J870" i="7"/>
  <c r="J870" i="15" s="1"/>
  <c r="J866" i="7"/>
  <c r="J866" i="15" s="1"/>
  <c r="J862" i="7"/>
  <c r="J950" i="7"/>
  <c r="J946" i="7"/>
  <c r="J946" i="15" s="1"/>
  <c r="J928" i="7"/>
  <c r="J953" i="7"/>
  <c r="J953" i="15" s="1"/>
  <c r="H45" i="18" s="1"/>
  <c r="J939" i="7"/>
  <c r="J938" i="7"/>
  <c r="J938" i="15" s="1"/>
  <c r="J936" i="7"/>
  <c r="J922" i="7"/>
  <c r="J922" i="15" s="1"/>
  <c r="J916" i="7"/>
  <c r="J916" i="15" s="1"/>
  <c r="J1059" i="7"/>
  <c r="J937" i="7"/>
  <c r="J937" i="15" s="1"/>
  <c r="J935" i="7"/>
  <c r="J935" i="15" s="1"/>
  <c r="J910" i="7"/>
  <c r="J965" i="7"/>
  <c r="J965" i="15" s="1"/>
  <c r="J961" i="7"/>
  <c r="J961" i="15" s="1"/>
  <c r="J947" i="7"/>
  <c r="J940" i="7"/>
  <c r="J927" i="7"/>
  <c r="J927" i="15" s="1"/>
  <c r="J905" i="7"/>
  <c r="J901" i="7"/>
  <c r="J897" i="7"/>
  <c r="J897" i="15" s="1"/>
  <c r="J893" i="7"/>
  <c r="J889" i="7"/>
  <c r="J889" i="15" s="1"/>
  <c r="J885" i="7"/>
  <c r="J885" i="15" s="1"/>
  <c r="J881" i="7"/>
  <c r="J881" i="15" s="1"/>
  <c r="J877" i="7"/>
  <c r="J873" i="7"/>
  <c r="J869" i="7"/>
  <c r="J869" i="15" s="1"/>
  <c r="J865" i="7"/>
  <c r="J865" i="15" s="1"/>
  <c r="J959" i="7"/>
  <c r="J934" i="7"/>
  <c r="J921" i="7"/>
  <c r="J921" i="15" s="1"/>
  <c r="J915" i="7"/>
  <c r="J1051" i="7"/>
  <c r="J1051" i="15" s="1"/>
  <c r="J951" i="7"/>
  <c r="J951" i="15" s="1"/>
  <c r="J909" i="7"/>
  <c r="J941" i="7"/>
  <c r="J941" i="15" s="1"/>
  <c r="J933" i="7"/>
  <c r="J926" i="7"/>
  <c r="J926" i="15" s="1"/>
  <c r="H58" i="18" s="1"/>
  <c r="J920" i="7"/>
  <c r="J920" i="15" s="1"/>
  <c r="J942" i="7"/>
  <c r="J942" i="15" s="1"/>
  <c r="J932" i="7"/>
  <c r="J914" i="7"/>
  <c r="J908" i="7"/>
  <c r="J904" i="7"/>
  <c r="J900" i="7"/>
  <c r="J900" i="15" s="1"/>
  <c r="J896" i="7"/>
  <c r="J892" i="7"/>
  <c r="J892" i="15" s="1"/>
  <c r="J888" i="7"/>
  <c r="J884" i="7"/>
  <c r="J880" i="7"/>
  <c r="J880" i="15" s="1"/>
  <c r="J1025" i="7"/>
  <c r="J943" i="7"/>
  <c r="J931" i="7"/>
  <c r="J1024" i="7"/>
  <c r="J957" i="7"/>
  <c r="J957" i="15" s="1"/>
  <c r="J925" i="7"/>
  <c r="J919" i="7"/>
  <c r="J919" i="15" s="1"/>
  <c r="J1023" i="7"/>
  <c r="J969" i="7"/>
  <c r="J969" i="15" s="1"/>
  <c r="J913" i="7"/>
  <c r="J854" i="7"/>
  <c r="J854" i="15" s="1"/>
  <c r="J841" i="7"/>
  <c r="J841" i="15" s="1"/>
  <c r="J838" i="7"/>
  <c r="J838" i="15" s="1"/>
  <c r="J825" i="7"/>
  <c r="J876" i="7"/>
  <c r="J876" i="15" s="1"/>
  <c r="J860" i="7"/>
  <c r="J846" i="7"/>
  <c r="J846" i="15" s="1"/>
  <c r="J845" i="7"/>
  <c r="J844" i="7"/>
  <c r="J844" i="15" s="1"/>
  <c r="J840" i="7"/>
  <c r="J837" i="7"/>
  <c r="J834" i="7"/>
  <c r="J834" i="15" s="1"/>
  <c r="J820" i="7"/>
  <c r="J816" i="7"/>
  <c r="J812" i="7"/>
  <c r="J808" i="7"/>
  <c r="J808" i="15" s="1"/>
  <c r="J804" i="7"/>
  <c r="J800" i="7"/>
  <c r="J796" i="7"/>
  <c r="J796" i="15" s="1"/>
  <c r="J792" i="7"/>
  <c r="J792" i="15" s="1"/>
  <c r="J788" i="7"/>
  <c r="J784" i="7"/>
  <c r="J780" i="7"/>
  <c r="J780" i="15" s="1"/>
  <c r="H48" i="18" s="1"/>
  <c r="J776" i="7"/>
  <c r="J776" i="15" s="1"/>
  <c r="J772" i="7"/>
  <c r="J772" i="15" s="1"/>
  <c r="J768" i="7"/>
  <c r="J768" i="15" s="1"/>
  <c r="J764" i="7"/>
  <c r="J764" i="15" s="1"/>
  <c r="J760" i="7"/>
  <c r="J756" i="7"/>
  <c r="J752" i="7"/>
  <c r="J748" i="7"/>
  <c r="J744" i="7"/>
  <c r="J740" i="7"/>
  <c r="J736" i="7"/>
  <c r="J732" i="7"/>
  <c r="J836" i="7"/>
  <c r="J836" i="15" s="1"/>
  <c r="J833" i="7"/>
  <c r="J833" i="15" s="1"/>
  <c r="J861" i="7"/>
  <c r="J861" i="15" s="1"/>
  <c r="J832" i="7"/>
  <c r="J824" i="7"/>
  <c r="J864" i="7"/>
  <c r="J849" i="7"/>
  <c r="J849" i="15" s="1"/>
  <c r="J848" i="7"/>
  <c r="J831" i="7"/>
  <c r="J830" i="7"/>
  <c r="J830" i="15" s="1"/>
  <c r="J819" i="7"/>
  <c r="J819" i="15" s="1"/>
  <c r="J815" i="7"/>
  <c r="J811" i="7"/>
  <c r="J811" i="15" s="1"/>
  <c r="J807" i="7"/>
  <c r="J803" i="7"/>
  <c r="J799" i="7"/>
  <c r="J795" i="7"/>
  <c r="J795" i="15" s="1"/>
  <c r="J791" i="7"/>
  <c r="J787" i="7"/>
  <c r="J783" i="7"/>
  <c r="J783" i="15" s="1"/>
  <c r="J779" i="7"/>
  <c r="J775" i="7"/>
  <c r="J775" i="15" s="1"/>
  <c r="J771" i="7"/>
  <c r="J767" i="7"/>
  <c r="J763" i="7"/>
  <c r="J763" i="15" s="1"/>
  <c r="J759" i="7"/>
  <c r="J759" i="15" s="1"/>
  <c r="J755" i="7"/>
  <c r="J751" i="7"/>
  <c r="J751" i="15" s="1"/>
  <c r="J856" i="7"/>
  <c r="J823" i="7"/>
  <c r="J823" i="15" s="1"/>
  <c r="J857" i="7"/>
  <c r="J850" i="7"/>
  <c r="J829" i="7"/>
  <c r="J858" i="7"/>
  <c r="J828" i="7"/>
  <c r="J828" i="15" s="1"/>
  <c r="J822" i="7"/>
  <c r="J822" i="15" s="1"/>
  <c r="J818" i="7"/>
  <c r="J814" i="7"/>
  <c r="J810" i="7"/>
  <c r="J806" i="7"/>
  <c r="J806" i="15" s="1"/>
  <c r="J802" i="7"/>
  <c r="J802" i="15" s="1"/>
  <c r="J798" i="7"/>
  <c r="J798" i="15" s="1"/>
  <c r="J794" i="7"/>
  <c r="J794" i="15" s="1"/>
  <c r="J790" i="7"/>
  <c r="J790" i="15" s="1"/>
  <c r="J786" i="7"/>
  <c r="J786" i="15" s="1"/>
  <c r="J782" i="7"/>
  <c r="J778" i="7"/>
  <c r="J778" i="15" s="1"/>
  <c r="J774" i="7"/>
  <c r="J770" i="7"/>
  <c r="J770" i="15" s="1"/>
  <c r="J766" i="7"/>
  <c r="J766" i="15" s="1"/>
  <c r="J872" i="7"/>
  <c r="J872" i="15" s="1"/>
  <c r="J827" i="7"/>
  <c r="J868" i="7"/>
  <c r="J852" i="7"/>
  <c r="J826" i="7"/>
  <c r="J821" i="7"/>
  <c r="J817" i="7"/>
  <c r="J813" i="7"/>
  <c r="J813" i="15" s="1"/>
  <c r="J809" i="7"/>
  <c r="J805" i="7"/>
  <c r="J801" i="7"/>
  <c r="J797" i="7"/>
  <c r="J797" i="15" s="1"/>
  <c r="J793" i="7"/>
  <c r="J789" i="7"/>
  <c r="J789" i="15" s="1"/>
  <c r="J785" i="7"/>
  <c r="J781" i="7"/>
  <c r="J777" i="7"/>
  <c r="J773" i="7"/>
  <c r="J769" i="7"/>
  <c r="J853" i="7"/>
  <c r="J842" i="7"/>
  <c r="J727" i="7"/>
  <c r="J727" i="15" s="1"/>
  <c r="J716" i="7"/>
  <c r="J758" i="7"/>
  <c r="J747" i="7"/>
  <c r="J747" i="15" s="1"/>
  <c r="J726" i="7"/>
  <c r="J715" i="7"/>
  <c r="J705" i="7"/>
  <c r="J694" i="7"/>
  <c r="J694" i="15" s="1"/>
  <c r="J687" i="7"/>
  <c r="J683" i="7"/>
  <c r="J679" i="7"/>
  <c r="J679" i="15" s="1"/>
  <c r="J675" i="7"/>
  <c r="J671" i="7"/>
  <c r="J671" i="15" s="1"/>
  <c r="J667" i="7"/>
  <c r="J667" i="15" s="1"/>
  <c r="J663" i="7"/>
  <c r="J663" i="15" s="1"/>
  <c r="J659" i="7"/>
  <c r="J659" i="15" s="1"/>
  <c r="J655" i="7"/>
  <c r="J651" i="7"/>
  <c r="J647" i="7"/>
  <c r="J643" i="7"/>
  <c r="J639" i="7"/>
  <c r="J639" i="15" s="1"/>
  <c r="J635" i="7"/>
  <c r="J635" i="15" s="1"/>
  <c r="J631" i="7"/>
  <c r="J631" i="15" s="1"/>
  <c r="H47" i="18" s="1"/>
  <c r="J627" i="7"/>
  <c r="J623" i="7"/>
  <c r="J619" i="7"/>
  <c r="J615" i="7"/>
  <c r="J611" i="7"/>
  <c r="J607" i="7"/>
  <c r="J765" i="7"/>
  <c r="J761" i="7"/>
  <c r="J737" i="7"/>
  <c r="J704" i="7"/>
  <c r="J741" i="7"/>
  <c r="J741" i="15" s="1"/>
  <c r="J725" i="7"/>
  <c r="J725" i="15" s="1"/>
  <c r="J714" i="7"/>
  <c r="J703" i="7"/>
  <c r="J693" i="7"/>
  <c r="J750" i="7"/>
  <c r="J733" i="7"/>
  <c r="J733" i="15" s="1"/>
  <c r="J728" i="7"/>
  <c r="J724" i="7"/>
  <c r="J692" i="7"/>
  <c r="J738" i="7"/>
  <c r="J723" i="7"/>
  <c r="J713" i="7"/>
  <c r="J713" i="15" s="1"/>
  <c r="J702" i="7"/>
  <c r="J691" i="7"/>
  <c r="J691" i="15" s="1"/>
  <c r="J686" i="7"/>
  <c r="J686" i="15" s="1"/>
  <c r="J682" i="7"/>
  <c r="J682" i="15" s="1"/>
  <c r="J678" i="7"/>
  <c r="J674" i="7"/>
  <c r="J670" i="7"/>
  <c r="J670" i="15" s="1"/>
  <c r="J666" i="7"/>
  <c r="J662" i="7"/>
  <c r="J662" i="15" s="1"/>
  <c r="J658" i="7"/>
  <c r="J654" i="7"/>
  <c r="J654" i="15" s="1"/>
  <c r="J650" i="7"/>
  <c r="J650" i="15" s="1"/>
  <c r="J646" i="7"/>
  <c r="J646" i="15" s="1"/>
  <c r="J642" i="7"/>
  <c r="J638" i="7"/>
  <c r="J634" i="7"/>
  <c r="J634" i="15" s="1"/>
  <c r="J757" i="7"/>
  <c r="J754" i="7"/>
  <c r="J745" i="7"/>
  <c r="J729" i="7"/>
  <c r="J712" i="7"/>
  <c r="J742" i="7"/>
  <c r="J742" i="15" s="1"/>
  <c r="J734" i="7"/>
  <c r="J722" i="7"/>
  <c r="J711" i="7"/>
  <c r="J701" i="7"/>
  <c r="J690" i="7"/>
  <c r="J690" i="15" s="1"/>
  <c r="J739" i="7"/>
  <c r="J700" i="7"/>
  <c r="J735" i="7"/>
  <c r="J730" i="7"/>
  <c r="J721" i="7"/>
  <c r="J721" i="15" s="1"/>
  <c r="J710" i="7"/>
  <c r="J710" i="15" s="1"/>
  <c r="J699" i="7"/>
  <c r="J699" i="15" s="1"/>
  <c r="J689" i="7"/>
  <c r="J689" i="15" s="1"/>
  <c r="J685" i="7"/>
  <c r="J685" i="15" s="1"/>
  <c r="J681" i="7"/>
  <c r="J681" i="15" s="1"/>
  <c r="J677" i="7"/>
  <c r="J677" i="15" s="1"/>
  <c r="J673" i="7"/>
  <c r="J673" i="15" s="1"/>
  <c r="J669" i="7"/>
  <c r="J665" i="7"/>
  <c r="J665" i="15" s="1"/>
  <c r="J661" i="7"/>
  <c r="J657" i="7"/>
  <c r="J657" i="15" s="1"/>
  <c r="J653" i="7"/>
  <c r="J653" i="15" s="1"/>
  <c r="J649" i="7"/>
  <c r="J649" i="15" s="1"/>
  <c r="J645" i="7"/>
  <c r="J645" i="15" s="1"/>
  <c r="J641" i="7"/>
  <c r="J641" i="15" s="1"/>
  <c r="J637" i="7"/>
  <c r="J633" i="7"/>
  <c r="J629" i="7"/>
  <c r="J720" i="7"/>
  <c r="J720" i="15" s="1"/>
  <c r="J746" i="7"/>
  <c r="J746" i="15" s="1"/>
  <c r="J743" i="7"/>
  <c r="J731" i="7"/>
  <c r="J719" i="7"/>
  <c r="J709" i="7"/>
  <c r="J698" i="7"/>
  <c r="J698" i="15" s="1"/>
  <c r="J708" i="7"/>
  <c r="J762" i="7"/>
  <c r="J753" i="7"/>
  <c r="J718" i="7"/>
  <c r="J707" i="7"/>
  <c r="J697" i="7"/>
  <c r="J697" i="15" s="1"/>
  <c r="J688" i="7"/>
  <c r="J688" i="15" s="1"/>
  <c r="J684" i="7"/>
  <c r="J684" i="15" s="1"/>
  <c r="J680" i="7"/>
  <c r="J676" i="7"/>
  <c r="J672" i="7"/>
  <c r="J672" i="15" s="1"/>
  <c r="J668" i="7"/>
  <c r="J664" i="7"/>
  <c r="J660" i="7"/>
  <c r="J656" i="7"/>
  <c r="J652" i="7"/>
  <c r="J648" i="7"/>
  <c r="J749" i="7"/>
  <c r="J749" i="15" s="1"/>
  <c r="J696" i="7"/>
  <c r="J696" i="15" s="1"/>
  <c r="J717" i="7"/>
  <c r="J717" i="15" s="1"/>
  <c r="J706" i="7"/>
  <c r="J695" i="7"/>
  <c r="J695" i="15" s="1"/>
  <c r="J602" i="7"/>
  <c r="J602" i="15" s="1"/>
  <c r="J592" i="7"/>
  <c r="J592" i="15" s="1"/>
  <c r="J640" i="7"/>
  <c r="J640" i="15" s="1"/>
  <c r="J618" i="7"/>
  <c r="J591" i="7"/>
  <c r="J591" i="15" s="1"/>
  <c r="J601" i="7"/>
  <c r="J601" i="15" s="1"/>
  <c r="J590" i="7"/>
  <c r="J590" i="15" s="1"/>
  <c r="J584" i="7"/>
  <c r="J580" i="7"/>
  <c r="J580" i="15" s="1"/>
  <c r="J576" i="7"/>
  <c r="J572" i="7"/>
  <c r="J572" i="15" s="1"/>
  <c r="J568" i="7"/>
  <c r="J568" i="15" s="1"/>
  <c r="J564" i="7"/>
  <c r="J560" i="7"/>
  <c r="J556" i="7"/>
  <c r="J556" i="15" s="1"/>
  <c r="J552" i="7"/>
  <c r="J548" i="7"/>
  <c r="J544" i="7"/>
  <c r="J540" i="7"/>
  <c r="J536" i="7"/>
  <c r="J532" i="7"/>
  <c r="J532" i="15" s="1"/>
  <c r="J528" i="7"/>
  <c r="J524" i="7"/>
  <c r="J520" i="7"/>
  <c r="J636" i="7"/>
  <c r="J624" i="7"/>
  <c r="J600" i="7"/>
  <c r="J600" i="15" s="1"/>
  <c r="J589" i="7"/>
  <c r="J625" i="7"/>
  <c r="J625" i="15" s="1"/>
  <c r="J612" i="7"/>
  <c r="J612" i="15" s="1"/>
  <c r="J599" i="7"/>
  <c r="J613" i="7"/>
  <c r="J613" i="15" s="1"/>
  <c r="J598" i="7"/>
  <c r="J588" i="7"/>
  <c r="J588" i="15" s="1"/>
  <c r="J583" i="7"/>
  <c r="J583" i="15" s="1"/>
  <c r="J579" i="7"/>
  <c r="J579" i="15" s="1"/>
  <c r="J575" i="7"/>
  <c r="J575" i="15" s="1"/>
  <c r="J571" i="7"/>
  <c r="J567" i="7"/>
  <c r="J567" i="15" s="1"/>
  <c r="J563" i="7"/>
  <c r="K15" i="8" s="1"/>
  <c r="J559" i="7"/>
  <c r="J555" i="7"/>
  <c r="J551" i="7"/>
  <c r="J547" i="7"/>
  <c r="J543" i="7"/>
  <c r="J539" i="7"/>
  <c r="J535" i="7"/>
  <c r="J531" i="7"/>
  <c r="J527" i="7"/>
  <c r="J523" i="7"/>
  <c r="J523" i="15" s="1"/>
  <c r="J519" i="7"/>
  <c r="J519" i="15" s="1"/>
  <c r="J515" i="7"/>
  <c r="J515" i="15" s="1"/>
  <c r="J511" i="7"/>
  <c r="J507" i="7"/>
  <c r="J507" i="15" s="1"/>
  <c r="J644" i="7"/>
  <c r="J620" i="7"/>
  <c r="J620" i="15" s="1"/>
  <c r="J621" i="7"/>
  <c r="J621" i="15" s="1"/>
  <c r="J614" i="7"/>
  <c r="J597" i="7"/>
  <c r="J587" i="7"/>
  <c r="J587" i="15" s="1"/>
  <c r="J628" i="7"/>
  <c r="J630" i="7"/>
  <c r="J630" i="15" s="1"/>
  <c r="J626" i="7"/>
  <c r="J626" i="15" s="1"/>
  <c r="J596" i="7"/>
  <c r="J596" i="15" s="1"/>
  <c r="J586" i="7"/>
  <c r="J582" i="7"/>
  <c r="J582" i="15" s="1"/>
  <c r="J578" i="7"/>
  <c r="J574" i="7"/>
  <c r="J574" i="15" s="1"/>
  <c r="J570" i="7"/>
  <c r="J566" i="7"/>
  <c r="J566" i="15" s="1"/>
  <c r="J562" i="7"/>
  <c r="J558" i="7"/>
  <c r="J558" i="15" s="1"/>
  <c r="H49" i="18" s="1"/>
  <c r="J554" i="7"/>
  <c r="J550" i="7"/>
  <c r="J550" i="15" s="1"/>
  <c r="J546" i="7"/>
  <c r="J542" i="7"/>
  <c r="J538" i="7"/>
  <c r="J534" i="7"/>
  <c r="J534" i="15" s="1"/>
  <c r="J530" i="7"/>
  <c r="J526" i="7"/>
  <c r="J526" i="15" s="1"/>
  <c r="J522" i="7"/>
  <c r="J522" i="15" s="1"/>
  <c r="J518" i="7"/>
  <c r="J632" i="7"/>
  <c r="J622" i="7"/>
  <c r="J622" i="15" s="1"/>
  <c r="J595" i="7"/>
  <c r="J595" i="15" s="1"/>
  <c r="J606" i="7"/>
  <c r="J606" i="15" s="1"/>
  <c r="J594" i="7"/>
  <c r="J605" i="7"/>
  <c r="J605" i="15" s="1"/>
  <c r="J616" i="7"/>
  <c r="J609" i="7"/>
  <c r="J608" i="7"/>
  <c r="J608" i="15" s="1"/>
  <c r="J604" i="7"/>
  <c r="J604" i="15" s="1"/>
  <c r="J593" i="7"/>
  <c r="J593" i="15" s="1"/>
  <c r="J585" i="7"/>
  <c r="J585" i="15" s="1"/>
  <c r="J581" i="7"/>
  <c r="J581" i="15" s="1"/>
  <c r="J577" i="7"/>
  <c r="J573" i="7"/>
  <c r="J569" i="7"/>
  <c r="J569" i="15" s="1"/>
  <c r="J565" i="7"/>
  <c r="J565" i="15" s="1"/>
  <c r="J561" i="7"/>
  <c r="J557" i="7"/>
  <c r="J557" i="15" s="1"/>
  <c r="J553" i="7"/>
  <c r="J549" i="7"/>
  <c r="J545" i="7"/>
  <c r="J541" i="7"/>
  <c r="J541" i="15" s="1"/>
  <c r="J537" i="7"/>
  <c r="J537" i="15" s="1"/>
  <c r="J533" i="7"/>
  <c r="J617" i="7"/>
  <c r="J617" i="15" s="1"/>
  <c r="J610" i="7"/>
  <c r="J603" i="7"/>
  <c r="J603" i="15" s="1"/>
  <c r="J508" i="7"/>
  <c r="J496" i="7"/>
  <c r="J517" i="7"/>
  <c r="J517" i="15" s="1"/>
  <c r="J485" i="7"/>
  <c r="J479" i="7"/>
  <c r="J468" i="7"/>
  <c r="J464" i="7"/>
  <c r="J460" i="7"/>
  <c r="J456" i="7"/>
  <c r="J452" i="7"/>
  <c r="J452" i="15" s="1"/>
  <c r="J448" i="7"/>
  <c r="J448" i="15" s="1"/>
  <c r="J444" i="7"/>
  <c r="J440" i="7"/>
  <c r="J440" i="15" s="1"/>
  <c r="J436" i="7"/>
  <c r="J432" i="7"/>
  <c r="J432" i="15" s="1"/>
  <c r="J428" i="7"/>
  <c r="J428" i="15" s="1"/>
  <c r="J424" i="7"/>
  <c r="J420" i="7"/>
  <c r="J416" i="7"/>
  <c r="J412" i="7"/>
  <c r="J408" i="7"/>
  <c r="J404" i="7"/>
  <c r="J400" i="7"/>
  <c r="J396" i="7"/>
  <c r="J396" i="15" s="1"/>
  <c r="J392" i="7"/>
  <c r="J388" i="7"/>
  <c r="J384" i="7"/>
  <c r="J504" i="7"/>
  <c r="J473" i="7"/>
  <c r="J514" i="7"/>
  <c r="J497" i="7"/>
  <c r="J484" i="7"/>
  <c r="J498" i="7"/>
  <c r="J478" i="7"/>
  <c r="J472" i="7"/>
  <c r="J509" i="7"/>
  <c r="J467" i="7"/>
  <c r="J467" i="15" s="1"/>
  <c r="J463" i="7"/>
  <c r="J459" i="7"/>
  <c r="J455" i="7"/>
  <c r="J451" i="7"/>
  <c r="J447" i="7"/>
  <c r="J443" i="7"/>
  <c r="J443" i="15" s="1"/>
  <c r="J439" i="7"/>
  <c r="J435" i="7"/>
  <c r="J435" i="15" s="1"/>
  <c r="J431" i="7"/>
  <c r="J427" i="7"/>
  <c r="J423" i="7"/>
  <c r="J529" i="7"/>
  <c r="J512" i="7"/>
  <c r="J512" i="15" s="1"/>
  <c r="J505" i="7"/>
  <c r="J499" i="7"/>
  <c r="J499" i="15" s="1"/>
  <c r="H41" i="18" s="1"/>
  <c r="J483" i="7"/>
  <c r="J483" i="15" s="1"/>
  <c r="J516" i="7"/>
  <c r="J492" i="7"/>
  <c r="J491" i="7"/>
  <c r="J477" i="7"/>
  <c r="J471" i="7"/>
  <c r="J510" i="7"/>
  <c r="J506" i="7"/>
  <c r="J490" i="7"/>
  <c r="J525" i="7"/>
  <c r="J500" i="7"/>
  <c r="J489" i="7"/>
  <c r="J482" i="7"/>
  <c r="J476" i="7"/>
  <c r="J466" i="7"/>
  <c r="J462" i="7"/>
  <c r="J462" i="15" s="1"/>
  <c r="J458" i="7"/>
  <c r="J458" i="15" s="1"/>
  <c r="J454" i="7"/>
  <c r="J450" i="7"/>
  <c r="J446" i="7"/>
  <c r="J442" i="7"/>
  <c r="J442" i="15" s="1"/>
  <c r="J438" i="7"/>
  <c r="J434" i="7"/>
  <c r="J434" i="15" s="1"/>
  <c r="J430" i="7"/>
  <c r="J426" i="7"/>
  <c r="J426" i="15" s="1"/>
  <c r="J422" i="7"/>
  <c r="J422" i="15" s="1"/>
  <c r="J418" i="7"/>
  <c r="J414" i="7"/>
  <c r="J414" i="15" s="1"/>
  <c r="J410" i="7"/>
  <c r="J406" i="7"/>
  <c r="J406" i="15" s="1"/>
  <c r="J402" i="7"/>
  <c r="J398" i="7"/>
  <c r="J394" i="7"/>
  <c r="J394" i="15" s="1"/>
  <c r="J493" i="7"/>
  <c r="J493" i="15" s="1"/>
  <c r="J488" i="7"/>
  <c r="J470" i="7"/>
  <c r="J470" i="15" s="1"/>
  <c r="J494" i="7"/>
  <c r="J494" i="15" s="1"/>
  <c r="H62" i="18" s="1"/>
  <c r="J487" i="7"/>
  <c r="J501" i="7"/>
  <c r="J481" i="7"/>
  <c r="J475" i="7"/>
  <c r="J475" i="15" s="1"/>
  <c r="J521" i="7"/>
  <c r="J513" i="7"/>
  <c r="J502" i="7"/>
  <c r="J502" i="15" s="1"/>
  <c r="J495" i="7"/>
  <c r="J495" i="15" s="1"/>
  <c r="J469" i="7"/>
  <c r="J469" i="15" s="1"/>
  <c r="J465" i="7"/>
  <c r="J461" i="7"/>
  <c r="J461" i="15" s="1"/>
  <c r="J457" i="7"/>
  <c r="J453" i="7"/>
  <c r="J453" i="15" s="1"/>
  <c r="J449" i="7"/>
  <c r="J445" i="7"/>
  <c r="J441" i="7"/>
  <c r="J441" i="15" s="1"/>
  <c r="J437" i="7"/>
  <c r="J433" i="7"/>
  <c r="J433" i="15" s="1"/>
  <c r="J429" i="7"/>
  <c r="J425" i="7"/>
  <c r="J425" i="15" s="1"/>
  <c r="J421" i="7"/>
  <c r="J486" i="7"/>
  <c r="J486" i="15" s="1"/>
  <c r="J480" i="7"/>
  <c r="J480" i="15" s="1"/>
  <c r="J503" i="7"/>
  <c r="J503" i="15" s="1"/>
  <c r="J474" i="7"/>
  <c r="J474" i="15" s="1"/>
  <c r="J371" i="7"/>
  <c r="J405" i="7"/>
  <c r="J405" i="15" s="1"/>
  <c r="J383" i="7"/>
  <c r="J383" i="15" s="1"/>
  <c r="J365" i="7"/>
  <c r="J359" i="7"/>
  <c r="J359" i="15" s="1"/>
  <c r="J403" i="7"/>
  <c r="J353" i="7"/>
  <c r="J370" i="7"/>
  <c r="J370" i="15" s="1"/>
  <c r="J364" i="7"/>
  <c r="J348" i="7"/>
  <c r="J344" i="7"/>
  <c r="J340" i="7"/>
  <c r="J340" i="15" s="1"/>
  <c r="J336" i="7"/>
  <c r="J332" i="7"/>
  <c r="J328" i="7"/>
  <c r="J328" i="15" s="1"/>
  <c r="J324" i="7"/>
  <c r="J320" i="7"/>
  <c r="J316" i="7"/>
  <c r="J312" i="7"/>
  <c r="J312" i="15" s="1"/>
  <c r="J308" i="7"/>
  <c r="J308" i="15" s="1"/>
  <c r="J304" i="7"/>
  <c r="J304" i="15" s="1"/>
  <c r="J300" i="7"/>
  <c r="J300" i="15" s="1"/>
  <c r="J296" i="7"/>
  <c r="J292" i="7"/>
  <c r="J288" i="7"/>
  <c r="J284" i="7"/>
  <c r="J280" i="7"/>
  <c r="J276" i="7"/>
  <c r="J272" i="7"/>
  <c r="J272" i="15" s="1"/>
  <c r="J401" i="7"/>
  <c r="J358" i="7"/>
  <c r="J352" i="7"/>
  <c r="J399" i="7"/>
  <c r="J419" i="7"/>
  <c r="J419" i="15" s="1"/>
  <c r="H40" i="18" s="1"/>
  <c r="J369" i="7"/>
  <c r="J363" i="7"/>
  <c r="J397" i="7"/>
  <c r="J389" i="7"/>
  <c r="J379" i="7"/>
  <c r="J378" i="7"/>
  <c r="J377" i="7"/>
  <c r="J376" i="7"/>
  <c r="J357" i="7"/>
  <c r="J357" i="15" s="1"/>
  <c r="J351" i="7"/>
  <c r="J351" i="15" s="1"/>
  <c r="J347" i="7"/>
  <c r="J347" i="15" s="1"/>
  <c r="J343" i="7"/>
  <c r="J343" i="15" s="1"/>
  <c r="J339" i="7"/>
  <c r="J335" i="7"/>
  <c r="J335" i="15" s="1"/>
  <c r="H74" i="18" s="1"/>
  <c r="J331" i="7"/>
  <c r="J327" i="7"/>
  <c r="J323" i="7"/>
  <c r="J323" i="15" s="1"/>
  <c r="J319" i="7"/>
  <c r="J319" i="15" s="1"/>
  <c r="J315" i="7"/>
  <c r="J311" i="7"/>
  <c r="J307" i="7"/>
  <c r="J307" i="15" s="1"/>
  <c r="J303" i="7"/>
  <c r="J303" i="15" s="1"/>
  <c r="J299" i="7"/>
  <c r="J417" i="7"/>
  <c r="J395" i="7"/>
  <c r="J375" i="7"/>
  <c r="J374" i="7"/>
  <c r="J374" i="15" s="1"/>
  <c r="J368" i="7"/>
  <c r="J415" i="7"/>
  <c r="J415" i="15" s="1"/>
  <c r="J385" i="7"/>
  <c r="J380" i="7"/>
  <c r="J362" i="7"/>
  <c r="J356" i="7"/>
  <c r="J356" i="15" s="1"/>
  <c r="J390" i="7"/>
  <c r="J390" i="15" s="1"/>
  <c r="J413" i="7"/>
  <c r="J413" i="15" s="1"/>
  <c r="J393" i="7"/>
  <c r="J381" i="7"/>
  <c r="J373" i="7"/>
  <c r="J367" i="7"/>
  <c r="J367" i="15" s="1"/>
  <c r="J350" i="7"/>
  <c r="J346" i="7"/>
  <c r="J342" i="7"/>
  <c r="J338" i="7"/>
  <c r="J334" i="7"/>
  <c r="J334" i="15" s="1"/>
  <c r="J330" i="7"/>
  <c r="J326" i="7"/>
  <c r="J326" i="15" s="1"/>
  <c r="J322" i="7"/>
  <c r="J318" i="7"/>
  <c r="J318" i="15" s="1"/>
  <c r="J314" i="7"/>
  <c r="J314" i="15" s="1"/>
  <c r="J310" i="7"/>
  <c r="J306" i="7"/>
  <c r="J306" i="15" s="1"/>
  <c r="J302" i="7"/>
  <c r="J411" i="7"/>
  <c r="J386" i="7"/>
  <c r="J386" i="15" s="1"/>
  <c r="J361" i="7"/>
  <c r="J361" i="15" s="1"/>
  <c r="J355" i="7"/>
  <c r="J355" i="15" s="1"/>
  <c r="J372" i="7"/>
  <c r="J409" i="7"/>
  <c r="J391" i="7"/>
  <c r="J382" i="7"/>
  <c r="J366" i="7"/>
  <c r="J360" i="7"/>
  <c r="J407" i="7"/>
  <c r="J407" i="15" s="1"/>
  <c r="J387" i="7"/>
  <c r="J354" i="7"/>
  <c r="J349" i="7"/>
  <c r="J349" i="15" s="1"/>
  <c r="J345" i="7"/>
  <c r="J341" i="7"/>
  <c r="J337" i="7"/>
  <c r="J337" i="15" s="1"/>
  <c r="J333" i="7"/>
  <c r="J329" i="7"/>
  <c r="J325" i="7"/>
  <c r="J325" i="15" s="1"/>
  <c r="J321" i="7"/>
  <c r="J321" i="15" s="1"/>
  <c r="J317" i="7"/>
  <c r="J313" i="7"/>
  <c r="J313" i="15" s="1"/>
  <c r="J309" i="7"/>
  <c r="J305" i="7"/>
  <c r="J301" i="7"/>
  <c r="J298" i="7"/>
  <c r="J298" i="15" s="1"/>
  <c r="J281" i="7"/>
  <c r="J281" i="15" s="1"/>
  <c r="J279" i="7"/>
  <c r="J279" i="15" s="1"/>
  <c r="J267" i="7"/>
  <c r="J267" i="15" s="1"/>
  <c r="J230" i="7"/>
  <c r="J230" i="15" s="1"/>
  <c r="J224" i="7"/>
  <c r="J213" i="7"/>
  <c r="J213" i="15" s="1"/>
  <c r="J209" i="7"/>
  <c r="J205" i="7"/>
  <c r="J201" i="7"/>
  <c r="J197" i="7"/>
  <c r="J197" i="15" s="1"/>
  <c r="J193" i="7"/>
  <c r="J189" i="7"/>
  <c r="J185" i="7"/>
  <c r="J185" i="15" s="1"/>
  <c r="J181" i="7"/>
  <c r="J177" i="7"/>
  <c r="J173" i="7"/>
  <c r="J169" i="7"/>
  <c r="J169" i="15" s="1"/>
  <c r="J165" i="7"/>
  <c r="J161" i="7"/>
  <c r="J161" i="15" s="1"/>
  <c r="J157" i="7"/>
  <c r="J157" i="15" s="1"/>
  <c r="H43" i="18" s="1"/>
  <c r="J153" i="7"/>
  <c r="J153" i="15" s="1"/>
  <c r="J149" i="7"/>
  <c r="J145" i="7"/>
  <c r="J145" i="15" s="1"/>
  <c r="J141" i="7"/>
  <c r="J137" i="7"/>
  <c r="J133" i="7"/>
  <c r="J129" i="7"/>
  <c r="J129" i="15" s="1"/>
  <c r="J125" i="7"/>
  <c r="J125" i="15" s="1"/>
  <c r="J121" i="7"/>
  <c r="J117" i="7"/>
  <c r="J268" i="7"/>
  <c r="J268" i="15" s="1"/>
  <c r="J266" i="7"/>
  <c r="J266" i="15" s="1"/>
  <c r="J264" i="7"/>
  <c r="J264" i="15" s="1"/>
  <c r="J254" i="7"/>
  <c r="J254" i="15" s="1"/>
  <c r="J243" i="7"/>
  <c r="J218" i="7"/>
  <c r="J286" i="7"/>
  <c r="J265" i="7"/>
  <c r="J235" i="7"/>
  <c r="J277" i="7"/>
  <c r="J275" i="7"/>
  <c r="J275" i="15" s="1"/>
  <c r="J263" i="7"/>
  <c r="J253" i="7"/>
  <c r="J253" i="15" s="1"/>
  <c r="J252" i="7"/>
  <c r="J242" i="7"/>
  <c r="J242" i="15" s="1"/>
  <c r="H90" i="18" s="1"/>
  <c r="J229" i="7"/>
  <c r="J229" i="15" s="1"/>
  <c r="J223" i="7"/>
  <c r="J269" i="7"/>
  <c r="J217" i="7"/>
  <c r="J212" i="7"/>
  <c r="J208" i="7"/>
  <c r="J204" i="7"/>
  <c r="J200" i="7"/>
  <c r="J200" i="15" s="1"/>
  <c r="J196" i="7"/>
  <c r="J192" i="7"/>
  <c r="J192" i="15" s="1"/>
  <c r="J188" i="7"/>
  <c r="J184" i="7"/>
  <c r="J184" i="15" s="1"/>
  <c r="J180" i="7"/>
  <c r="J176" i="7"/>
  <c r="J176" i="15" s="1"/>
  <c r="J172" i="7"/>
  <c r="J168" i="7"/>
  <c r="J168" i="15" s="1"/>
  <c r="J164" i="7"/>
  <c r="J160" i="7"/>
  <c r="J160" i="15" s="1"/>
  <c r="J156" i="7"/>
  <c r="J156" i="15" s="1"/>
  <c r="J152" i="7"/>
  <c r="J148" i="7"/>
  <c r="J295" i="7"/>
  <c r="J282" i="7"/>
  <c r="J282" i="15" s="1"/>
  <c r="J270" i="7"/>
  <c r="J262" i="7"/>
  <c r="J251" i="7"/>
  <c r="J251" i="15" s="1"/>
  <c r="J241" i="7"/>
  <c r="J240" i="7"/>
  <c r="J234" i="7"/>
  <c r="J234" i="15" s="1"/>
  <c r="J228" i="7"/>
  <c r="J273" i="7"/>
  <c r="J273" i="15" s="1"/>
  <c r="J222" i="7"/>
  <c r="J222" i="15" s="1"/>
  <c r="J216" i="7"/>
  <c r="J293" i="7"/>
  <c r="J291" i="7"/>
  <c r="J291" i="15" s="1"/>
  <c r="H75" i="18" s="1"/>
  <c r="J261" i="7"/>
  <c r="J261" i="15" s="1"/>
  <c r="J260" i="7"/>
  <c r="J250" i="7"/>
  <c r="J239" i="7"/>
  <c r="J239" i="15" s="1"/>
  <c r="J297" i="7"/>
  <c r="J297" i="15" s="1"/>
  <c r="J278" i="7"/>
  <c r="J233" i="7"/>
  <c r="J227" i="7"/>
  <c r="J227" i="15" s="1"/>
  <c r="J211" i="7"/>
  <c r="J211" i="15" s="1"/>
  <c r="J207" i="7"/>
  <c r="J203" i="7"/>
  <c r="J199" i="7"/>
  <c r="J195" i="7"/>
  <c r="J191" i="7"/>
  <c r="J187" i="7"/>
  <c r="J183" i="7"/>
  <c r="J183" i="15" s="1"/>
  <c r="J179" i="7"/>
  <c r="J175" i="7"/>
  <c r="J171" i="7"/>
  <c r="J167" i="7"/>
  <c r="J163" i="7"/>
  <c r="J159" i="7"/>
  <c r="J271" i="7"/>
  <c r="J259" i="7"/>
  <c r="J259" i="15" s="1"/>
  <c r="J249" i="7"/>
  <c r="J248" i="7"/>
  <c r="J248" i="15" s="1"/>
  <c r="J221" i="7"/>
  <c r="J215" i="7"/>
  <c r="J289" i="7"/>
  <c r="J289" i="15" s="1"/>
  <c r="J287" i="7"/>
  <c r="J238" i="7"/>
  <c r="J232" i="7"/>
  <c r="J274" i="7"/>
  <c r="J274" i="15" s="1"/>
  <c r="H96" i="18" s="1"/>
  <c r="J258" i="7"/>
  <c r="J258" i="15" s="1"/>
  <c r="J247" i="7"/>
  <c r="J247" i="15" s="1"/>
  <c r="J226" i="7"/>
  <c r="J220" i="7"/>
  <c r="J294" i="7"/>
  <c r="J294" i="15" s="1"/>
  <c r="J214" i="7"/>
  <c r="J214" i="15" s="1"/>
  <c r="J210" i="7"/>
  <c r="J210" i="15" s="1"/>
  <c r="J206" i="7"/>
  <c r="J206" i="15" s="1"/>
  <c r="J202" i="7"/>
  <c r="J198" i="7"/>
  <c r="J198" i="15" s="1"/>
  <c r="J194" i="7"/>
  <c r="J190" i="7"/>
  <c r="J190" i="15" s="1"/>
  <c r="J186" i="7"/>
  <c r="J186" i="15" s="1"/>
  <c r="J182" i="7"/>
  <c r="J182" i="15" s="1"/>
  <c r="J178" i="7"/>
  <c r="J285" i="7"/>
  <c r="J285" i="15" s="1"/>
  <c r="J283" i="7"/>
  <c r="J257" i="7"/>
  <c r="J256" i="7"/>
  <c r="J256" i="15" s="1"/>
  <c r="J246" i="7"/>
  <c r="J246" i="15" s="1"/>
  <c r="J237" i="7"/>
  <c r="J231" i="7"/>
  <c r="J225" i="7"/>
  <c r="J219" i="7"/>
  <c r="J219" i="15" s="1"/>
  <c r="J290" i="7"/>
  <c r="J255" i="7"/>
  <c r="J245" i="7"/>
  <c r="J245" i="15" s="1"/>
  <c r="J244" i="7"/>
  <c r="J236" i="7"/>
  <c r="J150" i="7"/>
  <c r="J135" i="7"/>
  <c r="J124" i="7"/>
  <c r="J124" i="15" s="1"/>
  <c r="J162" i="7"/>
  <c r="J147" i="7"/>
  <c r="J147" i="15" s="1"/>
  <c r="J134" i="7"/>
  <c r="J134" i="15" s="1"/>
  <c r="J123" i="7"/>
  <c r="J123" i="15" s="1"/>
  <c r="J112" i="7"/>
  <c r="J112" i="15" s="1"/>
  <c r="J108" i="7"/>
  <c r="J104" i="7"/>
  <c r="J100" i="7"/>
  <c r="J96" i="7"/>
  <c r="J92" i="7"/>
  <c r="J88" i="7"/>
  <c r="J84" i="7"/>
  <c r="J80" i="7"/>
  <c r="J76" i="7"/>
  <c r="J76" i="15" s="1"/>
  <c r="J72" i="7"/>
  <c r="J72" i="15" s="1"/>
  <c r="J68" i="7"/>
  <c r="J64" i="7"/>
  <c r="J64" i="15" s="1"/>
  <c r="J60" i="7"/>
  <c r="J60" i="15" s="1"/>
  <c r="J56" i="7"/>
  <c r="J52" i="7"/>
  <c r="J48" i="7"/>
  <c r="J48" i="15" s="1"/>
  <c r="J44" i="7"/>
  <c r="J40" i="7"/>
  <c r="J40" i="15" s="1"/>
  <c r="J36" i="7"/>
  <c r="J32" i="7"/>
  <c r="J32" i="15" s="1"/>
  <c r="J28" i="7"/>
  <c r="J24" i="7"/>
  <c r="J20" i="7"/>
  <c r="J166" i="7"/>
  <c r="J154" i="7"/>
  <c r="J154" i="15" s="1"/>
  <c r="J116" i="7"/>
  <c r="J151" i="7"/>
  <c r="J151" i="15" s="1"/>
  <c r="J132" i="7"/>
  <c r="J122" i="7"/>
  <c r="J131" i="7"/>
  <c r="J115" i="7"/>
  <c r="J115" i="15" s="1"/>
  <c r="J111" i="7"/>
  <c r="J111" i="15" s="1"/>
  <c r="J107" i="7"/>
  <c r="J103" i="7"/>
  <c r="J103" i="15" s="1"/>
  <c r="J99" i="7"/>
  <c r="J99" i="15" s="1"/>
  <c r="J95" i="7"/>
  <c r="J95" i="15" s="1"/>
  <c r="J91" i="7"/>
  <c r="J91" i="15" s="1"/>
  <c r="J87" i="7"/>
  <c r="J83" i="7"/>
  <c r="J79" i="7"/>
  <c r="J79" i="15" s="1"/>
  <c r="J75" i="7"/>
  <c r="J71" i="7"/>
  <c r="J71" i="15" s="1"/>
  <c r="J67" i="7"/>
  <c r="J63" i="7"/>
  <c r="J59" i="7"/>
  <c r="J55" i="7"/>
  <c r="J51" i="7"/>
  <c r="J47" i="7"/>
  <c r="J43" i="7"/>
  <c r="J39" i="7"/>
  <c r="J39" i="15" s="1"/>
  <c r="J35" i="7"/>
  <c r="J35" i="15" s="1"/>
  <c r="J31" i="7"/>
  <c r="J27" i="7"/>
  <c r="J27" i="15" s="1"/>
  <c r="J23" i="7"/>
  <c r="J19" i="7"/>
  <c r="J15" i="7"/>
  <c r="J170" i="7"/>
  <c r="J170" i="15" s="1"/>
  <c r="J155" i="7"/>
  <c r="J140" i="7"/>
  <c r="J130" i="7"/>
  <c r="J130" i="15" s="1"/>
  <c r="J120" i="7"/>
  <c r="J120" i="15" s="1"/>
  <c r="J158" i="7"/>
  <c r="J143" i="7"/>
  <c r="J143" i="15" s="1"/>
  <c r="J142" i="7"/>
  <c r="J144" i="7"/>
  <c r="J144" i="15" s="1"/>
  <c r="J139" i="7"/>
  <c r="J128" i="7"/>
  <c r="J114" i="7"/>
  <c r="J110" i="7"/>
  <c r="J106" i="7"/>
  <c r="J102" i="7"/>
  <c r="J98" i="7"/>
  <c r="J98" i="15" s="1"/>
  <c r="J94" i="7"/>
  <c r="J94" i="15" s="1"/>
  <c r="J90" i="7"/>
  <c r="J86" i="7"/>
  <c r="J82" i="7"/>
  <c r="J78" i="7"/>
  <c r="J74" i="7"/>
  <c r="J70" i="7"/>
  <c r="J70" i="15" s="1"/>
  <c r="J66" i="7"/>
  <c r="J66" i="15" s="1"/>
  <c r="J62" i="7"/>
  <c r="J62" i="15" s="1"/>
  <c r="J58" i="7"/>
  <c r="J54" i="7"/>
  <c r="J50" i="7"/>
  <c r="J46" i="7"/>
  <c r="J42" i="7"/>
  <c r="J38" i="7"/>
  <c r="J34" i="7"/>
  <c r="J34" i="15" s="1"/>
  <c r="J30" i="7"/>
  <c r="J26" i="7"/>
  <c r="J26" i="15" s="1"/>
  <c r="J119" i="7"/>
  <c r="J119" i="15" s="1"/>
  <c r="J138" i="7"/>
  <c r="J138" i="15" s="1"/>
  <c r="J127" i="7"/>
  <c r="J127" i="15" s="1"/>
  <c r="J174" i="7"/>
  <c r="J174" i="15" s="1"/>
  <c r="J136" i="7"/>
  <c r="J126" i="7"/>
  <c r="J126" i="15" s="1"/>
  <c r="H89" i="18" s="1"/>
  <c r="J118" i="7"/>
  <c r="J118" i="15" s="1"/>
  <c r="J113" i="7"/>
  <c r="J113" i="15" s="1"/>
  <c r="J109" i="7"/>
  <c r="J105" i="7"/>
  <c r="J101" i="7"/>
  <c r="J97" i="7"/>
  <c r="J93" i="7"/>
  <c r="J89" i="7"/>
  <c r="J89" i="15" s="1"/>
  <c r="J85" i="7"/>
  <c r="J81" i="7"/>
  <c r="J77" i="7"/>
  <c r="J73" i="7"/>
  <c r="J69" i="7"/>
  <c r="J65" i="7"/>
  <c r="J65" i="15" s="1"/>
  <c r="J61" i="7"/>
  <c r="J61" i="15" s="1"/>
  <c r="J146" i="7"/>
  <c r="J146" i="15" s="1"/>
  <c r="J3" i="7"/>
  <c r="Q7" i="7"/>
  <c r="Q7" i="15" s="1"/>
  <c r="O88" i="18" s="1"/>
  <c r="Q8" i="7"/>
  <c r="Q8" i="15" s="1"/>
  <c r="Q9" i="7"/>
  <c r="Q9" i="15" s="1"/>
  <c r="O95" i="18" s="1"/>
  <c r="G14" i="7"/>
  <c r="H15" i="7"/>
  <c r="N16" i="7"/>
  <c r="N16" i="15" s="1"/>
  <c r="Q25" i="7"/>
  <c r="T27" i="7"/>
  <c r="T27" i="15" s="1"/>
  <c r="R84" i="18" s="1"/>
  <c r="F30" i="7"/>
  <c r="E32" i="7"/>
  <c r="H34" i="7"/>
  <c r="H34" i="15" s="1"/>
  <c r="N36" i="7"/>
  <c r="Q48" i="7"/>
  <c r="Q48" i="15" s="1"/>
  <c r="F58" i="7"/>
  <c r="K1242" i="7"/>
  <c r="K1238" i="7"/>
  <c r="K1234" i="7"/>
  <c r="K1234" i="15" s="1"/>
  <c r="K1230" i="7"/>
  <c r="K1226" i="7"/>
  <c r="K1222" i="7"/>
  <c r="K1218" i="7"/>
  <c r="K1214" i="7"/>
  <c r="K1210" i="7"/>
  <c r="K1206" i="7"/>
  <c r="K1202" i="7"/>
  <c r="K1198" i="7"/>
  <c r="K1194" i="7"/>
  <c r="K1190" i="7"/>
  <c r="K1186" i="7"/>
  <c r="K1182" i="7"/>
  <c r="K1178" i="7"/>
  <c r="K1174" i="7"/>
  <c r="K1170" i="7"/>
  <c r="K1166" i="7"/>
  <c r="K1162" i="7"/>
  <c r="K1162" i="15" s="1"/>
  <c r="K1158" i="7"/>
  <c r="K1241" i="7"/>
  <c r="K1237" i="7"/>
  <c r="K1233" i="7"/>
  <c r="K1229" i="7"/>
  <c r="K1225" i="7"/>
  <c r="K1221" i="7"/>
  <c r="K1217" i="7"/>
  <c r="K1213" i="7"/>
  <c r="K1209" i="7"/>
  <c r="K1205" i="7"/>
  <c r="K1201" i="7"/>
  <c r="K1197" i="7"/>
  <c r="K1193" i="7"/>
  <c r="K1189" i="7"/>
  <c r="K1185" i="7"/>
  <c r="K1181" i="7"/>
  <c r="K1177" i="7"/>
  <c r="K1244" i="7"/>
  <c r="K1240" i="7"/>
  <c r="K1236" i="7"/>
  <c r="K1232" i="7"/>
  <c r="K1228" i="7"/>
  <c r="K1224" i="7"/>
  <c r="K1220" i="7"/>
  <c r="K1216" i="7"/>
  <c r="K1212" i="7"/>
  <c r="K1208" i="7"/>
  <c r="K1208" i="15" s="1"/>
  <c r="K1204" i="7"/>
  <c r="K1200" i="7"/>
  <c r="K1196" i="7"/>
  <c r="K1192" i="7"/>
  <c r="K1207" i="7"/>
  <c r="K1191" i="7"/>
  <c r="K1188" i="7"/>
  <c r="K1167" i="7"/>
  <c r="K1156" i="7"/>
  <c r="K1215" i="7"/>
  <c r="K1243" i="7"/>
  <c r="K1235" i="7"/>
  <c r="K1235" i="15" s="1"/>
  <c r="K1227" i="7"/>
  <c r="K1173" i="7"/>
  <c r="K1163" i="7"/>
  <c r="K1199" i="7"/>
  <c r="K1211" i="7"/>
  <c r="K1239" i="7"/>
  <c r="K1168" i="7"/>
  <c r="K1179" i="7"/>
  <c r="K1169" i="7"/>
  <c r="K1149" i="7"/>
  <c r="K1145" i="7"/>
  <c r="K1141" i="7"/>
  <c r="K1137" i="7"/>
  <c r="K1133" i="7"/>
  <c r="K1129" i="7"/>
  <c r="K1125" i="7"/>
  <c r="K1121" i="7"/>
  <c r="K1203" i="7"/>
  <c r="K1184" i="7"/>
  <c r="K1155" i="7"/>
  <c r="K1153" i="7"/>
  <c r="K1164" i="7"/>
  <c r="K1154" i="7"/>
  <c r="K1223" i="7"/>
  <c r="K1165" i="7"/>
  <c r="K1157" i="7"/>
  <c r="K1152" i="7"/>
  <c r="K1148" i="7"/>
  <c r="K1144" i="7"/>
  <c r="K1140" i="7"/>
  <c r="K1136" i="7"/>
  <c r="K1132" i="7"/>
  <c r="K1128" i="7"/>
  <c r="K1124" i="7"/>
  <c r="K1231" i="7"/>
  <c r="K1219" i="7"/>
  <c r="K1180" i="7"/>
  <c r="K1175" i="7"/>
  <c r="K1171" i="7"/>
  <c r="K1172" i="7"/>
  <c r="K1159" i="7"/>
  <c r="K1151" i="7"/>
  <c r="K1147" i="7"/>
  <c r="K1143" i="7"/>
  <c r="K1139" i="7"/>
  <c r="K1135" i="7"/>
  <c r="K1131" i="7"/>
  <c r="K1187" i="7"/>
  <c r="K1160" i="7"/>
  <c r="K1161" i="7"/>
  <c r="K1161" i="15" s="1"/>
  <c r="K1195" i="7"/>
  <c r="K1183" i="7"/>
  <c r="K1176" i="7"/>
  <c r="K1101" i="7"/>
  <c r="K1078" i="7"/>
  <c r="K1072" i="7"/>
  <c r="K1072" i="15" s="1"/>
  <c r="K1126" i="7"/>
  <c r="K1095" i="7"/>
  <c r="K1089" i="7"/>
  <c r="K1066" i="7"/>
  <c r="K1142" i="7"/>
  <c r="K1083" i="7"/>
  <c r="K1083" i="15" s="1"/>
  <c r="K1077" i="7"/>
  <c r="K1077" i="15" s="1"/>
  <c r="K1061" i="7"/>
  <c r="K1061" i="15" s="1"/>
  <c r="K1057" i="7"/>
  <c r="K1057" i="15" s="1"/>
  <c r="K1053" i="7"/>
  <c r="K1053" i="15" s="1"/>
  <c r="K1049" i="7"/>
  <c r="K1049" i="15" s="1"/>
  <c r="K1045" i="7"/>
  <c r="K1045" i="15" s="1"/>
  <c r="K1041" i="7"/>
  <c r="K1037" i="7"/>
  <c r="K1037" i="15" s="1"/>
  <c r="K1033" i="7"/>
  <c r="K1029" i="7"/>
  <c r="K1029" i="15" s="1"/>
  <c r="K1025" i="7"/>
  <c r="K1021" i="7"/>
  <c r="K1021" i="15" s="1"/>
  <c r="K1017" i="7"/>
  <c r="K1017" i="15" s="1"/>
  <c r="K1013" i="7"/>
  <c r="K1013" i="15" s="1"/>
  <c r="K1009" i="7"/>
  <c r="K1005" i="7"/>
  <c r="K1001" i="7"/>
  <c r="K1001" i="15" s="1"/>
  <c r="K997" i="7"/>
  <c r="K997" i="15" s="1"/>
  <c r="K1122" i="7"/>
  <c r="K1122" i="15" s="1"/>
  <c r="K1118" i="7"/>
  <c r="K1109" i="7"/>
  <c r="K1108" i="7"/>
  <c r="K1100" i="7"/>
  <c r="K1100" i="15" s="1"/>
  <c r="K1071" i="7"/>
  <c r="K1065" i="7"/>
  <c r="K1065" i="15" s="1"/>
  <c r="K1112" i="7"/>
  <c r="K1112" i="15" s="1"/>
  <c r="K1111" i="7"/>
  <c r="K1110" i="7"/>
  <c r="K1107" i="7"/>
  <c r="K1094" i="7"/>
  <c r="K1088" i="7"/>
  <c r="K1088" i="15" s="1"/>
  <c r="K1119" i="7"/>
  <c r="K1106" i="7"/>
  <c r="K1105" i="7"/>
  <c r="K1105" i="15" s="1"/>
  <c r="K1082" i="7"/>
  <c r="K1076" i="7"/>
  <c r="K1076" i="15" s="1"/>
  <c r="K1113" i="7"/>
  <c r="K1099" i="7"/>
  <c r="K1093" i="7"/>
  <c r="K1093" i="15" s="1"/>
  <c r="K1070" i="7"/>
  <c r="K1064" i="7"/>
  <c r="K1060" i="7"/>
  <c r="K1056" i="7"/>
  <c r="K1123" i="7"/>
  <c r="K1087" i="7"/>
  <c r="K1081" i="7"/>
  <c r="K1081" i="15" s="1"/>
  <c r="K1146" i="7"/>
  <c r="K1127" i="7"/>
  <c r="K1120" i="7"/>
  <c r="K1115" i="7"/>
  <c r="K1115" i="15" s="1"/>
  <c r="K1114" i="7"/>
  <c r="K1114" i="15" s="1"/>
  <c r="K1104" i="7"/>
  <c r="K1104" i="15" s="1"/>
  <c r="K1075" i="7"/>
  <c r="K1075" i="15" s="1"/>
  <c r="I61" i="18" s="1"/>
  <c r="K1069" i="7"/>
  <c r="K1098" i="7"/>
  <c r="K1092" i="7"/>
  <c r="K1092" i="15" s="1"/>
  <c r="K1116" i="7"/>
  <c r="K1116" i="15" s="1"/>
  <c r="K1086" i="7"/>
  <c r="K1080" i="7"/>
  <c r="K1080" i="15" s="1"/>
  <c r="K1063" i="7"/>
  <c r="K1059" i="7"/>
  <c r="K1055" i="7"/>
  <c r="K1051" i="7"/>
  <c r="K1051" i="15" s="1"/>
  <c r="K1047" i="7"/>
  <c r="K1130" i="7"/>
  <c r="K1103" i="7"/>
  <c r="K1097" i="7"/>
  <c r="K1097" i="15" s="1"/>
  <c r="K1074" i="7"/>
  <c r="K1068" i="7"/>
  <c r="K1068" i="15" s="1"/>
  <c r="K1134" i="7"/>
  <c r="K1091" i="7"/>
  <c r="K1085" i="7"/>
  <c r="K1085" i="15" s="1"/>
  <c r="K1138" i="7"/>
  <c r="K1079" i="7"/>
  <c r="K1073" i="7"/>
  <c r="K1150" i="7"/>
  <c r="K1102" i="7"/>
  <c r="K1102" i="15" s="1"/>
  <c r="K1117" i="7"/>
  <c r="K1117" i="15" s="1"/>
  <c r="K1018" i="7"/>
  <c r="K1016" i="7"/>
  <c r="K1016" i="15" s="1"/>
  <c r="K1015" i="7"/>
  <c r="K1038" i="7"/>
  <c r="K1038" i="15" s="1"/>
  <c r="K1027" i="7"/>
  <c r="K1026" i="7"/>
  <c r="K1026" i="15" s="1"/>
  <c r="K1014" i="7"/>
  <c r="K1014" i="15" s="1"/>
  <c r="K1012" i="7"/>
  <c r="K1012" i="15" s="1"/>
  <c r="K1011" i="7"/>
  <c r="K1011" i="15" s="1"/>
  <c r="K992" i="7"/>
  <c r="K988" i="7"/>
  <c r="K988" i="15" s="1"/>
  <c r="K984" i="7"/>
  <c r="K980" i="7"/>
  <c r="K980" i="15" s="1"/>
  <c r="K976" i="7"/>
  <c r="K972" i="7"/>
  <c r="K972" i="15" s="1"/>
  <c r="K968" i="7"/>
  <c r="K964" i="7"/>
  <c r="K960" i="7"/>
  <c r="K956" i="7"/>
  <c r="K952" i="7"/>
  <c r="K948" i="7"/>
  <c r="K944" i="7"/>
  <c r="K944" i="15" s="1"/>
  <c r="K940" i="7"/>
  <c r="K936" i="7"/>
  <c r="K1010" i="7"/>
  <c r="K1008" i="7"/>
  <c r="K1008" i="15" s="1"/>
  <c r="K1007" i="7"/>
  <c r="K1007" i="15" s="1"/>
  <c r="K1084" i="7"/>
  <c r="K1084" i="15" s="1"/>
  <c r="K1058" i="7"/>
  <c r="K1034" i="7"/>
  <c r="K1028" i="7"/>
  <c r="K1028" i="15" s="1"/>
  <c r="I60" i="18" s="1"/>
  <c r="K1006" i="7"/>
  <c r="K1006" i="15" s="1"/>
  <c r="K1004" i="7"/>
  <c r="K1003" i="7"/>
  <c r="K1042" i="7"/>
  <c r="K1039" i="7"/>
  <c r="K1039" i="15" s="1"/>
  <c r="K1002" i="7"/>
  <c r="K1002" i="15" s="1"/>
  <c r="K1000" i="7"/>
  <c r="K999" i="7"/>
  <c r="K999" i="15" s="1"/>
  <c r="K1090" i="7"/>
  <c r="K1035" i="7"/>
  <c r="K1035" i="15" s="1"/>
  <c r="K998" i="7"/>
  <c r="K998" i="15" s="1"/>
  <c r="K996" i="7"/>
  <c r="K996" i="15" s="1"/>
  <c r="K991" i="7"/>
  <c r="K987" i="7"/>
  <c r="K983" i="7"/>
  <c r="K979" i="7"/>
  <c r="K975" i="7"/>
  <c r="K971" i="7"/>
  <c r="K967" i="7"/>
  <c r="K963" i="7"/>
  <c r="K1096" i="7"/>
  <c r="K1096" i="15" s="1"/>
  <c r="K1062" i="7"/>
  <c r="K995" i="7"/>
  <c r="K1043" i="7"/>
  <c r="K1043" i="15" s="1"/>
  <c r="K1052" i="7"/>
  <c r="K1052" i="15" s="1"/>
  <c r="K1050" i="7"/>
  <c r="K1048" i="7"/>
  <c r="K1036" i="7"/>
  <c r="K1036" i="15" s="1"/>
  <c r="K1040" i="7"/>
  <c r="K1040" i="15" s="1"/>
  <c r="K1030" i="7"/>
  <c r="K994" i="7"/>
  <c r="K990" i="7"/>
  <c r="K990" i="15" s="1"/>
  <c r="K986" i="7"/>
  <c r="K982" i="7"/>
  <c r="K982" i="15" s="1"/>
  <c r="K978" i="7"/>
  <c r="K974" i="7"/>
  <c r="K970" i="7"/>
  <c r="K970" i="15" s="1"/>
  <c r="K1067" i="7"/>
  <c r="K1054" i="7"/>
  <c r="K1046" i="7"/>
  <c r="K1031" i="7"/>
  <c r="K1032" i="7"/>
  <c r="K1032" i="15" s="1"/>
  <c r="K1044" i="7"/>
  <c r="K993" i="7"/>
  <c r="K989" i="7"/>
  <c r="K989" i="15" s="1"/>
  <c r="K985" i="7"/>
  <c r="K1024" i="7"/>
  <c r="K1023" i="7"/>
  <c r="K1022" i="7"/>
  <c r="K1022" i="15" s="1"/>
  <c r="K977" i="7"/>
  <c r="K977" i="15" s="1"/>
  <c r="K966" i="7"/>
  <c r="K966" i="15" s="1"/>
  <c r="K955" i="7"/>
  <c r="K918" i="7"/>
  <c r="K918" i="15" s="1"/>
  <c r="I57" i="18" s="1"/>
  <c r="K912" i="7"/>
  <c r="K912" i="15" s="1"/>
  <c r="K981" i="7"/>
  <c r="K949" i="7"/>
  <c r="K1020" i="7"/>
  <c r="K1020" i="15" s="1"/>
  <c r="K958" i="7"/>
  <c r="K958" i="15" s="1"/>
  <c r="K929" i="7"/>
  <c r="K923" i="7"/>
  <c r="K923" i="15" s="1"/>
  <c r="K1019" i="7"/>
  <c r="K945" i="7"/>
  <c r="K917" i="7"/>
  <c r="K911" i="7"/>
  <c r="K911" i="15" s="1"/>
  <c r="K906" i="7"/>
  <c r="K906" i="15" s="1"/>
  <c r="K902" i="7"/>
  <c r="K902" i="15" s="1"/>
  <c r="K898" i="7"/>
  <c r="K898" i="15" s="1"/>
  <c r="K894" i="7"/>
  <c r="K894" i="15" s="1"/>
  <c r="K890" i="7"/>
  <c r="K890" i="15" s="1"/>
  <c r="K886" i="7"/>
  <c r="K882" i="7"/>
  <c r="K878" i="7"/>
  <c r="K874" i="7"/>
  <c r="K874" i="15" s="1"/>
  <c r="K870" i="7"/>
  <c r="K870" i="15" s="1"/>
  <c r="K866" i="7"/>
  <c r="K866" i="15" s="1"/>
  <c r="K862" i="7"/>
  <c r="K858" i="7"/>
  <c r="K854" i="7"/>
  <c r="K854" i="15" s="1"/>
  <c r="K850" i="7"/>
  <c r="K846" i="7"/>
  <c r="K846" i="15" s="1"/>
  <c r="K950" i="7"/>
  <c r="K946" i="7"/>
  <c r="K946" i="15" s="1"/>
  <c r="K928" i="7"/>
  <c r="K953" i="7"/>
  <c r="K953" i="15" s="1"/>
  <c r="I45" i="18" s="1"/>
  <c r="K939" i="7"/>
  <c r="K938" i="7"/>
  <c r="K938" i="15" s="1"/>
  <c r="K922" i="7"/>
  <c r="K922" i="15" s="1"/>
  <c r="K916" i="7"/>
  <c r="K916" i="15" s="1"/>
  <c r="K937" i="7"/>
  <c r="K937" i="15" s="1"/>
  <c r="K935" i="7"/>
  <c r="K935" i="15" s="1"/>
  <c r="K910" i="7"/>
  <c r="K965" i="7"/>
  <c r="K965" i="15" s="1"/>
  <c r="K961" i="7"/>
  <c r="K961" i="15" s="1"/>
  <c r="K947" i="7"/>
  <c r="K927" i="7"/>
  <c r="K927" i="15" s="1"/>
  <c r="K905" i="7"/>
  <c r="K901" i="7"/>
  <c r="K897" i="7"/>
  <c r="K897" i="15" s="1"/>
  <c r="K893" i="7"/>
  <c r="K889" i="7"/>
  <c r="K889" i="15" s="1"/>
  <c r="K885" i="7"/>
  <c r="K885" i="15" s="1"/>
  <c r="K881" i="7"/>
  <c r="K881" i="15" s="1"/>
  <c r="K877" i="7"/>
  <c r="K873" i="7"/>
  <c r="K959" i="7"/>
  <c r="K934" i="7"/>
  <c r="K921" i="7"/>
  <c r="K921" i="15" s="1"/>
  <c r="K915" i="7"/>
  <c r="K951" i="7"/>
  <c r="K951" i="15" s="1"/>
  <c r="K909" i="7"/>
  <c r="K954" i="7"/>
  <c r="K954" i="15" s="1"/>
  <c r="K941" i="7"/>
  <c r="K941" i="15" s="1"/>
  <c r="K933" i="7"/>
  <c r="K926" i="7"/>
  <c r="K926" i="15" s="1"/>
  <c r="I58" i="18" s="1"/>
  <c r="K920" i="7"/>
  <c r="K920" i="15" s="1"/>
  <c r="K942" i="7"/>
  <c r="K942" i="15" s="1"/>
  <c r="K932" i="7"/>
  <c r="K914" i="7"/>
  <c r="K908" i="7"/>
  <c r="K904" i="7"/>
  <c r="K900" i="7"/>
  <c r="K900" i="15" s="1"/>
  <c r="K896" i="7"/>
  <c r="K892" i="7"/>
  <c r="K892" i="15" s="1"/>
  <c r="K888" i="7"/>
  <c r="K884" i="7"/>
  <c r="K880" i="7"/>
  <c r="K880" i="15" s="1"/>
  <c r="K876" i="7"/>
  <c r="K876" i="15" s="1"/>
  <c r="K872" i="7"/>
  <c r="K872" i="15" s="1"/>
  <c r="K943" i="7"/>
  <c r="K931" i="7"/>
  <c r="K962" i="7"/>
  <c r="K957" i="7"/>
  <c r="K957" i="15" s="1"/>
  <c r="K925" i="7"/>
  <c r="K919" i="7"/>
  <c r="K919" i="15" s="1"/>
  <c r="K969" i="7"/>
  <c r="K969" i="15" s="1"/>
  <c r="K913" i="7"/>
  <c r="K973" i="7"/>
  <c r="K973" i="15" s="1"/>
  <c r="K930" i="7"/>
  <c r="K924" i="7"/>
  <c r="K907" i="7"/>
  <c r="K903" i="7"/>
  <c r="K903" i="15" s="1"/>
  <c r="K899" i="7"/>
  <c r="K899" i="15" s="1"/>
  <c r="K895" i="7"/>
  <c r="K891" i="7"/>
  <c r="K887" i="7"/>
  <c r="K887" i="15" s="1"/>
  <c r="K879" i="7"/>
  <c r="K863" i="7"/>
  <c r="K860" i="7"/>
  <c r="K845" i="7"/>
  <c r="K844" i="7"/>
  <c r="K844" i="15" s="1"/>
  <c r="K843" i="7"/>
  <c r="K843" i="15" s="1"/>
  <c r="K840" i="7"/>
  <c r="K837" i="7"/>
  <c r="K834" i="7"/>
  <c r="K834" i="15" s="1"/>
  <c r="K820" i="7"/>
  <c r="K816" i="7"/>
  <c r="K812" i="7"/>
  <c r="K808" i="7"/>
  <c r="K808" i="15" s="1"/>
  <c r="K804" i="7"/>
  <c r="K800" i="7"/>
  <c r="K796" i="7"/>
  <c r="K796" i="15" s="1"/>
  <c r="K792" i="7"/>
  <c r="K792" i="15" s="1"/>
  <c r="K788" i="7"/>
  <c r="K784" i="7"/>
  <c r="K780" i="7"/>
  <c r="K780" i="15" s="1"/>
  <c r="I48" i="18" s="1"/>
  <c r="K776" i="7"/>
  <c r="K776" i="15" s="1"/>
  <c r="K772" i="7"/>
  <c r="K772" i="15" s="1"/>
  <c r="K768" i="7"/>
  <c r="K768" i="15" s="1"/>
  <c r="K764" i="7"/>
  <c r="K764" i="15" s="1"/>
  <c r="K760" i="7"/>
  <c r="K756" i="7"/>
  <c r="K752" i="7"/>
  <c r="K748" i="7"/>
  <c r="K744" i="7"/>
  <c r="K740" i="7"/>
  <c r="K736" i="7"/>
  <c r="K732" i="7"/>
  <c r="K728" i="7"/>
  <c r="K724" i="7"/>
  <c r="K720" i="7"/>
  <c r="K720" i="15" s="1"/>
  <c r="K716" i="7"/>
  <c r="K712" i="7"/>
  <c r="K708" i="7"/>
  <c r="K704" i="7"/>
  <c r="K700" i="7"/>
  <c r="K696" i="7"/>
  <c r="K696" i="15" s="1"/>
  <c r="K692" i="7"/>
  <c r="K839" i="7"/>
  <c r="K839" i="15" s="1"/>
  <c r="K836" i="7"/>
  <c r="K836" i="15" s="1"/>
  <c r="K833" i="7"/>
  <c r="K833" i="15" s="1"/>
  <c r="K861" i="7"/>
  <c r="K861" i="15" s="1"/>
  <c r="K835" i="7"/>
  <c r="K835" i="15" s="1"/>
  <c r="I59" i="18" s="1"/>
  <c r="K832" i="7"/>
  <c r="K824" i="7"/>
  <c r="K871" i="7"/>
  <c r="K869" i="7"/>
  <c r="K869" i="15" s="1"/>
  <c r="K864" i="7"/>
  <c r="K855" i="7"/>
  <c r="K855" i="15" s="1"/>
  <c r="K849" i="7"/>
  <c r="K849" i="15" s="1"/>
  <c r="K848" i="7"/>
  <c r="K847" i="7"/>
  <c r="K831" i="7"/>
  <c r="K830" i="7"/>
  <c r="K830" i="15" s="1"/>
  <c r="K819" i="7"/>
  <c r="K819" i="15" s="1"/>
  <c r="K815" i="7"/>
  <c r="K811" i="7"/>
  <c r="K811" i="15" s="1"/>
  <c r="K807" i="7"/>
  <c r="K803" i="7"/>
  <c r="K799" i="7"/>
  <c r="K795" i="7"/>
  <c r="K795" i="15" s="1"/>
  <c r="K791" i="7"/>
  <c r="K787" i="7"/>
  <c r="K783" i="7"/>
  <c r="K783" i="15" s="1"/>
  <c r="K779" i="7"/>
  <c r="K775" i="7"/>
  <c r="K775" i="15" s="1"/>
  <c r="K771" i="7"/>
  <c r="K767" i="7"/>
  <c r="K763" i="7"/>
  <c r="K763" i="15" s="1"/>
  <c r="K759" i="7"/>
  <c r="K759" i="15" s="1"/>
  <c r="K755" i="7"/>
  <c r="K751" i="7"/>
  <c r="K751" i="15" s="1"/>
  <c r="K747" i="7"/>
  <c r="K747" i="15" s="1"/>
  <c r="K743" i="7"/>
  <c r="K739" i="7"/>
  <c r="K735" i="7"/>
  <c r="K731" i="7"/>
  <c r="K727" i="7"/>
  <c r="K727" i="15" s="1"/>
  <c r="K856" i="7"/>
  <c r="K823" i="7"/>
  <c r="K823" i="15" s="1"/>
  <c r="K857" i="7"/>
  <c r="K829" i="7"/>
  <c r="K867" i="7"/>
  <c r="K828" i="7"/>
  <c r="K828" i="15" s="1"/>
  <c r="K822" i="7"/>
  <c r="K822" i="15" s="1"/>
  <c r="K818" i="7"/>
  <c r="K814" i="7"/>
  <c r="K810" i="7"/>
  <c r="K806" i="7"/>
  <c r="K806" i="15" s="1"/>
  <c r="K802" i="7"/>
  <c r="K802" i="15" s="1"/>
  <c r="K798" i="7"/>
  <c r="K798" i="15" s="1"/>
  <c r="K794" i="7"/>
  <c r="K794" i="15" s="1"/>
  <c r="K790" i="7"/>
  <c r="K790" i="15" s="1"/>
  <c r="K786" i="7"/>
  <c r="K786" i="15" s="1"/>
  <c r="K782" i="7"/>
  <c r="K778" i="7"/>
  <c r="K778" i="15" s="1"/>
  <c r="K774" i="7"/>
  <c r="K770" i="7"/>
  <c r="K770" i="15" s="1"/>
  <c r="K766" i="7"/>
  <c r="K766" i="15" s="1"/>
  <c r="K762" i="7"/>
  <c r="K758" i="7"/>
  <c r="K754" i="7"/>
  <c r="K750" i="7"/>
  <c r="K746" i="7"/>
  <c r="K746" i="15" s="1"/>
  <c r="K742" i="7"/>
  <c r="K742" i="15" s="1"/>
  <c r="K875" i="7"/>
  <c r="K865" i="7"/>
  <c r="K865" i="15" s="1"/>
  <c r="K827" i="7"/>
  <c r="K851" i="7"/>
  <c r="K868" i="7"/>
  <c r="K852" i="7"/>
  <c r="K826" i="7"/>
  <c r="K821" i="7"/>
  <c r="K817" i="7"/>
  <c r="K813" i="7"/>
  <c r="K813" i="15" s="1"/>
  <c r="K809" i="7"/>
  <c r="K805" i="7"/>
  <c r="K801" i="7"/>
  <c r="K797" i="7"/>
  <c r="K797" i="15" s="1"/>
  <c r="K793" i="7"/>
  <c r="K789" i="7"/>
  <c r="K789" i="15" s="1"/>
  <c r="K785" i="7"/>
  <c r="K781" i="7"/>
  <c r="K777" i="7"/>
  <c r="K773" i="7"/>
  <c r="K769" i="7"/>
  <c r="K765" i="7"/>
  <c r="K761" i="7"/>
  <c r="K757" i="7"/>
  <c r="K853" i="7"/>
  <c r="K859" i="7"/>
  <c r="K859" i="15" s="1"/>
  <c r="K842" i="7"/>
  <c r="K883" i="7"/>
  <c r="K841" i="7"/>
  <c r="K841" i="15" s="1"/>
  <c r="K838" i="7"/>
  <c r="K838" i="15" s="1"/>
  <c r="K825" i="7"/>
  <c r="K726" i="7"/>
  <c r="K715" i="7"/>
  <c r="K705" i="7"/>
  <c r="K694" i="7"/>
  <c r="K694" i="15" s="1"/>
  <c r="K687" i="7"/>
  <c r="K683" i="7"/>
  <c r="K679" i="7"/>
  <c r="K679" i="15" s="1"/>
  <c r="K675" i="7"/>
  <c r="K671" i="7"/>
  <c r="K671" i="15" s="1"/>
  <c r="K667" i="7"/>
  <c r="K667" i="15" s="1"/>
  <c r="K663" i="7"/>
  <c r="K663" i="15" s="1"/>
  <c r="K659" i="7"/>
  <c r="K659" i="15" s="1"/>
  <c r="K655" i="7"/>
  <c r="K651" i="7"/>
  <c r="K647" i="7"/>
  <c r="K643" i="7"/>
  <c r="K639" i="7"/>
  <c r="K639" i="15" s="1"/>
  <c r="K635" i="7"/>
  <c r="K635" i="15" s="1"/>
  <c r="K631" i="7"/>
  <c r="K631" i="15" s="1"/>
  <c r="I47" i="18" s="1"/>
  <c r="K627" i="7"/>
  <c r="K623" i="7"/>
  <c r="K619" i="7"/>
  <c r="K615" i="7"/>
  <c r="K611" i="7"/>
  <c r="K607" i="7"/>
  <c r="K603" i="7"/>
  <c r="K603" i="15" s="1"/>
  <c r="K599" i="7"/>
  <c r="K595" i="7"/>
  <c r="K595" i="15" s="1"/>
  <c r="K591" i="7"/>
  <c r="K591" i="15" s="1"/>
  <c r="K737" i="7"/>
  <c r="K741" i="7"/>
  <c r="K741" i="15" s="1"/>
  <c r="K725" i="7"/>
  <c r="K725" i="15" s="1"/>
  <c r="K714" i="7"/>
  <c r="K703" i="7"/>
  <c r="K693" i="7"/>
  <c r="K733" i="7"/>
  <c r="K733" i="15" s="1"/>
  <c r="K738" i="7"/>
  <c r="K723" i="7"/>
  <c r="K713" i="7"/>
  <c r="K713" i="15" s="1"/>
  <c r="K702" i="7"/>
  <c r="K691" i="7"/>
  <c r="K691" i="15" s="1"/>
  <c r="K686" i="7"/>
  <c r="K686" i="15" s="1"/>
  <c r="K682" i="7"/>
  <c r="K682" i="15" s="1"/>
  <c r="K678" i="7"/>
  <c r="K674" i="7"/>
  <c r="K670" i="7"/>
  <c r="K670" i="15" s="1"/>
  <c r="K666" i="7"/>
  <c r="K662" i="7"/>
  <c r="K662" i="15" s="1"/>
  <c r="K658" i="7"/>
  <c r="K654" i="7"/>
  <c r="K654" i="15" s="1"/>
  <c r="K650" i="7"/>
  <c r="K650" i="15" s="1"/>
  <c r="K646" i="7"/>
  <c r="K646" i="15" s="1"/>
  <c r="K642" i="7"/>
  <c r="K638" i="7"/>
  <c r="K634" i="7"/>
  <c r="K634" i="15" s="1"/>
  <c r="K630" i="7"/>
  <c r="K630" i="15" s="1"/>
  <c r="K626" i="7"/>
  <c r="K626" i="15" s="1"/>
  <c r="K745" i="7"/>
  <c r="K729" i="7"/>
  <c r="K734" i="7"/>
  <c r="K722" i="7"/>
  <c r="K711" i="7"/>
  <c r="K701" i="7"/>
  <c r="K690" i="7"/>
  <c r="K690" i="15" s="1"/>
  <c r="K730" i="7"/>
  <c r="K721" i="7"/>
  <c r="K721" i="15" s="1"/>
  <c r="K710" i="7"/>
  <c r="K710" i="15" s="1"/>
  <c r="K699" i="7"/>
  <c r="K699" i="15" s="1"/>
  <c r="K689" i="7"/>
  <c r="K689" i="15" s="1"/>
  <c r="K685" i="7"/>
  <c r="K685" i="15" s="1"/>
  <c r="K681" i="7"/>
  <c r="K681" i="15" s="1"/>
  <c r="K677" i="7"/>
  <c r="K677" i="15" s="1"/>
  <c r="K673" i="7"/>
  <c r="K673" i="15" s="1"/>
  <c r="K669" i="7"/>
  <c r="K665" i="7"/>
  <c r="K665" i="15" s="1"/>
  <c r="K661" i="7"/>
  <c r="K657" i="7"/>
  <c r="K657" i="15" s="1"/>
  <c r="K653" i="7"/>
  <c r="K653" i="15" s="1"/>
  <c r="K649" i="7"/>
  <c r="K649" i="15" s="1"/>
  <c r="K645" i="7"/>
  <c r="K645" i="15" s="1"/>
  <c r="K641" i="7"/>
  <c r="K641" i="15" s="1"/>
  <c r="K637" i="7"/>
  <c r="K633" i="7"/>
  <c r="K629" i="7"/>
  <c r="K625" i="7"/>
  <c r="K625" i="15" s="1"/>
  <c r="K719" i="7"/>
  <c r="K709" i="7"/>
  <c r="K698" i="7"/>
  <c r="K698" i="15" s="1"/>
  <c r="K753" i="7"/>
  <c r="K718" i="7"/>
  <c r="K707" i="7"/>
  <c r="K697" i="7"/>
  <c r="K697" i="15" s="1"/>
  <c r="K688" i="7"/>
  <c r="K688" i="15" s="1"/>
  <c r="K684" i="7"/>
  <c r="K684" i="15" s="1"/>
  <c r="K680" i="7"/>
  <c r="K676" i="7"/>
  <c r="K672" i="7"/>
  <c r="K672" i="15" s="1"/>
  <c r="K668" i="7"/>
  <c r="K664" i="7"/>
  <c r="K660" i="7"/>
  <c r="K656" i="7"/>
  <c r="K652" i="7"/>
  <c r="K648" i="7"/>
  <c r="K644" i="7"/>
  <c r="K640" i="7"/>
  <c r="K640" i="15" s="1"/>
  <c r="K749" i="7"/>
  <c r="K749" i="15" s="1"/>
  <c r="K717" i="7"/>
  <c r="K717" i="15" s="1"/>
  <c r="K706" i="7"/>
  <c r="K695" i="7"/>
  <c r="K695" i="15" s="1"/>
  <c r="K618" i="7"/>
  <c r="K601" i="7"/>
  <c r="K601" i="15" s="1"/>
  <c r="K590" i="7"/>
  <c r="K590" i="15" s="1"/>
  <c r="K584" i="7"/>
  <c r="K580" i="7"/>
  <c r="K580" i="15" s="1"/>
  <c r="K576" i="7"/>
  <c r="K572" i="7"/>
  <c r="K572" i="15" s="1"/>
  <c r="K568" i="7"/>
  <c r="K568" i="15" s="1"/>
  <c r="K564" i="7"/>
  <c r="K560" i="7"/>
  <c r="K556" i="7"/>
  <c r="K556" i="15" s="1"/>
  <c r="K552" i="7"/>
  <c r="K548" i="7"/>
  <c r="K544" i="7"/>
  <c r="K540" i="7"/>
  <c r="K536" i="7"/>
  <c r="K532" i="7"/>
  <c r="K532" i="15" s="1"/>
  <c r="K528" i="7"/>
  <c r="K524" i="7"/>
  <c r="K520" i="7"/>
  <c r="K516" i="7"/>
  <c r="K512" i="7"/>
  <c r="K512" i="15" s="1"/>
  <c r="K508" i="7"/>
  <c r="K504" i="7"/>
  <c r="K500" i="7"/>
  <c r="K496" i="7"/>
  <c r="K492" i="7"/>
  <c r="K636" i="7"/>
  <c r="K624" i="7"/>
  <c r="K600" i="7"/>
  <c r="K600" i="15" s="1"/>
  <c r="K589" i="7"/>
  <c r="K612" i="7"/>
  <c r="K612" i="15" s="1"/>
  <c r="K613" i="7"/>
  <c r="K613" i="15" s="1"/>
  <c r="K598" i="7"/>
  <c r="K588" i="7"/>
  <c r="K588" i="15" s="1"/>
  <c r="K583" i="7"/>
  <c r="K583" i="15" s="1"/>
  <c r="K579" i="7"/>
  <c r="K579" i="15" s="1"/>
  <c r="K575" i="7"/>
  <c r="K575" i="15" s="1"/>
  <c r="K571" i="7"/>
  <c r="K567" i="7"/>
  <c r="K567" i="15" s="1"/>
  <c r="K563" i="7"/>
  <c r="L15" i="8" s="1"/>
  <c r="K559" i="7"/>
  <c r="K555" i="7"/>
  <c r="K551" i="7"/>
  <c r="K547" i="7"/>
  <c r="K543" i="7"/>
  <c r="K539" i="7"/>
  <c r="K535" i="7"/>
  <c r="K531" i="7"/>
  <c r="K527" i="7"/>
  <c r="K523" i="7"/>
  <c r="K523" i="15" s="1"/>
  <c r="K519" i="7"/>
  <c r="K519" i="15" s="1"/>
  <c r="K515" i="7"/>
  <c r="K515" i="15" s="1"/>
  <c r="K511" i="7"/>
  <c r="K620" i="7"/>
  <c r="K620" i="15" s="1"/>
  <c r="K621" i="7"/>
  <c r="K621" i="15" s="1"/>
  <c r="K614" i="7"/>
  <c r="K597" i="7"/>
  <c r="K587" i="7"/>
  <c r="K587" i="15" s="1"/>
  <c r="K628" i="7"/>
  <c r="K596" i="7"/>
  <c r="K596" i="15" s="1"/>
  <c r="K586" i="7"/>
  <c r="K582" i="7"/>
  <c r="K582" i="15" s="1"/>
  <c r="K578" i="7"/>
  <c r="K574" i="7"/>
  <c r="K574" i="15" s="1"/>
  <c r="K570" i="7"/>
  <c r="K566" i="7"/>
  <c r="K566" i="15" s="1"/>
  <c r="K562" i="7"/>
  <c r="K558" i="7"/>
  <c r="K558" i="15" s="1"/>
  <c r="I49" i="18" s="1"/>
  <c r="K554" i="7"/>
  <c r="K550" i="7"/>
  <c r="K550" i="15" s="1"/>
  <c r="K546" i="7"/>
  <c r="K542" i="7"/>
  <c r="K538" i="7"/>
  <c r="K534" i="7"/>
  <c r="K534" i="15" s="1"/>
  <c r="K530" i="7"/>
  <c r="K526" i="7"/>
  <c r="K526" i="15" s="1"/>
  <c r="K522" i="7"/>
  <c r="K522" i="15" s="1"/>
  <c r="K518" i="7"/>
  <c r="K514" i="7"/>
  <c r="K510" i="7"/>
  <c r="K506" i="7"/>
  <c r="K502" i="7"/>
  <c r="K502" i="15" s="1"/>
  <c r="K498" i="7"/>
  <c r="K494" i="7"/>
  <c r="K494" i="15" s="1"/>
  <c r="I62" i="18" s="1"/>
  <c r="K632" i="7"/>
  <c r="K622" i="7"/>
  <c r="K622" i="15" s="1"/>
  <c r="K606" i="7"/>
  <c r="K606" i="15" s="1"/>
  <c r="K594" i="7"/>
  <c r="K605" i="7"/>
  <c r="K605" i="15" s="1"/>
  <c r="K616" i="7"/>
  <c r="K609" i="7"/>
  <c r="K608" i="7"/>
  <c r="K608" i="15" s="1"/>
  <c r="K604" i="7"/>
  <c r="K604" i="15" s="1"/>
  <c r="K593" i="7"/>
  <c r="K593" i="15" s="1"/>
  <c r="K585" i="7"/>
  <c r="K585" i="15" s="1"/>
  <c r="K581" i="7"/>
  <c r="K581" i="15" s="1"/>
  <c r="K577" i="7"/>
  <c r="K573" i="7"/>
  <c r="K569" i="7"/>
  <c r="K569" i="15" s="1"/>
  <c r="K565" i="7"/>
  <c r="K565" i="15" s="1"/>
  <c r="K561" i="7"/>
  <c r="K557" i="7"/>
  <c r="K557" i="15" s="1"/>
  <c r="K617" i="7"/>
  <c r="K617" i="15" s="1"/>
  <c r="K610" i="7"/>
  <c r="K602" i="7"/>
  <c r="K602" i="15" s="1"/>
  <c r="K592" i="7"/>
  <c r="K592" i="15" s="1"/>
  <c r="K517" i="7"/>
  <c r="K517" i="15" s="1"/>
  <c r="K485" i="7"/>
  <c r="K479" i="7"/>
  <c r="K468" i="7"/>
  <c r="K464" i="7"/>
  <c r="K460" i="7"/>
  <c r="K456" i="7"/>
  <c r="K452" i="7"/>
  <c r="K452" i="15" s="1"/>
  <c r="K448" i="7"/>
  <c r="K448" i="15" s="1"/>
  <c r="K444" i="7"/>
  <c r="K440" i="7"/>
  <c r="K440" i="15" s="1"/>
  <c r="K436" i="7"/>
  <c r="K432" i="7"/>
  <c r="K432" i="15" s="1"/>
  <c r="K428" i="7"/>
  <c r="K428" i="15" s="1"/>
  <c r="K424" i="7"/>
  <c r="K420" i="7"/>
  <c r="K416" i="7"/>
  <c r="K412" i="7"/>
  <c r="K408" i="7"/>
  <c r="K404" i="7"/>
  <c r="K400" i="7"/>
  <c r="K396" i="7"/>
  <c r="K396" i="15" s="1"/>
  <c r="K392" i="7"/>
  <c r="K388" i="7"/>
  <c r="K384" i="7"/>
  <c r="K380" i="7"/>
  <c r="K376" i="7"/>
  <c r="K372" i="7"/>
  <c r="K368" i="7"/>
  <c r="K364" i="7"/>
  <c r="K360" i="7"/>
  <c r="K356" i="7"/>
  <c r="K356" i="15" s="1"/>
  <c r="K352" i="7"/>
  <c r="K473" i="7"/>
  <c r="K497" i="7"/>
  <c r="K484" i="7"/>
  <c r="K541" i="7"/>
  <c r="K541" i="15" s="1"/>
  <c r="K478" i="7"/>
  <c r="K472" i="7"/>
  <c r="K553" i="7"/>
  <c r="K509" i="7"/>
  <c r="K467" i="7"/>
  <c r="K467" i="15" s="1"/>
  <c r="K463" i="7"/>
  <c r="K459" i="7"/>
  <c r="K455" i="7"/>
  <c r="K451" i="7"/>
  <c r="K447" i="7"/>
  <c r="K443" i="7"/>
  <c r="K443" i="15" s="1"/>
  <c r="K439" i="7"/>
  <c r="K435" i="7"/>
  <c r="K435" i="15" s="1"/>
  <c r="K431" i="7"/>
  <c r="K427" i="7"/>
  <c r="K423" i="7"/>
  <c r="K419" i="7"/>
  <c r="K419" i="15" s="1"/>
  <c r="K415" i="7"/>
  <c r="K415" i="15" s="1"/>
  <c r="K411" i="7"/>
  <c r="K407" i="7"/>
  <c r="K407" i="15" s="1"/>
  <c r="K403" i="7"/>
  <c r="K399" i="7"/>
  <c r="K395" i="7"/>
  <c r="K391" i="7"/>
  <c r="K387" i="7"/>
  <c r="K383" i="7"/>
  <c r="K383" i="15" s="1"/>
  <c r="K379" i="7"/>
  <c r="K529" i="7"/>
  <c r="K505" i="7"/>
  <c r="K499" i="7"/>
  <c r="K499" i="15" s="1"/>
  <c r="I41" i="18" s="1"/>
  <c r="K483" i="7"/>
  <c r="K483" i="15" s="1"/>
  <c r="K491" i="7"/>
  <c r="K477" i="7"/>
  <c r="K471" i="7"/>
  <c r="K490" i="7"/>
  <c r="K537" i="7"/>
  <c r="K537" i="15" s="1"/>
  <c r="K525" i="7"/>
  <c r="K489" i="7"/>
  <c r="K482" i="7"/>
  <c r="K476" i="7"/>
  <c r="K466" i="7"/>
  <c r="K462" i="7"/>
  <c r="K462" i="15" s="1"/>
  <c r="K458" i="7"/>
  <c r="K458" i="15" s="1"/>
  <c r="K454" i="7"/>
  <c r="K450" i="7"/>
  <c r="K446" i="7"/>
  <c r="K442" i="7"/>
  <c r="K442" i="15" s="1"/>
  <c r="K438" i="7"/>
  <c r="K434" i="7"/>
  <c r="K434" i="15" s="1"/>
  <c r="K430" i="7"/>
  <c r="K426" i="7"/>
  <c r="K426" i="15" s="1"/>
  <c r="K422" i="7"/>
  <c r="K422" i="15" s="1"/>
  <c r="K418" i="7"/>
  <c r="K414" i="7"/>
  <c r="K414" i="15" s="1"/>
  <c r="K410" i="7"/>
  <c r="K406" i="7"/>
  <c r="K406" i="15" s="1"/>
  <c r="K402" i="7"/>
  <c r="K398" i="7"/>
  <c r="K394" i="7"/>
  <c r="K394" i="15" s="1"/>
  <c r="K549" i="7"/>
  <c r="K493" i="7"/>
  <c r="K493" i="15" s="1"/>
  <c r="K488" i="7"/>
  <c r="K470" i="7"/>
  <c r="K470" i="15" s="1"/>
  <c r="K487" i="7"/>
  <c r="K507" i="7"/>
  <c r="K507" i="15" s="1"/>
  <c r="K501" i="7"/>
  <c r="K481" i="7"/>
  <c r="K475" i="7"/>
  <c r="K475" i="15" s="1"/>
  <c r="K521" i="7"/>
  <c r="K513" i="7"/>
  <c r="K495" i="7"/>
  <c r="K495" i="15" s="1"/>
  <c r="K469" i="7"/>
  <c r="K469" i="15" s="1"/>
  <c r="K465" i="7"/>
  <c r="K461" i="7"/>
  <c r="K461" i="15" s="1"/>
  <c r="K457" i="7"/>
  <c r="K453" i="7"/>
  <c r="K453" i="15" s="1"/>
  <c r="K449" i="7"/>
  <c r="K445" i="7"/>
  <c r="K533" i="7"/>
  <c r="K486" i="7"/>
  <c r="K486" i="15" s="1"/>
  <c r="K480" i="7"/>
  <c r="K480" i="15" s="1"/>
  <c r="K545" i="7"/>
  <c r="K503" i="7"/>
  <c r="K503" i="15" s="1"/>
  <c r="K474" i="7"/>
  <c r="K474" i="15" s="1"/>
  <c r="K405" i="7"/>
  <c r="K405" i="15" s="1"/>
  <c r="K365" i="7"/>
  <c r="K359" i="7"/>
  <c r="K359" i="15" s="1"/>
  <c r="K353" i="7"/>
  <c r="K441" i="7"/>
  <c r="K441" i="15" s="1"/>
  <c r="K370" i="7"/>
  <c r="K370" i="15" s="1"/>
  <c r="K348" i="7"/>
  <c r="K344" i="7"/>
  <c r="K340" i="7"/>
  <c r="K340" i="15" s="1"/>
  <c r="K336" i="7"/>
  <c r="K332" i="7"/>
  <c r="K328" i="7"/>
  <c r="K328" i="15" s="1"/>
  <c r="K324" i="7"/>
  <c r="K401" i="7"/>
  <c r="K358" i="7"/>
  <c r="K369" i="7"/>
  <c r="K363" i="7"/>
  <c r="K425" i="7"/>
  <c r="K425" i="15" s="1"/>
  <c r="K397" i="7"/>
  <c r="K389" i="7"/>
  <c r="K378" i="7"/>
  <c r="K377" i="7"/>
  <c r="K357" i="7"/>
  <c r="K357" i="15" s="1"/>
  <c r="K351" i="7"/>
  <c r="K351" i="15" s="1"/>
  <c r="K347" i="7"/>
  <c r="K347" i="15" s="1"/>
  <c r="K343" i="7"/>
  <c r="K343" i="15" s="1"/>
  <c r="K339" i="7"/>
  <c r="K335" i="7"/>
  <c r="K335" i="15" s="1"/>
  <c r="K331" i="7"/>
  <c r="K327" i="7"/>
  <c r="K323" i="7"/>
  <c r="K323" i="15" s="1"/>
  <c r="K319" i="7"/>
  <c r="K319" i="15" s="1"/>
  <c r="K315" i="7"/>
  <c r="K311" i="7"/>
  <c r="K307" i="7"/>
  <c r="K307" i="15" s="1"/>
  <c r="K303" i="7"/>
  <c r="K303" i="15" s="1"/>
  <c r="K299" i="7"/>
  <c r="K295" i="7"/>
  <c r="K291" i="7"/>
  <c r="K291" i="15" s="1"/>
  <c r="I75" i="18" s="1"/>
  <c r="K287" i="7"/>
  <c r="K283" i="7"/>
  <c r="K279" i="7"/>
  <c r="K279" i="15" s="1"/>
  <c r="K275" i="7"/>
  <c r="K275" i="15" s="1"/>
  <c r="K437" i="7"/>
  <c r="K429" i="7"/>
  <c r="K417" i="7"/>
  <c r="K375" i="7"/>
  <c r="K374" i="7"/>
  <c r="K374" i="15" s="1"/>
  <c r="K421" i="7"/>
  <c r="K385" i="7"/>
  <c r="K362" i="7"/>
  <c r="K390" i="7"/>
  <c r="K390" i="15" s="1"/>
  <c r="K413" i="7"/>
  <c r="K413" i="15" s="1"/>
  <c r="K393" i="7"/>
  <c r="K381" i="7"/>
  <c r="K373" i="7"/>
  <c r="K367" i="7"/>
  <c r="K367" i="15" s="1"/>
  <c r="K350" i="7"/>
  <c r="K346" i="7"/>
  <c r="K342" i="7"/>
  <c r="K338" i="7"/>
  <c r="K334" i="7"/>
  <c r="K334" i="15" s="1"/>
  <c r="K330" i="7"/>
  <c r="K326" i="7"/>
  <c r="K326" i="15" s="1"/>
  <c r="K322" i="7"/>
  <c r="K318" i="7"/>
  <c r="K318" i="15" s="1"/>
  <c r="K314" i="7"/>
  <c r="K314" i="15" s="1"/>
  <c r="K310" i="7"/>
  <c r="K306" i="7"/>
  <c r="K306" i="15" s="1"/>
  <c r="K302" i="7"/>
  <c r="K298" i="7"/>
  <c r="K298" i="15" s="1"/>
  <c r="K294" i="7"/>
  <c r="K294" i="15" s="1"/>
  <c r="K290" i="7"/>
  <c r="K286" i="7"/>
  <c r="K282" i="7"/>
  <c r="K282" i="15" s="1"/>
  <c r="K278" i="7"/>
  <c r="K274" i="7"/>
  <c r="K274" i="15" s="1"/>
  <c r="K270" i="7"/>
  <c r="K386" i="7"/>
  <c r="K386" i="15" s="1"/>
  <c r="K361" i="7"/>
  <c r="K361" i="15" s="1"/>
  <c r="K355" i="7"/>
  <c r="K355" i="15" s="1"/>
  <c r="K433" i="7"/>
  <c r="K433" i="15" s="1"/>
  <c r="K409" i="7"/>
  <c r="K382" i="7"/>
  <c r="K366" i="7"/>
  <c r="K354" i="7"/>
  <c r="K349" i="7"/>
  <c r="K349" i="15" s="1"/>
  <c r="K345" i="7"/>
  <c r="K341" i="7"/>
  <c r="K337" i="7"/>
  <c r="K337" i="15" s="1"/>
  <c r="K333" i="7"/>
  <c r="K329" i="7"/>
  <c r="K325" i="7"/>
  <c r="K325" i="15" s="1"/>
  <c r="K321" i="7"/>
  <c r="K321" i="15" s="1"/>
  <c r="K317" i="7"/>
  <c r="K313" i="7"/>
  <c r="K313" i="15" s="1"/>
  <c r="K371" i="7"/>
  <c r="K268" i="7"/>
  <c r="K268" i="15" s="1"/>
  <c r="K266" i="7"/>
  <c r="K266" i="15" s="1"/>
  <c r="K264" i="7"/>
  <c r="K264" i="15" s="1"/>
  <c r="K254" i="7"/>
  <c r="K254" i="15" s="1"/>
  <c r="K243" i="7"/>
  <c r="K218" i="7"/>
  <c r="K265" i="7"/>
  <c r="K235" i="7"/>
  <c r="K288" i="7"/>
  <c r="K277" i="7"/>
  <c r="K263" i="7"/>
  <c r="K253" i="7"/>
  <c r="K253" i="15" s="1"/>
  <c r="K252" i="7"/>
  <c r="K242" i="7"/>
  <c r="K242" i="15" s="1"/>
  <c r="I90" i="18" s="1"/>
  <c r="K229" i="7"/>
  <c r="K229" i="15" s="1"/>
  <c r="K223" i="7"/>
  <c r="K320" i="7"/>
  <c r="K269" i="7"/>
  <c r="K217" i="7"/>
  <c r="K212" i="7"/>
  <c r="K208" i="7"/>
  <c r="K204" i="7"/>
  <c r="K200" i="7"/>
  <c r="K200" i="15" s="1"/>
  <c r="K196" i="7"/>
  <c r="K192" i="7"/>
  <c r="K192" i="15" s="1"/>
  <c r="K188" i="7"/>
  <c r="K184" i="7"/>
  <c r="K184" i="15" s="1"/>
  <c r="K180" i="7"/>
  <c r="K176" i="7"/>
  <c r="K176" i="15" s="1"/>
  <c r="K172" i="7"/>
  <c r="K168" i="7"/>
  <c r="K168" i="15" s="1"/>
  <c r="I79" i="18" s="1"/>
  <c r="K164" i="7"/>
  <c r="K160" i="7"/>
  <c r="K160" i="15" s="1"/>
  <c r="K156" i="7"/>
  <c r="K156" i="15" s="1"/>
  <c r="K152" i="7"/>
  <c r="K148" i="7"/>
  <c r="K144" i="7"/>
  <c r="K144" i="15" s="1"/>
  <c r="K140" i="7"/>
  <c r="K309" i="7"/>
  <c r="K304" i="7"/>
  <c r="K304" i="15" s="1"/>
  <c r="K262" i="7"/>
  <c r="K251" i="7"/>
  <c r="K251" i="15" s="1"/>
  <c r="K241" i="7"/>
  <c r="K240" i="7"/>
  <c r="K234" i="7"/>
  <c r="K234" i="15" s="1"/>
  <c r="K228" i="7"/>
  <c r="K300" i="7"/>
  <c r="K300" i="15" s="1"/>
  <c r="K284" i="7"/>
  <c r="K273" i="7"/>
  <c r="K273" i="15" s="1"/>
  <c r="K222" i="7"/>
  <c r="K222" i="15" s="1"/>
  <c r="K216" i="7"/>
  <c r="K293" i="7"/>
  <c r="K261" i="7"/>
  <c r="K261" i="15" s="1"/>
  <c r="K260" i="7"/>
  <c r="K250" i="7"/>
  <c r="K239" i="7"/>
  <c r="K239" i="15" s="1"/>
  <c r="K308" i="7"/>
  <c r="K308" i="15" s="1"/>
  <c r="K297" i="7"/>
  <c r="K297" i="15" s="1"/>
  <c r="K233" i="7"/>
  <c r="K227" i="7"/>
  <c r="K227" i="15" s="1"/>
  <c r="K211" i="7"/>
  <c r="K211" i="15" s="1"/>
  <c r="K207" i="7"/>
  <c r="K203" i="7"/>
  <c r="K199" i="7"/>
  <c r="K195" i="7"/>
  <c r="K191" i="7"/>
  <c r="K187" i="7"/>
  <c r="K183" i="7"/>
  <c r="K183" i="15" s="1"/>
  <c r="K179" i="7"/>
  <c r="K175" i="7"/>
  <c r="K171" i="7"/>
  <c r="K167" i="7"/>
  <c r="K163" i="7"/>
  <c r="K316" i="7"/>
  <c r="K280" i="7"/>
  <c r="K271" i="7"/>
  <c r="K259" i="7"/>
  <c r="K259" i="15" s="1"/>
  <c r="K249" i="7"/>
  <c r="K248" i="7"/>
  <c r="K248" i="15" s="1"/>
  <c r="K221" i="7"/>
  <c r="K215" i="7"/>
  <c r="K289" i="7"/>
  <c r="K289" i="15" s="1"/>
  <c r="K238" i="7"/>
  <c r="K232" i="7"/>
  <c r="K258" i="7"/>
  <c r="K258" i="15" s="1"/>
  <c r="K247" i="7"/>
  <c r="K247" i="15" s="1"/>
  <c r="K226" i="7"/>
  <c r="K220" i="7"/>
  <c r="K276" i="7"/>
  <c r="K214" i="7"/>
  <c r="K214" i="15" s="1"/>
  <c r="K210" i="7"/>
  <c r="K210" i="15" s="1"/>
  <c r="K206" i="7"/>
  <c r="K206" i="15" s="1"/>
  <c r="K202" i="7"/>
  <c r="K198" i="7"/>
  <c r="K198" i="15" s="1"/>
  <c r="K194" i="7"/>
  <c r="K190" i="7"/>
  <c r="K190" i="15" s="1"/>
  <c r="K186" i="7"/>
  <c r="K186" i="15" s="1"/>
  <c r="K182" i="7"/>
  <c r="K182" i="15" s="1"/>
  <c r="K178" i="7"/>
  <c r="K285" i="7"/>
  <c r="K285" i="15" s="1"/>
  <c r="K257" i="7"/>
  <c r="K256" i="7"/>
  <c r="K256" i="15" s="1"/>
  <c r="K246" i="7"/>
  <c r="K246" i="15" s="1"/>
  <c r="K237" i="7"/>
  <c r="K231" i="7"/>
  <c r="K312" i="7"/>
  <c r="K312" i="15" s="1"/>
  <c r="K225" i="7"/>
  <c r="K219" i="7"/>
  <c r="K219" i="15" s="1"/>
  <c r="K296" i="7"/>
  <c r="K272" i="7"/>
  <c r="K272" i="15" s="1"/>
  <c r="K255" i="7"/>
  <c r="K245" i="7"/>
  <c r="K245" i="15" s="1"/>
  <c r="K244" i="7"/>
  <c r="K236" i="7"/>
  <c r="K305" i="7"/>
  <c r="K301" i="7"/>
  <c r="K292" i="7"/>
  <c r="K281" i="7"/>
  <c r="K281" i="15" s="1"/>
  <c r="K267" i="7"/>
  <c r="K267" i="15" s="1"/>
  <c r="K230" i="7"/>
  <c r="K230" i="15" s="1"/>
  <c r="K224" i="7"/>
  <c r="K213" i="7"/>
  <c r="K213" i="15" s="1"/>
  <c r="K209" i="7"/>
  <c r="K205" i="7"/>
  <c r="K201" i="7"/>
  <c r="K181" i="7"/>
  <c r="K162" i="7"/>
  <c r="K147" i="7"/>
  <c r="K147" i="15" s="1"/>
  <c r="K117" i="7"/>
  <c r="K185" i="7"/>
  <c r="K185" i="15" s="1"/>
  <c r="K134" i="7"/>
  <c r="K134" i="15" s="1"/>
  <c r="K123" i="7"/>
  <c r="K123" i="15" s="1"/>
  <c r="K112" i="7"/>
  <c r="K112" i="15" s="1"/>
  <c r="K108" i="7"/>
  <c r="K104" i="7"/>
  <c r="K100" i="7"/>
  <c r="K96" i="7"/>
  <c r="K92" i="7"/>
  <c r="K88" i="7"/>
  <c r="K84" i="7"/>
  <c r="K80" i="7"/>
  <c r="K76" i="7"/>
  <c r="K76" i="15" s="1"/>
  <c r="K72" i="7"/>
  <c r="K72" i="15" s="1"/>
  <c r="K68" i="7"/>
  <c r="K64" i="7"/>
  <c r="K64" i="15" s="1"/>
  <c r="K60" i="7"/>
  <c r="K60" i="15" s="1"/>
  <c r="K56" i="7"/>
  <c r="K52" i="7"/>
  <c r="K48" i="7"/>
  <c r="K48" i="15" s="1"/>
  <c r="K44" i="7"/>
  <c r="K40" i="7"/>
  <c r="K40" i="15" s="1"/>
  <c r="K36" i="7"/>
  <c r="K32" i="7"/>
  <c r="K32" i="15" s="1"/>
  <c r="K28" i="7"/>
  <c r="K24" i="7"/>
  <c r="K20" i="7"/>
  <c r="K16" i="7"/>
  <c r="K16" i="15" s="1"/>
  <c r="K12" i="7"/>
  <c r="K12" i="15" s="1"/>
  <c r="K8" i="7"/>
  <c r="K8" i="15" s="1"/>
  <c r="K4" i="7"/>
  <c r="K4" i="15" s="1"/>
  <c r="K189" i="7"/>
  <c r="K166" i="7"/>
  <c r="K154" i="7"/>
  <c r="K154" i="15" s="1"/>
  <c r="K116" i="7"/>
  <c r="K193" i="7"/>
  <c r="K151" i="7"/>
  <c r="K151" i="15" s="1"/>
  <c r="K133" i="7"/>
  <c r="K132" i="7"/>
  <c r="K122" i="7"/>
  <c r="K197" i="7"/>
  <c r="K197" i="15" s="1"/>
  <c r="K157" i="7"/>
  <c r="K157" i="15" s="1"/>
  <c r="I43" i="18" s="1"/>
  <c r="K131" i="7"/>
  <c r="K121" i="7"/>
  <c r="K115" i="7"/>
  <c r="K115" i="15" s="1"/>
  <c r="K111" i="7"/>
  <c r="K111" i="15" s="1"/>
  <c r="K107" i="7"/>
  <c r="K103" i="7"/>
  <c r="K103" i="15" s="1"/>
  <c r="K99" i="7"/>
  <c r="K99" i="15" s="1"/>
  <c r="K95" i="7"/>
  <c r="K95" i="15" s="1"/>
  <c r="K91" i="7"/>
  <c r="K91" i="15" s="1"/>
  <c r="K87" i="7"/>
  <c r="K83" i="7"/>
  <c r="K79" i="7"/>
  <c r="K79" i="15" s="1"/>
  <c r="K75" i="7"/>
  <c r="K71" i="7"/>
  <c r="K71" i="15" s="1"/>
  <c r="K67" i="7"/>
  <c r="K63" i="7"/>
  <c r="K59" i="7"/>
  <c r="K55" i="7"/>
  <c r="K51" i="7"/>
  <c r="K47" i="7"/>
  <c r="K43" i="7"/>
  <c r="K39" i="7"/>
  <c r="K39" i="15" s="1"/>
  <c r="K35" i="7"/>
  <c r="K35" i="15" s="1"/>
  <c r="K31" i="7"/>
  <c r="K27" i="7"/>
  <c r="K27" i="15" s="1"/>
  <c r="K173" i="7"/>
  <c r="K170" i="7"/>
  <c r="K170" i="15" s="1"/>
  <c r="K155" i="7"/>
  <c r="K130" i="7"/>
  <c r="K130" i="15" s="1"/>
  <c r="K120" i="7"/>
  <c r="K120" i="15" s="1"/>
  <c r="K158" i="7"/>
  <c r="K143" i="7"/>
  <c r="K143" i="15" s="1"/>
  <c r="K142" i="7"/>
  <c r="K141" i="7"/>
  <c r="K139" i="7"/>
  <c r="K129" i="7"/>
  <c r="K129" i="15" s="1"/>
  <c r="K128" i="7"/>
  <c r="K114" i="7"/>
  <c r="K110" i="7"/>
  <c r="K106" i="7"/>
  <c r="K102" i="7"/>
  <c r="K98" i="7"/>
  <c r="K98" i="15" s="1"/>
  <c r="I94" i="18" s="1"/>
  <c r="K94" i="7"/>
  <c r="K94" i="15" s="1"/>
  <c r="K90" i="7"/>
  <c r="K86" i="7"/>
  <c r="K82" i="7"/>
  <c r="K78" i="7"/>
  <c r="K74" i="7"/>
  <c r="K70" i="7"/>
  <c r="K70" i="15" s="1"/>
  <c r="K66" i="7"/>
  <c r="K66" i="15" s="1"/>
  <c r="K62" i="7"/>
  <c r="K62" i="15" s="1"/>
  <c r="K58" i="7"/>
  <c r="K54" i="7"/>
  <c r="K50" i="7"/>
  <c r="K46" i="7"/>
  <c r="K42" i="7"/>
  <c r="K38" i="7"/>
  <c r="K34" i="7"/>
  <c r="K34" i="15" s="1"/>
  <c r="K30" i="7"/>
  <c r="K26" i="7"/>
  <c r="K26" i="15" s="1"/>
  <c r="K119" i="7"/>
  <c r="K119" i="15" s="1"/>
  <c r="K138" i="7"/>
  <c r="K138" i="15" s="1"/>
  <c r="K127" i="7"/>
  <c r="K127" i="15" s="1"/>
  <c r="K165" i="7"/>
  <c r="K161" i="7"/>
  <c r="K161" i="15" s="1"/>
  <c r="K149" i="7"/>
  <c r="K174" i="7"/>
  <c r="K174" i="15" s="1"/>
  <c r="K145" i="7"/>
  <c r="K145" i="15" s="1"/>
  <c r="K137" i="7"/>
  <c r="K136" i="7"/>
  <c r="K126" i="7"/>
  <c r="K126" i="15" s="1"/>
  <c r="I89" i="18" s="1"/>
  <c r="K118" i="7"/>
  <c r="K118" i="15" s="1"/>
  <c r="K113" i="7"/>
  <c r="K113" i="15" s="1"/>
  <c r="K109" i="7"/>
  <c r="K105" i="7"/>
  <c r="K101" i="7"/>
  <c r="K97" i="7"/>
  <c r="K93" i="7"/>
  <c r="K89" i="7"/>
  <c r="K89" i="15" s="1"/>
  <c r="K85" i="7"/>
  <c r="K81" i="7"/>
  <c r="K77" i="7"/>
  <c r="K73" i="7"/>
  <c r="K69" i="7"/>
  <c r="K65" i="7"/>
  <c r="K65" i="15" s="1"/>
  <c r="K61" i="7"/>
  <c r="K61" i="15" s="1"/>
  <c r="K57" i="7"/>
  <c r="K53" i="7"/>
  <c r="K49" i="7"/>
  <c r="K159" i="7"/>
  <c r="K146" i="7"/>
  <c r="K146" i="15" s="1"/>
  <c r="K177" i="7"/>
  <c r="K169" i="7"/>
  <c r="K169" i="15" s="1"/>
  <c r="K153" i="7"/>
  <c r="K153" i="15" s="1"/>
  <c r="K150" i="7"/>
  <c r="K135" i="7"/>
  <c r="K125" i="7"/>
  <c r="K125" i="15" s="1"/>
  <c r="K124" i="7"/>
  <c r="K124" i="15" s="1"/>
  <c r="K3" i="7"/>
  <c r="N4" i="7"/>
  <c r="N4" i="15" s="1"/>
  <c r="N5" i="7"/>
  <c r="N5" i="15" s="1"/>
  <c r="L10" i="18" s="1"/>
  <c r="N6" i="7"/>
  <c r="R7" i="7"/>
  <c r="R7" i="15" s="1"/>
  <c r="R8" i="7"/>
  <c r="R8" i="15" s="1"/>
  <c r="R9" i="7"/>
  <c r="R9" i="15" s="1"/>
  <c r="H14" i="7"/>
  <c r="I15" i="7"/>
  <c r="O16" i="15"/>
  <c r="X16" i="7"/>
  <c r="E20" i="7"/>
  <c r="E24" i="7"/>
  <c r="E26" i="7"/>
  <c r="G30" i="7"/>
  <c r="I34" i="7"/>
  <c r="I34" i="15" s="1"/>
  <c r="X36" i="7"/>
  <c r="Q44" i="7"/>
  <c r="J49" i="7"/>
  <c r="L1241" i="7"/>
  <c r="L1237" i="7"/>
  <c r="L1233" i="7"/>
  <c r="L1229" i="7"/>
  <c r="L1225" i="7"/>
  <c r="L1221" i="7"/>
  <c r="L1217" i="7"/>
  <c r="L1213" i="7"/>
  <c r="L1209" i="7"/>
  <c r="L1205" i="7"/>
  <c r="L1201" i="7"/>
  <c r="L1197" i="7"/>
  <c r="L1193" i="7"/>
  <c r="L1189" i="7"/>
  <c r="L1185" i="7"/>
  <c r="L1181" i="7"/>
  <c r="L1177" i="7"/>
  <c r="L1173" i="7"/>
  <c r="L1169" i="7"/>
  <c r="L1165" i="7"/>
  <c r="L1161" i="7"/>
  <c r="L1161" i="15" s="1"/>
  <c r="L1157" i="7"/>
  <c r="L1244" i="7"/>
  <c r="L1240" i="7"/>
  <c r="L1236" i="7"/>
  <c r="L1232" i="7"/>
  <c r="L1228" i="7"/>
  <c r="L1224" i="7"/>
  <c r="L1239" i="7"/>
  <c r="L1231" i="7"/>
  <c r="L1222" i="7"/>
  <c r="L1192" i="7"/>
  <c r="L1191" i="7"/>
  <c r="L1188" i="7"/>
  <c r="L1167" i="7"/>
  <c r="L1223" i="7"/>
  <c r="L1219" i="7"/>
  <c r="L1214" i="7"/>
  <c r="L1190" i="7"/>
  <c r="L1187" i="7"/>
  <c r="L1184" i="7"/>
  <c r="L1215" i="7"/>
  <c r="L1243" i="7"/>
  <c r="L1235" i="7"/>
  <c r="L1235" i="15" s="1"/>
  <c r="L1227" i="7"/>
  <c r="L1220" i="7"/>
  <c r="L1174" i="7"/>
  <c r="L1210" i="7"/>
  <c r="L1199" i="7"/>
  <c r="L1198" i="7"/>
  <c r="L1216" i="7"/>
  <c r="L1211" i="7"/>
  <c r="L1200" i="7"/>
  <c r="L1172" i="7"/>
  <c r="L1162" i="7"/>
  <c r="L1162" i="15" s="1"/>
  <c r="L1153" i="7"/>
  <c r="L1238" i="7"/>
  <c r="L1230" i="7"/>
  <c r="L1206" i="7"/>
  <c r="L1179" i="7"/>
  <c r="L1163" i="7"/>
  <c r="L1149" i="7"/>
  <c r="L1145" i="7"/>
  <c r="L1141" i="7"/>
  <c r="L1137" i="7"/>
  <c r="L1133" i="7"/>
  <c r="L1129" i="7"/>
  <c r="L1125" i="7"/>
  <c r="L1121" i="7"/>
  <c r="L1117" i="7"/>
  <c r="L1117" i="15" s="1"/>
  <c r="L1113" i="7"/>
  <c r="L1109" i="7"/>
  <c r="L1105" i="7"/>
  <c r="L1105" i="15" s="1"/>
  <c r="L1203" i="7"/>
  <c r="L1155" i="7"/>
  <c r="L1208" i="7"/>
  <c r="L1208" i="15" s="1"/>
  <c r="L1186" i="7"/>
  <c r="L1164" i="7"/>
  <c r="L1154" i="7"/>
  <c r="L1194" i="7"/>
  <c r="L1156" i="7"/>
  <c r="L1196" i="7"/>
  <c r="L1170" i="7"/>
  <c r="L1152" i="7"/>
  <c r="L1148" i="7"/>
  <c r="L1144" i="7"/>
  <c r="L1140" i="7"/>
  <c r="L1136" i="7"/>
  <c r="L1132" i="7"/>
  <c r="L1128" i="7"/>
  <c r="L1124" i="7"/>
  <c r="L1120" i="7"/>
  <c r="L1116" i="7"/>
  <c r="L1116" i="15" s="1"/>
  <c r="L1112" i="7"/>
  <c r="L1112" i="15" s="1"/>
  <c r="L1182" i="7"/>
  <c r="L1180" i="7"/>
  <c r="L1175" i="7"/>
  <c r="L1171" i="7"/>
  <c r="L1158" i="7"/>
  <c r="L1242" i="7"/>
  <c r="L1207" i="7"/>
  <c r="L1202" i="7"/>
  <c r="L1166" i="7"/>
  <c r="L1159" i="7"/>
  <c r="L1151" i="7"/>
  <c r="L1147" i="7"/>
  <c r="L1143" i="7"/>
  <c r="L1139" i="7"/>
  <c r="L1135" i="7"/>
  <c r="L1131" i="7"/>
  <c r="L1127" i="7"/>
  <c r="L1226" i="7"/>
  <c r="L1212" i="7"/>
  <c r="L1160" i="7"/>
  <c r="L1178" i="7"/>
  <c r="L1204" i="7"/>
  <c r="L1195" i="7"/>
  <c r="L1183" i="7"/>
  <c r="L1176" i="7"/>
  <c r="L1218" i="7"/>
  <c r="L1150" i="7"/>
  <c r="L1146" i="7"/>
  <c r="L1142" i="7"/>
  <c r="L1138" i="7"/>
  <c r="L1134" i="7"/>
  <c r="L1130" i="7"/>
  <c r="L1126" i="7"/>
  <c r="L1095" i="7"/>
  <c r="L1089" i="7"/>
  <c r="L1066" i="7"/>
  <c r="L1083" i="7"/>
  <c r="L1083" i="15" s="1"/>
  <c r="L1077" i="7"/>
  <c r="L1077" i="15" s="1"/>
  <c r="L1061" i="7"/>
  <c r="L1061" i="15" s="1"/>
  <c r="L1057" i="7"/>
  <c r="L1057" i="15" s="1"/>
  <c r="L1053" i="7"/>
  <c r="L1053" i="15" s="1"/>
  <c r="L1049" i="7"/>
  <c r="L1049" i="15" s="1"/>
  <c r="L1045" i="7"/>
  <c r="L1045" i="15" s="1"/>
  <c r="L1041" i="7"/>
  <c r="L1037" i="7"/>
  <c r="L1037" i="15" s="1"/>
  <c r="L1033" i="7"/>
  <c r="L1029" i="7"/>
  <c r="L1029" i="15" s="1"/>
  <c r="L1025" i="7"/>
  <c r="L1122" i="7"/>
  <c r="L1122" i="15" s="1"/>
  <c r="L1118" i="7"/>
  <c r="L1108" i="7"/>
  <c r="L1100" i="7"/>
  <c r="L1100" i="15" s="1"/>
  <c r="L1071" i="7"/>
  <c r="L1065" i="7"/>
  <c r="L1065" i="15" s="1"/>
  <c r="L1234" i="7"/>
  <c r="L1234" i="15" s="1"/>
  <c r="L1111" i="7"/>
  <c r="L1110" i="7"/>
  <c r="L1107" i="7"/>
  <c r="L1094" i="7"/>
  <c r="L1088" i="7"/>
  <c r="L1088" i="15" s="1"/>
  <c r="L1119" i="7"/>
  <c r="L1106" i="7"/>
  <c r="L1082" i="7"/>
  <c r="L1076" i="7"/>
  <c r="L1076" i="15" s="1"/>
  <c r="L1099" i="7"/>
  <c r="L1093" i="7"/>
  <c r="L1093" i="15" s="1"/>
  <c r="L1070" i="7"/>
  <c r="L1064" i="7"/>
  <c r="L1060" i="7"/>
  <c r="L1056" i="7"/>
  <c r="L1052" i="7"/>
  <c r="L1052" i="15" s="1"/>
  <c r="L1123" i="7"/>
  <c r="L1087" i="7"/>
  <c r="L1081" i="7"/>
  <c r="L1081" i="15" s="1"/>
  <c r="L1115" i="7"/>
  <c r="L1115" i="15" s="1"/>
  <c r="L1114" i="7"/>
  <c r="L1114" i="15" s="1"/>
  <c r="L1104" i="7"/>
  <c r="L1104" i="15" s="1"/>
  <c r="L1075" i="7"/>
  <c r="L1075" i="15" s="1"/>
  <c r="J61" i="18" s="1"/>
  <c r="L1069" i="7"/>
  <c r="L1098" i="7"/>
  <c r="L1092" i="7"/>
  <c r="L1092" i="15" s="1"/>
  <c r="L1086" i="7"/>
  <c r="L1080" i="7"/>
  <c r="L1080" i="15" s="1"/>
  <c r="L1063" i="7"/>
  <c r="L1059" i="7"/>
  <c r="L1055" i="7"/>
  <c r="L1051" i="7"/>
  <c r="L1051" i="15" s="1"/>
  <c r="L1047" i="7"/>
  <c r="L1103" i="7"/>
  <c r="L1097" i="7"/>
  <c r="L1097" i="15" s="1"/>
  <c r="L1074" i="7"/>
  <c r="L1068" i="7"/>
  <c r="L1068" i="15" s="1"/>
  <c r="L1091" i="7"/>
  <c r="L1085" i="7"/>
  <c r="L1085" i="15" s="1"/>
  <c r="L1079" i="7"/>
  <c r="L1073" i="7"/>
  <c r="L1168" i="7"/>
  <c r="L1102" i="7"/>
  <c r="L1102" i="15" s="1"/>
  <c r="L1096" i="7"/>
  <c r="L1096" i="15" s="1"/>
  <c r="L1067" i="7"/>
  <c r="L1062" i="7"/>
  <c r="L1058" i="7"/>
  <c r="L1101" i="7"/>
  <c r="L1038" i="7"/>
  <c r="L1038" i="15" s="1"/>
  <c r="L1027" i="7"/>
  <c r="L1026" i="7"/>
  <c r="L1026" i="15" s="1"/>
  <c r="L1014" i="7"/>
  <c r="L1014" i="15" s="1"/>
  <c r="L1013" i="7"/>
  <c r="L1013" i="15" s="1"/>
  <c r="L1012" i="7"/>
  <c r="L1012" i="15" s="1"/>
  <c r="L1011" i="7"/>
  <c r="L1011" i="15" s="1"/>
  <c r="L992" i="7"/>
  <c r="L988" i="7"/>
  <c r="L988" i="15" s="1"/>
  <c r="L984" i="7"/>
  <c r="L980" i="7"/>
  <c r="L980" i="15" s="1"/>
  <c r="L976" i="7"/>
  <c r="L972" i="7"/>
  <c r="L972" i="15" s="1"/>
  <c r="L968" i="7"/>
  <c r="L964" i="7"/>
  <c r="L960" i="7"/>
  <c r="L956" i="7"/>
  <c r="L952" i="7"/>
  <c r="L948" i="7"/>
  <c r="L944" i="7"/>
  <c r="L944" i="15" s="1"/>
  <c r="L940" i="7"/>
  <c r="L936" i="7"/>
  <c r="L932" i="7"/>
  <c r="L928" i="7"/>
  <c r="L924" i="7"/>
  <c r="L920" i="7"/>
  <c r="L920" i="15" s="1"/>
  <c r="L916" i="7"/>
  <c r="L916" i="15" s="1"/>
  <c r="L912" i="7"/>
  <c r="L912" i="15" s="1"/>
  <c r="L908" i="7"/>
  <c r="L1078" i="7"/>
  <c r="L1010" i="7"/>
  <c r="L1009" i="7"/>
  <c r="L1008" i="7"/>
  <c r="L1008" i="15" s="1"/>
  <c r="L1007" i="7"/>
  <c r="L1007" i="15" s="1"/>
  <c r="L1084" i="7"/>
  <c r="L1084" i="15" s="1"/>
  <c r="L1034" i="7"/>
  <c r="L1028" i="7"/>
  <c r="L1028" i="15" s="1"/>
  <c r="J60" i="18" s="1"/>
  <c r="L1006" i="7"/>
  <c r="L1006" i="15" s="1"/>
  <c r="L1005" i="7"/>
  <c r="L1004" i="7"/>
  <c r="L1003" i="7"/>
  <c r="L1042" i="7"/>
  <c r="L1039" i="7"/>
  <c r="L1039" i="15" s="1"/>
  <c r="L1002" i="7"/>
  <c r="L1002" i="15" s="1"/>
  <c r="L1001" i="7"/>
  <c r="L1001" i="15" s="1"/>
  <c r="L1000" i="7"/>
  <c r="L999" i="7"/>
  <c r="L999" i="15" s="1"/>
  <c r="L1090" i="7"/>
  <c r="L1035" i="7"/>
  <c r="L1035" i="15" s="1"/>
  <c r="L998" i="7"/>
  <c r="L998" i="15" s="1"/>
  <c r="L997" i="7"/>
  <c r="L997" i="15" s="1"/>
  <c r="L996" i="7"/>
  <c r="L996" i="15" s="1"/>
  <c r="L991" i="7"/>
  <c r="L987" i="7"/>
  <c r="L983" i="7"/>
  <c r="L979" i="7"/>
  <c r="L975" i="7"/>
  <c r="L971" i="7"/>
  <c r="L967" i="7"/>
  <c r="L963" i="7"/>
  <c r="L959" i="7"/>
  <c r="L955" i="7"/>
  <c r="L951" i="7"/>
  <c r="L951" i="15" s="1"/>
  <c r="L947" i="7"/>
  <c r="L943" i="7"/>
  <c r="L939" i="7"/>
  <c r="L995" i="7"/>
  <c r="L1043" i="7"/>
  <c r="L1043" i="15" s="1"/>
  <c r="L1050" i="7"/>
  <c r="L1048" i="7"/>
  <c r="L1036" i="7"/>
  <c r="L1036" i="15" s="1"/>
  <c r="L1040" i="7"/>
  <c r="L1040" i="15" s="1"/>
  <c r="L1030" i="7"/>
  <c r="L994" i="7"/>
  <c r="L990" i="7"/>
  <c r="L990" i="15" s="1"/>
  <c r="L986" i="7"/>
  <c r="L982" i="7"/>
  <c r="L982" i="15" s="1"/>
  <c r="L978" i="7"/>
  <c r="L974" i="7"/>
  <c r="L970" i="7"/>
  <c r="L970" i="15" s="1"/>
  <c r="L966" i="7"/>
  <c r="L966" i="15" s="1"/>
  <c r="L962" i="7"/>
  <c r="L958" i="7"/>
  <c r="L958" i="15" s="1"/>
  <c r="L954" i="7"/>
  <c r="L954" i="15" s="1"/>
  <c r="L950" i="7"/>
  <c r="L946" i="7"/>
  <c r="L946" i="15" s="1"/>
  <c r="L1054" i="7"/>
  <c r="L1046" i="7"/>
  <c r="L1031" i="7"/>
  <c r="L1032" i="7"/>
  <c r="L1032" i="15" s="1"/>
  <c r="L1044" i="7"/>
  <c r="L993" i="7"/>
  <c r="L989" i="7"/>
  <c r="L989" i="15" s="1"/>
  <c r="L985" i="7"/>
  <c r="L981" i="7"/>
  <c r="L977" i="7"/>
  <c r="L977" i="15" s="1"/>
  <c r="L973" i="7"/>
  <c r="L973" i="15" s="1"/>
  <c r="L969" i="7"/>
  <c r="L969" i="15" s="1"/>
  <c r="L1024" i="7"/>
  <c r="L1023" i="7"/>
  <c r="L1022" i="7"/>
  <c r="L1022" i="15" s="1"/>
  <c r="L1021" i="7"/>
  <c r="L1021" i="15" s="1"/>
  <c r="L1020" i="7"/>
  <c r="L1020" i="15" s="1"/>
  <c r="L1019" i="7"/>
  <c r="L949" i="7"/>
  <c r="L929" i="7"/>
  <c r="L923" i="7"/>
  <c r="L923" i="15" s="1"/>
  <c r="L945" i="7"/>
  <c r="L917" i="7"/>
  <c r="L911" i="7"/>
  <c r="L911" i="15" s="1"/>
  <c r="L906" i="7"/>
  <c r="L906" i="15" s="1"/>
  <c r="L902" i="7"/>
  <c r="L902" i="15" s="1"/>
  <c r="L898" i="7"/>
  <c r="L898" i="15" s="1"/>
  <c r="L894" i="7"/>
  <c r="L894" i="15" s="1"/>
  <c r="L890" i="7"/>
  <c r="L890" i="15" s="1"/>
  <c r="L886" i="7"/>
  <c r="L882" i="7"/>
  <c r="L878" i="7"/>
  <c r="L874" i="7"/>
  <c r="L874" i="15" s="1"/>
  <c r="L870" i="7"/>
  <c r="L870" i="15" s="1"/>
  <c r="L866" i="7"/>
  <c r="L866" i="15" s="1"/>
  <c r="L862" i="7"/>
  <c r="L858" i="7"/>
  <c r="L854" i="7"/>
  <c r="L854" i="15" s="1"/>
  <c r="L850" i="7"/>
  <c r="L846" i="7"/>
  <c r="L846" i="15" s="1"/>
  <c r="L842" i="7"/>
  <c r="L838" i="7"/>
  <c r="L838" i="15" s="1"/>
  <c r="L834" i="7"/>
  <c r="L834" i="15" s="1"/>
  <c r="L830" i="7"/>
  <c r="L830" i="15" s="1"/>
  <c r="L826" i="7"/>
  <c r="L1018" i="7"/>
  <c r="L953" i="7"/>
  <c r="L953" i="15" s="1"/>
  <c r="J45" i="18" s="1"/>
  <c r="L938" i="7"/>
  <c r="L938" i="15" s="1"/>
  <c r="L922" i="7"/>
  <c r="L922" i="15" s="1"/>
  <c r="L1072" i="7"/>
  <c r="L1072" i="15" s="1"/>
  <c r="L1017" i="7"/>
  <c r="L1017" i="15" s="1"/>
  <c r="L937" i="7"/>
  <c r="L937" i="15" s="1"/>
  <c r="L935" i="7"/>
  <c r="L935" i="15" s="1"/>
  <c r="L910" i="7"/>
  <c r="L1016" i="7"/>
  <c r="L1016" i="15" s="1"/>
  <c r="L965" i="7"/>
  <c r="L965" i="15" s="1"/>
  <c r="L961" i="7"/>
  <c r="L961" i="15" s="1"/>
  <c r="L927" i="7"/>
  <c r="L927" i="15" s="1"/>
  <c r="L905" i="7"/>
  <c r="L901" i="7"/>
  <c r="L897" i="7"/>
  <c r="L897" i="15" s="1"/>
  <c r="L893" i="7"/>
  <c r="L1015" i="7"/>
  <c r="L934" i="7"/>
  <c r="L921" i="7"/>
  <c r="L921" i="15" s="1"/>
  <c r="L915" i="7"/>
  <c r="L909" i="7"/>
  <c r="L941" i="7"/>
  <c r="L941" i="15" s="1"/>
  <c r="L933" i="7"/>
  <c r="L926" i="7"/>
  <c r="L926" i="15" s="1"/>
  <c r="J58" i="18" s="1"/>
  <c r="L942" i="7"/>
  <c r="L942" i="15" s="1"/>
  <c r="L914" i="7"/>
  <c r="L904" i="7"/>
  <c r="L900" i="7"/>
  <c r="L900" i="15" s="1"/>
  <c r="L896" i="7"/>
  <c r="L892" i="7"/>
  <c r="L892" i="15" s="1"/>
  <c r="L888" i="7"/>
  <c r="L884" i="7"/>
  <c r="L880" i="7"/>
  <c r="L880" i="15" s="1"/>
  <c r="L876" i="7"/>
  <c r="L876" i="15" s="1"/>
  <c r="L872" i="7"/>
  <c r="L872" i="15" s="1"/>
  <c r="L868" i="7"/>
  <c r="L931" i="7"/>
  <c r="L957" i="7"/>
  <c r="L957" i="15" s="1"/>
  <c r="L925" i="7"/>
  <c r="L919" i="7"/>
  <c r="L919" i="15" s="1"/>
  <c r="L913" i="7"/>
  <c r="L930" i="7"/>
  <c r="L907" i="7"/>
  <c r="L903" i="7"/>
  <c r="L903" i="15" s="1"/>
  <c r="L899" i="7"/>
  <c r="L899" i="15" s="1"/>
  <c r="L895" i="7"/>
  <c r="L918" i="7"/>
  <c r="L918" i="15" s="1"/>
  <c r="J57" i="18" s="1"/>
  <c r="L839" i="7"/>
  <c r="L839" i="15" s="1"/>
  <c r="L836" i="7"/>
  <c r="L836" i="15" s="1"/>
  <c r="L833" i="7"/>
  <c r="L833" i="15" s="1"/>
  <c r="L891" i="7"/>
  <c r="L861" i="7"/>
  <c r="L861" i="15" s="1"/>
  <c r="L835" i="7"/>
  <c r="L835" i="15" s="1"/>
  <c r="J59" i="18" s="1"/>
  <c r="L832" i="7"/>
  <c r="L824" i="7"/>
  <c r="L871" i="7"/>
  <c r="L869" i="7"/>
  <c r="L869" i="15" s="1"/>
  <c r="L864" i="7"/>
  <c r="L855" i="7"/>
  <c r="L855" i="15" s="1"/>
  <c r="L849" i="7"/>
  <c r="L849" i="15" s="1"/>
  <c r="L848" i="7"/>
  <c r="L847" i="7"/>
  <c r="L831" i="7"/>
  <c r="L819" i="7"/>
  <c r="L819" i="15" s="1"/>
  <c r="L815" i="7"/>
  <c r="L811" i="7"/>
  <c r="L811" i="15" s="1"/>
  <c r="L807" i="7"/>
  <c r="L803" i="7"/>
  <c r="L799" i="7"/>
  <c r="L795" i="7"/>
  <c r="L795" i="15" s="1"/>
  <c r="L791" i="7"/>
  <c r="L787" i="7"/>
  <c r="L783" i="7"/>
  <c r="L783" i="15" s="1"/>
  <c r="L779" i="7"/>
  <c r="L775" i="7"/>
  <c r="L775" i="15" s="1"/>
  <c r="L771" i="7"/>
  <c r="L767" i="7"/>
  <c r="L763" i="7"/>
  <c r="L763" i="15" s="1"/>
  <c r="L759" i="7"/>
  <c r="L759" i="15" s="1"/>
  <c r="L755" i="7"/>
  <c r="L751" i="7"/>
  <c r="L751" i="15" s="1"/>
  <c r="L747" i="7"/>
  <c r="L747" i="15" s="1"/>
  <c r="L743" i="7"/>
  <c r="L739" i="7"/>
  <c r="L735" i="7"/>
  <c r="L731" i="7"/>
  <c r="L727" i="7"/>
  <c r="L727" i="15" s="1"/>
  <c r="L873" i="7"/>
  <c r="L856" i="7"/>
  <c r="L823" i="7"/>
  <c r="L823" i="15" s="1"/>
  <c r="L857" i="7"/>
  <c r="L829" i="7"/>
  <c r="L881" i="7"/>
  <c r="L881" i="15" s="1"/>
  <c r="L885" i="7"/>
  <c r="L885" i="15" s="1"/>
  <c r="L867" i="7"/>
  <c r="L828" i="7"/>
  <c r="L828" i="15" s="1"/>
  <c r="L822" i="7"/>
  <c r="L822" i="15" s="1"/>
  <c r="L818" i="7"/>
  <c r="L814" i="7"/>
  <c r="L810" i="7"/>
  <c r="L806" i="7"/>
  <c r="L806" i="15" s="1"/>
  <c r="L802" i="7"/>
  <c r="L802" i="15" s="1"/>
  <c r="L798" i="7"/>
  <c r="L798" i="15" s="1"/>
  <c r="L794" i="7"/>
  <c r="L794" i="15" s="1"/>
  <c r="L790" i="7"/>
  <c r="L790" i="15" s="1"/>
  <c r="L786" i="7"/>
  <c r="L786" i="15" s="1"/>
  <c r="L782" i="7"/>
  <c r="L778" i="7"/>
  <c r="L778" i="15" s="1"/>
  <c r="L774" i="7"/>
  <c r="L770" i="7"/>
  <c r="L770" i="15" s="1"/>
  <c r="L766" i="7"/>
  <c r="L766" i="15" s="1"/>
  <c r="L762" i="7"/>
  <c r="L758" i="7"/>
  <c r="L754" i="7"/>
  <c r="L889" i="7"/>
  <c r="L889" i="15" s="1"/>
  <c r="L875" i="7"/>
  <c r="L865" i="7"/>
  <c r="L865" i="15" s="1"/>
  <c r="L827" i="7"/>
  <c r="L851" i="7"/>
  <c r="L877" i="7"/>
  <c r="L852" i="7"/>
  <c r="L821" i="7"/>
  <c r="L817" i="7"/>
  <c r="L813" i="7"/>
  <c r="L813" i="15" s="1"/>
  <c r="L809" i="7"/>
  <c r="L805" i="7"/>
  <c r="L801" i="7"/>
  <c r="L797" i="7"/>
  <c r="L797" i="15" s="1"/>
  <c r="L793" i="7"/>
  <c r="L789" i="7"/>
  <c r="L789" i="15" s="1"/>
  <c r="L785" i="7"/>
  <c r="L781" i="7"/>
  <c r="L777" i="7"/>
  <c r="L773" i="7"/>
  <c r="L769" i="7"/>
  <c r="L765" i="7"/>
  <c r="L761" i="7"/>
  <c r="L757" i="7"/>
  <c r="L753" i="7"/>
  <c r="L853" i="7"/>
  <c r="L859" i="7"/>
  <c r="L859" i="15" s="1"/>
  <c r="L883" i="7"/>
  <c r="L841" i="7"/>
  <c r="L841" i="15" s="1"/>
  <c r="L825" i="7"/>
  <c r="L887" i="7"/>
  <c r="L887" i="15" s="1"/>
  <c r="L879" i="7"/>
  <c r="L863" i="7"/>
  <c r="L860" i="7"/>
  <c r="L845" i="7"/>
  <c r="L844" i="7"/>
  <c r="L844" i="15" s="1"/>
  <c r="L843" i="7"/>
  <c r="L843" i="15" s="1"/>
  <c r="L840" i="7"/>
  <c r="L837" i="7"/>
  <c r="L820" i="7"/>
  <c r="L816" i="7"/>
  <c r="L812" i="7"/>
  <c r="L808" i="7"/>
  <c r="L808" i="15" s="1"/>
  <c r="L804" i="7"/>
  <c r="L800" i="7"/>
  <c r="L796" i="7"/>
  <c r="L796" i="15" s="1"/>
  <c r="L792" i="7"/>
  <c r="L792" i="15" s="1"/>
  <c r="L788" i="7"/>
  <c r="L784" i="7"/>
  <c r="L780" i="7"/>
  <c r="L780" i="15" s="1"/>
  <c r="J48" i="18" s="1"/>
  <c r="L776" i="7"/>
  <c r="L776" i="15" s="1"/>
  <c r="L772" i="7"/>
  <c r="L772" i="15" s="1"/>
  <c r="L768" i="7"/>
  <c r="L768" i="15" s="1"/>
  <c r="L764" i="7"/>
  <c r="L764" i="15" s="1"/>
  <c r="L737" i="7"/>
  <c r="L732" i="7"/>
  <c r="L744" i="7"/>
  <c r="L741" i="7"/>
  <c r="L741" i="15" s="1"/>
  <c r="L725" i="7"/>
  <c r="L725" i="15" s="1"/>
  <c r="L714" i="7"/>
  <c r="L704" i="7"/>
  <c r="L703" i="7"/>
  <c r="L693" i="7"/>
  <c r="L733" i="7"/>
  <c r="L733" i="15" s="1"/>
  <c r="L750" i="7"/>
  <c r="L738" i="7"/>
  <c r="L728" i="7"/>
  <c r="L724" i="7"/>
  <c r="L723" i="7"/>
  <c r="L713" i="7"/>
  <c r="L713" i="15" s="1"/>
  <c r="L702" i="7"/>
  <c r="L692" i="7"/>
  <c r="L691" i="7"/>
  <c r="L691" i="15" s="1"/>
  <c r="L686" i="7"/>
  <c r="L686" i="15" s="1"/>
  <c r="L682" i="7"/>
  <c r="L682" i="15" s="1"/>
  <c r="L678" i="7"/>
  <c r="L674" i="7"/>
  <c r="L670" i="7"/>
  <c r="L670" i="15" s="1"/>
  <c r="L666" i="7"/>
  <c r="L662" i="7"/>
  <c r="L662" i="15" s="1"/>
  <c r="L658" i="7"/>
  <c r="L654" i="7"/>
  <c r="L654" i="15" s="1"/>
  <c r="L650" i="7"/>
  <c r="L650" i="15" s="1"/>
  <c r="L646" i="7"/>
  <c r="L646" i="15" s="1"/>
  <c r="L642" i="7"/>
  <c r="L638" i="7"/>
  <c r="L634" i="7"/>
  <c r="L634" i="15" s="1"/>
  <c r="L630" i="7"/>
  <c r="L630" i="15" s="1"/>
  <c r="L626" i="7"/>
  <c r="L626" i="15" s="1"/>
  <c r="L622" i="7"/>
  <c r="L622" i="15" s="1"/>
  <c r="L618" i="7"/>
  <c r="L614" i="7"/>
  <c r="L610" i="7"/>
  <c r="L745" i="7"/>
  <c r="L729" i="7"/>
  <c r="L752" i="7"/>
  <c r="L734" i="7"/>
  <c r="L722" i="7"/>
  <c r="L712" i="7"/>
  <c r="L711" i="7"/>
  <c r="L701" i="7"/>
  <c r="L690" i="7"/>
  <c r="L690" i="15" s="1"/>
  <c r="L742" i="7"/>
  <c r="L742" i="15" s="1"/>
  <c r="L730" i="7"/>
  <c r="L721" i="7"/>
  <c r="L721" i="15" s="1"/>
  <c r="L710" i="7"/>
  <c r="L710" i="15" s="1"/>
  <c r="L700" i="7"/>
  <c r="L699" i="7"/>
  <c r="L699" i="15" s="1"/>
  <c r="L689" i="7"/>
  <c r="L689" i="15" s="1"/>
  <c r="L685" i="7"/>
  <c r="L685" i="15" s="1"/>
  <c r="L681" i="7"/>
  <c r="L681" i="15" s="1"/>
  <c r="L677" i="7"/>
  <c r="L677" i="15" s="1"/>
  <c r="L673" i="7"/>
  <c r="L673" i="15" s="1"/>
  <c r="L669" i="7"/>
  <c r="L665" i="7"/>
  <c r="L665" i="15" s="1"/>
  <c r="L661" i="7"/>
  <c r="L657" i="7"/>
  <c r="L657" i="15" s="1"/>
  <c r="L653" i="7"/>
  <c r="L653" i="15" s="1"/>
  <c r="L649" i="7"/>
  <c r="L649" i="15" s="1"/>
  <c r="L645" i="7"/>
  <c r="L645" i="15" s="1"/>
  <c r="L641" i="7"/>
  <c r="L641" i="15" s="1"/>
  <c r="L637" i="7"/>
  <c r="L633" i="7"/>
  <c r="L629" i="7"/>
  <c r="L760" i="7"/>
  <c r="L748" i="7"/>
  <c r="L720" i="7"/>
  <c r="L720" i="15" s="1"/>
  <c r="L719" i="7"/>
  <c r="L709" i="7"/>
  <c r="L698" i="7"/>
  <c r="L698" i="15" s="1"/>
  <c r="L746" i="7"/>
  <c r="L746" i="15" s="1"/>
  <c r="L718" i="7"/>
  <c r="L708" i="7"/>
  <c r="L707" i="7"/>
  <c r="L697" i="7"/>
  <c r="L697" i="15" s="1"/>
  <c r="L688" i="7"/>
  <c r="L688" i="15" s="1"/>
  <c r="L684" i="7"/>
  <c r="L684" i="15" s="1"/>
  <c r="L680" i="7"/>
  <c r="L676" i="7"/>
  <c r="L672" i="7"/>
  <c r="L672" i="15" s="1"/>
  <c r="L668" i="7"/>
  <c r="L664" i="7"/>
  <c r="L660" i="7"/>
  <c r="L656" i="7"/>
  <c r="L652" i="7"/>
  <c r="L648" i="7"/>
  <c r="L644" i="7"/>
  <c r="L640" i="7"/>
  <c r="L640" i="15" s="1"/>
  <c r="L636" i="7"/>
  <c r="L756" i="7"/>
  <c r="L749" i="7"/>
  <c r="L749" i="15" s="1"/>
  <c r="L717" i="7"/>
  <c r="L717" i="15" s="1"/>
  <c r="L706" i="7"/>
  <c r="L696" i="7"/>
  <c r="L696" i="15" s="1"/>
  <c r="L695" i="7"/>
  <c r="L695" i="15" s="1"/>
  <c r="L740" i="7"/>
  <c r="L736" i="7"/>
  <c r="L726" i="7"/>
  <c r="L716" i="7"/>
  <c r="L715" i="7"/>
  <c r="L705" i="7"/>
  <c r="L694" i="7"/>
  <c r="L694" i="15" s="1"/>
  <c r="L687" i="7"/>
  <c r="L683" i="7"/>
  <c r="L679" i="7"/>
  <c r="L679" i="15" s="1"/>
  <c r="L675" i="7"/>
  <c r="L671" i="7"/>
  <c r="L671" i="15" s="1"/>
  <c r="L667" i="7"/>
  <c r="L667" i="15" s="1"/>
  <c r="L663" i="7"/>
  <c r="L663" i="15" s="1"/>
  <c r="L659" i="7"/>
  <c r="L659" i="15" s="1"/>
  <c r="L655" i="7"/>
  <c r="L651" i="7"/>
  <c r="L647" i="7"/>
  <c r="L643" i="7"/>
  <c r="L601" i="7"/>
  <c r="L601" i="15" s="1"/>
  <c r="L591" i="7"/>
  <c r="L591" i="15" s="1"/>
  <c r="L590" i="7"/>
  <c r="L590" i="15" s="1"/>
  <c r="L584" i="7"/>
  <c r="L580" i="7"/>
  <c r="L580" i="15" s="1"/>
  <c r="L576" i="7"/>
  <c r="L572" i="7"/>
  <c r="L572" i="15" s="1"/>
  <c r="L568" i="7"/>
  <c r="L568" i="15" s="1"/>
  <c r="L564" i="7"/>
  <c r="L560" i="7"/>
  <c r="L556" i="7"/>
  <c r="L556" i="15" s="1"/>
  <c r="L552" i="7"/>
  <c r="L548" i="7"/>
  <c r="L544" i="7"/>
  <c r="L540" i="7"/>
  <c r="L536" i="7"/>
  <c r="L532" i="7"/>
  <c r="L532" i="15" s="1"/>
  <c r="L528" i="7"/>
  <c r="L524" i="7"/>
  <c r="L520" i="7"/>
  <c r="L516" i="7"/>
  <c r="L512" i="7"/>
  <c r="L512" i="15" s="1"/>
  <c r="L508" i="7"/>
  <c r="L504" i="7"/>
  <c r="L500" i="7"/>
  <c r="L496" i="7"/>
  <c r="L492" i="7"/>
  <c r="L488" i="7"/>
  <c r="L484" i="7"/>
  <c r="L480" i="7"/>
  <c r="L480" i="15" s="1"/>
  <c r="L476" i="7"/>
  <c r="L472" i="7"/>
  <c r="L627" i="7"/>
  <c r="L624" i="7"/>
  <c r="L611" i="7"/>
  <c r="L600" i="7"/>
  <c r="L600" i="15" s="1"/>
  <c r="L589" i="7"/>
  <c r="L631" i="7"/>
  <c r="L631" i="15" s="1"/>
  <c r="L612" i="7"/>
  <c r="L612" i="15" s="1"/>
  <c r="L625" i="7"/>
  <c r="L625" i="15" s="1"/>
  <c r="L619" i="7"/>
  <c r="L613" i="7"/>
  <c r="L613" i="15" s="1"/>
  <c r="L599" i="7"/>
  <c r="L598" i="7"/>
  <c r="L588" i="7"/>
  <c r="L588" i="15" s="1"/>
  <c r="L583" i="7"/>
  <c r="L583" i="15" s="1"/>
  <c r="L579" i="7"/>
  <c r="L579" i="15" s="1"/>
  <c r="L575" i="7"/>
  <c r="L575" i="15" s="1"/>
  <c r="L571" i="7"/>
  <c r="L567" i="7"/>
  <c r="L567" i="15" s="1"/>
  <c r="L563" i="7"/>
  <c r="M15" i="8" s="1"/>
  <c r="L559" i="7"/>
  <c r="L555" i="7"/>
  <c r="L551" i="7"/>
  <c r="L547" i="7"/>
  <c r="L543" i="7"/>
  <c r="L539" i="7"/>
  <c r="L535" i="7"/>
  <c r="L531" i="7"/>
  <c r="L527" i="7"/>
  <c r="L523" i="7"/>
  <c r="L523" i="15" s="1"/>
  <c r="L519" i="7"/>
  <c r="L519" i="15" s="1"/>
  <c r="L515" i="7"/>
  <c r="L515" i="15" s="1"/>
  <c r="L511" i="7"/>
  <c r="L507" i="7"/>
  <c r="L507" i="15" s="1"/>
  <c r="L503" i="7"/>
  <c r="L503" i="15" s="1"/>
  <c r="L499" i="7"/>
  <c r="L499" i="15" s="1"/>
  <c r="L495" i="7"/>
  <c r="L495" i="15" s="1"/>
  <c r="L620" i="7"/>
  <c r="L620" i="15" s="1"/>
  <c r="L639" i="7"/>
  <c r="L639" i="15" s="1"/>
  <c r="L621" i="7"/>
  <c r="L621" i="15" s="1"/>
  <c r="L597" i="7"/>
  <c r="L587" i="7"/>
  <c r="L587" i="15" s="1"/>
  <c r="L628" i="7"/>
  <c r="L596" i="7"/>
  <c r="L596" i="15" s="1"/>
  <c r="L586" i="7"/>
  <c r="L582" i="7"/>
  <c r="L582" i="15" s="1"/>
  <c r="L578" i="7"/>
  <c r="L574" i="7"/>
  <c r="L574" i="15" s="1"/>
  <c r="L570" i="7"/>
  <c r="L566" i="7"/>
  <c r="L566" i="15" s="1"/>
  <c r="L562" i="7"/>
  <c r="L558" i="7"/>
  <c r="L558" i="15" s="1"/>
  <c r="J49" i="18" s="1"/>
  <c r="L554" i="7"/>
  <c r="L550" i="7"/>
  <c r="L550" i="15" s="1"/>
  <c r="L546" i="7"/>
  <c r="L542" i="7"/>
  <c r="L538" i="7"/>
  <c r="L534" i="7"/>
  <c r="L534" i="15" s="1"/>
  <c r="L530" i="7"/>
  <c r="L526" i="7"/>
  <c r="L526" i="15" s="1"/>
  <c r="L522" i="7"/>
  <c r="L522" i="15" s="1"/>
  <c r="L518" i="7"/>
  <c r="L514" i="7"/>
  <c r="L635" i="7"/>
  <c r="L635" i="15" s="1"/>
  <c r="L632" i="7"/>
  <c r="L606" i="7"/>
  <c r="L606" i="15" s="1"/>
  <c r="L595" i="7"/>
  <c r="L595" i="15" s="1"/>
  <c r="L594" i="7"/>
  <c r="L615" i="7"/>
  <c r="L605" i="7"/>
  <c r="L605" i="15" s="1"/>
  <c r="L616" i="7"/>
  <c r="L609" i="7"/>
  <c r="L608" i="7"/>
  <c r="L608" i="15" s="1"/>
  <c r="L607" i="7"/>
  <c r="L604" i="7"/>
  <c r="L604" i="15" s="1"/>
  <c r="L593" i="7"/>
  <c r="L593" i="15" s="1"/>
  <c r="L585" i="7"/>
  <c r="L585" i="15" s="1"/>
  <c r="L581" i="7"/>
  <c r="L581" i="15" s="1"/>
  <c r="J44" i="18" s="1"/>
  <c r="L577" i="7"/>
  <c r="L573" i="7"/>
  <c r="L569" i="7"/>
  <c r="L569" i="15" s="1"/>
  <c r="L565" i="7"/>
  <c r="L565" i="15" s="1"/>
  <c r="L561" i="7"/>
  <c r="L557" i="7"/>
  <c r="L557" i="15" s="1"/>
  <c r="L553" i="7"/>
  <c r="L549" i="7"/>
  <c r="L545" i="7"/>
  <c r="L541" i="7"/>
  <c r="L541" i="15" s="1"/>
  <c r="L537" i="7"/>
  <c r="L537" i="15" s="1"/>
  <c r="L533" i="7"/>
  <c r="L617" i="7"/>
  <c r="L617" i="15" s="1"/>
  <c r="L603" i="7"/>
  <c r="L603" i="15" s="1"/>
  <c r="L602" i="7"/>
  <c r="L602" i="15" s="1"/>
  <c r="L592" i="7"/>
  <c r="L592" i="15" s="1"/>
  <c r="L623" i="7"/>
  <c r="L473" i="7"/>
  <c r="L497" i="7"/>
  <c r="L478" i="7"/>
  <c r="L509" i="7"/>
  <c r="L498" i="7"/>
  <c r="L467" i="7"/>
  <c r="L467" i="15" s="1"/>
  <c r="L463" i="7"/>
  <c r="L459" i="7"/>
  <c r="L455" i="7"/>
  <c r="L451" i="7"/>
  <c r="L447" i="7"/>
  <c r="L443" i="7"/>
  <c r="L443" i="15" s="1"/>
  <c r="L439" i="7"/>
  <c r="L435" i="7"/>
  <c r="L435" i="15" s="1"/>
  <c r="L431" i="7"/>
  <c r="L427" i="7"/>
  <c r="L423" i="7"/>
  <c r="L419" i="7"/>
  <c r="L419" i="15" s="1"/>
  <c r="L415" i="7"/>
  <c r="L415" i="15" s="1"/>
  <c r="L411" i="7"/>
  <c r="L407" i="7"/>
  <c r="L407" i="15" s="1"/>
  <c r="L403" i="7"/>
  <c r="L399" i="7"/>
  <c r="L395" i="7"/>
  <c r="L391" i="7"/>
  <c r="L387" i="7"/>
  <c r="L383" i="7"/>
  <c r="L383" i="15" s="1"/>
  <c r="L529" i="7"/>
  <c r="L505" i="7"/>
  <c r="L483" i="7"/>
  <c r="L483" i="15" s="1"/>
  <c r="L491" i="7"/>
  <c r="L477" i="7"/>
  <c r="L471" i="7"/>
  <c r="L490" i="7"/>
  <c r="L525" i="7"/>
  <c r="L510" i="7"/>
  <c r="L506" i="7"/>
  <c r="L489" i="7"/>
  <c r="L482" i="7"/>
  <c r="L466" i="7"/>
  <c r="L462" i="7"/>
  <c r="L462" i="15" s="1"/>
  <c r="L458" i="7"/>
  <c r="L458" i="15" s="1"/>
  <c r="L454" i="7"/>
  <c r="L450" i="7"/>
  <c r="L446" i="7"/>
  <c r="L442" i="7"/>
  <c r="L442" i="15" s="1"/>
  <c r="J11" i="18" s="1"/>
  <c r="L438" i="7"/>
  <c r="L434" i="7"/>
  <c r="L434" i="15" s="1"/>
  <c r="L430" i="7"/>
  <c r="L426" i="7"/>
  <c r="L426" i="15" s="1"/>
  <c r="L422" i="7"/>
  <c r="L422" i="15" s="1"/>
  <c r="L493" i="7"/>
  <c r="L493" i="15" s="1"/>
  <c r="L470" i="7"/>
  <c r="L470" i="15" s="1"/>
  <c r="L487" i="7"/>
  <c r="L501" i="7"/>
  <c r="L494" i="7"/>
  <c r="L494" i="15" s="1"/>
  <c r="J62" i="18" s="1"/>
  <c r="L481" i="7"/>
  <c r="L475" i="7"/>
  <c r="L475" i="15" s="1"/>
  <c r="L521" i="7"/>
  <c r="L513" i="7"/>
  <c r="L469" i="7"/>
  <c r="L469" i="15" s="1"/>
  <c r="L465" i="7"/>
  <c r="L461" i="7"/>
  <c r="L461" i="15" s="1"/>
  <c r="L457" i="7"/>
  <c r="L453" i="7"/>
  <c r="L453" i="15" s="1"/>
  <c r="L449" i="7"/>
  <c r="L445" i="7"/>
  <c r="L441" i="7"/>
  <c r="L441" i="15" s="1"/>
  <c r="L437" i="7"/>
  <c r="L433" i="7"/>
  <c r="L433" i="15" s="1"/>
  <c r="L502" i="7"/>
  <c r="L502" i="15" s="1"/>
  <c r="L486" i="7"/>
  <c r="L486" i="15" s="1"/>
  <c r="L474" i="7"/>
  <c r="L474" i="15" s="1"/>
  <c r="L517" i="7"/>
  <c r="L517" i="15" s="1"/>
  <c r="L485" i="7"/>
  <c r="L479" i="7"/>
  <c r="L468" i="7"/>
  <c r="L464" i="7"/>
  <c r="L460" i="7"/>
  <c r="L456" i="7"/>
  <c r="L452" i="7"/>
  <c r="L452" i="15" s="1"/>
  <c r="L448" i="7"/>
  <c r="L448" i="15" s="1"/>
  <c r="L444" i="7"/>
  <c r="L440" i="7"/>
  <c r="L440" i="15" s="1"/>
  <c r="L436" i="7"/>
  <c r="L396" i="7"/>
  <c r="L396" i="15" s="1"/>
  <c r="L394" i="7"/>
  <c r="L394" i="15" s="1"/>
  <c r="L353" i="7"/>
  <c r="L416" i="7"/>
  <c r="L414" i="7"/>
  <c r="L414" i="15" s="1"/>
  <c r="L370" i="7"/>
  <c r="L370" i="15" s="1"/>
  <c r="L348" i="7"/>
  <c r="L344" i="7"/>
  <c r="L340" i="7"/>
  <c r="L340" i="15" s="1"/>
  <c r="L336" i="7"/>
  <c r="L332" i="7"/>
  <c r="L328" i="7"/>
  <c r="L328" i="15" s="1"/>
  <c r="L324" i="7"/>
  <c r="L320" i="7"/>
  <c r="L316" i="7"/>
  <c r="L312" i="7"/>
  <c r="L312" i="15" s="1"/>
  <c r="L308" i="7"/>
  <c r="L308" i="15" s="1"/>
  <c r="L304" i="7"/>
  <c r="L304" i="15" s="1"/>
  <c r="L300" i="7"/>
  <c r="L300" i="15" s="1"/>
  <c r="L296" i="7"/>
  <c r="L292" i="7"/>
  <c r="L288" i="7"/>
  <c r="L284" i="7"/>
  <c r="L280" i="7"/>
  <c r="L276" i="7"/>
  <c r="L272" i="7"/>
  <c r="L272" i="15" s="1"/>
  <c r="L268" i="7"/>
  <c r="L268" i="15" s="1"/>
  <c r="L264" i="7"/>
  <c r="L264" i="15" s="1"/>
  <c r="L260" i="7"/>
  <c r="L256" i="7"/>
  <c r="L256" i="15" s="1"/>
  <c r="J46" i="18" s="1"/>
  <c r="L252" i="7"/>
  <c r="L248" i="7"/>
  <c r="L248" i="15" s="1"/>
  <c r="L244" i="7"/>
  <c r="L240" i="7"/>
  <c r="L401" i="7"/>
  <c r="L364" i="7"/>
  <c r="L358" i="7"/>
  <c r="L388" i="7"/>
  <c r="L352" i="7"/>
  <c r="L412" i="7"/>
  <c r="L410" i="7"/>
  <c r="L369" i="7"/>
  <c r="L363" i="7"/>
  <c r="L425" i="7"/>
  <c r="L425" i="15" s="1"/>
  <c r="L397" i="7"/>
  <c r="L392" i="7"/>
  <c r="L389" i="7"/>
  <c r="L384" i="7"/>
  <c r="L378" i="7"/>
  <c r="L377" i="7"/>
  <c r="L357" i="7"/>
  <c r="L357" i="15" s="1"/>
  <c r="L351" i="7"/>
  <c r="L351" i="15" s="1"/>
  <c r="L347" i="7"/>
  <c r="L347" i="15" s="1"/>
  <c r="L343" i="7"/>
  <c r="L343" i="15" s="1"/>
  <c r="L339" i="7"/>
  <c r="L335" i="7"/>
  <c r="L335" i="15" s="1"/>
  <c r="L331" i="7"/>
  <c r="L327" i="7"/>
  <c r="L323" i="7"/>
  <c r="L323" i="15" s="1"/>
  <c r="L319" i="7"/>
  <c r="L319" i="15" s="1"/>
  <c r="L315" i="7"/>
  <c r="L311" i="7"/>
  <c r="L307" i="7"/>
  <c r="L307" i="15" s="1"/>
  <c r="L303" i="7"/>
  <c r="L303" i="15" s="1"/>
  <c r="L299" i="7"/>
  <c r="L295" i="7"/>
  <c r="L291" i="7"/>
  <c r="L291" i="15" s="1"/>
  <c r="J75" i="18" s="1"/>
  <c r="L287" i="7"/>
  <c r="L283" i="7"/>
  <c r="L279" i="7"/>
  <c r="L279" i="15" s="1"/>
  <c r="L275" i="7"/>
  <c r="L275" i="15" s="1"/>
  <c r="L429" i="7"/>
  <c r="L417" i="7"/>
  <c r="L379" i="7"/>
  <c r="L376" i="7"/>
  <c r="L375" i="7"/>
  <c r="L374" i="7"/>
  <c r="L374" i="15" s="1"/>
  <c r="L421" i="7"/>
  <c r="L408" i="7"/>
  <c r="L406" i="7"/>
  <c r="L406" i="15" s="1"/>
  <c r="L385" i="7"/>
  <c r="L368" i="7"/>
  <c r="L362" i="7"/>
  <c r="L390" i="7"/>
  <c r="L390" i="15" s="1"/>
  <c r="L380" i="7"/>
  <c r="L356" i="7"/>
  <c r="L356" i="15" s="1"/>
  <c r="L413" i="7"/>
  <c r="L413" i="15" s="1"/>
  <c r="L393" i="7"/>
  <c r="L381" i="7"/>
  <c r="L373" i="7"/>
  <c r="L367" i="7"/>
  <c r="L367" i="15" s="1"/>
  <c r="L350" i="7"/>
  <c r="L346" i="7"/>
  <c r="L342" i="7"/>
  <c r="L338" i="7"/>
  <c r="L334" i="7"/>
  <c r="L334" i="15" s="1"/>
  <c r="L330" i="7"/>
  <c r="L326" i="7"/>
  <c r="L326" i="15" s="1"/>
  <c r="L322" i="7"/>
  <c r="L318" i="7"/>
  <c r="L318" i="15" s="1"/>
  <c r="L314" i="7"/>
  <c r="L314" i="15" s="1"/>
  <c r="L310" i="7"/>
  <c r="L306" i="7"/>
  <c r="L306" i="15" s="1"/>
  <c r="L302" i="7"/>
  <c r="L298" i="7"/>
  <c r="L298" i="15" s="1"/>
  <c r="L294" i="7"/>
  <c r="L294" i="15" s="1"/>
  <c r="L290" i="7"/>
  <c r="L286" i="7"/>
  <c r="L282" i="7"/>
  <c r="L282" i="15" s="1"/>
  <c r="L278" i="7"/>
  <c r="L274" i="7"/>
  <c r="L274" i="15" s="1"/>
  <c r="L270" i="7"/>
  <c r="L424" i="7"/>
  <c r="L404" i="7"/>
  <c r="L402" i="7"/>
  <c r="L386" i="7"/>
  <c r="L386" i="15" s="1"/>
  <c r="L361" i="7"/>
  <c r="L361" i="15" s="1"/>
  <c r="L355" i="7"/>
  <c r="L355" i="15" s="1"/>
  <c r="L428" i="7"/>
  <c r="L428" i="15" s="1"/>
  <c r="L409" i="7"/>
  <c r="L382" i="7"/>
  <c r="L372" i="7"/>
  <c r="L366" i="7"/>
  <c r="L400" i="7"/>
  <c r="L398" i="7"/>
  <c r="L360" i="7"/>
  <c r="L354" i="7"/>
  <c r="L349" i="7"/>
  <c r="L349" i="15" s="1"/>
  <c r="L345" i="7"/>
  <c r="L341" i="7"/>
  <c r="L337" i="7"/>
  <c r="L337" i="15" s="1"/>
  <c r="L333" i="7"/>
  <c r="L329" i="7"/>
  <c r="L325" i="7"/>
  <c r="L325" i="15" s="1"/>
  <c r="L321" i="7"/>
  <c r="L321" i="15" s="1"/>
  <c r="L317" i="7"/>
  <c r="L313" i="7"/>
  <c r="L313" i="15" s="1"/>
  <c r="L309" i="7"/>
  <c r="L305" i="7"/>
  <c r="L301" i="7"/>
  <c r="L297" i="7"/>
  <c r="L297" i="15" s="1"/>
  <c r="L432" i="7"/>
  <c r="L432" i="15" s="1"/>
  <c r="L418" i="7"/>
  <c r="L371" i="7"/>
  <c r="L420" i="7"/>
  <c r="L405" i="7"/>
  <c r="L405" i="15" s="1"/>
  <c r="L365" i="7"/>
  <c r="L359" i="7"/>
  <c r="L359" i="15" s="1"/>
  <c r="L265" i="7"/>
  <c r="L235" i="7"/>
  <c r="L277" i="7"/>
  <c r="L263" i="7"/>
  <c r="L253" i="7"/>
  <c r="L253" i="15" s="1"/>
  <c r="L242" i="7"/>
  <c r="L242" i="15" s="1"/>
  <c r="J90" i="18" s="1"/>
  <c r="L229" i="7"/>
  <c r="L229" i="15" s="1"/>
  <c r="L223" i="7"/>
  <c r="L269" i="7"/>
  <c r="L217" i="7"/>
  <c r="L212" i="7"/>
  <c r="L208" i="7"/>
  <c r="L204" i="7"/>
  <c r="L200" i="7"/>
  <c r="L200" i="15" s="1"/>
  <c r="L196" i="7"/>
  <c r="L192" i="7"/>
  <c r="L192" i="15" s="1"/>
  <c r="L188" i="7"/>
  <c r="L184" i="7"/>
  <c r="L184" i="15" s="1"/>
  <c r="L180" i="7"/>
  <c r="L176" i="7"/>
  <c r="L176" i="15" s="1"/>
  <c r="L172" i="7"/>
  <c r="L168" i="7"/>
  <c r="L168" i="15" s="1"/>
  <c r="J79" i="18" s="1"/>
  <c r="L164" i="7"/>
  <c r="L160" i="7"/>
  <c r="L160" i="15" s="1"/>
  <c r="L156" i="7"/>
  <c r="L156" i="15" s="1"/>
  <c r="L152" i="7"/>
  <c r="L148" i="7"/>
  <c r="L262" i="7"/>
  <c r="L251" i="7"/>
  <c r="L251" i="15" s="1"/>
  <c r="L241" i="7"/>
  <c r="L234" i="7"/>
  <c r="L234" i="15" s="1"/>
  <c r="L228" i="7"/>
  <c r="L273" i="7"/>
  <c r="L273" i="15" s="1"/>
  <c r="L222" i="7"/>
  <c r="L222" i="15" s="1"/>
  <c r="L216" i="7"/>
  <c r="L293" i="7"/>
  <c r="L261" i="7"/>
  <c r="L261" i="15" s="1"/>
  <c r="L250" i="7"/>
  <c r="L239" i="7"/>
  <c r="L239" i="15" s="1"/>
  <c r="L233" i="7"/>
  <c r="L227" i="7"/>
  <c r="L227" i="15" s="1"/>
  <c r="L211" i="7"/>
  <c r="L211" i="15" s="1"/>
  <c r="L207" i="7"/>
  <c r="L203" i="7"/>
  <c r="L199" i="7"/>
  <c r="L195" i="7"/>
  <c r="L191" i="7"/>
  <c r="L187" i="7"/>
  <c r="L183" i="7"/>
  <c r="L183" i="15" s="1"/>
  <c r="L179" i="7"/>
  <c r="L175" i="7"/>
  <c r="L171" i="7"/>
  <c r="L271" i="7"/>
  <c r="L259" i="7"/>
  <c r="L259" i="15" s="1"/>
  <c r="L249" i="7"/>
  <c r="L221" i="7"/>
  <c r="L215" i="7"/>
  <c r="L289" i="7"/>
  <c r="L289" i="15" s="1"/>
  <c r="L238" i="7"/>
  <c r="L232" i="7"/>
  <c r="L258" i="7"/>
  <c r="L258" i="15" s="1"/>
  <c r="L247" i="7"/>
  <c r="L247" i="15" s="1"/>
  <c r="L226" i="7"/>
  <c r="L220" i="7"/>
  <c r="L214" i="7"/>
  <c r="L214" i="15" s="1"/>
  <c r="J80" i="18" s="1"/>
  <c r="L210" i="7"/>
  <c r="L210" i="15" s="1"/>
  <c r="L206" i="7"/>
  <c r="L206" i="15" s="1"/>
  <c r="L202" i="7"/>
  <c r="L198" i="7"/>
  <c r="L198" i="15" s="1"/>
  <c r="L194" i="7"/>
  <c r="L190" i="7"/>
  <c r="L190" i="15" s="1"/>
  <c r="L186" i="7"/>
  <c r="L186" i="15" s="1"/>
  <c r="L182" i="7"/>
  <c r="L182" i="15" s="1"/>
  <c r="L178" i="7"/>
  <c r="L174" i="7"/>
  <c r="L174" i="15" s="1"/>
  <c r="L170" i="7"/>
  <c r="L170" i="15" s="1"/>
  <c r="L166" i="7"/>
  <c r="L162" i="7"/>
  <c r="L158" i="7"/>
  <c r="L154" i="7"/>
  <c r="L154" i="15" s="1"/>
  <c r="L150" i="7"/>
  <c r="L146" i="7"/>
  <c r="L146" i="15" s="1"/>
  <c r="L285" i="7"/>
  <c r="L285" i="15" s="1"/>
  <c r="L257" i="7"/>
  <c r="L246" i="7"/>
  <c r="L246" i="15" s="1"/>
  <c r="L237" i="7"/>
  <c r="L231" i="7"/>
  <c r="L225" i="7"/>
  <c r="L219" i="7"/>
  <c r="L219" i="15" s="1"/>
  <c r="L255" i="7"/>
  <c r="L245" i="7"/>
  <c r="L245" i="15" s="1"/>
  <c r="L236" i="7"/>
  <c r="L281" i="7"/>
  <c r="L281" i="15" s="1"/>
  <c r="L267" i="7"/>
  <c r="L267" i="15" s="1"/>
  <c r="L230" i="7"/>
  <c r="L230" i="15" s="1"/>
  <c r="L224" i="7"/>
  <c r="L213" i="7"/>
  <c r="L213" i="15" s="1"/>
  <c r="L209" i="7"/>
  <c r="L205" i="7"/>
  <c r="L201" i="7"/>
  <c r="L266" i="7"/>
  <c r="L266" i="15" s="1"/>
  <c r="L254" i="7"/>
  <c r="L254" i="15" s="1"/>
  <c r="L243" i="7"/>
  <c r="L218" i="7"/>
  <c r="L185" i="7"/>
  <c r="L185" i="15" s="1"/>
  <c r="L134" i="7"/>
  <c r="L134" i="15" s="1"/>
  <c r="L123" i="7"/>
  <c r="L123" i="15" s="1"/>
  <c r="L112" i="7"/>
  <c r="L112" i="15" s="1"/>
  <c r="L108" i="7"/>
  <c r="L104" i="7"/>
  <c r="L100" i="7"/>
  <c r="L96" i="7"/>
  <c r="L92" i="7"/>
  <c r="L88" i="7"/>
  <c r="L84" i="7"/>
  <c r="L80" i="7"/>
  <c r="L76" i="7"/>
  <c r="L76" i="15" s="1"/>
  <c r="L72" i="7"/>
  <c r="L72" i="15" s="1"/>
  <c r="L68" i="7"/>
  <c r="L64" i="7"/>
  <c r="L64" i="15" s="1"/>
  <c r="L60" i="7"/>
  <c r="L60" i="15" s="1"/>
  <c r="L56" i="7"/>
  <c r="L52" i="7"/>
  <c r="L48" i="7"/>
  <c r="L48" i="15" s="1"/>
  <c r="L44" i="7"/>
  <c r="L40" i="7"/>
  <c r="L40" i="15" s="1"/>
  <c r="L36" i="7"/>
  <c r="L32" i="7"/>
  <c r="L32" i="15" s="1"/>
  <c r="L28" i="7"/>
  <c r="L24" i="7"/>
  <c r="L20" i="7"/>
  <c r="L16" i="7"/>
  <c r="L16" i="15" s="1"/>
  <c r="L12" i="7"/>
  <c r="L12" i="15" s="1"/>
  <c r="L8" i="7"/>
  <c r="L8" i="15" s="1"/>
  <c r="L4" i="7"/>
  <c r="L4" i="15" s="1"/>
  <c r="L189" i="7"/>
  <c r="L116" i="7"/>
  <c r="L193" i="7"/>
  <c r="L151" i="7"/>
  <c r="L151" i="15" s="1"/>
  <c r="L133" i="7"/>
  <c r="L132" i="7"/>
  <c r="L122" i="7"/>
  <c r="L197" i="7"/>
  <c r="L197" i="15" s="1"/>
  <c r="L157" i="7"/>
  <c r="L157" i="15" s="1"/>
  <c r="J43" i="18" s="1"/>
  <c r="L131" i="7"/>
  <c r="L121" i="7"/>
  <c r="L115" i="7"/>
  <c r="L115" i="15" s="1"/>
  <c r="L111" i="7"/>
  <c r="L111" i="15" s="1"/>
  <c r="L107" i="7"/>
  <c r="L103" i="7"/>
  <c r="L103" i="15" s="1"/>
  <c r="L99" i="7"/>
  <c r="L99" i="15" s="1"/>
  <c r="L95" i="7"/>
  <c r="L95" i="15" s="1"/>
  <c r="L91" i="7"/>
  <c r="L91" i="15" s="1"/>
  <c r="L87" i="7"/>
  <c r="L83" i="7"/>
  <c r="L79" i="7"/>
  <c r="L79" i="15" s="1"/>
  <c r="L75" i="7"/>
  <c r="L71" i="7"/>
  <c r="L71" i="15" s="1"/>
  <c r="L67" i="7"/>
  <c r="L63" i="7"/>
  <c r="L59" i="7"/>
  <c r="L55" i="7"/>
  <c r="L51" i="7"/>
  <c r="L47" i="7"/>
  <c r="L43" i="7"/>
  <c r="L39" i="7"/>
  <c r="L39" i="15" s="1"/>
  <c r="L35" i="7"/>
  <c r="L35" i="15" s="1"/>
  <c r="L31" i="7"/>
  <c r="L27" i="7"/>
  <c r="L27" i="15" s="1"/>
  <c r="L23" i="7"/>
  <c r="L19" i="7"/>
  <c r="L15" i="7"/>
  <c r="L11" i="7"/>
  <c r="L11" i="15" s="1"/>
  <c r="L7" i="7"/>
  <c r="L7" i="15" s="1"/>
  <c r="L173" i="7"/>
  <c r="L155" i="7"/>
  <c r="L130" i="7"/>
  <c r="L130" i="15" s="1"/>
  <c r="L120" i="7"/>
  <c r="L120" i="15" s="1"/>
  <c r="L143" i="7"/>
  <c r="L143" i="15" s="1"/>
  <c r="L142" i="7"/>
  <c r="L140" i="7"/>
  <c r="L141" i="7"/>
  <c r="L139" i="7"/>
  <c r="L129" i="7"/>
  <c r="L129" i="15" s="1"/>
  <c r="L128" i="7"/>
  <c r="L114" i="7"/>
  <c r="L110" i="7"/>
  <c r="L106" i="7"/>
  <c r="L102" i="7"/>
  <c r="L98" i="7"/>
  <c r="L98" i="15" s="1"/>
  <c r="L94" i="7"/>
  <c r="L94" i="15" s="1"/>
  <c r="L90" i="7"/>
  <c r="L86" i="7"/>
  <c r="L82" i="7"/>
  <c r="L78" i="7"/>
  <c r="L74" i="7"/>
  <c r="L70" i="7"/>
  <c r="L70" i="15" s="1"/>
  <c r="L66" i="7"/>
  <c r="L66" i="15" s="1"/>
  <c r="L62" i="7"/>
  <c r="L62" i="15" s="1"/>
  <c r="L58" i="7"/>
  <c r="L54" i="7"/>
  <c r="L50" i="7"/>
  <c r="L46" i="7"/>
  <c r="L42" i="7"/>
  <c r="L38" i="7"/>
  <c r="L34" i="7"/>
  <c r="L34" i="15" s="1"/>
  <c r="L30" i="7"/>
  <c r="L26" i="7"/>
  <c r="L26" i="15" s="1"/>
  <c r="L163" i="7"/>
  <c r="L144" i="7"/>
  <c r="L144" i="15" s="1"/>
  <c r="L119" i="7"/>
  <c r="L119" i="15" s="1"/>
  <c r="L138" i="7"/>
  <c r="L138" i="15" s="1"/>
  <c r="L127" i="7"/>
  <c r="L127" i="15" s="1"/>
  <c r="L167" i="7"/>
  <c r="L165" i="7"/>
  <c r="L161" i="7"/>
  <c r="L161" i="15" s="1"/>
  <c r="L149" i="7"/>
  <c r="L145" i="7"/>
  <c r="L145" i="15" s="1"/>
  <c r="L137" i="7"/>
  <c r="L136" i="7"/>
  <c r="L126" i="7"/>
  <c r="L126" i="15" s="1"/>
  <c r="L118" i="7"/>
  <c r="L118" i="15" s="1"/>
  <c r="L113" i="7"/>
  <c r="L113" i="15" s="1"/>
  <c r="L109" i="7"/>
  <c r="L105" i="7"/>
  <c r="L101" i="7"/>
  <c r="L97" i="7"/>
  <c r="L93" i="7"/>
  <c r="L89" i="7"/>
  <c r="L89" i="15" s="1"/>
  <c r="L85" i="7"/>
  <c r="L81" i="7"/>
  <c r="L77" i="7"/>
  <c r="L73" i="7"/>
  <c r="L69" i="7"/>
  <c r="L65" i="7"/>
  <c r="L65" i="15" s="1"/>
  <c r="L61" i="7"/>
  <c r="L61" i="15" s="1"/>
  <c r="L57" i="7"/>
  <c r="L53" i="7"/>
  <c r="L49" i="7"/>
  <c r="L45" i="7"/>
  <c r="L41" i="7"/>
  <c r="L159" i="7"/>
  <c r="L177" i="7"/>
  <c r="L169" i="7"/>
  <c r="L169" i="15" s="1"/>
  <c r="L153" i="7"/>
  <c r="L153" i="15" s="1"/>
  <c r="L135" i="7"/>
  <c r="L125" i="7"/>
  <c r="L125" i="15" s="1"/>
  <c r="L124" i="7"/>
  <c r="L124" i="15" s="1"/>
  <c r="L181" i="7"/>
  <c r="L147" i="7"/>
  <c r="L147" i="15" s="1"/>
  <c r="L117" i="7"/>
  <c r="L3" i="7"/>
  <c r="O4" i="15"/>
  <c r="Y4" i="15" s="1"/>
  <c r="X4" i="7"/>
  <c r="O5" i="15"/>
  <c r="F13" i="7"/>
  <c r="I14" i="7"/>
  <c r="Q17" i="7"/>
  <c r="X17" i="7" s="1"/>
  <c r="G20" i="7"/>
  <c r="N21" i="7"/>
  <c r="G24" i="7"/>
  <c r="F26" i="7"/>
  <c r="F26" i="15" s="1"/>
  <c r="E28" i="7"/>
  <c r="H30" i="7"/>
  <c r="N32" i="7"/>
  <c r="N32" i="15" s="1"/>
  <c r="E42" i="7"/>
  <c r="J45" i="7"/>
  <c r="R59" i="7"/>
  <c r="M48" i="7"/>
  <c r="M48" i="15" s="1"/>
  <c r="M52" i="7"/>
  <c r="M56" i="7"/>
  <c r="M60" i="7"/>
  <c r="M60" i="15" s="1"/>
  <c r="M64" i="7"/>
  <c r="M64" i="15" s="1"/>
  <c r="M68" i="7"/>
  <c r="M72" i="7"/>
  <c r="M72" i="15" s="1"/>
  <c r="M76" i="7"/>
  <c r="M76" i="15" s="1"/>
  <c r="M80" i="7"/>
  <c r="M84" i="7"/>
  <c r="M88" i="7"/>
  <c r="M92" i="7"/>
  <c r="M96" i="7"/>
  <c r="M100" i="7"/>
  <c r="M104" i="7"/>
  <c r="M108" i="7"/>
  <c r="M112" i="7"/>
  <c r="M112" i="15" s="1"/>
  <c r="O116" i="7"/>
  <c r="O122" i="7"/>
  <c r="M123" i="7"/>
  <c r="M123" i="15" s="1"/>
  <c r="O133" i="7"/>
  <c r="M134" i="7"/>
  <c r="M134" i="15" s="1"/>
  <c r="O154" i="7"/>
  <c r="P162" i="7"/>
  <c r="M185" i="7"/>
  <c r="M185" i="15" s="1"/>
  <c r="P116" i="7"/>
  <c r="M117" i="7"/>
  <c r="P122" i="7"/>
  <c r="P133" i="7"/>
  <c r="M150" i="7"/>
  <c r="P154" i="7"/>
  <c r="P154" i="15" s="1"/>
  <c r="M181" i="7"/>
  <c r="O52" i="7"/>
  <c r="O56" i="7"/>
  <c r="O60" i="7"/>
  <c r="O64" i="7"/>
  <c r="O68" i="7"/>
  <c r="O72" i="7"/>
  <c r="O76" i="7"/>
  <c r="O80" i="7"/>
  <c r="O84" i="7"/>
  <c r="X84" i="7" s="1"/>
  <c r="O88" i="7"/>
  <c r="O92" i="7"/>
  <c r="O96" i="7"/>
  <c r="O100" i="7"/>
  <c r="O104" i="7"/>
  <c r="O108" i="7"/>
  <c r="O112" i="7"/>
  <c r="O123" i="7"/>
  <c r="O124" i="7"/>
  <c r="M125" i="7"/>
  <c r="M125" i="15" s="1"/>
  <c r="O134" i="7"/>
  <c r="M135" i="7"/>
  <c r="M146" i="7"/>
  <c r="M146" i="15" s="1"/>
  <c r="M153" i="7"/>
  <c r="M153" i="15" s="1"/>
  <c r="M169" i="7"/>
  <c r="M169" i="15" s="1"/>
  <c r="M177" i="7"/>
  <c r="P40" i="7"/>
  <c r="P40" i="15" s="1"/>
  <c r="P44" i="7"/>
  <c r="X44" i="7" s="1"/>
  <c r="P48" i="7"/>
  <c r="P48" i="15" s="1"/>
  <c r="P52" i="7"/>
  <c r="P56" i="7"/>
  <c r="P60" i="7"/>
  <c r="P60" i="15" s="1"/>
  <c r="P64" i="7"/>
  <c r="P64" i="15" s="1"/>
  <c r="P68" i="7"/>
  <c r="P72" i="7"/>
  <c r="P72" i="15" s="1"/>
  <c r="P76" i="7"/>
  <c r="P76" i="15" s="1"/>
  <c r="P80" i="7"/>
  <c r="P84" i="7"/>
  <c r="P88" i="7"/>
  <c r="P92" i="7"/>
  <c r="P96" i="7"/>
  <c r="P100" i="7"/>
  <c r="P104" i="7"/>
  <c r="P108" i="7"/>
  <c r="P112" i="7"/>
  <c r="P112" i="15" s="1"/>
  <c r="O117" i="7"/>
  <c r="X117" i="7" s="1"/>
  <c r="P123" i="7"/>
  <c r="P123" i="15" s="1"/>
  <c r="P124" i="7"/>
  <c r="P124" i="15" s="1"/>
  <c r="P134" i="7"/>
  <c r="P134" i="15" s="1"/>
  <c r="O150" i="7"/>
  <c r="O156" i="7"/>
  <c r="M53" i="7"/>
  <c r="M57" i="7"/>
  <c r="M61" i="7"/>
  <c r="M61" i="15" s="1"/>
  <c r="M65" i="7"/>
  <c r="M65" i="15" s="1"/>
  <c r="M69" i="7"/>
  <c r="M73" i="7"/>
  <c r="M77" i="7"/>
  <c r="M81" i="7"/>
  <c r="M85" i="7"/>
  <c r="M89" i="7"/>
  <c r="M89" i="15" s="1"/>
  <c r="M93" i="7"/>
  <c r="M97" i="7"/>
  <c r="M101" i="7"/>
  <c r="M105" i="7"/>
  <c r="M109" i="7"/>
  <c r="M113" i="7"/>
  <c r="M113" i="15" s="1"/>
  <c r="P117" i="7"/>
  <c r="M118" i="7"/>
  <c r="M118" i="15" s="1"/>
  <c r="O125" i="7"/>
  <c r="M126" i="7"/>
  <c r="M126" i="15" s="1"/>
  <c r="O135" i="7"/>
  <c r="O136" i="7"/>
  <c r="M137" i="7"/>
  <c r="M145" i="7"/>
  <c r="M145" i="15" s="1"/>
  <c r="O146" i="7"/>
  <c r="P150" i="7"/>
  <c r="O153" i="7"/>
  <c r="P156" i="7"/>
  <c r="P156" i="15" s="1"/>
  <c r="O169" i="7"/>
  <c r="O172" i="7"/>
  <c r="P125" i="7"/>
  <c r="P125" i="15" s="1"/>
  <c r="P135" i="7"/>
  <c r="P136" i="7"/>
  <c r="P146" i="7"/>
  <c r="P146" i="15" s="1"/>
  <c r="M149" i="7"/>
  <c r="M161" i="7"/>
  <c r="M161" i="15" s="1"/>
  <c r="M165" i="7"/>
  <c r="P172" i="7"/>
  <c r="O25" i="7"/>
  <c r="X25" i="7" s="1"/>
  <c r="O29" i="7"/>
  <c r="O33" i="7"/>
  <c r="O37" i="7"/>
  <c r="O41" i="7"/>
  <c r="O45" i="7"/>
  <c r="O49" i="7"/>
  <c r="O53" i="7"/>
  <c r="O57" i="7"/>
  <c r="O61" i="7"/>
  <c r="O65" i="7"/>
  <c r="O69" i="7"/>
  <c r="O73" i="7"/>
  <c r="O77" i="7"/>
  <c r="O81" i="7"/>
  <c r="O85" i="7"/>
  <c r="X85" i="7" s="1"/>
  <c r="O89" i="7"/>
  <c r="O93" i="7"/>
  <c r="O97" i="7"/>
  <c r="O101" i="7"/>
  <c r="O105" i="7"/>
  <c r="O109" i="7"/>
  <c r="O113" i="7"/>
  <c r="O118" i="7"/>
  <c r="O126" i="7"/>
  <c r="M127" i="7"/>
  <c r="M127" i="15" s="1"/>
  <c r="O137" i="7"/>
  <c r="M138" i="7"/>
  <c r="M138" i="15" s="1"/>
  <c r="O145" i="7"/>
  <c r="P29" i="7"/>
  <c r="P33" i="7"/>
  <c r="P37" i="7"/>
  <c r="P37" i="15" s="1"/>
  <c r="P41" i="7"/>
  <c r="P45" i="7"/>
  <c r="P49" i="7"/>
  <c r="P53" i="7"/>
  <c r="P57" i="7"/>
  <c r="P61" i="7"/>
  <c r="P61" i="15" s="1"/>
  <c r="P65" i="7"/>
  <c r="P65" i="15" s="1"/>
  <c r="P69" i="7"/>
  <c r="P73" i="7"/>
  <c r="P77" i="7"/>
  <c r="P81" i="7"/>
  <c r="P85" i="7"/>
  <c r="P89" i="7"/>
  <c r="P89" i="15" s="1"/>
  <c r="P93" i="7"/>
  <c r="P97" i="7"/>
  <c r="P101" i="7"/>
  <c r="P105" i="7"/>
  <c r="P109" i="7"/>
  <c r="P113" i="7"/>
  <c r="P113" i="15" s="1"/>
  <c r="P118" i="7"/>
  <c r="P118" i="15" s="1"/>
  <c r="M119" i="7"/>
  <c r="M119" i="15" s="1"/>
  <c r="P126" i="7"/>
  <c r="P126" i="15" s="1"/>
  <c r="P137" i="7"/>
  <c r="O144" i="7"/>
  <c r="O149" i="7"/>
  <c r="O152" i="7"/>
  <c r="O161" i="7"/>
  <c r="O165" i="7"/>
  <c r="M42" i="7"/>
  <c r="M46" i="7"/>
  <c r="M50" i="7"/>
  <c r="M54" i="7"/>
  <c r="M58" i="7"/>
  <c r="M62" i="7"/>
  <c r="M62" i="15" s="1"/>
  <c r="M66" i="7"/>
  <c r="M66" i="15" s="1"/>
  <c r="M70" i="7"/>
  <c r="M70" i="15" s="1"/>
  <c r="M74" i="7"/>
  <c r="M78" i="7"/>
  <c r="M82" i="7"/>
  <c r="M86" i="7"/>
  <c r="M90" i="7"/>
  <c r="M94" i="7"/>
  <c r="M94" i="15" s="1"/>
  <c r="M98" i="7"/>
  <c r="M98" i="15" s="1"/>
  <c r="M102" i="7"/>
  <c r="M106" i="7"/>
  <c r="M110" i="7"/>
  <c r="M114" i="7"/>
  <c r="O127" i="7"/>
  <c r="O128" i="7"/>
  <c r="M129" i="7"/>
  <c r="M129" i="15" s="1"/>
  <c r="O138" i="7"/>
  <c r="M139" i="7"/>
  <c r="M141" i="7"/>
  <c r="P144" i="7"/>
  <c r="P144" i="15" s="1"/>
  <c r="P152" i="7"/>
  <c r="M158" i="7"/>
  <c r="O196" i="7"/>
  <c r="O119" i="7"/>
  <c r="P127" i="7"/>
  <c r="P127" i="15" s="1"/>
  <c r="P128" i="7"/>
  <c r="P138" i="7"/>
  <c r="P138" i="15" s="1"/>
  <c r="O140" i="7"/>
  <c r="M142" i="7"/>
  <c r="M143" i="7"/>
  <c r="M143" i="15" s="1"/>
  <c r="O158" i="7"/>
  <c r="O192" i="7"/>
  <c r="P196" i="7"/>
  <c r="O26" i="7"/>
  <c r="O30" i="7"/>
  <c r="O34" i="7"/>
  <c r="O38" i="7"/>
  <c r="O42" i="7"/>
  <c r="O46" i="7"/>
  <c r="O50" i="7"/>
  <c r="O54" i="7"/>
  <c r="O58" i="7"/>
  <c r="O62" i="7"/>
  <c r="O66" i="7"/>
  <c r="O70" i="7"/>
  <c r="O74" i="7"/>
  <c r="O78" i="7"/>
  <c r="O82" i="7"/>
  <c r="O86" i="7"/>
  <c r="O90" i="7"/>
  <c r="O94" i="7"/>
  <c r="O98" i="7"/>
  <c r="O102" i="7"/>
  <c r="O106" i="7"/>
  <c r="O110" i="7"/>
  <c r="O114" i="7"/>
  <c r="P119" i="7"/>
  <c r="P119" i="15" s="1"/>
  <c r="M120" i="7"/>
  <c r="M120" i="15" s="1"/>
  <c r="O129" i="7"/>
  <c r="M130" i="7"/>
  <c r="M130" i="15" s="1"/>
  <c r="O139" i="7"/>
  <c r="P140" i="7"/>
  <c r="O141" i="7"/>
  <c r="O148" i="7"/>
  <c r="P158" i="7"/>
  <c r="O188" i="7"/>
  <c r="P192" i="7"/>
  <c r="P192" i="15" s="1"/>
  <c r="P6" i="7"/>
  <c r="P10" i="7"/>
  <c r="X10" i="7" s="1"/>
  <c r="P14" i="7"/>
  <c r="P18" i="7"/>
  <c r="P22" i="7"/>
  <c r="P26" i="7"/>
  <c r="P26" i="15" s="1"/>
  <c r="P30" i="7"/>
  <c r="P34" i="7"/>
  <c r="P34" i="15" s="1"/>
  <c r="P38" i="7"/>
  <c r="P42" i="7"/>
  <c r="P46" i="7"/>
  <c r="P50" i="7"/>
  <c r="P54" i="7"/>
  <c r="P58" i="7"/>
  <c r="P62" i="7"/>
  <c r="P62" i="15" s="1"/>
  <c r="P66" i="7"/>
  <c r="P66" i="15" s="1"/>
  <c r="P70" i="7"/>
  <c r="P70" i="15" s="1"/>
  <c r="P74" i="7"/>
  <c r="P78" i="7"/>
  <c r="P82" i="7"/>
  <c r="P86" i="7"/>
  <c r="P90" i="7"/>
  <c r="P94" i="7"/>
  <c r="P94" i="15" s="1"/>
  <c r="P98" i="7"/>
  <c r="P98" i="15" s="1"/>
  <c r="P102" i="7"/>
  <c r="P106" i="7"/>
  <c r="P110" i="7"/>
  <c r="P114" i="7"/>
  <c r="O120" i="7"/>
  <c r="P129" i="7"/>
  <c r="P129" i="15" s="1"/>
  <c r="P139" i="7"/>
  <c r="P141" i="7"/>
  <c r="O142" i="7"/>
  <c r="P143" i="7"/>
  <c r="P143" i="15" s="1"/>
  <c r="P148" i="7"/>
  <c r="O160" i="7"/>
  <c r="O168" i="7"/>
  <c r="O184" i="7"/>
  <c r="P188" i="7"/>
  <c r="M1243" i="7"/>
  <c r="M1239" i="7"/>
  <c r="M1235" i="7"/>
  <c r="M1235" i="15" s="1"/>
  <c r="M1231" i="7"/>
  <c r="M1227" i="7"/>
  <c r="M1223" i="7"/>
  <c r="M1219" i="7"/>
  <c r="M1215" i="7"/>
  <c r="M1211" i="7"/>
  <c r="M1207" i="7"/>
  <c r="M1218" i="7"/>
  <c r="M1206" i="7"/>
  <c r="M1214" i="7"/>
  <c r="M1190" i="7"/>
  <c r="M1189" i="7"/>
  <c r="M1187" i="7"/>
  <c r="M1184" i="7"/>
  <c r="M1242" i="7"/>
  <c r="M1234" i="7"/>
  <c r="M1234" i="15" s="1"/>
  <c r="M1226" i="7"/>
  <c r="M1208" i="7"/>
  <c r="M1208" i="15" s="1"/>
  <c r="M1193" i="7"/>
  <c r="M1186" i="7"/>
  <c r="M1185" i="7"/>
  <c r="M1183" i="7"/>
  <c r="M1180" i="7"/>
  <c r="M1166" i="7"/>
  <c r="M1155" i="7"/>
  <c r="M1237" i="7"/>
  <c r="M1229" i="7"/>
  <c r="M1240" i="7"/>
  <c r="M1232" i="7"/>
  <c r="M1220" i="7"/>
  <c r="M1197" i="7"/>
  <c r="M1210" i="7"/>
  <c r="M1199" i="7"/>
  <c r="M1198" i="7"/>
  <c r="M1173" i="7"/>
  <c r="M1224" i="7"/>
  <c r="M1216" i="7"/>
  <c r="M1200" i="7"/>
  <c r="M1172" i="7"/>
  <c r="M1162" i="7"/>
  <c r="M1162" i="15" s="1"/>
  <c r="M1153" i="7"/>
  <c r="M1161" i="7"/>
  <c r="M1161" i="15" s="1"/>
  <c r="M1238" i="7"/>
  <c r="M1230" i="7"/>
  <c r="M1221" i="7"/>
  <c r="M1201" i="7"/>
  <c r="M1241" i="7"/>
  <c r="M1233" i="7"/>
  <c r="M1217" i="7"/>
  <c r="M1179" i="7"/>
  <c r="M1163" i="7"/>
  <c r="M1149" i="7"/>
  <c r="M1145" i="7"/>
  <c r="M1141" i="7"/>
  <c r="M1137" i="7"/>
  <c r="M1133" i="7"/>
  <c r="M1129" i="7"/>
  <c r="M1125" i="7"/>
  <c r="M1121" i="7"/>
  <c r="M1117" i="7"/>
  <c r="M1117" i="15" s="1"/>
  <c r="M1113" i="7"/>
  <c r="M1109" i="7"/>
  <c r="M1105" i="7"/>
  <c r="M1105" i="15" s="1"/>
  <c r="M1101" i="7"/>
  <c r="M1097" i="7"/>
  <c r="M1097" i="15" s="1"/>
  <c r="M1093" i="7"/>
  <c r="M1093" i="15" s="1"/>
  <c r="M1089" i="7"/>
  <c r="M1085" i="7"/>
  <c r="M1085" i="15" s="1"/>
  <c r="M1081" i="7"/>
  <c r="M1081" i="15" s="1"/>
  <c r="M1077" i="7"/>
  <c r="M1077" i="15" s="1"/>
  <c r="M1073" i="7"/>
  <c r="M1069" i="7"/>
  <c r="M1065" i="7"/>
  <c r="M1065" i="15" s="1"/>
  <c r="M1203" i="7"/>
  <c r="M1169" i="7"/>
  <c r="M1228" i="7"/>
  <c r="M1192" i="7"/>
  <c r="M1188" i="7"/>
  <c r="M1174" i="7"/>
  <c r="M1164" i="7"/>
  <c r="M1154" i="7"/>
  <c r="M1244" i="7"/>
  <c r="M1194" i="7"/>
  <c r="M1177" i="7"/>
  <c r="M1156" i="7"/>
  <c r="M1196" i="7"/>
  <c r="M1170" i="7"/>
  <c r="M1152" i="7"/>
  <c r="M1148" i="7"/>
  <c r="M1144" i="7"/>
  <c r="M1140" i="7"/>
  <c r="M1136" i="7"/>
  <c r="M1132" i="7"/>
  <c r="M1128" i="7"/>
  <c r="M1124" i="7"/>
  <c r="M1120" i="7"/>
  <c r="M1116" i="7"/>
  <c r="M1116" i="15" s="1"/>
  <c r="M1213" i="7"/>
  <c r="M1182" i="7"/>
  <c r="M1165" i="7"/>
  <c r="M1157" i="7"/>
  <c r="M1205" i="7"/>
  <c r="M1175" i="7"/>
  <c r="M1171" i="7"/>
  <c r="M1158" i="7"/>
  <c r="M1236" i="7"/>
  <c r="M1202" i="7"/>
  <c r="M1159" i="7"/>
  <c r="M1151" i="7"/>
  <c r="M1147" i="7"/>
  <c r="M1143" i="7"/>
  <c r="M1139" i="7"/>
  <c r="M1135" i="7"/>
  <c r="M1131" i="7"/>
  <c r="M1127" i="7"/>
  <c r="M1123" i="7"/>
  <c r="M1119" i="7"/>
  <c r="M1115" i="7"/>
  <c r="M1115" i="15" s="1"/>
  <c r="M1212" i="7"/>
  <c r="M1160" i="7"/>
  <c r="M1222" i="7"/>
  <c r="M1191" i="7"/>
  <c r="M1178" i="7"/>
  <c r="M1204" i="7"/>
  <c r="M1195" i="7"/>
  <c r="M1176" i="7"/>
  <c r="M1167" i="7"/>
  <c r="M1150" i="7"/>
  <c r="M1146" i="7"/>
  <c r="M1142" i="7"/>
  <c r="M1225" i="7"/>
  <c r="M1209" i="7"/>
  <c r="M1083" i="7"/>
  <c r="M1083" i="15" s="1"/>
  <c r="M1061" i="7"/>
  <c r="M1061" i="15" s="1"/>
  <c r="M1057" i="7"/>
  <c r="M1057" i="15" s="1"/>
  <c r="M1053" i="7"/>
  <c r="M1053" i="15" s="1"/>
  <c r="M1049" i="7"/>
  <c r="M1049" i="15" s="1"/>
  <c r="M1045" i="7"/>
  <c r="M1045" i="15" s="1"/>
  <c r="M1041" i="7"/>
  <c r="M1037" i="7"/>
  <c r="M1037" i="15" s="1"/>
  <c r="M1033" i="7"/>
  <c r="M1029" i="7"/>
  <c r="M1029" i="15" s="1"/>
  <c r="M1025" i="7"/>
  <c r="M1021" i="7"/>
  <c r="M1021" i="15" s="1"/>
  <c r="M1017" i="7"/>
  <c r="M1017" i="15" s="1"/>
  <c r="M1013" i="7"/>
  <c r="M1013" i="15" s="1"/>
  <c r="M1009" i="7"/>
  <c r="M1005" i="7"/>
  <c r="M1001" i="7"/>
  <c r="M1001" i="15" s="1"/>
  <c r="M997" i="7"/>
  <c r="M997" i="15" s="1"/>
  <c r="M1122" i="7"/>
  <c r="M1122" i="15" s="1"/>
  <c r="M1118" i="7"/>
  <c r="M1108" i="7"/>
  <c r="M1100" i="7"/>
  <c r="M1100" i="15" s="1"/>
  <c r="M1071" i="7"/>
  <c r="M1111" i="7"/>
  <c r="M1110" i="7"/>
  <c r="M1107" i="7"/>
  <c r="M1094" i="7"/>
  <c r="M1088" i="7"/>
  <c r="M1088" i="15" s="1"/>
  <c r="M1112" i="7"/>
  <c r="M1112" i="15" s="1"/>
  <c r="M1106" i="7"/>
  <c r="M1082" i="7"/>
  <c r="M1076" i="7"/>
  <c r="M1076" i="15" s="1"/>
  <c r="M1099" i="7"/>
  <c r="M1070" i="7"/>
  <c r="M1064" i="7"/>
  <c r="M1060" i="7"/>
  <c r="M1056" i="7"/>
  <c r="M1052" i="7"/>
  <c r="M1052" i="15" s="1"/>
  <c r="M1048" i="7"/>
  <c r="M1044" i="7"/>
  <c r="M1040" i="7"/>
  <c r="M1040" i="15" s="1"/>
  <c r="M1036" i="7"/>
  <c r="M1036" i="15" s="1"/>
  <c r="M1087" i="7"/>
  <c r="M1114" i="7"/>
  <c r="M1114" i="15" s="1"/>
  <c r="M1104" i="7"/>
  <c r="M1104" i="15" s="1"/>
  <c r="M1075" i="7"/>
  <c r="M1075" i="15" s="1"/>
  <c r="K61" i="18" s="1"/>
  <c r="M1098" i="7"/>
  <c r="M1092" i="7"/>
  <c r="M1092" i="15" s="1"/>
  <c r="M1086" i="7"/>
  <c r="M1080" i="7"/>
  <c r="M1080" i="15" s="1"/>
  <c r="M1063" i="7"/>
  <c r="M1059" i="7"/>
  <c r="M1055" i="7"/>
  <c r="M1051" i="7"/>
  <c r="M1051" i="15" s="1"/>
  <c r="M1047" i="7"/>
  <c r="M1043" i="7"/>
  <c r="M1043" i="15" s="1"/>
  <c r="M1039" i="7"/>
  <c r="M1039" i="15" s="1"/>
  <c r="M1035" i="7"/>
  <c r="M1035" i="15" s="1"/>
  <c r="M1031" i="7"/>
  <c r="M1027" i="7"/>
  <c r="M1023" i="7"/>
  <c r="M1019" i="7"/>
  <c r="M1015" i="7"/>
  <c r="M1011" i="7"/>
  <c r="M1011" i="15" s="1"/>
  <c r="M1007" i="7"/>
  <c r="M1007" i="15" s="1"/>
  <c r="M1003" i="7"/>
  <c r="M999" i="7"/>
  <c r="M999" i="15" s="1"/>
  <c r="M995" i="7"/>
  <c r="M1103" i="7"/>
  <c r="M1074" i="7"/>
  <c r="M1068" i="7"/>
  <c r="M1068" i="15" s="1"/>
  <c r="M1181" i="7"/>
  <c r="M1130" i="7"/>
  <c r="M1091" i="7"/>
  <c r="M1134" i="7"/>
  <c r="M1079" i="7"/>
  <c r="M1168" i="7"/>
  <c r="M1138" i="7"/>
  <c r="M1102" i="7"/>
  <c r="M1102" i="15" s="1"/>
  <c r="M1096" i="7"/>
  <c r="M1096" i="15" s="1"/>
  <c r="M1067" i="7"/>
  <c r="M1062" i="7"/>
  <c r="M1058" i="7"/>
  <c r="M1090" i="7"/>
  <c r="M1084" i="7"/>
  <c r="M1084" i="15" s="1"/>
  <c r="M1078" i="7"/>
  <c r="M1010" i="7"/>
  <c r="M1008" i="7"/>
  <c r="M1008" i="15" s="1"/>
  <c r="M1034" i="7"/>
  <c r="M1028" i="7"/>
  <c r="M1028" i="15" s="1"/>
  <c r="K60" i="18" s="1"/>
  <c r="M1006" i="7"/>
  <c r="M1006" i="15" s="1"/>
  <c r="M1004" i="7"/>
  <c r="M1042" i="7"/>
  <c r="M1002" i="7"/>
  <c r="M1002" i="15" s="1"/>
  <c r="M1000" i="7"/>
  <c r="M998" i="7"/>
  <c r="M998" i="15" s="1"/>
  <c r="M996" i="7"/>
  <c r="M996" i="15" s="1"/>
  <c r="M991" i="7"/>
  <c r="M987" i="7"/>
  <c r="M983" i="7"/>
  <c r="M979" i="7"/>
  <c r="M975" i="7"/>
  <c r="M971" i="7"/>
  <c r="M967" i="7"/>
  <c r="M963" i="7"/>
  <c r="M959" i="7"/>
  <c r="M955" i="7"/>
  <c r="M951" i="7"/>
  <c r="M951" i="15" s="1"/>
  <c r="M947" i="7"/>
  <c r="M943" i="7"/>
  <c r="M939" i="7"/>
  <c r="M935" i="7"/>
  <c r="M935" i="15" s="1"/>
  <c r="M931" i="7"/>
  <c r="M1050" i="7"/>
  <c r="M1030" i="7"/>
  <c r="M994" i="7"/>
  <c r="M990" i="7"/>
  <c r="M990" i="15" s="1"/>
  <c r="M986" i="7"/>
  <c r="M982" i="7"/>
  <c r="M982" i="15" s="1"/>
  <c r="M978" i="7"/>
  <c r="M974" i="7"/>
  <c r="M970" i="7"/>
  <c r="M970" i="15" s="1"/>
  <c r="M966" i="7"/>
  <c r="M966" i="15" s="1"/>
  <c r="M962" i="7"/>
  <c r="M958" i="7"/>
  <c r="M958" i="15" s="1"/>
  <c r="M954" i="7"/>
  <c r="M954" i="15" s="1"/>
  <c r="M950" i="7"/>
  <c r="M1054" i="7"/>
  <c r="M1046" i="7"/>
  <c r="M1095" i="7"/>
  <c r="M1126" i="7"/>
  <c r="M1032" i="7"/>
  <c r="M1032" i="15" s="1"/>
  <c r="M993" i="7"/>
  <c r="M989" i="7"/>
  <c r="M989" i="15" s="1"/>
  <c r="M985" i="7"/>
  <c r="M981" i="7"/>
  <c r="M977" i="7"/>
  <c r="M977" i="15" s="1"/>
  <c r="M973" i="7"/>
  <c r="M973" i="15" s="1"/>
  <c r="M969" i="7"/>
  <c r="M969" i="15" s="1"/>
  <c r="M965" i="7"/>
  <c r="M965" i="15" s="1"/>
  <c r="M1024" i="7"/>
  <c r="M1066" i="7"/>
  <c r="M1022" i="7"/>
  <c r="M1022" i="15" s="1"/>
  <c r="M1020" i="7"/>
  <c r="M1020" i="15" s="1"/>
  <c r="M1072" i="7"/>
  <c r="M1072" i="15" s="1"/>
  <c r="M1018" i="7"/>
  <c r="M1016" i="7"/>
  <c r="M1016" i="15" s="1"/>
  <c r="M960" i="7"/>
  <c r="M944" i="7"/>
  <c r="M944" i="15" s="1"/>
  <c r="M929" i="7"/>
  <c r="M923" i="7"/>
  <c r="M923" i="15" s="1"/>
  <c r="M945" i="7"/>
  <c r="M917" i="7"/>
  <c r="M911" i="7"/>
  <c r="M911" i="15" s="1"/>
  <c r="M906" i="7"/>
  <c r="M906" i="15" s="1"/>
  <c r="M902" i="7"/>
  <c r="M902" i="15" s="1"/>
  <c r="M898" i="7"/>
  <c r="M898" i="15" s="1"/>
  <c r="M894" i="7"/>
  <c r="M894" i="15" s="1"/>
  <c r="M890" i="7"/>
  <c r="M890" i="15" s="1"/>
  <c r="M886" i="7"/>
  <c r="M882" i="7"/>
  <c r="M878" i="7"/>
  <c r="M874" i="7"/>
  <c r="M874" i="15" s="1"/>
  <c r="M870" i="7"/>
  <c r="M870" i="15" s="1"/>
  <c r="M866" i="7"/>
  <c r="M866" i="15" s="1"/>
  <c r="M862" i="7"/>
  <c r="M858" i="7"/>
  <c r="M854" i="7"/>
  <c r="M854" i="15" s="1"/>
  <c r="M850" i="7"/>
  <c r="M846" i="7"/>
  <c r="M846" i="15" s="1"/>
  <c r="M842" i="7"/>
  <c r="M838" i="7"/>
  <c r="M838" i="15" s="1"/>
  <c r="M834" i="7"/>
  <c r="M834" i="15" s="1"/>
  <c r="M830" i="7"/>
  <c r="M830" i="15" s="1"/>
  <c r="M1038" i="7"/>
  <c r="M1038" i="15" s="1"/>
  <c r="M953" i="7"/>
  <c r="M953" i="15" s="1"/>
  <c r="K45" i="18" s="1"/>
  <c r="M946" i="7"/>
  <c r="M946" i="15" s="1"/>
  <c r="M938" i="7"/>
  <c r="M938" i="15" s="1"/>
  <c r="M928" i="7"/>
  <c r="M922" i="7"/>
  <c r="M922" i="15" s="1"/>
  <c r="M988" i="7"/>
  <c r="M988" i="15" s="1"/>
  <c r="M972" i="7"/>
  <c r="M972" i="15" s="1"/>
  <c r="M937" i="7"/>
  <c r="M937" i="15" s="1"/>
  <c r="M916" i="7"/>
  <c r="M916" i="15" s="1"/>
  <c r="M910" i="7"/>
  <c r="M976" i="7"/>
  <c r="M968" i="7"/>
  <c r="M961" i="7"/>
  <c r="M961" i="15" s="1"/>
  <c r="M936" i="7"/>
  <c r="M927" i="7"/>
  <c r="M927" i="15" s="1"/>
  <c r="M905" i="7"/>
  <c r="M901" i="7"/>
  <c r="M897" i="7"/>
  <c r="M897" i="15" s="1"/>
  <c r="M893" i="7"/>
  <c r="M889" i="7"/>
  <c r="M889" i="15" s="1"/>
  <c r="M885" i="7"/>
  <c r="M885" i="15" s="1"/>
  <c r="M881" i="7"/>
  <c r="M881" i="15" s="1"/>
  <c r="M877" i="7"/>
  <c r="M873" i="7"/>
  <c r="M869" i="7"/>
  <c r="M869" i="15" s="1"/>
  <c r="M865" i="7"/>
  <c r="M865" i="15" s="1"/>
  <c r="M861" i="7"/>
  <c r="M861" i="15" s="1"/>
  <c r="M857" i="7"/>
  <c r="M853" i="7"/>
  <c r="M849" i="7"/>
  <c r="M849" i="15" s="1"/>
  <c r="M980" i="7"/>
  <c r="M980" i="15" s="1"/>
  <c r="M934" i="7"/>
  <c r="M921" i="7"/>
  <c r="M921" i="15" s="1"/>
  <c r="M915" i="7"/>
  <c r="M956" i="7"/>
  <c r="M940" i="7"/>
  <c r="M909" i="7"/>
  <c r="M1014" i="7"/>
  <c r="M1014" i="15" s="1"/>
  <c r="M941" i="7"/>
  <c r="M941" i="15" s="1"/>
  <c r="M933" i="7"/>
  <c r="M926" i="7"/>
  <c r="M926" i="15" s="1"/>
  <c r="K58" i="18" s="1"/>
  <c r="M984" i="7"/>
  <c r="M942" i="7"/>
  <c r="M942" i="15" s="1"/>
  <c r="M920" i="7"/>
  <c r="M920" i="15" s="1"/>
  <c r="M914" i="7"/>
  <c r="M904" i="7"/>
  <c r="M900" i="7"/>
  <c r="M900" i="15" s="1"/>
  <c r="M896" i="7"/>
  <c r="M892" i="7"/>
  <c r="M892" i="15" s="1"/>
  <c r="M888" i="7"/>
  <c r="M884" i="7"/>
  <c r="M880" i="7"/>
  <c r="M880" i="15" s="1"/>
  <c r="M876" i="7"/>
  <c r="M876" i="15" s="1"/>
  <c r="M872" i="7"/>
  <c r="M872" i="15" s="1"/>
  <c r="M868" i="7"/>
  <c r="M864" i="7"/>
  <c r="M1012" i="7"/>
  <c r="M1012" i="15" s="1"/>
  <c r="M932" i="7"/>
  <c r="M908" i="7"/>
  <c r="M957" i="7"/>
  <c r="M957" i="15" s="1"/>
  <c r="M925" i="7"/>
  <c r="M919" i="7"/>
  <c r="M919" i="15" s="1"/>
  <c r="M1026" i="7"/>
  <c r="M1026" i="15" s="1"/>
  <c r="M948" i="7"/>
  <c r="M913" i="7"/>
  <c r="M930" i="7"/>
  <c r="M907" i="7"/>
  <c r="M903" i="7"/>
  <c r="M903" i="15" s="1"/>
  <c r="M899" i="7"/>
  <c r="M899" i="15" s="1"/>
  <c r="M895" i="7"/>
  <c r="M891" i="7"/>
  <c r="M887" i="7"/>
  <c r="M887" i="15" s="1"/>
  <c r="M883" i="7"/>
  <c r="M924" i="7"/>
  <c r="M918" i="7"/>
  <c r="M918" i="15" s="1"/>
  <c r="K57" i="18" s="1"/>
  <c r="M992" i="7"/>
  <c r="M964" i="7"/>
  <c r="M952" i="7"/>
  <c r="M949" i="7"/>
  <c r="M912" i="7"/>
  <c r="M912" i="15" s="1"/>
  <c r="M835" i="7"/>
  <c r="M835" i="15" s="1"/>
  <c r="K59" i="18" s="1"/>
  <c r="M832" i="7"/>
  <c r="M824" i="7"/>
  <c r="M871" i="7"/>
  <c r="M855" i="7"/>
  <c r="M855" i="15" s="1"/>
  <c r="M848" i="7"/>
  <c r="M847" i="7"/>
  <c r="M831" i="7"/>
  <c r="M819" i="7"/>
  <c r="M819" i="15" s="1"/>
  <c r="M815" i="7"/>
  <c r="M811" i="7"/>
  <c r="M811" i="15" s="1"/>
  <c r="M807" i="7"/>
  <c r="M803" i="7"/>
  <c r="M799" i="7"/>
  <c r="M795" i="7"/>
  <c r="M795" i="15" s="1"/>
  <c r="M791" i="7"/>
  <c r="M787" i="7"/>
  <c r="M783" i="7"/>
  <c r="M783" i="15" s="1"/>
  <c r="M779" i="7"/>
  <c r="M775" i="7"/>
  <c r="M775" i="15" s="1"/>
  <c r="M771" i="7"/>
  <c r="M767" i="7"/>
  <c r="M763" i="7"/>
  <c r="M763" i="15" s="1"/>
  <c r="M759" i="7"/>
  <c r="M759" i="15" s="1"/>
  <c r="M755" i="7"/>
  <c r="M751" i="7"/>
  <c r="M751" i="15" s="1"/>
  <c r="M747" i="7"/>
  <c r="M747" i="15" s="1"/>
  <c r="M743" i="7"/>
  <c r="M739" i="7"/>
  <c r="M735" i="7"/>
  <c r="M731" i="7"/>
  <c r="M727" i="7"/>
  <c r="M727" i="15" s="1"/>
  <c r="M723" i="7"/>
  <c r="M719" i="7"/>
  <c r="M715" i="7"/>
  <c r="M711" i="7"/>
  <c r="M707" i="7"/>
  <c r="M703" i="7"/>
  <c r="M699" i="7"/>
  <c r="M699" i="15" s="1"/>
  <c r="M695" i="7"/>
  <c r="M695" i="15" s="1"/>
  <c r="M691" i="7"/>
  <c r="M691" i="15" s="1"/>
  <c r="M856" i="7"/>
  <c r="M823" i="7"/>
  <c r="M823" i="15" s="1"/>
  <c r="M829" i="7"/>
  <c r="M867" i="7"/>
  <c r="M828" i="7"/>
  <c r="M828" i="15" s="1"/>
  <c r="M822" i="7"/>
  <c r="M822" i="15" s="1"/>
  <c r="M818" i="7"/>
  <c r="M814" i="7"/>
  <c r="M810" i="7"/>
  <c r="M806" i="7"/>
  <c r="M806" i="15" s="1"/>
  <c r="M802" i="7"/>
  <c r="M802" i="15" s="1"/>
  <c r="M798" i="7"/>
  <c r="M798" i="15" s="1"/>
  <c r="M794" i="7"/>
  <c r="M794" i="15" s="1"/>
  <c r="M790" i="7"/>
  <c r="M790" i="15" s="1"/>
  <c r="M786" i="7"/>
  <c r="M786" i="15" s="1"/>
  <c r="M782" i="7"/>
  <c r="M778" i="7"/>
  <c r="M778" i="15" s="1"/>
  <c r="M774" i="7"/>
  <c r="M770" i="7"/>
  <c r="M770" i="15" s="1"/>
  <c r="M766" i="7"/>
  <c r="M766" i="15" s="1"/>
  <c r="M762" i="7"/>
  <c r="M758" i="7"/>
  <c r="M754" i="7"/>
  <c r="M750" i="7"/>
  <c r="M746" i="7"/>
  <c r="M746" i="15" s="1"/>
  <c r="M875" i="7"/>
  <c r="M827" i="7"/>
  <c r="M851" i="7"/>
  <c r="M852" i="7"/>
  <c r="M821" i="7"/>
  <c r="M817" i="7"/>
  <c r="M813" i="7"/>
  <c r="M813" i="15" s="1"/>
  <c r="M809" i="7"/>
  <c r="M805" i="7"/>
  <c r="M801" i="7"/>
  <c r="M797" i="7"/>
  <c r="M797" i="15" s="1"/>
  <c r="M793" i="7"/>
  <c r="M789" i="7"/>
  <c r="M789" i="15" s="1"/>
  <c r="M785" i="7"/>
  <c r="M781" i="7"/>
  <c r="M777" i="7"/>
  <c r="M773" i="7"/>
  <c r="M769" i="7"/>
  <c r="M765" i="7"/>
  <c r="M761" i="7"/>
  <c r="M757" i="7"/>
  <c r="M753" i="7"/>
  <c r="M749" i="7"/>
  <c r="M749" i="15" s="1"/>
  <c r="M745" i="7"/>
  <c r="M741" i="7"/>
  <c r="M741" i="15" s="1"/>
  <c r="M737" i="7"/>
  <c r="M733" i="7"/>
  <c r="M733" i="15" s="1"/>
  <c r="M729" i="7"/>
  <c r="M826" i="7"/>
  <c r="M859" i="7"/>
  <c r="M859" i="15" s="1"/>
  <c r="M841" i="7"/>
  <c r="M841" i="15" s="1"/>
  <c r="M825" i="7"/>
  <c r="M879" i="7"/>
  <c r="M863" i="7"/>
  <c r="M860" i="7"/>
  <c r="M845" i="7"/>
  <c r="M844" i="7"/>
  <c r="M844" i="15" s="1"/>
  <c r="M843" i="7"/>
  <c r="M843" i="15" s="1"/>
  <c r="M840" i="7"/>
  <c r="M837" i="7"/>
  <c r="M820" i="7"/>
  <c r="M816" i="7"/>
  <c r="M812" i="7"/>
  <c r="M808" i="7"/>
  <c r="M808" i="15" s="1"/>
  <c r="M804" i="7"/>
  <c r="M800" i="7"/>
  <c r="M796" i="7"/>
  <c r="M796" i="15" s="1"/>
  <c r="M792" i="7"/>
  <c r="M792" i="15" s="1"/>
  <c r="M788" i="7"/>
  <c r="M784" i="7"/>
  <c r="M780" i="7"/>
  <c r="M780" i="15" s="1"/>
  <c r="K48" i="18" s="1"/>
  <c r="M776" i="7"/>
  <c r="M776" i="15" s="1"/>
  <c r="M772" i="7"/>
  <c r="M772" i="15" s="1"/>
  <c r="M768" i="7"/>
  <c r="M768" i="15" s="1"/>
  <c r="M839" i="7"/>
  <c r="M839" i="15" s="1"/>
  <c r="M836" i="7"/>
  <c r="M836" i="15" s="1"/>
  <c r="M833" i="7"/>
  <c r="M833" i="15" s="1"/>
  <c r="M744" i="7"/>
  <c r="M725" i="7"/>
  <c r="M725" i="15" s="1"/>
  <c r="M714" i="7"/>
  <c r="M704" i="7"/>
  <c r="M693" i="7"/>
  <c r="M738" i="7"/>
  <c r="M728" i="7"/>
  <c r="M724" i="7"/>
  <c r="M713" i="7"/>
  <c r="M713" i="15" s="1"/>
  <c r="M702" i="7"/>
  <c r="M692" i="7"/>
  <c r="M686" i="7"/>
  <c r="M686" i="15" s="1"/>
  <c r="M682" i="7"/>
  <c r="M682" i="15" s="1"/>
  <c r="M678" i="7"/>
  <c r="M674" i="7"/>
  <c r="M670" i="7"/>
  <c r="M670" i="15" s="1"/>
  <c r="M666" i="7"/>
  <c r="M662" i="7"/>
  <c r="M662" i="15" s="1"/>
  <c r="M658" i="7"/>
  <c r="M654" i="7"/>
  <c r="M654" i="15" s="1"/>
  <c r="M650" i="7"/>
  <c r="M650" i="15" s="1"/>
  <c r="M646" i="7"/>
  <c r="M646" i="15" s="1"/>
  <c r="M642" i="7"/>
  <c r="M638" i="7"/>
  <c r="M634" i="7"/>
  <c r="M634" i="15" s="1"/>
  <c r="M630" i="7"/>
  <c r="M630" i="15" s="1"/>
  <c r="M626" i="7"/>
  <c r="M626" i="15" s="1"/>
  <c r="M622" i="7"/>
  <c r="M622" i="15" s="1"/>
  <c r="M618" i="7"/>
  <c r="M614" i="7"/>
  <c r="M610" i="7"/>
  <c r="M606" i="7"/>
  <c r="M606" i="15" s="1"/>
  <c r="M602" i="7"/>
  <c r="M602" i="15" s="1"/>
  <c r="M598" i="7"/>
  <c r="M594" i="7"/>
  <c r="M590" i="7"/>
  <c r="M590" i="15" s="1"/>
  <c r="M586" i="7"/>
  <c r="M752" i="7"/>
  <c r="M734" i="7"/>
  <c r="M722" i="7"/>
  <c r="M712" i="7"/>
  <c r="M701" i="7"/>
  <c r="M690" i="7"/>
  <c r="M690" i="15" s="1"/>
  <c r="M764" i="7"/>
  <c r="M764" i="15" s="1"/>
  <c r="M742" i="7"/>
  <c r="M742" i="15" s="1"/>
  <c r="M730" i="7"/>
  <c r="M721" i="7"/>
  <c r="M721" i="15" s="1"/>
  <c r="M710" i="7"/>
  <c r="M710" i="15" s="1"/>
  <c r="M700" i="7"/>
  <c r="M689" i="7"/>
  <c r="M689" i="15" s="1"/>
  <c r="M685" i="7"/>
  <c r="M685" i="15" s="1"/>
  <c r="M681" i="7"/>
  <c r="M681" i="15" s="1"/>
  <c r="M677" i="7"/>
  <c r="M677" i="15" s="1"/>
  <c r="M673" i="7"/>
  <c r="M673" i="15" s="1"/>
  <c r="M669" i="7"/>
  <c r="M665" i="7"/>
  <c r="M665" i="15" s="1"/>
  <c r="M661" i="7"/>
  <c r="M657" i="7"/>
  <c r="M657" i="15" s="1"/>
  <c r="M653" i="7"/>
  <c r="M653" i="15" s="1"/>
  <c r="M649" i="7"/>
  <c r="M649" i="15" s="1"/>
  <c r="M645" i="7"/>
  <c r="M645" i="15" s="1"/>
  <c r="M641" i="7"/>
  <c r="M641" i="15" s="1"/>
  <c r="M637" i="7"/>
  <c r="M633" i="7"/>
  <c r="M629" i="7"/>
  <c r="M625" i="7"/>
  <c r="M625" i="15" s="1"/>
  <c r="M621" i="7"/>
  <c r="M621" i="15" s="1"/>
  <c r="M617" i="7"/>
  <c r="M617" i="15" s="1"/>
  <c r="M613" i="7"/>
  <c r="M613" i="15" s="1"/>
  <c r="M609" i="7"/>
  <c r="M760" i="7"/>
  <c r="M748" i="7"/>
  <c r="M720" i="7"/>
  <c r="M720" i="15" s="1"/>
  <c r="M709" i="7"/>
  <c r="M698" i="7"/>
  <c r="M698" i="15" s="1"/>
  <c r="M718" i="7"/>
  <c r="M708" i="7"/>
  <c r="M697" i="7"/>
  <c r="M697" i="15" s="1"/>
  <c r="M688" i="7"/>
  <c r="M688" i="15" s="1"/>
  <c r="M684" i="7"/>
  <c r="M684" i="15" s="1"/>
  <c r="M680" i="7"/>
  <c r="M676" i="7"/>
  <c r="M672" i="7"/>
  <c r="M672" i="15" s="1"/>
  <c r="M668" i="7"/>
  <c r="M664" i="7"/>
  <c r="M660" i="7"/>
  <c r="M656" i="7"/>
  <c r="M652" i="7"/>
  <c r="M648" i="7"/>
  <c r="M644" i="7"/>
  <c r="M640" i="7"/>
  <c r="M640" i="15" s="1"/>
  <c r="M636" i="7"/>
  <c r="M632" i="7"/>
  <c r="M628" i="7"/>
  <c r="M756" i="7"/>
  <c r="M717" i="7"/>
  <c r="M717" i="15" s="1"/>
  <c r="M706" i="7"/>
  <c r="M696" i="7"/>
  <c r="M696" i="15" s="1"/>
  <c r="M740" i="7"/>
  <c r="M736" i="7"/>
  <c r="M726" i="7"/>
  <c r="M716" i="7"/>
  <c r="M705" i="7"/>
  <c r="M694" i="7"/>
  <c r="M694" i="15" s="1"/>
  <c r="M687" i="7"/>
  <c r="M683" i="7"/>
  <c r="M679" i="7"/>
  <c r="M679" i="15" s="1"/>
  <c r="M675" i="7"/>
  <c r="M671" i="7"/>
  <c r="M671" i="15" s="1"/>
  <c r="M667" i="7"/>
  <c r="M667" i="15" s="1"/>
  <c r="M663" i="7"/>
  <c r="M663" i="15" s="1"/>
  <c r="M659" i="7"/>
  <c r="M659" i="15" s="1"/>
  <c r="M655" i="7"/>
  <c r="M651" i="7"/>
  <c r="M732" i="7"/>
  <c r="M627" i="7"/>
  <c r="M624" i="7"/>
  <c r="M647" i="7"/>
  <c r="M611" i="7"/>
  <c r="M600" i="7"/>
  <c r="M600" i="15" s="1"/>
  <c r="M589" i="7"/>
  <c r="M631" i="7"/>
  <c r="M631" i="15" s="1"/>
  <c r="M612" i="7"/>
  <c r="M612" i="15" s="1"/>
  <c r="M619" i="7"/>
  <c r="M599" i="7"/>
  <c r="M588" i="7"/>
  <c r="M588" i="15" s="1"/>
  <c r="M583" i="7"/>
  <c r="M583" i="15" s="1"/>
  <c r="M579" i="7"/>
  <c r="M579" i="15" s="1"/>
  <c r="M575" i="7"/>
  <c r="M575" i="15" s="1"/>
  <c r="M571" i="7"/>
  <c r="M567" i="7"/>
  <c r="M567" i="15" s="1"/>
  <c r="M563" i="7"/>
  <c r="N15" i="8" s="1"/>
  <c r="M559" i="7"/>
  <c r="M555" i="7"/>
  <c r="M551" i="7"/>
  <c r="M547" i="7"/>
  <c r="M543" i="7"/>
  <c r="M539" i="7"/>
  <c r="M535" i="7"/>
  <c r="M531" i="7"/>
  <c r="M527" i="7"/>
  <c r="M523" i="7"/>
  <c r="M523" i="15" s="1"/>
  <c r="M519" i="7"/>
  <c r="M519" i="15" s="1"/>
  <c r="M515" i="7"/>
  <c r="M515" i="15" s="1"/>
  <c r="M511" i="7"/>
  <c r="M507" i="7"/>
  <c r="M507" i="15" s="1"/>
  <c r="M503" i="7"/>
  <c r="M503" i="15" s="1"/>
  <c r="M499" i="7"/>
  <c r="M499" i="15" s="1"/>
  <c r="K41" i="18" s="1"/>
  <c r="M495" i="7"/>
  <c r="M495" i="15" s="1"/>
  <c r="M491" i="7"/>
  <c r="M487" i="7"/>
  <c r="M620" i="7"/>
  <c r="M620" i="15" s="1"/>
  <c r="M639" i="7"/>
  <c r="M639" i="15" s="1"/>
  <c r="M597" i="7"/>
  <c r="M587" i="7"/>
  <c r="M587" i="15" s="1"/>
  <c r="M596" i="7"/>
  <c r="M596" i="15" s="1"/>
  <c r="M582" i="7"/>
  <c r="M582" i="15" s="1"/>
  <c r="M578" i="7"/>
  <c r="M574" i="7"/>
  <c r="M574" i="15" s="1"/>
  <c r="M570" i="7"/>
  <c r="M566" i="7"/>
  <c r="M566" i="15" s="1"/>
  <c r="M562" i="7"/>
  <c r="M558" i="7"/>
  <c r="M558" i="15" s="1"/>
  <c r="K49" i="18" s="1"/>
  <c r="M554" i="7"/>
  <c r="M550" i="7"/>
  <c r="M550" i="15" s="1"/>
  <c r="M546" i="7"/>
  <c r="M542" i="7"/>
  <c r="M538" i="7"/>
  <c r="M534" i="7"/>
  <c r="M534" i="15" s="1"/>
  <c r="M530" i="7"/>
  <c r="M526" i="7"/>
  <c r="M526" i="15" s="1"/>
  <c r="M522" i="7"/>
  <c r="M522" i="15" s="1"/>
  <c r="M518" i="7"/>
  <c r="M514" i="7"/>
  <c r="M510" i="7"/>
  <c r="M635" i="7"/>
  <c r="M635" i="15" s="1"/>
  <c r="M595" i="7"/>
  <c r="M595" i="15" s="1"/>
  <c r="M643" i="7"/>
  <c r="M615" i="7"/>
  <c r="M605" i="7"/>
  <c r="M605" i="15" s="1"/>
  <c r="M616" i="7"/>
  <c r="M608" i="7"/>
  <c r="M608" i="15" s="1"/>
  <c r="M607" i="7"/>
  <c r="M604" i="7"/>
  <c r="M604" i="15" s="1"/>
  <c r="M593" i="7"/>
  <c r="M593" i="15" s="1"/>
  <c r="M585" i="7"/>
  <c r="M585" i="15" s="1"/>
  <c r="M581" i="7"/>
  <c r="M581" i="15" s="1"/>
  <c r="M577" i="7"/>
  <c r="M573" i="7"/>
  <c r="M569" i="7"/>
  <c r="M569" i="15" s="1"/>
  <c r="M565" i="7"/>
  <c r="M565" i="15" s="1"/>
  <c r="M561" i="7"/>
  <c r="M557" i="7"/>
  <c r="M557" i="15" s="1"/>
  <c r="M553" i="7"/>
  <c r="M549" i="7"/>
  <c r="M545" i="7"/>
  <c r="M541" i="7"/>
  <c r="M541" i="15" s="1"/>
  <c r="M537" i="7"/>
  <c r="M537" i="15" s="1"/>
  <c r="M533" i="7"/>
  <c r="M529" i="7"/>
  <c r="M525" i="7"/>
  <c r="M521" i="7"/>
  <c r="M517" i="7"/>
  <c r="M517" i="15" s="1"/>
  <c r="M603" i="7"/>
  <c r="M603" i="15" s="1"/>
  <c r="M592" i="7"/>
  <c r="M592" i="15" s="1"/>
  <c r="M623" i="7"/>
  <c r="M601" i="7"/>
  <c r="M601" i="15" s="1"/>
  <c r="M591" i="7"/>
  <c r="M591" i="15" s="1"/>
  <c r="M584" i="7"/>
  <c r="M580" i="7"/>
  <c r="M580" i="15" s="1"/>
  <c r="M576" i="7"/>
  <c r="M572" i="7"/>
  <c r="M572" i="15" s="1"/>
  <c r="M568" i="7"/>
  <c r="M568" i="15" s="1"/>
  <c r="M564" i="7"/>
  <c r="M560" i="7"/>
  <c r="M556" i="7"/>
  <c r="M556" i="15" s="1"/>
  <c r="K76" i="18" s="1"/>
  <c r="M552" i="7"/>
  <c r="M548" i="7"/>
  <c r="M544" i="7"/>
  <c r="M540" i="7"/>
  <c r="M536" i="7"/>
  <c r="M532" i="7"/>
  <c r="M532" i="15" s="1"/>
  <c r="M497" i="7"/>
  <c r="M504" i="7"/>
  <c r="M484" i="7"/>
  <c r="M478" i="7"/>
  <c r="M520" i="7"/>
  <c r="M509" i="7"/>
  <c r="M498" i="7"/>
  <c r="M472" i="7"/>
  <c r="M467" i="7"/>
  <c r="M467" i="15" s="1"/>
  <c r="M463" i="7"/>
  <c r="M459" i="7"/>
  <c r="M455" i="7"/>
  <c r="M451" i="7"/>
  <c r="M447" i="7"/>
  <c r="M443" i="7"/>
  <c r="M443" i="15" s="1"/>
  <c r="M439" i="7"/>
  <c r="M435" i="7"/>
  <c r="M435" i="15" s="1"/>
  <c r="M431" i="7"/>
  <c r="M427" i="7"/>
  <c r="M423" i="7"/>
  <c r="M419" i="7"/>
  <c r="M419" i="15" s="1"/>
  <c r="M415" i="7"/>
  <c r="M415" i="15" s="1"/>
  <c r="M411" i="7"/>
  <c r="M407" i="7"/>
  <c r="M407" i="15" s="1"/>
  <c r="M403" i="7"/>
  <c r="M399" i="7"/>
  <c r="M395" i="7"/>
  <c r="M391" i="7"/>
  <c r="M505" i="7"/>
  <c r="M483" i="7"/>
  <c r="M483" i="15" s="1"/>
  <c r="M477" i="7"/>
  <c r="M471" i="7"/>
  <c r="M512" i="7"/>
  <c r="M512" i="15" s="1"/>
  <c r="M490" i="7"/>
  <c r="M516" i="7"/>
  <c r="M506" i="7"/>
  <c r="M492" i="7"/>
  <c r="M489" i="7"/>
  <c r="M482" i="7"/>
  <c r="M466" i="7"/>
  <c r="M462" i="7"/>
  <c r="M462" i="15" s="1"/>
  <c r="M458" i="7"/>
  <c r="M458" i="15" s="1"/>
  <c r="M454" i="7"/>
  <c r="M450" i="7"/>
  <c r="M446" i="7"/>
  <c r="M442" i="7"/>
  <c r="M442" i="15" s="1"/>
  <c r="M438" i="7"/>
  <c r="M434" i="7"/>
  <c r="M434" i="15" s="1"/>
  <c r="M430" i="7"/>
  <c r="M426" i="7"/>
  <c r="M426" i="15" s="1"/>
  <c r="M422" i="7"/>
  <c r="M422" i="15" s="1"/>
  <c r="M418" i="7"/>
  <c r="M414" i="7"/>
  <c r="M414" i="15" s="1"/>
  <c r="M410" i="7"/>
  <c r="M406" i="7"/>
  <c r="M406" i="15" s="1"/>
  <c r="M402" i="7"/>
  <c r="M398" i="7"/>
  <c r="M394" i="7"/>
  <c r="M394" i="15" s="1"/>
  <c r="M390" i="7"/>
  <c r="M390" i="15" s="1"/>
  <c r="M386" i="7"/>
  <c r="M386" i="15" s="1"/>
  <c r="M382" i="7"/>
  <c r="M378" i="7"/>
  <c r="M374" i="7"/>
  <c r="M374" i="15" s="1"/>
  <c r="M493" i="7"/>
  <c r="M493" i="15" s="1"/>
  <c r="M476" i="7"/>
  <c r="M470" i="7"/>
  <c r="M470" i="15" s="1"/>
  <c r="M500" i="7"/>
  <c r="M488" i="7"/>
  <c r="M501" i="7"/>
  <c r="M494" i="7"/>
  <c r="M494" i="15" s="1"/>
  <c r="K62" i="18" s="1"/>
  <c r="M481" i="7"/>
  <c r="M475" i="7"/>
  <c r="M475" i="15" s="1"/>
  <c r="M528" i="7"/>
  <c r="M513" i="7"/>
  <c r="M469" i="7"/>
  <c r="M469" i="15" s="1"/>
  <c r="M465" i="7"/>
  <c r="M461" i="7"/>
  <c r="M461" i="15" s="1"/>
  <c r="M457" i="7"/>
  <c r="M453" i="7"/>
  <c r="M453" i="15" s="1"/>
  <c r="M449" i="7"/>
  <c r="M445" i="7"/>
  <c r="M441" i="7"/>
  <c r="M441" i="15" s="1"/>
  <c r="M437" i="7"/>
  <c r="M433" i="7"/>
  <c r="M433" i="15" s="1"/>
  <c r="M429" i="7"/>
  <c r="M425" i="7"/>
  <c r="M425" i="15" s="1"/>
  <c r="M421" i="7"/>
  <c r="M417" i="7"/>
  <c r="M413" i="7"/>
  <c r="M413" i="15" s="1"/>
  <c r="M409" i="7"/>
  <c r="M405" i="7"/>
  <c r="M405" i="15" s="1"/>
  <c r="M401" i="7"/>
  <c r="M397" i="7"/>
  <c r="M393" i="7"/>
  <c r="M389" i="7"/>
  <c r="M385" i="7"/>
  <c r="M381" i="7"/>
  <c r="M377" i="7"/>
  <c r="M502" i="7"/>
  <c r="M502" i="15" s="1"/>
  <c r="M486" i="7"/>
  <c r="M486" i="15" s="1"/>
  <c r="M480" i="7"/>
  <c r="M480" i="15" s="1"/>
  <c r="M474" i="7"/>
  <c r="M474" i="15" s="1"/>
  <c r="M524" i="7"/>
  <c r="M485" i="7"/>
  <c r="M479" i="7"/>
  <c r="M468" i="7"/>
  <c r="M464" i="7"/>
  <c r="M460" i="7"/>
  <c r="M456" i="7"/>
  <c r="M452" i="7"/>
  <c r="M452" i="15" s="1"/>
  <c r="M448" i="7"/>
  <c r="M448" i="15" s="1"/>
  <c r="M444" i="7"/>
  <c r="M440" i="7"/>
  <c r="M440" i="15" s="1"/>
  <c r="M436" i="7"/>
  <c r="M432" i="7"/>
  <c r="M432" i="15" s="1"/>
  <c r="M428" i="7"/>
  <c r="M428" i="15" s="1"/>
  <c r="M424" i="7"/>
  <c r="M508" i="7"/>
  <c r="M496" i="7"/>
  <c r="M473" i="7"/>
  <c r="M416" i="7"/>
  <c r="M383" i="7"/>
  <c r="M383" i="15" s="1"/>
  <c r="M370" i="7"/>
  <c r="M370" i="15" s="1"/>
  <c r="M348" i="7"/>
  <c r="M344" i="7"/>
  <c r="M340" i="7"/>
  <c r="M340" i="15" s="1"/>
  <c r="M336" i="7"/>
  <c r="M332" i="7"/>
  <c r="M328" i="7"/>
  <c r="M328" i="15" s="1"/>
  <c r="M324" i="7"/>
  <c r="M320" i="7"/>
  <c r="M316" i="7"/>
  <c r="M312" i="7"/>
  <c r="M312" i="15" s="1"/>
  <c r="M308" i="7"/>
  <c r="M308" i="15" s="1"/>
  <c r="M304" i="7"/>
  <c r="M304" i="15" s="1"/>
  <c r="M300" i="7"/>
  <c r="M300" i="15" s="1"/>
  <c r="M296" i="7"/>
  <c r="M292" i="7"/>
  <c r="M288" i="7"/>
  <c r="M284" i="7"/>
  <c r="M280" i="7"/>
  <c r="M276" i="7"/>
  <c r="M272" i="7"/>
  <c r="M272" i="15" s="1"/>
  <c r="M268" i="7"/>
  <c r="M268" i="15" s="1"/>
  <c r="M264" i="7"/>
  <c r="M264" i="15" s="1"/>
  <c r="M260" i="7"/>
  <c r="M256" i="7"/>
  <c r="M256" i="15" s="1"/>
  <c r="M252" i="7"/>
  <c r="M248" i="7"/>
  <c r="M248" i="15" s="1"/>
  <c r="M244" i="7"/>
  <c r="M240" i="7"/>
  <c r="M236" i="7"/>
  <c r="M232" i="7"/>
  <c r="M228" i="7"/>
  <c r="M224" i="7"/>
  <c r="M220" i="7"/>
  <c r="M216" i="7"/>
  <c r="M364" i="7"/>
  <c r="M358" i="7"/>
  <c r="M388" i="7"/>
  <c r="M352" i="7"/>
  <c r="M412" i="7"/>
  <c r="M369" i="7"/>
  <c r="M363" i="7"/>
  <c r="M392" i="7"/>
  <c r="M384" i="7"/>
  <c r="M357" i="7"/>
  <c r="M357" i="15" s="1"/>
  <c r="M351" i="7"/>
  <c r="M351" i="15" s="1"/>
  <c r="M347" i="7"/>
  <c r="M347" i="15" s="1"/>
  <c r="M343" i="7"/>
  <c r="M343" i="15" s="1"/>
  <c r="M339" i="7"/>
  <c r="M335" i="7"/>
  <c r="M335" i="15" s="1"/>
  <c r="M331" i="7"/>
  <c r="M327" i="7"/>
  <c r="M323" i="7"/>
  <c r="M323" i="15" s="1"/>
  <c r="M319" i="7"/>
  <c r="M319" i="15" s="1"/>
  <c r="M315" i="7"/>
  <c r="M311" i="7"/>
  <c r="M307" i="7"/>
  <c r="M307" i="15" s="1"/>
  <c r="M303" i="7"/>
  <c r="M303" i="15" s="1"/>
  <c r="M299" i="7"/>
  <c r="M295" i="7"/>
  <c r="M291" i="7"/>
  <c r="M291" i="15" s="1"/>
  <c r="K75" i="18" s="1"/>
  <c r="M287" i="7"/>
  <c r="M283" i="7"/>
  <c r="M279" i="7"/>
  <c r="M279" i="15" s="1"/>
  <c r="M275" i="7"/>
  <c r="M275" i="15" s="1"/>
  <c r="M271" i="7"/>
  <c r="M267" i="7"/>
  <c r="M267" i="15" s="1"/>
  <c r="M379" i="7"/>
  <c r="M376" i="7"/>
  <c r="M375" i="7"/>
  <c r="M408" i="7"/>
  <c r="M368" i="7"/>
  <c r="M362" i="7"/>
  <c r="M380" i="7"/>
  <c r="M356" i="7"/>
  <c r="M356" i="15" s="1"/>
  <c r="M373" i="7"/>
  <c r="M367" i="7"/>
  <c r="M367" i="15" s="1"/>
  <c r="M350" i="7"/>
  <c r="M346" i="7"/>
  <c r="M342" i="7"/>
  <c r="M338" i="7"/>
  <c r="M334" i="7"/>
  <c r="M334" i="15" s="1"/>
  <c r="M330" i="7"/>
  <c r="M326" i="7"/>
  <c r="M326" i="15" s="1"/>
  <c r="M322" i="7"/>
  <c r="M318" i="7"/>
  <c r="M318" i="15" s="1"/>
  <c r="M314" i="7"/>
  <c r="M314" i="15" s="1"/>
  <c r="M310" i="7"/>
  <c r="M306" i="7"/>
  <c r="M306" i="15" s="1"/>
  <c r="M302" i="7"/>
  <c r="M298" i="7"/>
  <c r="M298" i="15" s="1"/>
  <c r="M294" i="7"/>
  <c r="M294" i="15" s="1"/>
  <c r="M290" i="7"/>
  <c r="M286" i="7"/>
  <c r="M282" i="7"/>
  <c r="M282" i="15" s="1"/>
  <c r="M278" i="7"/>
  <c r="M274" i="7"/>
  <c r="M274" i="15" s="1"/>
  <c r="M404" i="7"/>
  <c r="M361" i="7"/>
  <c r="M361" i="15" s="1"/>
  <c r="M355" i="7"/>
  <c r="M355" i="15" s="1"/>
  <c r="M372" i="7"/>
  <c r="M366" i="7"/>
  <c r="M400" i="7"/>
  <c r="M360" i="7"/>
  <c r="M354" i="7"/>
  <c r="M349" i="7"/>
  <c r="M349" i="15" s="1"/>
  <c r="M345" i="7"/>
  <c r="M341" i="7"/>
  <c r="M337" i="7"/>
  <c r="M337" i="15" s="1"/>
  <c r="M333" i="7"/>
  <c r="M329" i="7"/>
  <c r="M325" i="7"/>
  <c r="M325" i="15" s="1"/>
  <c r="M321" i="7"/>
  <c r="M321" i="15" s="1"/>
  <c r="M317" i="7"/>
  <c r="M313" i="7"/>
  <c r="M313" i="15" s="1"/>
  <c r="M309" i="7"/>
  <c r="M305" i="7"/>
  <c r="M371" i="7"/>
  <c r="M420" i="7"/>
  <c r="M387" i="7"/>
  <c r="M365" i="7"/>
  <c r="M359" i="7"/>
  <c r="M359" i="15" s="1"/>
  <c r="M396" i="7"/>
  <c r="M396" i="15" s="1"/>
  <c r="M353" i="7"/>
  <c r="M277" i="7"/>
  <c r="M263" i="7"/>
  <c r="M253" i="7"/>
  <c r="M253" i="15" s="1"/>
  <c r="M242" i="7"/>
  <c r="M242" i="15" s="1"/>
  <c r="K90" i="18" s="1"/>
  <c r="M229" i="7"/>
  <c r="M229" i="15" s="1"/>
  <c r="M223" i="7"/>
  <c r="M269" i="7"/>
  <c r="M217" i="7"/>
  <c r="M212" i="7"/>
  <c r="M208" i="7"/>
  <c r="M204" i="7"/>
  <c r="M200" i="7"/>
  <c r="M200" i="15" s="1"/>
  <c r="M196" i="7"/>
  <c r="M192" i="7"/>
  <c r="M192" i="15" s="1"/>
  <c r="M188" i="7"/>
  <c r="M184" i="7"/>
  <c r="M184" i="15" s="1"/>
  <c r="M180" i="7"/>
  <c r="M176" i="7"/>
  <c r="M176" i="15" s="1"/>
  <c r="M172" i="7"/>
  <c r="M168" i="7"/>
  <c r="M168" i="15" s="1"/>
  <c r="M164" i="7"/>
  <c r="M160" i="7"/>
  <c r="M160" i="15" s="1"/>
  <c r="M156" i="7"/>
  <c r="M156" i="15" s="1"/>
  <c r="M152" i="7"/>
  <c r="M148" i="7"/>
  <c r="M144" i="7"/>
  <c r="M144" i="15" s="1"/>
  <c r="M140" i="7"/>
  <c r="M136" i="7"/>
  <c r="M132" i="7"/>
  <c r="M128" i="7"/>
  <c r="M124" i="7"/>
  <c r="M124" i="15" s="1"/>
  <c r="M262" i="7"/>
  <c r="M251" i="7"/>
  <c r="M251" i="15" s="1"/>
  <c r="M241" i="7"/>
  <c r="M234" i="7"/>
  <c r="M234" i="15" s="1"/>
  <c r="M273" i="7"/>
  <c r="M273" i="15" s="1"/>
  <c r="M222" i="7"/>
  <c r="M222" i="15" s="1"/>
  <c r="M293" i="7"/>
  <c r="M270" i="7"/>
  <c r="M261" i="7"/>
  <c r="M261" i="15" s="1"/>
  <c r="M250" i="7"/>
  <c r="M239" i="7"/>
  <c r="M239" i="15" s="1"/>
  <c r="M233" i="7"/>
  <c r="M227" i="7"/>
  <c r="M227" i="15" s="1"/>
  <c r="M211" i="7"/>
  <c r="M211" i="15" s="1"/>
  <c r="M207" i="7"/>
  <c r="M203" i="7"/>
  <c r="M199" i="7"/>
  <c r="M195" i="7"/>
  <c r="M191" i="7"/>
  <c r="M187" i="7"/>
  <c r="M183" i="7"/>
  <c r="M183" i="15" s="1"/>
  <c r="M179" i="7"/>
  <c r="M175" i="7"/>
  <c r="M171" i="7"/>
  <c r="M167" i="7"/>
  <c r="M163" i="7"/>
  <c r="M159" i="7"/>
  <c r="M155" i="7"/>
  <c r="M151" i="7"/>
  <c r="M151" i="15" s="1"/>
  <c r="M147" i="7"/>
  <c r="M147" i="15" s="1"/>
  <c r="M297" i="7"/>
  <c r="M297" i="15" s="1"/>
  <c r="M259" i="7"/>
  <c r="M259" i="15" s="1"/>
  <c r="M249" i="7"/>
  <c r="M221" i="7"/>
  <c r="M215" i="7"/>
  <c r="M289" i="7"/>
  <c r="M289" i="15" s="1"/>
  <c r="M238" i="7"/>
  <c r="M258" i="7"/>
  <c r="M258" i="15" s="1"/>
  <c r="M247" i="7"/>
  <c r="M247" i="15" s="1"/>
  <c r="M226" i="7"/>
  <c r="M214" i="7"/>
  <c r="M214" i="15" s="1"/>
  <c r="M210" i="7"/>
  <c r="M210" i="15" s="1"/>
  <c r="M206" i="7"/>
  <c r="M206" i="15" s="1"/>
  <c r="M202" i="7"/>
  <c r="M198" i="7"/>
  <c r="M198" i="15" s="1"/>
  <c r="M194" i="7"/>
  <c r="M190" i="7"/>
  <c r="M190" i="15" s="1"/>
  <c r="M186" i="7"/>
  <c r="M186" i="15" s="1"/>
  <c r="M182" i="7"/>
  <c r="M182" i="15" s="1"/>
  <c r="M178" i="7"/>
  <c r="M174" i="7"/>
  <c r="M174" i="15" s="1"/>
  <c r="M170" i="7"/>
  <c r="M170" i="15" s="1"/>
  <c r="M166" i="7"/>
  <c r="M162" i="7"/>
  <c r="M285" i="7"/>
  <c r="M285" i="15" s="1"/>
  <c r="M257" i="7"/>
  <c r="M246" i="7"/>
  <c r="M246" i="15" s="1"/>
  <c r="M237" i="7"/>
  <c r="M231" i="7"/>
  <c r="M225" i="7"/>
  <c r="M219" i="7"/>
  <c r="M219" i="15" s="1"/>
  <c r="M255" i="7"/>
  <c r="M245" i="7"/>
  <c r="M245" i="15" s="1"/>
  <c r="M281" i="7"/>
  <c r="M281" i="15" s="1"/>
  <c r="M230" i="7"/>
  <c r="M230" i="15" s="1"/>
  <c r="M213" i="7"/>
  <c r="M213" i="15" s="1"/>
  <c r="M209" i="7"/>
  <c r="M205" i="7"/>
  <c r="M201" i="7"/>
  <c r="M197" i="7"/>
  <c r="M197" i="15" s="1"/>
  <c r="M301" i="7"/>
  <c r="M266" i="7"/>
  <c r="M266" i="15" s="1"/>
  <c r="M254" i="7"/>
  <c r="M254" i="15" s="1"/>
  <c r="M243" i="7"/>
  <c r="M218" i="7"/>
  <c r="M265" i="7"/>
  <c r="M235" i="7"/>
  <c r="M3" i="7"/>
  <c r="M7" i="7"/>
  <c r="M7" i="15" s="1"/>
  <c r="M11" i="7"/>
  <c r="M11" i="15" s="1"/>
  <c r="M15" i="7"/>
  <c r="M19" i="7"/>
  <c r="M23" i="7"/>
  <c r="M27" i="7"/>
  <c r="M27" i="15" s="1"/>
  <c r="M31" i="7"/>
  <c r="M35" i="7"/>
  <c r="M35" i="15" s="1"/>
  <c r="M39" i="7"/>
  <c r="M39" i="15" s="1"/>
  <c r="M43" i="7"/>
  <c r="M47" i="7"/>
  <c r="M51" i="7"/>
  <c r="M55" i="7"/>
  <c r="M59" i="7"/>
  <c r="M63" i="7"/>
  <c r="M67" i="7"/>
  <c r="M71" i="7"/>
  <c r="M71" i="15" s="1"/>
  <c r="M75" i="7"/>
  <c r="M79" i="7"/>
  <c r="M79" i="15" s="1"/>
  <c r="M83" i="7"/>
  <c r="M87" i="7"/>
  <c r="M91" i="7"/>
  <c r="M91" i="15" s="1"/>
  <c r="M95" i="7"/>
  <c r="M95" i="15" s="1"/>
  <c r="M99" i="7"/>
  <c r="M99" i="15" s="1"/>
  <c r="M103" i="7"/>
  <c r="M103" i="15" s="1"/>
  <c r="M107" i="7"/>
  <c r="M111" i="7"/>
  <c r="M111" i="15" s="1"/>
  <c r="M115" i="7"/>
  <c r="M115" i="15" s="1"/>
  <c r="P120" i="7"/>
  <c r="P120" i="15" s="1"/>
  <c r="M121" i="7"/>
  <c r="O130" i="7"/>
  <c r="M131" i="7"/>
  <c r="P142" i="7"/>
  <c r="P160" i="7"/>
  <c r="P160" i="15" s="1"/>
  <c r="P168" i="7"/>
  <c r="P168" i="15" s="1"/>
  <c r="O176" i="7"/>
  <c r="O180" i="7"/>
  <c r="P184" i="7"/>
  <c r="P184" i="15" s="1"/>
  <c r="P130" i="7"/>
  <c r="P130" i="15" s="1"/>
  <c r="M157" i="7"/>
  <c r="M157" i="15" s="1"/>
  <c r="K43" i="18" s="1"/>
  <c r="O164" i="7"/>
  <c r="P176" i="7"/>
  <c r="P176" i="15" s="1"/>
  <c r="P180" i="7"/>
  <c r="O1241" i="7"/>
  <c r="O1237" i="7"/>
  <c r="O1233" i="7"/>
  <c r="O1229" i="7"/>
  <c r="O1225" i="7"/>
  <c r="O1221" i="7"/>
  <c r="O1217" i="7"/>
  <c r="O1213" i="7"/>
  <c r="O1209" i="7"/>
  <c r="O1205" i="7"/>
  <c r="O1201" i="7"/>
  <c r="O1197" i="7"/>
  <c r="O1193" i="7"/>
  <c r="O1189" i="7"/>
  <c r="O1185" i="7"/>
  <c r="O1181" i="7"/>
  <c r="O1177" i="7"/>
  <c r="O1173" i="7"/>
  <c r="O1169" i="7"/>
  <c r="O1165" i="7"/>
  <c r="O1161" i="7"/>
  <c r="O1157" i="7"/>
  <c r="O1244" i="7"/>
  <c r="O1240" i="7"/>
  <c r="O1236" i="7"/>
  <c r="O1232" i="7"/>
  <c r="O1228" i="7"/>
  <c r="O1224" i="7"/>
  <c r="O1220" i="7"/>
  <c r="O1216" i="7"/>
  <c r="O1212" i="7"/>
  <c r="O1208" i="7"/>
  <c r="O1204" i="7"/>
  <c r="O1200" i="7"/>
  <c r="O1196" i="7"/>
  <c r="O1192" i="7"/>
  <c r="O1188" i="7"/>
  <c r="O1184" i="7"/>
  <c r="O1180" i="7"/>
  <c r="O1176" i="7"/>
  <c r="O1243" i="7"/>
  <c r="O1239" i="7"/>
  <c r="O1235" i="7"/>
  <c r="O1231" i="7"/>
  <c r="O1227" i="7"/>
  <c r="O1223" i="7"/>
  <c r="O1219" i="7"/>
  <c r="O1215" i="7"/>
  <c r="O1211" i="7"/>
  <c r="O1207" i="7"/>
  <c r="O1203" i="7"/>
  <c r="O1199" i="7"/>
  <c r="O1195" i="7"/>
  <c r="O1214" i="7"/>
  <c r="O1190" i="7"/>
  <c r="O1187" i="7"/>
  <c r="O1194" i="7"/>
  <c r="O1182" i="7"/>
  <c r="O1179" i="7"/>
  <c r="O1178" i="7"/>
  <c r="O1175" i="7"/>
  <c r="O1164" i="7"/>
  <c r="O1238" i="7"/>
  <c r="O1230" i="7"/>
  <c r="O1171" i="7"/>
  <c r="O1160" i="7"/>
  <c r="O1202" i="7"/>
  <c r="O1174" i="7"/>
  <c r="O1155" i="7"/>
  <c r="O1154" i="7"/>
  <c r="O1156" i="7"/>
  <c r="O1153" i="7"/>
  <c r="O1186" i="7"/>
  <c r="O1170" i="7"/>
  <c r="O1152" i="7"/>
  <c r="O1148" i="7"/>
  <c r="O1144" i="7"/>
  <c r="O1140" i="7"/>
  <c r="O1136" i="7"/>
  <c r="O1132" i="7"/>
  <c r="O1128" i="7"/>
  <c r="O1124" i="7"/>
  <c r="O1198" i="7"/>
  <c r="O1158" i="7"/>
  <c r="O1210" i="7"/>
  <c r="O1159" i="7"/>
  <c r="O1151" i="7"/>
  <c r="O1147" i="7"/>
  <c r="X1147" i="7" s="1"/>
  <c r="O1143" i="7"/>
  <c r="O1139" i="7"/>
  <c r="O1135" i="7"/>
  <c r="O1131" i="7"/>
  <c r="O1127" i="7"/>
  <c r="O1123" i="7"/>
  <c r="O1242" i="7"/>
  <c r="O1222" i="7"/>
  <c r="O1172" i="7"/>
  <c r="O1166" i="7"/>
  <c r="O1226" i="7"/>
  <c r="O1191" i="7"/>
  <c r="O1167" i="7"/>
  <c r="O1150" i="7"/>
  <c r="O1146" i="7"/>
  <c r="O1142" i="7"/>
  <c r="O1138" i="7"/>
  <c r="O1134" i="7"/>
  <c r="O1130" i="7"/>
  <c r="O1218" i="7"/>
  <c r="O1183" i="7"/>
  <c r="O1168" i="7"/>
  <c r="O1162" i="7"/>
  <c r="O1149" i="7"/>
  <c r="O1137" i="7"/>
  <c r="O1111" i="7"/>
  <c r="O1110" i="7"/>
  <c r="O1108" i="7"/>
  <c r="O1107" i="7"/>
  <c r="O1094" i="7"/>
  <c r="O1088" i="7"/>
  <c r="O1065" i="7"/>
  <c r="O1109" i="7"/>
  <c r="O1106" i="7"/>
  <c r="O1082" i="7"/>
  <c r="O1076" i="7"/>
  <c r="O1234" i="7"/>
  <c r="O1206" i="7"/>
  <c r="O1119" i="7"/>
  <c r="O1112" i="7"/>
  <c r="O1099" i="7"/>
  <c r="O1070" i="7"/>
  <c r="O1064" i="7"/>
  <c r="O1060" i="7"/>
  <c r="O1056" i="7"/>
  <c r="O1052" i="7"/>
  <c r="O1048" i="7"/>
  <c r="O1044" i="7"/>
  <c r="O1040" i="7"/>
  <c r="O1036" i="7"/>
  <c r="O1032" i="7"/>
  <c r="O1028" i="7"/>
  <c r="O1024" i="7"/>
  <c r="O1020" i="7"/>
  <c r="O1016" i="7"/>
  <c r="O1012" i="7"/>
  <c r="O1008" i="7"/>
  <c r="O1004" i="7"/>
  <c r="O1000" i="7"/>
  <c r="O996" i="7"/>
  <c r="O1105" i="7"/>
  <c r="O1093" i="7"/>
  <c r="O1087" i="7"/>
  <c r="O1163" i="7"/>
  <c r="O1141" i="7"/>
  <c r="O1114" i="7"/>
  <c r="O1113" i="7"/>
  <c r="O1104" i="7"/>
  <c r="O1081" i="7"/>
  <c r="O1075" i="7"/>
  <c r="O1115" i="7"/>
  <c r="O1098" i="7"/>
  <c r="O1092" i="7"/>
  <c r="O1069" i="7"/>
  <c r="O1086" i="7"/>
  <c r="O1080" i="7"/>
  <c r="O1063" i="7"/>
  <c r="O1059" i="7"/>
  <c r="O1055" i="7"/>
  <c r="O1125" i="7"/>
  <c r="O1120" i="7"/>
  <c r="O1103" i="7"/>
  <c r="O1074" i="7"/>
  <c r="O1068" i="7"/>
  <c r="O1097" i="7"/>
  <c r="O1091" i="7"/>
  <c r="O1116" i="7"/>
  <c r="O1085" i="7"/>
  <c r="O1079" i="7"/>
  <c r="O1145" i="7"/>
  <c r="O1102" i="7"/>
  <c r="O1096" i="7"/>
  <c r="O1073" i="7"/>
  <c r="X1073" i="7" s="1"/>
  <c r="O1067" i="7"/>
  <c r="O1062" i="7"/>
  <c r="O1058" i="7"/>
  <c r="O1054" i="7"/>
  <c r="O1050" i="7"/>
  <c r="O1046" i="7"/>
  <c r="O1090" i="7"/>
  <c r="O1084" i="7"/>
  <c r="O1121" i="7"/>
  <c r="O1078" i="7"/>
  <c r="O1072" i="7"/>
  <c r="O1117" i="7"/>
  <c r="O1101" i="7"/>
  <c r="O1095" i="7"/>
  <c r="O1066" i="7"/>
  <c r="O1129" i="7"/>
  <c r="O1126" i="7"/>
  <c r="O1053" i="7"/>
  <c r="O1042" i="7"/>
  <c r="O1005" i="7"/>
  <c r="O1003" i="7"/>
  <c r="O1002" i="7"/>
  <c r="O1100" i="7"/>
  <c r="O1071" i="7"/>
  <c r="O1001" i="7"/>
  <c r="O999" i="7"/>
  <c r="O998" i="7"/>
  <c r="O991" i="7"/>
  <c r="O987" i="7"/>
  <c r="O983" i="7"/>
  <c r="O979" i="7"/>
  <c r="O975" i="7"/>
  <c r="O971" i="7"/>
  <c r="O967" i="7"/>
  <c r="O963" i="7"/>
  <c r="X963" i="7" s="1"/>
  <c r="O959" i="7"/>
  <c r="O955" i="7"/>
  <c r="O951" i="7"/>
  <c r="O947" i="7"/>
  <c r="O943" i="7"/>
  <c r="O939" i="7"/>
  <c r="O1045" i="7"/>
  <c r="O1039" i="7"/>
  <c r="O1035" i="7"/>
  <c r="O997" i="7"/>
  <c r="O1077" i="7"/>
  <c r="O995" i="7"/>
  <c r="O1083" i="7"/>
  <c r="O1029" i="7"/>
  <c r="O1043" i="7"/>
  <c r="O1030" i="7"/>
  <c r="O994" i="7"/>
  <c r="O990" i="7"/>
  <c r="O986" i="7"/>
  <c r="O982" i="7"/>
  <c r="O978" i="7"/>
  <c r="O974" i="7"/>
  <c r="O970" i="7"/>
  <c r="O966" i="7"/>
  <c r="O962" i="7"/>
  <c r="O1089" i="7"/>
  <c r="O1057" i="7"/>
  <c r="O1031" i="7"/>
  <c r="O1133" i="7"/>
  <c r="O1061" i="7"/>
  <c r="O993" i="7"/>
  <c r="O989" i="7"/>
  <c r="O985" i="7"/>
  <c r="O981" i="7"/>
  <c r="O977" i="7"/>
  <c r="O973" i="7"/>
  <c r="O969" i="7"/>
  <c r="O1037" i="7"/>
  <c r="O1023" i="7"/>
  <c r="O1022" i="7"/>
  <c r="O1122" i="7"/>
  <c r="O1021" i="7"/>
  <c r="O1019" i="7"/>
  <c r="O1018" i="7"/>
  <c r="O1041" i="7"/>
  <c r="O1038" i="7"/>
  <c r="O1033" i="7"/>
  <c r="O1026" i="7"/>
  <c r="O1025" i="7"/>
  <c r="O1017" i="7"/>
  <c r="O1015" i="7"/>
  <c r="O1014" i="7"/>
  <c r="O992" i="7"/>
  <c r="O988" i="7"/>
  <c r="O984" i="7"/>
  <c r="O1051" i="7"/>
  <c r="O1049" i="7"/>
  <c r="O1027" i="7"/>
  <c r="O1013" i="7"/>
  <c r="O1011" i="7"/>
  <c r="O1010" i="7"/>
  <c r="O1118" i="7"/>
  <c r="O1006" i="7"/>
  <c r="O958" i="7"/>
  <c r="O946" i="7"/>
  <c r="O938" i="7"/>
  <c r="O928" i="7"/>
  <c r="O922" i="7"/>
  <c r="O972" i="7"/>
  <c r="O953" i="7"/>
  <c r="O950" i="7"/>
  <c r="O937" i="7"/>
  <c r="O916" i="7"/>
  <c r="O910" i="7"/>
  <c r="O976" i="7"/>
  <c r="O968" i="7"/>
  <c r="O936" i="7"/>
  <c r="O935" i="7"/>
  <c r="O927" i="7"/>
  <c r="O905" i="7"/>
  <c r="O901" i="7"/>
  <c r="O897" i="7"/>
  <c r="O893" i="7"/>
  <c r="O889" i="7"/>
  <c r="O885" i="7"/>
  <c r="O881" i="7"/>
  <c r="O877" i="7"/>
  <c r="O873" i="7"/>
  <c r="O869" i="7"/>
  <c r="O865" i="7"/>
  <c r="O861" i="7"/>
  <c r="O857" i="7"/>
  <c r="O853" i="7"/>
  <c r="O849" i="7"/>
  <c r="O845" i="7"/>
  <c r="O980" i="7"/>
  <c r="O961" i="7"/>
  <c r="O934" i="7"/>
  <c r="O921" i="7"/>
  <c r="O915" i="7"/>
  <c r="O1034" i="7"/>
  <c r="O965" i="7"/>
  <c r="O956" i="7"/>
  <c r="O940" i="7"/>
  <c r="O909" i="7"/>
  <c r="O941" i="7"/>
  <c r="O933" i="7"/>
  <c r="O926" i="7"/>
  <c r="O942" i="7"/>
  <c r="O920" i="7"/>
  <c r="O914" i="7"/>
  <c r="O904" i="7"/>
  <c r="O900" i="7"/>
  <c r="O896" i="7"/>
  <c r="O892" i="7"/>
  <c r="O888" i="7"/>
  <c r="O884" i="7"/>
  <c r="O880" i="7"/>
  <c r="O876" i="7"/>
  <c r="O954" i="7"/>
  <c r="O932" i="7"/>
  <c r="O908" i="7"/>
  <c r="O931" i="7"/>
  <c r="O925" i="7"/>
  <c r="O919" i="7"/>
  <c r="O957" i="7"/>
  <c r="O948" i="7"/>
  <c r="O913" i="7"/>
  <c r="O930" i="7"/>
  <c r="O907" i="7"/>
  <c r="O903" i="7"/>
  <c r="O899" i="7"/>
  <c r="O895" i="7"/>
  <c r="O891" i="7"/>
  <c r="O887" i="7"/>
  <c r="O883" i="7"/>
  <c r="O879" i="7"/>
  <c r="O875" i="7"/>
  <c r="O871" i="7"/>
  <c r="O1047" i="7"/>
  <c r="O924" i="7"/>
  <c r="O918" i="7"/>
  <c r="O1009" i="7"/>
  <c r="O964" i="7"/>
  <c r="O952" i="7"/>
  <c r="O949" i="7"/>
  <c r="O912" i="7"/>
  <c r="O960" i="7"/>
  <c r="O944" i="7"/>
  <c r="O929" i="7"/>
  <c r="O923" i="7"/>
  <c r="O1007" i="7"/>
  <c r="O945" i="7"/>
  <c r="O917" i="7"/>
  <c r="O911" i="7"/>
  <c r="O906" i="7"/>
  <c r="O902" i="7"/>
  <c r="O898" i="7"/>
  <c r="O894" i="7"/>
  <c r="O866" i="7"/>
  <c r="O855" i="7"/>
  <c r="O848" i="7"/>
  <c r="O847" i="7"/>
  <c r="O846" i="7"/>
  <c r="O831" i="7"/>
  <c r="O819" i="7"/>
  <c r="O815" i="7"/>
  <c r="O811" i="7"/>
  <c r="O807" i="7"/>
  <c r="O803" i="7"/>
  <c r="O799" i="7"/>
  <c r="O795" i="7"/>
  <c r="O791" i="7"/>
  <c r="O787" i="7"/>
  <c r="O783" i="7"/>
  <c r="O779" i="7"/>
  <c r="O775" i="7"/>
  <c r="O771" i="7"/>
  <c r="O767" i="7"/>
  <c r="O763" i="7"/>
  <c r="O759" i="7"/>
  <c r="O755" i="7"/>
  <c r="O751" i="7"/>
  <c r="O747" i="7"/>
  <c r="O743" i="7"/>
  <c r="O739" i="7"/>
  <c r="O735" i="7"/>
  <c r="O731" i="7"/>
  <c r="O727" i="7"/>
  <c r="O723" i="7"/>
  <c r="O719" i="7"/>
  <c r="O715" i="7"/>
  <c r="O711" i="7"/>
  <c r="O707" i="7"/>
  <c r="O703" i="7"/>
  <c r="O699" i="7"/>
  <c r="O695" i="7"/>
  <c r="O691" i="7"/>
  <c r="O856" i="7"/>
  <c r="O823" i="7"/>
  <c r="O882" i="7"/>
  <c r="O864" i="7"/>
  <c r="O830" i="7"/>
  <c r="O829" i="7"/>
  <c r="O886" i="7"/>
  <c r="O890" i="7"/>
  <c r="O867" i="7"/>
  <c r="O828" i="7"/>
  <c r="O822" i="7"/>
  <c r="O818" i="7"/>
  <c r="O814" i="7"/>
  <c r="O810" i="7"/>
  <c r="O806" i="7"/>
  <c r="O802" i="7"/>
  <c r="O798" i="7"/>
  <c r="O794" i="7"/>
  <c r="O790" i="7"/>
  <c r="O786" i="7"/>
  <c r="O782" i="7"/>
  <c r="O778" i="7"/>
  <c r="O774" i="7"/>
  <c r="O770" i="7"/>
  <c r="O766" i="7"/>
  <c r="O762" i="7"/>
  <c r="O758" i="7"/>
  <c r="O754" i="7"/>
  <c r="O750" i="7"/>
  <c r="O746" i="7"/>
  <c r="O742" i="7"/>
  <c r="O738" i="7"/>
  <c r="O734" i="7"/>
  <c r="O730" i="7"/>
  <c r="O878" i="7"/>
  <c r="O850" i="7"/>
  <c r="O827" i="7"/>
  <c r="O851" i="7"/>
  <c r="O862" i="7"/>
  <c r="O858" i="7"/>
  <c r="O852" i="7"/>
  <c r="O821" i="7"/>
  <c r="O817" i="7"/>
  <c r="O813" i="7"/>
  <c r="O809" i="7"/>
  <c r="O805" i="7"/>
  <c r="O801" i="7"/>
  <c r="O797" i="7"/>
  <c r="O793" i="7"/>
  <c r="O789" i="7"/>
  <c r="O785" i="7"/>
  <c r="O781" i="7"/>
  <c r="O777" i="7"/>
  <c r="O773" i="7"/>
  <c r="O769" i="7"/>
  <c r="O765" i="7"/>
  <c r="O761" i="7"/>
  <c r="O757" i="7"/>
  <c r="O753" i="7"/>
  <c r="O749" i="7"/>
  <c r="O745" i="7"/>
  <c r="O741" i="7"/>
  <c r="O826" i="7"/>
  <c r="O872" i="7"/>
  <c r="O859" i="7"/>
  <c r="O870" i="7"/>
  <c r="O868" i="7"/>
  <c r="O841" i="7"/>
  <c r="O825" i="7"/>
  <c r="O863" i="7"/>
  <c r="O860" i="7"/>
  <c r="O844" i="7"/>
  <c r="O843" i="7"/>
  <c r="O840" i="7"/>
  <c r="X840" i="7" s="1"/>
  <c r="O837" i="7"/>
  <c r="O820" i="7"/>
  <c r="O816" i="7"/>
  <c r="O812" i="7"/>
  <c r="O808" i="7"/>
  <c r="O804" i="7"/>
  <c r="O800" i="7"/>
  <c r="O796" i="7"/>
  <c r="O792" i="7"/>
  <c r="O788" i="7"/>
  <c r="O784" i="7"/>
  <c r="O780" i="7"/>
  <c r="O776" i="7"/>
  <c r="O772" i="7"/>
  <c r="O768" i="7"/>
  <c r="O764" i="7"/>
  <c r="O760" i="7"/>
  <c r="O756" i="7"/>
  <c r="O842" i="7"/>
  <c r="O839" i="7"/>
  <c r="O836" i="7"/>
  <c r="O833" i="7"/>
  <c r="O874" i="7"/>
  <c r="O838" i="7"/>
  <c r="O835" i="7"/>
  <c r="O832" i="7"/>
  <c r="O824" i="7"/>
  <c r="O854" i="7"/>
  <c r="O834" i="7"/>
  <c r="O733" i="7"/>
  <c r="O728" i="7"/>
  <c r="O724" i="7"/>
  <c r="X724" i="7" s="1"/>
  <c r="O713" i="7"/>
  <c r="O702" i="7"/>
  <c r="O692" i="7"/>
  <c r="O686" i="7"/>
  <c r="O682" i="7"/>
  <c r="O678" i="7"/>
  <c r="O674" i="7"/>
  <c r="O670" i="7"/>
  <c r="O666" i="7"/>
  <c r="O662" i="7"/>
  <c r="O658" i="7"/>
  <c r="O654" i="7"/>
  <c r="O650" i="7"/>
  <c r="O646" i="7"/>
  <c r="O642" i="7"/>
  <c r="O638" i="7"/>
  <c r="O634" i="7"/>
  <c r="O630" i="7"/>
  <c r="O626" i="7"/>
  <c r="O622" i="7"/>
  <c r="O618" i="7"/>
  <c r="O614" i="7"/>
  <c r="O610" i="7"/>
  <c r="O606" i="7"/>
  <c r="O602" i="7"/>
  <c r="O598" i="7"/>
  <c r="O594" i="7"/>
  <c r="O590" i="7"/>
  <c r="O752" i="7"/>
  <c r="O729" i="7"/>
  <c r="O722" i="7"/>
  <c r="O712" i="7"/>
  <c r="O701" i="7"/>
  <c r="O690" i="7"/>
  <c r="O721" i="7"/>
  <c r="O710" i="7"/>
  <c r="O700" i="7"/>
  <c r="O689" i="7"/>
  <c r="O685" i="7"/>
  <c r="O681" i="7"/>
  <c r="O677" i="7"/>
  <c r="O673" i="7"/>
  <c r="O669" i="7"/>
  <c r="O665" i="7"/>
  <c r="O661" i="7"/>
  <c r="O657" i="7"/>
  <c r="O653" i="7"/>
  <c r="O649" i="7"/>
  <c r="O645" i="7"/>
  <c r="O641" i="7"/>
  <c r="O637" i="7"/>
  <c r="O633" i="7"/>
  <c r="O629" i="7"/>
  <c r="O748" i="7"/>
  <c r="O720" i="7"/>
  <c r="O709" i="7"/>
  <c r="O698" i="7"/>
  <c r="O718" i="7"/>
  <c r="O708" i="7"/>
  <c r="O697" i="7"/>
  <c r="O688" i="7"/>
  <c r="O684" i="7"/>
  <c r="O680" i="7"/>
  <c r="O676" i="7"/>
  <c r="X676" i="7" s="1"/>
  <c r="O672" i="7"/>
  <c r="O668" i="7"/>
  <c r="O664" i="7"/>
  <c r="O660" i="7"/>
  <c r="O656" i="7"/>
  <c r="O652" i="7"/>
  <c r="O648" i="7"/>
  <c r="O644" i="7"/>
  <c r="O640" i="7"/>
  <c r="O636" i="7"/>
  <c r="O632" i="7"/>
  <c r="O628" i="7"/>
  <c r="O624" i="7"/>
  <c r="O717" i="7"/>
  <c r="O706" i="7"/>
  <c r="O696" i="7"/>
  <c r="O740" i="7"/>
  <c r="O736" i="7"/>
  <c r="O726" i="7"/>
  <c r="O716" i="7"/>
  <c r="O705" i="7"/>
  <c r="O694" i="7"/>
  <c r="O687" i="7"/>
  <c r="O683" i="7"/>
  <c r="O679" i="7"/>
  <c r="O675" i="7"/>
  <c r="O671" i="7"/>
  <c r="O667" i="7"/>
  <c r="O663" i="7"/>
  <c r="O659" i="7"/>
  <c r="O655" i="7"/>
  <c r="O651" i="7"/>
  <c r="O647" i="7"/>
  <c r="O643" i="7"/>
  <c r="O639" i="7"/>
  <c r="O732" i="7"/>
  <c r="O744" i="7"/>
  <c r="O737" i="7"/>
  <c r="O725" i="7"/>
  <c r="O714" i="7"/>
  <c r="O704" i="7"/>
  <c r="O693" i="7"/>
  <c r="O631" i="7"/>
  <c r="O612" i="7"/>
  <c r="O619" i="7"/>
  <c r="O599" i="7"/>
  <c r="O588" i="7"/>
  <c r="O583" i="7"/>
  <c r="O579" i="7"/>
  <c r="O575" i="7"/>
  <c r="O571" i="7"/>
  <c r="O567" i="7"/>
  <c r="O563" i="7"/>
  <c r="O559" i="7"/>
  <c r="O555" i="7"/>
  <c r="O551" i="7"/>
  <c r="O547" i="7"/>
  <c r="O543" i="7"/>
  <c r="O539" i="7"/>
  <c r="O535" i="7"/>
  <c r="O531" i="7"/>
  <c r="O527" i="7"/>
  <c r="O523" i="7"/>
  <c r="O519" i="7"/>
  <c r="O515" i="7"/>
  <c r="O511" i="7"/>
  <c r="O507" i="7"/>
  <c r="O503" i="7"/>
  <c r="O499" i="7"/>
  <c r="O495" i="7"/>
  <c r="O491" i="7"/>
  <c r="O625" i="7"/>
  <c r="O620" i="7"/>
  <c r="O613" i="7"/>
  <c r="O597" i="7"/>
  <c r="O587" i="7"/>
  <c r="O621" i="7"/>
  <c r="O596" i="7"/>
  <c r="O582" i="7"/>
  <c r="O578" i="7"/>
  <c r="X578" i="7" s="1"/>
  <c r="O574" i="7"/>
  <c r="O570" i="7"/>
  <c r="O566" i="7"/>
  <c r="O562" i="7"/>
  <c r="O558" i="7"/>
  <c r="O554" i="7"/>
  <c r="O550" i="7"/>
  <c r="O546" i="7"/>
  <c r="O542" i="7"/>
  <c r="O538" i="7"/>
  <c r="O534" i="7"/>
  <c r="O530" i="7"/>
  <c r="O526" i="7"/>
  <c r="O522" i="7"/>
  <c r="O518" i="7"/>
  <c r="O514" i="7"/>
  <c r="X514" i="7" s="1"/>
  <c r="O510" i="7"/>
  <c r="O635" i="7"/>
  <c r="O586" i="7"/>
  <c r="O595" i="7"/>
  <c r="O615" i="7"/>
  <c r="O605" i="7"/>
  <c r="O616" i="7"/>
  <c r="O608" i="7"/>
  <c r="O607" i="7"/>
  <c r="O604" i="7"/>
  <c r="O593" i="7"/>
  <c r="O585" i="7"/>
  <c r="O581" i="7"/>
  <c r="O577" i="7"/>
  <c r="O573" i="7"/>
  <c r="O569" i="7"/>
  <c r="O565" i="7"/>
  <c r="O561" i="7"/>
  <c r="O557" i="7"/>
  <c r="O553" i="7"/>
  <c r="X553" i="7" s="1"/>
  <c r="O549" i="7"/>
  <c r="O545" i="7"/>
  <c r="O541" i="7"/>
  <c r="O537" i="7"/>
  <c r="O533" i="7"/>
  <c r="O529" i="7"/>
  <c r="O525" i="7"/>
  <c r="O521" i="7"/>
  <c r="O517" i="7"/>
  <c r="O513" i="7"/>
  <c r="O509" i="7"/>
  <c r="O505" i="7"/>
  <c r="O501" i="7"/>
  <c r="O497" i="7"/>
  <c r="O493" i="7"/>
  <c r="O609" i="7"/>
  <c r="O617" i="7"/>
  <c r="O603" i="7"/>
  <c r="O592" i="7"/>
  <c r="O623" i="7"/>
  <c r="O601" i="7"/>
  <c r="O591" i="7"/>
  <c r="O584" i="7"/>
  <c r="O580" i="7"/>
  <c r="O576" i="7"/>
  <c r="O572" i="7"/>
  <c r="O568" i="7"/>
  <c r="O564" i="7"/>
  <c r="O560" i="7"/>
  <c r="O627" i="7"/>
  <c r="O611" i="7"/>
  <c r="O600" i="7"/>
  <c r="O589" i="7"/>
  <c r="O556" i="7"/>
  <c r="O520" i="7"/>
  <c r="O498" i="7"/>
  <c r="O472" i="7"/>
  <c r="O467" i="7"/>
  <c r="O463" i="7"/>
  <c r="O459" i="7"/>
  <c r="O455" i="7"/>
  <c r="O451" i="7"/>
  <c r="O447" i="7"/>
  <c r="X447" i="7" s="1"/>
  <c r="O443" i="7"/>
  <c r="O439" i="7"/>
  <c r="O435" i="7"/>
  <c r="O431" i="7"/>
  <c r="O427" i="7"/>
  <c r="X427" i="7" s="1"/>
  <c r="O423" i="7"/>
  <c r="O419" i="7"/>
  <c r="O415" i="7"/>
  <c r="O411" i="7"/>
  <c r="O407" i="7"/>
  <c r="O403" i="7"/>
  <c r="O399" i="7"/>
  <c r="O395" i="7"/>
  <c r="O391" i="7"/>
  <c r="O387" i="7"/>
  <c r="O383" i="7"/>
  <c r="O379" i="7"/>
  <c r="X379" i="7" s="1"/>
  <c r="O375" i="7"/>
  <c r="O371" i="7"/>
  <c r="O367" i="7"/>
  <c r="O363" i="7"/>
  <c r="O359" i="7"/>
  <c r="O355" i="7"/>
  <c r="O351" i="7"/>
  <c r="O483" i="7"/>
  <c r="O477" i="7"/>
  <c r="O471" i="7"/>
  <c r="O512" i="7"/>
  <c r="O490" i="7"/>
  <c r="O540" i="7"/>
  <c r="O516" i="7"/>
  <c r="O492" i="7"/>
  <c r="O489" i="7"/>
  <c r="X489" i="7" s="1"/>
  <c r="O482" i="7"/>
  <c r="O466" i="7"/>
  <c r="O462" i="7"/>
  <c r="O458" i="7"/>
  <c r="O454" i="7"/>
  <c r="O450" i="7"/>
  <c r="O446" i="7"/>
  <c r="O442" i="7"/>
  <c r="O438" i="7"/>
  <c r="O434" i="7"/>
  <c r="O430" i="7"/>
  <c r="O426" i="7"/>
  <c r="O422" i="7"/>
  <c r="O418" i="7"/>
  <c r="O414" i="7"/>
  <c r="O410" i="7"/>
  <c r="X410" i="7" s="1"/>
  <c r="O406" i="7"/>
  <c r="O402" i="7"/>
  <c r="O398" i="7"/>
  <c r="O394" i="7"/>
  <c r="O390" i="7"/>
  <c r="O386" i="7"/>
  <c r="O382" i="7"/>
  <c r="O552" i="7"/>
  <c r="O506" i="7"/>
  <c r="O476" i="7"/>
  <c r="O470" i="7"/>
  <c r="O500" i="7"/>
  <c r="O488" i="7"/>
  <c r="O494" i="7"/>
  <c r="O487" i="7"/>
  <c r="O481" i="7"/>
  <c r="O475" i="7"/>
  <c r="O528" i="7"/>
  <c r="O469" i="7"/>
  <c r="O465" i="7"/>
  <c r="O461" i="7"/>
  <c r="O457" i="7"/>
  <c r="O453" i="7"/>
  <c r="O449" i="7"/>
  <c r="O445" i="7"/>
  <c r="O441" i="7"/>
  <c r="O437" i="7"/>
  <c r="O433" i="7"/>
  <c r="O429" i="7"/>
  <c r="O425" i="7"/>
  <c r="O421" i="7"/>
  <c r="O417" i="7"/>
  <c r="O413" i="7"/>
  <c r="O409" i="7"/>
  <c r="O405" i="7"/>
  <c r="O401" i="7"/>
  <c r="O397" i="7"/>
  <c r="O393" i="7"/>
  <c r="O536" i="7"/>
  <c r="O502" i="7"/>
  <c r="O486" i="7"/>
  <c r="O548" i="7"/>
  <c r="O480" i="7"/>
  <c r="O474" i="7"/>
  <c r="O524" i="7"/>
  <c r="O485" i="7"/>
  <c r="O479" i="7"/>
  <c r="O468" i="7"/>
  <c r="O464" i="7"/>
  <c r="O460" i="7"/>
  <c r="O456" i="7"/>
  <c r="O452" i="7"/>
  <c r="O448" i="7"/>
  <c r="O444" i="7"/>
  <c r="O508" i="7"/>
  <c r="O496" i="7"/>
  <c r="O473" i="7"/>
  <c r="O532" i="7"/>
  <c r="O544" i="7"/>
  <c r="O504" i="7"/>
  <c r="O484" i="7"/>
  <c r="O478" i="7"/>
  <c r="O388" i="7"/>
  <c r="O352" i="7"/>
  <c r="O412" i="7"/>
  <c r="O369" i="7"/>
  <c r="O392" i="7"/>
  <c r="O384" i="7"/>
  <c r="O357" i="7"/>
  <c r="O347" i="7"/>
  <c r="O343" i="7"/>
  <c r="O339" i="7"/>
  <c r="O335" i="7"/>
  <c r="O331" i="7"/>
  <c r="O327" i="7"/>
  <c r="O323" i="7"/>
  <c r="O440" i="7"/>
  <c r="O389" i="7"/>
  <c r="O378" i="7"/>
  <c r="O377" i="7"/>
  <c r="O376" i="7"/>
  <c r="O408" i="7"/>
  <c r="O374" i="7"/>
  <c r="O368" i="7"/>
  <c r="O362" i="7"/>
  <c r="O385" i="7"/>
  <c r="O380" i="7"/>
  <c r="O356" i="7"/>
  <c r="O373" i="7"/>
  <c r="O350" i="7"/>
  <c r="O346" i="7"/>
  <c r="O342" i="7"/>
  <c r="O338" i="7"/>
  <c r="O334" i="7"/>
  <c r="O330" i="7"/>
  <c r="O326" i="7"/>
  <c r="O322" i="7"/>
  <c r="O318" i="7"/>
  <c r="O314" i="7"/>
  <c r="O310" i="7"/>
  <c r="O306" i="7"/>
  <c r="O302" i="7"/>
  <c r="O298" i="7"/>
  <c r="O294" i="7"/>
  <c r="O290" i="7"/>
  <c r="O286" i="7"/>
  <c r="O282" i="7"/>
  <c r="O278" i="7"/>
  <c r="O274" i="7"/>
  <c r="O404" i="7"/>
  <c r="O381" i="7"/>
  <c r="O361" i="7"/>
  <c r="O436" i="7"/>
  <c r="O424" i="7"/>
  <c r="O372" i="7"/>
  <c r="O366" i="7"/>
  <c r="O428" i="7"/>
  <c r="O400" i="7"/>
  <c r="O360" i="7"/>
  <c r="O354" i="7"/>
  <c r="O349" i="7"/>
  <c r="O345" i="7"/>
  <c r="O341" i="7"/>
  <c r="O337" i="7"/>
  <c r="O333" i="7"/>
  <c r="O329" i="7"/>
  <c r="O325" i="7"/>
  <c r="O321" i="7"/>
  <c r="O317" i="7"/>
  <c r="O313" i="7"/>
  <c r="O309" i="7"/>
  <c r="O305" i="7"/>
  <c r="O301" i="7"/>
  <c r="O297" i="7"/>
  <c r="O293" i="7"/>
  <c r="O289" i="7"/>
  <c r="O285" i="7"/>
  <c r="O281" i="7"/>
  <c r="O277" i="7"/>
  <c r="O273" i="7"/>
  <c r="O269" i="7"/>
  <c r="O420" i="7"/>
  <c r="O365" i="7"/>
  <c r="O432" i="7"/>
  <c r="O396" i="7"/>
  <c r="O353" i="7"/>
  <c r="O416" i="7"/>
  <c r="O370" i="7"/>
  <c r="O348" i="7"/>
  <c r="O344" i="7"/>
  <c r="O340" i="7"/>
  <c r="O336" i="7"/>
  <c r="O332" i="7"/>
  <c r="O328" i="7"/>
  <c r="O324" i="7"/>
  <c r="O320" i="7"/>
  <c r="O316" i="7"/>
  <c r="O312" i="7"/>
  <c r="O364" i="7"/>
  <c r="O358" i="7"/>
  <c r="O288" i="7"/>
  <c r="O262" i="7"/>
  <c r="O252" i="7"/>
  <c r="O251" i="7"/>
  <c r="O241" i="7"/>
  <c r="O234" i="7"/>
  <c r="O228" i="7"/>
  <c r="O222" i="7"/>
  <c r="O304" i="7"/>
  <c r="O275" i="7"/>
  <c r="O270" i="7"/>
  <c r="O261" i="7"/>
  <c r="O250" i="7"/>
  <c r="O240" i="7"/>
  <c r="O239" i="7"/>
  <c r="O216" i="7"/>
  <c r="O300" i="7"/>
  <c r="O284" i="7"/>
  <c r="O233" i="7"/>
  <c r="O227" i="7"/>
  <c r="O211" i="7"/>
  <c r="O207" i="7"/>
  <c r="O203" i="7"/>
  <c r="O199" i="7"/>
  <c r="O195" i="7"/>
  <c r="O191" i="7"/>
  <c r="O187" i="7"/>
  <c r="O183" i="7"/>
  <c r="O179" i="7"/>
  <c r="O175" i="7"/>
  <c r="O171" i="7"/>
  <c r="O167" i="7"/>
  <c r="O163" i="7"/>
  <c r="O159" i="7"/>
  <c r="O155" i="7"/>
  <c r="O151" i="7"/>
  <c r="O147" i="7"/>
  <c r="O143" i="7"/>
  <c r="O319" i="7"/>
  <c r="O295" i="7"/>
  <c r="O260" i="7"/>
  <c r="O259" i="7"/>
  <c r="O249" i="7"/>
  <c r="O221" i="7"/>
  <c r="O215" i="7"/>
  <c r="O238" i="7"/>
  <c r="O308" i="7"/>
  <c r="O291" i="7"/>
  <c r="O280" i="7"/>
  <c r="O271" i="7"/>
  <c r="O258" i="7"/>
  <c r="O248" i="7"/>
  <c r="O247" i="7"/>
  <c r="O232" i="7"/>
  <c r="O226" i="7"/>
  <c r="O303" i="7"/>
  <c r="O220" i="7"/>
  <c r="O214" i="7"/>
  <c r="O210" i="7"/>
  <c r="O206" i="7"/>
  <c r="O202" i="7"/>
  <c r="O198" i="7"/>
  <c r="O194" i="7"/>
  <c r="O190" i="7"/>
  <c r="O186" i="7"/>
  <c r="O182" i="7"/>
  <c r="O178" i="7"/>
  <c r="O174" i="7"/>
  <c r="O170" i="7"/>
  <c r="O166" i="7"/>
  <c r="O162" i="7"/>
  <c r="O257" i="7"/>
  <c r="O246" i="7"/>
  <c r="O237" i="7"/>
  <c r="O231" i="7"/>
  <c r="O315" i="7"/>
  <c r="O307" i="7"/>
  <c r="O287" i="7"/>
  <c r="O276" i="7"/>
  <c r="O225" i="7"/>
  <c r="X225" i="7" s="1"/>
  <c r="O219" i="7"/>
  <c r="O299" i="7"/>
  <c r="O256" i="7"/>
  <c r="O255" i="7"/>
  <c r="O245" i="7"/>
  <c r="O236" i="7"/>
  <c r="O230" i="7"/>
  <c r="O213" i="7"/>
  <c r="O209" i="7"/>
  <c r="O205" i="7"/>
  <c r="O201" i="7"/>
  <c r="O197" i="7"/>
  <c r="O193" i="7"/>
  <c r="O189" i="7"/>
  <c r="O185" i="7"/>
  <c r="O181" i="7"/>
  <c r="O177" i="7"/>
  <c r="O296" i="7"/>
  <c r="O283" i="7"/>
  <c r="O272" i="7"/>
  <c r="O267" i="7"/>
  <c r="O266" i="7"/>
  <c r="O254" i="7"/>
  <c r="O244" i="7"/>
  <c r="O243" i="7"/>
  <c r="O224" i="7"/>
  <c r="O218" i="7"/>
  <c r="O292" i="7"/>
  <c r="O265" i="7"/>
  <c r="O235" i="7"/>
  <c r="O268" i="7"/>
  <c r="O264" i="7"/>
  <c r="O263" i="7"/>
  <c r="O253" i="7"/>
  <c r="O242" i="7"/>
  <c r="O229" i="7"/>
  <c r="O223" i="7"/>
  <c r="O311" i="7"/>
  <c r="O279" i="7"/>
  <c r="O217" i="7"/>
  <c r="O212" i="7"/>
  <c r="O208" i="7"/>
  <c r="O204" i="7"/>
  <c r="O200" i="7"/>
  <c r="O3" i="7"/>
  <c r="O7" i="7"/>
  <c r="O11" i="7"/>
  <c r="O15" i="7"/>
  <c r="O19" i="7"/>
  <c r="O23" i="7"/>
  <c r="O27" i="7"/>
  <c r="O31" i="7"/>
  <c r="O35" i="7"/>
  <c r="O39" i="7"/>
  <c r="O43" i="7"/>
  <c r="O47" i="7"/>
  <c r="O51" i="7"/>
  <c r="O55" i="7"/>
  <c r="O59" i="7"/>
  <c r="O63" i="7"/>
  <c r="O67" i="7"/>
  <c r="O71" i="7"/>
  <c r="O75" i="7"/>
  <c r="O79" i="7"/>
  <c r="O83" i="7"/>
  <c r="O87" i="7"/>
  <c r="O91" i="7"/>
  <c r="O95" i="7"/>
  <c r="O99" i="7"/>
  <c r="O103" i="7"/>
  <c r="O107" i="7"/>
  <c r="O111" i="7"/>
  <c r="O115" i="7"/>
  <c r="O121" i="7"/>
  <c r="M122" i="7"/>
  <c r="O131" i="7"/>
  <c r="X131" i="7" s="1"/>
  <c r="O132" i="7"/>
  <c r="M133" i="7"/>
  <c r="M154" i="7"/>
  <c r="M154" i="15" s="1"/>
  <c r="P164" i="7"/>
  <c r="M193" i="7"/>
  <c r="P1244" i="7"/>
  <c r="P1240" i="7"/>
  <c r="P1236" i="7"/>
  <c r="P1232" i="7"/>
  <c r="P1228" i="7"/>
  <c r="P1224" i="7"/>
  <c r="P1220" i="7"/>
  <c r="P1216" i="7"/>
  <c r="P1212" i="7"/>
  <c r="P1208" i="7"/>
  <c r="P1208" i="15" s="1"/>
  <c r="P1204" i="7"/>
  <c r="P1200" i="7"/>
  <c r="P1196" i="7"/>
  <c r="P1192" i="7"/>
  <c r="P1188" i="7"/>
  <c r="P1184" i="7"/>
  <c r="P1180" i="7"/>
  <c r="P1176" i="7"/>
  <c r="P1172" i="7"/>
  <c r="P1168" i="7"/>
  <c r="P1164" i="7"/>
  <c r="P1160" i="7"/>
  <c r="P1156" i="7"/>
  <c r="P1243" i="7"/>
  <c r="P1239" i="7"/>
  <c r="P1235" i="7"/>
  <c r="P1235" i="15" s="1"/>
  <c r="P1231" i="7"/>
  <c r="P1227" i="7"/>
  <c r="P1223" i="7"/>
  <c r="P1242" i="7"/>
  <c r="P1234" i="7"/>
  <c r="P1234" i="15" s="1"/>
  <c r="P1226" i="7"/>
  <c r="P1189" i="7"/>
  <c r="P1186" i="7"/>
  <c r="P1183" i="7"/>
  <c r="P1219" i="7"/>
  <c r="P1195" i="7"/>
  <c r="P1181" i="7"/>
  <c r="P1178" i="7"/>
  <c r="P1175" i="7"/>
  <c r="P1165" i="7"/>
  <c r="P1177" i="7"/>
  <c r="P1210" i="7"/>
  <c r="P1238" i="7"/>
  <c r="P1230" i="7"/>
  <c r="P1211" i="7"/>
  <c r="P1221" i="7"/>
  <c r="P1202" i="7"/>
  <c r="P1201" i="7"/>
  <c r="P1203" i="7"/>
  <c r="P1170" i="7"/>
  <c r="P1159" i="7"/>
  <c r="P1217" i="7"/>
  <c r="P1241" i="7"/>
  <c r="P1233" i="7"/>
  <c r="P1153" i="7"/>
  <c r="P1190" i="7"/>
  <c r="P1152" i="7"/>
  <c r="P1148" i="7"/>
  <c r="P1144" i="7"/>
  <c r="P1140" i="7"/>
  <c r="P1136" i="7"/>
  <c r="P1132" i="7"/>
  <c r="P1128" i="7"/>
  <c r="P1124" i="7"/>
  <c r="P1120" i="7"/>
  <c r="P1116" i="7"/>
  <c r="P1116" i="15" s="1"/>
  <c r="P1112" i="7"/>
  <c r="P1112" i="15" s="1"/>
  <c r="P1108" i="7"/>
  <c r="P1194" i="7"/>
  <c r="P1213" i="7"/>
  <c r="P1157" i="7"/>
  <c r="P1205" i="7"/>
  <c r="P1198" i="7"/>
  <c r="P1182" i="7"/>
  <c r="P1158" i="7"/>
  <c r="P1237" i="7"/>
  <c r="P1171" i="7"/>
  <c r="P1151" i="7"/>
  <c r="P1147" i="7"/>
  <c r="P1143" i="7"/>
  <c r="P1139" i="7"/>
  <c r="P1135" i="7"/>
  <c r="P1131" i="7"/>
  <c r="P1127" i="7"/>
  <c r="P1123" i="7"/>
  <c r="P1119" i="7"/>
  <c r="P1115" i="7"/>
  <c r="P1115" i="15" s="1"/>
  <c r="P1111" i="7"/>
  <c r="P1222" i="7"/>
  <c r="P1166" i="7"/>
  <c r="P1207" i="7"/>
  <c r="P1191" i="7"/>
  <c r="P1187" i="7"/>
  <c r="P1167" i="7"/>
  <c r="P1150" i="7"/>
  <c r="P1146" i="7"/>
  <c r="P1142" i="7"/>
  <c r="P1138" i="7"/>
  <c r="P1134" i="7"/>
  <c r="P1130" i="7"/>
  <c r="P1218" i="7"/>
  <c r="P1215" i="7"/>
  <c r="P1193" i="7"/>
  <c r="P1185" i="7"/>
  <c r="P1225" i="7"/>
  <c r="P1161" i="7"/>
  <c r="P1161" i="15" s="1"/>
  <c r="P1209" i="7"/>
  <c r="P1197" i="7"/>
  <c r="P1173" i="7"/>
  <c r="P1162" i="7"/>
  <c r="P1162" i="15" s="1"/>
  <c r="P1206" i="7"/>
  <c r="P1199" i="7"/>
  <c r="P1163" i="7"/>
  <c r="P1149" i="7"/>
  <c r="P1145" i="7"/>
  <c r="P1141" i="7"/>
  <c r="P1137" i="7"/>
  <c r="P1133" i="7"/>
  <c r="P1129" i="7"/>
  <c r="P1109" i="7"/>
  <c r="P1106" i="7"/>
  <c r="P1082" i="7"/>
  <c r="P1076" i="7"/>
  <c r="P1076" i="15" s="1"/>
  <c r="P1099" i="7"/>
  <c r="P1070" i="7"/>
  <c r="P1064" i="7"/>
  <c r="P1060" i="7"/>
  <c r="P1056" i="7"/>
  <c r="P1052" i="7"/>
  <c r="P1052" i="15" s="1"/>
  <c r="P1048" i="7"/>
  <c r="P1044" i="7"/>
  <c r="P1040" i="7"/>
  <c r="P1040" i="15" s="1"/>
  <c r="P1036" i="7"/>
  <c r="P1036" i="15" s="1"/>
  <c r="P1032" i="7"/>
  <c r="P1032" i="15" s="1"/>
  <c r="P1028" i="7"/>
  <c r="P1028" i="15" s="1"/>
  <c r="N60" i="18" s="1"/>
  <c r="P1024" i="7"/>
  <c r="P1105" i="7"/>
  <c r="P1105" i="15" s="1"/>
  <c r="P1093" i="7"/>
  <c r="P1093" i="15" s="1"/>
  <c r="P1087" i="7"/>
  <c r="P1174" i="7"/>
  <c r="P1155" i="7"/>
  <c r="P1114" i="7"/>
  <c r="P1114" i="15" s="1"/>
  <c r="P1113" i="7"/>
  <c r="P1104" i="7"/>
  <c r="P1104" i="15" s="1"/>
  <c r="P1081" i="7"/>
  <c r="P1081" i="15" s="1"/>
  <c r="P1075" i="7"/>
  <c r="P1075" i="15" s="1"/>
  <c r="N61" i="18" s="1"/>
  <c r="P1229" i="7"/>
  <c r="P1098" i="7"/>
  <c r="P1092" i="7"/>
  <c r="P1092" i="15" s="1"/>
  <c r="P1069" i="7"/>
  <c r="P1154" i="7"/>
  <c r="P1086" i="7"/>
  <c r="P1080" i="7"/>
  <c r="P1080" i="15" s="1"/>
  <c r="P1063" i="7"/>
  <c r="P1059" i="7"/>
  <c r="P1055" i="7"/>
  <c r="P1051" i="7"/>
  <c r="P1051" i="15" s="1"/>
  <c r="P1125" i="7"/>
  <c r="P1103" i="7"/>
  <c r="P1074" i="7"/>
  <c r="P1068" i="7"/>
  <c r="P1068" i="15" s="1"/>
  <c r="P1097" i="7"/>
  <c r="P1097" i="15" s="1"/>
  <c r="P1091" i="7"/>
  <c r="P1085" i="7"/>
  <c r="P1085" i="15" s="1"/>
  <c r="P1079" i="7"/>
  <c r="P1102" i="7"/>
  <c r="P1102" i="15" s="1"/>
  <c r="P1096" i="7"/>
  <c r="P1096" i="15" s="1"/>
  <c r="P1073" i="7"/>
  <c r="P1067" i="7"/>
  <c r="P1062" i="7"/>
  <c r="P1058" i="7"/>
  <c r="P1054" i="7"/>
  <c r="P1050" i="7"/>
  <c r="P1046" i="7"/>
  <c r="P1090" i="7"/>
  <c r="P1084" i="7"/>
  <c r="P1084" i="15" s="1"/>
  <c r="P1169" i="7"/>
  <c r="P1121" i="7"/>
  <c r="P1078" i="7"/>
  <c r="P1072" i="7"/>
  <c r="P1072" i="15" s="1"/>
  <c r="P1214" i="7"/>
  <c r="P1117" i="7"/>
  <c r="P1117" i="15" s="1"/>
  <c r="P1101" i="7"/>
  <c r="P1095" i="7"/>
  <c r="P1066" i="7"/>
  <c r="P1179" i="7"/>
  <c r="P1126" i="7"/>
  <c r="P1089" i="7"/>
  <c r="P1083" i="7"/>
  <c r="P1083" i="15" s="1"/>
  <c r="P1061" i="7"/>
  <c r="P1061" i="15" s="1"/>
  <c r="P1057" i="7"/>
  <c r="P1057" i="15" s="1"/>
  <c r="P1122" i="7"/>
  <c r="P1122" i="15" s="1"/>
  <c r="P1118" i="7"/>
  <c r="P1100" i="7"/>
  <c r="P1100" i="15" s="1"/>
  <c r="P1071" i="7"/>
  <c r="P1001" i="7"/>
  <c r="P1001" i="15" s="1"/>
  <c r="P1000" i="7"/>
  <c r="P999" i="7"/>
  <c r="P999" i="15" s="1"/>
  <c r="P998" i="7"/>
  <c r="P998" i="15" s="1"/>
  <c r="P991" i="7"/>
  <c r="P987" i="7"/>
  <c r="P983" i="7"/>
  <c r="P979" i="7"/>
  <c r="P975" i="7"/>
  <c r="P971" i="7"/>
  <c r="P967" i="7"/>
  <c r="P963" i="7"/>
  <c r="P959" i="7"/>
  <c r="P955" i="7"/>
  <c r="P951" i="7"/>
  <c r="P951" i="15" s="1"/>
  <c r="P947" i="7"/>
  <c r="P943" i="7"/>
  <c r="P939" i="7"/>
  <c r="P935" i="7"/>
  <c r="P935" i="15" s="1"/>
  <c r="P931" i="7"/>
  <c r="P927" i="7"/>
  <c r="P927" i="15" s="1"/>
  <c r="P923" i="7"/>
  <c r="P923" i="15" s="1"/>
  <c r="P919" i="7"/>
  <c r="P919" i="15" s="1"/>
  <c r="P915" i="7"/>
  <c r="P911" i="7"/>
  <c r="P911" i="15" s="1"/>
  <c r="P1045" i="7"/>
  <c r="P1045" i="15" s="1"/>
  <c r="P1039" i="7"/>
  <c r="P1039" i="15" s="1"/>
  <c r="P1035" i="7"/>
  <c r="P1035" i="15" s="1"/>
  <c r="P997" i="7"/>
  <c r="P997" i="15" s="1"/>
  <c r="P996" i="7"/>
  <c r="P996" i="15" s="1"/>
  <c r="P1077" i="7"/>
  <c r="P1077" i="15" s="1"/>
  <c r="P995" i="7"/>
  <c r="P1029" i="7"/>
  <c r="P1029" i="15" s="1"/>
  <c r="P1043" i="7"/>
  <c r="P1043" i="15" s="1"/>
  <c r="P1030" i="7"/>
  <c r="P994" i="7"/>
  <c r="P990" i="7"/>
  <c r="P990" i="15" s="1"/>
  <c r="P986" i="7"/>
  <c r="P982" i="7"/>
  <c r="P982" i="15" s="1"/>
  <c r="P978" i="7"/>
  <c r="P974" i="7"/>
  <c r="P970" i="7"/>
  <c r="P970" i="15" s="1"/>
  <c r="P966" i="7"/>
  <c r="P966" i="15" s="1"/>
  <c r="P962" i="7"/>
  <c r="P958" i="7"/>
  <c r="P958" i="15" s="1"/>
  <c r="P954" i="7"/>
  <c r="P954" i="15" s="1"/>
  <c r="P950" i="7"/>
  <c r="P946" i="7"/>
  <c r="P946" i="15" s="1"/>
  <c r="P942" i="7"/>
  <c r="P942" i="15" s="1"/>
  <c r="P938" i="7"/>
  <c r="P938" i="15" s="1"/>
  <c r="P1110" i="7"/>
  <c r="P1031" i="7"/>
  <c r="P993" i="7"/>
  <c r="P989" i="7"/>
  <c r="P989" i="15" s="1"/>
  <c r="P985" i="7"/>
  <c r="P981" i="7"/>
  <c r="P977" i="7"/>
  <c r="P977" i="15" s="1"/>
  <c r="P973" i="7"/>
  <c r="P973" i="15" s="1"/>
  <c r="P969" i="7"/>
  <c r="P969" i="15" s="1"/>
  <c r="P965" i="7"/>
  <c r="P965" i="15" s="1"/>
  <c r="P961" i="7"/>
  <c r="P961" i="15" s="1"/>
  <c r="P957" i="7"/>
  <c r="P957" i="15" s="1"/>
  <c r="P953" i="7"/>
  <c r="P953" i="15" s="1"/>
  <c r="N45" i="18" s="1"/>
  <c r="P949" i="7"/>
  <c r="P1107" i="7"/>
  <c r="P1088" i="7"/>
  <c r="P1088" i="15" s="1"/>
  <c r="P1037" i="7"/>
  <c r="P1037" i="15" s="1"/>
  <c r="P1023" i="7"/>
  <c r="P1022" i="7"/>
  <c r="P1022" i="15" s="1"/>
  <c r="P1094" i="7"/>
  <c r="P1021" i="7"/>
  <c r="P1021" i="15" s="1"/>
  <c r="P1020" i="7"/>
  <c r="P1020" i="15" s="1"/>
  <c r="P1019" i="7"/>
  <c r="P1018" i="7"/>
  <c r="P1041" i="7"/>
  <c r="P1038" i="7"/>
  <c r="P1038" i="15" s="1"/>
  <c r="P1033" i="7"/>
  <c r="P1026" i="7"/>
  <c r="P1026" i="15" s="1"/>
  <c r="P1025" i="7"/>
  <c r="P1017" i="7"/>
  <c r="P1017" i="15" s="1"/>
  <c r="P1016" i="7"/>
  <c r="P1016" i="15" s="1"/>
  <c r="P1015" i="7"/>
  <c r="P1014" i="7"/>
  <c r="P1014" i="15" s="1"/>
  <c r="P992" i="7"/>
  <c r="P988" i="7"/>
  <c r="P988" i="15" s="1"/>
  <c r="P984" i="7"/>
  <c r="P980" i="7"/>
  <c r="P980" i="15" s="1"/>
  <c r="P976" i="7"/>
  <c r="P972" i="7"/>
  <c r="P972" i="15" s="1"/>
  <c r="P1049" i="7"/>
  <c r="P1049" i="15" s="1"/>
  <c r="P1027" i="7"/>
  <c r="P1013" i="7"/>
  <c r="P1013" i="15" s="1"/>
  <c r="P1012" i="7"/>
  <c r="P1012" i="15" s="1"/>
  <c r="P1011" i="7"/>
  <c r="P1011" i="15" s="1"/>
  <c r="P1010" i="7"/>
  <c r="P1047" i="7"/>
  <c r="P1034" i="7"/>
  <c r="P1009" i="7"/>
  <c r="P1008" i="7"/>
  <c r="P1008" i="15" s="1"/>
  <c r="P1007" i="7"/>
  <c r="P1007" i="15" s="1"/>
  <c r="P1006" i="7"/>
  <c r="P1006" i="15" s="1"/>
  <c r="P928" i="7"/>
  <c r="P922" i="7"/>
  <c r="P922" i="15" s="1"/>
  <c r="P1005" i="7"/>
  <c r="P937" i="7"/>
  <c r="P937" i="15" s="1"/>
  <c r="P916" i="7"/>
  <c r="P916" i="15" s="1"/>
  <c r="P910" i="7"/>
  <c r="P1004" i="7"/>
  <c r="P968" i="7"/>
  <c r="P936" i="7"/>
  <c r="P905" i="7"/>
  <c r="P901" i="7"/>
  <c r="P897" i="7"/>
  <c r="P897" i="15" s="1"/>
  <c r="P893" i="7"/>
  <c r="P889" i="7"/>
  <c r="P889" i="15" s="1"/>
  <c r="P885" i="7"/>
  <c r="P885" i="15" s="1"/>
  <c r="P881" i="7"/>
  <c r="P881" i="15" s="1"/>
  <c r="P877" i="7"/>
  <c r="P873" i="7"/>
  <c r="P869" i="7"/>
  <c r="P869" i="15" s="1"/>
  <c r="P865" i="7"/>
  <c r="P865" i="15" s="1"/>
  <c r="P861" i="7"/>
  <c r="P861" i="15" s="1"/>
  <c r="P857" i="7"/>
  <c r="P853" i="7"/>
  <c r="P849" i="7"/>
  <c r="P849" i="15" s="1"/>
  <c r="P845" i="7"/>
  <c r="P841" i="7"/>
  <c r="P841" i="15" s="1"/>
  <c r="P837" i="7"/>
  <c r="P833" i="7"/>
  <c r="P833" i="15" s="1"/>
  <c r="P829" i="7"/>
  <c r="P825" i="7"/>
  <c r="P1003" i="7"/>
  <c r="P934" i="7"/>
  <c r="P921" i="7"/>
  <c r="P921" i="15" s="1"/>
  <c r="P1002" i="7"/>
  <c r="P1002" i="15" s="1"/>
  <c r="P956" i="7"/>
  <c r="P940" i="7"/>
  <c r="P909" i="7"/>
  <c r="P941" i="7"/>
  <c r="P941" i="15" s="1"/>
  <c r="P933" i="7"/>
  <c r="P926" i="7"/>
  <c r="P926" i="15" s="1"/>
  <c r="N58" i="18" s="1"/>
  <c r="P1065" i="7"/>
  <c r="P1065" i="15" s="1"/>
  <c r="P920" i="7"/>
  <c r="P920" i="15" s="1"/>
  <c r="P914" i="7"/>
  <c r="P904" i="7"/>
  <c r="P900" i="7"/>
  <c r="P900" i="15" s="1"/>
  <c r="P896" i="7"/>
  <c r="P892" i="7"/>
  <c r="P892" i="15" s="1"/>
  <c r="P932" i="7"/>
  <c r="P908" i="7"/>
  <c r="P925" i="7"/>
  <c r="P1053" i="7"/>
  <c r="P1053" i="15" s="1"/>
  <c r="P948" i="7"/>
  <c r="P913" i="7"/>
  <c r="P930" i="7"/>
  <c r="P907" i="7"/>
  <c r="P903" i="7"/>
  <c r="P903" i="15" s="1"/>
  <c r="P899" i="7"/>
  <c r="P899" i="15" s="1"/>
  <c r="P895" i="7"/>
  <c r="P891" i="7"/>
  <c r="P887" i="7"/>
  <c r="P887" i="15" s="1"/>
  <c r="P883" i="7"/>
  <c r="P879" i="7"/>
  <c r="P875" i="7"/>
  <c r="P871" i="7"/>
  <c r="P924" i="7"/>
  <c r="P918" i="7"/>
  <c r="P918" i="15" s="1"/>
  <c r="N57" i="18" s="1"/>
  <c r="P964" i="7"/>
  <c r="P952" i="7"/>
  <c r="P912" i="7"/>
  <c r="P912" i="15" s="1"/>
  <c r="P960" i="7"/>
  <c r="P944" i="7"/>
  <c r="P944" i="15" s="1"/>
  <c r="P929" i="7"/>
  <c r="P945" i="7"/>
  <c r="P917" i="7"/>
  <c r="P906" i="7"/>
  <c r="P906" i="15" s="1"/>
  <c r="P902" i="7"/>
  <c r="P902" i="15" s="1"/>
  <c r="P898" i="7"/>
  <c r="P898" i="15" s="1"/>
  <c r="P894" i="7"/>
  <c r="P894" i="15" s="1"/>
  <c r="P1042" i="7"/>
  <c r="P876" i="7"/>
  <c r="P876" i="15" s="1"/>
  <c r="P856" i="7"/>
  <c r="P823" i="7"/>
  <c r="P823" i="15" s="1"/>
  <c r="P882" i="7"/>
  <c r="P864" i="7"/>
  <c r="P830" i="7"/>
  <c r="P830" i="15" s="1"/>
  <c r="P886" i="7"/>
  <c r="P890" i="7"/>
  <c r="P890" i="15" s="1"/>
  <c r="P867" i="7"/>
  <c r="P828" i="7"/>
  <c r="P828" i="15" s="1"/>
  <c r="P822" i="7"/>
  <c r="P822" i="15" s="1"/>
  <c r="P818" i="7"/>
  <c r="P814" i="7"/>
  <c r="P810" i="7"/>
  <c r="P806" i="7"/>
  <c r="P806" i="15" s="1"/>
  <c r="P802" i="7"/>
  <c r="P802" i="15" s="1"/>
  <c r="P798" i="7"/>
  <c r="P798" i="15" s="1"/>
  <c r="P794" i="7"/>
  <c r="P794" i="15" s="1"/>
  <c r="P790" i="7"/>
  <c r="P790" i="15" s="1"/>
  <c r="P786" i="7"/>
  <c r="P786" i="15" s="1"/>
  <c r="P782" i="7"/>
  <c r="P778" i="7"/>
  <c r="P778" i="15" s="1"/>
  <c r="P774" i="7"/>
  <c r="P770" i="7"/>
  <c r="P770" i="15" s="1"/>
  <c r="P766" i="7"/>
  <c r="P766" i="15" s="1"/>
  <c r="P762" i="7"/>
  <c r="P758" i="7"/>
  <c r="P754" i="7"/>
  <c r="P750" i="7"/>
  <c r="P746" i="7"/>
  <c r="P746" i="15" s="1"/>
  <c r="P742" i="7"/>
  <c r="P742" i="15" s="1"/>
  <c r="P738" i="7"/>
  <c r="P734" i="7"/>
  <c r="P730" i="7"/>
  <c r="P878" i="7"/>
  <c r="P850" i="7"/>
  <c r="P827" i="7"/>
  <c r="P851" i="7"/>
  <c r="P862" i="7"/>
  <c r="P858" i="7"/>
  <c r="P852" i="7"/>
  <c r="P821" i="7"/>
  <c r="P817" i="7"/>
  <c r="P813" i="7"/>
  <c r="P813" i="15" s="1"/>
  <c r="P809" i="7"/>
  <c r="P805" i="7"/>
  <c r="P801" i="7"/>
  <c r="P797" i="7"/>
  <c r="P797" i="15" s="1"/>
  <c r="P793" i="7"/>
  <c r="P789" i="7"/>
  <c r="P789" i="15" s="1"/>
  <c r="P785" i="7"/>
  <c r="P781" i="7"/>
  <c r="P777" i="7"/>
  <c r="P773" i="7"/>
  <c r="P769" i="7"/>
  <c r="P765" i="7"/>
  <c r="P761" i="7"/>
  <c r="P757" i="7"/>
  <c r="P753" i="7"/>
  <c r="P826" i="7"/>
  <c r="P880" i="7"/>
  <c r="P880" i="15" s="1"/>
  <c r="P872" i="7"/>
  <c r="P872" i="15" s="1"/>
  <c r="P859" i="7"/>
  <c r="P859" i="15" s="1"/>
  <c r="P884" i="7"/>
  <c r="P870" i="7"/>
  <c r="P870" i="15" s="1"/>
  <c r="P868" i="7"/>
  <c r="P888" i="7"/>
  <c r="P863" i="7"/>
  <c r="P860" i="7"/>
  <c r="P844" i="7"/>
  <c r="P844" i="15" s="1"/>
  <c r="P843" i="7"/>
  <c r="P843" i="15" s="1"/>
  <c r="P840" i="7"/>
  <c r="P820" i="7"/>
  <c r="P816" i="7"/>
  <c r="P812" i="7"/>
  <c r="P808" i="7"/>
  <c r="P808" i="15" s="1"/>
  <c r="P804" i="7"/>
  <c r="P800" i="7"/>
  <c r="P796" i="7"/>
  <c r="P796" i="15" s="1"/>
  <c r="P792" i="7"/>
  <c r="P792" i="15" s="1"/>
  <c r="P788" i="7"/>
  <c r="P784" i="7"/>
  <c r="P780" i="7"/>
  <c r="P780" i="15" s="1"/>
  <c r="N48" i="18" s="1"/>
  <c r="P776" i="7"/>
  <c r="P776" i="15" s="1"/>
  <c r="P772" i="7"/>
  <c r="P772" i="15" s="1"/>
  <c r="P768" i="7"/>
  <c r="P768" i="15" s="1"/>
  <c r="P764" i="7"/>
  <c r="P764" i="15" s="1"/>
  <c r="P760" i="7"/>
  <c r="P756" i="7"/>
  <c r="P752" i="7"/>
  <c r="P842" i="7"/>
  <c r="P839" i="7"/>
  <c r="P839" i="15" s="1"/>
  <c r="P836" i="7"/>
  <c r="P836" i="15" s="1"/>
  <c r="P874" i="7"/>
  <c r="P874" i="15" s="1"/>
  <c r="P838" i="7"/>
  <c r="P838" i="15" s="1"/>
  <c r="P835" i="7"/>
  <c r="P835" i="15" s="1"/>
  <c r="N59" i="18" s="1"/>
  <c r="P832" i="7"/>
  <c r="P824" i="7"/>
  <c r="P854" i="7"/>
  <c r="P854" i="15" s="1"/>
  <c r="P834" i="7"/>
  <c r="P834" i="15" s="1"/>
  <c r="P866" i="7"/>
  <c r="P866" i="15" s="1"/>
  <c r="P855" i="7"/>
  <c r="P855" i="15" s="1"/>
  <c r="P848" i="7"/>
  <c r="P847" i="7"/>
  <c r="P846" i="7"/>
  <c r="P846" i="15" s="1"/>
  <c r="P831" i="7"/>
  <c r="P819" i="7"/>
  <c r="P819" i="15" s="1"/>
  <c r="P815" i="7"/>
  <c r="P811" i="7"/>
  <c r="P811" i="15" s="1"/>
  <c r="P807" i="7"/>
  <c r="P803" i="7"/>
  <c r="P799" i="7"/>
  <c r="P795" i="7"/>
  <c r="P795" i="15" s="1"/>
  <c r="P791" i="7"/>
  <c r="P787" i="7"/>
  <c r="P783" i="7"/>
  <c r="P783" i="15" s="1"/>
  <c r="P779" i="7"/>
  <c r="P775" i="7"/>
  <c r="P775" i="15" s="1"/>
  <c r="P771" i="7"/>
  <c r="P767" i="7"/>
  <c r="P755" i="7"/>
  <c r="P747" i="7"/>
  <c r="P747" i="15" s="1"/>
  <c r="P729" i="7"/>
  <c r="P723" i="7"/>
  <c r="P722" i="7"/>
  <c r="P712" i="7"/>
  <c r="P701" i="7"/>
  <c r="P691" i="7"/>
  <c r="P691" i="15" s="1"/>
  <c r="P690" i="7"/>
  <c r="P690" i="15" s="1"/>
  <c r="P745" i="7"/>
  <c r="P721" i="7"/>
  <c r="P721" i="15" s="1"/>
  <c r="P711" i="7"/>
  <c r="P710" i="7"/>
  <c r="P710" i="15" s="1"/>
  <c r="P700" i="7"/>
  <c r="P689" i="7"/>
  <c r="P689" i="15" s="1"/>
  <c r="P685" i="7"/>
  <c r="P685" i="15" s="1"/>
  <c r="P681" i="7"/>
  <c r="P681" i="15" s="1"/>
  <c r="P677" i="7"/>
  <c r="P677" i="15" s="1"/>
  <c r="P673" i="7"/>
  <c r="P673" i="15" s="1"/>
  <c r="P669" i="7"/>
  <c r="P665" i="7"/>
  <c r="P665" i="15" s="1"/>
  <c r="P661" i="7"/>
  <c r="P657" i="7"/>
  <c r="P657" i="15" s="1"/>
  <c r="P653" i="7"/>
  <c r="P653" i="15" s="1"/>
  <c r="P649" i="7"/>
  <c r="P649" i="15" s="1"/>
  <c r="P645" i="7"/>
  <c r="P645" i="15" s="1"/>
  <c r="P641" i="7"/>
  <c r="P641" i="15" s="1"/>
  <c r="P637" i="7"/>
  <c r="P633" i="7"/>
  <c r="P629" i="7"/>
  <c r="P625" i="7"/>
  <c r="P625" i="15" s="1"/>
  <c r="P621" i="7"/>
  <c r="P621" i="15" s="1"/>
  <c r="P617" i="7"/>
  <c r="P617" i="15" s="1"/>
  <c r="P613" i="7"/>
  <c r="P613" i="15" s="1"/>
  <c r="P748" i="7"/>
  <c r="P720" i="7"/>
  <c r="P720" i="15" s="1"/>
  <c r="P709" i="7"/>
  <c r="P699" i="7"/>
  <c r="P699" i="15" s="1"/>
  <c r="P698" i="7"/>
  <c r="P698" i="15" s="1"/>
  <c r="P739" i="7"/>
  <c r="P719" i="7"/>
  <c r="P718" i="7"/>
  <c r="P708" i="7"/>
  <c r="P697" i="7"/>
  <c r="P697" i="15" s="1"/>
  <c r="P688" i="7"/>
  <c r="P688" i="15" s="1"/>
  <c r="P684" i="7"/>
  <c r="P684" i="15" s="1"/>
  <c r="P680" i="7"/>
  <c r="P676" i="7"/>
  <c r="P672" i="7"/>
  <c r="P672" i="15" s="1"/>
  <c r="P668" i="7"/>
  <c r="P664" i="7"/>
  <c r="P660" i="7"/>
  <c r="P656" i="7"/>
  <c r="P652" i="7"/>
  <c r="P648" i="7"/>
  <c r="P644" i="7"/>
  <c r="P640" i="7"/>
  <c r="P640" i="15" s="1"/>
  <c r="P636" i="7"/>
  <c r="P632" i="7"/>
  <c r="P628" i="7"/>
  <c r="P763" i="7"/>
  <c r="P763" i="15" s="1"/>
  <c r="P735" i="7"/>
  <c r="P717" i="7"/>
  <c r="P717" i="15" s="1"/>
  <c r="P707" i="7"/>
  <c r="P706" i="7"/>
  <c r="P696" i="7"/>
  <c r="P696" i="15" s="1"/>
  <c r="P749" i="7"/>
  <c r="P749" i="15" s="1"/>
  <c r="P743" i="7"/>
  <c r="P740" i="7"/>
  <c r="P736" i="7"/>
  <c r="P731" i="7"/>
  <c r="P751" i="7"/>
  <c r="P751" i="15" s="1"/>
  <c r="P726" i="7"/>
  <c r="P716" i="7"/>
  <c r="P705" i="7"/>
  <c r="P695" i="7"/>
  <c r="P695" i="15" s="1"/>
  <c r="P694" i="7"/>
  <c r="P694" i="15" s="1"/>
  <c r="P687" i="7"/>
  <c r="P683" i="7"/>
  <c r="P679" i="7"/>
  <c r="P679" i="15" s="1"/>
  <c r="P675" i="7"/>
  <c r="P671" i="7"/>
  <c r="P671" i="15" s="1"/>
  <c r="P667" i="7"/>
  <c r="P667" i="15" s="1"/>
  <c r="P663" i="7"/>
  <c r="P663" i="15" s="1"/>
  <c r="P659" i="7"/>
  <c r="P659" i="15" s="1"/>
  <c r="P655" i="7"/>
  <c r="P651" i="7"/>
  <c r="P647" i="7"/>
  <c r="P643" i="7"/>
  <c r="P639" i="7"/>
  <c r="P639" i="15" s="1"/>
  <c r="P635" i="7"/>
  <c r="P635" i="15" s="1"/>
  <c r="P759" i="7"/>
  <c r="P759" i="15" s="1"/>
  <c r="P732" i="7"/>
  <c r="P744" i="7"/>
  <c r="P737" i="7"/>
  <c r="P725" i="7"/>
  <c r="P725" i="15" s="1"/>
  <c r="P715" i="7"/>
  <c r="P714" i="7"/>
  <c r="P704" i="7"/>
  <c r="P693" i="7"/>
  <c r="P727" i="7"/>
  <c r="P727" i="15" s="1"/>
  <c r="P741" i="7"/>
  <c r="P741" i="15" s="1"/>
  <c r="P733" i="7"/>
  <c r="P733" i="15" s="1"/>
  <c r="P728" i="7"/>
  <c r="P724" i="7"/>
  <c r="P713" i="7"/>
  <c r="P713" i="15" s="1"/>
  <c r="P703" i="7"/>
  <c r="P702" i="7"/>
  <c r="P692" i="7"/>
  <c r="P686" i="7"/>
  <c r="P686" i="15" s="1"/>
  <c r="P682" i="7"/>
  <c r="P682" i="15" s="1"/>
  <c r="P678" i="7"/>
  <c r="P674" i="7"/>
  <c r="P670" i="7"/>
  <c r="P670" i="15" s="1"/>
  <c r="P666" i="7"/>
  <c r="P662" i="7"/>
  <c r="P662" i="15" s="1"/>
  <c r="P658" i="7"/>
  <c r="P654" i="7"/>
  <c r="P654" i="15" s="1"/>
  <c r="P650" i="7"/>
  <c r="P650" i="15" s="1"/>
  <c r="P646" i="7"/>
  <c r="P646" i="15" s="1"/>
  <c r="P642" i="7"/>
  <c r="P619" i="7"/>
  <c r="P599" i="7"/>
  <c r="P588" i="7"/>
  <c r="P588" i="15" s="1"/>
  <c r="P583" i="7"/>
  <c r="P583" i="15" s="1"/>
  <c r="P579" i="7"/>
  <c r="P579" i="15" s="1"/>
  <c r="P575" i="7"/>
  <c r="P575" i="15" s="1"/>
  <c r="P571" i="7"/>
  <c r="P567" i="7"/>
  <c r="P567" i="15" s="1"/>
  <c r="P563" i="7"/>
  <c r="Q15" i="8" s="1"/>
  <c r="P559" i="7"/>
  <c r="P555" i="7"/>
  <c r="P551" i="7"/>
  <c r="P547" i="7"/>
  <c r="P543" i="7"/>
  <c r="P539" i="7"/>
  <c r="P535" i="7"/>
  <c r="P531" i="7"/>
  <c r="P527" i="7"/>
  <c r="P523" i="7"/>
  <c r="P523" i="15" s="1"/>
  <c r="P519" i="7"/>
  <c r="P519" i="15" s="1"/>
  <c r="P515" i="7"/>
  <c r="P515" i="15" s="1"/>
  <c r="P511" i="7"/>
  <c r="P507" i="7"/>
  <c r="P507" i="15" s="1"/>
  <c r="P503" i="7"/>
  <c r="P503" i="15" s="1"/>
  <c r="P499" i="7"/>
  <c r="P499" i="15" s="1"/>
  <c r="P495" i="7"/>
  <c r="P495" i="15" s="1"/>
  <c r="P491" i="7"/>
  <c r="P487" i="7"/>
  <c r="P483" i="7"/>
  <c r="P483" i="15" s="1"/>
  <c r="P479" i="7"/>
  <c r="P475" i="7"/>
  <c r="P475" i="15" s="1"/>
  <c r="P471" i="7"/>
  <c r="P620" i="7"/>
  <c r="P620" i="15" s="1"/>
  <c r="P598" i="7"/>
  <c r="P597" i="7"/>
  <c r="P587" i="7"/>
  <c r="P587" i="15" s="1"/>
  <c r="P596" i="7"/>
  <c r="P596" i="15" s="1"/>
  <c r="P582" i="7"/>
  <c r="P582" i="15" s="1"/>
  <c r="P578" i="7"/>
  <c r="P574" i="7"/>
  <c r="P574" i="15" s="1"/>
  <c r="P570" i="7"/>
  <c r="P566" i="7"/>
  <c r="P566" i="15" s="1"/>
  <c r="P562" i="7"/>
  <c r="P558" i="7"/>
  <c r="P558" i="15" s="1"/>
  <c r="N49" i="18" s="1"/>
  <c r="P554" i="7"/>
  <c r="P550" i="7"/>
  <c r="P550" i="15" s="1"/>
  <c r="P546" i="7"/>
  <c r="P542" i="7"/>
  <c r="P538" i="7"/>
  <c r="P534" i="7"/>
  <c r="P534" i="15" s="1"/>
  <c r="P530" i="7"/>
  <c r="P526" i="7"/>
  <c r="P526" i="15" s="1"/>
  <c r="P522" i="7"/>
  <c r="P522" i="15" s="1"/>
  <c r="P518" i="7"/>
  <c r="P514" i="7"/>
  <c r="P510" i="7"/>
  <c r="P506" i="7"/>
  <c r="P502" i="7"/>
  <c r="P502" i="15" s="1"/>
  <c r="P498" i="7"/>
  <c r="P494" i="7"/>
  <c r="P494" i="15" s="1"/>
  <c r="N62" i="18" s="1"/>
  <c r="P586" i="7"/>
  <c r="P614" i="7"/>
  <c r="P595" i="7"/>
  <c r="P595" i="15" s="1"/>
  <c r="P615" i="7"/>
  <c r="P605" i="7"/>
  <c r="P605" i="15" s="1"/>
  <c r="P616" i="7"/>
  <c r="P608" i="7"/>
  <c r="P608" i="15" s="1"/>
  <c r="P607" i="7"/>
  <c r="P604" i="7"/>
  <c r="P604" i="15" s="1"/>
  <c r="P594" i="7"/>
  <c r="P593" i="7"/>
  <c r="P593" i="15" s="1"/>
  <c r="P585" i="7"/>
  <c r="P585" i="15" s="1"/>
  <c r="P581" i="7"/>
  <c r="P581" i="15" s="1"/>
  <c r="N44" i="18" s="1"/>
  <c r="P577" i="7"/>
  <c r="P573" i="7"/>
  <c r="P569" i="7"/>
  <c r="P569" i="15" s="1"/>
  <c r="P565" i="7"/>
  <c r="P565" i="15" s="1"/>
  <c r="P561" i="7"/>
  <c r="P557" i="7"/>
  <c r="P557" i="15" s="1"/>
  <c r="P553" i="7"/>
  <c r="P549" i="7"/>
  <c r="P545" i="7"/>
  <c r="P541" i="7"/>
  <c r="P541" i="15" s="1"/>
  <c r="P537" i="7"/>
  <c r="P537" i="15" s="1"/>
  <c r="P533" i="7"/>
  <c r="P529" i="7"/>
  <c r="P525" i="7"/>
  <c r="P521" i="7"/>
  <c r="P517" i="7"/>
  <c r="P517" i="15" s="1"/>
  <c r="P513" i="7"/>
  <c r="P638" i="7"/>
  <c r="P630" i="7"/>
  <c r="P630" i="15" s="1"/>
  <c r="P626" i="7"/>
  <c r="P626" i="15" s="1"/>
  <c r="P622" i="7"/>
  <c r="P622" i="15" s="1"/>
  <c r="P609" i="7"/>
  <c r="P606" i="7"/>
  <c r="P606" i="15" s="1"/>
  <c r="P603" i="7"/>
  <c r="P603" i="15" s="1"/>
  <c r="P592" i="7"/>
  <c r="P592" i="15" s="1"/>
  <c r="P623" i="7"/>
  <c r="P602" i="7"/>
  <c r="P602" i="15" s="1"/>
  <c r="P601" i="7"/>
  <c r="P601" i="15" s="1"/>
  <c r="P591" i="7"/>
  <c r="P591" i="15" s="1"/>
  <c r="P584" i="7"/>
  <c r="P580" i="7"/>
  <c r="P580" i="15" s="1"/>
  <c r="P576" i="7"/>
  <c r="P572" i="7"/>
  <c r="P572" i="15" s="1"/>
  <c r="P568" i="7"/>
  <c r="P568" i="15" s="1"/>
  <c r="P564" i="7"/>
  <c r="P560" i="7"/>
  <c r="P556" i="7"/>
  <c r="P556" i="15" s="1"/>
  <c r="P552" i="7"/>
  <c r="P548" i="7"/>
  <c r="P544" i="7"/>
  <c r="P540" i="7"/>
  <c r="P536" i="7"/>
  <c r="P532" i="7"/>
  <c r="P532" i="15" s="1"/>
  <c r="P627" i="7"/>
  <c r="P610" i="7"/>
  <c r="P634" i="7"/>
  <c r="P634" i="15" s="1"/>
  <c r="P624" i="7"/>
  <c r="P611" i="7"/>
  <c r="P600" i="7"/>
  <c r="P600" i="15" s="1"/>
  <c r="P590" i="7"/>
  <c r="P590" i="15" s="1"/>
  <c r="P589" i="7"/>
  <c r="P631" i="7"/>
  <c r="P631" i="15" s="1"/>
  <c r="P618" i="7"/>
  <c r="P612" i="7"/>
  <c r="P612" i="15" s="1"/>
  <c r="P509" i="7"/>
  <c r="P505" i="7"/>
  <c r="P477" i="7"/>
  <c r="P512" i="7"/>
  <c r="P512" i="15" s="1"/>
  <c r="P490" i="7"/>
  <c r="P516" i="7"/>
  <c r="P492" i="7"/>
  <c r="P489" i="7"/>
  <c r="P482" i="7"/>
  <c r="P466" i="7"/>
  <c r="P462" i="7"/>
  <c r="P462" i="15" s="1"/>
  <c r="P458" i="7"/>
  <c r="P458" i="15" s="1"/>
  <c r="P454" i="7"/>
  <c r="P450" i="7"/>
  <c r="P446" i="7"/>
  <c r="P442" i="7"/>
  <c r="P442" i="15" s="1"/>
  <c r="P438" i="7"/>
  <c r="P434" i="7"/>
  <c r="P434" i="15" s="1"/>
  <c r="P430" i="7"/>
  <c r="P426" i="7"/>
  <c r="P426" i="15" s="1"/>
  <c r="P422" i="7"/>
  <c r="P422" i="15" s="1"/>
  <c r="P418" i="7"/>
  <c r="P414" i="7"/>
  <c r="P414" i="15" s="1"/>
  <c r="P410" i="7"/>
  <c r="P406" i="7"/>
  <c r="P406" i="15" s="1"/>
  <c r="P402" i="7"/>
  <c r="P398" i="7"/>
  <c r="P394" i="7"/>
  <c r="P394" i="15" s="1"/>
  <c r="P390" i="7"/>
  <c r="P390" i="15" s="1"/>
  <c r="P386" i="7"/>
  <c r="P386" i="15" s="1"/>
  <c r="P382" i="7"/>
  <c r="P476" i="7"/>
  <c r="P470" i="7"/>
  <c r="P470" i="15" s="1"/>
  <c r="P500" i="7"/>
  <c r="P493" i="7"/>
  <c r="P493" i="15" s="1"/>
  <c r="P488" i="7"/>
  <c r="P481" i="7"/>
  <c r="P528" i="7"/>
  <c r="P501" i="7"/>
  <c r="P469" i="7"/>
  <c r="P469" i="15" s="1"/>
  <c r="P465" i="7"/>
  <c r="P461" i="7"/>
  <c r="P461" i="15" s="1"/>
  <c r="P457" i="7"/>
  <c r="P453" i="7"/>
  <c r="P453" i="15" s="1"/>
  <c r="P449" i="7"/>
  <c r="P445" i="7"/>
  <c r="P441" i="7"/>
  <c r="P441" i="15" s="1"/>
  <c r="P437" i="7"/>
  <c r="P433" i="7"/>
  <c r="P433" i="15" s="1"/>
  <c r="P429" i="7"/>
  <c r="P425" i="7"/>
  <c r="P425" i="15" s="1"/>
  <c r="P421" i="7"/>
  <c r="P486" i="7"/>
  <c r="P486" i="15" s="1"/>
  <c r="P480" i="7"/>
  <c r="P480" i="15" s="1"/>
  <c r="P474" i="7"/>
  <c r="P474" i="15" s="1"/>
  <c r="P524" i="7"/>
  <c r="P485" i="7"/>
  <c r="P468" i="7"/>
  <c r="P464" i="7"/>
  <c r="P460" i="7"/>
  <c r="P456" i="7"/>
  <c r="P452" i="7"/>
  <c r="P452" i="15" s="1"/>
  <c r="P448" i="7"/>
  <c r="P448" i="15" s="1"/>
  <c r="P444" i="7"/>
  <c r="P440" i="7"/>
  <c r="P440" i="15" s="1"/>
  <c r="P436" i="7"/>
  <c r="P432" i="7"/>
  <c r="P432" i="15" s="1"/>
  <c r="P508" i="7"/>
  <c r="P496" i="7"/>
  <c r="P473" i="7"/>
  <c r="P504" i="7"/>
  <c r="P497" i="7"/>
  <c r="P484" i="7"/>
  <c r="P478" i="7"/>
  <c r="P520" i="7"/>
  <c r="P472" i="7"/>
  <c r="P467" i="7"/>
  <c r="P467" i="15" s="1"/>
  <c r="P463" i="7"/>
  <c r="P459" i="7"/>
  <c r="P455" i="7"/>
  <c r="P451" i="7"/>
  <c r="P447" i="7"/>
  <c r="P443" i="7"/>
  <c r="P443" i="15" s="1"/>
  <c r="P439" i="7"/>
  <c r="P435" i="7"/>
  <c r="P435" i="15" s="1"/>
  <c r="P431" i="7"/>
  <c r="P412" i="7"/>
  <c r="P369" i="7"/>
  <c r="P403" i="7"/>
  <c r="P401" i="7"/>
  <c r="P392" i="7"/>
  <c r="P384" i="7"/>
  <c r="P363" i="7"/>
  <c r="P357" i="7"/>
  <c r="P357" i="15" s="1"/>
  <c r="P347" i="7"/>
  <c r="P347" i="15" s="1"/>
  <c r="P343" i="7"/>
  <c r="P343" i="15" s="1"/>
  <c r="P339" i="7"/>
  <c r="P335" i="7"/>
  <c r="P335" i="15" s="1"/>
  <c r="P331" i="7"/>
  <c r="P327" i="7"/>
  <c r="P323" i="7"/>
  <c r="P323" i="15" s="1"/>
  <c r="P319" i="7"/>
  <c r="P319" i="15" s="1"/>
  <c r="P315" i="7"/>
  <c r="P311" i="7"/>
  <c r="P307" i="7"/>
  <c r="P307" i="15" s="1"/>
  <c r="P303" i="7"/>
  <c r="P303" i="15" s="1"/>
  <c r="P299" i="7"/>
  <c r="P295" i="7"/>
  <c r="P291" i="7"/>
  <c r="P291" i="15" s="1"/>
  <c r="N75" i="18" s="1"/>
  <c r="P287" i="7"/>
  <c r="P283" i="7"/>
  <c r="P279" i="7"/>
  <c r="P279" i="15" s="1"/>
  <c r="P275" i="7"/>
  <c r="P275" i="15" s="1"/>
  <c r="P271" i="7"/>
  <c r="P267" i="7"/>
  <c r="P267" i="15" s="1"/>
  <c r="P263" i="7"/>
  <c r="P259" i="7"/>
  <c r="P259" i="15" s="1"/>
  <c r="P255" i="7"/>
  <c r="P251" i="7"/>
  <c r="P251" i="15" s="1"/>
  <c r="P247" i="7"/>
  <c r="P247" i="15" s="1"/>
  <c r="P243" i="7"/>
  <c r="P239" i="7"/>
  <c r="P239" i="15" s="1"/>
  <c r="P389" i="7"/>
  <c r="P378" i="7"/>
  <c r="P377" i="7"/>
  <c r="P376" i="7"/>
  <c r="P351" i="7"/>
  <c r="P351" i="15" s="1"/>
  <c r="P408" i="7"/>
  <c r="P379" i="7"/>
  <c r="P375" i="7"/>
  <c r="P374" i="7"/>
  <c r="P374" i="15" s="1"/>
  <c r="P368" i="7"/>
  <c r="P362" i="7"/>
  <c r="P399" i="7"/>
  <c r="P397" i="7"/>
  <c r="P385" i="7"/>
  <c r="P380" i="7"/>
  <c r="P356" i="7"/>
  <c r="P356" i="15" s="1"/>
  <c r="P419" i="7"/>
  <c r="P419" i="15" s="1"/>
  <c r="P417" i="7"/>
  <c r="P373" i="7"/>
  <c r="P350" i="7"/>
  <c r="P346" i="7"/>
  <c r="P342" i="7"/>
  <c r="P338" i="7"/>
  <c r="P334" i="7"/>
  <c r="P334" i="15" s="1"/>
  <c r="P330" i="7"/>
  <c r="P326" i="7"/>
  <c r="P326" i="15" s="1"/>
  <c r="P322" i="7"/>
  <c r="P318" i="7"/>
  <c r="P318" i="15" s="1"/>
  <c r="P314" i="7"/>
  <c r="P314" i="15" s="1"/>
  <c r="P310" i="7"/>
  <c r="P306" i="7"/>
  <c r="P306" i="15" s="1"/>
  <c r="P302" i="7"/>
  <c r="P298" i="7"/>
  <c r="P298" i="15" s="1"/>
  <c r="P294" i="7"/>
  <c r="P294" i="15" s="1"/>
  <c r="P290" i="7"/>
  <c r="P286" i="7"/>
  <c r="P282" i="7"/>
  <c r="P282" i="15" s="1"/>
  <c r="P278" i="7"/>
  <c r="P274" i="7"/>
  <c r="P274" i="15" s="1"/>
  <c r="P404" i="7"/>
  <c r="P381" i="7"/>
  <c r="P367" i="7"/>
  <c r="P367" i="15" s="1"/>
  <c r="P361" i="7"/>
  <c r="P361" i="15" s="1"/>
  <c r="P395" i="7"/>
  <c r="P393" i="7"/>
  <c r="P355" i="7"/>
  <c r="P355" i="15" s="1"/>
  <c r="P424" i="7"/>
  <c r="P415" i="7"/>
  <c r="P415" i="15" s="1"/>
  <c r="P413" i="7"/>
  <c r="P413" i="15" s="1"/>
  <c r="P372" i="7"/>
  <c r="P366" i="7"/>
  <c r="P428" i="7"/>
  <c r="P428" i="15" s="1"/>
  <c r="P400" i="7"/>
  <c r="P360" i="7"/>
  <c r="P354" i="7"/>
  <c r="P349" i="7"/>
  <c r="P349" i="15" s="1"/>
  <c r="P345" i="7"/>
  <c r="P341" i="7"/>
  <c r="P337" i="7"/>
  <c r="P337" i="15" s="1"/>
  <c r="P333" i="7"/>
  <c r="P329" i="7"/>
  <c r="P325" i="7"/>
  <c r="P325" i="15" s="1"/>
  <c r="P321" i="7"/>
  <c r="P321" i="15" s="1"/>
  <c r="P317" i="7"/>
  <c r="P313" i="7"/>
  <c r="P313" i="15" s="1"/>
  <c r="N5" i="18" s="1"/>
  <c r="P309" i="7"/>
  <c r="P305" i="7"/>
  <c r="P301" i="7"/>
  <c r="P297" i="7"/>
  <c r="P297" i="15" s="1"/>
  <c r="P293" i="7"/>
  <c r="P289" i="7"/>
  <c r="P289" i="15" s="1"/>
  <c r="P285" i="7"/>
  <c r="P285" i="15" s="1"/>
  <c r="P281" i="7"/>
  <c r="P281" i="15" s="1"/>
  <c r="P277" i="7"/>
  <c r="P273" i="7"/>
  <c r="P273" i="15" s="1"/>
  <c r="P269" i="7"/>
  <c r="P420" i="7"/>
  <c r="P411" i="7"/>
  <c r="P409" i="7"/>
  <c r="P371" i="7"/>
  <c r="P365" i="7"/>
  <c r="P396" i="7"/>
  <c r="P396" i="15" s="1"/>
  <c r="P359" i="7"/>
  <c r="P359" i="15" s="1"/>
  <c r="P353" i="7"/>
  <c r="P416" i="7"/>
  <c r="P391" i="7"/>
  <c r="P387" i="7"/>
  <c r="P370" i="7"/>
  <c r="P370" i="15" s="1"/>
  <c r="P348" i="7"/>
  <c r="P344" i="7"/>
  <c r="P340" i="7"/>
  <c r="P340" i="15" s="1"/>
  <c r="P336" i="7"/>
  <c r="P332" i="7"/>
  <c r="P328" i="7"/>
  <c r="P328" i="15" s="1"/>
  <c r="P324" i="7"/>
  <c r="P320" i="7"/>
  <c r="P316" i="7"/>
  <c r="P312" i="7"/>
  <c r="P312" i="15" s="1"/>
  <c r="P308" i="7"/>
  <c r="P308" i="15" s="1"/>
  <c r="P304" i="7"/>
  <c r="P304" i="15" s="1"/>
  <c r="P300" i="7"/>
  <c r="P300" i="15" s="1"/>
  <c r="P296" i="7"/>
  <c r="P427" i="7"/>
  <c r="P423" i="7"/>
  <c r="P407" i="7"/>
  <c r="P407" i="15" s="1"/>
  <c r="P405" i="7"/>
  <c r="P405" i="15" s="1"/>
  <c r="P364" i="7"/>
  <c r="P358" i="7"/>
  <c r="P388" i="7"/>
  <c r="P383" i="7"/>
  <c r="P383" i="15" s="1"/>
  <c r="P352" i="7"/>
  <c r="P228" i="7"/>
  <c r="P222" i="7"/>
  <c r="P222" i="15" s="1"/>
  <c r="P270" i="7"/>
  <c r="P261" i="7"/>
  <c r="P261" i="15" s="1"/>
  <c r="P250" i="7"/>
  <c r="P240" i="7"/>
  <c r="P216" i="7"/>
  <c r="P284" i="7"/>
  <c r="P233" i="7"/>
  <c r="P227" i="7"/>
  <c r="P227" i="15" s="1"/>
  <c r="P211" i="7"/>
  <c r="P211" i="15" s="1"/>
  <c r="P207" i="7"/>
  <c r="P203" i="7"/>
  <c r="P199" i="7"/>
  <c r="P195" i="7"/>
  <c r="P191" i="7"/>
  <c r="P187" i="7"/>
  <c r="P183" i="7"/>
  <c r="P183" i="15" s="1"/>
  <c r="P179" i="7"/>
  <c r="P175" i="7"/>
  <c r="P171" i="7"/>
  <c r="P167" i="7"/>
  <c r="P163" i="7"/>
  <c r="P159" i="7"/>
  <c r="P155" i="7"/>
  <c r="P151" i="7"/>
  <c r="P151" i="15" s="1"/>
  <c r="P147" i="7"/>
  <c r="P147" i="15" s="1"/>
  <c r="P260" i="7"/>
  <c r="P249" i="7"/>
  <c r="P221" i="7"/>
  <c r="P215" i="7"/>
  <c r="P238" i="7"/>
  <c r="P280" i="7"/>
  <c r="P258" i="7"/>
  <c r="P258" i="15" s="1"/>
  <c r="P248" i="7"/>
  <c r="P248" i="15" s="1"/>
  <c r="P232" i="7"/>
  <c r="P226" i="7"/>
  <c r="P220" i="7"/>
  <c r="P214" i="7"/>
  <c r="P214" i="15" s="1"/>
  <c r="P210" i="7"/>
  <c r="P210" i="15" s="1"/>
  <c r="P206" i="7"/>
  <c r="P206" i="15" s="1"/>
  <c r="P202" i="7"/>
  <c r="P198" i="7"/>
  <c r="P198" i="15" s="1"/>
  <c r="P194" i="7"/>
  <c r="P190" i="7"/>
  <c r="P190" i="15" s="1"/>
  <c r="P186" i="7"/>
  <c r="P186" i="15" s="1"/>
  <c r="P182" i="7"/>
  <c r="P182" i="15" s="1"/>
  <c r="P178" i="7"/>
  <c r="P174" i="7"/>
  <c r="P174" i="15" s="1"/>
  <c r="P170" i="7"/>
  <c r="P170" i="15" s="1"/>
  <c r="P257" i="7"/>
  <c r="P246" i="7"/>
  <c r="P246" i="15" s="1"/>
  <c r="P237" i="7"/>
  <c r="P231" i="7"/>
  <c r="P276" i="7"/>
  <c r="P225" i="7"/>
  <c r="P219" i="7"/>
  <c r="P219" i="15" s="1"/>
  <c r="P256" i="7"/>
  <c r="P256" i="15" s="1"/>
  <c r="P245" i="7"/>
  <c r="P245" i="15" s="1"/>
  <c r="P236" i="7"/>
  <c r="P230" i="7"/>
  <c r="P230" i="15" s="1"/>
  <c r="P213" i="7"/>
  <c r="P213" i="15" s="1"/>
  <c r="P209" i="7"/>
  <c r="P205" i="7"/>
  <c r="P201" i="7"/>
  <c r="P197" i="7"/>
  <c r="P197" i="15" s="1"/>
  <c r="P193" i="7"/>
  <c r="P189" i="7"/>
  <c r="P185" i="7"/>
  <c r="P185" i="15" s="1"/>
  <c r="P181" i="7"/>
  <c r="P177" i="7"/>
  <c r="P173" i="7"/>
  <c r="P169" i="7"/>
  <c r="P169" i="15" s="1"/>
  <c r="P165" i="7"/>
  <c r="P161" i="7"/>
  <c r="P161" i="15" s="1"/>
  <c r="P157" i="7"/>
  <c r="P157" i="15" s="1"/>
  <c r="N43" i="18" s="1"/>
  <c r="P153" i="7"/>
  <c r="P153" i="15" s="1"/>
  <c r="P149" i="7"/>
  <c r="P145" i="7"/>
  <c r="P145" i="15" s="1"/>
  <c r="P272" i="7"/>
  <c r="P272" i="15" s="1"/>
  <c r="P266" i="7"/>
  <c r="P266" i="15" s="1"/>
  <c r="P254" i="7"/>
  <c r="P254" i="15" s="1"/>
  <c r="P244" i="7"/>
  <c r="P224" i="7"/>
  <c r="P218" i="7"/>
  <c r="P292" i="7"/>
  <c r="P265" i="7"/>
  <c r="P235" i="7"/>
  <c r="P268" i="7"/>
  <c r="P268" i="15" s="1"/>
  <c r="P264" i="7"/>
  <c r="P264" i="15" s="1"/>
  <c r="P253" i="7"/>
  <c r="P253" i="15" s="1"/>
  <c r="P242" i="7"/>
  <c r="P242" i="15" s="1"/>
  <c r="N90" i="18" s="1"/>
  <c r="P229" i="7"/>
  <c r="P229" i="15" s="1"/>
  <c r="P223" i="7"/>
  <c r="P217" i="7"/>
  <c r="P212" i="7"/>
  <c r="P208" i="7"/>
  <c r="P204" i="7"/>
  <c r="P200" i="7"/>
  <c r="P200" i="15" s="1"/>
  <c r="P288" i="7"/>
  <c r="P262" i="7"/>
  <c r="P252" i="7"/>
  <c r="P241" i="7"/>
  <c r="P234" i="7"/>
  <c r="P234" i="15" s="1"/>
  <c r="P3" i="7"/>
  <c r="P7" i="7"/>
  <c r="P7" i="15" s="1"/>
  <c r="P11" i="7"/>
  <c r="P11" i="15" s="1"/>
  <c r="P15" i="7"/>
  <c r="P19" i="7"/>
  <c r="P23" i="7"/>
  <c r="P27" i="7"/>
  <c r="P27" i="15" s="1"/>
  <c r="P31" i="7"/>
  <c r="P35" i="7"/>
  <c r="P35" i="15" s="1"/>
  <c r="P39" i="7"/>
  <c r="P39" i="15" s="1"/>
  <c r="P43" i="7"/>
  <c r="P47" i="7"/>
  <c r="P51" i="7"/>
  <c r="P55" i="7"/>
  <c r="P59" i="7"/>
  <c r="P63" i="7"/>
  <c r="P67" i="7"/>
  <c r="P71" i="7"/>
  <c r="P71" i="15" s="1"/>
  <c r="P75" i="7"/>
  <c r="P79" i="7"/>
  <c r="P79" i="15" s="1"/>
  <c r="P83" i="7"/>
  <c r="P87" i="7"/>
  <c r="P91" i="7"/>
  <c r="P91" i="15" s="1"/>
  <c r="P95" i="7"/>
  <c r="P95" i="15" s="1"/>
  <c r="P99" i="7"/>
  <c r="P99" i="15" s="1"/>
  <c r="P103" i="7"/>
  <c r="P103" i="15" s="1"/>
  <c r="P107" i="7"/>
  <c r="P111" i="7"/>
  <c r="P111" i="15" s="1"/>
  <c r="P115" i="7"/>
  <c r="P115" i="15" s="1"/>
  <c r="M116" i="7"/>
  <c r="P121" i="7"/>
  <c r="P131" i="7"/>
  <c r="P132" i="7"/>
  <c r="O157" i="7"/>
  <c r="M189" i="7"/>
  <c r="U41" i="15"/>
  <c r="U45" i="15"/>
  <c r="Y3" i="3"/>
  <c r="Y4" i="3"/>
  <c r="W13" i="3"/>
  <c r="W8" i="3"/>
  <c r="X74" i="15"/>
  <c r="W74" i="15"/>
  <c r="W3" i="3"/>
  <c r="X42" i="15"/>
  <c r="U42" i="15" s="1"/>
  <c r="X50" i="15"/>
  <c r="W50" i="15"/>
  <c r="X73" i="15"/>
  <c r="U73" i="15" s="1"/>
  <c r="W14" i="3"/>
  <c r="W14" i="15"/>
  <c r="W22" i="15"/>
  <c r="W30" i="15"/>
  <c r="W42" i="15"/>
  <c r="U51" i="15"/>
  <c r="X52" i="15"/>
  <c r="U52" i="15" s="1"/>
  <c r="Y55" i="15"/>
  <c r="U55" i="15" s="1"/>
  <c r="W77" i="15"/>
  <c r="Y83" i="15"/>
  <c r="U83" i="15" s="1"/>
  <c r="W9" i="3"/>
  <c r="W53" i="15"/>
  <c r="X78" i="15"/>
  <c r="U78" i="15" s="1"/>
  <c r="W78" i="15"/>
  <c r="W4" i="3"/>
  <c r="X43" i="15"/>
  <c r="Y67" i="15"/>
  <c r="U132" i="15"/>
  <c r="W43" i="15"/>
  <c r="Y46" i="15"/>
  <c r="Y47" i="15"/>
  <c r="Y58" i="15"/>
  <c r="Y59" i="15"/>
  <c r="U59" i="15" s="1"/>
  <c r="X80" i="15"/>
  <c r="W81" i="15"/>
  <c r="Y87" i="15"/>
  <c r="U87" i="15" s="1"/>
  <c r="U140" i="15"/>
  <c r="W10" i="3"/>
  <c r="W3" i="15"/>
  <c r="X44" i="15"/>
  <c r="U63" i="15"/>
  <c r="W5" i="3"/>
  <c r="X3" i="15"/>
  <c r="X36" i="15"/>
  <c r="U36" i="15" s="1"/>
  <c r="W44" i="15"/>
  <c r="W45" i="15"/>
  <c r="X81" i="15"/>
  <c r="U81" i="15" s="1"/>
  <c r="U135" i="15"/>
  <c r="Y3" i="15"/>
  <c r="X56" i="15"/>
  <c r="U56" i="15" s="1"/>
  <c r="X84" i="15"/>
  <c r="U84" i="15" s="1"/>
  <c r="W85" i="15"/>
  <c r="U136" i="15"/>
  <c r="W11" i="3"/>
  <c r="W56" i="15"/>
  <c r="W6" i="3"/>
  <c r="W20" i="15"/>
  <c r="W28" i="15"/>
  <c r="X46" i="15"/>
  <c r="W46" i="15"/>
  <c r="X58" i="15"/>
  <c r="W58" i="15"/>
  <c r="X68" i="15"/>
  <c r="U68" i="15" s="1"/>
  <c r="X85" i="15"/>
  <c r="U85" i="15" s="1"/>
  <c r="X47" i="15"/>
  <c r="W47" i="15"/>
  <c r="W68" i="15"/>
  <c r="Y75" i="15"/>
  <c r="U75" i="15" s="1"/>
  <c r="X88" i="15"/>
  <c r="U88" i="15" s="1"/>
  <c r="W12" i="3"/>
  <c r="Y50" i="15"/>
  <c r="W7" i="3"/>
  <c r="W38" i="15"/>
  <c r="Y43" i="15"/>
  <c r="U100" i="15"/>
  <c r="Y149" i="15"/>
  <c r="U149" i="15" s="1"/>
  <c r="Y173" i="15"/>
  <c r="U173" i="15" s="1"/>
  <c r="X212" i="15"/>
  <c r="U212" i="15" s="1"/>
  <c r="W212" i="15"/>
  <c r="W132" i="15"/>
  <c r="Y165" i="15"/>
  <c r="U165" i="15" s="1"/>
  <c r="Y166" i="15"/>
  <c r="U240" i="15"/>
  <c r="X188" i="15"/>
  <c r="U188" i="15" s="1"/>
  <c r="W188" i="15"/>
  <c r="W90" i="15"/>
  <c r="W106" i="15"/>
  <c r="W110" i="15"/>
  <c r="W114" i="15"/>
  <c r="W122" i="15"/>
  <c r="W148" i="15"/>
  <c r="W171" i="15"/>
  <c r="X180" i="15"/>
  <c r="U180" i="15" s="1"/>
  <c r="W180" i="15"/>
  <c r="U187" i="15"/>
  <c r="X203" i="15"/>
  <c r="U203" i="15" s="1"/>
  <c r="W243" i="15"/>
  <c r="X133" i="15"/>
  <c r="X148" i="15"/>
  <c r="U148" i="15" s="1"/>
  <c r="X155" i="15"/>
  <c r="U155" i="15" s="1"/>
  <c r="W162" i="15"/>
  <c r="W163" i="15"/>
  <c r="X172" i="15"/>
  <c r="U172" i="15" s="1"/>
  <c r="W172" i="15"/>
  <c r="X179" i="15"/>
  <c r="U179" i="15" s="1"/>
  <c r="W189" i="15"/>
  <c r="W201" i="15"/>
  <c r="X204" i="15"/>
  <c r="U204" i="15" s="1"/>
  <c r="W204" i="15"/>
  <c r="U216" i="15"/>
  <c r="X218" i="15"/>
  <c r="U218" i="15" s="1"/>
  <c r="X243" i="15"/>
  <c r="U243" i="15" s="1"/>
  <c r="Y158" i="15"/>
  <c r="X164" i="15"/>
  <c r="U164" i="15" s="1"/>
  <c r="W164" i="15"/>
  <c r="X171" i="15"/>
  <c r="U171" i="15" s="1"/>
  <c r="W191" i="15"/>
  <c r="Y209" i="15"/>
  <c r="U209" i="15" s="1"/>
  <c r="Y141" i="15"/>
  <c r="W141" i="15"/>
  <c r="W150" i="15"/>
  <c r="W181" i="15"/>
  <c r="W205" i="15"/>
  <c r="U221" i="15"/>
  <c r="W51" i="15"/>
  <c r="W55" i="15"/>
  <c r="W59" i="15"/>
  <c r="W63" i="15"/>
  <c r="W67" i="15"/>
  <c r="W75" i="15"/>
  <c r="W83" i="15"/>
  <c r="W87" i="15"/>
  <c r="W107" i="15"/>
  <c r="W139" i="15"/>
  <c r="W166" i="15"/>
  <c r="W167" i="15"/>
  <c r="Y233" i="15"/>
  <c r="U233" i="15" s="1"/>
  <c r="X150" i="15"/>
  <c r="U150" i="15" s="1"/>
  <c r="U225" i="15"/>
  <c r="W140" i="15"/>
  <c r="X166" i="15"/>
  <c r="X167" i="15"/>
  <c r="U167" i="15" s="1"/>
  <c r="W175" i="15"/>
  <c r="U193" i="15"/>
  <c r="X194" i="15"/>
  <c r="X195" i="15"/>
  <c r="U195" i="15" s="1"/>
  <c r="Y237" i="15"/>
  <c r="U237" i="15" s="1"/>
  <c r="Y137" i="15"/>
  <c r="U137" i="15" s="1"/>
  <c r="W137" i="15"/>
  <c r="X152" i="15"/>
  <c r="U152" i="15" s="1"/>
  <c r="W152" i="15"/>
  <c r="X196" i="15"/>
  <c r="U196" i="15" s="1"/>
  <c r="W196" i="15"/>
  <c r="X208" i="15"/>
  <c r="U208" i="15" s="1"/>
  <c r="W208" i="15"/>
  <c r="W80" i="15"/>
  <c r="W84" i="15"/>
  <c r="W88" i="15"/>
  <c r="W92" i="15"/>
  <c r="W96" i="15"/>
  <c r="W100" i="15"/>
  <c r="W104" i="15"/>
  <c r="W108" i="15"/>
  <c r="W135" i="15"/>
  <c r="W158" i="15"/>
  <c r="W159" i="15"/>
  <c r="X175" i="15"/>
  <c r="U175" i="15" s="1"/>
  <c r="Y241" i="15"/>
  <c r="U241" i="15" s="1"/>
  <c r="X141" i="15"/>
  <c r="W142" i="15"/>
  <c r="Y178" i="15"/>
  <c r="U178" i="15" s="1"/>
  <c r="W136" i="15"/>
  <c r="X158" i="15"/>
  <c r="X159" i="15"/>
  <c r="U159" i="15" s="1"/>
  <c r="Y189" i="15"/>
  <c r="U189" i="15" s="1"/>
  <c r="Y201" i="15"/>
  <c r="U201" i="15" s="1"/>
  <c r="U232" i="15"/>
  <c r="Y133" i="15"/>
  <c r="W133" i="15"/>
  <c r="Y162" i="15"/>
  <c r="Y217" i="15"/>
  <c r="U217" i="15" s="1"/>
  <c r="X235" i="15"/>
  <c r="U235" i="15" s="1"/>
  <c r="W131" i="15"/>
  <c r="Y181" i="15"/>
  <c r="U181" i="15" s="1"/>
  <c r="X199" i="15"/>
  <c r="U199" i="15" s="1"/>
  <c r="Y205" i="15"/>
  <c r="X238" i="15"/>
  <c r="U238" i="15" s="1"/>
  <c r="W216" i="15"/>
  <c r="W220" i="15"/>
  <c r="W224" i="15"/>
  <c r="W228" i="15"/>
  <c r="W232" i="15"/>
  <c r="W236" i="15"/>
  <c r="W240" i="15"/>
  <c r="X255" i="15"/>
  <c r="X265" i="15"/>
  <c r="Y271" i="15"/>
  <c r="W276" i="15"/>
  <c r="W149" i="15"/>
  <c r="W165" i="15"/>
  <c r="W173" i="15"/>
  <c r="W209" i="15"/>
  <c r="W217" i="15"/>
  <c r="W221" i="15"/>
  <c r="W225" i="15"/>
  <c r="W233" i="15"/>
  <c r="W237" i="15"/>
  <c r="W241" i="15"/>
  <c r="W278" i="15"/>
  <c r="X257" i="15"/>
  <c r="U257" i="15" s="1"/>
  <c r="U277" i="15"/>
  <c r="W280" i="15"/>
  <c r="U278" i="15"/>
  <c r="U283" i="15"/>
  <c r="U287" i="15"/>
  <c r="U293" i="15"/>
  <c r="U295" i="15"/>
  <c r="U299" i="15"/>
  <c r="U305" i="15"/>
  <c r="U309" i="15"/>
  <c r="W194" i="15"/>
  <c r="W202" i="15"/>
  <c r="W218" i="15"/>
  <c r="W226" i="15"/>
  <c r="W238" i="15"/>
  <c r="W250" i="15"/>
  <c r="W270" i="15"/>
  <c r="U311" i="15"/>
  <c r="U315" i="15"/>
  <c r="U316" i="15"/>
  <c r="U317" i="15"/>
  <c r="U320" i="15"/>
  <c r="X249" i="15"/>
  <c r="U249" i="15" s="1"/>
  <c r="W260" i="15"/>
  <c r="X269" i="15"/>
  <c r="X271" i="15"/>
  <c r="Y265" i="15"/>
  <c r="W252" i="15"/>
  <c r="Y255" i="15"/>
  <c r="W195" i="15"/>
  <c r="W199" i="15"/>
  <c r="W203" i="15"/>
  <c r="W215" i="15"/>
  <c r="W223" i="15"/>
  <c r="W231" i="15"/>
  <c r="W235" i="15"/>
  <c r="W244" i="15"/>
  <c r="W262" i="15"/>
  <c r="U345" i="15"/>
  <c r="U348" i="15"/>
  <c r="X362" i="15"/>
  <c r="W255" i="15"/>
  <c r="W263" i="15"/>
  <c r="W271" i="15"/>
  <c r="W283" i="15"/>
  <c r="W287" i="15"/>
  <c r="W295" i="15"/>
  <c r="W299" i="15"/>
  <c r="W311" i="15"/>
  <c r="W315" i="15"/>
  <c r="W327" i="15"/>
  <c r="W331" i="15"/>
  <c r="W339" i="15"/>
  <c r="Y360" i="15"/>
  <c r="W316" i="15"/>
  <c r="W320" i="15"/>
  <c r="W324" i="15"/>
  <c r="W332" i="15"/>
  <c r="W336" i="15"/>
  <c r="W348" i="15"/>
  <c r="W352" i="15"/>
  <c r="X360" i="15"/>
  <c r="Y362" i="15"/>
  <c r="W249" i="15"/>
  <c r="W257" i="15"/>
  <c r="W265" i="15"/>
  <c r="W269" i="15"/>
  <c r="W277" i="15"/>
  <c r="X358" i="15"/>
  <c r="U358" i="15" s="1"/>
  <c r="W358" i="15"/>
  <c r="W365" i="15"/>
  <c r="W369" i="15"/>
  <c r="W373" i="15"/>
  <c r="W377" i="15"/>
  <c r="W381" i="15"/>
  <c r="W385" i="15"/>
  <c r="W389" i="15"/>
  <c r="W393" i="15"/>
  <c r="W397" i="15"/>
  <c r="W401" i="15"/>
  <c r="W409" i="15"/>
  <c r="W417" i="15"/>
  <c r="W421" i="15"/>
  <c r="W429" i="15"/>
  <c r="W437" i="15"/>
  <c r="W445" i="15"/>
  <c r="W449" i="15"/>
  <c r="W457" i="15"/>
  <c r="W465" i="15"/>
  <c r="W473" i="15"/>
  <c r="W477" i="15"/>
  <c r="W481" i="15"/>
  <c r="W485" i="15"/>
  <c r="W489" i="15"/>
  <c r="Y497" i="15"/>
  <c r="Y498" i="15"/>
  <c r="U498" i="15" s="1"/>
  <c r="W490" i="15"/>
  <c r="Y501" i="15"/>
  <c r="U501" i="15" s="1"/>
  <c r="X496" i="15"/>
  <c r="U496" i="15" s="1"/>
  <c r="W496" i="15"/>
  <c r="W363" i="15"/>
  <c r="W371" i="15"/>
  <c r="W379" i="15"/>
  <c r="W387" i="15"/>
  <c r="W391" i="15"/>
  <c r="W395" i="15"/>
  <c r="W399" i="15"/>
  <c r="W403" i="15"/>
  <c r="W411" i="15"/>
  <c r="W423" i="15"/>
  <c r="W427" i="15"/>
  <c r="X497" i="15"/>
  <c r="Y505" i="15"/>
  <c r="U505" i="15" s="1"/>
  <c r="W498" i="15"/>
  <c r="X500" i="15"/>
  <c r="U500" i="15" s="1"/>
  <c r="W500" i="15"/>
  <c r="W360" i="15"/>
  <c r="W364" i="15"/>
  <c r="W368" i="15"/>
  <c r="W372" i="15"/>
  <c r="W376" i="15"/>
  <c r="W380" i="15"/>
  <c r="W384" i="15"/>
  <c r="W388" i="15"/>
  <c r="W392" i="15"/>
  <c r="W400" i="15"/>
  <c r="W404" i="15"/>
  <c r="W408" i="15"/>
  <c r="W412" i="15"/>
  <c r="W416" i="15"/>
  <c r="W420" i="15"/>
  <c r="W424" i="15"/>
  <c r="W436" i="15"/>
  <c r="W444" i="15"/>
  <c r="W456" i="15"/>
  <c r="W460" i="15"/>
  <c r="W464" i="15"/>
  <c r="W468" i="15"/>
  <c r="W472" i="15"/>
  <c r="W484" i="15"/>
  <c r="W488" i="15"/>
  <c r="W492" i="15"/>
  <c r="W501" i="15"/>
  <c r="X504" i="15"/>
  <c r="U504" i="15" s="1"/>
  <c r="W504" i="15"/>
  <c r="Y607" i="15"/>
  <c r="U607" i="15" s="1"/>
  <c r="Y623" i="15"/>
  <c r="U623" i="15" s="1"/>
  <c r="X638" i="15"/>
  <c r="W638" i="15"/>
  <c r="X618" i="15"/>
  <c r="U618" i="15" s="1"/>
  <c r="W618" i="15"/>
  <c r="W521" i="15"/>
  <c r="W525" i="15"/>
  <c r="W529" i="15"/>
  <c r="W533" i="15"/>
  <c r="W545" i="15"/>
  <c r="W549" i="15"/>
  <c r="W553" i="15"/>
  <c r="W561" i="15"/>
  <c r="W577" i="15"/>
  <c r="W589" i="15"/>
  <c r="W597" i="15"/>
  <c r="AA15" i="16"/>
  <c r="Y15" i="16"/>
  <c r="Y611" i="15"/>
  <c r="W554" i="15"/>
  <c r="W562" i="15"/>
  <c r="W586" i="15"/>
  <c r="W594" i="15"/>
  <c r="W598" i="15"/>
  <c r="W607" i="15"/>
  <c r="X609" i="15"/>
  <c r="U609" i="15" s="1"/>
  <c r="W609" i="15"/>
  <c r="Z15" i="16"/>
  <c r="X15" i="16"/>
  <c r="W15" i="16"/>
  <c r="W610" i="15"/>
  <c r="W527" i="15"/>
  <c r="W531" i="15"/>
  <c r="W535" i="15"/>
  <c r="W539" i="15"/>
  <c r="W543" i="15"/>
  <c r="W547" i="15"/>
  <c r="W555" i="15"/>
  <c r="W559" i="15"/>
  <c r="W563" i="15"/>
  <c r="W571" i="15"/>
  <c r="Y615" i="15"/>
  <c r="U615" i="15" s="1"/>
  <c r="U629" i="15"/>
  <c r="X563" i="15"/>
  <c r="X628" i="15"/>
  <c r="U628" i="15" s="1"/>
  <c r="Y563" i="15"/>
  <c r="Y619" i="15"/>
  <c r="U619" i="15" s="1"/>
  <c r="X633" i="15"/>
  <c r="U633" i="15" s="1"/>
  <c r="W508" i="15"/>
  <c r="W516" i="15"/>
  <c r="W520" i="15"/>
  <c r="W524" i="15"/>
  <c r="W536" i="15"/>
  <c r="W540" i="15"/>
  <c r="W544" i="15"/>
  <c r="W552" i="15"/>
  <c r="W560" i="15"/>
  <c r="W564" i="15"/>
  <c r="W576" i="15"/>
  <c r="W584" i="15"/>
  <c r="X632" i="15"/>
  <c r="U632" i="15" s="1"/>
  <c r="X614" i="15"/>
  <c r="U614" i="15" s="1"/>
  <c r="W614" i="15"/>
  <c r="X735" i="15"/>
  <c r="U735" i="15" s="1"/>
  <c r="W735" i="15"/>
  <c r="W642" i="15"/>
  <c r="W658" i="15"/>
  <c r="W666" i="15"/>
  <c r="W674" i="15"/>
  <c r="W678" i="15"/>
  <c r="W702" i="15"/>
  <c r="W706" i="15"/>
  <c r="W715" i="15"/>
  <c r="W718" i="15"/>
  <c r="W716" i="15"/>
  <c r="X719" i="15"/>
  <c r="U719" i="15" s="1"/>
  <c r="W719" i="15"/>
  <c r="W611" i="15"/>
  <c r="W615" i="15"/>
  <c r="W619" i="15"/>
  <c r="W623" i="15"/>
  <c r="W627" i="15"/>
  <c r="W643" i="15"/>
  <c r="W647" i="15"/>
  <c r="W651" i="15"/>
  <c r="W655" i="15"/>
  <c r="W675" i="15"/>
  <c r="W683" i="15"/>
  <c r="W687" i="15"/>
  <c r="W703" i="15"/>
  <c r="Y724" i="15"/>
  <c r="U724" i="15" s="1"/>
  <c r="Y728" i="15"/>
  <c r="U728" i="15" s="1"/>
  <c r="W616" i="15"/>
  <c r="W628" i="15"/>
  <c r="W632" i="15"/>
  <c r="W636" i="15"/>
  <c r="W644" i="15"/>
  <c r="W652" i="15"/>
  <c r="W656" i="15"/>
  <c r="W660" i="15"/>
  <c r="W668" i="15"/>
  <c r="W676" i="15"/>
  <c r="W680" i="15"/>
  <c r="W692" i="15"/>
  <c r="Y732" i="15"/>
  <c r="U732" i="15" s="1"/>
  <c r="X723" i="15"/>
  <c r="U723" i="15" s="1"/>
  <c r="W723" i="15"/>
  <c r="X726" i="15"/>
  <c r="W629" i="15"/>
  <c r="W633" i="15"/>
  <c r="W637" i="15"/>
  <c r="W661" i="15"/>
  <c r="W726" i="15"/>
  <c r="Y716" i="15"/>
  <c r="U716" i="15" s="1"/>
  <c r="X730" i="15"/>
  <c r="U730" i="15" s="1"/>
  <c r="X731" i="15"/>
  <c r="U731" i="15" s="1"/>
  <c r="W731" i="15"/>
  <c r="X729" i="15"/>
  <c r="U729" i="15" s="1"/>
  <c r="W730" i="15"/>
  <c r="W724" i="15"/>
  <c r="W728" i="15"/>
  <c r="W732" i="15"/>
  <c r="W736" i="15"/>
  <c r="W740" i="15"/>
  <c r="W744" i="15"/>
  <c r="W748" i="15"/>
  <c r="W752" i="15"/>
  <c r="W840" i="15"/>
  <c r="W842" i="15"/>
  <c r="X847" i="15"/>
  <c r="U847" i="15" s="1"/>
  <c r="U925" i="15"/>
  <c r="U929" i="15"/>
  <c r="W729" i="15"/>
  <c r="W737" i="15"/>
  <c r="W745" i="15"/>
  <c r="W753" i="15"/>
  <c r="W757" i="15"/>
  <c r="W761" i="15"/>
  <c r="W765" i="15"/>
  <c r="W769" i="15"/>
  <c r="W773" i="15"/>
  <c r="W777" i="15"/>
  <c r="W781" i="15"/>
  <c r="W785" i="15"/>
  <c r="W793" i="15"/>
  <c r="Y845" i="15"/>
  <c r="U845" i="15" s="1"/>
  <c r="W814" i="15"/>
  <c r="W818" i="15"/>
  <c r="W826" i="15"/>
  <c r="W739" i="15"/>
  <c r="W743" i="15"/>
  <c r="W755" i="15"/>
  <c r="W767" i="15"/>
  <c r="W771" i="15"/>
  <c r="W779" i="15"/>
  <c r="W791" i="15"/>
  <c r="W799" i="15"/>
  <c r="W803" i="15"/>
  <c r="W807" i="15"/>
  <c r="W815" i="15"/>
  <c r="W827" i="15"/>
  <c r="W831" i="15"/>
  <c r="W845" i="15"/>
  <c r="X976" i="15"/>
  <c r="U976" i="15" s="1"/>
  <c r="X978" i="15"/>
  <c r="U978" i="15" s="1"/>
  <c r="W978" i="15"/>
  <c r="W848" i="15"/>
  <c r="W852" i="15"/>
  <c r="Y931" i="15"/>
  <c r="X939" i="15"/>
  <c r="X952" i="15"/>
  <c r="U952" i="15" s="1"/>
  <c r="X959" i="15"/>
  <c r="Y963" i="15"/>
  <c r="W967" i="15"/>
  <c r="X968" i="15"/>
  <c r="U968" i="15" s="1"/>
  <c r="W981" i="15"/>
  <c r="Y991" i="15"/>
  <c r="U991" i="15" s="1"/>
  <c r="X1004" i="15"/>
  <c r="U1004" i="15" s="1"/>
  <c r="W1005" i="15"/>
  <c r="W945" i="15"/>
  <c r="Y955" i="15"/>
  <c r="U955" i="15" s="1"/>
  <c r="X986" i="15"/>
  <c r="U986" i="15" s="1"/>
  <c r="W986" i="15"/>
  <c r="Y995" i="15"/>
  <c r="X1005" i="15"/>
  <c r="U1005" i="15" s="1"/>
  <c r="W983" i="15"/>
  <c r="W853" i="15"/>
  <c r="W857" i="15"/>
  <c r="W873" i="15"/>
  <c r="W877" i="15"/>
  <c r="W893" i="15"/>
  <c r="W901" i="15"/>
  <c r="W905" i="15"/>
  <c r="W909" i="15"/>
  <c r="W913" i="15"/>
  <c r="W917" i="15"/>
  <c r="W930" i="15"/>
  <c r="X936" i="15"/>
  <c r="W987" i="15"/>
  <c r="Y934" i="15"/>
  <c r="U934" i="15" s="1"/>
  <c r="W962" i="15"/>
  <c r="U971" i="15"/>
  <c r="Y975" i="15"/>
  <c r="U975" i="15" s="1"/>
  <c r="X931" i="15"/>
  <c r="Y943" i="15"/>
  <c r="X963" i="15"/>
  <c r="W971" i="15"/>
  <c r="X994" i="15"/>
  <c r="U994" i="15" s="1"/>
  <c r="W994" i="15"/>
  <c r="W850" i="15"/>
  <c r="W858" i="15"/>
  <c r="W862" i="15"/>
  <c r="W878" i="15"/>
  <c r="W882" i="15"/>
  <c r="W914" i="15"/>
  <c r="U995" i="15"/>
  <c r="W924" i="15"/>
  <c r="W933" i="15"/>
  <c r="X947" i="15"/>
  <c r="U947" i="15" s="1"/>
  <c r="X964" i="15"/>
  <c r="U964" i="15" s="1"/>
  <c r="Y979" i="15"/>
  <c r="U979" i="15" s="1"/>
  <c r="X993" i="15"/>
  <c r="U993" i="15" s="1"/>
  <c r="W995" i="15"/>
  <c r="X932" i="15"/>
  <c r="U932" i="15" s="1"/>
  <c r="X950" i="15"/>
  <c r="X956" i="15"/>
  <c r="U956" i="15" s="1"/>
  <c r="Y967" i="15"/>
  <c r="U967" i="15" s="1"/>
  <c r="X974" i="15"/>
  <c r="Y1003" i="15"/>
  <c r="U1003" i="15" s="1"/>
  <c r="Y939" i="15"/>
  <c r="X948" i="15"/>
  <c r="U948" i="15" s="1"/>
  <c r="W949" i="15"/>
  <c r="W950" i="15"/>
  <c r="Y959" i="15"/>
  <c r="W974" i="15"/>
  <c r="W847" i="15"/>
  <c r="W851" i="15"/>
  <c r="W863" i="15"/>
  <c r="W867" i="15"/>
  <c r="W871" i="15"/>
  <c r="W875" i="15"/>
  <c r="W879" i="15"/>
  <c r="W883" i="15"/>
  <c r="W891" i="15"/>
  <c r="W895" i="15"/>
  <c r="W907" i="15"/>
  <c r="W915" i="15"/>
  <c r="W925" i="15"/>
  <c r="W934" i="15"/>
  <c r="Y940" i="15"/>
  <c r="U940" i="15" s="1"/>
  <c r="Y960" i="15"/>
  <c r="U960" i="15" s="1"/>
  <c r="Y983" i="15"/>
  <c r="U983" i="15" s="1"/>
  <c r="Y936" i="15"/>
  <c r="X943" i="15"/>
  <c r="W975" i="15"/>
  <c r="W976" i="15"/>
  <c r="Y987" i="15"/>
  <c r="U987" i="15" s="1"/>
  <c r="X949" i="15"/>
  <c r="U949" i="15" s="1"/>
  <c r="X981" i="15"/>
  <c r="U981" i="15" s="1"/>
  <c r="X985" i="15"/>
  <c r="U985" i="15" s="1"/>
  <c r="W1018" i="15"/>
  <c r="Y1030" i="15"/>
  <c r="U1030" i="15" s="1"/>
  <c r="X1060" i="15"/>
  <c r="U1060" i="15" s="1"/>
  <c r="Y1070" i="15"/>
  <c r="U1070" i="15" s="1"/>
  <c r="X1023" i="15"/>
  <c r="W1024" i="15"/>
  <c r="Y1031" i="15"/>
  <c r="U1031" i="15" s="1"/>
  <c r="X1044" i="15"/>
  <c r="Y1050" i="15"/>
  <c r="U1050" i="15" s="1"/>
  <c r="X1159" i="15"/>
  <c r="U1159" i="15" s="1"/>
  <c r="W1159" i="15"/>
  <c r="X1109" i="15"/>
  <c r="U1109" i="15" s="1"/>
  <c r="W1109" i="15"/>
  <c r="X1156" i="15"/>
  <c r="W1156" i="15"/>
  <c r="W1010" i="15"/>
  <c r="W1019" i="15"/>
  <c r="W1025" i="15"/>
  <c r="X1019" i="15"/>
  <c r="U1019" i="15" s="1"/>
  <c r="X1089" i="15"/>
  <c r="U1089" i="15" s="1"/>
  <c r="W1089" i="15"/>
  <c r="X1113" i="15"/>
  <c r="U1113" i="15" s="1"/>
  <c r="W1113" i="15"/>
  <c r="Y1034" i="15"/>
  <c r="Y1054" i="15"/>
  <c r="U1054" i="15" s="1"/>
  <c r="X1069" i="15"/>
  <c r="U1069" i="15" s="1"/>
  <c r="W1069" i="15"/>
  <c r="Y1098" i="15"/>
  <c r="W1030" i="15"/>
  <c r="U1071" i="15"/>
  <c r="X1073" i="15"/>
  <c r="W1073" i="15"/>
  <c r="Y1058" i="15"/>
  <c r="U1058" i="15" s="1"/>
  <c r="X1095" i="15"/>
  <c r="U1095" i="15" s="1"/>
  <c r="X1033" i="15"/>
  <c r="U1033" i="15" s="1"/>
  <c r="W1033" i="15"/>
  <c r="U1074" i="15"/>
  <c r="Y1082" i="15"/>
  <c r="U1082" i="15" s="1"/>
  <c r="U1094" i="15"/>
  <c r="X1041" i="15"/>
  <c r="U1041" i="15" s="1"/>
  <c r="W1041" i="15"/>
  <c r="X1119" i="15"/>
  <c r="U1119" i="15" s="1"/>
  <c r="W1120" i="15"/>
  <c r="W932" i="15"/>
  <c r="W936" i="15"/>
  <c r="W940" i="15"/>
  <c r="W948" i="15"/>
  <c r="W952" i="15"/>
  <c r="W956" i="15"/>
  <c r="W964" i="15"/>
  <c r="W968" i="15"/>
  <c r="W992" i="15"/>
  <c r="W1000" i="15"/>
  <c r="W1004" i="15"/>
  <c r="Y1023" i="15"/>
  <c r="W1034" i="15"/>
  <c r="X1055" i="15"/>
  <c r="U1055" i="15" s="1"/>
  <c r="X1099" i="15"/>
  <c r="U1099" i="15" s="1"/>
  <c r="X1121" i="15"/>
  <c r="U1121" i="15" s="1"/>
  <c r="W1121" i="15"/>
  <c r="W1042" i="15"/>
  <c r="X1079" i="15"/>
  <c r="U1079" i="15" s="1"/>
  <c r="X1101" i="15"/>
  <c r="U1101" i="15" s="1"/>
  <c r="W1101" i="15"/>
  <c r="X1120" i="15"/>
  <c r="U1120" i="15" s="1"/>
  <c r="X1027" i="15"/>
  <c r="U1027" i="15" s="1"/>
  <c r="U1042" i="15"/>
  <c r="Y1046" i="15"/>
  <c r="U1046" i="15" s="1"/>
  <c r="X1056" i="15"/>
  <c r="U1056" i="15" s="1"/>
  <c r="U1078" i="15"/>
  <c r="U1123" i="15"/>
  <c r="X1059" i="15"/>
  <c r="U1059" i="15" s="1"/>
  <c r="W1060" i="15"/>
  <c r="Y1066" i="15"/>
  <c r="U1066" i="15" s="1"/>
  <c r="X1103" i="15"/>
  <c r="U1103" i="15" s="1"/>
  <c r="X1124" i="15"/>
  <c r="U1124" i="15" s="1"/>
  <c r="X1125" i="15"/>
  <c r="U1125" i="15" s="1"/>
  <c r="W1044" i="15"/>
  <c r="Y1090" i="15"/>
  <c r="U1090" i="15" s="1"/>
  <c r="W1125" i="15"/>
  <c r="W1127" i="15"/>
  <c r="Y1128" i="15"/>
  <c r="U1128" i="15" s="1"/>
  <c r="Y1140" i="15"/>
  <c r="U1140" i="15" s="1"/>
  <c r="X1155" i="15"/>
  <c r="U1155" i="15" s="1"/>
  <c r="W1155" i="15"/>
  <c r="X1187" i="15"/>
  <c r="U1187" i="15" s="1"/>
  <c r="W1187" i="15"/>
  <c r="W1126" i="15"/>
  <c r="W1134" i="15"/>
  <c r="X1135" i="15"/>
  <c r="W1135" i="15"/>
  <c r="X1191" i="15"/>
  <c r="U1191" i="15" s="1"/>
  <c r="W1191" i="15"/>
  <c r="Y1144" i="15"/>
  <c r="U1144" i="15" s="1"/>
  <c r="W1160" i="15"/>
  <c r="Y1164" i="15"/>
  <c r="U1164" i="15" s="1"/>
  <c r="W1137" i="15"/>
  <c r="X1139" i="15"/>
  <c r="W1139" i="15"/>
  <c r="W1128" i="15"/>
  <c r="X1137" i="15"/>
  <c r="W1140" i="15"/>
  <c r="Y1148" i="15"/>
  <c r="U1148" i="15" s="1"/>
  <c r="Y1169" i="15"/>
  <c r="W1050" i="15"/>
  <c r="W1054" i="15"/>
  <c r="W1058" i="15"/>
  <c r="W1062" i="15"/>
  <c r="W1066" i="15"/>
  <c r="W1070" i="15"/>
  <c r="W1074" i="15"/>
  <c r="W1078" i="15"/>
  <c r="W1082" i="15"/>
  <c r="W1086" i="15"/>
  <c r="W1090" i="15"/>
  <c r="W1094" i="15"/>
  <c r="W1098" i="15"/>
  <c r="W1106" i="15"/>
  <c r="W1110" i="15"/>
  <c r="W1118" i="15"/>
  <c r="Y1132" i="15"/>
  <c r="U1132" i="15" s="1"/>
  <c r="Y1172" i="15"/>
  <c r="U1172" i="15" s="1"/>
  <c r="X1142" i="15"/>
  <c r="U1142" i="15" s="1"/>
  <c r="X1143" i="15"/>
  <c r="U1143" i="15" s="1"/>
  <c r="W1143" i="15"/>
  <c r="Y1149" i="15"/>
  <c r="U1149" i="15" s="1"/>
  <c r="X1163" i="15"/>
  <c r="W1163" i="15"/>
  <c r="Y1176" i="15"/>
  <c r="U1176" i="15" s="1"/>
  <c r="W1123" i="15"/>
  <c r="W1129" i="15"/>
  <c r="X1130" i="15"/>
  <c r="U1130" i="15" s="1"/>
  <c r="Y1133" i="15"/>
  <c r="U1133" i="15" s="1"/>
  <c r="W1141" i="15"/>
  <c r="W1142" i="15"/>
  <c r="W1144" i="15"/>
  <c r="W1164" i="15"/>
  <c r="W1130" i="15"/>
  <c r="X1141" i="15"/>
  <c r="U1141" i="15" s="1"/>
  <c r="X1166" i="15"/>
  <c r="U1166" i="15" s="1"/>
  <c r="X1167" i="15"/>
  <c r="U1167" i="15" s="1"/>
  <c r="W1167" i="15"/>
  <c r="Y1184" i="15"/>
  <c r="U1184" i="15" s="1"/>
  <c r="W1023" i="15"/>
  <c r="W1027" i="15"/>
  <c r="W1031" i="15"/>
  <c r="W1047" i="15"/>
  <c r="W1055" i="15"/>
  <c r="W1059" i="15"/>
  <c r="W1063" i="15"/>
  <c r="W1067" i="15"/>
  <c r="W1071" i="15"/>
  <c r="W1079" i="15"/>
  <c r="W1087" i="15"/>
  <c r="W1091" i="15"/>
  <c r="W1095" i="15"/>
  <c r="W1099" i="15"/>
  <c r="W1103" i="15"/>
  <c r="W1107" i="15"/>
  <c r="W1111" i="15"/>
  <c r="W1119" i="15"/>
  <c r="W1131" i="15"/>
  <c r="Y1135" i="15"/>
  <c r="X1146" i="15"/>
  <c r="U1146" i="15" s="1"/>
  <c r="X1147" i="15"/>
  <c r="U1147" i="15" s="1"/>
  <c r="W1147" i="15"/>
  <c r="Y1156" i="15"/>
  <c r="W1165" i="15"/>
  <c r="W1166" i="15"/>
  <c r="W1168" i="15"/>
  <c r="Y1188" i="15"/>
  <c r="U1188" i="15" s="1"/>
  <c r="W1124" i="15"/>
  <c r="Y1136" i="15"/>
  <c r="U1136" i="15" s="1"/>
  <c r="W1145" i="15"/>
  <c r="W1146" i="15"/>
  <c r="W1148" i="15"/>
  <c r="X1165" i="15"/>
  <c r="U1165" i="15" s="1"/>
  <c r="U1168" i="15"/>
  <c r="X1170" i="15"/>
  <c r="U1170" i="15" s="1"/>
  <c r="X1171" i="15"/>
  <c r="U1171" i="15" s="1"/>
  <c r="W1171" i="15"/>
  <c r="Y1192" i="15"/>
  <c r="U1192" i="15" s="1"/>
  <c r="Y1127" i="15"/>
  <c r="U1127" i="15" s="1"/>
  <c r="W1132" i="15"/>
  <c r="X1145" i="15"/>
  <c r="U1145" i="15" s="1"/>
  <c r="W1169" i="15"/>
  <c r="X1174" i="15"/>
  <c r="U1174" i="15" s="1"/>
  <c r="X1175" i="15"/>
  <c r="U1175" i="15" s="1"/>
  <c r="W1175" i="15"/>
  <c r="Y1137" i="15"/>
  <c r="X1150" i="15"/>
  <c r="U1150" i="15" s="1"/>
  <c r="X1151" i="15"/>
  <c r="U1151" i="15" s="1"/>
  <c r="W1151" i="15"/>
  <c r="X1169" i="15"/>
  <c r="W1173" i="15"/>
  <c r="X1178" i="15"/>
  <c r="U1178" i="15" s="1"/>
  <c r="X1179" i="15"/>
  <c r="U1179" i="15" s="1"/>
  <c r="W1179" i="15"/>
  <c r="Y1139" i="15"/>
  <c r="W1149" i="15"/>
  <c r="W1150" i="15"/>
  <c r="W1152" i="15"/>
  <c r="X1173" i="15"/>
  <c r="U1173" i="15" s="1"/>
  <c r="W1177" i="15"/>
  <c r="X1182" i="15"/>
  <c r="X1183" i="15"/>
  <c r="W1183" i="15"/>
  <c r="W11" i="10"/>
  <c r="X20" i="10"/>
  <c r="Y25" i="10"/>
  <c r="W1172" i="15"/>
  <c r="W1176" i="15"/>
  <c r="W1180" i="15"/>
  <c r="W1184" i="15"/>
  <c r="W1188" i="15"/>
  <c r="W1192" i="15"/>
  <c r="W1196" i="15"/>
  <c r="W1200" i="15"/>
  <c r="W1204" i="15"/>
  <c r="W1212" i="15"/>
  <c r="W1216" i="15"/>
  <c r="W1220" i="15"/>
  <c r="W1224" i="15"/>
  <c r="W1228" i="15"/>
  <c r="W1232" i="15"/>
  <c r="W1236" i="15"/>
  <c r="W1240" i="15"/>
  <c r="W1244" i="15"/>
  <c r="W21" i="10"/>
  <c r="W12" i="10"/>
  <c r="W7" i="10"/>
  <c r="W27" i="10"/>
  <c r="W22" i="10"/>
  <c r="S28" i="14"/>
  <c r="W8" i="10"/>
  <c r="W23" i="10"/>
  <c r="W16" i="10"/>
  <c r="S30" i="14"/>
  <c r="W1170" i="15"/>
  <c r="W1174" i="15"/>
  <c r="W1178" i="15"/>
  <c r="W1182" i="15"/>
  <c r="W1186" i="15"/>
  <c r="W1190" i="15"/>
  <c r="W1194" i="15"/>
  <c r="W1198" i="15"/>
  <c r="W1202" i="15"/>
  <c r="W1206" i="15"/>
  <c r="W1210" i="15"/>
  <c r="W1214" i="15"/>
  <c r="W1218" i="15"/>
  <c r="W1222" i="15"/>
  <c r="W1226" i="15"/>
  <c r="W1230" i="15"/>
  <c r="W1238" i="15"/>
  <c r="W1242" i="15"/>
  <c r="W9" i="10"/>
  <c r="W4" i="10"/>
  <c r="W24" i="10"/>
  <c r="S39" i="14"/>
  <c r="W10" i="10"/>
  <c r="W1195" i="15"/>
  <c r="W1199" i="15"/>
  <c r="W1207" i="15"/>
  <c r="W1211" i="15"/>
  <c r="W1215" i="15"/>
  <c r="W1223" i="15"/>
  <c r="W1227" i="15"/>
  <c r="W1231" i="15"/>
  <c r="W1239" i="15"/>
  <c r="W1243" i="15"/>
  <c r="S41" i="14"/>
  <c r="X715" i="7" l="1"/>
  <c r="P36" i="18"/>
  <c r="X81" i="7"/>
  <c r="E94" i="18"/>
  <c r="U908" i="15"/>
  <c r="U1018" i="15"/>
  <c r="H44" i="18"/>
  <c r="Q91" i="18"/>
  <c r="R21" i="18"/>
  <c r="L96" i="18"/>
  <c r="X352" i="7"/>
  <c r="N46" i="18"/>
  <c r="X63" i="7"/>
  <c r="Q22" i="18"/>
  <c r="U446" i="15"/>
  <c r="X521" i="7"/>
  <c r="X968" i="7"/>
  <c r="N63" i="18"/>
  <c r="R12" i="18"/>
  <c r="P12" i="18"/>
  <c r="U353" i="15"/>
  <c r="X158" i="7"/>
  <c r="X22" i="7"/>
  <c r="U1138" i="15"/>
  <c r="X14" i="7"/>
  <c r="P14" i="18"/>
  <c r="E22" i="18"/>
  <c r="E96" i="18"/>
  <c r="R33" i="18"/>
  <c r="P22" i="18"/>
  <c r="U331" i="15"/>
  <c r="U262" i="15"/>
  <c r="X465" i="7"/>
  <c r="R20" i="18"/>
  <c r="R40" i="18"/>
  <c r="L19" i="18"/>
  <c r="X31" i="7"/>
  <c r="N41" i="18"/>
  <c r="X178" i="7"/>
  <c r="X726" i="7"/>
  <c r="X1074" i="7"/>
  <c r="X1201" i="7"/>
  <c r="O84" i="18"/>
  <c r="U93" i="15"/>
  <c r="I46" i="18"/>
  <c r="F93" i="18"/>
  <c r="U392" i="15"/>
  <c r="U6" i="15"/>
  <c r="H23" i="18"/>
  <c r="H29" i="18"/>
  <c r="G21" i="18"/>
  <c r="F40" i="18"/>
  <c r="E26" i="18"/>
  <c r="R95" i="18"/>
  <c r="O87" i="18"/>
  <c r="R19" i="18"/>
  <c r="R83" i="18"/>
  <c r="L83" i="18"/>
  <c r="K37" i="18"/>
  <c r="X995" i="7"/>
  <c r="I63" i="18"/>
  <c r="I18" i="18"/>
  <c r="H26" i="18"/>
  <c r="G37" i="18"/>
  <c r="F39" i="18"/>
  <c r="E31" i="18"/>
  <c r="R88" i="18"/>
  <c r="R11" i="18"/>
  <c r="X417" i="7"/>
  <c r="X1044" i="7"/>
  <c r="N74" i="18"/>
  <c r="X58" i="7"/>
  <c r="K33" i="18"/>
  <c r="R81" i="18"/>
  <c r="R8" i="18"/>
  <c r="R74" i="18"/>
  <c r="R18" i="18"/>
  <c r="R15" i="18"/>
  <c r="O89" i="18"/>
  <c r="R14" i="18"/>
  <c r="R23" i="18"/>
  <c r="R5" i="18"/>
  <c r="R96" i="18"/>
  <c r="R41" i="18"/>
  <c r="R63" i="18"/>
  <c r="Q41" i="18"/>
  <c r="X1229" i="7"/>
  <c r="X962" i="7"/>
  <c r="X116" i="7"/>
  <c r="J33" i="18"/>
  <c r="F79" i="18"/>
  <c r="E44" i="18"/>
  <c r="R85" i="18"/>
  <c r="R80" i="18"/>
  <c r="X1047" i="7"/>
  <c r="X1060" i="7"/>
  <c r="X217" i="7"/>
  <c r="X244" i="7"/>
  <c r="X257" i="7"/>
  <c r="X295" i="7"/>
  <c r="X354" i="7"/>
  <c r="X339" i="7"/>
  <c r="X883" i="7"/>
  <c r="X1181" i="7"/>
  <c r="K80" i="18"/>
  <c r="R42" i="18"/>
  <c r="R34" i="18"/>
  <c r="R13" i="18"/>
  <c r="U336" i="15"/>
  <c r="J5" i="18"/>
  <c r="I44" i="18"/>
  <c r="D93" i="18"/>
  <c r="F14" i="18"/>
  <c r="E81" i="18"/>
  <c r="E41" i="18"/>
  <c r="R22" i="18"/>
  <c r="R78" i="18"/>
  <c r="R39" i="18"/>
  <c r="X638" i="7"/>
  <c r="K46" i="18"/>
  <c r="X385" i="7"/>
  <c r="X444" i="7"/>
  <c r="X450" i="7"/>
  <c r="X652" i="7"/>
  <c r="X738" i="7"/>
  <c r="X755" i="7"/>
  <c r="X929" i="7"/>
  <c r="X891" i="7"/>
  <c r="X1091" i="7"/>
  <c r="X1206" i="7"/>
  <c r="X1168" i="7"/>
  <c r="X1123" i="7"/>
  <c r="X1189" i="7"/>
  <c r="K47" i="18"/>
  <c r="X49" i="7"/>
  <c r="X108" i="7"/>
  <c r="R38" i="18"/>
  <c r="R36" i="18"/>
  <c r="U301" i="15"/>
  <c r="N24" i="18"/>
  <c r="N22" i="18"/>
  <c r="X660" i="7"/>
  <c r="X888" i="7"/>
  <c r="X947" i="7"/>
  <c r="X1131" i="7"/>
  <c r="X1148" i="7"/>
  <c r="X1231" i="7"/>
  <c r="K79" i="18"/>
  <c r="E63" i="18"/>
  <c r="D39" i="18"/>
  <c r="R89" i="18"/>
  <c r="R87" i="18"/>
  <c r="R37" i="18"/>
  <c r="R7" i="18"/>
  <c r="U342" i="15"/>
  <c r="X372" i="7"/>
  <c r="X767" i="7"/>
  <c r="R98" i="18"/>
  <c r="U1177" i="15"/>
  <c r="U1034" i="15"/>
  <c r="X309" i="7"/>
  <c r="X847" i="7"/>
  <c r="X1113" i="7"/>
  <c r="R93" i="18"/>
  <c r="R17" i="18"/>
  <c r="R31" i="18"/>
  <c r="U327" i="15"/>
  <c r="G83" i="18"/>
  <c r="E83" i="18"/>
  <c r="R67" i="18"/>
  <c r="R16" i="18"/>
  <c r="R47" i="18"/>
  <c r="O81" i="18"/>
  <c r="U324" i="15"/>
  <c r="N19" i="18"/>
  <c r="K16" i="18"/>
  <c r="X194" i="7"/>
  <c r="X364" i="7"/>
  <c r="X378" i="7"/>
  <c r="X509" i="7"/>
  <c r="X706" i="7"/>
  <c r="X642" i="7"/>
  <c r="X761" i="7"/>
  <c r="X852" i="7"/>
  <c r="X867" i="7"/>
  <c r="X948" i="7"/>
  <c r="X1033" i="7"/>
  <c r="X993" i="7"/>
  <c r="X1062" i="7"/>
  <c r="X1087" i="7"/>
  <c r="X1146" i="7"/>
  <c r="X1190" i="7"/>
  <c r="X1180" i="7"/>
  <c r="X1244" i="7"/>
  <c r="K12" i="18"/>
  <c r="K31" i="18"/>
  <c r="K22" i="18"/>
  <c r="X136" i="7"/>
  <c r="G38" i="18"/>
  <c r="F41" i="18"/>
  <c r="E74" i="18"/>
  <c r="Q79" i="18"/>
  <c r="Q83" i="18"/>
  <c r="H31" i="18"/>
  <c r="F95" i="18"/>
  <c r="F12" i="18"/>
  <c r="D76" i="18"/>
  <c r="P11" i="18"/>
  <c r="N37" i="18"/>
  <c r="J9" i="18"/>
  <c r="J74" i="18"/>
  <c r="J76" i="18"/>
  <c r="P95" i="18"/>
  <c r="I84" i="18"/>
  <c r="H78" i="18"/>
  <c r="H34" i="18"/>
  <c r="G91" i="18"/>
  <c r="F29" i="18"/>
  <c r="E98" i="18"/>
  <c r="E23" i="18"/>
  <c r="D31" i="18"/>
  <c r="D88" i="18"/>
  <c r="Q33" i="18"/>
  <c r="P93" i="18"/>
  <c r="P94" i="18"/>
  <c r="P16" i="18"/>
  <c r="O39" i="18"/>
  <c r="L33" i="18"/>
  <c r="L24" i="18"/>
  <c r="L36" i="18"/>
  <c r="L39" i="18"/>
  <c r="U1180" i="15"/>
  <c r="N12" i="18"/>
  <c r="N18" i="18"/>
  <c r="X1056" i="7"/>
  <c r="J20" i="18"/>
  <c r="I38" i="18"/>
  <c r="I16" i="18"/>
  <c r="H18" i="18"/>
  <c r="G98" i="18"/>
  <c r="G96" i="18"/>
  <c r="F31" i="18"/>
  <c r="E80" i="18"/>
  <c r="E88" i="18"/>
  <c r="G95" i="18"/>
  <c r="O31" i="18"/>
  <c r="U913" i="15"/>
  <c r="U875" i="15"/>
  <c r="X75" i="7"/>
  <c r="X573" i="7"/>
  <c r="I93" i="18"/>
  <c r="P88" i="18"/>
  <c r="G87" i="18"/>
  <c r="G97" i="18"/>
  <c r="F98" i="18"/>
  <c r="E85" i="18"/>
  <c r="O91" i="18"/>
  <c r="K18" i="18"/>
  <c r="I95" i="18"/>
  <c r="H79" i="18"/>
  <c r="H83" i="18"/>
  <c r="F94" i="18"/>
  <c r="F16" i="18"/>
  <c r="E18" i="18"/>
  <c r="Q96" i="18"/>
  <c r="Q8" i="18"/>
  <c r="P46" i="18"/>
  <c r="O79" i="18"/>
  <c r="G85" i="18"/>
  <c r="L15" i="18"/>
  <c r="U1111" i="15"/>
  <c r="U974" i="15"/>
  <c r="X421" i="7"/>
  <c r="X914" i="7"/>
  <c r="X1055" i="7"/>
  <c r="I36" i="18"/>
  <c r="U638" i="15"/>
  <c r="X173" i="7"/>
  <c r="X5" i="7"/>
  <c r="P91" i="18"/>
  <c r="E21" i="18"/>
  <c r="G88" i="18"/>
  <c r="D44" i="18"/>
  <c r="O40" i="18"/>
  <c r="L8" i="18"/>
  <c r="L5" i="18"/>
  <c r="L78" i="18"/>
  <c r="U511" i="15"/>
  <c r="K40" i="18"/>
  <c r="J67" i="18"/>
  <c r="U205" i="15"/>
  <c r="X1199" i="7"/>
  <c r="X1165" i="7"/>
  <c r="K23" i="18"/>
  <c r="I24" i="18"/>
  <c r="U963" i="15"/>
  <c r="X438" i="7"/>
  <c r="X542" i="7"/>
  <c r="X932" i="7"/>
  <c r="X991" i="7"/>
  <c r="X1128" i="7"/>
  <c r="X56" i="7"/>
  <c r="I9" i="18"/>
  <c r="F87" i="18"/>
  <c r="D96" i="18"/>
  <c r="U1215" i="15"/>
  <c r="U862" i="15"/>
  <c r="U809" i="15"/>
  <c r="U704" i="15"/>
  <c r="U627" i="15"/>
  <c r="U647" i="15"/>
  <c r="U536" i="15"/>
  <c r="U510" i="15"/>
  <c r="U481" i="15"/>
  <c r="U454" i="15"/>
  <c r="U341" i="15"/>
  <c r="U399" i="15"/>
  <c r="U417" i="15"/>
  <c r="U385" i="15"/>
  <c r="U228" i="15"/>
  <c r="X80" i="7"/>
  <c r="J91" i="18"/>
  <c r="U611" i="15"/>
  <c r="U1044" i="15"/>
  <c r="U44" i="15"/>
  <c r="X411" i="7"/>
  <c r="X196" i="7"/>
  <c r="I91" i="18"/>
  <c r="H15" i="18"/>
  <c r="L88" i="18"/>
  <c r="F84" i="18"/>
  <c r="F85" i="18"/>
  <c r="F80" i="18"/>
  <c r="F83" i="18"/>
  <c r="E84" i="18"/>
  <c r="D85" i="18"/>
  <c r="D36" i="18"/>
  <c r="O63" i="18"/>
  <c r="L67" i="18"/>
  <c r="L37" i="18"/>
  <c r="U1214" i="15"/>
  <c r="U339" i="15"/>
  <c r="U269" i="15"/>
  <c r="K39" i="18"/>
  <c r="X498" i="7"/>
  <c r="U931" i="15"/>
  <c r="G93" i="18"/>
  <c r="L12" i="18"/>
  <c r="O85" i="18"/>
  <c r="O93" i="18"/>
  <c r="O94" i="18"/>
  <c r="L97" i="18"/>
  <c r="D91" i="18"/>
  <c r="X719" i="7"/>
  <c r="X535" i="7"/>
  <c r="U162" i="15"/>
  <c r="X311" i="7"/>
  <c r="X166" i="7"/>
  <c r="X545" i="7"/>
  <c r="X737" i="7"/>
  <c r="X748" i="7"/>
  <c r="K95" i="18"/>
  <c r="K13" i="18"/>
  <c r="X38" i="7"/>
  <c r="J87" i="18"/>
  <c r="I96" i="18"/>
  <c r="I40" i="18"/>
  <c r="G79" i="18"/>
  <c r="F21" i="18"/>
  <c r="F42" i="18"/>
  <c r="F76" i="18"/>
  <c r="E14" i="18"/>
  <c r="E89" i="18"/>
  <c r="E47" i="18"/>
  <c r="D5" i="18"/>
  <c r="D40" i="18"/>
  <c r="D7" i="18"/>
  <c r="Q40" i="18"/>
  <c r="Q37" i="18"/>
  <c r="P8" i="18"/>
  <c r="P63" i="18"/>
  <c r="O97" i="18"/>
  <c r="O24" i="18"/>
  <c r="O83" i="18"/>
  <c r="O78" i="18"/>
  <c r="O15" i="18"/>
  <c r="U831" i="15"/>
  <c r="U1086" i="15"/>
  <c r="U292" i="15"/>
  <c r="U220" i="15"/>
  <c r="U726" i="15"/>
  <c r="N9" i="18"/>
  <c r="N67" i="18"/>
  <c r="X302" i="7"/>
  <c r="X457" i="7"/>
  <c r="X554" i="7"/>
  <c r="X559" i="7"/>
  <c r="X678" i="7"/>
  <c r="X939" i="7"/>
  <c r="X1121" i="7"/>
  <c r="X1216" i="7"/>
  <c r="X164" i="7"/>
  <c r="K24" i="18"/>
  <c r="K74" i="18"/>
  <c r="U1023" i="15"/>
  <c r="X6" i="7"/>
  <c r="I74" i="18"/>
  <c r="G81" i="18"/>
  <c r="F91" i="18"/>
  <c r="E3" i="18"/>
  <c r="G84" i="18"/>
  <c r="P67" i="18"/>
  <c r="O5" i="18"/>
  <c r="U479" i="15"/>
  <c r="U473" i="15"/>
  <c r="U350" i="15"/>
  <c r="J37" i="18"/>
  <c r="I8" i="18"/>
  <c r="H3" i="18"/>
  <c r="F81" i="18"/>
  <c r="E46" i="18"/>
  <c r="P37" i="18"/>
  <c r="L22" i="18"/>
  <c r="X571" i="7"/>
  <c r="J63" i="18"/>
  <c r="H13" i="18"/>
  <c r="G80" i="18"/>
  <c r="G31" i="18"/>
  <c r="F23" i="18"/>
  <c r="E9" i="18"/>
  <c r="E95" i="18"/>
  <c r="E7" i="18"/>
  <c r="D81" i="18"/>
  <c r="L91" i="18"/>
  <c r="Q42" i="18"/>
  <c r="Q80" i="18"/>
  <c r="Q34" i="18"/>
  <c r="O16" i="18"/>
  <c r="L11" i="18"/>
  <c r="U1181" i="15"/>
  <c r="U463" i="15"/>
  <c r="U74" i="15"/>
  <c r="X310" i="7"/>
  <c r="X384" i="7"/>
  <c r="X562" i="7"/>
  <c r="X915" i="7"/>
  <c r="X1090" i="7"/>
  <c r="X105" i="7"/>
  <c r="X100" i="7"/>
  <c r="N42" i="18"/>
  <c r="J83" i="18"/>
  <c r="U1182" i="15"/>
  <c r="U1073" i="15"/>
  <c r="F97" i="18"/>
  <c r="F89" i="18"/>
  <c r="F88" i="18"/>
  <c r="E91" i="18"/>
  <c r="O21" i="18"/>
  <c r="U459" i="15"/>
  <c r="X41" i="7"/>
  <c r="U194" i="15"/>
  <c r="X90" i="7"/>
  <c r="U80" i="15"/>
  <c r="E93" i="18"/>
  <c r="G89" i="18"/>
  <c r="F96" i="18"/>
  <c r="D80" i="18"/>
  <c r="Q46" i="18"/>
  <c r="L84" i="18"/>
  <c r="L7" i="18"/>
  <c r="L63" i="18"/>
  <c r="U1157" i="15"/>
  <c r="U114" i="15"/>
  <c r="N88" i="18"/>
  <c r="N98" i="18"/>
  <c r="U43" i="15"/>
  <c r="N26" i="18"/>
  <c r="N96" i="18"/>
  <c r="N20" i="18"/>
  <c r="N10" i="18"/>
  <c r="N13" i="18"/>
  <c r="N80" i="18"/>
  <c r="N11" i="18"/>
  <c r="X212" i="7"/>
  <c r="X243" i="7"/>
  <c r="X260" i="7"/>
  <c r="X472" i="7"/>
  <c r="X607" i="7"/>
  <c r="X868" i="7"/>
  <c r="X882" i="7"/>
  <c r="X743" i="7"/>
  <c r="X1099" i="7"/>
  <c r="X1204" i="7"/>
  <c r="X1177" i="7"/>
  <c r="X114" i="7"/>
  <c r="X50" i="7"/>
  <c r="K98" i="18"/>
  <c r="N21" i="18"/>
  <c r="Y5" i="15"/>
  <c r="J98" i="18"/>
  <c r="N29" i="18"/>
  <c r="N23" i="18"/>
  <c r="U360" i="15"/>
  <c r="N76" i="18"/>
  <c r="X47" i="7"/>
  <c r="X199" i="7"/>
  <c r="X336" i="7"/>
  <c r="X496" i="7"/>
  <c r="X449" i="7"/>
  <c r="X623" i="7"/>
  <c r="K10" i="18"/>
  <c r="X110" i="7"/>
  <c r="X46" i="7"/>
  <c r="X149" i="7"/>
  <c r="X57" i="7"/>
  <c r="X150" i="7"/>
  <c r="X52" i="7"/>
  <c r="N17" i="18"/>
  <c r="N7" i="18"/>
  <c r="X552" i="7"/>
  <c r="X546" i="7"/>
  <c r="X551" i="7"/>
  <c r="X714" i="7"/>
  <c r="X683" i="7"/>
  <c r="X644" i="7"/>
  <c r="X709" i="7"/>
  <c r="X730" i="7"/>
  <c r="X940" i="7"/>
  <c r="X873" i="7"/>
  <c r="X1098" i="7"/>
  <c r="X1149" i="7"/>
  <c r="X1222" i="7"/>
  <c r="X1132" i="7"/>
  <c r="X1230" i="7"/>
  <c r="K9" i="18"/>
  <c r="K67" i="18"/>
  <c r="K11" i="18"/>
  <c r="N83" i="18"/>
  <c r="N47" i="18"/>
  <c r="X236" i="7"/>
  <c r="X974" i="7"/>
  <c r="X1140" i="7"/>
  <c r="X1223" i="7"/>
  <c r="J78" i="18"/>
  <c r="J41" i="18"/>
  <c r="X393" i="7"/>
  <c r="N16" i="18"/>
  <c r="K96" i="18"/>
  <c r="N97" i="18"/>
  <c r="N89" i="18"/>
  <c r="N87" i="18"/>
  <c r="X368" i="7"/>
  <c r="X732" i="7"/>
  <c r="X1197" i="7"/>
  <c r="N3" i="18"/>
  <c r="X30" i="7"/>
  <c r="J26" i="18"/>
  <c r="N34" i="18"/>
  <c r="N15" i="18"/>
  <c r="X233" i="7"/>
  <c r="X928" i="7"/>
  <c r="X1046" i="7"/>
  <c r="K87" i="18"/>
  <c r="N81" i="18"/>
  <c r="K85" i="18"/>
  <c r="N33" i="18"/>
  <c r="X101" i="7"/>
  <c r="X96" i="7"/>
  <c r="J84" i="18"/>
  <c r="J40" i="18"/>
  <c r="I22" i="18"/>
  <c r="N95" i="18"/>
  <c r="N8" i="18"/>
  <c r="N40" i="18"/>
  <c r="K38" i="18"/>
  <c r="X155" i="7"/>
  <c r="X637" i="7"/>
  <c r="X692" i="7"/>
  <c r="X745" i="7"/>
  <c r="X703" i="7"/>
  <c r="X986" i="7"/>
  <c r="X1082" i="7"/>
  <c r="X1135" i="7"/>
  <c r="X1152" i="7"/>
  <c r="X1179" i="7"/>
  <c r="K84" i="18"/>
  <c r="U166" i="15"/>
  <c r="N38" i="18"/>
  <c r="K78" i="18"/>
  <c r="X716" i="7"/>
  <c r="X633" i="7"/>
  <c r="N14" i="18"/>
  <c r="K26" i="18"/>
  <c r="X188" i="7"/>
  <c r="N84" i="18"/>
  <c r="X15" i="7"/>
  <c r="X481" i="7"/>
  <c r="X505" i="7"/>
  <c r="X779" i="7"/>
  <c r="X964" i="7"/>
  <c r="X1058" i="7"/>
  <c r="N79" i="18"/>
  <c r="K42" i="18"/>
  <c r="X128" i="7"/>
  <c r="K83" i="18"/>
  <c r="J3" i="18"/>
  <c r="J24" i="18"/>
  <c r="J21" i="18"/>
  <c r="N85" i="18"/>
  <c r="I97" i="18"/>
  <c r="K88" i="18"/>
  <c r="K17" i="18"/>
  <c r="K91" i="18"/>
  <c r="K21" i="18"/>
  <c r="X860" i="7"/>
  <c r="X975" i="7"/>
  <c r="X1225" i="7"/>
  <c r="K63" i="18"/>
  <c r="K89" i="18"/>
  <c r="N78" i="18"/>
  <c r="N31" i="18"/>
  <c r="X500" i="7"/>
  <c r="X490" i="7"/>
  <c r="X863" i="7"/>
  <c r="X979" i="7"/>
  <c r="X1066" i="7"/>
  <c r="X1191" i="7"/>
  <c r="X1158" i="7"/>
  <c r="X1174" i="7"/>
  <c r="N36" i="18"/>
  <c r="I13" i="18"/>
  <c r="V19" i="7"/>
  <c r="G5" i="18"/>
  <c r="F26" i="18"/>
  <c r="E29" i="18"/>
  <c r="D98" i="18"/>
  <c r="D46" i="18"/>
  <c r="I12" i="18"/>
  <c r="Q38" i="18"/>
  <c r="P33" i="18"/>
  <c r="P78" i="18"/>
  <c r="P76" i="18"/>
  <c r="O33" i="18"/>
  <c r="O26" i="18"/>
  <c r="U439" i="15"/>
  <c r="K97" i="18"/>
  <c r="K36" i="18"/>
  <c r="K34" i="18"/>
  <c r="K94" i="18"/>
  <c r="J22" i="18"/>
  <c r="J16" i="18"/>
  <c r="J13" i="18"/>
  <c r="I17" i="18"/>
  <c r="I29" i="18"/>
  <c r="H17" i="18"/>
  <c r="H5" i="18"/>
  <c r="G9" i="18"/>
  <c r="G78" i="18"/>
  <c r="D94" i="18"/>
  <c r="D84" i="18"/>
  <c r="D18" i="18"/>
  <c r="Q98" i="18"/>
  <c r="Q67" i="18"/>
  <c r="Q13" i="18"/>
  <c r="P21" i="18"/>
  <c r="P87" i="18"/>
  <c r="O42" i="18"/>
  <c r="O22" i="18"/>
  <c r="L76" i="18"/>
  <c r="L47" i="18"/>
  <c r="U431" i="15"/>
  <c r="U139" i="15"/>
  <c r="J8" i="18"/>
  <c r="J47" i="18"/>
  <c r="J18" i="18"/>
  <c r="I21" i="18"/>
  <c r="I19" i="18"/>
  <c r="I5" i="18"/>
  <c r="I37" i="18"/>
  <c r="I78" i="18"/>
  <c r="H84" i="18"/>
  <c r="H37" i="18"/>
  <c r="G22" i="18"/>
  <c r="G67" i="18"/>
  <c r="G7" i="18"/>
  <c r="G63" i="18"/>
  <c r="F19" i="18"/>
  <c r="F44" i="18"/>
  <c r="F34" i="18"/>
  <c r="E87" i="18"/>
  <c r="E37" i="18"/>
  <c r="D38" i="18"/>
  <c r="D19" i="18"/>
  <c r="D33" i="18"/>
  <c r="D78" i="18"/>
  <c r="D41" i="18"/>
  <c r="D13" i="18"/>
  <c r="Q95" i="18"/>
  <c r="Q97" i="18"/>
  <c r="Q93" i="18"/>
  <c r="Q94" i="18"/>
  <c r="Q78" i="18"/>
  <c r="Q39" i="18"/>
  <c r="Q31" i="18"/>
  <c r="P83" i="18"/>
  <c r="P74" i="18"/>
  <c r="P96" i="18"/>
  <c r="L21" i="18"/>
  <c r="U1232" i="15"/>
  <c r="U329" i="15"/>
  <c r="J93" i="18"/>
  <c r="J94" i="18"/>
  <c r="J88" i="18"/>
  <c r="J29" i="18"/>
  <c r="J7" i="18"/>
  <c r="I81" i="18"/>
  <c r="H38" i="18"/>
  <c r="H22" i="18"/>
  <c r="H8" i="18"/>
  <c r="G34" i="18"/>
  <c r="I88" i="18"/>
  <c r="E16" i="18"/>
  <c r="E33" i="18"/>
  <c r="G10" i="18"/>
  <c r="D14" i="18"/>
  <c r="D42" i="18"/>
  <c r="D37" i="18"/>
  <c r="X13" i="7"/>
  <c r="Q19" i="18"/>
  <c r="Q36" i="18"/>
  <c r="J85" i="18"/>
  <c r="O98" i="18"/>
  <c r="O37" i="18"/>
  <c r="G24" i="18"/>
  <c r="L81" i="18"/>
  <c r="L13" i="18"/>
  <c r="G10" i="17"/>
  <c r="D66" i="18"/>
  <c r="U1154" i="15"/>
  <c r="U816" i="15"/>
  <c r="X107" i="7"/>
  <c r="X43" i="7"/>
  <c r="X162" i="7"/>
  <c r="X380" i="7"/>
  <c r="X508" i="7"/>
  <c r="X536" i="7"/>
  <c r="X520" i="7"/>
  <c r="X616" i="7"/>
  <c r="X491" i="7"/>
  <c r="X555" i="7"/>
  <c r="X610" i="7"/>
  <c r="X674" i="7"/>
  <c r="X793" i="7"/>
  <c r="X734" i="7"/>
  <c r="X856" i="7"/>
  <c r="X815" i="7"/>
  <c r="X956" i="7"/>
  <c r="X877" i="7"/>
  <c r="X950" i="7"/>
  <c r="X984" i="7"/>
  <c r="X1023" i="7"/>
  <c r="X1078" i="7"/>
  <c r="X1242" i="7"/>
  <c r="X1136" i="7"/>
  <c r="X1238" i="7"/>
  <c r="X1212" i="7"/>
  <c r="X1185" i="7"/>
  <c r="K5" i="18"/>
  <c r="K44" i="18"/>
  <c r="X106" i="7"/>
  <c r="X42" i="7"/>
  <c r="X53" i="7"/>
  <c r="X172" i="7"/>
  <c r="J89" i="18"/>
  <c r="J12" i="18"/>
  <c r="J31" i="18"/>
  <c r="I3" i="18"/>
  <c r="H14" i="18"/>
  <c r="H42" i="18"/>
  <c r="H20" i="18"/>
  <c r="H7" i="18"/>
  <c r="G40" i="18"/>
  <c r="G18" i="18"/>
  <c r="F38" i="18"/>
  <c r="E38" i="18"/>
  <c r="E42" i="18"/>
  <c r="E19" i="18"/>
  <c r="E11" i="18"/>
  <c r="D24" i="18"/>
  <c r="D95" i="18"/>
  <c r="D22" i="18"/>
  <c r="D20" i="18"/>
  <c r="D89" i="18"/>
  <c r="D15" i="18"/>
  <c r="Q9" i="18"/>
  <c r="Q26" i="18"/>
  <c r="G14" i="18"/>
  <c r="P97" i="18"/>
  <c r="P81" i="18"/>
  <c r="O67" i="18"/>
  <c r="O18" i="18"/>
  <c r="L80" i="18"/>
  <c r="U1218" i="15"/>
  <c r="U812" i="15"/>
  <c r="U707" i="15"/>
  <c r="U706" i="15"/>
  <c r="U769" i="15"/>
  <c r="U652" i="15"/>
  <c r="U539" i="15"/>
  <c r="U513" i="15"/>
  <c r="U457" i="15"/>
  <c r="U403" i="15"/>
  <c r="U389" i="15"/>
  <c r="I85" i="18"/>
  <c r="I15" i="18"/>
  <c r="H24" i="18"/>
  <c r="J10" i="18"/>
  <c r="G11" i="18"/>
  <c r="I10" i="18"/>
  <c r="F17" i="18"/>
  <c r="F78" i="18"/>
  <c r="F13" i="18"/>
  <c r="E17" i="18"/>
  <c r="O7" i="18"/>
  <c r="O34" i="18"/>
  <c r="X21" i="7"/>
  <c r="U1098" i="15"/>
  <c r="X1024" i="7"/>
  <c r="K14" i="18"/>
  <c r="K8" i="18"/>
  <c r="K19" i="18"/>
  <c r="K20" i="18"/>
  <c r="K29" i="18"/>
  <c r="J17" i="18"/>
  <c r="J96" i="18"/>
  <c r="I42" i="18"/>
  <c r="I39" i="18"/>
  <c r="H33" i="18"/>
  <c r="H81" i="18"/>
  <c r="H97" i="18"/>
  <c r="H80" i="18"/>
  <c r="G29" i="18"/>
  <c r="G13" i="18"/>
  <c r="F24" i="18"/>
  <c r="F8" i="18"/>
  <c r="F5" i="18"/>
  <c r="F15" i="18"/>
  <c r="H88" i="18"/>
  <c r="E24" i="18"/>
  <c r="E67" i="18"/>
  <c r="W47" i="7"/>
  <c r="U47" i="7" s="1"/>
  <c r="D9" i="18"/>
  <c r="D63" i="18"/>
  <c r="J95" i="18"/>
  <c r="Q7" i="18"/>
  <c r="P19" i="18"/>
  <c r="P15" i="18"/>
  <c r="X28" i="7"/>
  <c r="O23" i="18"/>
  <c r="L16" i="18"/>
  <c r="L29" i="18"/>
  <c r="L18" i="18"/>
  <c r="U700" i="15"/>
  <c r="U818" i="15"/>
  <c r="U758" i="15"/>
  <c r="U702" i="15"/>
  <c r="U736" i="15"/>
  <c r="U559" i="15"/>
  <c r="U96" i="15"/>
  <c r="U449" i="15"/>
  <c r="I80" i="18"/>
  <c r="I20" i="18"/>
  <c r="I11" i="18"/>
  <c r="H9" i="18"/>
  <c r="H11" i="18"/>
  <c r="F33" i="18"/>
  <c r="F7" i="18"/>
  <c r="E10" i="18"/>
  <c r="E36" i="18"/>
  <c r="E39" i="18"/>
  <c r="E78" i="18"/>
  <c r="E13" i="18"/>
  <c r="D10" i="18"/>
  <c r="Q24" i="18"/>
  <c r="Q29" i="18"/>
  <c r="P13" i="18"/>
  <c r="O13" i="18"/>
  <c r="W19" i="7"/>
  <c r="U310" i="15"/>
  <c r="H67" i="18"/>
  <c r="H10" i="18"/>
  <c r="D97" i="18"/>
  <c r="D11" i="18"/>
  <c r="Q23" i="18"/>
  <c r="P39" i="18"/>
  <c r="P34" i="18"/>
  <c r="O38" i="18"/>
  <c r="O8" i="18"/>
  <c r="O11" i="18"/>
  <c r="H85" i="18"/>
  <c r="L20" i="18"/>
  <c r="K15" i="18"/>
  <c r="K3" i="18"/>
  <c r="X97" i="7"/>
  <c r="X33" i="7"/>
  <c r="X92" i="7"/>
  <c r="J38" i="18"/>
  <c r="J23" i="18"/>
  <c r="J39" i="18"/>
  <c r="J15" i="18"/>
  <c r="I34" i="18"/>
  <c r="H46" i="18"/>
  <c r="H63" i="18"/>
  <c r="G33" i="18"/>
  <c r="G16" i="18"/>
  <c r="G42" i="18"/>
  <c r="G15" i="18"/>
  <c r="F63" i="18"/>
  <c r="F47" i="18"/>
  <c r="D3" i="18"/>
  <c r="D29" i="18"/>
  <c r="Q14" i="18"/>
  <c r="H12" i="18"/>
  <c r="Q85" i="18"/>
  <c r="Q81" i="18"/>
  <c r="Q17" i="18"/>
  <c r="Q16" i="18"/>
  <c r="Q20" i="18"/>
  <c r="P18" i="18"/>
  <c r="X20" i="7"/>
  <c r="O74" i="18"/>
  <c r="L85" i="18"/>
  <c r="L17" i="18"/>
  <c r="L87" i="18"/>
  <c r="U678" i="15"/>
  <c r="U477" i="15"/>
  <c r="N39" i="18"/>
  <c r="X952" i="7"/>
  <c r="X959" i="7"/>
  <c r="X1054" i="7"/>
  <c r="X1109" i="7"/>
  <c r="X1143" i="7"/>
  <c r="K7" i="18"/>
  <c r="K81" i="18"/>
  <c r="J81" i="18"/>
  <c r="J14" i="18"/>
  <c r="J19" i="18"/>
  <c r="J36" i="18"/>
  <c r="Y16" i="15"/>
  <c r="I67" i="18"/>
  <c r="G23" i="18"/>
  <c r="G39" i="18"/>
  <c r="G26" i="18"/>
  <c r="G47" i="18"/>
  <c r="F74" i="18"/>
  <c r="F18" i="18"/>
  <c r="E40" i="18"/>
  <c r="D8" i="18"/>
  <c r="D34" i="18"/>
  <c r="Q21" i="18"/>
  <c r="Q5" i="18"/>
  <c r="Q11" i="18"/>
  <c r="P24" i="18"/>
  <c r="P7" i="18"/>
  <c r="O20" i="18"/>
  <c r="O41" i="18"/>
  <c r="U1241" i="15"/>
  <c r="U674" i="15"/>
  <c r="U589" i="15"/>
  <c r="I98" i="18"/>
  <c r="I87" i="18"/>
  <c r="I31" i="18"/>
  <c r="I76" i="18"/>
  <c r="G74" i="18"/>
  <c r="G36" i="18"/>
  <c r="G19" i="18"/>
  <c r="F22" i="18"/>
  <c r="F10" i="18"/>
  <c r="F20" i="18"/>
  <c r="F11" i="18"/>
  <c r="E76" i="18"/>
  <c r="D16" i="18"/>
  <c r="H95" i="18"/>
  <c r="S1246" i="7"/>
  <c r="P38" i="18"/>
  <c r="P5" i="18"/>
  <c r="P41" i="18"/>
  <c r="L98" i="18"/>
  <c r="L38" i="18"/>
  <c r="U1153" i="15"/>
  <c r="U669" i="15"/>
  <c r="U471" i="15"/>
  <c r="U288" i="15"/>
  <c r="G20" i="18"/>
  <c r="G12" i="18"/>
  <c r="P85" i="18"/>
  <c r="P98" i="18"/>
  <c r="P80" i="18"/>
  <c r="D12" i="18"/>
  <c r="O10" i="18"/>
  <c r="L93" i="18"/>
  <c r="H21" i="18"/>
  <c r="H91" i="18"/>
  <c r="Q87" i="18"/>
  <c r="J34" i="18"/>
  <c r="I33" i="18"/>
  <c r="I23" i="18"/>
  <c r="H98" i="18"/>
  <c r="H87" i="18"/>
  <c r="H16" i="18"/>
  <c r="H36" i="18"/>
  <c r="G8" i="18"/>
  <c r="G44" i="18"/>
  <c r="F67" i="18"/>
  <c r="F36" i="18"/>
  <c r="F37" i="18"/>
  <c r="E8" i="18"/>
  <c r="E20" i="18"/>
  <c r="E34" i="18"/>
  <c r="D21" i="18"/>
  <c r="D17" i="18"/>
  <c r="D74" i="18"/>
  <c r="Q89" i="18"/>
  <c r="Q15" i="18"/>
  <c r="P31" i="18"/>
  <c r="P20" i="18"/>
  <c r="O29" i="18"/>
  <c r="P10" i="18"/>
  <c r="L26" i="18"/>
  <c r="L42" i="18"/>
  <c r="N94" i="18"/>
  <c r="N93" i="18"/>
  <c r="K93" i="18"/>
  <c r="J97" i="18"/>
  <c r="J42" i="18"/>
  <c r="I14" i="18"/>
  <c r="I83" i="18"/>
  <c r="I26" i="18"/>
  <c r="I7" i="18"/>
  <c r="H93" i="18"/>
  <c r="H94" i="18"/>
  <c r="H19" i="18"/>
  <c r="H39" i="18"/>
  <c r="H76" i="18"/>
  <c r="G17" i="18"/>
  <c r="G76" i="18"/>
  <c r="F46" i="18"/>
  <c r="E5" i="18"/>
  <c r="D67" i="18"/>
  <c r="D87" i="18"/>
  <c r="D26" i="18"/>
  <c r="Q88" i="18"/>
  <c r="Q18" i="18"/>
  <c r="Q47" i="18"/>
  <c r="Q10" i="18"/>
  <c r="P9" i="18"/>
  <c r="P17" i="18"/>
  <c r="P47" i="18"/>
  <c r="O17" i="18"/>
  <c r="U1230" i="15"/>
  <c r="U1194" i="15"/>
  <c r="U1110" i="15"/>
  <c r="U1087" i="15"/>
  <c r="U465" i="15"/>
  <c r="U427" i="15"/>
  <c r="U332" i="15"/>
  <c r="U1231" i="15"/>
  <c r="U1195" i="15"/>
  <c r="U1091" i="15"/>
  <c r="U333" i="15"/>
  <c r="U128" i="15"/>
  <c r="U4" i="18"/>
  <c r="W4" i="18"/>
  <c r="V70" i="18"/>
  <c r="V72" i="18"/>
  <c r="X4" i="18"/>
  <c r="X71" i="18"/>
  <c r="X72" i="18"/>
  <c r="X69" i="18"/>
  <c r="U73" i="18"/>
  <c r="X70" i="18"/>
  <c r="W72" i="18"/>
  <c r="T69" i="18"/>
  <c r="U72" i="18"/>
  <c r="W69" i="18"/>
  <c r="U69" i="18"/>
  <c r="U71" i="18"/>
  <c r="T73" i="18"/>
  <c r="T70" i="18"/>
  <c r="T72" i="18"/>
  <c r="T71" i="18"/>
  <c r="U70" i="18"/>
  <c r="V69" i="18"/>
  <c r="V4" i="18"/>
  <c r="T4" i="18"/>
  <c r="W71" i="18"/>
  <c r="X73" i="18"/>
  <c r="V73" i="18"/>
  <c r="W73" i="18"/>
  <c r="V71" i="18"/>
  <c r="W70" i="18"/>
  <c r="U1222" i="15"/>
  <c r="U711" i="15"/>
  <c r="U767" i="15"/>
  <c r="U561" i="15"/>
  <c r="U362" i="15"/>
  <c r="U708" i="15"/>
  <c r="U762" i="15"/>
  <c r="U705" i="15"/>
  <c r="U765" i="15"/>
  <c r="U737" i="15"/>
  <c r="U703" i="15"/>
  <c r="U651" i="15"/>
  <c r="U610" i="15"/>
  <c r="U560" i="15"/>
  <c r="U538" i="15"/>
  <c r="U104" i="15"/>
  <c r="U1237" i="15"/>
  <c r="U1129" i="15"/>
  <c r="U933" i="15"/>
  <c r="U805" i="15"/>
  <c r="U755" i="15"/>
  <c r="U701" i="15"/>
  <c r="U761" i="15"/>
  <c r="U644" i="15"/>
  <c r="U598" i="15"/>
  <c r="U555" i="15"/>
  <c r="U535" i="15"/>
  <c r="U509" i="15"/>
  <c r="U1169" i="15"/>
  <c r="U1139" i="15"/>
  <c r="U1156" i="15"/>
  <c r="U1233" i="15"/>
  <c r="U1211" i="15"/>
  <c r="U1000" i="15"/>
  <c r="U858" i="15"/>
  <c r="U804" i="15"/>
  <c r="U815" i="15"/>
  <c r="U754" i="15"/>
  <c r="U643" i="15"/>
  <c r="U597" i="15"/>
  <c r="U554" i="15"/>
  <c r="U533" i="15"/>
  <c r="U508" i="15"/>
  <c r="U395" i="15"/>
  <c r="U1229" i="15"/>
  <c r="U1210" i="15"/>
  <c r="U801" i="15"/>
  <c r="U491" i="15"/>
  <c r="U814" i="15"/>
  <c r="U750" i="15"/>
  <c r="U487" i="15"/>
  <c r="U692" i="15"/>
  <c r="U636" i="15"/>
  <c r="U594" i="15"/>
  <c r="U553" i="15"/>
  <c r="U531" i="15"/>
  <c r="U506" i="15"/>
  <c r="U391" i="15"/>
  <c r="U445" i="15"/>
  <c r="U381" i="15"/>
  <c r="U1225" i="15"/>
  <c r="U1207" i="15"/>
  <c r="U992" i="15"/>
  <c r="U928" i="15"/>
  <c r="U852" i="15"/>
  <c r="U800" i="15"/>
  <c r="U793" i="15"/>
  <c r="U810" i="15"/>
  <c r="U743" i="15"/>
  <c r="U757" i="15"/>
  <c r="U687" i="15"/>
  <c r="U552" i="15"/>
  <c r="U530" i="15"/>
  <c r="U387" i="15"/>
  <c r="U409" i="15"/>
  <c r="U33" i="15"/>
  <c r="U1163" i="15"/>
  <c r="U1221" i="15"/>
  <c r="U1240" i="15"/>
  <c r="U1243" i="15"/>
  <c r="U1206" i="15"/>
  <c r="U850" i="15"/>
  <c r="U788" i="15"/>
  <c r="U853" i="15"/>
  <c r="U739" i="15"/>
  <c r="U683" i="15"/>
  <c r="U586" i="15"/>
  <c r="U551" i="15"/>
  <c r="U529" i="15"/>
  <c r="U29" i="15"/>
  <c r="U1183" i="15"/>
  <c r="U1217" i="15"/>
  <c r="U1242" i="15"/>
  <c r="U1202" i="15"/>
  <c r="U914" i="15"/>
  <c r="U848" i="15"/>
  <c r="U784" i="15"/>
  <c r="U851" i="15"/>
  <c r="U785" i="15"/>
  <c r="U807" i="15"/>
  <c r="U738" i="15"/>
  <c r="U666" i="15"/>
  <c r="U680" i="15"/>
  <c r="U584" i="15"/>
  <c r="U549" i="15"/>
  <c r="U527" i="15"/>
  <c r="U379" i="15"/>
  <c r="U377" i="15"/>
  <c r="U25" i="15"/>
  <c r="U950" i="15"/>
  <c r="U1209" i="15"/>
  <c r="U1236" i="15"/>
  <c r="U1239" i="15"/>
  <c r="U1199" i="15"/>
  <c r="U832" i="15"/>
  <c r="U760" i="15"/>
  <c r="U803" i="15"/>
  <c r="U734" i="15"/>
  <c r="U661" i="15"/>
  <c r="U753" i="15"/>
  <c r="U676" i="15"/>
  <c r="U616" i="15"/>
  <c r="U578" i="15"/>
  <c r="U547" i="15"/>
  <c r="U525" i="15"/>
  <c r="U437" i="15"/>
  <c r="U21" i="15"/>
  <c r="U1205" i="15"/>
  <c r="U1238" i="15"/>
  <c r="U1198" i="15"/>
  <c r="U1107" i="15"/>
  <c r="U829" i="15"/>
  <c r="U756" i="15"/>
  <c r="U799" i="15"/>
  <c r="U722" i="15"/>
  <c r="U658" i="15"/>
  <c r="U451" i="15"/>
  <c r="U752" i="15"/>
  <c r="U712" i="15"/>
  <c r="U675" i="15"/>
  <c r="U577" i="15"/>
  <c r="U546" i="15"/>
  <c r="U524" i="15"/>
  <c r="U371" i="15"/>
  <c r="U401" i="15"/>
  <c r="U373" i="15"/>
  <c r="U224" i="15"/>
  <c r="U17" i="15"/>
  <c r="U943" i="15"/>
  <c r="U1201" i="15"/>
  <c r="U825" i="15"/>
  <c r="U1009" i="15"/>
  <c r="U781" i="15"/>
  <c r="U791" i="15"/>
  <c r="U447" i="15"/>
  <c r="U576" i="15"/>
  <c r="U545" i="15"/>
  <c r="U521" i="15"/>
  <c r="U13" i="15"/>
  <c r="U1197" i="15"/>
  <c r="U824" i="15"/>
  <c r="U984" i="15"/>
  <c r="U777" i="15"/>
  <c r="U782" i="15"/>
  <c r="U715" i="15"/>
  <c r="U748" i="15"/>
  <c r="U668" i="15"/>
  <c r="U573" i="15"/>
  <c r="U544" i="15"/>
  <c r="U520" i="15"/>
  <c r="U489" i="15"/>
  <c r="U423" i="15"/>
  <c r="U363" i="15"/>
  <c r="U369" i="15"/>
  <c r="U67" i="15"/>
  <c r="U1193" i="15"/>
  <c r="U1228" i="15"/>
  <c r="U1227" i="15"/>
  <c r="U1190" i="15"/>
  <c r="U821" i="15"/>
  <c r="U779" i="15"/>
  <c r="U714" i="15"/>
  <c r="U745" i="15"/>
  <c r="U660" i="15"/>
  <c r="U599" i="15"/>
  <c r="U570" i="15"/>
  <c r="U543" i="15"/>
  <c r="U518" i="15"/>
  <c r="U92" i="15"/>
  <c r="U429" i="15"/>
  <c r="U397" i="15"/>
  <c r="U202" i="15"/>
  <c r="U1189" i="15"/>
  <c r="U1226" i="15"/>
  <c r="U1186" i="15"/>
  <c r="U882" i="15"/>
  <c r="U820" i="15"/>
  <c r="U827" i="15"/>
  <c r="U774" i="15"/>
  <c r="U744" i="15"/>
  <c r="U656" i="15"/>
  <c r="U564" i="15"/>
  <c r="U542" i="15"/>
  <c r="U516" i="15"/>
  <c r="U90" i="15"/>
  <c r="U411" i="15"/>
  <c r="U393" i="15"/>
  <c r="U1185" i="15"/>
  <c r="U1223" i="15"/>
  <c r="U1158" i="15"/>
  <c r="U945" i="15"/>
  <c r="U878" i="15"/>
  <c r="U817" i="15"/>
  <c r="U826" i="15"/>
  <c r="U771" i="15"/>
  <c r="U709" i="15"/>
  <c r="U773" i="15"/>
  <c r="U740" i="15"/>
  <c r="U655" i="15"/>
  <c r="U571" i="15"/>
  <c r="U562" i="15"/>
  <c r="U540" i="15"/>
  <c r="U514" i="15"/>
  <c r="U485" i="15"/>
  <c r="U421" i="15"/>
  <c r="U365" i="15"/>
  <c r="O103" i="15"/>
  <c r="Y103" i="15" s="1"/>
  <c r="X103" i="7"/>
  <c r="O39" i="15"/>
  <c r="X39" i="7"/>
  <c r="O266" i="15"/>
  <c r="Y266" i="15" s="1"/>
  <c r="X266" i="7"/>
  <c r="X232" i="7"/>
  <c r="O143" i="15"/>
  <c r="Y143" i="15" s="1"/>
  <c r="X143" i="7"/>
  <c r="P21" i="9"/>
  <c r="P10" i="8"/>
  <c r="O207" i="15"/>
  <c r="X207" i="7"/>
  <c r="O234" i="15"/>
  <c r="Y234" i="15" s="1"/>
  <c r="X234" i="7"/>
  <c r="P11" i="9"/>
  <c r="O344" i="15"/>
  <c r="M77" i="18" s="1"/>
  <c r="X344" i="7"/>
  <c r="X400" i="7"/>
  <c r="O347" i="15"/>
  <c r="Y347" i="15" s="1"/>
  <c r="X347" i="7"/>
  <c r="O386" i="15"/>
  <c r="Y386" i="15" s="1"/>
  <c r="X386" i="7"/>
  <c r="O355" i="15"/>
  <c r="Y355" i="15" s="1"/>
  <c r="X355" i="7"/>
  <c r="O419" i="15"/>
  <c r="X419" i="7"/>
  <c r="O556" i="15"/>
  <c r="X556" i="7"/>
  <c r="O603" i="15"/>
  <c r="Y603" i="15" s="1"/>
  <c r="X603" i="7"/>
  <c r="O605" i="15"/>
  <c r="Y605" i="15" s="1"/>
  <c r="X605" i="7"/>
  <c r="O495" i="15"/>
  <c r="Y495" i="15" s="1"/>
  <c r="X495" i="7"/>
  <c r="O694" i="15"/>
  <c r="Y694" i="15" s="1"/>
  <c r="X694" i="7"/>
  <c r="O689" i="15"/>
  <c r="Y689" i="15" s="1"/>
  <c r="X689" i="7"/>
  <c r="X614" i="7"/>
  <c r="O833" i="15"/>
  <c r="Y833" i="15" s="1"/>
  <c r="X833" i="7"/>
  <c r="X804" i="7"/>
  <c r="O872" i="15"/>
  <c r="Y872" i="15" s="1"/>
  <c r="X872" i="7"/>
  <c r="O797" i="15"/>
  <c r="Y797" i="15" s="1"/>
  <c r="X797" i="7"/>
  <c r="O802" i="15"/>
  <c r="Y802" i="15" s="1"/>
  <c r="X802" i="7"/>
  <c r="O691" i="15"/>
  <c r="Y691" i="15" s="1"/>
  <c r="X691" i="7"/>
  <c r="O819" i="15"/>
  <c r="Y819" i="15" s="1"/>
  <c r="X819" i="7"/>
  <c r="O880" i="15"/>
  <c r="Y880" i="15" s="1"/>
  <c r="X880" i="7"/>
  <c r="O965" i="15"/>
  <c r="Y965" i="15" s="1"/>
  <c r="X965" i="7"/>
  <c r="O881" i="15"/>
  <c r="Y881" i="15" s="1"/>
  <c r="X881" i="7"/>
  <c r="O953" i="15"/>
  <c r="X953" i="7"/>
  <c r="O988" i="15"/>
  <c r="Y988" i="15" s="1"/>
  <c r="X988" i="7"/>
  <c r="O1037" i="15"/>
  <c r="Y1037" i="15" s="1"/>
  <c r="X1037" i="7"/>
  <c r="O1001" i="15"/>
  <c r="Y1001" i="15" s="1"/>
  <c r="X1001" i="7"/>
  <c r="O1075" i="15"/>
  <c r="X1075" i="7"/>
  <c r="O1020" i="15"/>
  <c r="Y1020" i="15" s="1"/>
  <c r="X1020" i="7"/>
  <c r="X1164" i="7"/>
  <c r="N27" i="9"/>
  <c r="N4" i="8"/>
  <c r="M455" i="15"/>
  <c r="K51" i="18" s="1"/>
  <c r="P8" i="9"/>
  <c r="O102" i="15"/>
  <c r="X102" i="7"/>
  <c r="N20" i="9"/>
  <c r="N11" i="8"/>
  <c r="M82" i="15"/>
  <c r="K27" i="18" s="1"/>
  <c r="O113" i="15"/>
  <c r="Y113" i="15" s="1"/>
  <c r="X113" i="7"/>
  <c r="O169" i="15"/>
  <c r="Y169" i="15" s="1"/>
  <c r="X169" i="7"/>
  <c r="L1246" i="7"/>
  <c r="L24" i="9"/>
  <c r="K910" i="15"/>
  <c r="K21" i="9"/>
  <c r="K10" i="8"/>
  <c r="J207" i="15"/>
  <c r="H25" i="18" s="1"/>
  <c r="K11" i="9"/>
  <c r="J344" i="15"/>
  <c r="K16" i="9"/>
  <c r="J648" i="15"/>
  <c r="J14" i="8"/>
  <c r="I296" i="15"/>
  <c r="J14" i="16" s="1"/>
  <c r="J9" i="9"/>
  <c r="I664" i="15"/>
  <c r="I13" i="8"/>
  <c r="H528" i="15"/>
  <c r="I13" i="16" s="1"/>
  <c r="I12" i="9"/>
  <c r="H787" i="15"/>
  <c r="I12" i="17" s="1"/>
  <c r="I25" i="9"/>
  <c r="I8" i="8"/>
  <c r="H1219" i="15"/>
  <c r="F55" i="18" s="1"/>
  <c r="E16" i="15"/>
  <c r="V16" i="7"/>
  <c r="W16" i="7"/>
  <c r="U16" i="7" s="1"/>
  <c r="G20" i="9"/>
  <c r="G11" i="8"/>
  <c r="F82" i="15"/>
  <c r="D27" i="18" s="1"/>
  <c r="E62" i="15"/>
  <c r="W62" i="7"/>
  <c r="V62" i="7"/>
  <c r="E156" i="15"/>
  <c r="V156" i="7"/>
  <c r="W156" i="7"/>
  <c r="E79" i="15"/>
  <c r="W79" i="7"/>
  <c r="V79" i="7"/>
  <c r="W132" i="7"/>
  <c r="V132" i="7"/>
  <c r="W84" i="7"/>
  <c r="U84" i="7" s="1"/>
  <c r="V84" i="7"/>
  <c r="E5" i="15"/>
  <c r="W5" i="7"/>
  <c r="U5" i="7" s="1"/>
  <c r="V5" i="7"/>
  <c r="W69" i="7"/>
  <c r="V69" i="7"/>
  <c r="W159" i="7"/>
  <c r="V159" i="7"/>
  <c r="E239" i="15"/>
  <c r="W239" i="7"/>
  <c r="V239" i="7"/>
  <c r="E184" i="15"/>
  <c r="W184" i="7"/>
  <c r="V184" i="7"/>
  <c r="W295" i="7"/>
  <c r="U295" i="7" s="1"/>
  <c r="V295" i="7"/>
  <c r="W193" i="7"/>
  <c r="V193" i="7"/>
  <c r="E245" i="15"/>
  <c r="W245" i="7"/>
  <c r="V245" i="7"/>
  <c r="E174" i="15"/>
  <c r="V174" i="7"/>
  <c r="W174" i="7"/>
  <c r="W381" i="7"/>
  <c r="V381" i="7"/>
  <c r="W339" i="7"/>
  <c r="U339" i="7" s="1"/>
  <c r="V339" i="7"/>
  <c r="W280" i="7"/>
  <c r="V280" i="7"/>
  <c r="F11" i="9"/>
  <c r="E344" i="15"/>
  <c r="C77" i="18" s="1"/>
  <c r="W344" i="7"/>
  <c r="V344" i="7"/>
  <c r="E285" i="15"/>
  <c r="V285" i="7"/>
  <c r="W285" i="7"/>
  <c r="E349" i="15"/>
  <c r="W349" i="7"/>
  <c r="V349" i="7"/>
  <c r="E242" i="15"/>
  <c r="C90" i="18" s="1"/>
  <c r="W90" i="18" s="1"/>
  <c r="W242" i="7"/>
  <c r="V242" i="7"/>
  <c r="E306" i="15"/>
  <c r="V306" i="7"/>
  <c r="W306" i="7"/>
  <c r="U306" i="7" s="1"/>
  <c r="E507" i="15"/>
  <c r="W507" i="7"/>
  <c r="V507" i="7"/>
  <c r="W490" i="7"/>
  <c r="U490" i="7" s="1"/>
  <c r="V490" i="7"/>
  <c r="W403" i="7"/>
  <c r="V403" i="7"/>
  <c r="E467" i="15"/>
  <c r="W467" i="7"/>
  <c r="V467" i="7"/>
  <c r="W408" i="7"/>
  <c r="V408" i="7"/>
  <c r="W473" i="7"/>
  <c r="V473" i="7"/>
  <c r="W417" i="7"/>
  <c r="U417" i="7" s="1"/>
  <c r="V417" i="7"/>
  <c r="E475" i="15"/>
  <c r="W475" i="7"/>
  <c r="V475" i="7"/>
  <c r="W570" i="7"/>
  <c r="V570" i="7"/>
  <c r="W531" i="7"/>
  <c r="V531" i="7"/>
  <c r="E625" i="15"/>
  <c r="W625" i="7"/>
  <c r="V625" i="7"/>
  <c r="W564" i="7"/>
  <c r="V564" i="7"/>
  <c r="E493" i="15"/>
  <c r="W493" i="7"/>
  <c r="V493" i="7"/>
  <c r="E557" i="15"/>
  <c r="W557" i="7"/>
  <c r="V557" i="7"/>
  <c r="W637" i="7"/>
  <c r="U637" i="7" s="1"/>
  <c r="V637" i="7"/>
  <c r="E710" i="15"/>
  <c r="W710" i="7"/>
  <c r="V710" i="7"/>
  <c r="W658" i="7"/>
  <c r="V658" i="7"/>
  <c r="W714" i="7"/>
  <c r="U714" i="7" s="1"/>
  <c r="V714" i="7"/>
  <c r="E663" i="15"/>
  <c r="W663" i="7"/>
  <c r="V663" i="7"/>
  <c r="W758" i="7"/>
  <c r="V758" i="7"/>
  <c r="F16" i="9"/>
  <c r="E648" i="15"/>
  <c r="W648" i="7"/>
  <c r="V648" i="7"/>
  <c r="E698" i="15"/>
  <c r="W698" i="7"/>
  <c r="V698" i="7"/>
  <c r="W810" i="7"/>
  <c r="V810" i="7"/>
  <c r="E751" i="15"/>
  <c r="W751" i="7"/>
  <c r="V751" i="7"/>
  <c r="W815" i="7"/>
  <c r="U815" i="7" s="1"/>
  <c r="V815" i="7"/>
  <c r="E772" i="15"/>
  <c r="W772" i="7"/>
  <c r="V772" i="7"/>
  <c r="E846" i="15"/>
  <c r="W846" i="7"/>
  <c r="V846" i="7"/>
  <c r="W709" i="7"/>
  <c r="U709" i="7" s="1"/>
  <c r="V709" i="7"/>
  <c r="W773" i="7"/>
  <c r="V773" i="7"/>
  <c r="W978" i="7"/>
  <c r="V978" i="7"/>
  <c r="W994" i="7"/>
  <c r="V994" i="7"/>
  <c r="E870" i="15"/>
  <c r="V870" i="7"/>
  <c r="W870" i="7"/>
  <c r="W986" i="7"/>
  <c r="V986" i="7"/>
  <c r="E903" i="15"/>
  <c r="W903" i="7"/>
  <c r="V903" i="7"/>
  <c r="V832" i="7"/>
  <c r="W832" i="7"/>
  <c r="V896" i="7"/>
  <c r="W896" i="7"/>
  <c r="W979" i="7"/>
  <c r="U979" i="7" s="1"/>
  <c r="V979" i="7"/>
  <c r="W964" i="7"/>
  <c r="U964" i="7" s="1"/>
  <c r="V964" i="7"/>
  <c r="E1020" i="15"/>
  <c r="W1020" i="7"/>
  <c r="V1020" i="7"/>
  <c r="E989" i="15"/>
  <c r="W989" i="7"/>
  <c r="V989" i="7"/>
  <c r="W1070" i="7"/>
  <c r="V1070" i="7"/>
  <c r="W1005" i="7"/>
  <c r="V1005" i="7"/>
  <c r="W1109" i="7"/>
  <c r="U1109" i="7" s="1"/>
  <c r="V1109" i="7"/>
  <c r="W1058" i="7"/>
  <c r="U1058" i="7" s="1"/>
  <c r="V1058" i="7"/>
  <c r="E1011" i="15"/>
  <c r="W1011" i="7"/>
  <c r="V1011" i="7"/>
  <c r="W1140" i="7"/>
  <c r="U1140" i="7" s="1"/>
  <c r="V1140" i="7"/>
  <c r="W1125" i="7"/>
  <c r="V1125" i="7"/>
  <c r="W1227" i="7"/>
  <c r="U1227" i="7" s="1"/>
  <c r="V1227" i="7"/>
  <c r="W1220" i="7"/>
  <c r="V1220" i="7"/>
  <c r="W1103" i="7"/>
  <c r="V1103" i="7"/>
  <c r="W1195" i="7"/>
  <c r="V1195" i="7"/>
  <c r="F25" i="9"/>
  <c r="F8" i="8"/>
  <c r="E1219" i="15"/>
  <c r="C55" i="18" s="1"/>
  <c r="W1219" i="7"/>
  <c r="V1219" i="7"/>
  <c r="W1239" i="7"/>
  <c r="V1239" i="7"/>
  <c r="W1225" i="7"/>
  <c r="U1225" i="7" s="1"/>
  <c r="V1225" i="7"/>
  <c r="U16" i="8"/>
  <c r="T177" i="15"/>
  <c r="U16" i="16" s="1"/>
  <c r="U26" i="9"/>
  <c r="U3" i="8"/>
  <c r="T375" i="15"/>
  <c r="R50" i="18" s="1"/>
  <c r="U12" i="9"/>
  <c r="T787" i="15"/>
  <c r="U12" i="17" s="1"/>
  <c r="T16" i="8"/>
  <c r="S177" i="15"/>
  <c r="T16" i="16" s="1"/>
  <c r="T23" i="9"/>
  <c r="T9" i="8"/>
  <c r="S886" i="15"/>
  <c r="Q35" i="18" s="1"/>
  <c r="R14" i="8"/>
  <c r="Q296" i="15"/>
  <c r="R14" i="16" s="1"/>
  <c r="R4" i="9"/>
  <c r="R5" i="8"/>
  <c r="Q624" i="15"/>
  <c r="O54" i="18" s="1"/>
  <c r="R12" i="9"/>
  <c r="Q787" i="15"/>
  <c r="R12" i="17" s="1"/>
  <c r="Q7" i="9"/>
  <c r="X32" i="7"/>
  <c r="N17" i="9"/>
  <c r="N12" i="8"/>
  <c r="M548" i="15"/>
  <c r="K28" i="18" s="1"/>
  <c r="U271" i="15"/>
  <c r="U3" i="15"/>
  <c r="Q25" i="9"/>
  <c r="Q8" i="8"/>
  <c r="P1219" i="15"/>
  <c r="N55" i="18" s="1"/>
  <c r="O99" i="15"/>
  <c r="Y99" i="15" s="1"/>
  <c r="X99" i="7"/>
  <c r="O35" i="15"/>
  <c r="X35" i="7"/>
  <c r="X223" i="7"/>
  <c r="O267" i="15"/>
  <c r="Y267" i="15" s="1"/>
  <c r="X267" i="7"/>
  <c r="O245" i="15"/>
  <c r="X245" i="7"/>
  <c r="O170" i="15"/>
  <c r="X170" i="7"/>
  <c r="O247" i="15"/>
  <c r="Y247" i="15" s="1"/>
  <c r="X247" i="7"/>
  <c r="O147" i="15"/>
  <c r="Y147" i="15" s="1"/>
  <c r="X147" i="7"/>
  <c r="O211" i="15"/>
  <c r="Y211" i="15" s="1"/>
  <c r="X211" i="7"/>
  <c r="X241" i="7"/>
  <c r="X348" i="7"/>
  <c r="X301" i="7"/>
  <c r="O428" i="15"/>
  <c r="Y428" i="15" s="1"/>
  <c r="X428" i="7"/>
  <c r="O306" i="15"/>
  <c r="Y306" i="15" s="1"/>
  <c r="X306" i="7"/>
  <c r="X362" i="7"/>
  <c r="O357" i="15"/>
  <c r="Y357" i="15" s="1"/>
  <c r="X357" i="7"/>
  <c r="O448" i="15"/>
  <c r="Y448" i="15" s="1"/>
  <c r="X448" i="7"/>
  <c r="X397" i="7"/>
  <c r="O461" i="15"/>
  <c r="Y461" i="15" s="1"/>
  <c r="X461" i="7"/>
  <c r="O390" i="15"/>
  <c r="Y390" i="15" s="1"/>
  <c r="X390" i="7"/>
  <c r="X454" i="7"/>
  <c r="O359" i="15"/>
  <c r="Y359" i="15" s="1"/>
  <c r="X359" i="7"/>
  <c r="X423" i="7"/>
  <c r="X589" i="7"/>
  <c r="O617" i="15"/>
  <c r="Y617" i="15" s="1"/>
  <c r="X617" i="7"/>
  <c r="X549" i="7"/>
  <c r="X615" i="7"/>
  <c r="O558" i="15"/>
  <c r="X558" i="7"/>
  <c r="O499" i="15"/>
  <c r="X499" i="7"/>
  <c r="P15" i="8"/>
  <c r="X563" i="7"/>
  <c r="X744" i="7"/>
  <c r="X705" i="7"/>
  <c r="X656" i="7"/>
  <c r="X629" i="7"/>
  <c r="X700" i="7"/>
  <c r="X618" i="7"/>
  <c r="O682" i="15"/>
  <c r="Y682" i="15" s="1"/>
  <c r="X682" i="7"/>
  <c r="O836" i="15"/>
  <c r="Y836" i="15" s="1"/>
  <c r="X836" i="7"/>
  <c r="O808" i="15"/>
  <c r="Y808" i="15" s="1"/>
  <c r="X808" i="7"/>
  <c r="X826" i="7"/>
  <c r="X801" i="7"/>
  <c r="O742" i="15"/>
  <c r="Y742" i="15" s="1"/>
  <c r="X742" i="7"/>
  <c r="O806" i="15"/>
  <c r="Y806" i="15" s="1"/>
  <c r="X806" i="7"/>
  <c r="O695" i="15"/>
  <c r="Y695" i="15" s="1"/>
  <c r="X695" i="7"/>
  <c r="O759" i="15"/>
  <c r="Y759" i="15" s="1"/>
  <c r="X759" i="7"/>
  <c r="X831" i="7"/>
  <c r="O944" i="15"/>
  <c r="Y944" i="15" s="1"/>
  <c r="X944" i="7"/>
  <c r="X895" i="7"/>
  <c r="X884" i="7"/>
  <c r="X1034" i="7"/>
  <c r="O885" i="15"/>
  <c r="Y885" i="15" s="1"/>
  <c r="X885" i="7"/>
  <c r="O972" i="15"/>
  <c r="Y972" i="15" s="1"/>
  <c r="X972" i="7"/>
  <c r="X992" i="7"/>
  <c r="O969" i="15"/>
  <c r="Y969" i="15" s="1"/>
  <c r="X969" i="7"/>
  <c r="X978" i="7"/>
  <c r="X943" i="7"/>
  <c r="X1071" i="7"/>
  <c r="O1084" i="15"/>
  <c r="Y1084" i="15" s="1"/>
  <c r="X1084" i="7"/>
  <c r="O1097" i="15"/>
  <c r="Y1097" i="15" s="1"/>
  <c r="X1097" i="7"/>
  <c r="O1081" i="15"/>
  <c r="Y1081" i="15" s="1"/>
  <c r="X1081" i="7"/>
  <c r="O1234" i="15"/>
  <c r="Y1234" i="15" s="1"/>
  <c r="X1234" i="7"/>
  <c r="X1183" i="7"/>
  <c r="X1127" i="7"/>
  <c r="X1144" i="7"/>
  <c r="X1175" i="7"/>
  <c r="X1227" i="7"/>
  <c r="X1220" i="7"/>
  <c r="X1193" i="7"/>
  <c r="N16" i="9"/>
  <c r="M648" i="15"/>
  <c r="X142" i="7"/>
  <c r="O98" i="15"/>
  <c r="X98" i="7"/>
  <c r="O34" i="15"/>
  <c r="X34" i="7"/>
  <c r="V34" i="7"/>
  <c r="X109" i="7"/>
  <c r="X45" i="7"/>
  <c r="X104" i="7"/>
  <c r="W42" i="7"/>
  <c r="U42" i="7" s="1"/>
  <c r="V42" i="7"/>
  <c r="M21" i="9"/>
  <c r="M10" i="8"/>
  <c r="L207" i="15"/>
  <c r="J25" i="18" s="1"/>
  <c r="M5" i="8"/>
  <c r="M4" i="9"/>
  <c r="L624" i="15"/>
  <c r="J54" i="18" s="1"/>
  <c r="M13" i="8"/>
  <c r="L528" i="15"/>
  <c r="M13" i="16" s="1"/>
  <c r="E26" i="15"/>
  <c r="W26" i="7"/>
  <c r="V26" i="7"/>
  <c r="L7" i="9"/>
  <c r="K24" i="15"/>
  <c r="K10" i="9"/>
  <c r="J54" i="15"/>
  <c r="K5" i="8"/>
  <c r="K4" i="9"/>
  <c r="J624" i="15"/>
  <c r="H54" i="18" s="1"/>
  <c r="X9" i="7"/>
  <c r="H8" i="9"/>
  <c r="G102" i="15"/>
  <c r="H14" i="8"/>
  <c r="G296" i="15"/>
  <c r="H14" i="16" s="1"/>
  <c r="H9" i="9"/>
  <c r="G664" i="15"/>
  <c r="H6" i="9"/>
  <c r="H7" i="8"/>
  <c r="G1213" i="15"/>
  <c r="E53" i="18" s="1"/>
  <c r="G13" i="9"/>
  <c r="F86" i="15"/>
  <c r="G13" i="17" s="1"/>
  <c r="G27" i="9"/>
  <c r="G4" i="8"/>
  <c r="F455" i="15"/>
  <c r="D51" i="18" s="1"/>
  <c r="G23" i="9"/>
  <c r="G9" i="8"/>
  <c r="F886" i="15"/>
  <c r="D35" i="18" s="1"/>
  <c r="E66" i="15"/>
  <c r="W66" i="7"/>
  <c r="V66" i="7"/>
  <c r="E144" i="15"/>
  <c r="W144" i="7"/>
  <c r="V144" i="7"/>
  <c r="W83" i="7"/>
  <c r="V83" i="7"/>
  <c r="W148" i="7"/>
  <c r="V148" i="7"/>
  <c r="W88" i="7"/>
  <c r="V88" i="7"/>
  <c r="E9" i="15"/>
  <c r="W9" i="7"/>
  <c r="U9" i="7" s="1"/>
  <c r="V9" i="7"/>
  <c r="W73" i="7"/>
  <c r="V73" i="7"/>
  <c r="E127" i="15"/>
  <c r="W127" i="7"/>
  <c r="V127" i="7"/>
  <c r="W249" i="7"/>
  <c r="V249" i="7"/>
  <c r="W188" i="7"/>
  <c r="U188" i="7" s="1"/>
  <c r="V188" i="7"/>
  <c r="W243" i="7"/>
  <c r="V243" i="7"/>
  <c r="E197" i="15"/>
  <c r="W197" i="7"/>
  <c r="V197" i="7"/>
  <c r="E256" i="15"/>
  <c r="W256" i="7"/>
  <c r="V256" i="7"/>
  <c r="V178" i="7"/>
  <c r="W178" i="7"/>
  <c r="U178" i="7" s="1"/>
  <c r="E356" i="15"/>
  <c r="W356" i="7"/>
  <c r="V356" i="7"/>
  <c r="E343" i="15"/>
  <c r="W343" i="7"/>
  <c r="V343" i="7"/>
  <c r="W284" i="7"/>
  <c r="V284" i="7"/>
  <c r="W348" i="7"/>
  <c r="V348" i="7"/>
  <c r="E289" i="15"/>
  <c r="V289" i="7"/>
  <c r="W289" i="7"/>
  <c r="W354" i="7"/>
  <c r="U354" i="7" s="1"/>
  <c r="V354" i="7"/>
  <c r="E246" i="15"/>
  <c r="W246" i="7"/>
  <c r="V246" i="7"/>
  <c r="V310" i="7"/>
  <c r="W310" i="7"/>
  <c r="U310" i="7" s="1"/>
  <c r="E426" i="15"/>
  <c r="V426" i="7"/>
  <c r="W426" i="7"/>
  <c r="W506" i="7"/>
  <c r="V506" i="7"/>
  <c r="E407" i="15"/>
  <c r="W407" i="7"/>
  <c r="V407" i="7"/>
  <c r="E499" i="15"/>
  <c r="W499" i="7"/>
  <c r="U499" i="7" s="1"/>
  <c r="V499" i="7"/>
  <c r="W412" i="7"/>
  <c r="V412" i="7"/>
  <c r="W479" i="7"/>
  <c r="V479" i="7"/>
  <c r="W421" i="7"/>
  <c r="U421" i="7" s="1"/>
  <c r="V421" i="7"/>
  <c r="E495" i="15"/>
  <c r="W495" i="7"/>
  <c r="U495" i="7" s="1"/>
  <c r="V495" i="7"/>
  <c r="E574" i="15"/>
  <c r="W574" i="7"/>
  <c r="V574" i="7"/>
  <c r="W535" i="7"/>
  <c r="U535" i="7" s="1"/>
  <c r="V535" i="7"/>
  <c r="W589" i="7"/>
  <c r="U589" i="7" s="1"/>
  <c r="V589" i="7"/>
  <c r="E568" i="15"/>
  <c r="W568" i="7"/>
  <c r="V568" i="7"/>
  <c r="W497" i="7"/>
  <c r="V497" i="7"/>
  <c r="W561" i="7"/>
  <c r="V561" i="7"/>
  <c r="E641" i="15"/>
  <c r="W641" i="7"/>
  <c r="V641" i="7"/>
  <c r="E720" i="15"/>
  <c r="W720" i="7"/>
  <c r="V720" i="7"/>
  <c r="E662" i="15"/>
  <c r="W662" i="7"/>
  <c r="V662" i="7"/>
  <c r="W724" i="7"/>
  <c r="U724" i="7" s="1"/>
  <c r="V724" i="7"/>
  <c r="E667" i="15"/>
  <c r="W667" i="7"/>
  <c r="V667" i="7"/>
  <c r="E588" i="15"/>
  <c r="W588" i="7"/>
  <c r="V588" i="7"/>
  <c r="W652" i="7"/>
  <c r="U652" i="7" s="1"/>
  <c r="V652" i="7"/>
  <c r="W708" i="7"/>
  <c r="V708" i="7"/>
  <c r="W814" i="7"/>
  <c r="V814" i="7"/>
  <c r="W755" i="7"/>
  <c r="U755" i="7" s="1"/>
  <c r="V755" i="7"/>
  <c r="E819" i="15"/>
  <c r="W819" i="7"/>
  <c r="V819" i="7"/>
  <c r="E776" i="15"/>
  <c r="W776" i="7"/>
  <c r="V776" i="7"/>
  <c r="W847" i="7"/>
  <c r="U847" i="7" s="1"/>
  <c r="V847" i="7"/>
  <c r="E713" i="15"/>
  <c r="W713" i="7"/>
  <c r="V713" i="7"/>
  <c r="W777" i="7"/>
  <c r="V777" i="7"/>
  <c r="W909" i="7"/>
  <c r="V909" i="7"/>
  <c r="F24" i="9"/>
  <c r="E910" i="15"/>
  <c r="C56" i="18" s="1"/>
  <c r="W910" i="7"/>
  <c r="V910" i="7"/>
  <c r="E874" i="15"/>
  <c r="W874" i="7"/>
  <c r="V874" i="7"/>
  <c r="E912" i="15"/>
  <c r="W912" i="7"/>
  <c r="V912" i="7"/>
  <c r="W907" i="7"/>
  <c r="V907" i="7"/>
  <c r="E836" i="15"/>
  <c r="V836" i="7"/>
  <c r="W836" i="7"/>
  <c r="U836" i="7" s="1"/>
  <c r="E900" i="15"/>
  <c r="V900" i="7"/>
  <c r="W900" i="7"/>
  <c r="W983" i="7"/>
  <c r="V983" i="7"/>
  <c r="W968" i="7"/>
  <c r="U968" i="7" s="1"/>
  <c r="V968" i="7"/>
  <c r="E1026" i="15"/>
  <c r="W1026" i="7"/>
  <c r="V1026" i="7"/>
  <c r="W993" i="7"/>
  <c r="U993" i="7" s="1"/>
  <c r="V993" i="7"/>
  <c r="E1076" i="15"/>
  <c r="W1076" i="7"/>
  <c r="V1076" i="7"/>
  <c r="W1009" i="7"/>
  <c r="V1009" i="7"/>
  <c r="W1089" i="7"/>
  <c r="V1089" i="7"/>
  <c r="W1062" i="7"/>
  <c r="U1062" i="7" s="1"/>
  <c r="V1062" i="7"/>
  <c r="W1015" i="7"/>
  <c r="V1015" i="7"/>
  <c r="W1144" i="7"/>
  <c r="U1144" i="7" s="1"/>
  <c r="V1144" i="7"/>
  <c r="W1129" i="7"/>
  <c r="V1129" i="7"/>
  <c r="W1163" i="7"/>
  <c r="V1163" i="7"/>
  <c r="W1238" i="7"/>
  <c r="U1238" i="7" s="1"/>
  <c r="V1238" i="7"/>
  <c r="W1107" i="7"/>
  <c r="V1107" i="7"/>
  <c r="W1215" i="7"/>
  <c r="V1215" i="7"/>
  <c r="W1223" i="7"/>
  <c r="U1223" i="7" s="1"/>
  <c r="V1223" i="7"/>
  <c r="W1160" i="7"/>
  <c r="V1160" i="7"/>
  <c r="W1229" i="7"/>
  <c r="U1229" i="7" s="1"/>
  <c r="V1229" i="7"/>
  <c r="U14" i="8"/>
  <c r="T296" i="15"/>
  <c r="U14" i="16" s="1"/>
  <c r="W43" i="7"/>
  <c r="U43" i="7" s="1"/>
  <c r="V43" i="7"/>
  <c r="S11" i="9"/>
  <c r="R344" i="15"/>
  <c r="T1246" i="7"/>
  <c r="O21" i="9"/>
  <c r="O10" i="8"/>
  <c r="N207" i="15"/>
  <c r="L25" i="18" s="1"/>
  <c r="Y32" i="15"/>
  <c r="O811" i="15"/>
  <c r="Y811" i="15" s="1"/>
  <c r="X811" i="7"/>
  <c r="Q9" i="9"/>
  <c r="P664" i="15"/>
  <c r="O95" i="15"/>
  <c r="X95" i="7"/>
  <c r="O229" i="15"/>
  <c r="X229" i="7"/>
  <c r="O272" i="15"/>
  <c r="Y272" i="15" s="1"/>
  <c r="X272" i="7"/>
  <c r="X255" i="7"/>
  <c r="O174" i="15"/>
  <c r="Y174" i="15" s="1"/>
  <c r="X174" i="7"/>
  <c r="O248" i="15"/>
  <c r="Y248" i="15" s="1"/>
  <c r="X248" i="7"/>
  <c r="O151" i="15"/>
  <c r="Y151" i="15" s="1"/>
  <c r="X151" i="7"/>
  <c r="O227" i="15"/>
  <c r="Y227" i="15" s="1"/>
  <c r="X227" i="7"/>
  <c r="O251" i="15"/>
  <c r="Y251" i="15" s="1"/>
  <c r="X251" i="7"/>
  <c r="O370" i="15"/>
  <c r="Y370" i="15" s="1"/>
  <c r="X370" i="7"/>
  <c r="X305" i="7"/>
  <c r="X366" i="7"/>
  <c r="O452" i="15"/>
  <c r="Y452" i="15" s="1"/>
  <c r="X452" i="7"/>
  <c r="X401" i="7"/>
  <c r="O394" i="15"/>
  <c r="Y394" i="15" s="1"/>
  <c r="X394" i="7"/>
  <c r="O458" i="15"/>
  <c r="Y458" i="15" s="1"/>
  <c r="X458" i="7"/>
  <c r="X363" i="7"/>
  <c r="O600" i="15"/>
  <c r="Y600" i="15" s="1"/>
  <c r="X600" i="7"/>
  <c r="X609" i="7"/>
  <c r="O595" i="15"/>
  <c r="Y595" i="15" s="1"/>
  <c r="X595" i="7"/>
  <c r="O503" i="15"/>
  <c r="Y503" i="15" s="1"/>
  <c r="X503" i="7"/>
  <c r="O567" i="15"/>
  <c r="Y567" i="15" s="1"/>
  <c r="X567" i="7"/>
  <c r="O710" i="15"/>
  <c r="Y710" i="15" s="1"/>
  <c r="X710" i="7"/>
  <c r="O622" i="15"/>
  <c r="Y622" i="15" s="1"/>
  <c r="X622" i="7"/>
  <c r="O686" i="15"/>
  <c r="Y686" i="15" s="1"/>
  <c r="X686" i="7"/>
  <c r="O839" i="15"/>
  <c r="Y839" i="15" s="1"/>
  <c r="X839" i="7"/>
  <c r="X812" i="7"/>
  <c r="O741" i="15"/>
  <c r="Y741" i="15" s="1"/>
  <c r="X741" i="7"/>
  <c r="X805" i="7"/>
  <c r="O746" i="15"/>
  <c r="Y746" i="15" s="1"/>
  <c r="X746" i="7"/>
  <c r="X810" i="7"/>
  <c r="O699" i="15"/>
  <c r="Y699" i="15" s="1"/>
  <c r="X699" i="7"/>
  <c r="O763" i="15"/>
  <c r="Y763" i="15" s="1"/>
  <c r="X763" i="7"/>
  <c r="O846" i="15"/>
  <c r="Y846" i="15" s="1"/>
  <c r="X846" i="7"/>
  <c r="X960" i="7"/>
  <c r="O899" i="15"/>
  <c r="Y899" i="15" s="1"/>
  <c r="X899" i="7"/>
  <c r="O889" i="15"/>
  <c r="Y889" i="15" s="1"/>
  <c r="X889" i="7"/>
  <c r="O922" i="15"/>
  <c r="Y922" i="15" s="1"/>
  <c r="X922" i="7"/>
  <c r="O1014" i="15"/>
  <c r="Y1014" i="15" s="1"/>
  <c r="X1014" i="7"/>
  <c r="O973" i="15"/>
  <c r="Y973" i="15" s="1"/>
  <c r="X973" i="7"/>
  <c r="O982" i="15"/>
  <c r="Y982" i="15" s="1"/>
  <c r="X982" i="7"/>
  <c r="O1100" i="15"/>
  <c r="Y1100" i="15" s="1"/>
  <c r="X1100" i="7"/>
  <c r="O1068" i="15"/>
  <c r="Y1068" i="15" s="1"/>
  <c r="X1068" i="7"/>
  <c r="O1104" i="15"/>
  <c r="Y1104" i="15" s="1"/>
  <c r="X1104" i="7"/>
  <c r="O1028" i="15"/>
  <c r="X1028" i="7"/>
  <c r="O1076" i="15"/>
  <c r="Y1076" i="15" s="1"/>
  <c r="X1076" i="7"/>
  <c r="X1218" i="7"/>
  <c r="X1178" i="7"/>
  <c r="X1224" i="7"/>
  <c r="O94" i="15"/>
  <c r="X94" i="7"/>
  <c r="O153" i="15"/>
  <c r="Y153" i="15" s="1"/>
  <c r="X153" i="7"/>
  <c r="M5" i="9"/>
  <c r="M6" i="8"/>
  <c r="L1203" i="15"/>
  <c r="J52" i="18" s="1"/>
  <c r="F7" i="9"/>
  <c r="E24" i="15"/>
  <c r="W24" i="7"/>
  <c r="V24" i="7"/>
  <c r="L25" i="9"/>
  <c r="L8" i="8"/>
  <c r="K1219" i="15"/>
  <c r="I55" i="18" s="1"/>
  <c r="K24" i="9"/>
  <c r="J910" i="15"/>
  <c r="K6" i="8"/>
  <c r="K5" i="9"/>
  <c r="J1203" i="15"/>
  <c r="H52" i="18" s="1"/>
  <c r="J10" i="9"/>
  <c r="I54" i="15"/>
  <c r="J24" i="9"/>
  <c r="I910" i="15"/>
  <c r="J6" i="8"/>
  <c r="J5" i="9"/>
  <c r="I1203" i="15"/>
  <c r="G52" i="18" s="1"/>
  <c r="W36" i="7"/>
  <c r="U36" i="7" s="1"/>
  <c r="V36" i="7"/>
  <c r="Y9" i="15"/>
  <c r="I21" i="9"/>
  <c r="I10" i="8"/>
  <c r="H207" i="15"/>
  <c r="F25" i="18" s="1"/>
  <c r="I26" i="9"/>
  <c r="I3" i="8"/>
  <c r="H375" i="15"/>
  <c r="F50" i="18" s="1"/>
  <c r="I9" i="9"/>
  <c r="H664" i="15"/>
  <c r="W15" i="7"/>
  <c r="U15" i="7" s="1"/>
  <c r="V15" i="7"/>
  <c r="X40" i="7"/>
  <c r="G22" i="9"/>
  <c r="F476" i="15"/>
  <c r="E70" i="15"/>
  <c r="W70" i="7"/>
  <c r="V70" i="7"/>
  <c r="W167" i="7"/>
  <c r="V167" i="7"/>
  <c r="W87" i="7"/>
  <c r="V87" i="7"/>
  <c r="W187" i="7"/>
  <c r="V187" i="7"/>
  <c r="W92" i="7"/>
  <c r="U92" i="7" s="1"/>
  <c r="V92" i="7"/>
  <c r="W13" i="7"/>
  <c r="U13" i="7" s="1"/>
  <c r="V13" i="7"/>
  <c r="W77" i="7"/>
  <c r="V77" i="7"/>
  <c r="W137" i="7"/>
  <c r="V137" i="7"/>
  <c r="W260" i="7"/>
  <c r="U260" i="7" s="1"/>
  <c r="V260" i="7"/>
  <c r="E192" i="15"/>
  <c r="W192" i="7"/>
  <c r="V192" i="7"/>
  <c r="E253" i="15"/>
  <c r="W253" i="7"/>
  <c r="V253" i="7"/>
  <c r="W201" i="7"/>
  <c r="V201" i="7"/>
  <c r="E279" i="15"/>
  <c r="W279" i="7"/>
  <c r="V279" i="7"/>
  <c r="E182" i="15"/>
  <c r="V182" i="7"/>
  <c r="W182" i="7"/>
  <c r="W362" i="7"/>
  <c r="U362" i="7" s="1"/>
  <c r="V362" i="7"/>
  <c r="E347" i="15"/>
  <c r="W347" i="7"/>
  <c r="V347" i="7"/>
  <c r="W288" i="7"/>
  <c r="V288" i="7"/>
  <c r="W364" i="7"/>
  <c r="U364" i="7" s="1"/>
  <c r="V364" i="7"/>
  <c r="V293" i="7"/>
  <c r="W293" i="7"/>
  <c r="E394" i="15"/>
  <c r="W394" i="7"/>
  <c r="V394" i="7"/>
  <c r="W250" i="7"/>
  <c r="V250" i="7"/>
  <c r="E314" i="15"/>
  <c r="W314" i="7"/>
  <c r="V314" i="7"/>
  <c r="V430" i="7"/>
  <c r="W430" i="7"/>
  <c r="W510" i="7"/>
  <c r="V510" i="7"/>
  <c r="W411" i="7"/>
  <c r="U411" i="7" s="1"/>
  <c r="V411" i="7"/>
  <c r="E522" i="15"/>
  <c r="W522" i="7"/>
  <c r="V522" i="7"/>
  <c r="W416" i="7"/>
  <c r="V416" i="7"/>
  <c r="E526" i="15"/>
  <c r="W526" i="7"/>
  <c r="V526" i="7"/>
  <c r="E425" i="15"/>
  <c r="W425" i="7"/>
  <c r="V425" i="7"/>
  <c r="W511" i="7"/>
  <c r="V511" i="7"/>
  <c r="W578" i="7"/>
  <c r="U578" i="7" s="1"/>
  <c r="V578" i="7"/>
  <c r="W539" i="7"/>
  <c r="V539" i="7"/>
  <c r="W599" i="7"/>
  <c r="V599" i="7"/>
  <c r="E572" i="15"/>
  <c r="W572" i="7"/>
  <c r="V572" i="7"/>
  <c r="W501" i="7"/>
  <c r="V501" i="7"/>
  <c r="E565" i="15"/>
  <c r="W565" i="7"/>
  <c r="V565" i="7"/>
  <c r="E746" i="15"/>
  <c r="W746" i="7"/>
  <c r="V746" i="7"/>
  <c r="W730" i="7"/>
  <c r="U730" i="7" s="1"/>
  <c r="V730" i="7"/>
  <c r="W666" i="7"/>
  <c r="V666" i="7"/>
  <c r="V750" i="7"/>
  <c r="W750" i="7"/>
  <c r="E671" i="15"/>
  <c r="W671" i="7"/>
  <c r="V671" i="7"/>
  <c r="E592" i="15"/>
  <c r="W592" i="7"/>
  <c r="V592" i="7"/>
  <c r="W656" i="7"/>
  <c r="U656" i="7" s="1"/>
  <c r="V656" i="7"/>
  <c r="W719" i="7"/>
  <c r="U719" i="7" s="1"/>
  <c r="V719" i="7"/>
  <c r="W818" i="7"/>
  <c r="V818" i="7"/>
  <c r="E759" i="15"/>
  <c r="W759" i="7"/>
  <c r="V759" i="7"/>
  <c r="E823" i="15"/>
  <c r="W823" i="7"/>
  <c r="V823" i="7"/>
  <c r="E780" i="15"/>
  <c r="C48" i="18" s="1"/>
  <c r="W48" i="18" s="1"/>
  <c r="W780" i="7"/>
  <c r="V780" i="7"/>
  <c r="W873" i="7"/>
  <c r="U873" i="7" s="1"/>
  <c r="V873" i="7"/>
  <c r="E717" i="15"/>
  <c r="W717" i="7"/>
  <c r="V717" i="7"/>
  <c r="W781" i="7"/>
  <c r="V781" i="7"/>
  <c r="W915" i="7"/>
  <c r="U915" i="7" s="1"/>
  <c r="V915" i="7"/>
  <c r="E935" i="15"/>
  <c r="W935" i="7"/>
  <c r="V935" i="7"/>
  <c r="W878" i="7"/>
  <c r="V878" i="7"/>
  <c r="E918" i="15"/>
  <c r="C57" i="18" s="1"/>
  <c r="W57" i="18" s="1"/>
  <c r="W918" i="7"/>
  <c r="V918" i="7"/>
  <c r="W924" i="7"/>
  <c r="V924" i="7"/>
  <c r="V840" i="7"/>
  <c r="W840" i="7"/>
  <c r="U840" i="7" s="1"/>
  <c r="V904" i="7"/>
  <c r="W904" i="7"/>
  <c r="U904" i="7" s="1"/>
  <c r="W987" i="7"/>
  <c r="V987" i="7"/>
  <c r="E972" i="15"/>
  <c r="W972" i="7"/>
  <c r="V972" i="7"/>
  <c r="V933" i="7"/>
  <c r="W933" i="7"/>
  <c r="E1022" i="15"/>
  <c r="W1022" i="7"/>
  <c r="V1022" i="7"/>
  <c r="E1105" i="15"/>
  <c r="W1105" i="7"/>
  <c r="V1105" i="7"/>
  <c r="E1013" i="15"/>
  <c r="W1013" i="7"/>
  <c r="V1013" i="7"/>
  <c r="V1110" i="7"/>
  <c r="W1110" i="7"/>
  <c r="W1090" i="7"/>
  <c r="U1090" i="7" s="1"/>
  <c r="V1090" i="7"/>
  <c r="W1019" i="7"/>
  <c r="V1019" i="7"/>
  <c r="W1148" i="7"/>
  <c r="U1148" i="7" s="1"/>
  <c r="V1148" i="7"/>
  <c r="W1133" i="7"/>
  <c r="V1133" i="7"/>
  <c r="W1174" i="7"/>
  <c r="V1174" i="7"/>
  <c r="E1161" i="15"/>
  <c r="W1161" i="7"/>
  <c r="V1161" i="7"/>
  <c r="W1111" i="7"/>
  <c r="V1111" i="7"/>
  <c r="V1232" i="7"/>
  <c r="W1232" i="7"/>
  <c r="W1186" i="7"/>
  <c r="V1186" i="7"/>
  <c r="W1170" i="7"/>
  <c r="V1170" i="7"/>
  <c r="W1233" i="7"/>
  <c r="V1233" i="7"/>
  <c r="X12" i="7"/>
  <c r="E40" i="15"/>
  <c r="W40" i="7"/>
  <c r="U40" i="7" s="1"/>
  <c r="V40" i="7"/>
  <c r="S12" i="9"/>
  <c r="R787" i="15"/>
  <c r="S12" i="17" s="1"/>
  <c r="S5" i="9"/>
  <c r="R1203" i="15"/>
  <c r="P52" i="18" s="1"/>
  <c r="S6" i="8"/>
  <c r="O7" i="9"/>
  <c r="N24" i="15"/>
  <c r="O25" i="9"/>
  <c r="O8" i="8"/>
  <c r="N1219" i="15"/>
  <c r="L55" i="18" s="1"/>
  <c r="Q6" i="8"/>
  <c r="Q5" i="9"/>
  <c r="P1203" i="15"/>
  <c r="N52" i="18" s="1"/>
  <c r="O91" i="15"/>
  <c r="Y91" i="15" s="1"/>
  <c r="X91" i="7"/>
  <c r="O27" i="15"/>
  <c r="X27" i="7"/>
  <c r="O242" i="15"/>
  <c r="X242" i="7"/>
  <c r="X283" i="7"/>
  <c r="O256" i="15"/>
  <c r="X256" i="7"/>
  <c r="O258" i="15"/>
  <c r="Y258" i="15" s="1"/>
  <c r="X258" i="7"/>
  <c r="X252" i="7"/>
  <c r="X416" i="7"/>
  <c r="O314" i="15"/>
  <c r="Y314" i="15" s="1"/>
  <c r="X314" i="7"/>
  <c r="O374" i="15"/>
  <c r="Y374" i="15" s="1"/>
  <c r="X374" i="7"/>
  <c r="X392" i="7"/>
  <c r="X456" i="7"/>
  <c r="O405" i="15"/>
  <c r="X405" i="7"/>
  <c r="O469" i="15"/>
  <c r="Y469" i="15" s="1"/>
  <c r="X469" i="7"/>
  <c r="X398" i="7"/>
  <c r="O462" i="15"/>
  <c r="Y462" i="15" s="1"/>
  <c r="X462" i="7"/>
  <c r="O367" i="15"/>
  <c r="Y367" i="15" s="1"/>
  <c r="X367" i="7"/>
  <c r="X431" i="7"/>
  <c r="X611" i="7"/>
  <c r="O493" i="15"/>
  <c r="Y493" i="15" s="1"/>
  <c r="X493" i="7"/>
  <c r="O557" i="15"/>
  <c r="Y557" i="15" s="1"/>
  <c r="X557" i="7"/>
  <c r="X586" i="7"/>
  <c r="O566" i="15"/>
  <c r="Y566" i="15" s="1"/>
  <c r="X566" i="7"/>
  <c r="O507" i="15"/>
  <c r="Y507" i="15" s="1"/>
  <c r="X507" i="7"/>
  <c r="O639" i="15"/>
  <c r="Y639" i="15" s="1"/>
  <c r="X639" i="7"/>
  <c r="P9" i="9"/>
  <c r="O664" i="15"/>
  <c r="M65" i="18" s="1"/>
  <c r="X664" i="7"/>
  <c r="O721" i="15"/>
  <c r="Y721" i="15" s="1"/>
  <c r="X721" i="7"/>
  <c r="O626" i="15"/>
  <c r="Y626" i="15" s="1"/>
  <c r="X626" i="7"/>
  <c r="X842" i="7"/>
  <c r="X816" i="7"/>
  <c r="X809" i="7"/>
  <c r="X750" i="7"/>
  <c r="X814" i="7"/>
  <c r="O912" i="15"/>
  <c r="Y912" i="15" s="1"/>
  <c r="X912" i="7"/>
  <c r="O903" i="15"/>
  <c r="Y903" i="15" s="1"/>
  <c r="X903" i="7"/>
  <c r="O892" i="15"/>
  <c r="Y892" i="15" s="1"/>
  <c r="X892" i="7"/>
  <c r="O921" i="15"/>
  <c r="Y921" i="15" s="1"/>
  <c r="X921" i="7"/>
  <c r="X893" i="7"/>
  <c r="X1015" i="7"/>
  <c r="O977" i="15"/>
  <c r="Y977" i="15" s="1"/>
  <c r="X977" i="7"/>
  <c r="O951" i="15"/>
  <c r="Y951" i="15" s="1"/>
  <c r="X951" i="7"/>
  <c r="O1002" i="15"/>
  <c r="Y1002" i="15" s="1"/>
  <c r="X1002" i="7"/>
  <c r="O1032" i="15"/>
  <c r="Y1032" i="15" s="1"/>
  <c r="X1032" i="7"/>
  <c r="X1130" i="7"/>
  <c r="O1235" i="15"/>
  <c r="Y1235" i="15" s="1"/>
  <c r="X1235" i="7"/>
  <c r="X1228" i="7"/>
  <c r="N14" i="8"/>
  <c r="M296" i="15"/>
  <c r="N14" i="16" s="1"/>
  <c r="N13" i="8"/>
  <c r="M528" i="15"/>
  <c r="N13" i="16" s="1"/>
  <c r="O26" i="15"/>
  <c r="Y26" i="15" s="1"/>
  <c r="X26" i="7"/>
  <c r="O37" i="15"/>
  <c r="X37" i="7"/>
  <c r="M10" i="9"/>
  <c r="L54" i="15"/>
  <c r="M9" i="9"/>
  <c r="L664" i="15"/>
  <c r="M23" i="9"/>
  <c r="M9" i="8"/>
  <c r="L886" i="15"/>
  <c r="J35" i="18" s="1"/>
  <c r="V20" i="7"/>
  <c r="W20" i="7"/>
  <c r="U20" i="7" s="1"/>
  <c r="L20" i="9"/>
  <c r="L11" i="8"/>
  <c r="K82" i="15"/>
  <c r="I27" i="18" s="1"/>
  <c r="J1246" i="7"/>
  <c r="X8" i="7"/>
  <c r="I8" i="9"/>
  <c r="H102" i="15"/>
  <c r="I16" i="8"/>
  <c r="H177" i="15"/>
  <c r="I16" i="16" s="1"/>
  <c r="Y40" i="15"/>
  <c r="W74" i="7"/>
  <c r="V74" i="7"/>
  <c r="E120" i="15"/>
  <c r="W120" i="7"/>
  <c r="V120" i="7"/>
  <c r="E91" i="15"/>
  <c r="W91" i="7"/>
  <c r="U91" i="7" s="1"/>
  <c r="V91" i="7"/>
  <c r="W116" i="7"/>
  <c r="U116" i="7" s="1"/>
  <c r="V116" i="7"/>
  <c r="W96" i="7"/>
  <c r="U96" i="7" s="1"/>
  <c r="V96" i="7"/>
  <c r="W17" i="7"/>
  <c r="U17" i="7" s="1"/>
  <c r="V17" i="7"/>
  <c r="W81" i="7"/>
  <c r="U81" i="7" s="1"/>
  <c r="V81" i="7"/>
  <c r="E119" i="15"/>
  <c r="V119" i="7"/>
  <c r="W119" i="7"/>
  <c r="W287" i="7"/>
  <c r="V287" i="7"/>
  <c r="W196" i="7"/>
  <c r="U196" i="7" s="1"/>
  <c r="V196" i="7"/>
  <c r="E264" i="15"/>
  <c r="W264" i="7"/>
  <c r="V264" i="7"/>
  <c r="W205" i="7"/>
  <c r="V205" i="7"/>
  <c r="V122" i="7"/>
  <c r="W122" i="7"/>
  <c r="E186" i="15"/>
  <c r="V186" i="7"/>
  <c r="W186" i="7"/>
  <c r="E390" i="15"/>
  <c r="W390" i="7"/>
  <c r="U390" i="7" s="1"/>
  <c r="V390" i="7"/>
  <c r="E351" i="15"/>
  <c r="W351" i="7"/>
  <c r="V351" i="7"/>
  <c r="W292" i="7"/>
  <c r="V292" i="7"/>
  <c r="E370" i="15"/>
  <c r="W370" i="7"/>
  <c r="V370" i="7"/>
  <c r="E297" i="15"/>
  <c r="V297" i="7"/>
  <c r="W297" i="7"/>
  <c r="W360" i="7"/>
  <c r="V360" i="7"/>
  <c r="E254" i="15"/>
  <c r="W254" i="7"/>
  <c r="V254" i="7"/>
  <c r="E318" i="15"/>
  <c r="W318" i="7"/>
  <c r="V318" i="7"/>
  <c r="E434" i="15"/>
  <c r="V434" i="7"/>
  <c r="W434" i="7"/>
  <c r="W471" i="7"/>
  <c r="V471" i="7"/>
  <c r="E415" i="15"/>
  <c r="W415" i="7"/>
  <c r="V415" i="7"/>
  <c r="W472" i="7"/>
  <c r="U472" i="7" s="1"/>
  <c r="V472" i="7"/>
  <c r="W420" i="7"/>
  <c r="V420" i="7"/>
  <c r="W485" i="7"/>
  <c r="V485" i="7"/>
  <c r="W429" i="7"/>
  <c r="V429" i="7"/>
  <c r="V481" i="7"/>
  <c r="W481" i="7"/>
  <c r="E582" i="15"/>
  <c r="W582" i="7"/>
  <c r="V582" i="7"/>
  <c r="W543" i="7"/>
  <c r="V543" i="7"/>
  <c r="E512" i="15"/>
  <c r="W512" i="7"/>
  <c r="V512" i="7"/>
  <c r="W576" i="7"/>
  <c r="V576" i="7"/>
  <c r="W505" i="7"/>
  <c r="U505" i="7" s="1"/>
  <c r="V505" i="7"/>
  <c r="E569" i="15"/>
  <c r="W569" i="7"/>
  <c r="V569" i="7"/>
  <c r="W762" i="7"/>
  <c r="V762" i="7"/>
  <c r="E690" i="15"/>
  <c r="W690" i="7"/>
  <c r="V690" i="7"/>
  <c r="E670" i="15"/>
  <c r="W670" i="7"/>
  <c r="V670" i="7"/>
  <c r="W611" i="7"/>
  <c r="V611" i="7"/>
  <c r="W675" i="7"/>
  <c r="V675" i="7"/>
  <c r="E596" i="15"/>
  <c r="W596" i="7"/>
  <c r="V596" i="7"/>
  <c r="W660" i="7"/>
  <c r="U660" i="7" s="1"/>
  <c r="V660" i="7"/>
  <c r="W736" i="7"/>
  <c r="V736" i="7"/>
  <c r="E822" i="15"/>
  <c r="W822" i="7"/>
  <c r="V822" i="7"/>
  <c r="E763" i="15"/>
  <c r="W763" i="7"/>
  <c r="V763" i="7"/>
  <c r="E830" i="15"/>
  <c r="W830" i="7"/>
  <c r="V830" i="7"/>
  <c r="W784" i="7"/>
  <c r="V784" i="7"/>
  <c r="W825" i="7"/>
  <c r="V825" i="7"/>
  <c r="E721" i="15"/>
  <c r="W721" i="7"/>
  <c r="U721" i="7" s="1"/>
  <c r="V721" i="7"/>
  <c r="W785" i="7"/>
  <c r="V785" i="7"/>
  <c r="W934" i="7"/>
  <c r="V934" i="7"/>
  <c r="W947" i="7"/>
  <c r="U947" i="7" s="1"/>
  <c r="V947" i="7"/>
  <c r="W882" i="7"/>
  <c r="U882" i="7" s="1"/>
  <c r="V882" i="7"/>
  <c r="W851" i="7"/>
  <c r="V851" i="7"/>
  <c r="W930" i="7"/>
  <c r="V930" i="7"/>
  <c r="E844" i="15"/>
  <c r="V844" i="7"/>
  <c r="W844" i="7"/>
  <c r="W908" i="7"/>
  <c r="V908" i="7"/>
  <c r="W991" i="7"/>
  <c r="U991" i="7" s="1"/>
  <c r="V991" i="7"/>
  <c r="W976" i="7"/>
  <c r="V976" i="7"/>
  <c r="E937" i="15"/>
  <c r="W937" i="7"/>
  <c r="V937" i="7"/>
  <c r="W1024" i="7"/>
  <c r="U1024" i="7" s="1"/>
  <c r="V1024" i="7"/>
  <c r="E1114" i="15"/>
  <c r="V1114" i="7"/>
  <c r="W1114" i="7"/>
  <c r="E1017" i="15"/>
  <c r="W1017" i="7"/>
  <c r="V1017" i="7"/>
  <c r="W1066" i="7"/>
  <c r="U1066" i="7" s="1"/>
  <c r="V1066" i="7"/>
  <c r="E1096" i="15"/>
  <c r="W1096" i="7"/>
  <c r="V1096" i="7"/>
  <c r="W1023" i="7"/>
  <c r="U1023" i="7" s="1"/>
  <c r="V1023" i="7"/>
  <c r="W1152" i="7"/>
  <c r="U1152" i="7" s="1"/>
  <c r="V1152" i="7"/>
  <c r="W1137" i="7"/>
  <c r="V1137" i="7"/>
  <c r="W1177" i="7"/>
  <c r="U1177" i="7" s="1"/>
  <c r="V1177" i="7"/>
  <c r="W1173" i="7"/>
  <c r="V1173" i="7"/>
  <c r="E1115" i="15"/>
  <c r="W1115" i="7"/>
  <c r="V1115" i="7"/>
  <c r="V1240" i="7"/>
  <c r="W1240" i="7"/>
  <c r="W1189" i="7"/>
  <c r="U1189" i="7" s="1"/>
  <c r="V1189" i="7"/>
  <c r="E1203" i="15"/>
  <c r="C52" i="18" s="1"/>
  <c r="F6" i="8"/>
  <c r="F5" i="9"/>
  <c r="W1203" i="7"/>
  <c r="V1203" i="7"/>
  <c r="W1237" i="7"/>
  <c r="V1237" i="7"/>
  <c r="Y12" i="15"/>
  <c r="U10" i="9"/>
  <c r="T54" i="15"/>
  <c r="R66" i="18" s="1"/>
  <c r="U22" i="9"/>
  <c r="T476" i="15"/>
  <c r="T7" i="9"/>
  <c r="S24" i="15"/>
  <c r="T20" i="9"/>
  <c r="T11" i="8"/>
  <c r="S82" i="15"/>
  <c r="Q27" i="18" s="1"/>
  <c r="T16" i="9"/>
  <c r="S648" i="15"/>
  <c r="S8" i="9"/>
  <c r="R102" i="15"/>
  <c r="S4" i="9"/>
  <c r="S5" i="8"/>
  <c r="R624" i="15"/>
  <c r="P54" i="18" s="1"/>
  <c r="S17" i="9"/>
  <c r="S12" i="8"/>
  <c r="R548" i="15"/>
  <c r="P28" i="18" s="1"/>
  <c r="E18" i="15"/>
  <c r="W18" i="7"/>
  <c r="V18" i="7"/>
  <c r="N7" i="9"/>
  <c r="O747" i="15"/>
  <c r="Y747" i="15" s="1"/>
  <c r="X747" i="7"/>
  <c r="U158" i="15"/>
  <c r="U47" i="15"/>
  <c r="Q5" i="8"/>
  <c r="Q4" i="9"/>
  <c r="P624" i="15"/>
  <c r="N54" i="18" s="1"/>
  <c r="X87" i="7"/>
  <c r="X23" i="7"/>
  <c r="O253" i="15"/>
  <c r="Y253" i="15" s="1"/>
  <c r="X253" i="7"/>
  <c r="P14" i="8"/>
  <c r="O296" i="15"/>
  <c r="X296" i="7"/>
  <c r="X299" i="7"/>
  <c r="O182" i="15"/>
  <c r="Y182" i="15" s="1"/>
  <c r="X182" i="7"/>
  <c r="X271" i="7"/>
  <c r="X159" i="7"/>
  <c r="X284" i="7"/>
  <c r="X262" i="7"/>
  <c r="X353" i="7"/>
  <c r="O313" i="15"/>
  <c r="X313" i="7"/>
  <c r="X424" i="7"/>
  <c r="O318" i="15"/>
  <c r="Y318" i="15" s="1"/>
  <c r="X318" i="7"/>
  <c r="X408" i="7"/>
  <c r="X369" i="7"/>
  <c r="X460" i="7"/>
  <c r="X409" i="7"/>
  <c r="P13" i="8"/>
  <c r="O528" i="15"/>
  <c r="X528" i="7"/>
  <c r="X402" i="7"/>
  <c r="X466" i="7"/>
  <c r="X371" i="7"/>
  <c r="O435" i="15"/>
  <c r="Y435" i="15" s="1"/>
  <c r="X435" i="7"/>
  <c r="X627" i="7"/>
  <c r="X497" i="7"/>
  <c r="X561" i="7"/>
  <c r="O635" i="15"/>
  <c r="Y635" i="15" s="1"/>
  <c r="X635" i="7"/>
  <c r="X570" i="7"/>
  <c r="X511" i="7"/>
  <c r="O575" i="15"/>
  <c r="X575" i="7"/>
  <c r="X643" i="7"/>
  <c r="X736" i="7"/>
  <c r="X668" i="7"/>
  <c r="O641" i="15"/>
  <c r="Y641" i="15" s="1"/>
  <c r="X641" i="7"/>
  <c r="O690" i="15"/>
  <c r="Y690" i="15" s="1"/>
  <c r="X690" i="7"/>
  <c r="O630" i="15"/>
  <c r="Y630" i="15" s="1"/>
  <c r="X630" i="7"/>
  <c r="X702" i="7"/>
  <c r="X756" i="7"/>
  <c r="X820" i="7"/>
  <c r="O749" i="15"/>
  <c r="Y749" i="15" s="1"/>
  <c r="X749" i="7"/>
  <c r="O813" i="15"/>
  <c r="Y813" i="15" s="1"/>
  <c r="X813" i="7"/>
  <c r="X754" i="7"/>
  <c r="X818" i="7"/>
  <c r="X707" i="7"/>
  <c r="X771" i="7"/>
  <c r="X848" i="7"/>
  <c r="X949" i="7"/>
  <c r="X907" i="7"/>
  <c r="X896" i="7"/>
  <c r="X934" i="7"/>
  <c r="O897" i="15"/>
  <c r="Y897" i="15" s="1"/>
  <c r="X897" i="7"/>
  <c r="O938" i="15"/>
  <c r="Y938" i="15" s="1"/>
  <c r="X938" i="7"/>
  <c r="O1017" i="15"/>
  <c r="Y1017" i="15" s="1"/>
  <c r="X1017" i="7"/>
  <c r="X981" i="7"/>
  <c r="O990" i="15"/>
  <c r="Y990" i="15" s="1"/>
  <c r="X990" i="7"/>
  <c r="X955" i="7"/>
  <c r="X1003" i="7"/>
  <c r="X1050" i="7"/>
  <c r="X1103" i="7"/>
  <c r="O1114" i="15"/>
  <c r="Y1114" i="15" s="1"/>
  <c r="X1114" i="7"/>
  <c r="O1036" i="15"/>
  <c r="Y1036" i="15" s="1"/>
  <c r="X1036" i="7"/>
  <c r="X1106" i="7"/>
  <c r="X1134" i="7"/>
  <c r="X1139" i="7"/>
  <c r="X1170" i="7"/>
  <c r="X1182" i="7"/>
  <c r="X1239" i="7"/>
  <c r="X1232" i="7"/>
  <c r="X1205" i="7"/>
  <c r="X180" i="7"/>
  <c r="N12" i="9"/>
  <c r="M787" i="15"/>
  <c r="N12" i="17" s="1"/>
  <c r="N23" i="9"/>
  <c r="N9" i="8"/>
  <c r="M886" i="15"/>
  <c r="K35" i="18" s="1"/>
  <c r="N25" i="9"/>
  <c r="N8" i="8"/>
  <c r="M1219" i="15"/>
  <c r="K55" i="18" s="1"/>
  <c r="P13" i="9"/>
  <c r="O86" i="15"/>
  <c r="X86" i="7"/>
  <c r="O138" i="15"/>
  <c r="Y138" i="15" s="1"/>
  <c r="X138" i="7"/>
  <c r="O146" i="15"/>
  <c r="Y146" i="15" s="1"/>
  <c r="X146" i="7"/>
  <c r="W28" i="7"/>
  <c r="U28" i="7" s="1"/>
  <c r="V28" i="7"/>
  <c r="M26" i="9"/>
  <c r="M3" i="8"/>
  <c r="L375" i="15"/>
  <c r="J50" i="18" s="1"/>
  <c r="M22" i="9"/>
  <c r="L476" i="15"/>
  <c r="L1213" i="15"/>
  <c r="J53" i="18" s="1"/>
  <c r="M6" i="9"/>
  <c r="M7" i="8"/>
  <c r="L13" i="9"/>
  <c r="K86" i="15"/>
  <c r="L13" i="17" s="1"/>
  <c r="L5" i="8"/>
  <c r="L4" i="9"/>
  <c r="K624" i="15"/>
  <c r="I54" i="18" s="1"/>
  <c r="L17" i="9"/>
  <c r="L12" i="8"/>
  <c r="K548" i="15"/>
  <c r="I28" i="18" s="1"/>
  <c r="L6" i="8"/>
  <c r="L5" i="9"/>
  <c r="K1203" i="15"/>
  <c r="I52" i="18" s="1"/>
  <c r="K14" i="8"/>
  <c r="J296" i="15"/>
  <c r="K14" i="16" s="1"/>
  <c r="K9" i="9"/>
  <c r="J664" i="15"/>
  <c r="X48" i="7"/>
  <c r="I1246" i="7"/>
  <c r="Y8" i="15"/>
  <c r="I22" i="9"/>
  <c r="H476" i="15"/>
  <c r="I23" i="9"/>
  <c r="I9" i="8"/>
  <c r="H886" i="15"/>
  <c r="F35" i="18" s="1"/>
  <c r="H26" i="9"/>
  <c r="H3" i="8"/>
  <c r="G375" i="15"/>
  <c r="E50" i="18" s="1"/>
  <c r="G7" i="8"/>
  <c r="F1213" i="15"/>
  <c r="D53" i="18" s="1"/>
  <c r="G6" i="9"/>
  <c r="W78" i="7"/>
  <c r="V78" i="7"/>
  <c r="E129" i="15"/>
  <c r="W129" i="7"/>
  <c r="V129" i="7"/>
  <c r="E95" i="15"/>
  <c r="W95" i="7"/>
  <c r="U95" i="7" s="1"/>
  <c r="V95" i="7"/>
  <c r="E151" i="15"/>
  <c r="W151" i="7"/>
  <c r="U151" i="7" s="1"/>
  <c r="V151" i="7"/>
  <c r="W100" i="7"/>
  <c r="U100" i="7" s="1"/>
  <c r="V100" i="7"/>
  <c r="W21" i="7"/>
  <c r="U21" i="7" s="1"/>
  <c r="V21" i="7"/>
  <c r="W85" i="7"/>
  <c r="U85" i="7" s="1"/>
  <c r="V85" i="7"/>
  <c r="W232" i="7"/>
  <c r="U232" i="7" s="1"/>
  <c r="V232" i="7"/>
  <c r="W299" i="7"/>
  <c r="V299" i="7"/>
  <c r="E200" i="15"/>
  <c r="W200" i="7"/>
  <c r="V200" i="7"/>
  <c r="E145" i="15"/>
  <c r="W145" i="7"/>
  <c r="V145" i="7"/>
  <c r="W209" i="7"/>
  <c r="V209" i="7"/>
  <c r="E126" i="15"/>
  <c r="V126" i="7"/>
  <c r="W126" i="7"/>
  <c r="E190" i="15"/>
  <c r="V190" i="7"/>
  <c r="W190" i="7"/>
  <c r="W402" i="7"/>
  <c r="V402" i="7"/>
  <c r="W385" i="7"/>
  <c r="U385" i="7" s="1"/>
  <c r="V385" i="7"/>
  <c r="F14" i="8"/>
  <c r="E296" i="15"/>
  <c r="W296" i="7"/>
  <c r="V296" i="7"/>
  <c r="V410" i="7"/>
  <c r="W410" i="7"/>
  <c r="U410" i="7" s="1"/>
  <c r="V301" i="7"/>
  <c r="W301" i="7"/>
  <c r="U301" i="7" s="1"/>
  <c r="W366" i="7"/>
  <c r="U366" i="7" s="1"/>
  <c r="V366" i="7"/>
  <c r="E258" i="15"/>
  <c r="W258" i="7"/>
  <c r="V258" i="7"/>
  <c r="W322" i="7"/>
  <c r="U322" i="7" s="1"/>
  <c r="V322" i="7"/>
  <c r="V438" i="7"/>
  <c r="W438" i="7"/>
  <c r="U438" i="7" s="1"/>
  <c r="W491" i="7"/>
  <c r="U491" i="7" s="1"/>
  <c r="V491" i="7"/>
  <c r="E419" i="15"/>
  <c r="W419" i="7"/>
  <c r="U419" i="7" s="1"/>
  <c r="V419" i="7"/>
  <c r="W478" i="7"/>
  <c r="V478" i="7"/>
  <c r="W424" i="7"/>
  <c r="U424" i="7" s="1"/>
  <c r="V424" i="7"/>
  <c r="V504" i="7"/>
  <c r="W504" i="7"/>
  <c r="E433" i="15"/>
  <c r="W433" i="7"/>
  <c r="V433" i="7"/>
  <c r="W487" i="7"/>
  <c r="V487" i="7"/>
  <c r="W586" i="7"/>
  <c r="U586" i="7" s="1"/>
  <c r="V586" i="7"/>
  <c r="W547" i="7"/>
  <c r="V547" i="7"/>
  <c r="W516" i="7"/>
  <c r="V516" i="7"/>
  <c r="E580" i="15"/>
  <c r="W580" i="7"/>
  <c r="V580" i="7"/>
  <c r="W509" i="7"/>
  <c r="U509" i="7" s="1"/>
  <c r="V509" i="7"/>
  <c r="W573" i="7"/>
  <c r="U573" i="7" s="1"/>
  <c r="V573" i="7"/>
  <c r="E649" i="15"/>
  <c r="W649" i="7"/>
  <c r="U649" i="7" s="1"/>
  <c r="V649" i="7"/>
  <c r="W700" i="7"/>
  <c r="U700" i="7" s="1"/>
  <c r="V700" i="7"/>
  <c r="W674" i="7"/>
  <c r="U674" i="7" s="1"/>
  <c r="V674" i="7"/>
  <c r="W615" i="7"/>
  <c r="U615" i="7" s="1"/>
  <c r="V615" i="7"/>
  <c r="E679" i="15"/>
  <c r="W679" i="7"/>
  <c r="V679" i="7"/>
  <c r="E600" i="15"/>
  <c r="W600" i="7"/>
  <c r="U600" i="7" s="1"/>
  <c r="V600" i="7"/>
  <c r="F9" i="9"/>
  <c r="E664" i="15"/>
  <c r="C65" i="18" s="1"/>
  <c r="W664" i="7"/>
  <c r="U664" i="7" s="1"/>
  <c r="V664" i="7"/>
  <c r="W740" i="7"/>
  <c r="V740" i="7"/>
  <c r="E865" i="15"/>
  <c r="W865" i="7"/>
  <c r="V865" i="7"/>
  <c r="W767" i="7"/>
  <c r="U767" i="7" s="1"/>
  <c r="V767" i="7"/>
  <c r="E849" i="15"/>
  <c r="W849" i="7"/>
  <c r="V849" i="7"/>
  <c r="W788" i="7"/>
  <c r="V788" i="7"/>
  <c r="E835" i="15"/>
  <c r="C59" i="18" s="1"/>
  <c r="W835" i="7"/>
  <c r="V835" i="7"/>
  <c r="E725" i="15"/>
  <c r="W725" i="7"/>
  <c r="V725" i="7"/>
  <c r="E789" i="15"/>
  <c r="W789" i="7"/>
  <c r="V789" i="7"/>
  <c r="W974" i="7"/>
  <c r="U974" i="7" s="1"/>
  <c r="V974" i="7"/>
  <c r="E916" i="15"/>
  <c r="W916" i="7"/>
  <c r="V916" i="7"/>
  <c r="F23" i="9"/>
  <c r="F9" i="8"/>
  <c r="E886" i="15"/>
  <c r="W886" i="7"/>
  <c r="V886" i="7"/>
  <c r="E855" i="15"/>
  <c r="W855" i="7"/>
  <c r="V855" i="7"/>
  <c r="E966" i="15"/>
  <c r="W966" i="7"/>
  <c r="V966" i="7"/>
  <c r="V848" i="7"/>
  <c r="W848" i="7"/>
  <c r="W914" i="7"/>
  <c r="U914" i="7" s="1"/>
  <c r="V914" i="7"/>
  <c r="W1030" i="7"/>
  <c r="V1030" i="7"/>
  <c r="E980" i="15"/>
  <c r="W980" i="7"/>
  <c r="V980" i="7"/>
  <c r="E941" i="15"/>
  <c r="W941" i="7"/>
  <c r="V941" i="7"/>
  <c r="E1032" i="15"/>
  <c r="W1032" i="7"/>
  <c r="U1032" i="7" s="1"/>
  <c r="V1032" i="7"/>
  <c r="W1082" i="7"/>
  <c r="U1082" i="7" s="1"/>
  <c r="V1082" i="7"/>
  <c r="E1021" i="15"/>
  <c r="W1021" i="7"/>
  <c r="V1021" i="7"/>
  <c r="E1072" i="15"/>
  <c r="W1072" i="7"/>
  <c r="V1072" i="7"/>
  <c r="W1128" i="7"/>
  <c r="U1128" i="7" s="1"/>
  <c r="V1128" i="7"/>
  <c r="W1027" i="7"/>
  <c r="V1027" i="7"/>
  <c r="V1158" i="7"/>
  <c r="W1158" i="7"/>
  <c r="U1158" i="7" s="1"/>
  <c r="W1141" i="7"/>
  <c r="V1141" i="7"/>
  <c r="V1118" i="7"/>
  <c r="W1118" i="7"/>
  <c r="W1224" i="7"/>
  <c r="U1224" i="7" s="1"/>
  <c r="V1224" i="7"/>
  <c r="V1119" i="7"/>
  <c r="W1119" i="7"/>
  <c r="W1178" i="7"/>
  <c r="U1178" i="7" s="1"/>
  <c r="V1178" i="7"/>
  <c r="W1191" i="7"/>
  <c r="U1191" i="7" s="1"/>
  <c r="V1191" i="7"/>
  <c r="W1228" i="7"/>
  <c r="V1228" i="7"/>
  <c r="W1241" i="7"/>
  <c r="V1241" i="7"/>
  <c r="T13" i="9"/>
  <c r="S86" i="15"/>
  <c r="T13" i="17" s="1"/>
  <c r="E8" i="15"/>
  <c r="W8" i="7"/>
  <c r="U8" i="7" s="1"/>
  <c r="V8" i="7"/>
  <c r="R5" i="9"/>
  <c r="Q1203" i="15"/>
  <c r="O52" i="18" s="1"/>
  <c r="R6" i="8"/>
  <c r="O625" i="15"/>
  <c r="Y625" i="15" s="1"/>
  <c r="X625" i="7"/>
  <c r="O297" i="15"/>
  <c r="Y297" i="15" s="1"/>
  <c r="X297" i="7"/>
  <c r="U563" i="15"/>
  <c r="X83" i="7"/>
  <c r="X19" i="7"/>
  <c r="U19" i="7" s="1"/>
  <c r="X263" i="7"/>
  <c r="P16" i="8"/>
  <c r="O177" i="15"/>
  <c r="X177" i="7"/>
  <c r="O219" i="15"/>
  <c r="Y219" i="15" s="1"/>
  <c r="X219" i="7"/>
  <c r="O186" i="15"/>
  <c r="Y186" i="15" s="1"/>
  <c r="X186" i="7"/>
  <c r="X280" i="7"/>
  <c r="X163" i="7"/>
  <c r="O300" i="15"/>
  <c r="Y300" i="15" s="1"/>
  <c r="X300" i="7"/>
  <c r="X288" i="7"/>
  <c r="O396" i="15"/>
  <c r="Y396" i="15" s="1"/>
  <c r="X396" i="7"/>
  <c r="X317" i="7"/>
  <c r="X436" i="7"/>
  <c r="X322" i="7"/>
  <c r="X376" i="7"/>
  <c r="X412" i="7"/>
  <c r="X464" i="7"/>
  <c r="O413" i="15"/>
  <c r="Y413" i="15" s="1"/>
  <c r="X413" i="7"/>
  <c r="O475" i="15"/>
  <c r="Y475" i="15" s="1"/>
  <c r="X475" i="7"/>
  <c r="O406" i="15"/>
  <c r="Y406" i="15" s="1"/>
  <c r="X406" i="7"/>
  <c r="X482" i="7"/>
  <c r="P26" i="9"/>
  <c r="P3" i="8"/>
  <c r="O375" i="15"/>
  <c r="M50" i="18" s="1"/>
  <c r="X375" i="7"/>
  <c r="X439" i="7"/>
  <c r="X560" i="7"/>
  <c r="X501" i="7"/>
  <c r="O565" i="15"/>
  <c r="Y565" i="15" s="1"/>
  <c r="X565" i="7"/>
  <c r="X510" i="7"/>
  <c r="O574" i="15"/>
  <c r="Y574" i="15" s="1"/>
  <c r="X574" i="7"/>
  <c r="O515" i="15"/>
  <c r="Y515" i="15" s="1"/>
  <c r="X515" i="7"/>
  <c r="O579" i="15"/>
  <c r="Y579" i="15" s="1"/>
  <c r="X579" i="7"/>
  <c r="X647" i="7"/>
  <c r="X740" i="7"/>
  <c r="O672" i="15"/>
  <c r="Y672" i="15" s="1"/>
  <c r="X672" i="7"/>
  <c r="O645" i="15"/>
  <c r="Y645" i="15" s="1"/>
  <c r="X645" i="7"/>
  <c r="X701" i="7"/>
  <c r="O634" i="15"/>
  <c r="Y634" i="15" s="1"/>
  <c r="X634" i="7"/>
  <c r="O713" i="15"/>
  <c r="Y713" i="15" s="1"/>
  <c r="X713" i="7"/>
  <c r="X760" i="7"/>
  <c r="X837" i="7"/>
  <c r="X753" i="7"/>
  <c r="X817" i="7"/>
  <c r="X758" i="7"/>
  <c r="O822" i="15"/>
  <c r="Y822" i="15" s="1"/>
  <c r="X822" i="7"/>
  <c r="X711" i="7"/>
  <c r="O775" i="15"/>
  <c r="Y775" i="15" s="1"/>
  <c r="X775" i="7"/>
  <c r="O855" i="15"/>
  <c r="Y855" i="15" s="1"/>
  <c r="X855" i="7"/>
  <c r="X930" i="7"/>
  <c r="O900" i="15"/>
  <c r="Y900" i="15" s="1"/>
  <c r="X900" i="7"/>
  <c r="O961" i="15"/>
  <c r="Y961" i="15" s="1"/>
  <c r="X961" i="7"/>
  <c r="X901" i="7"/>
  <c r="O946" i="15"/>
  <c r="Y946" i="15" s="1"/>
  <c r="X946" i="7"/>
  <c r="X1025" i="7"/>
  <c r="X985" i="7"/>
  <c r="X994" i="7"/>
  <c r="X1005" i="7"/>
  <c r="X1120" i="7"/>
  <c r="X1141" i="7"/>
  <c r="O1040" i="15"/>
  <c r="Y1040" i="15" s="1"/>
  <c r="X1040" i="7"/>
  <c r="X1138" i="7"/>
  <c r="X1186" i="7"/>
  <c r="X1194" i="7"/>
  <c r="X1243" i="7"/>
  <c r="X1236" i="7"/>
  <c r="X1209" i="7"/>
  <c r="O176" i="15"/>
  <c r="Y176" i="15" s="1"/>
  <c r="X176" i="7"/>
  <c r="N5" i="8"/>
  <c r="N4" i="9"/>
  <c r="M624" i="15"/>
  <c r="K54" i="18" s="1"/>
  <c r="N9" i="9"/>
  <c r="M664" i="15"/>
  <c r="O120" i="15"/>
  <c r="Y120" i="15" s="1"/>
  <c r="X120" i="7"/>
  <c r="Q10" i="9"/>
  <c r="P54" i="15"/>
  <c r="X148" i="7"/>
  <c r="P20" i="9"/>
  <c r="P11" i="8"/>
  <c r="O82" i="15"/>
  <c r="X82" i="7"/>
  <c r="O192" i="15"/>
  <c r="Y192" i="15" s="1"/>
  <c r="X192" i="7"/>
  <c r="X93" i="7"/>
  <c r="X29" i="7"/>
  <c r="X88" i="7"/>
  <c r="L16" i="8"/>
  <c r="K177" i="15"/>
  <c r="L16" i="16" s="1"/>
  <c r="L11" i="9"/>
  <c r="K344" i="15"/>
  <c r="L23" i="9"/>
  <c r="L9" i="8"/>
  <c r="K886" i="15"/>
  <c r="I35" i="18" s="1"/>
  <c r="L7" i="8"/>
  <c r="K1213" i="15"/>
  <c r="I53" i="18" s="1"/>
  <c r="L6" i="9"/>
  <c r="K27" i="9"/>
  <c r="K4" i="8"/>
  <c r="J455" i="15"/>
  <c r="H51" i="18" s="1"/>
  <c r="K13" i="8"/>
  <c r="J528" i="15"/>
  <c r="K13" i="16" s="1"/>
  <c r="K23" i="9"/>
  <c r="K9" i="8"/>
  <c r="J886" i="15"/>
  <c r="H35" i="18" s="1"/>
  <c r="Y48" i="15"/>
  <c r="J25" i="9"/>
  <c r="J8" i="8"/>
  <c r="I1219" i="15"/>
  <c r="G55" i="18" s="1"/>
  <c r="I17" i="9"/>
  <c r="I12" i="8"/>
  <c r="H548" i="15"/>
  <c r="F28" i="18" s="1"/>
  <c r="I6" i="8"/>
  <c r="I5" i="9"/>
  <c r="H1203" i="15"/>
  <c r="F52" i="18" s="1"/>
  <c r="I6" i="9"/>
  <c r="I7" i="8"/>
  <c r="H1213" i="15"/>
  <c r="F53" i="18" s="1"/>
  <c r="H10" i="9"/>
  <c r="G54" i="15"/>
  <c r="H27" i="9"/>
  <c r="H4" i="8"/>
  <c r="G455" i="15"/>
  <c r="E51" i="18" s="1"/>
  <c r="G1203" i="15"/>
  <c r="E52" i="18" s="1"/>
  <c r="H6" i="8"/>
  <c r="H5" i="9"/>
  <c r="G8" i="9"/>
  <c r="F102" i="15"/>
  <c r="G7" i="9"/>
  <c r="F24" i="15"/>
  <c r="G21" i="9"/>
  <c r="G10" i="8"/>
  <c r="F207" i="15"/>
  <c r="D25" i="18" s="1"/>
  <c r="G4" i="9"/>
  <c r="G5" i="8"/>
  <c r="F624" i="15"/>
  <c r="D54" i="18" s="1"/>
  <c r="F20" i="9"/>
  <c r="F11" i="8"/>
  <c r="E82" i="15"/>
  <c r="W82" i="7"/>
  <c r="U82" i="7" s="1"/>
  <c r="V82" i="7"/>
  <c r="W140" i="7"/>
  <c r="V140" i="7"/>
  <c r="E99" i="15"/>
  <c r="W99" i="7"/>
  <c r="U99" i="7" s="1"/>
  <c r="V99" i="7"/>
  <c r="E183" i="15"/>
  <c r="W183" i="7"/>
  <c r="V183" i="7"/>
  <c r="W104" i="7"/>
  <c r="U104" i="7" s="1"/>
  <c r="V104" i="7"/>
  <c r="W25" i="7"/>
  <c r="U25" i="7" s="1"/>
  <c r="V25" i="7"/>
  <c r="E89" i="15"/>
  <c r="W89" i="7"/>
  <c r="V89" i="7"/>
  <c r="W283" i="7"/>
  <c r="U283" i="7" s="1"/>
  <c r="V283" i="7"/>
  <c r="W216" i="7"/>
  <c r="V216" i="7"/>
  <c r="W204" i="7"/>
  <c r="V204" i="7"/>
  <c r="W149" i="7"/>
  <c r="U149" i="7" s="1"/>
  <c r="V149" i="7"/>
  <c r="E213" i="15"/>
  <c r="W213" i="7"/>
  <c r="V213" i="7"/>
  <c r="E130" i="15"/>
  <c r="V130" i="7"/>
  <c r="W130" i="7"/>
  <c r="V194" i="7"/>
  <c r="W194" i="7"/>
  <c r="U194" i="7" s="1"/>
  <c r="W368" i="7"/>
  <c r="U368" i="7" s="1"/>
  <c r="V368" i="7"/>
  <c r="E357" i="15"/>
  <c r="W357" i="7"/>
  <c r="U357" i="7" s="1"/>
  <c r="V357" i="7"/>
  <c r="E300" i="15"/>
  <c r="W300" i="7"/>
  <c r="U300" i="7" s="1"/>
  <c r="V300" i="7"/>
  <c r="W353" i="7"/>
  <c r="U353" i="7" s="1"/>
  <c r="V353" i="7"/>
  <c r="V305" i="7"/>
  <c r="W305" i="7"/>
  <c r="U305" i="7" s="1"/>
  <c r="W372" i="7"/>
  <c r="U372" i="7" s="1"/>
  <c r="V372" i="7"/>
  <c r="W262" i="7"/>
  <c r="V262" i="7"/>
  <c r="E326" i="15"/>
  <c r="W326" i="7"/>
  <c r="V326" i="7"/>
  <c r="E442" i="15"/>
  <c r="V442" i="7"/>
  <c r="W442" i="7"/>
  <c r="V500" i="7"/>
  <c r="W500" i="7"/>
  <c r="U500" i="7" s="1"/>
  <c r="W423" i="7"/>
  <c r="U423" i="7" s="1"/>
  <c r="V423" i="7"/>
  <c r="W498" i="7"/>
  <c r="U498" i="7" s="1"/>
  <c r="V498" i="7"/>
  <c r="E428" i="15"/>
  <c r="W428" i="7"/>
  <c r="U428" i="7" s="1"/>
  <c r="V428" i="7"/>
  <c r="E474" i="15"/>
  <c r="W474" i="7"/>
  <c r="V474" i="7"/>
  <c r="W437" i="7"/>
  <c r="V437" i="7"/>
  <c r="E494" i="15"/>
  <c r="C62" i="18" s="1"/>
  <c r="W62" i="18" s="1"/>
  <c r="W494" i="7"/>
  <c r="V494" i="7"/>
  <c r="E595" i="15"/>
  <c r="V595" i="7"/>
  <c r="W595" i="7"/>
  <c r="U595" i="7" s="1"/>
  <c r="W551" i="7"/>
  <c r="U551" i="7" s="1"/>
  <c r="V551" i="7"/>
  <c r="W520" i="7"/>
  <c r="U520" i="7" s="1"/>
  <c r="V520" i="7"/>
  <c r="W584" i="7"/>
  <c r="V584" i="7"/>
  <c r="W513" i="7"/>
  <c r="U513" i="7" s="1"/>
  <c r="V513" i="7"/>
  <c r="W577" i="7"/>
  <c r="V577" i="7"/>
  <c r="E653" i="15"/>
  <c r="W653" i="7"/>
  <c r="V653" i="7"/>
  <c r="W711" i="7"/>
  <c r="V711" i="7"/>
  <c r="W678" i="7"/>
  <c r="U678" i="7" s="1"/>
  <c r="V678" i="7"/>
  <c r="W619" i="7"/>
  <c r="V619" i="7"/>
  <c r="W683" i="7"/>
  <c r="U683" i="7" s="1"/>
  <c r="V683" i="7"/>
  <c r="E604" i="15"/>
  <c r="W604" i="7"/>
  <c r="V604" i="7"/>
  <c r="W668" i="7"/>
  <c r="U668" i="7" s="1"/>
  <c r="V668" i="7"/>
  <c r="W827" i="7"/>
  <c r="V827" i="7"/>
  <c r="W858" i="7"/>
  <c r="V858" i="7"/>
  <c r="W771" i="7"/>
  <c r="U771" i="7" s="1"/>
  <c r="V771" i="7"/>
  <c r="W824" i="7"/>
  <c r="V824" i="7"/>
  <c r="E792" i="15"/>
  <c r="W792" i="7"/>
  <c r="V792" i="7"/>
  <c r="E838" i="15"/>
  <c r="W838" i="7"/>
  <c r="V838" i="7"/>
  <c r="W729" i="7"/>
  <c r="U729" i="7" s="1"/>
  <c r="V729" i="7"/>
  <c r="W793" i="7"/>
  <c r="U793" i="7" s="1"/>
  <c r="V793" i="7"/>
  <c r="E881" i="15"/>
  <c r="W881" i="7"/>
  <c r="U881" i="7" s="1"/>
  <c r="V881" i="7"/>
  <c r="E922" i="15"/>
  <c r="W922" i="7"/>
  <c r="U922" i="7" s="1"/>
  <c r="V922" i="7"/>
  <c r="E890" i="15"/>
  <c r="W890" i="7"/>
  <c r="V890" i="7"/>
  <c r="E859" i="15"/>
  <c r="W859" i="7"/>
  <c r="V859" i="7"/>
  <c r="W913" i="7"/>
  <c r="V913" i="7"/>
  <c r="V852" i="7"/>
  <c r="W852" i="7"/>
  <c r="U852" i="7" s="1"/>
  <c r="E942" i="15"/>
  <c r="W942" i="7"/>
  <c r="V942" i="7"/>
  <c r="E996" i="15"/>
  <c r="W996" i="7"/>
  <c r="V996" i="7"/>
  <c r="W984" i="7"/>
  <c r="U984" i="7" s="1"/>
  <c r="V984" i="7"/>
  <c r="W945" i="7"/>
  <c r="V945" i="7"/>
  <c r="E1092" i="15"/>
  <c r="W1092" i="7"/>
  <c r="V1092" i="7"/>
  <c r="E1088" i="15"/>
  <c r="W1088" i="7"/>
  <c r="V1088" i="7"/>
  <c r="W1025" i="7"/>
  <c r="U1025" i="7" s="1"/>
  <c r="V1025" i="7"/>
  <c r="W1101" i="7"/>
  <c r="V1101" i="7"/>
  <c r="W1132" i="7"/>
  <c r="U1132" i="7" s="1"/>
  <c r="V1132" i="7"/>
  <c r="W1031" i="7"/>
  <c r="V1031" i="7"/>
  <c r="W1202" i="7"/>
  <c r="V1202" i="7"/>
  <c r="W1145" i="7"/>
  <c r="V1145" i="7"/>
  <c r="E1122" i="15"/>
  <c r="W1122" i="7"/>
  <c r="V1122" i="7"/>
  <c r="W1167" i="7"/>
  <c r="V1167" i="7"/>
  <c r="W1123" i="7"/>
  <c r="U1123" i="7" s="1"/>
  <c r="V1123" i="7"/>
  <c r="W1181" i="7"/>
  <c r="U1181" i="7" s="1"/>
  <c r="V1181" i="7"/>
  <c r="W1192" i="7"/>
  <c r="V1192" i="7"/>
  <c r="W1236" i="7"/>
  <c r="U1236" i="7" s="1"/>
  <c r="V1236" i="7"/>
  <c r="U16" i="9"/>
  <c r="T648" i="15"/>
  <c r="U5" i="9"/>
  <c r="T1203" i="15"/>
  <c r="R52" i="18" s="1"/>
  <c r="U6" i="8"/>
  <c r="W31" i="7"/>
  <c r="U31" i="7" s="1"/>
  <c r="V31" i="7"/>
  <c r="T22" i="9"/>
  <c r="S476" i="15"/>
  <c r="E7" i="15"/>
  <c r="W7" i="7"/>
  <c r="V7" i="7"/>
  <c r="S16" i="8"/>
  <c r="R177" i="15"/>
  <c r="S16" i="16" s="1"/>
  <c r="S26" i="9"/>
  <c r="S3" i="8"/>
  <c r="R375" i="15"/>
  <c r="P50" i="18" s="1"/>
  <c r="S24" i="9"/>
  <c r="R910" i="15"/>
  <c r="O20" i="9"/>
  <c r="O11" i="8"/>
  <c r="N82" i="15"/>
  <c r="L27" i="18" s="1"/>
  <c r="O13" i="8"/>
  <c r="N528" i="15"/>
  <c r="O13" i="16" s="1"/>
  <c r="N1246" i="7"/>
  <c r="O954" i="15"/>
  <c r="Y954" i="15" s="1"/>
  <c r="X954" i="7"/>
  <c r="Q23" i="9"/>
  <c r="Q9" i="8"/>
  <c r="P886" i="15"/>
  <c r="N35" i="18" s="1"/>
  <c r="Q24" i="9"/>
  <c r="P910" i="15"/>
  <c r="O79" i="15"/>
  <c r="Y79" i="15" s="1"/>
  <c r="X79" i="7"/>
  <c r="O264" i="15"/>
  <c r="X264" i="7"/>
  <c r="X181" i="7"/>
  <c r="O190" i="15"/>
  <c r="Y190" i="15" s="1"/>
  <c r="X190" i="7"/>
  <c r="O291" i="15"/>
  <c r="X291" i="7"/>
  <c r="X167" i="7"/>
  <c r="X216" i="7"/>
  <c r="X358" i="7"/>
  <c r="O432" i="15"/>
  <c r="Y432" i="15" s="1"/>
  <c r="X432" i="7"/>
  <c r="O321" i="15"/>
  <c r="Y321" i="15" s="1"/>
  <c r="X321" i="7"/>
  <c r="O361" i="15"/>
  <c r="Y361" i="15" s="1"/>
  <c r="X361" i="7"/>
  <c r="O326" i="15"/>
  <c r="Y326" i="15" s="1"/>
  <c r="X326" i="7"/>
  <c r="X377" i="7"/>
  <c r="X468" i="7"/>
  <c r="O443" i="15"/>
  <c r="Y443" i="15" s="1"/>
  <c r="X443" i="7"/>
  <c r="X564" i="7"/>
  <c r="O569" i="15"/>
  <c r="Y569" i="15" s="1"/>
  <c r="X569" i="7"/>
  <c r="O519" i="15"/>
  <c r="Y519" i="15" s="1"/>
  <c r="X519" i="7"/>
  <c r="O583" i="15"/>
  <c r="Y583" i="15" s="1"/>
  <c r="X583" i="7"/>
  <c r="X651" i="7"/>
  <c r="O696" i="15"/>
  <c r="Y696" i="15" s="1"/>
  <c r="X696" i="7"/>
  <c r="O649" i="15"/>
  <c r="Y649" i="15" s="1"/>
  <c r="X649" i="7"/>
  <c r="X712" i="7"/>
  <c r="O764" i="15"/>
  <c r="Y764" i="15" s="1"/>
  <c r="X764" i="7"/>
  <c r="X757" i="7"/>
  <c r="X821" i="7"/>
  <c r="X762" i="7"/>
  <c r="O828" i="15"/>
  <c r="Y828" i="15" s="1"/>
  <c r="X828" i="7"/>
  <c r="O866" i="15"/>
  <c r="Y866" i="15" s="1"/>
  <c r="X866" i="7"/>
  <c r="X913" i="7"/>
  <c r="X904" i="7"/>
  <c r="O980" i="15"/>
  <c r="Y980" i="15" s="1"/>
  <c r="X980" i="7"/>
  <c r="X905" i="7"/>
  <c r="O958" i="15"/>
  <c r="Y958" i="15" s="1"/>
  <c r="X958" i="7"/>
  <c r="O1026" i="15"/>
  <c r="Y1026" i="15" s="1"/>
  <c r="X1026" i="7"/>
  <c r="O989" i="15"/>
  <c r="Y989" i="15" s="1"/>
  <c r="X989" i="7"/>
  <c r="X1030" i="7"/>
  <c r="X1042" i="7"/>
  <c r="X1125" i="7"/>
  <c r="X1163" i="7"/>
  <c r="O1065" i="15"/>
  <c r="Y1065" i="15" s="1"/>
  <c r="X1065" i="7"/>
  <c r="X1142" i="7"/>
  <c r="X1153" i="7"/>
  <c r="X1187" i="7"/>
  <c r="X1176" i="7"/>
  <c r="X1240" i="7"/>
  <c r="O1213" i="15"/>
  <c r="M53" i="18" s="1"/>
  <c r="P6" i="9"/>
  <c r="P7" i="8"/>
  <c r="X1213" i="7"/>
  <c r="N6" i="9"/>
  <c r="M1213" i="15"/>
  <c r="K53" i="18" s="1"/>
  <c r="N7" i="8"/>
  <c r="X141" i="7"/>
  <c r="X78" i="7"/>
  <c r="O89" i="15"/>
  <c r="Y89" i="15" s="1"/>
  <c r="X89" i="7"/>
  <c r="N16" i="8"/>
  <c r="M177" i="15"/>
  <c r="N16" i="16" s="1"/>
  <c r="H7" i="9"/>
  <c r="G24" i="15"/>
  <c r="M17" i="9"/>
  <c r="M12" i="8"/>
  <c r="L548" i="15"/>
  <c r="J28" i="18" s="1"/>
  <c r="K7" i="8"/>
  <c r="J1213" i="15"/>
  <c r="H53" i="18" s="1"/>
  <c r="K6" i="9"/>
  <c r="J13" i="8"/>
  <c r="I528" i="15"/>
  <c r="J13" i="16" s="1"/>
  <c r="I11" i="9"/>
  <c r="H344" i="15"/>
  <c r="I5" i="8"/>
  <c r="I4" i="9"/>
  <c r="H624" i="15"/>
  <c r="F54" i="18" s="1"/>
  <c r="H13" i="8"/>
  <c r="G528" i="15"/>
  <c r="H13" i="16" s="1"/>
  <c r="H12" i="9"/>
  <c r="G787" i="15"/>
  <c r="H12" i="17" s="1"/>
  <c r="G14" i="8"/>
  <c r="F296" i="15"/>
  <c r="G14" i="16" s="1"/>
  <c r="G26" i="9"/>
  <c r="G3" i="8"/>
  <c r="F375" i="15"/>
  <c r="D50" i="18" s="1"/>
  <c r="F13" i="9"/>
  <c r="E86" i="15"/>
  <c r="W86" i="7"/>
  <c r="U86" i="7" s="1"/>
  <c r="V86" i="7"/>
  <c r="E143" i="15"/>
  <c r="V143" i="7"/>
  <c r="W143" i="7"/>
  <c r="U143" i="7" s="1"/>
  <c r="E103" i="15"/>
  <c r="W103" i="7"/>
  <c r="U103" i="7" s="1"/>
  <c r="V103" i="7"/>
  <c r="W44" i="7"/>
  <c r="U44" i="7" s="1"/>
  <c r="V44" i="7"/>
  <c r="W108" i="7"/>
  <c r="U108" i="7" s="1"/>
  <c r="V108" i="7"/>
  <c r="W29" i="7"/>
  <c r="U29" i="7" s="1"/>
  <c r="V29" i="7"/>
  <c r="W93" i="7"/>
  <c r="U93" i="7" s="1"/>
  <c r="V93" i="7"/>
  <c r="W215" i="7"/>
  <c r="U215" i="7" s="1"/>
  <c r="V215" i="7"/>
  <c r="W271" i="7"/>
  <c r="U271" i="7" s="1"/>
  <c r="V271" i="7"/>
  <c r="W208" i="7"/>
  <c r="V208" i="7"/>
  <c r="E153" i="15"/>
  <c r="W153" i="7"/>
  <c r="U153" i="7" s="1"/>
  <c r="V153" i="7"/>
  <c r="W224" i="7"/>
  <c r="V224" i="7"/>
  <c r="E134" i="15"/>
  <c r="V134" i="7"/>
  <c r="W134" i="7"/>
  <c r="E198" i="15"/>
  <c r="V198" i="7"/>
  <c r="W198" i="7"/>
  <c r="U198" i="7" s="1"/>
  <c r="E374" i="15"/>
  <c r="W374" i="7"/>
  <c r="U374" i="7" s="1"/>
  <c r="V374" i="7"/>
  <c r="W363" i="7"/>
  <c r="U363" i="7" s="1"/>
  <c r="V363" i="7"/>
  <c r="E304" i="15"/>
  <c r="W304" i="7"/>
  <c r="V304" i="7"/>
  <c r="E359" i="15"/>
  <c r="W359" i="7"/>
  <c r="U359" i="7" s="1"/>
  <c r="V359" i="7"/>
  <c r="V309" i="7"/>
  <c r="W309" i="7"/>
  <c r="U309" i="7" s="1"/>
  <c r="W382" i="7"/>
  <c r="V382" i="7"/>
  <c r="E266" i="15"/>
  <c r="W266" i="7"/>
  <c r="U266" i="7" s="1"/>
  <c r="V266" i="7"/>
  <c r="W330" i="7"/>
  <c r="V330" i="7"/>
  <c r="W446" i="7"/>
  <c r="V446" i="7"/>
  <c r="W477" i="7"/>
  <c r="V477" i="7"/>
  <c r="W427" i="7"/>
  <c r="U427" i="7" s="1"/>
  <c r="V427" i="7"/>
  <c r="W484" i="7"/>
  <c r="V484" i="7"/>
  <c r="E432" i="15"/>
  <c r="W432" i="7"/>
  <c r="V432" i="7"/>
  <c r="E480" i="15"/>
  <c r="W480" i="7"/>
  <c r="V480" i="7"/>
  <c r="E441" i="15"/>
  <c r="W441" i="7"/>
  <c r="V441" i="7"/>
  <c r="V530" i="7"/>
  <c r="W530" i="7"/>
  <c r="E622" i="15"/>
  <c r="W622" i="7"/>
  <c r="U622" i="7" s="1"/>
  <c r="V622" i="7"/>
  <c r="W555" i="7"/>
  <c r="U555" i="7" s="1"/>
  <c r="V555" i="7"/>
  <c r="W524" i="7"/>
  <c r="V524" i="7"/>
  <c r="E590" i="15"/>
  <c r="W590" i="7"/>
  <c r="U590" i="7" s="1"/>
  <c r="V590" i="7"/>
  <c r="E517" i="15"/>
  <c r="W517" i="7"/>
  <c r="V517" i="7"/>
  <c r="E581" i="15"/>
  <c r="W581" i="7"/>
  <c r="V581" i="7"/>
  <c r="E657" i="15"/>
  <c r="W657" i="7"/>
  <c r="V657" i="7"/>
  <c r="W722" i="7"/>
  <c r="V722" i="7"/>
  <c r="E682" i="15"/>
  <c r="W682" i="7"/>
  <c r="U682" i="7" s="1"/>
  <c r="V682" i="7"/>
  <c r="W623" i="7"/>
  <c r="U623" i="7" s="1"/>
  <c r="V623" i="7"/>
  <c r="W687" i="7"/>
  <c r="V687" i="7"/>
  <c r="E608" i="15"/>
  <c r="W608" i="7"/>
  <c r="V608" i="7"/>
  <c r="E672" i="15"/>
  <c r="W672" i="7"/>
  <c r="U672" i="7" s="1"/>
  <c r="V672" i="7"/>
  <c r="E770" i="15"/>
  <c r="W770" i="7"/>
  <c r="V770" i="7"/>
  <c r="W877" i="7"/>
  <c r="U877" i="7" s="1"/>
  <c r="V877" i="7"/>
  <c r="E775" i="15"/>
  <c r="W775" i="7"/>
  <c r="U775" i="7" s="1"/>
  <c r="V775" i="7"/>
  <c r="W831" i="7"/>
  <c r="U831" i="7" s="1"/>
  <c r="V831" i="7"/>
  <c r="E796" i="15"/>
  <c r="W796" i="7"/>
  <c r="V796" i="7"/>
  <c r="E841" i="15"/>
  <c r="W841" i="7"/>
  <c r="V841" i="7"/>
  <c r="E733" i="15"/>
  <c r="W733" i="7"/>
  <c r="V733" i="7"/>
  <c r="E797" i="15"/>
  <c r="W797" i="7"/>
  <c r="U797" i="7" s="1"/>
  <c r="V797" i="7"/>
  <c r="E885" i="15"/>
  <c r="W885" i="7"/>
  <c r="U885" i="7" s="1"/>
  <c r="V885" i="7"/>
  <c r="E938" i="15"/>
  <c r="W938" i="7"/>
  <c r="V938" i="7"/>
  <c r="E894" i="15"/>
  <c r="W894" i="7"/>
  <c r="V894" i="7"/>
  <c r="W863" i="7"/>
  <c r="U863" i="7" s="1"/>
  <c r="V863" i="7"/>
  <c r="E919" i="15"/>
  <c r="W919" i="7"/>
  <c r="U919" i="7" s="1"/>
  <c r="V919" i="7"/>
  <c r="V856" i="7"/>
  <c r="W856" i="7"/>
  <c r="U856" i="7" s="1"/>
  <c r="E920" i="15"/>
  <c r="V920" i="7"/>
  <c r="W920" i="7"/>
  <c r="W1048" i="7"/>
  <c r="U1048" i="7" s="1"/>
  <c r="V1048" i="7"/>
  <c r="E988" i="15"/>
  <c r="W988" i="7"/>
  <c r="U988" i="7" s="1"/>
  <c r="V988" i="7"/>
  <c r="W949" i="7"/>
  <c r="U949" i="7" s="1"/>
  <c r="V949" i="7"/>
  <c r="E1116" i="15"/>
  <c r="W1116" i="7"/>
  <c r="V1116" i="7"/>
  <c r="E1112" i="15"/>
  <c r="W1112" i="7"/>
  <c r="V1112" i="7"/>
  <c r="E1029" i="15"/>
  <c r="W1029" i="7"/>
  <c r="V1029" i="7"/>
  <c r="W1078" i="7"/>
  <c r="U1078" i="7" s="1"/>
  <c r="V1078" i="7"/>
  <c r="W1073" i="7"/>
  <c r="U1073" i="7" s="1"/>
  <c r="V1073" i="7"/>
  <c r="E1035" i="15"/>
  <c r="V1035" i="7"/>
  <c r="W1035" i="7"/>
  <c r="W1222" i="7"/>
  <c r="U1222" i="7" s="1"/>
  <c r="V1222" i="7"/>
  <c r="W1149" i="7"/>
  <c r="U1149" i="7" s="1"/>
  <c r="V1149" i="7"/>
  <c r="W1126" i="7"/>
  <c r="V1126" i="7"/>
  <c r="W1199" i="7"/>
  <c r="U1199" i="7" s="1"/>
  <c r="V1199" i="7"/>
  <c r="W1127" i="7"/>
  <c r="U1127" i="7" s="1"/>
  <c r="V1127" i="7"/>
  <c r="W1183" i="7"/>
  <c r="U1183" i="7" s="1"/>
  <c r="V1183" i="7"/>
  <c r="W1193" i="7"/>
  <c r="U1193" i="7" s="1"/>
  <c r="V1193" i="7"/>
  <c r="W1244" i="7"/>
  <c r="U1244" i="7" s="1"/>
  <c r="V1244" i="7"/>
  <c r="U27" i="9"/>
  <c r="U4" i="8"/>
  <c r="T455" i="15"/>
  <c r="R51" i="18" s="1"/>
  <c r="T24" i="9"/>
  <c r="S910" i="15"/>
  <c r="T6" i="9"/>
  <c r="T7" i="8"/>
  <c r="S1213" i="15"/>
  <c r="Q53" i="18" s="1"/>
  <c r="T5" i="9"/>
  <c r="S1203" i="15"/>
  <c r="Q52" i="18" s="1"/>
  <c r="T6" i="8"/>
  <c r="W6" i="7"/>
  <c r="U6" i="7" s="1"/>
  <c r="R20" i="9"/>
  <c r="R11" i="8"/>
  <c r="Q82" i="15"/>
  <c r="O27" i="18" s="1"/>
  <c r="R16" i="9"/>
  <c r="Q648" i="15"/>
  <c r="E12" i="15"/>
  <c r="V12" i="7"/>
  <c r="W12" i="7"/>
  <c r="U12" i="7" s="1"/>
  <c r="O13" i="9"/>
  <c r="N86" i="15"/>
  <c r="O13" i="17" s="1"/>
  <c r="O5" i="8"/>
  <c r="O4" i="9"/>
  <c r="N624" i="15"/>
  <c r="L54" i="18" s="1"/>
  <c r="O24" i="9"/>
  <c r="N910" i="15"/>
  <c r="Q13" i="8"/>
  <c r="P528" i="15"/>
  <c r="Q13" i="16" s="1"/>
  <c r="O11" i="15"/>
  <c r="X11" i="7"/>
  <c r="O268" i="15"/>
  <c r="X268" i="7"/>
  <c r="O185" i="15"/>
  <c r="X185" i="7"/>
  <c r="X276" i="7"/>
  <c r="O308" i="15"/>
  <c r="Y308" i="15" s="1"/>
  <c r="X308" i="7"/>
  <c r="X171" i="7"/>
  <c r="O239" i="15"/>
  <c r="Y239" i="15" s="1"/>
  <c r="X239" i="7"/>
  <c r="X365" i="7"/>
  <c r="O325" i="15"/>
  <c r="Y325" i="15" s="1"/>
  <c r="X325" i="7"/>
  <c r="X381" i="7"/>
  <c r="X330" i="7"/>
  <c r="X388" i="7"/>
  <c r="X479" i="7"/>
  <c r="X487" i="7"/>
  <c r="O414" i="15"/>
  <c r="Y414" i="15" s="1"/>
  <c r="X414" i="7"/>
  <c r="X492" i="7"/>
  <c r="O383" i="15"/>
  <c r="Y383" i="15" s="1"/>
  <c r="X383" i="7"/>
  <c r="O568" i="15"/>
  <c r="Y568" i="15" s="1"/>
  <c r="X568" i="7"/>
  <c r="X518" i="7"/>
  <c r="O582" i="15"/>
  <c r="Y582" i="15" s="1"/>
  <c r="X582" i="7"/>
  <c r="O523" i="15"/>
  <c r="Y523" i="15" s="1"/>
  <c r="X523" i="7"/>
  <c r="O588" i="15"/>
  <c r="Y588" i="15" s="1"/>
  <c r="X588" i="7"/>
  <c r="X655" i="7"/>
  <c r="X680" i="7"/>
  <c r="O653" i="15"/>
  <c r="Y653" i="15" s="1"/>
  <c r="X653" i="7"/>
  <c r="X722" i="7"/>
  <c r="X728" i="7"/>
  <c r="O768" i="15"/>
  <c r="Y768" i="15" s="1"/>
  <c r="X768" i="7"/>
  <c r="O843" i="15"/>
  <c r="Y843" i="15" s="1"/>
  <c r="X843" i="7"/>
  <c r="O766" i="15"/>
  <c r="Y766" i="15" s="1"/>
  <c r="X766" i="7"/>
  <c r="O783" i="15"/>
  <c r="Y783" i="15" s="1"/>
  <c r="X783" i="7"/>
  <c r="O894" i="15"/>
  <c r="Y894" i="15" s="1"/>
  <c r="X894" i="7"/>
  <c r="X1009" i="7"/>
  <c r="X845" i="7"/>
  <c r="O927" i="15"/>
  <c r="Y927" i="15" s="1"/>
  <c r="X927" i="7"/>
  <c r="O1006" i="15"/>
  <c r="Y1006" i="15" s="1"/>
  <c r="X1006" i="7"/>
  <c r="O1043" i="15"/>
  <c r="Y1043" i="15" s="1"/>
  <c r="X1043" i="7"/>
  <c r="X967" i="7"/>
  <c r="O1053" i="15"/>
  <c r="Y1053" i="15" s="1"/>
  <c r="X1053" i="7"/>
  <c r="X1048" i="7"/>
  <c r="O1088" i="15"/>
  <c r="Y1088" i="15" s="1"/>
  <c r="X1088" i="7"/>
  <c r="X1151" i="7"/>
  <c r="X1156" i="7"/>
  <c r="X1217" i="7"/>
  <c r="X74" i="7"/>
  <c r="O127" i="15"/>
  <c r="Y127" i="15" s="1"/>
  <c r="X127" i="7"/>
  <c r="N10" i="9"/>
  <c r="M54" i="15"/>
  <c r="M25" i="9"/>
  <c r="M8" i="8"/>
  <c r="L1219" i="15"/>
  <c r="J55" i="18" s="1"/>
  <c r="L16" i="9"/>
  <c r="K648" i="15"/>
  <c r="L12" i="9"/>
  <c r="K787" i="15"/>
  <c r="L12" i="17" s="1"/>
  <c r="J16" i="8"/>
  <c r="I177" i="15"/>
  <c r="J16" i="16" s="1"/>
  <c r="J26" i="9"/>
  <c r="J3" i="8"/>
  <c r="I375" i="15"/>
  <c r="G50" i="18" s="1"/>
  <c r="I10" i="9"/>
  <c r="H54" i="15"/>
  <c r="H22" i="9"/>
  <c r="G476" i="15"/>
  <c r="H4" i="9"/>
  <c r="H5" i="8"/>
  <c r="G624" i="15"/>
  <c r="E54" i="18" s="1"/>
  <c r="E4" i="15"/>
  <c r="W4" i="7"/>
  <c r="U4" i="7" s="1"/>
  <c r="G25" i="9"/>
  <c r="G8" i="8"/>
  <c r="F1219" i="15"/>
  <c r="D55" i="18" s="1"/>
  <c r="F1203" i="15"/>
  <c r="D52" i="18" s="1"/>
  <c r="G6" i="8"/>
  <c r="G5" i="9"/>
  <c r="W90" i="7"/>
  <c r="U90" i="7" s="1"/>
  <c r="V90" i="7"/>
  <c r="W141" i="7"/>
  <c r="V141" i="7"/>
  <c r="W107" i="7"/>
  <c r="V107" i="7"/>
  <c r="E48" i="15"/>
  <c r="W48" i="7"/>
  <c r="U48" i="7" s="1"/>
  <c r="V48" i="7"/>
  <c r="E112" i="15"/>
  <c r="W112" i="7"/>
  <c r="V112" i="7"/>
  <c r="W33" i="7"/>
  <c r="U33" i="7" s="1"/>
  <c r="V33" i="7"/>
  <c r="W97" i="7"/>
  <c r="U97" i="7" s="1"/>
  <c r="V97" i="7"/>
  <c r="E248" i="15"/>
  <c r="W248" i="7"/>
  <c r="U248" i="7" s="1"/>
  <c r="V248" i="7"/>
  <c r="W228" i="7"/>
  <c r="V228" i="7"/>
  <c r="W212" i="7"/>
  <c r="U212" i="7" s="1"/>
  <c r="V212" i="7"/>
  <c r="E157" i="15"/>
  <c r="C43" i="18" s="1"/>
  <c r="W43" i="18" s="1"/>
  <c r="W157" i="7"/>
  <c r="V157" i="7"/>
  <c r="E267" i="15"/>
  <c r="W267" i="7"/>
  <c r="U267" i="7" s="1"/>
  <c r="V267" i="7"/>
  <c r="E138" i="15"/>
  <c r="V138" i="7"/>
  <c r="W138" i="7"/>
  <c r="V202" i="7"/>
  <c r="W202" i="7"/>
  <c r="E303" i="15"/>
  <c r="W303" i="7"/>
  <c r="V303" i="7"/>
  <c r="W377" i="7"/>
  <c r="U377" i="7" s="1"/>
  <c r="V377" i="7"/>
  <c r="E308" i="15"/>
  <c r="W308" i="7"/>
  <c r="U308" i="7" s="1"/>
  <c r="V308" i="7"/>
  <c r="W365" i="7"/>
  <c r="V365" i="7"/>
  <c r="E313" i="15"/>
  <c r="V313" i="7"/>
  <c r="W313" i="7"/>
  <c r="U313" i="7" s="1"/>
  <c r="W418" i="7"/>
  <c r="V418" i="7"/>
  <c r="W270" i="7"/>
  <c r="V270" i="7"/>
  <c r="E334" i="15"/>
  <c r="W334" i="7"/>
  <c r="V334" i="7"/>
  <c r="W450" i="7"/>
  <c r="U450" i="7" s="1"/>
  <c r="V450" i="7"/>
  <c r="E483" i="15"/>
  <c r="W483" i="7"/>
  <c r="V483" i="7"/>
  <c r="W431" i="7"/>
  <c r="U431" i="7" s="1"/>
  <c r="V431" i="7"/>
  <c r="V514" i="7"/>
  <c r="W514" i="7"/>
  <c r="U514" i="7" s="1"/>
  <c r="W436" i="7"/>
  <c r="V436" i="7"/>
  <c r="E486" i="15"/>
  <c r="W486" i="7"/>
  <c r="V486" i="7"/>
  <c r="W445" i="7"/>
  <c r="V445" i="7"/>
  <c r="E534" i="15"/>
  <c r="V534" i="7"/>
  <c r="W534" i="7"/>
  <c r="W597" i="7"/>
  <c r="V597" i="7"/>
  <c r="W559" i="7"/>
  <c r="U559" i="7" s="1"/>
  <c r="V559" i="7"/>
  <c r="F13" i="8"/>
  <c r="E528" i="15"/>
  <c r="W528" i="7"/>
  <c r="U528" i="7" s="1"/>
  <c r="V528" i="7"/>
  <c r="E601" i="15"/>
  <c r="W601" i="7"/>
  <c r="V601" i="7"/>
  <c r="W521" i="7"/>
  <c r="U521" i="7" s="1"/>
  <c r="V521" i="7"/>
  <c r="E585" i="15"/>
  <c r="W585" i="7"/>
  <c r="V585" i="7"/>
  <c r="W661" i="7"/>
  <c r="U661" i="7" s="1"/>
  <c r="V661" i="7"/>
  <c r="V734" i="7"/>
  <c r="W734" i="7"/>
  <c r="U734" i="7" s="1"/>
  <c r="E686" i="15"/>
  <c r="W686" i="7"/>
  <c r="U686" i="7" s="1"/>
  <c r="V686" i="7"/>
  <c r="W627" i="7"/>
  <c r="U627" i="7" s="1"/>
  <c r="V627" i="7"/>
  <c r="E694" i="15"/>
  <c r="W694" i="7"/>
  <c r="V694" i="7"/>
  <c r="E612" i="15"/>
  <c r="W612" i="7"/>
  <c r="V612" i="7"/>
  <c r="W676" i="7"/>
  <c r="U676" i="7" s="1"/>
  <c r="V676" i="7"/>
  <c r="W774" i="7"/>
  <c r="V774" i="7"/>
  <c r="W829" i="7"/>
  <c r="U829" i="7" s="1"/>
  <c r="V829" i="7"/>
  <c r="W779" i="7"/>
  <c r="U779" i="7" s="1"/>
  <c r="V779" i="7"/>
  <c r="E861" i="15"/>
  <c r="W861" i="7"/>
  <c r="V861" i="7"/>
  <c r="W800" i="7"/>
  <c r="V800" i="7"/>
  <c r="E839" i="15"/>
  <c r="W839" i="7"/>
  <c r="U839" i="7" s="1"/>
  <c r="V839" i="7"/>
  <c r="W737" i="7"/>
  <c r="U737" i="7" s="1"/>
  <c r="V737" i="7"/>
  <c r="W801" i="7"/>
  <c r="U801" i="7" s="1"/>
  <c r="V801" i="7"/>
  <c r="E889" i="15"/>
  <c r="W889" i="7"/>
  <c r="U889" i="7" s="1"/>
  <c r="V889" i="7"/>
  <c r="W939" i="7"/>
  <c r="U939" i="7" s="1"/>
  <c r="V939" i="7"/>
  <c r="E898" i="15"/>
  <c r="W898" i="7"/>
  <c r="V898" i="7"/>
  <c r="W867" i="7"/>
  <c r="U867" i="7" s="1"/>
  <c r="V867" i="7"/>
  <c r="E944" i="15"/>
  <c r="W944" i="7"/>
  <c r="U944" i="7" s="1"/>
  <c r="V944" i="7"/>
  <c r="V860" i="7"/>
  <c r="W860" i="7"/>
  <c r="U860" i="7" s="1"/>
  <c r="E926" i="15"/>
  <c r="C58" i="18" s="1"/>
  <c r="W58" i="18" s="1"/>
  <c r="V926" i="7"/>
  <c r="W926" i="7"/>
  <c r="E1052" i="15"/>
  <c r="W1052" i="7"/>
  <c r="V1052" i="7"/>
  <c r="W992" i="7"/>
  <c r="U992" i="7" s="1"/>
  <c r="V992" i="7"/>
  <c r="E953" i="15"/>
  <c r="C45" i="18" s="1"/>
  <c r="W953" i="7"/>
  <c r="U953" i="7" s="1"/>
  <c r="V953" i="7"/>
  <c r="W1044" i="7"/>
  <c r="U1044" i="7" s="1"/>
  <c r="V1044" i="7"/>
  <c r="W1113" i="7"/>
  <c r="U1113" i="7" s="1"/>
  <c r="V1113" i="7"/>
  <c r="W1033" i="7"/>
  <c r="U1033" i="7" s="1"/>
  <c r="V1033" i="7"/>
  <c r="E1084" i="15"/>
  <c r="W1084" i="7"/>
  <c r="U1084" i="7" s="1"/>
  <c r="V1084" i="7"/>
  <c r="E1102" i="15"/>
  <c r="W1102" i="7"/>
  <c r="V1102" i="7"/>
  <c r="E1039" i="15"/>
  <c r="V1039" i="7"/>
  <c r="W1039" i="7"/>
  <c r="W1230" i="7"/>
  <c r="U1230" i="7" s="1"/>
  <c r="V1230" i="7"/>
  <c r="W1164" i="7"/>
  <c r="U1164" i="7" s="1"/>
  <c r="V1164" i="7"/>
  <c r="W1130" i="7"/>
  <c r="U1130" i="7" s="1"/>
  <c r="V1130" i="7"/>
  <c r="W1067" i="7"/>
  <c r="V1067" i="7"/>
  <c r="W1131" i="7"/>
  <c r="U1131" i="7" s="1"/>
  <c r="V1131" i="7"/>
  <c r="W1184" i="7"/>
  <c r="V1184" i="7"/>
  <c r="W1190" i="7"/>
  <c r="U1190" i="7" s="1"/>
  <c r="V1190" i="7"/>
  <c r="W1171" i="7"/>
  <c r="V1171" i="7"/>
  <c r="U24" i="9"/>
  <c r="T910" i="15"/>
  <c r="T21" i="9"/>
  <c r="T10" i="8"/>
  <c r="S207" i="15"/>
  <c r="Q25" i="18" s="1"/>
  <c r="T9" i="9"/>
  <c r="S664" i="15"/>
  <c r="S10" i="9"/>
  <c r="R54" i="15"/>
  <c r="S16" i="9"/>
  <c r="R648" i="15"/>
  <c r="R13" i="9"/>
  <c r="Q86" i="15"/>
  <c r="R13" i="17" s="1"/>
  <c r="R11" i="9"/>
  <c r="Q344" i="15"/>
  <c r="R25" i="9"/>
  <c r="R8" i="8"/>
  <c r="Q1219" i="15"/>
  <c r="O55" i="18" s="1"/>
  <c r="E11" i="15"/>
  <c r="W11" i="7"/>
  <c r="U11" i="7" s="1"/>
  <c r="V11" i="7"/>
  <c r="O303" i="15"/>
  <c r="Y303" i="15" s="1"/>
  <c r="X303" i="7"/>
  <c r="U141" i="15"/>
  <c r="U133" i="15"/>
  <c r="Q21" i="9"/>
  <c r="Q10" i="8"/>
  <c r="P207" i="15"/>
  <c r="N25" i="18" s="1"/>
  <c r="O71" i="15"/>
  <c r="Y71" i="15" s="1"/>
  <c r="X71" i="7"/>
  <c r="O7" i="15"/>
  <c r="X7" i="7"/>
  <c r="X235" i="7"/>
  <c r="X189" i="7"/>
  <c r="X287" i="7"/>
  <c r="O198" i="15"/>
  <c r="Y198" i="15" s="1"/>
  <c r="X198" i="7"/>
  <c r="X238" i="7"/>
  <c r="X175" i="7"/>
  <c r="X240" i="7"/>
  <c r="O312" i="15"/>
  <c r="Y312" i="15" s="1"/>
  <c r="X312" i="7"/>
  <c r="X420" i="7"/>
  <c r="X329" i="7"/>
  <c r="X404" i="7"/>
  <c r="O334" i="15"/>
  <c r="Y334" i="15" s="1"/>
  <c r="X334" i="7"/>
  <c r="X389" i="7"/>
  <c r="X478" i="7"/>
  <c r="X485" i="7"/>
  <c r="O425" i="15"/>
  <c r="Y425" i="15" s="1"/>
  <c r="X425" i="7"/>
  <c r="O494" i="15"/>
  <c r="X494" i="7"/>
  <c r="X418" i="7"/>
  <c r="X516" i="7"/>
  <c r="X387" i="7"/>
  <c r="X451" i="7"/>
  <c r="O572" i="15"/>
  <c r="Y572" i="15" s="1"/>
  <c r="X572" i="7"/>
  <c r="X513" i="7"/>
  <c r="X577" i="7"/>
  <c r="O522" i="15"/>
  <c r="Y522" i="15" s="1"/>
  <c r="X522" i="7"/>
  <c r="O596" i="15"/>
  <c r="Y596" i="15" s="1"/>
  <c r="X596" i="7"/>
  <c r="X527" i="7"/>
  <c r="X599" i="7"/>
  <c r="O659" i="15"/>
  <c r="Y659" i="15" s="1"/>
  <c r="X659" i="7"/>
  <c r="O717" i="15"/>
  <c r="Y717" i="15" s="1"/>
  <c r="X717" i="7"/>
  <c r="O684" i="15"/>
  <c r="Y684" i="15" s="1"/>
  <c r="X684" i="7"/>
  <c r="O657" i="15"/>
  <c r="Y657" i="15" s="1"/>
  <c r="X657" i="7"/>
  <c r="X729" i="7"/>
  <c r="O646" i="15"/>
  <c r="Y646" i="15" s="1"/>
  <c r="X646" i="7"/>
  <c r="O733" i="15"/>
  <c r="Y733" i="15" s="1"/>
  <c r="X733" i="7"/>
  <c r="O772" i="15"/>
  <c r="Y772" i="15" s="1"/>
  <c r="X772" i="7"/>
  <c r="O844" i="15"/>
  <c r="Y844" i="15" s="1"/>
  <c r="X844" i="7"/>
  <c r="X765" i="7"/>
  <c r="X858" i="7"/>
  <c r="O770" i="15"/>
  <c r="Y770" i="15" s="1"/>
  <c r="X770" i="7"/>
  <c r="O890" i="15"/>
  <c r="Y890" i="15" s="1"/>
  <c r="X890" i="7"/>
  <c r="X723" i="7"/>
  <c r="P12" i="9"/>
  <c r="O787" i="15"/>
  <c r="X787" i="7"/>
  <c r="O898" i="15"/>
  <c r="Y898" i="15" s="1"/>
  <c r="X898" i="7"/>
  <c r="O918" i="15"/>
  <c r="X918" i="7"/>
  <c r="O957" i="15"/>
  <c r="Y957" i="15" s="1"/>
  <c r="X957" i="7"/>
  <c r="O920" i="15"/>
  <c r="Y920" i="15" s="1"/>
  <c r="X920" i="7"/>
  <c r="O849" i="15"/>
  <c r="Y849" i="15" s="1"/>
  <c r="X849" i="7"/>
  <c r="O935" i="15"/>
  <c r="Y935" i="15" s="1"/>
  <c r="X935" i="7"/>
  <c r="X1118" i="7"/>
  <c r="O1038" i="15"/>
  <c r="Y1038" i="15" s="1"/>
  <c r="X1038" i="7"/>
  <c r="O1061" i="15"/>
  <c r="Y1061" i="15" s="1"/>
  <c r="X1061" i="7"/>
  <c r="O1029" i="15"/>
  <c r="Y1029" i="15" s="1"/>
  <c r="X1029" i="7"/>
  <c r="X971" i="7"/>
  <c r="X1126" i="7"/>
  <c r="X1067" i="7"/>
  <c r="X1059" i="7"/>
  <c r="O1093" i="15"/>
  <c r="Y1093" i="15" s="1"/>
  <c r="X1093" i="7"/>
  <c r="O1052" i="15"/>
  <c r="Y1052" i="15" s="1"/>
  <c r="X1052" i="7"/>
  <c r="X1094" i="7"/>
  <c r="X1150" i="7"/>
  <c r="X1159" i="7"/>
  <c r="X1154" i="7"/>
  <c r="X1214" i="7"/>
  <c r="X1184" i="7"/>
  <c r="X1157" i="7"/>
  <c r="X1221" i="7"/>
  <c r="N21" i="9"/>
  <c r="N10" i="8"/>
  <c r="M207" i="15"/>
  <c r="K25" i="18" s="1"/>
  <c r="X139" i="7"/>
  <c r="O70" i="15"/>
  <c r="Y70" i="15" s="1"/>
  <c r="X70" i="7"/>
  <c r="X135" i="7"/>
  <c r="O76" i="15"/>
  <c r="Y76" i="15" s="1"/>
  <c r="X76" i="7"/>
  <c r="O154" i="15"/>
  <c r="X154" i="7"/>
  <c r="M11" i="9"/>
  <c r="L344" i="15"/>
  <c r="L8" i="9"/>
  <c r="K102" i="15"/>
  <c r="E32" i="15"/>
  <c r="W32" i="7"/>
  <c r="U32" i="7" s="1"/>
  <c r="V32" i="7"/>
  <c r="K20" i="9"/>
  <c r="K11" i="8"/>
  <c r="J82" i="15"/>
  <c r="H27" i="18" s="1"/>
  <c r="J23" i="9"/>
  <c r="J9" i="8"/>
  <c r="I886" i="15"/>
  <c r="G35" i="18" s="1"/>
  <c r="I27" i="9"/>
  <c r="I4" i="8"/>
  <c r="H455" i="15"/>
  <c r="F51" i="18" s="1"/>
  <c r="I24" i="9"/>
  <c r="H910" i="15"/>
  <c r="F1246" i="7"/>
  <c r="G16" i="8"/>
  <c r="F177" i="15"/>
  <c r="G16" i="16" s="1"/>
  <c r="G13" i="8"/>
  <c r="F528" i="15"/>
  <c r="G13" i="16" s="1"/>
  <c r="E94" i="15"/>
  <c r="W94" i="7"/>
  <c r="U94" i="7" s="1"/>
  <c r="V94" i="7"/>
  <c r="W152" i="7"/>
  <c r="V152" i="7"/>
  <c r="E111" i="15"/>
  <c r="W111" i="7"/>
  <c r="V111" i="7"/>
  <c r="W52" i="7"/>
  <c r="V52" i="7"/>
  <c r="E123" i="15"/>
  <c r="W123" i="7"/>
  <c r="V123" i="7"/>
  <c r="E37" i="15"/>
  <c r="W37" i="7"/>
  <c r="U37" i="7" s="1"/>
  <c r="V37" i="7"/>
  <c r="W101" i="7"/>
  <c r="U101" i="7" s="1"/>
  <c r="V101" i="7"/>
  <c r="E259" i="15"/>
  <c r="W259" i="7"/>
  <c r="V259" i="7"/>
  <c r="W240" i="7"/>
  <c r="V240" i="7"/>
  <c r="E291" i="15"/>
  <c r="C75" i="18" s="1"/>
  <c r="W75" i="18" s="1"/>
  <c r="W291" i="7"/>
  <c r="V291" i="7"/>
  <c r="E161" i="15"/>
  <c r="W161" i="7"/>
  <c r="V161" i="7"/>
  <c r="E268" i="15"/>
  <c r="W268" i="7"/>
  <c r="U268" i="7" s="1"/>
  <c r="V268" i="7"/>
  <c r="V142" i="7"/>
  <c r="W142" i="7"/>
  <c r="U142" i="7" s="1"/>
  <c r="E206" i="15"/>
  <c r="V206" i="7"/>
  <c r="W206" i="7"/>
  <c r="E307" i="15"/>
  <c r="W307" i="7"/>
  <c r="V307" i="7"/>
  <c r="W378" i="7"/>
  <c r="U378" i="7" s="1"/>
  <c r="V378" i="7"/>
  <c r="E312" i="15"/>
  <c r="W312" i="7"/>
  <c r="V312" i="7"/>
  <c r="W371" i="7"/>
  <c r="U371" i="7" s="1"/>
  <c r="V371" i="7"/>
  <c r="V317" i="7"/>
  <c r="W317" i="7"/>
  <c r="U317" i="7" s="1"/>
  <c r="E355" i="15"/>
  <c r="W355" i="7"/>
  <c r="U355" i="7" s="1"/>
  <c r="V355" i="7"/>
  <c r="E274" i="15"/>
  <c r="W274" i="7"/>
  <c r="V274" i="7"/>
  <c r="W338" i="7"/>
  <c r="V338" i="7"/>
  <c r="W454" i="7"/>
  <c r="U454" i="7" s="1"/>
  <c r="V454" i="7"/>
  <c r="W492" i="7"/>
  <c r="V492" i="7"/>
  <c r="E435" i="15"/>
  <c r="W435" i="7"/>
  <c r="U435" i="7" s="1"/>
  <c r="V435" i="7"/>
  <c r="W376" i="7"/>
  <c r="V376" i="7"/>
  <c r="E440" i="15"/>
  <c r="W440" i="7"/>
  <c r="U440" i="7" s="1"/>
  <c r="V440" i="7"/>
  <c r="W496" i="7"/>
  <c r="U496" i="7" s="1"/>
  <c r="V496" i="7"/>
  <c r="W449" i="7"/>
  <c r="U449" i="7" s="1"/>
  <c r="V449" i="7"/>
  <c r="V538" i="7"/>
  <c r="W538" i="7"/>
  <c r="E621" i="15"/>
  <c r="W621" i="7"/>
  <c r="V621" i="7"/>
  <c r="F15" i="8"/>
  <c r="W563" i="7"/>
  <c r="U563" i="7" s="1"/>
  <c r="V563" i="7"/>
  <c r="E532" i="15"/>
  <c r="W532" i="7"/>
  <c r="V532" i="7"/>
  <c r="W633" i="7"/>
  <c r="U633" i="7" s="1"/>
  <c r="V633" i="7"/>
  <c r="W525" i="7"/>
  <c r="V525" i="7"/>
  <c r="E593" i="15"/>
  <c r="W593" i="7"/>
  <c r="V593" i="7"/>
  <c r="E665" i="15"/>
  <c r="W665" i="7"/>
  <c r="V665" i="7"/>
  <c r="E742" i="15"/>
  <c r="W742" i="7"/>
  <c r="U742" i="7" s="1"/>
  <c r="V742" i="7"/>
  <c r="E691" i="15"/>
  <c r="W691" i="7"/>
  <c r="U691" i="7" s="1"/>
  <c r="V691" i="7"/>
  <c r="E631" i="15"/>
  <c r="W631" i="7"/>
  <c r="V631" i="7"/>
  <c r="W704" i="7"/>
  <c r="V704" i="7"/>
  <c r="W616" i="7"/>
  <c r="U616" i="7" s="1"/>
  <c r="V616" i="7"/>
  <c r="W680" i="7"/>
  <c r="U680" i="7" s="1"/>
  <c r="V680" i="7"/>
  <c r="E778" i="15"/>
  <c r="W778" i="7"/>
  <c r="U778" i="7" s="1"/>
  <c r="V778" i="7"/>
  <c r="V857" i="7"/>
  <c r="W857" i="7"/>
  <c r="E783" i="15"/>
  <c r="W783" i="7"/>
  <c r="U783" i="7" s="1"/>
  <c r="V783" i="7"/>
  <c r="E833" i="15"/>
  <c r="W833" i="7"/>
  <c r="U833" i="7" s="1"/>
  <c r="V833" i="7"/>
  <c r="W804" i="7"/>
  <c r="U804" i="7" s="1"/>
  <c r="V804" i="7"/>
  <c r="W842" i="7"/>
  <c r="U842" i="7" s="1"/>
  <c r="V842" i="7"/>
  <c r="E741" i="15"/>
  <c r="W741" i="7"/>
  <c r="U741" i="7" s="1"/>
  <c r="V741" i="7"/>
  <c r="W805" i="7"/>
  <c r="U805" i="7" s="1"/>
  <c r="V805" i="7"/>
  <c r="W893" i="7"/>
  <c r="U893" i="7" s="1"/>
  <c r="V893" i="7"/>
  <c r="W940" i="7"/>
  <c r="U940" i="7" s="1"/>
  <c r="V940" i="7"/>
  <c r="E902" i="15"/>
  <c r="W902" i="7"/>
  <c r="V902" i="7"/>
  <c r="W871" i="7"/>
  <c r="V871" i="7"/>
  <c r="V955" i="7"/>
  <c r="W955" i="7"/>
  <c r="U955" i="7" s="1"/>
  <c r="V864" i="7"/>
  <c r="W864" i="7"/>
  <c r="W932" i="7"/>
  <c r="U932" i="7" s="1"/>
  <c r="V932" i="7"/>
  <c r="E998" i="15"/>
  <c r="W998" i="7"/>
  <c r="V998" i="7"/>
  <c r="E1006" i="15"/>
  <c r="W1006" i="7"/>
  <c r="U1006" i="7" s="1"/>
  <c r="V1006" i="7"/>
  <c r="E957" i="15"/>
  <c r="W957" i="7"/>
  <c r="V957" i="7"/>
  <c r="W1098" i="7"/>
  <c r="U1098" i="7" s="1"/>
  <c r="V1098" i="7"/>
  <c r="W1197" i="7"/>
  <c r="U1197" i="7" s="1"/>
  <c r="V1197" i="7"/>
  <c r="E1037" i="15"/>
  <c r="W1037" i="7"/>
  <c r="U1037" i="7" s="1"/>
  <c r="V1037" i="7"/>
  <c r="W1136" i="7"/>
  <c r="U1136" i="7" s="1"/>
  <c r="V1136" i="7"/>
  <c r="E1085" i="15"/>
  <c r="W1085" i="7"/>
  <c r="V1085" i="7"/>
  <c r="E1043" i="15"/>
  <c r="W1043" i="7"/>
  <c r="V1043" i="7"/>
  <c r="W1157" i="7"/>
  <c r="V1157" i="7"/>
  <c r="W1205" i="7"/>
  <c r="U1205" i="7" s="1"/>
  <c r="V1205" i="7"/>
  <c r="W1134" i="7"/>
  <c r="U1134" i="7" s="1"/>
  <c r="V1134" i="7"/>
  <c r="W1071" i="7"/>
  <c r="U1071" i="7" s="1"/>
  <c r="V1071" i="7"/>
  <c r="W1135" i="7"/>
  <c r="U1135" i="7" s="1"/>
  <c r="V1135" i="7"/>
  <c r="W1156" i="7"/>
  <c r="V1156" i="7"/>
  <c r="W1207" i="7"/>
  <c r="V1207" i="7"/>
  <c r="W1212" i="7"/>
  <c r="U1212" i="7" s="1"/>
  <c r="V1212" i="7"/>
  <c r="U23" i="9"/>
  <c r="U9" i="8"/>
  <c r="T886" i="15"/>
  <c r="R35" i="18" s="1"/>
  <c r="T8" i="9"/>
  <c r="S102" i="15"/>
  <c r="T13" i="8"/>
  <c r="S528" i="15"/>
  <c r="T13" i="16" s="1"/>
  <c r="S14" i="8"/>
  <c r="R296" i="15"/>
  <c r="S14" i="16" s="1"/>
  <c r="W10" i="7"/>
  <c r="U10" i="7" s="1"/>
  <c r="V10" i="7"/>
  <c r="O14" i="8"/>
  <c r="N296" i="15"/>
  <c r="O14" i="16" s="1"/>
  <c r="O6" i="8"/>
  <c r="O5" i="9"/>
  <c r="N1203" i="15"/>
  <c r="L52" i="18" s="1"/>
  <c r="V4" i="7"/>
  <c r="U1135" i="15"/>
  <c r="U959" i="15"/>
  <c r="U497" i="15"/>
  <c r="Q11" i="9"/>
  <c r="P344" i="15"/>
  <c r="X132" i="7"/>
  <c r="X67" i="7"/>
  <c r="O1246" i="7"/>
  <c r="X3" i="7"/>
  <c r="X265" i="7"/>
  <c r="X193" i="7"/>
  <c r="O307" i="15"/>
  <c r="Y307" i="15" s="1"/>
  <c r="X307" i="7"/>
  <c r="X202" i="7"/>
  <c r="X215" i="7"/>
  <c r="X179" i="7"/>
  <c r="X250" i="7"/>
  <c r="X316" i="7"/>
  <c r="X269" i="7"/>
  <c r="X333" i="7"/>
  <c r="O274" i="15"/>
  <c r="X274" i="7"/>
  <c r="X338" i="7"/>
  <c r="O440" i="15"/>
  <c r="Y440" i="15" s="1"/>
  <c r="X440" i="7"/>
  <c r="X484" i="7"/>
  <c r="X524" i="7"/>
  <c r="X429" i="7"/>
  <c r="X488" i="7"/>
  <c r="O422" i="15"/>
  <c r="X422" i="7"/>
  <c r="X540" i="7"/>
  <c r="X391" i="7"/>
  <c r="P27" i="9"/>
  <c r="P4" i="8"/>
  <c r="O455" i="15"/>
  <c r="M51" i="18" s="1"/>
  <c r="X455" i="7"/>
  <c r="X576" i="7"/>
  <c r="O517" i="15"/>
  <c r="Y517" i="15" s="1"/>
  <c r="X517" i="7"/>
  <c r="O581" i="15"/>
  <c r="X581" i="7"/>
  <c r="O526" i="15"/>
  <c r="Y526" i="15" s="1"/>
  <c r="X526" i="7"/>
  <c r="O621" i="15"/>
  <c r="Y621" i="15" s="1"/>
  <c r="X621" i="7"/>
  <c r="X531" i="7"/>
  <c r="X619" i="7"/>
  <c r="O663" i="15"/>
  <c r="Y663" i="15" s="1"/>
  <c r="X663" i="7"/>
  <c r="P5" i="8"/>
  <c r="P4" i="9"/>
  <c r="O624" i="15"/>
  <c r="X624" i="7"/>
  <c r="O688" i="15"/>
  <c r="Y688" i="15" s="1"/>
  <c r="X688" i="7"/>
  <c r="X661" i="7"/>
  <c r="X752" i="7"/>
  <c r="O650" i="15"/>
  <c r="Y650" i="15" s="1"/>
  <c r="X650" i="7"/>
  <c r="O834" i="15"/>
  <c r="Y834" i="15" s="1"/>
  <c r="X834" i="7"/>
  <c r="O776" i="15"/>
  <c r="Y776" i="15" s="1"/>
  <c r="X776" i="7"/>
  <c r="X769" i="7"/>
  <c r="X862" i="7"/>
  <c r="X774" i="7"/>
  <c r="P23" i="9"/>
  <c r="P9" i="8"/>
  <c r="O886" i="15"/>
  <c r="X886" i="7"/>
  <c r="O727" i="15"/>
  <c r="Y727" i="15" s="1"/>
  <c r="X727" i="7"/>
  <c r="X791" i="7"/>
  <c r="O902" i="15"/>
  <c r="Y902" i="15" s="1"/>
  <c r="X902" i="7"/>
  <c r="X924" i="7"/>
  <c r="O919" i="15"/>
  <c r="Y919" i="15" s="1"/>
  <c r="X919" i="7"/>
  <c r="O942" i="15"/>
  <c r="Y942" i="15" s="1"/>
  <c r="X942" i="7"/>
  <c r="X853" i="7"/>
  <c r="X936" i="7"/>
  <c r="X1010" i="7"/>
  <c r="X1041" i="7"/>
  <c r="X1133" i="7"/>
  <c r="O1083" i="15"/>
  <c r="Y1083" i="15" s="1"/>
  <c r="X1083" i="7"/>
  <c r="X1129" i="7"/>
  <c r="X1063" i="7"/>
  <c r="O1105" i="15"/>
  <c r="Y1105" i="15" s="1"/>
  <c r="X1105" i="7"/>
  <c r="X1107" i="7"/>
  <c r="X1167" i="7"/>
  <c r="X1210" i="7"/>
  <c r="X1155" i="7"/>
  <c r="X1195" i="7"/>
  <c r="X1188" i="7"/>
  <c r="O1161" i="15"/>
  <c r="Y1161" i="15" s="1"/>
  <c r="X1161" i="7"/>
  <c r="M1246" i="7"/>
  <c r="Q8" i="9"/>
  <c r="P102" i="15"/>
  <c r="O66" i="15"/>
  <c r="X66" i="7"/>
  <c r="X140" i="7"/>
  <c r="X77" i="7"/>
  <c r="O72" i="15"/>
  <c r="X72" i="7"/>
  <c r="M16" i="8"/>
  <c r="L177" i="15"/>
  <c r="M16" i="16" s="1"/>
  <c r="L22" i="9"/>
  <c r="K476" i="15"/>
  <c r="L27" i="9"/>
  <c r="L4" i="8"/>
  <c r="K455" i="15"/>
  <c r="I51" i="18" s="1"/>
  <c r="K13" i="9"/>
  <c r="J86" i="15"/>
  <c r="K13" i="17" s="1"/>
  <c r="W30" i="7"/>
  <c r="U30" i="7" s="1"/>
  <c r="V30" i="7"/>
  <c r="J20" i="9"/>
  <c r="J11" i="8"/>
  <c r="I82" i="15"/>
  <c r="G27" i="18" s="1"/>
  <c r="H1246" i="7"/>
  <c r="E34" i="15"/>
  <c r="W34" i="7"/>
  <c r="U34" i="7" s="1"/>
  <c r="H21" i="9"/>
  <c r="H10" i="8"/>
  <c r="G207" i="15"/>
  <c r="E25" i="18" s="1"/>
  <c r="H25" i="9"/>
  <c r="G1219" i="15"/>
  <c r="E55" i="18" s="1"/>
  <c r="H8" i="8"/>
  <c r="G12" i="9"/>
  <c r="F787" i="15"/>
  <c r="G12" i="17" s="1"/>
  <c r="E98" i="15"/>
  <c r="W98" i="7"/>
  <c r="U98" i="7" s="1"/>
  <c r="V98" i="7"/>
  <c r="W163" i="7"/>
  <c r="U163" i="7" s="1"/>
  <c r="V163" i="7"/>
  <c r="E115" i="15"/>
  <c r="W115" i="7"/>
  <c r="V115" i="7"/>
  <c r="W56" i="7"/>
  <c r="U56" i="7" s="1"/>
  <c r="V56" i="7"/>
  <c r="W133" i="7"/>
  <c r="V133" i="7"/>
  <c r="W41" i="7"/>
  <c r="U41" i="7" s="1"/>
  <c r="V41" i="7"/>
  <c r="W105" i="7"/>
  <c r="U105" i="7" s="1"/>
  <c r="V105" i="7"/>
  <c r="W199" i="7"/>
  <c r="U199" i="7" s="1"/>
  <c r="V199" i="7"/>
  <c r="E251" i="15"/>
  <c r="W251" i="7"/>
  <c r="U251" i="7" s="1"/>
  <c r="V251" i="7"/>
  <c r="W217" i="7"/>
  <c r="U217" i="7" s="1"/>
  <c r="V217" i="7"/>
  <c r="W165" i="7"/>
  <c r="U165" i="7" s="1"/>
  <c r="V165" i="7"/>
  <c r="E275" i="15"/>
  <c r="W275" i="7"/>
  <c r="V275" i="7"/>
  <c r="E146" i="15"/>
  <c r="V146" i="7"/>
  <c r="W146" i="7"/>
  <c r="U146" i="7" s="1"/>
  <c r="E210" i="15"/>
  <c r="V210" i="7"/>
  <c r="W210" i="7"/>
  <c r="W311" i="7"/>
  <c r="V311" i="7"/>
  <c r="E406" i="15"/>
  <c r="W406" i="7"/>
  <c r="U406" i="7" s="1"/>
  <c r="V406" i="7"/>
  <c r="W316" i="7"/>
  <c r="V316" i="7"/>
  <c r="E414" i="15"/>
  <c r="W414" i="7"/>
  <c r="U414" i="7" s="1"/>
  <c r="V414" i="7"/>
  <c r="E321" i="15"/>
  <c r="V321" i="7"/>
  <c r="W321" i="7"/>
  <c r="U321" i="7" s="1"/>
  <c r="W398" i="7"/>
  <c r="U398" i="7" s="1"/>
  <c r="V398" i="7"/>
  <c r="W278" i="7"/>
  <c r="V278" i="7"/>
  <c r="W342" i="7"/>
  <c r="V342" i="7"/>
  <c r="E458" i="15"/>
  <c r="W458" i="7"/>
  <c r="U458" i="7" s="1"/>
  <c r="V458" i="7"/>
  <c r="F26" i="9"/>
  <c r="F3" i="8"/>
  <c r="E375" i="15"/>
  <c r="C50" i="18" s="1"/>
  <c r="W375" i="7"/>
  <c r="U375" i="7" s="1"/>
  <c r="V375" i="7"/>
  <c r="W439" i="7"/>
  <c r="U439" i="7" s="1"/>
  <c r="V439" i="7"/>
  <c r="W380" i="7"/>
  <c r="U380" i="7" s="1"/>
  <c r="V380" i="7"/>
  <c r="W444" i="7"/>
  <c r="U444" i="7" s="1"/>
  <c r="V444" i="7"/>
  <c r="E503" i="15"/>
  <c r="W503" i="7"/>
  <c r="U503" i="7" s="1"/>
  <c r="V503" i="7"/>
  <c r="E453" i="15"/>
  <c r="W453" i="7"/>
  <c r="V453" i="7"/>
  <c r="V542" i="7"/>
  <c r="W542" i="7"/>
  <c r="U542" i="7" s="1"/>
  <c r="E587" i="15"/>
  <c r="W587" i="7"/>
  <c r="V587" i="7"/>
  <c r="E567" i="15"/>
  <c r="W567" i="7"/>
  <c r="U567" i="7" s="1"/>
  <c r="V567" i="7"/>
  <c r="W536" i="7"/>
  <c r="U536" i="7" s="1"/>
  <c r="V536" i="7"/>
  <c r="E645" i="15"/>
  <c r="W645" i="7"/>
  <c r="U645" i="7" s="1"/>
  <c r="V645" i="7"/>
  <c r="W529" i="7"/>
  <c r="U529" i="7" s="1"/>
  <c r="V529" i="7"/>
  <c r="E603" i="15"/>
  <c r="W603" i="7"/>
  <c r="U603" i="7" s="1"/>
  <c r="V603" i="7"/>
  <c r="W669" i="7"/>
  <c r="V669" i="7"/>
  <c r="E630" i="15"/>
  <c r="W630" i="7"/>
  <c r="U630" i="7" s="1"/>
  <c r="V630" i="7"/>
  <c r="W702" i="7"/>
  <c r="U702" i="7" s="1"/>
  <c r="V702" i="7"/>
  <c r="E635" i="15"/>
  <c r="W635" i="7"/>
  <c r="U635" i="7" s="1"/>
  <c r="V635" i="7"/>
  <c r="W715" i="7"/>
  <c r="U715" i="7" s="1"/>
  <c r="V715" i="7"/>
  <c r="E620" i="15"/>
  <c r="W620" i="7"/>
  <c r="V620" i="7"/>
  <c r="E684" i="15"/>
  <c r="W684" i="7"/>
  <c r="V684" i="7"/>
  <c r="W782" i="7"/>
  <c r="V782" i="7"/>
  <c r="W850" i="7"/>
  <c r="V850" i="7"/>
  <c r="F12" i="9"/>
  <c r="E787" i="15"/>
  <c r="W787" i="7"/>
  <c r="V787" i="7"/>
  <c r="E869" i="15"/>
  <c r="W869" i="7"/>
  <c r="V869" i="7"/>
  <c r="E808" i="15"/>
  <c r="W808" i="7"/>
  <c r="U808" i="7" s="1"/>
  <c r="V808" i="7"/>
  <c r="E854" i="15"/>
  <c r="W854" i="7"/>
  <c r="V854" i="7"/>
  <c r="W745" i="7"/>
  <c r="U745" i="7" s="1"/>
  <c r="V745" i="7"/>
  <c r="W809" i="7"/>
  <c r="U809" i="7" s="1"/>
  <c r="V809" i="7"/>
  <c r="E897" i="15"/>
  <c r="W897" i="7"/>
  <c r="U897" i="7" s="1"/>
  <c r="V897" i="7"/>
  <c r="V959" i="7"/>
  <c r="W959" i="7"/>
  <c r="U959" i="7" s="1"/>
  <c r="E906" i="15"/>
  <c r="W906" i="7"/>
  <c r="V906" i="7"/>
  <c r="W875" i="7"/>
  <c r="V875" i="7"/>
  <c r="W1086" i="7"/>
  <c r="V1086" i="7"/>
  <c r="V868" i="7"/>
  <c r="W868" i="7"/>
  <c r="U868" i="7" s="1"/>
  <c r="E982" i="15"/>
  <c r="V982" i="7"/>
  <c r="W982" i="7"/>
  <c r="U982" i="7" s="1"/>
  <c r="W1000" i="7"/>
  <c r="V1000" i="7"/>
  <c r="E1008" i="15"/>
  <c r="W1008" i="7"/>
  <c r="V1008" i="7"/>
  <c r="E961" i="15"/>
  <c r="W961" i="7"/>
  <c r="U961" i="7" s="1"/>
  <c r="V961" i="7"/>
  <c r="E1104" i="15"/>
  <c r="W1104" i="7"/>
  <c r="U1104" i="7" s="1"/>
  <c r="V1104" i="7"/>
  <c r="E1065" i="15"/>
  <c r="W1065" i="7"/>
  <c r="U1065" i="7" s="1"/>
  <c r="V1065" i="7"/>
  <c r="V1041" i="7"/>
  <c r="W1041" i="7"/>
  <c r="V1204" i="7"/>
  <c r="W1204" i="7"/>
  <c r="U1204" i="7" s="1"/>
  <c r="V1124" i="7"/>
  <c r="W1124" i="7"/>
  <c r="W1047" i="7"/>
  <c r="U1047" i="7" s="1"/>
  <c r="V1047" i="7"/>
  <c r="E1235" i="15"/>
  <c r="W1235" i="7"/>
  <c r="U1235" i="7" s="1"/>
  <c r="V1235" i="7"/>
  <c r="W1210" i="7"/>
  <c r="U1210" i="7" s="1"/>
  <c r="V1210" i="7"/>
  <c r="W1138" i="7"/>
  <c r="U1138" i="7" s="1"/>
  <c r="V1138" i="7"/>
  <c r="E1075" i="15"/>
  <c r="C61" i="18" s="1"/>
  <c r="W61" i="18" s="1"/>
  <c r="W1075" i="7"/>
  <c r="V1075" i="7"/>
  <c r="W1139" i="7"/>
  <c r="U1139" i="7" s="1"/>
  <c r="V1139" i="7"/>
  <c r="W1166" i="7"/>
  <c r="V1166" i="7"/>
  <c r="W1214" i="7"/>
  <c r="V1214" i="7"/>
  <c r="W1200" i="7"/>
  <c r="V1200" i="7"/>
  <c r="U13" i="8"/>
  <c r="T528" i="15"/>
  <c r="U13" i="16" s="1"/>
  <c r="U9" i="9"/>
  <c r="T664" i="15"/>
  <c r="U25" i="9"/>
  <c r="U8" i="8"/>
  <c r="T1219" i="15"/>
  <c r="R55" i="18" s="1"/>
  <c r="T5" i="8"/>
  <c r="T4" i="9"/>
  <c r="S624" i="15"/>
  <c r="Q54" i="18" s="1"/>
  <c r="S6" i="9"/>
  <c r="S7" i="8"/>
  <c r="R1213" i="15"/>
  <c r="P53" i="18" s="1"/>
  <c r="E35" i="15"/>
  <c r="W35" i="7"/>
  <c r="U35" i="7" s="1"/>
  <c r="V35" i="7"/>
  <c r="R16" i="8"/>
  <c r="Q177" i="15"/>
  <c r="R16" i="16" s="1"/>
  <c r="R13" i="8"/>
  <c r="Q528" i="15"/>
  <c r="R13" i="16" s="1"/>
  <c r="O16" i="8"/>
  <c r="N177" i="15"/>
  <c r="O16" i="16" s="1"/>
  <c r="U265" i="15"/>
  <c r="U58" i="15"/>
  <c r="O157" i="15"/>
  <c r="X157" i="7"/>
  <c r="Q12" i="9"/>
  <c r="P787" i="15"/>
  <c r="Q12" i="17" s="1"/>
  <c r="O200" i="15"/>
  <c r="Y200" i="15" s="1"/>
  <c r="X200" i="7"/>
  <c r="X292" i="7"/>
  <c r="O197" i="15"/>
  <c r="X197" i="7"/>
  <c r="X315" i="7"/>
  <c r="O206" i="15"/>
  <c r="Y206" i="15" s="1"/>
  <c r="X206" i="7"/>
  <c r="X221" i="7"/>
  <c r="O183" i="15"/>
  <c r="Y183" i="15" s="1"/>
  <c r="X183" i="7"/>
  <c r="O261" i="15"/>
  <c r="Y261" i="15" s="1"/>
  <c r="X261" i="7"/>
  <c r="X320" i="7"/>
  <c r="O273" i="15"/>
  <c r="X273" i="7"/>
  <c r="O337" i="15"/>
  <c r="Y337" i="15" s="1"/>
  <c r="X337" i="7"/>
  <c r="X278" i="7"/>
  <c r="X342" i="7"/>
  <c r="O323" i="15"/>
  <c r="Y323" i="15" s="1"/>
  <c r="X323" i="7"/>
  <c r="X504" i="7"/>
  <c r="O474" i="15"/>
  <c r="Y474" i="15" s="1"/>
  <c r="X474" i="7"/>
  <c r="O433" i="15"/>
  <c r="Y433" i="15" s="1"/>
  <c r="X433" i="7"/>
  <c r="O426" i="15"/>
  <c r="Y426" i="15" s="1"/>
  <c r="X426" i="7"/>
  <c r="X395" i="7"/>
  <c r="X459" i="7"/>
  <c r="O580" i="15"/>
  <c r="Y580" i="15" s="1"/>
  <c r="X580" i="7"/>
  <c r="O585" i="15"/>
  <c r="Y585" i="15" s="1"/>
  <c r="X585" i="7"/>
  <c r="X530" i="7"/>
  <c r="O587" i="15"/>
  <c r="Y587" i="15" s="1"/>
  <c r="X587" i="7"/>
  <c r="O612" i="15"/>
  <c r="Y612" i="15" s="1"/>
  <c r="X612" i="7"/>
  <c r="O667" i="15"/>
  <c r="X667" i="7"/>
  <c r="X628" i="7"/>
  <c r="O697" i="15"/>
  <c r="Y697" i="15" s="1"/>
  <c r="X697" i="7"/>
  <c r="O665" i="15"/>
  <c r="Y665" i="15" s="1"/>
  <c r="X665" i="7"/>
  <c r="O590" i="15"/>
  <c r="Y590" i="15" s="1"/>
  <c r="X590" i="7"/>
  <c r="O654" i="15"/>
  <c r="Y654" i="15" s="1"/>
  <c r="X654" i="7"/>
  <c r="O854" i="15"/>
  <c r="Y854" i="15" s="1"/>
  <c r="X854" i="7"/>
  <c r="O780" i="15"/>
  <c r="X780" i="7"/>
  <c r="X773" i="7"/>
  <c r="X851" i="7"/>
  <c r="O778" i="15"/>
  <c r="Y778" i="15" s="1"/>
  <c r="X778" i="7"/>
  <c r="X829" i="7"/>
  <c r="X731" i="7"/>
  <c r="O795" i="15"/>
  <c r="Y795" i="15" s="1"/>
  <c r="X795" i="7"/>
  <c r="O906" i="15"/>
  <c r="Y906" i="15" s="1"/>
  <c r="X906" i="7"/>
  <c r="X925" i="7"/>
  <c r="O926" i="15"/>
  <c r="X926" i="7"/>
  <c r="X857" i="7"/>
  <c r="O1011" i="15"/>
  <c r="Y1011" i="15" s="1"/>
  <c r="X1011" i="7"/>
  <c r="X1018" i="7"/>
  <c r="X1031" i="7"/>
  <c r="O1096" i="15"/>
  <c r="Y1096" i="15" s="1"/>
  <c r="X1096" i="7"/>
  <c r="O1080" i="15"/>
  <c r="Y1080" i="15" s="1"/>
  <c r="X1080" i="7"/>
  <c r="O996" i="15"/>
  <c r="Y996" i="15" s="1"/>
  <c r="X996" i="7"/>
  <c r="X1108" i="7"/>
  <c r="X1192" i="7"/>
  <c r="O130" i="15"/>
  <c r="Y130" i="15" s="1"/>
  <c r="X130" i="7"/>
  <c r="O129" i="15"/>
  <c r="X129" i="7"/>
  <c r="O62" i="15"/>
  <c r="X62" i="7"/>
  <c r="O145" i="15"/>
  <c r="Y145" i="15" s="1"/>
  <c r="X145" i="7"/>
  <c r="X73" i="7"/>
  <c r="O125" i="15"/>
  <c r="Y125" i="15" s="1"/>
  <c r="X125" i="7"/>
  <c r="X68" i="7"/>
  <c r="X133" i="7"/>
  <c r="M20" i="9"/>
  <c r="M11" i="8"/>
  <c r="L82" i="15"/>
  <c r="J27" i="18" s="1"/>
  <c r="M7" i="9"/>
  <c r="L24" i="15"/>
  <c r="J68" i="18" s="1"/>
  <c r="K17" i="9"/>
  <c r="K12" i="8"/>
  <c r="J548" i="15"/>
  <c r="H28" i="18" s="1"/>
  <c r="J13" i="9"/>
  <c r="I86" i="15"/>
  <c r="J13" i="17" s="1"/>
  <c r="J22" i="9"/>
  <c r="I476" i="15"/>
  <c r="J5" i="8"/>
  <c r="J4" i="9"/>
  <c r="I624" i="15"/>
  <c r="G54" i="18" s="1"/>
  <c r="J12" i="9"/>
  <c r="I787" i="15"/>
  <c r="J12" i="17" s="1"/>
  <c r="I14" i="8"/>
  <c r="H296" i="15"/>
  <c r="I14" i="16" s="1"/>
  <c r="H24" i="9"/>
  <c r="G910" i="15"/>
  <c r="F8" i="9"/>
  <c r="E102" i="15"/>
  <c r="W102" i="7"/>
  <c r="U102" i="7" s="1"/>
  <c r="V102" i="7"/>
  <c r="W55" i="7"/>
  <c r="U55" i="7" s="1"/>
  <c r="V55" i="7"/>
  <c r="W131" i="7"/>
  <c r="U131" i="7" s="1"/>
  <c r="V131" i="7"/>
  <c r="E60" i="15"/>
  <c r="W60" i="7"/>
  <c r="V60" i="7"/>
  <c r="E160" i="15"/>
  <c r="V160" i="7"/>
  <c r="W160" i="7"/>
  <c r="W45" i="7"/>
  <c r="U45" i="7" s="1"/>
  <c r="V45" i="7"/>
  <c r="W109" i="7"/>
  <c r="U109" i="7" s="1"/>
  <c r="V109" i="7"/>
  <c r="W203" i="7"/>
  <c r="V203" i="7"/>
  <c r="E261" i="15"/>
  <c r="W261" i="7"/>
  <c r="V261" i="7"/>
  <c r="W223" i="7"/>
  <c r="U223" i="7" s="1"/>
  <c r="V223" i="7"/>
  <c r="E169" i="15"/>
  <c r="W169" i="7"/>
  <c r="U169" i="7" s="1"/>
  <c r="V169" i="7"/>
  <c r="W236" i="7"/>
  <c r="U236" i="7" s="1"/>
  <c r="V236" i="7"/>
  <c r="V150" i="7"/>
  <c r="W150" i="7"/>
  <c r="U150" i="7" s="1"/>
  <c r="E214" i="15"/>
  <c r="C80" i="18" s="1"/>
  <c r="W214" i="7"/>
  <c r="V214" i="7"/>
  <c r="W315" i="7"/>
  <c r="V315" i="7"/>
  <c r="W369" i="7"/>
  <c r="U369" i="7" s="1"/>
  <c r="V369" i="7"/>
  <c r="W320" i="7"/>
  <c r="V320" i="7"/>
  <c r="E422" i="15"/>
  <c r="V422" i="7"/>
  <c r="W422" i="7"/>
  <c r="U422" i="7" s="1"/>
  <c r="E325" i="15"/>
  <c r="W325" i="7"/>
  <c r="V325" i="7"/>
  <c r="W218" i="7"/>
  <c r="V218" i="7"/>
  <c r="E282" i="15"/>
  <c r="W282" i="7"/>
  <c r="U282" i="7" s="1"/>
  <c r="V282" i="7"/>
  <c r="W346" i="7"/>
  <c r="V346" i="7"/>
  <c r="E462" i="15"/>
  <c r="W462" i="7"/>
  <c r="U462" i="7" s="1"/>
  <c r="V462" i="7"/>
  <c r="W379" i="7"/>
  <c r="U379" i="7" s="1"/>
  <c r="V379" i="7"/>
  <c r="E443" i="15"/>
  <c r="W443" i="7"/>
  <c r="U443" i="7" s="1"/>
  <c r="V443" i="7"/>
  <c r="W384" i="7"/>
  <c r="U384" i="7" s="1"/>
  <c r="V384" i="7"/>
  <c r="E448" i="15"/>
  <c r="W448" i="7"/>
  <c r="U448" i="7" s="1"/>
  <c r="V448" i="7"/>
  <c r="W393" i="7"/>
  <c r="U393" i="7" s="1"/>
  <c r="V393" i="7"/>
  <c r="W457" i="7"/>
  <c r="U457" i="7" s="1"/>
  <c r="V457" i="7"/>
  <c r="V546" i="7"/>
  <c r="W546" i="7"/>
  <c r="U546" i="7" s="1"/>
  <c r="V614" i="7"/>
  <c r="W614" i="7"/>
  <c r="U614" i="7" s="1"/>
  <c r="W571" i="7"/>
  <c r="U571" i="7" s="1"/>
  <c r="V571" i="7"/>
  <c r="W540" i="7"/>
  <c r="V540" i="7"/>
  <c r="E591" i="15"/>
  <c r="W591" i="7"/>
  <c r="U591" i="7" s="1"/>
  <c r="V591" i="7"/>
  <c r="W533" i="7"/>
  <c r="V533" i="7"/>
  <c r="W609" i="7"/>
  <c r="U609" i="7" s="1"/>
  <c r="V609" i="7"/>
  <c r="E673" i="15"/>
  <c r="W673" i="7"/>
  <c r="V673" i="7"/>
  <c r="E634" i="15"/>
  <c r="W634" i="7"/>
  <c r="U634" i="7" s="1"/>
  <c r="V634" i="7"/>
  <c r="W712" i="7"/>
  <c r="U712" i="7" s="1"/>
  <c r="V712" i="7"/>
  <c r="E639" i="15"/>
  <c r="W639" i="7"/>
  <c r="U639" i="7" s="1"/>
  <c r="V639" i="7"/>
  <c r="W726" i="7"/>
  <c r="U726" i="7" s="1"/>
  <c r="V726" i="7"/>
  <c r="F5" i="8"/>
  <c r="F4" i="9"/>
  <c r="E624" i="15"/>
  <c r="W624" i="7"/>
  <c r="V624" i="7"/>
  <c r="E688" i="15"/>
  <c r="W688" i="7"/>
  <c r="V688" i="7"/>
  <c r="E786" i="15"/>
  <c r="W786" i="7"/>
  <c r="V786" i="7"/>
  <c r="E727" i="15"/>
  <c r="W727" i="7"/>
  <c r="U727" i="7" s="1"/>
  <c r="V727" i="7"/>
  <c r="W791" i="7"/>
  <c r="V791" i="7"/>
  <c r="W748" i="7"/>
  <c r="U748" i="7" s="1"/>
  <c r="V748" i="7"/>
  <c r="W812" i="7"/>
  <c r="U812" i="7" s="1"/>
  <c r="V812" i="7"/>
  <c r="E843" i="15"/>
  <c r="W843" i="7"/>
  <c r="V843" i="7"/>
  <c r="E749" i="15"/>
  <c r="W749" i="7"/>
  <c r="U749" i="7" s="1"/>
  <c r="V749" i="7"/>
  <c r="E813" i="15"/>
  <c r="W813" i="7"/>
  <c r="U813" i="7" s="1"/>
  <c r="V813" i="7"/>
  <c r="W901" i="7"/>
  <c r="U901" i="7" s="1"/>
  <c r="V901" i="7"/>
  <c r="W928" i="7"/>
  <c r="U928" i="7" s="1"/>
  <c r="V928" i="7"/>
  <c r="E911" i="15"/>
  <c r="W911" i="7"/>
  <c r="U911" i="7" s="1"/>
  <c r="V911" i="7"/>
  <c r="W879" i="7"/>
  <c r="V879" i="7"/>
  <c r="W925" i="7"/>
  <c r="V925" i="7"/>
  <c r="E872" i="15"/>
  <c r="V872" i="7"/>
  <c r="W872" i="7"/>
  <c r="U872" i="7" s="1"/>
  <c r="E1036" i="15"/>
  <c r="W1036" i="7"/>
  <c r="U1036" i="7" s="1"/>
  <c r="V1036" i="7"/>
  <c r="E1002" i="15"/>
  <c r="W1002" i="7"/>
  <c r="U1002" i="7" s="1"/>
  <c r="V1002" i="7"/>
  <c r="W1010" i="7"/>
  <c r="U1010" i="7" s="1"/>
  <c r="V1010" i="7"/>
  <c r="E965" i="15"/>
  <c r="W965" i="7"/>
  <c r="U965" i="7" s="1"/>
  <c r="V965" i="7"/>
  <c r="E1081" i="15"/>
  <c r="W1081" i="7"/>
  <c r="U1081" i="7" s="1"/>
  <c r="V1081" i="7"/>
  <c r="W1094" i="7"/>
  <c r="V1094" i="7"/>
  <c r="E1045" i="15"/>
  <c r="V1045" i="7"/>
  <c r="W1045" i="7"/>
  <c r="W1034" i="7"/>
  <c r="U1034" i="7" s="1"/>
  <c r="V1034" i="7"/>
  <c r="E1068" i="15"/>
  <c r="W1068" i="7"/>
  <c r="U1068" i="7" s="1"/>
  <c r="V1068" i="7"/>
  <c r="E1051" i="15"/>
  <c r="W1051" i="7"/>
  <c r="V1051" i="7"/>
  <c r="W1165" i="7"/>
  <c r="U1165" i="7" s="1"/>
  <c r="V1165" i="7"/>
  <c r="W1154" i="7"/>
  <c r="U1154" i="7" s="1"/>
  <c r="V1154" i="7"/>
  <c r="W1142" i="7"/>
  <c r="U1142" i="7" s="1"/>
  <c r="V1142" i="7"/>
  <c r="W1079" i="7"/>
  <c r="V1079" i="7"/>
  <c r="W1143" i="7"/>
  <c r="U1143" i="7" s="1"/>
  <c r="V1143" i="7"/>
  <c r="W1182" i="7"/>
  <c r="U1182" i="7" s="1"/>
  <c r="V1182" i="7"/>
  <c r="W1226" i="7"/>
  <c r="U1226" i="7" s="1"/>
  <c r="V1226" i="7"/>
  <c r="W1201" i="7"/>
  <c r="U1201" i="7" s="1"/>
  <c r="V1201" i="7"/>
  <c r="U20" i="9"/>
  <c r="U11" i="8"/>
  <c r="T82" i="15"/>
  <c r="R27" i="18" s="1"/>
  <c r="T27" i="9"/>
  <c r="T4" i="8"/>
  <c r="S455" i="15"/>
  <c r="Q51" i="18" s="1"/>
  <c r="T25" i="9"/>
  <c r="T8" i="8"/>
  <c r="S1219" i="15"/>
  <c r="Q55" i="18" s="1"/>
  <c r="S7" i="9"/>
  <c r="R24" i="15"/>
  <c r="S27" i="9"/>
  <c r="S4" i="8"/>
  <c r="R455" i="15"/>
  <c r="P51" i="18" s="1"/>
  <c r="S25" i="9"/>
  <c r="S8" i="8"/>
  <c r="R1219" i="15"/>
  <c r="P55" i="18" s="1"/>
  <c r="R9" i="9"/>
  <c r="Q664" i="15"/>
  <c r="O8" i="9"/>
  <c r="N102" i="15"/>
  <c r="O27" i="9"/>
  <c r="O4" i="8"/>
  <c r="N455" i="15"/>
  <c r="L51" i="18" s="1"/>
  <c r="O16" i="9"/>
  <c r="N648" i="15"/>
  <c r="U939" i="15"/>
  <c r="U255" i="15"/>
  <c r="U50" i="15"/>
  <c r="P1246" i="7"/>
  <c r="Q26" i="9"/>
  <c r="Q3" i="8"/>
  <c r="P375" i="15"/>
  <c r="N50" i="18" s="1"/>
  <c r="X59" i="7"/>
  <c r="X204" i="7"/>
  <c r="X218" i="7"/>
  <c r="X201" i="7"/>
  <c r="X231" i="7"/>
  <c r="O210" i="15"/>
  <c r="Y210" i="15" s="1"/>
  <c r="X210" i="7"/>
  <c r="X249" i="7"/>
  <c r="X187" i="7"/>
  <c r="X270" i="7"/>
  <c r="X324" i="7"/>
  <c r="X277" i="7"/>
  <c r="X341" i="7"/>
  <c r="O282" i="15"/>
  <c r="Y282" i="15" s="1"/>
  <c r="X282" i="7"/>
  <c r="X346" i="7"/>
  <c r="X327" i="7"/>
  <c r="X544" i="7"/>
  <c r="O480" i="15"/>
  <c r="Y480" i="15" s="1"/>
  <c r="X480" i="7"/>
  <c r="X437" i="7"/>
  <c r="O470" i="15"/>
  <c r="Y470" i="15" s="1"/>
  <c r="X470" i="7"/>
  <c r="X430" i="7"/>
  <c r="O512" i="15"/>
  <c r="X512" i="7"/>
  <c r="X399" i="7"/>
  <c r="X463" i="7"/>
  <c r="X584" i="7"/>
  <c r="X525" i="7"/>
  <c r="O593" i="15"/>
  <c r="Y593" i="15" s="1"/>
  <c r="X593" i="7"/>
  <c r="O534" i="15"/>
  <c r="Y534" i="15" s="1"/>
  <c r="X534" i="7"/>
  <c r="X597" i="7"/>
  <c r="X539" i="7"/>
  <c r="O631" i="15"/>
  <c r="X631" i="7"/>
  <c r="O671" i="15"/>
  <c r="Y671" i="15" s="1"/>
  <c r="X671" i="7"/>
  <c r="X632" i="7"/>
  <c r="X708" i="7"/>
  <c r="X669" i="7"/>
  <c r="X594" i="7"/>
  <c r="X658" i="7"/>
  <c r="X824" i="7"/>
  <c r="X784" i="7"/>
  <c r="X825" i="7"/>
  <c r="X777" i="7"/>
  <c r="X827" i="7"/>
  <c r="X782" i="7"/>
  <c r="O830" i="15"/>
  <c r="Y830" i="15" s="1"/>
  <c r="X830" i="7"/>
  <c r="X735" i="7"/>
  <c r="X799" i="7"/>
  <c r="O911" i="15"/>
  <c r="Y911" i="15" s="1"/>
  <c r="X911" i="7"/>
  <c r="X871" i="7"/>
  <c r="X931" i="7"/>
  <c r="X933" i="7"/>
  <c r="O861" i="15"/>
  <c r="Y861" i="15" s="1"/>
  <c r="X861" i="7"/>
  <c r="X976" i="7"/>
  <c r="O1013" i="15"/>
  <c r="Y1013" i="15" s="1"/>
  <c r="X1013" i="7"/>
  <c r="X1019" i="7"/>
  <c r="O1057" i="15"/>
  <c r="Y1057" i="15" s="1"/>
  <c r="X1057" i="7"/>
  <c r="O1077" i="15"/>
  <c r="Y1077" i="15" s="1"/>
  <c r="X1077" i="7"/>
  <c r="X983" i="7"/>
  <c r="X1095" i="7"/>
  <c r="O1102" i="15"/>
  <c r="Y1102" i="15" s="1"/>
  <c r="X1102" i="7"/>
  <c r="X1086" i="7"/>
  <c r="X1000" i="7"/>
  <c r="X1064" i="7"/>
  <c r="X1110" i="7"/>
  <c r="X1226" i="7"/>
  <c r="X1198" i="7"/>
  <c r="X1202" i="7"/>
  <c r="P6" i="8"/>
  <c r="P5" i="9"/>
  <c r="O1203" i="15"/>
  <c r="M52" i="18" s="1"/>
  <c r="X1203" i="7"/>
  <c r="X1196" i="7"/>
  <c r="X1169" i="7"/>
  <c r="X1233" i="7"/>
  <c r="N22" i="9"/>
  <c r="M476" i="15"/>
  <c r="N24" i="9"/>
  <c r="M910" i="15"/>
  <c r="N8" i="9"/>
  <c r="M102" i="15"/>
  <c r="X165" i="7"/>
  <c r="X69" i="7"/>
  <c r="O134" i="15"/>
  <c r="Y134" i="15" s="1"/>
  <c r="X134" i="7"/>
  <c r="O64" i="15"/>
  <c r="Y64" i="15" s="1"/>
  <c r="X64" i="7"/>
  <c r="M13" i="9"/>
  <c r="L86" i="15"/>
  <c r="M13" i="17" s="1"/>
  <c r="M12" i="9"/>
  <c r="L787" i="15"/>
  <c r="M12" i="17" s="1"/>
  <c r="M24" i="9"/>
  <c r="L910" i="15"/>
  <c r="L9" i="9"/>
  <c r="K664" i="15"/>
  <c r="K16" i="8"/>
  <c r="J177" i="15"/>
  <c r="K16" i="16" s="1"/>
  <c r="K22" i="9"/>
  <c r="J476" i="15"/>
  <c r="K25" i="9"/>
  <c r="K8" i="8"/>
  <c r="J1219" i="15"/>
  <c r="H55" i="18" s="1"/>
  <c r="J27" i="9"/>
  <c r="J4" i="8"/>
  <c r="I455" i="15"/>
  <c r="G51" i="18" s="1"/>
  <c r="J17" i="9"/>
  <c r="J12" i="8"/>
  <c r="I548" i="15"/>
  <c r="G28" i="18" s="1"/>
  <c r="J16" i="9"/>
  <c r="I648" i="15"/>
  <c r="I7" i="9"/>
  <c r="H24" i="15"/>
  <c r="F68" i="18" s="1"/>
  <c r="H16" i="8"/>
  <c r="G177" i="15"/>
  <c r="H16" i="16" s="1"/>
  <c r="H17" i="9"/>
  <c r="H12" i="8"/>
  <c r="G548" i="15"/>
  <c r="E28" i="18" s="1"/>
  <c r="H23" i="9"/>
  <c r="H9" i="8"/>
  <c r="G886" i="15"/>
  <c r="E35" i="18" s="1"/>
  <c r="G16" i="9"/>
  <c r="F648" i="15"/>
  <c r="W38" i="7"/>
  <c r="U38" i="7" s="1"/>
  <c r="V38" i="7"/>
  <c r="E1246" i="7"/>
  <c r="W3" i="7"/>
  <c r="U3" i="7" s="1"/>
  <c r="V3" i="7"/>
  <c r="W106" i="7"/>
  <c r="U106" i="7" s="1"/>
  <c r="V106" i="7"/>
  <c r="W59" i="7"/>
  <c r="V59" i="7"/>
  <c r="W155" i="7"/>
  <c r="U155" i="7" s="1"/>
  <c r="V155" i="7"/>
  <c r="E64" i="15"/>
  <c r="W64" i="7"/>
  <c r="U64" i="7" s="1"/>
  <c r="V64" i="7"/>
  <c r="W179" i="7"/>
  <c r="U179" i="7" s="1"/>
  <c r="V179" i="7"/>
  <c r="W49" i="7"/>
  <c r="U49" i="7" s="1"/>
  <c r="V49" i="7"/>
  <c r="E113" i="15"/>
  <c r="W113" i="7"/>
  <c r="U113" i="7" s="1"/>
  <c r="V113" i="7"/>
  <c r="F21" i="9"/>
  <c r="F10" i="8"/>
  <c r="E207" i="15"/>
  <c r="W207" i="7"/>
  <c r="U207" i="7" s="1"/>
  <c r="V207" i="7"/>
  <c r="W164" i="7"/>
  <c r="U164" i="7" s="1"/>
  <c r="V164" i="7"/>
  <c r="W241" i="7"/>
  <c r="U241" i="7" s="1"/>
  <c r="V241" i="7"/>
  <c r="W173" i="7"/>
  <c r="U173" i="7" s="1"/>
  <c r="V173" i="7"/>
  <c r="W244" i="7"/>
  <c r="U244" i="7" s="1"/>
  <c r="V244" i="7"/>
  <c r="E154" i="15"/>
  <c r="V154" i="7"/>
  <c r="W154" i="7"/>
  <c r="U154" i="7" s="1"/>
  <c r="W237" i="7"/>
  <c r="V237" i="7"/>
  <c r="E319" i="15"/>
  <c r="W319" i="7"/>
  <c r="V319" i="7"/>
  <c r="W389" i="7"/>
  <c r="U389" i="7" s="1"/>
  <c r="V389" i="7"/>
  <c r="W324" i="7"/>
  <c r="V324" i="7"/>
  <c r="W265" i="7"/>
  <c r="V265" i="7"/>
  <c r="W329" i="7"/>
  <c r="U329" i="7" s="1"/>
  <c r="V329" i="7"/>
  <c r="E222" i="15"/>
  <c r="W222" i="7"/>
  <c r="V222" i="7"/>
  <c r="W286" i="7"/>
  <c r="U286" i="7" s="1"/>
  <c r="V286" i="7"/>
  <c r="W350" i="7"/>
  <c r="V350" i="7"/>
  <c r="W466" i="7"/>
  <c r="U466" i="7" s="1"/>
  <c r="V466" i="7"/>
  <c r="E383" i="15"/>
  <c r="W383" i="7"/>
  <c r="U383" i="7" s="1"/>
  <c r="V383" i="7"/>
  <c r="W447" i="7"/>
  <c r="U447" i="7" s="1"/>
  <c r="V447" i="7"/>
  <c r="W388" i="7"/>
  <c r="U388" i="7" s="1"/>
  <c r="V388" i="7"/>
  <c r="E452" i="15"/>
  <c r="W452" i="7"/>
  <c r="U452" i="7" s="1"/>
  <c r="V452" i="7"/>
  <c r="W397" i="7"/>
  <c r="U397" i="7" s="1"/>
  <c r="V397" i="7"/>
  <c r="E461" i="15"/>
  <c r="W461" i="7"/>
  <c r="U461" i="7" s="1"/>
  <c r="V461" i="7"/>
  <c r="E550" i="15"/>
  <c r="V550" i="7"/>
  <c r="W550" i="7"/>
  <c r="E626" i="15"/>
  <c r="W626" i="7"/>
  <c r="U626" i="7" s="1"/>
  <c r="V626" i="7"/>
  <c r="E575" i="15"/>
  <c r="W575" i="7"/>
  <c r="U575" i="7" s="1"/>
  <c r="V575" i="7"/>
  <c r="W544" i="7"/>
  <c r="U544" i="7" s="1"/>
  <c r="V544" i="7"/>
  <c r="E602" i="15"/>
  <c r="W602" i="7"/>
  <c r="V602" i="7"/>
  <c r="E537" i="15"/>
  <c r="W537" i="7"/>
  <c r="V537" i="7"/>
  <c r="W610" i="7"/>
  <c r="U610" i="7" s="1"/>
  <c r="V610" i="7"/>
  <c r="E677" i="15"/>
  <c r="W677" i="7"/>
  <c r="V677" i="7"/>
  <c r="W638" i="7"/>
  <c r="U638" i="7" s="1"/>
  <c r="V638" i="7"/>
  <c r="W723" i="7"/>
  <c r="U723" i="7" s="1"/>
  <c r="V723" i="7"/>
  <c r="W643" i="7"/>
  <c r="U643" i="7" s="1"/>
  <c r="V643" i="7"/>
  <c r="W728" i="7"/>
  <c r="U728" i="7" s="1"/>
  <c r="V728" i="7"/>
  <c r="W628" i="7"/>
  <c r="V628" i="7"/>
  <c r="E696" i="15"/>
  <c r="W696" i="7"/>
  <c r="U696" i="7" s="1"/>
  <c r="V696" i="7"/>
  <c r="E790" i="15"/>
  <c r="W790" i="7"/>
  <c r="V790" i="7"/>
  <c r="W731" i="7"/>
  <c r="V731" i="7"/>
  <c r="E795" i="15"/>
  <c r="W795" i="7"/>
  <c r="U795" i="7" s="1"/>
  <c r="V795" i="7"/>
  <c r="W752" i="7"/>
  <c r="V752" i="7"/>
  <c r="W816" i="7"/>
  <c r="U816" i="7" s="1"/>
  <c r="V816" i="7"/>
  <c r="W853" i="7"/>
  <c r="U853" i="7" s="1"/>
  <c r="V853" i="7"/>
  <c r="W753" i="7"/>
  <c r="U753" i="7" s="1"/>
  <c r="V753" i="7"/>
  <c r="W817" i="7"/>
  <c r="U817" i="7" s="1"/>
  <c r="V817" i="7"/>
  <c r="W905" i="7"/>
  <c r="U905" i="7" s="1"/>
  <c r="V905" i="7"/>
  <c r="W936" i="7"/>
  <c r="U936" i="7" s="1"/>
  <c r="V936" i="7"/>
  <c r="W917" i="7"/>
  <c r="U917" i="7" s="1"/>
  <c r="V917" i="7"/>
  <c r="W883" i="7"/>
  <c r="U883" i="7" s="1"/>
  <c r="V883" i="7"/>
  <c r="W931" i="7"/>
  <c r="V931" i="7"/>
  <c r="E876" i="15"/>
  <c r="V876" i="7"/>
  <c r="W876" i="7"/>
  <c r="E1040" i="15"/>
  <c r="W1040" i="7"/>
  <c r="V1040" i="7"/>
  <c r="W1004" i="7"/>
  <c r="U1004" i="7" s="1"/>
  <c r="V1004" i="7"/>
  <c r="E1012" i="15"/>
  <c r="W1012" i="7"/>
  <c r="V1012" i="7"/>
  <c r="E969" i="15"/>
  <c r="W969" i="7"/>
  <c r="U969" i="7" s="1"/>
  <c r="V969" i="7"/>
  <c r="W1120" i="7"/>
  <c r="V1120" i="7"/>
  <c r="E1100" i="15"/>
  <c r="W1100" i="7"/>
  <c r="U1100" i="7" s="1"/>
  <c r="V1100" i="7"/>
  <c r="E1049" i="15"/>
  <c r="V1049" i="7"/>
  <c r="W1049" i="7"/>
  <c r="E1038" i="15"/>
  <c r="W1038" i="7"/>
  <c r="V1038" i="7"/>
  <c r="E1097" i="15"/>
  <c r="W1097" i="7"/>
  <c r="U1097" i="7" s="1"/>
  <c r="V1097" i="7"/>
  <c r="V1055" i="7"/>
  <c r="W1055" i="7"/>
  <c r="U1055" i="7" s="1"/>
  <c r="W1175" i="7"/>
  <c r="U1175" i="7" s="1"/>
  <c r="V1175" i="7"/>
  <c r="W1155" i="7"/>
  <c r="U1155" i="7" s="1"/>
  <c r="V1155" i="7"/>
  <c r="W1146" i="7"/>
  <c r="U1146" i="7" s="1"/>
  <c r="V1146" i="7"/>
  <c r="E1083" i="15"/>
  <c r="W1083" i="7"/>
  <c r="V1083" i="7"/>
  <c r="W1147" i="7"/>
  <c r="U1147" i="7" s="1"/>
  <c r="V1147" i="7"/>
  <c r="W1185" i="7"/>
  <c r="U1185" i="7" s="1"/>
  <c r="V1185" i="7"/>
  <c r="E1234" i="15"/>
  <c r="W1234" i="7"/>
  <c r="U1234" i="7" s="1"/>
  <c r="V1234" i="7"/>
  <c r="W1211" i="7"/>
  <c r="V1211" i="7"/>
  <c r="U13" i="9"/>
  <c r="T86" i="15"/>
  <c r="U13" i="17" s="1"/>
  <c r="T11" i="9"/>
  <c r="S344" i="15"/>
  <c r="S21" i="9"/>
  <c r="S10" i="8"/>
  <c r="R207" i="15"/>
  <c r="P25" i="18" s="1"/>
  <c r="S9" i="9"/>
  <c r="R664" i="15"/>
  <c r="R8" i="9"/>
  <c r="Q102" i="15"/>
  <c r="R23" i="9"/>
  <c r="R9" i="8"/>
  <c r="Q886" i="15"/>
  <c r="O35" i="18" s="1"/>
  <c r="Q1246" i="7"/>
  <c r="V6" i="7"/>
  <c r="U1137" i="15"/>
  <c r="U936" i="15"/>
  <c r="U46" i="15"/>
  <c r="Q17" i="9"/>
  <c r="Q12" i="8"/>
  <c r="P548" i="15"/>
  <c r="N28" i="18" s="1"/>
  <c r="X121" i="7"/>
  <c r="X55" i="7"/>
  <c r="X208" i="7"/>
  <c r="X224" i="7"/>
  <c r="X205" i="7"/>
  <c r="X237" i="7"/>
  <c r="O214" i="15"/>
  <c r="X214" i="7"/>
  <c r="O259" i="15"/>
  <c r="Y259" i="15" s="1"/>
  <c r="X259" i="7"/>
  <c r="X191" i="7"/>
  <c r="O275" i="15"/>
  <c r="X275" i="7"/>
  <c r="O328" i="15"/>
  <c r="X328" i="7"/>
  <c r="O281" i="15"/>
  <c r="X281" i="7"/>
  <c r="X345" i="7"/>
  <c r="X286" i="7"/>
  <c r="X350" i="7"/>
  <c r="X331" i="7"/>
  <c r="O532" i="15"/>
  <c r="Y532" i="15" s="1"/>
  <c r="X532" i="7"/>
  <c r="P17" i="9"/>
  <c r="P12" i="8"/>
  <c r="O548" i="15"/>
  <c r="X548" i="7"/>
  <c r="O441" i="15"/>
  <c r="Y441" i="15" s="1"/>
  <c r="X441" i="7"/>
  <c r="P22" i="9"/>
  <c r="O476" i="15"/>
  <c r="M30" i="18" s="1"/>
  <c r="X476" i="7"/>
  <c r="O434" i="15"/>
  <c r="Y434" i="15" s="1"/>
  <c r="X434" i="7"/>
  <c r="X471" i="7"/>
  <c r="X403" i="7"/>
  <c r="O467" i="15"/>
  <c r="Y467" i="15" s="1"/>
  <c r="X467" i="7"/>
  <c r="O591" i="15"/>
  <c r="Y591" i="15" s="1"/>
  <c r="X591" i="7"/>
  <c r="X529" i="7"/>
  <c r="O604" i="15"/>
  <c r="Y604" i="15" s="1"/>
  <c r="X604" i="7"/>
  <c r="X538" i="7"/>
  <c r="O613" i="15"/>
  <c r="Y613" i="15" s="1"/>
  <c r="X613" i="7"/>
  <c r="X543" i="7"/>
  <c r="X693" i="7"/>
  <c r="X675" i="7"/>
  <c r="X636" i="7"/>
  <c r="X718" i="7"/>
  <c r="O673" i="15"/>
  <c r="Y673" i="15" s="1"/>
  <c r="X673" i="7"/>
  <c r="X598" i="7"/>
  <c r="O662" i="15"/>
  <c r="Y662" i="15" s="1"/>
  <c r="X662" i="7"/>
  <c r="X832" i="7"/>
  <c r="X788" i="7"/>
  <c r="O841" i="15"/>
  <c r="X841" i="7"/>
  <c r="X781" i="7"/>
  <c r="X850" i="7"/>
  <c r="O786" i="15"/>
  <c r="Y786" i="15" s="1"/>
  <c r="X786" i="7"/>
  <c r="X864" i="7"/>
  <c r="X739" i="7"/>
  <c r="X803" i="7"/>
  <c r="X917" i="7"/>
  <c r="X875" i="7"/>
  <c r="X908" i="7"/>
  <c r="O941" i="15"/>
  <c r="Y941" i="15" s="1"/>
  <c r="X941" i="7"/>
  <c r="O865" i="15"/>
  <c r="Y865" i="15" s="1"/>
  <c r="X865" i="7"/>
  <c r="P24" i="9"/>
  <c r="O910" i="15"/>
  <c r="M56" i="18" s="1"/>
  <c r="X910" i="7"/>
  <c r="X1027" i="7"/>
  <c r="O1021" i="15"/>
  <c r="Y1021" i="15" s="1"/>
  <c r="X1021" i="7"/>
  <c r="X1089" i="7"/>
  <c r="O997" i="15"/>
  <c r="Y997" i="15" s="1"/>
  <c r="X997" i="7"/>
  <c r="X987" i="7"/>
  <c r="X1101" i="7"/>
  <c r="X1145" i="7"/>
  <c r="X1069" i="7"/>
  <c r="X1004" i="7"/>
  <c r="X1070" i="7"/>
  <c r="X1111" i="7"/>
  <c r="X1166" i="7"/>
  <c r="X1124" i="7"/>
  <c r="X1160" i="7"/>
  <c r="X1207" i="7"/>
  <c r="X1200" i="7"/>
  <c r="X1173" i="7"/>
  <c r="X1237" i="7"/>
  <c r="N26" i="9"/>
  <c r="N3" i="8"/>
  <c r="M375" i="15"/>
  <c r="K50" i="18" s="1"/>
  <c r="O184" i="15"/>
  <c r="X184" i="7"/>
  <c r="P10" i="9"/>
  <c r="O54" i="15"/>
  <c r="M66" i="18" s="1"/>
  <c r="X54" i="7"/>
  <c r="O161" i="15"/>
  <c r="Y161" i="15" s="1"/>
  <c r="X161" i="7"/>
  <c r="X137" i="7"/>
  <c r="O65" i="15"/>
  <c r="Y65" i="15" s="1"/>
  <c r="X65" i="7"/>
  <c r="O60" i="15"/>
  <c r="Y60" i="15" s="1"/>
  <c r="X60" i="7"/>
  <c r="X122" i="7"/>
  <c r="M14" i="8"/>
  <c r="L296" i="15"/>
  <c r="M14" i="16" s="1"/>
  <c r="M27" i="9"/>
  <c r="M4" i="8"/>
  <c r="L455" i="15"/>
  <c r="J51" i="18" s="1"/>
  <c r="L10" i="9"/>
  <c r="K54" i="15"/>
  <c r="K12" i="9"/>
  <c r="J787" i="15"/>
  <c r="K12" i="17" s="1"/>
  <c r="J11" i="9"/>
  <c r="I344" i="15"/>
  <c r="G1246" i="7"/>
  <c r="H20" i="9"/>
  <c r="H11" i="8"/>
  <c r="G82" i="15"/>
  <c r="E27" i="18" s="1"/>
  <c r="W46" i="7"/>
  <c r="U46" i="7" s="1"/>
  <c r="V46" i="7"/>
  <c r="W110" i="7"/>
  <c r="U110" i="7" s="1"/>
  <c r="V110" i="7"/>
  <c r="W63" i="7"/>
  <c r="U63" i="7" s="1"/>
  <c r="V63" i="7"/>
  <c r="W195" i="7"/>
  <c r="V195" i="7"/>
  <c r="W68" i="7"/>
  <c r="V68" i="7"/>
  <c r="W117" i="7"/>
  <c r="U117" i="7" s="1"/>
  <c r="V117" i="7"/>
  <c r="W53" i="7"/>
  <c r="U53" i="7" s="1"/>
  <c r="V53" i="7"/>
  <c r="E125" i="15"/>
  <c r="W125" i="7"/>
  <c r="U125" i="7" s="1"/>
  <c r="V125" i="7"/>
  <c r="E211" i="15"/>
  <c r="W211" i="7"/>
  <c r="U211" i="7" s="1"/>
  <c r="V211" i="7"/>
  <c r="E168" i="15"/>
  <c r="C79" i="18" s="1"/>
  <c r="W168" i="7"/>
  <c r="U168" i="7" s="1"/>
  <c r="V168" i="7"/>
  <c r="W252" i="7"/>
  <c r="U252" i="7" s="1"/>
  <c r="V252" i="7"/>
  <c r="F16" i="8"/>
  <c r="E177" i="15"/>
  <c r="W177" i="7"/>
  <c r="U177" i="7" s="1"/>
  <c r="V177" i="7"/>
  <c r="W255" i="7"/>
  <c r="U255" i="7" s="1"/>
  <c r="V255" i="7"/>
  <c r="V158" i="7"/>
  <c r="W158" i="7"/>
  <c r="U158" i="7" s="1"/>
  <c r="V220" i="7"/>
  <c r="W220" i="7"/>
  <c r="E323" i="15"/>
  <c r="W323" i="7"/>
  <c r="U323" i="7" s="1"/>
  <c r="V323" i="7"/>
  <c r="W352" i="7"/>
  <c r="U352" i="7" s="1"/>
  <c r="V352" i="7"/>
  <c r="E328" i="15"/>
  <c r="W328" i="7"/>
  <c r="V328" i="7"/>
  <c r="W269" i="7"/>
  <c r="U269" i="7" s="1"/>
  <c r="V269" i="7"/>
  <c r="W333" i="7"/>
  <c r="U333" i="7" s="1"/>
  <c r="V333" i="7"/>
  <c r="V226" i="7"/>
  <c r="W226" i="7"/>
  <c r="W290" i="7"/>
  <c r="V290" i="7"/>
  <c r="E361" i="15"/>
  <c r="W361" i="7"/>
  <c r="U361" i="7" s="1"/>
  <c r="V361" i="7"/>
  <c r="F22" i="9"/>
  <c r="E476" i="15"/>
  <c r="C30" i="18" s="1"/>
  <c r="W476" i="7"/>
  <c r="V476" i="7"/>
  <c r="W387" i="7"/>
  <c r="U387" i="7" s="1"/>
  <c r="V387" i="7"/>
  <c r="W451" i="7"/>
  <c r="U451" i="7" s="1"/>
  <c r="V451" i="7"/>
  <c r="W392" i="7"/>
  <c r="U392" i="7" s="1"/>
  <c r="V392" i="7"/>
  <c r="W456" i="7"/>
  <c r="U456" i="7" s="1"/>
  <c r="V456" i="7"/>
  <c r="W401" i="7"/>
  <c r="U401" i="7" s="1"/>
  <c r="V401" i="7"/>
  <c r="W465" i="7"/>
  <c r="U465" i="7" s="1"/>
  <c r="V465" i="7"/>
  <c r="V554" i="7"/>
  <c r="W554" i="7"/>
  <c r="U554" i="7" s="1"/>
  <c r="E515" i="15"/>
  <c r="W515" i="7"/>
  <c r="U515" i="7" s="1"/>
  <c r="V515" i="7"/>
  <c r="E579" i="15"/>
  <c r="W579" i="7"/>
  <c r="U579" i="7" s="1"/>
  <c r="V579" i="7"/>
  <c r="F17" i="9"/>
  <c r="F12" i="8"/>
  <c r="E548" i="15"/>
  <c r="W548" i="7"/>
  <c r="V548" i="7"/>
  <c r="W618" i="7"/>
  <c r="U618" i="7" s="1"/>
  <c r="V618" i="7"/>
  <c r="E541" i="15"/>
  <c r="W541" i="7"/>
  <c r="U541" i="7" s="1"/>
  <c r="V541" i="7"/>
  <c r="E605" i="15"/>
  <c r="W605" i="7"/>
  <c r="U605" i="7" s="1"/>
  <c r="V605" i="7"/>
  <c r="E681" i="15"/>
  <c r="W681" i="7"/>
  <c r="V681" i="7"/>
  <c r="W642" i="7"/>
  <c r="U642" i="7" s="1"/>
  <c r="V642" i="7"/>
  <c r="W738" i="7"/>
  <c r="U738" i="7" s="1"/>
  <c r="V738" i="7"/>
  <c r="W647" i="7"/>
  <c r="U647" i="7" s="1"/>
  <c r="V647" i="7"/>
  <c r="E695" i="15"/>
  <c r="W695" i="7"/>
  <c r="U695" i="7" s="1"/>
  <c r="V695" i="7"/>
  <c r="W632" i="7"/>
  <c r="V632" i="7"/>
  <c r="W707" i="7"/>
  <c r="U707" i="7" s="1"/>
  <c r="V707" i="7"/>
  <c r="E794" i="15"/>
  <c r="W794" i="7"/>
  <c r="V794" i="7"/>
  <c r="W735" i="7"/>
  <c r="U735" i="7" s="1"/>
  <c r="V735" i="7"/>
  <c r="W799" i="7"/>
  <c r="U799" i="7" s="1"/>
  <c r="V799" i="7"/>
  <c r="W756" i="7"/>
  <c r="U756" i="7" s="1"/>
  <c r="V756" i="7"/>
  <c r="W820" i="7"/>
  <c r="U820" i="7" s="1"/>
  <c r="V820" i="7"/>
  <c r="W693" i="7"/>
  <c r="U693" i="7" s="1"/>
  <c r="V693" i="7"/>
  <c r="W757" i="7"/>
  <c r="V757" i="7"/>
  <c r="W821" i="7"/>
  <c r="U821" i="7" s="1"/>
  <c r="V821" i="7"/>
  <c r="E921" i="15"/>
  <c r="W921" i="7"/>
  <c r="U921" i="7" s="1"/>
  <c r="V921" i="7"/>
  <c r="E946" i="15"/>
  <c r="W946" i="7"/>
  <c r="U946" i="7" s="1"/>
  <c r="V946" i="7"/>
  <c r="E923" i="15"/>
  <c r="W923" i="7"/>
  <c r="V923" i="7"/>
  <c r="E887" i="15"/>
  <c r="W887" i="7"/>
  <c r="V887" i="7"/>
  <c r="W943" i="7"/>
  <c r="U943" i="7" s="1"/>
  <c r="V943" i="7"/>
  <c r="E880" i="15"/>
  <c r="V880" i="7"/>
  <c r="W880" i="7"/>
  <c r="U880" i="7" s="1"/>
  <c r="W1056" i="7"/>
  <c r="U1056" i="7" s="1"/>
  <c r="V1056" i="7"/>
  <c r="E1028" i="15"/>
  <c r="C60" i="18" s="1"/>
  <c r="W60" i="18" s="1"/>
  <c r="W1028" i="7"/>
  <c r="U1028" i="7" s="1"/>
  <c r="V1028" i="7"/>
  <c r="W1069" i="7"/>
  <c r="V1069" i="7"/>
  <c r="E973" i="15"/>
  <c r="W973" i="7"/>
  <c r="U973" i="7" s="1"/>
  <c r="V973" i="7"/>
  <c r="W1060" i="7"/>
  <c r="U1060" i="7" s="1"/>
  <c r="V1060" i="7"/>
  <c r="V1106" i="7"/>
  <c r="W1106" i="7"/>
  <c r="U1106" i="7" s="1"/>
  <c r="E1053" i="15"/>
  <c r="V1053" i="7"/>
  <c r="W1053" i="7"/>
  <c r="U1053" i="7" s="1"/>
  <c r="W1042" i="7"/>
  <c r="U1042" i="7" s="1"/>
  <c r="V1042" i="7"/>
  <c r="W995" i="7"/>
  <c r="U995" i="7" s="1"/>
  <c r="V995" i="7"/>
  <c r="W1059" i="7"/>
  <c r="U1059" i="7" s="1"/>
  <c r="V1059" i="7"/>
  <c r="W1180" i="7"/>
  <c r="U1180" i="7" s="1"/>
  <c r="V1180" i="7"/>
  <c r="W1198" i="7"/>
  <c r="V1198" i="7"/>
  <c r="W1150" i="7"/>
  <c r="V1150" i="7"/>
  <c r="W1087" i="7"/>
  <c r="U1087" i="7" s="1"/>
  <c r="V1087" i="7"/>
  <c r="W1151" i="7"/>
  <c r="U1151" i="7" s="1"/>
  <c r="V1151" i="7"/>
  <c r="W1187" i="7"/>
  <c r="U1187" i="7" s="1"/>
  <c r="V1187" i="7"/>
  <c r="W1242" i="7"/>
  <c r="U1242" i="7" s="1"/>
  <c r="V1242" i="7"/>
  <c r="W1209" i="7"/>
  <c r="U1209" i="7" s="1"/>
  <c r="V1209" i="7"/>
  <c r="T10" i="9"/>
  <c r="S54" i="15"/>
  <c r="T12" i="9"/>
  <c r="S787" i="15"/>
  <c r="T12" i="17" s="1"/>
  <c r="R7" i="9"/>
  <c r="Q24" i="15"/>
  <c r="Y24" i="15" s="1"/>
  <c r="W51" i="7"/>
  <c r="V51" i="7"/>
  <c r="X24" i="7"/>
  <c r="R1246" i="7"/>
  <c r="O17" i="9"/>
  <c r="O12" i="8"/>
  <c r="N548" i="15"/>
  <c r="L28" i="18" s="1"/>
  <c r="N1213" i="15"/>
  <c r="L53" i="18" s="1"/>
  <c r="O6" i="9"/>
  <c r="O7" i="8"/>
  <c r="V47" i="7"/>
  <c r="Q16" i="8"/>
  <c r="P177" i="15"/>
  <c r="Q16" i="16" s="1"/>
  <c r="Q14" i="8"/>
  <c r="P296" i="15"/>
  <c r="Q14" i="16" s="1"/>
  <c r="Q27" i="9"/>
  <c r="Q4" i="8"/>
  <c r="P455" i="15"/>
  <c r="N51" i="18" s="1"/>
  <c r="Q22" i="9"/>
  <c r="P476" i="15"/>
  <c r="O115" i="15"/>
  <c r="Y115" i="15" s="1"/>
  <c r="X115" i="7"/>
  <c r="X51" i="7"/>
  <c r="X209" i="7"/>
  <c r="O246" i="15"/>
  <c r="X246" i="7"/>
  <c r="X220" i="7"/>
  <c r="X195" i="7"/>
  <c r="O304" i="15"/>
  <c r="Y304" i="15" s="1"/>
  <c r="X304" i="7"/>
  <c r="X332" i="7"/>
  <c r="O285" i="15"/>
  <c r="Y285" i="15" s="1"/>
  <c r="X285" i="7"/>
  <c r="O349" i="15"/>
  <c r="Y349" i="15" s="1"/>
  <c r="X349" i="7"/>
  <c r="X290" i="7"/>
  <c r="X373" i="7"/>
  <c r="O335" i="15"/>
  <c r="X335" i="7"/>
  <c r="X473" i="7"/>
  <c r="O486" i="15"/>
  <c r="Y486" i="15" s="1"/>
  <c r="X486" i="7"/>
  <c r="X445" i="7"/>
  <c r="X506" i="7"/>
  <c r="X477" i="7"/>
  <c r="O407" i="15"/>
  <c r="X407" i="7"/>
  <c r="O601" i="15"/>
  <c r="Y601" i="15" s="1"/>
  <c r="X601" i="7"/>
  <c r="X533" i="7"/>
  <c r="O620" i="15"/>
  <c r="Y620" i="15" s="1"/>
  <c r="X620" i="7"/>
  <c r="X547" i="7"/>
  <c r="X704" i="7"/>
  <c r="O679" i="15"/>
  <c r="Y679" i="15" s="1"/>
  <c r="X679" i="7"/>
  <c r="O640" i="15"/>
  <c r="Y640" i="15" s="1"/>
  <c r="X640" i="7"/>
  <c r="O698" i="15"/>
  <c r="Y698" i="15" s="1"/>
  <c r="X698" i="7"/>
  <c r="O677" i="15"/>
  <c r="Y677" i="15" s="1"/>
  <c r="X677" i="7"/>
  <c r="O602" i="15"/>
  <c r="Y602" i="15" s="1"/>
  <c r="X602" i="7"/>
  <c r="X666" i="7"/>
  <c r="O835" i="15"/>
  <c r="X835" i="7"/>
  <c r="O792" i="15"/>
  <c r="Y792" i="15" s="1"/>
  <c r="X792" i="7"/>
  <c r="X785" i="7"/>
  <c r="X878" i="7"/>
  <c r="O790" i="15"/>
  <c r="Y790" i="15" s="1"/>
  <c r="X790" i="7"/>
  <c r="X807" i="7"/>
  <c r="X945" i="7"/>
  <c r="X879" i="7"/>
  <c r="X909" i="7"/>
  <c r="O869" i="15"/>
  <c r="Y869" i="15" s="1"/>
  <c r="X869" i="7"/>
  <c r="O916" i="15"/>
  <c r="Y916" i="15" s="1"/>
  <c r="X916" i="7"/>
  <c r="O1049" i="15"/>
  <c r="Y1049" i="15" s="1"/>
  <c r="X1049" i="7"/>
  <c r="O1122" i="15"/>
  <c r="Y1122" i="15" s="1"/>
  <c r="X1122" i="7"/>
  <c r="O1035" i="15"/>
  <c r="Y1035" i="15" s="1"/>
  <c r="X1035" i="7"/>
  <c r="O1117" i="15"/>
  <c r="Y1117" i="15" s="1"/>
  <c r="X1117" i="7"/>
  <c r="X1079" i="7"/>
  <c r="O1092" i="15"/>
  <c r="Y1092" i="15" s="1"/>
  <c r="X1092" i="7"/>
  <c r="O1008" i="15"/>
  <c r="Y1008" i="15" s="1"/>
  <c r="X1008" i="7"/>
  <c r="X1137" i="7"/>
  <c r="X1172" i="7"/>
  <c r="X1171" i="7"/>
  <c r="X1211" i="7"/>
  <c r="X1241" i="7"/>
  <c r="O168" i="15"/>
  <c r="X168" i="7"/>
  <c r="Q13" i="9"/>
  <c r="P86" i="15"/>
  <c r="Q13" i="17" s="1"/>
  <c r="O119" i="15"/>
  <c r="Y119" i="15" s="1"/>
  <c r="X119" i="7"/>
  <c r="X152" i="7"/>
  <c r="O61" i="15"/>
  <c r="Y61" i="15" s="1"/>
  <c r="X61" i="7"/>
  <c r="O156" i="15"/>
  <c r="Y156" i="15" s="1"/>
  <c r="X156" i="7"/>
  <c r="O124" i="15"/>
  <c r="Y124" i="15" s="1"/>
  <c r="X124" i="7"/>
  <c r="K8" i="9"/>
  <c r="J102" i="15"/>
  <c r="J21" i="9"/>
  <c r="J10" i="8"/>
  <c r="I207" i="15"/>
  <c r="G25" i="18" s="1"/>
  <c r="J7" i="8"/>
  <c r="I1213" i="15"/>
  <c r="G53" i="18" s="1"/>
  <c r="J6" i="9"/>
  <c r="H13" i="9"/>
  <c r="G86" i="15"/>
  <c r="H13" i="17" s="1"/>
  <c r="H11" i="9"/>
  <c r="G344" i="15"/>
  <c r="H16" i="9"/>
  <c r="G648" i="15"/>
  <c r="G17" i="9"/>
  <c r="G12" i="8"/>
  <c r="F548" i="15"/>
  <c r="D28" i="18" s="1"/>
  <c r="G24" i="9"/>
  <c r="F910" i="15"/>
  <c r="W50" i="7"/>
  <c r="U50" i="7" s="1"/>
  <c r="V50" i="7"/>
  <c r="W114" i="7"/>
  <c r="U114" i="7" s="1"/>
  <c r="V114" i="7"/>
  <c r="W67" i="7"/>
  <c r="V67" i="7"/>
  <c r="W121" i="7"/>
  <c r="V121" i="7"/>
  <c r="E72" i="15"/>
  <c r="W72" i="7"/>
  <c r="U72" i="7" s="1"/>
  <c r="V72" i="7"/>
  <c r="E124" i="15"/>
  <c r="W124" i="7"/>
  <c r="U124" i="7" s="1"/>
  <c r="V124" i="7"/>
  <c r="W57" i="7"/>
  <c r="U57" i="7" s="1"/>
  <c r="V57" i="7"/>
  <c r="W136" i="7"/>
  <c r="U136" i="7" s="1"/>
  <c r="V136" i="7"/>
  <c r="W221" i="7"/>
  <c r="V221" i="7"/>
  <c r="W172" i="7"/>
  <c r="U172" i="7" s="1"/>
  <c r="V172" i="7"/>
  <c r="W263" i="7"/>
  <c r="U263" i="7" s="1"/>
  <c r="V263" i="7"/>
  <c r="W181" i="7"/>
  <c r="U181" i="7" s="1"/>
  <c r="V181" i="7"/>
  <c r="E219" i="15"/>
  <c r="W219" i="7"/>
  <c r="U219" i="7" s="1"/>
  <c r="V219" i="7"/>
  <c r="V162" i="7"/>
  <c r="W162" i="7"/>
  <c r="U162" i="7" s="1"/>
  <c r="E247" i="15"/>
  <c r="W247" i="7"/>
  <c r="U247" i="7" s="1"/>
  <c r="V247" i="7"/>
  <c r="W327" i="7"/>
  <c r="V327" i="7"/>
  <c r="W358" i="7"/>
  <c r="V358" i="7"/>
  <c r="W332" i="7"/>
  <c r="U332" i="7" s="1"/>
  <c r="V332" i="7"/>
  <c r="E273" i="15"/>
  <c r="C35" i="18" s="1"/>
  <c r="V273" i="7"/>
  <c r="W273" i="7"/>
  <c r="U273" i="7" s="1"/>
  <c r="E337" i="15"/>
  <c r="W337" i="7"/>
  <c r="V337" i="7"/>
  <c r="E230" i="15"/>
  <c r="W230" i="7"/>
  <c r="V230" i="7"/>
  <c r="E294" i="15"/>
  <c r="W294" i="7"/>
  <c r="V294" i="7"/>
  <c r="E367" i="15"/>
  <c r="V367" i="7"/>
  <c r="W367" i="7"/>
  <c r="U367" i="7" s="1"/>
  <c r="W482" i="7"/>
  <c r="U482" i="7" s="1"/>
  <c r="V482" i="7"/>
  <c r="W391" i="7"/>
  <c r="U391" i="7" s="1"/>
  <c r="V391" i="7"/>
  <c r="F27" i="9"/>
  <c r="F4" i="8"/>
  <c r="E455" i="15"/>
  <c r="C51" i="18" s="1"/>
  <c r="W455" i="7"/>
  <c r="V455" i="7"/>
  <c r="E396" i="15"/>
  <c r="W396" i="7"/>
  <c r="U396" i="7" s="1"/>
  <c r="V396" i="7"/>
  <c r="W460" i="7"/>
  <c r="U460" i="7" s="1"/>
  <c r="V460" i="7"/>
  <c r="E405" i="15"/>
  <c r="W405" i="7"/>
  <c r="U405" i="7" s="1"/>
  <c r="V405" i="7"/>
  <c r="E469" i="15"/>
  <c r="W469" i="7"/>
  <c r="U469" i="7" s="1"/>
  <c r="V469" i="7"/>
  <c r="E558" i="15"/>
  <c r="C49" i="18" s="1"/>
  <c r="U49" i="18" s="1"/>
  <c r="W558" i="7"/>
  <c r="U558" i="7" s="1"/>
  <c r="V558" i="7"/>
  <c r="E519" i="15"/>
  <c r="W519" i="7"/>
  <c r="U519" i="7" s="1"/>
  <c r="V519" i="7"/>
  <c r="E583" i="15"/>
  <c r="W583" i="7"/>
  <c r="U583" i="7" s="1"/>
  <c r="V583" i="7"/>
  <c r="W552" i="7"/>
  <c r="U552" i="7" s="1"/>
  <c r="V552" i="7"/>
  <c r="E617" i="15"/>
  <c r="W617" i="7"/>
  <c r="U617" i="7" s="1"/>
  <c r="V617" i="7"/>
  <c r="W545" i="7"/>
  <c r="U545" i="7" s="1"/>
  <c r="V545" i="7"/>
  <c r="W594" i="7"/>
  <c r="V594" i="7"/>
  <c r="E685" i="15"/>
  <c r="W685" i="7"/>
  <c r="V685" i="7"/>
  <c r="E646" i="15"/>
  <c r="W646" i="7"/>
  <c r="U646" i="7" s="1"/>
  <c r="V646" i="7"/>
  <c r="W754" i="7"/>
  <c r="U754" i="7" s="1"/>
  <c r="V754" i="7"/>
  <c r="W651" i="7"/>
  <c r="U651" i="7" s="1"/>
  <c r="V651" i="7"/>
  <c r="W706" i="7"/>
  <c r="U706" i="7" s="1"/>
  <c r="V706" i="7"/>
  <c r="W636" i="7"/>
  <c r="U636" i="7" s="1"/>
  <c r="V636" i="7"/>
  <c r="W718" i="7"/>
  <c r="V718" i="7"/>
  <c r="E798" i="15"/>
  <c r="W798" i="7"/>
  <c r="V798" i="7"/>
  <c r="W739" i="7"/>
  <c r="U739" i="7" s="1"/>
  <c r="V739" i="7"/>
  <c r="W803" i="7"/>
  <c r="V803" i="7"/>
  <c r="W760" i="7"/>
  <c r="U760" i="7" s="1"/>
  <c r="V760" i="7"/>
  <c r="E834" i="15"/>
  <c r="W834" i="7"/>
  <c r="U834" i="7" s="1"/>
  <c r="V834" i="7"/>
  <c r="E697" i="15"/>
  <c r="W697" i="7"/>
  <c r="V697" i="7"/>
  <c r="W761" i="7"/>
  <c r="U761" i="7" s="1"/>
  <c r="V761" i="7"/>
  <c r="W826" i="7"/>
  <c r="U826" i="7" s="1"/>
  <c r="V826" i="7"/>
  <c r="E927" i="15"/>
  <c r="W927" i="7"/>
  <c r="U927" i="7" s="1"/>
  <c r="V927" i="7"/>
  <c r="V950" i="7"/>
  <c r="W950" i="7"/>
  <c r="U950" i="7" s="1"/>
  <c r="W929" i="7"/>
  <c r="U929" i="7" s="1"/>
  <c r="V929" i="7"/>
  <c r="W891" i="7"/>
  <c r="U891" i="7" s="1"/>
  <c r="V891" i="7"/>
  <c r="W962" i="7"/>
  <c r="U962" i="7" s="1"/>
  <c r="V962" i="7"/>
  <c r="V884" i="7"/>
  <c r="W884" i="7"/>
  <c r="U884" i="7" s="1"/>
  <c r="V967" i="7"/>
  <c r="W967" i="7"/>
  <c r="U967" i="7" s="1"/>
  <c r="W952" i="7"/>
  <c r="U952" i="7" s="1"/>
  <c r="V952" i="7"/>
  <c r="E1014" i="15"/>
  <c r="W1014" i="7"/>
  <c r="U1014" i="7" s="1"/>
  <c r="V1014" i="7"/>
  <c r="E977" i="15"/>
  <c r="W977" i="7"/>
  <c r="U977" i="7" s="1"/>
  <c r="V977" i="7"/>
  <c r="W1064" i="7"/>
  <c r="U1064" i="7" s="1"/>
  <c r="V1064" i="7"/>
  <c r="W1108" i="7"/>
  <c r="U1108" i="7" s="1"/>
  <c r="V1108" i="7"/>
  <c r="E1057" i="15"/>
  <c r="W1057" i="7"/>
  <c r="V1057" i="7"/>
  <c r="W1046" i="7"/>
  <c r="U1046" i="7" s="1"/>
  <c r="V1046" i="7"/>
  <c r="E999" i="15"/>
  <c r="W999" i="7"/>
  <c r="V999" i="7"/>
  <c r="W1063" i="7"/>
  <c r="V1063" i="7"/>
  <c r="W1153" i="7"/>
  <c r="V1153" i="7"/>
  <c r="W1216" i="7"/>
  <c r="U1216" i="7" s="1"/>
  <c r="V1216" i="7"/>
  <c r="W1168" i="7"/>
  <c r="U1168" i="7" s="1"/>
  <c r="V1168" i="7"/>
  <c r="W1091" i="7"/>
  <c r="U1091" i="7" s="1"/>
  <c r="V1091" i="7"/>
  <c r="V1172" i="7"/>
  <c r="W1172" i="7"/>
  <c r="W1188" i="7"/>
  <c r="U1188" i="7" s="1"/>
  <c r="V1188" i="7"/>
  <c r="W1206" i="7"/>
  <c r="U1206" i="7" s="1"/>
  <c r="V1206" i="7"/>
  <c r="F7" i="8"/>
  <c r="E1213" i="15"/>
  <c r="C53" i="18" s="1"/>
  <c r="F6" i="9"/>
  <c r="W1213" i="7"/>
  <c r="U1213" i="7" s="1"/>
  <c r="V1213" i="7"/>
  <c r="U11" i="9"/>
  <c r="T344" i="15"/>
  <c r="T17" i="9"/>
  <c r="T12" i="8"/>
  <c r="S548" i="15"/>
  <c r="Q28" i="18" s="1"/>
  <c r="V22" i="7"/>
  <c r="W22" i="7"/>
  <c r="U22" i="7" s="1"/>
  <c r="R26" i="9"/>
  <c r="R3" i="8"/>
  <c r="Q375" i="15"/>
  <c r="O50" i="18" s="1"/>
  <c r="R24" i="9"/>
  <c r="Q910" i="15"/>
  <c r="R6" i="9"/>
  <c r="R7" i="8"/>
  <c r="Q1213" i="15"/>
  <c r="O53" i="18" s="1"/>
  <c r="O12" i="9"/>
  <c r="N787" i="15"/>
  <c r="O12" i="17" s="1"/>
  <c r="O23" i="9"/>
  <c r="O9" i="8"/>
  <c r="N886" i="15"/>
  <c r="L35" i="18" s="1"/>
  <c r="V39" i="7"/>
  <c r="Q16" i="9"/>
  <c r="P648" i="15"/>
  <c r="Q6" i="9"/>
  <c r="Q7" i="8"/>
  <c r="P1213" i="15"/>
  <c r="N53" i="18" s="1"/>
  <c r="O111" i="15"/>
  <c r="X111" i="7"/>
  <c r="O213" i="15"/>
  <c r="Y213" i="15" s="1"/>
  <c r="X213" i="7"/>
  <c r="O222" i="15"/>
  <c r="Y222" i="15" s="1"/>
  <c r="X222" i="7"/>
  <c r="O289" i="15"/>
  <c r="X289" i="7"/>
  <c r="O294" i="15"/>
  <c r="Y294" i="15" s="1"/>
  <c r="X294" i="7"/>
  <c r="O356" i="15"/>
  <c r="Y356" i="15" s="1"/>
  <c r="X356" i="7"/>
  <c r="O502" i="15"/>
  <c r="Y502" i="15" s="1"/>
  <c r="X502" i="7"/>
  <c r="O442" i="15"/>
  <c r="X442" i="7"/>
  <c r="O483" i="15"/>
  <c r="Y483" i="15" s="1"/>
  <c r="X483" i="7"/>
  <c r="O537" i="15"/>
  <c r="Y537" i="15" s="1"/>
  <c r="X537" i="7"/>
  <c r="O608" i="15"/>
  <c r="Y608" i="15" s="1"/>
  <c r="X608" i="7"/>
  <c r="O681" i="15"/>
  <c r="Y681" i="15" s="1"/>
  <c r="X681" i="7"/>
  <c r="O606" i="15"/>
  <c r="Y606" i="15" s="1"/>
  <c r="X606" i="7"/>
  <c r="O670" i="15"/>
  <c r="Y670" i="15" s="1"/>
  <c r="X670" i="7"/>
  <c r="O838" i="15"/>
  <c r="Y838" i="15" s="1"/>
  <c r="X838" i="7"/>
  <c r="O796" i="15"/>
  <c r="Y796" i="15" s="1"/>
  <c r="X796" i="7"/>
  <c r="O870" i="15"/>
  <c r="Y870" i="15" s="1"/>
  <c r="X870" i="7"/>
  <c r="O789" i="15"/>
  <c r="Y789" i="15" s="1"/>
  <c r="X789" i="7"/>
  <c r="O794" i="15"/>
  <c r="Y794" i="15" s="1"/>
  <c r="X794" i="7"/>
  <c r="O823" i="15"/>
  <c r="Y823" i="15" s="1"/>
  <c r="X823" i="7"/>
  <c r="O1007" i="15"/>
  <c r="Y1007" i="15" s="1"/>
  <c r="X1007" i="7"/>
  <c r="O937" i="15"/>
  <c r="Y937" i="15" s="1"/>
  <c r="X937" i="7"/>
  <c r="O1051" i="15"/>
  <c r="Y1051" i="15" s="1"/>
  <c r="X1051" i="7"/>
  <c r="O1022" i="15"/>
  <c r="Y1022" i="15" s="1"/>
  <c r="X1022" i="7"/>
  <c r="O966" i="15"/>
  <c r="Y966" i="15" s="1"/>
  <c r="X966" i="7"/>
  <c r="O1039" i="15"/>
  <c r="Y1039" i="15" s="1"/>
  <c r="X1039" i="7"/>
  <c r="O998" i="15"/>
  <c r="Y998" i="15" s="1"/>
  <c r="X998" i="7"/>
  <c r="O1072" i="15"/>
  <c r="Y1072" i="15" s="1"/>
  <c r="X1072" i="7"/>
  <c r="O1085" i="15"/>
  <c r="Y1085" i="15" s="1"/>
  <c r="X1085" i="7"/>
  <c r="O1012" i="15"/>
  <c r="Y1012" i="15" s="1"/>
  <c r="X1012" i="7"/>
  <c r="O1112" i="15"/>
  <c r="Y1112" i="15" s="1"/>
  <c r="X1112" i="7"/>
  <c r="X1215" i="7"/>
  <c r="O1208" i="15"/>
  <c r="Y1208" i="15" s="1"/>
  <c r="X1208" i="7"/>
  <c r="N5" i="9"/>
  <c r="N6" i="8"/>
  <c r="M1203" i="15"/>
  <c r="K52" i="18" s="1"/>
  <c r="O160" i="15"/>
  <c r="Y160" i="15" s="1"/>
  <c r="X160" i="7"/>
  <c r="Q20" i="9"/>
  <c r="Q11" i="8"/>
  <c r="P82" i="15"/>
  <c r="N27" i="18" s="1"/>
  <c r="P18" i="15"/>
  <c r="X18" i="7"/>
  <c r="O126" i="15"/>
  <c r="X126" i="7"/>
  <c r="O123" i="15"/>
  <c r="Y123" i="15" s="1"/>
  <c r="X123" i="7"/>
  <c r="K1246" i="7"/>
  <c r="L21" i="9"/>
  <c r="L10" i="8"/>
  <c r="K207" i="15"/>
  <c r="I25" i="18" s="1"/>
  <c r="L26" i="9"/>
  <c r="L3" i="8"/>
  <c r="K375" i="15"/>
  <c r="I50" i="18" s="1"/>
  <c r="K7" i="9"/>
  <c r="J24" i="15"/>
  <c r="H68" i="18" s="1"/>
  <c r="J8" i="9"/>
  <c r="I102" i="15"/>
  <c r="J7" i="9"/>
  <c r="I24" i="15"/>
  <c r="G68" i="18" s="1"/>
  <c r="W14" i="7"/>
  <c r="U14" i="7" s="1"/>
  <c r="V14" i="7"/>
  <c r="I20" i="9"/>
  <c r="I11" i="8"/>
  <c r="H82" i="15"/>
  <c r="F27" i="18" s="1"/>
  <c r="I16" i="9"/>
  <c r="H648" i="15"/>
  <c r="F10" i="9"/>
  <c r="E54" i="15"/>
  <c r="W54" i="7"/>
  <c r="U54" i="7" s="1"/>
  <c r="V54" i="7"/>
  <c r="V128" i="7"/>
  <c r="W128" i="7"/>
  <c r="U128" i="7" s="1"/>
  <c r="E71" i="15"/>
  <c r="W71" i="7"/>
  <c r="U71" i="7" s="1"/>
  <c r="V71" i="7"/>
  <c r="V175" i="7"/>
  <c r="W175" i="7"/>
  <c r="E76" i="15"/>
  <c r="W76" i="7"/>
  <c r="U76" i="7" s="1"/>
  <c r="V76" i="7"/>
  <c r="W135" i="7"/>
  <c r="U135" i="7" s="1"/>
  <c r="V135" i="7"/>
  <c r="E61" i="15"/>
  <c r="W61" i="7"/>
  <c r="V61" i="7"/>
  <c r="W171" i="7"/>
  <c r="U171" i="7" s="1"/>
  <c r="V171" i="7"/>
  <c r="E227" i="15"/>
  <c r="W227" i="7"/>
  <c r="U227" i="7" s="1"/>
  <c r="V227" i="7"/>
  <c r="E176" i="15"/>
  <c r="W176" i="7"/>
  <c r="U176" i="7" s="1"/>
  <c r="V176" i="7"/>
  <c r="E229" i="15"/>
  <c r="W229" i="7"/>
  <c r="U229" i="7" s="1"/>
  <c r="V229" i="7"/>
  <c r="E185" i="15"/>
  <c r="W185" i="7"/>
  <c r="U185" i="7" s="1"/>
  <c r="V185" i="7"/>
  <c r="W225" i="7"/>
  <c r="U225" i="7" s="1"/>
  <c r="V225" i="7"/>
  <c r="V166" i="7"/>
  <c r="W166" i="7"/>
  <c r="U166" i="7" s="1"/>
  <c r="W257" i="7"/>
  <c r="U257" i="7" s="1"/>
  <c r="V257" i="7"/>
  <c r="W331" i="7"/>
  <c r="V331" i="7"/>
  <c r="E272" i="15"/>
  <c r="W272" i="7"/>
  <c r="U272" i="7" s="1"/>
  <c r="V272" i="7"/>
  <c r="W336" i="7"/>
  <c r="U336" i="7" s="1"/>
  <c r="V336" i="7"/>
  <c r="V277" i="7"/>
  <c r="W277" i="7"/>
  <c r="W341" i="7"/>
  <c r="U341" i="7" s="1"/>
  <c r="V341" i="7"/>
  <c r="E234" i="15"/>
  <c r="W234" i="7"/>
  <c r="U234" i="7" s="1"/>
  <c r="V234" i="7"/>
  <c r="E298" i="15"/>
  <c r="W298" i="7"/>
  <c r="V298" i="7"/>
  <c r="E386" i="15"/>
  <c r="W386" i="7"/>
  <c r="U386" i="7" s="1"/>
  <c r="V386" i="7"/>
  <c r="W488" i="7"/>
  <c r="U488" i="7" s="1"/>
  <c r="V488" i="7"/>
  <c r="W395" i="7"/>
  <c r="U395" i="7" s="1"/>
  <c r="V395" i="7"/>
  <c r="W459" i="7"/>
  <c r="U459" i="7" s="1"/>
  <c r="V459" i="7"/>
  <c r="W400" i="7"/>
  <c r="U400" i="7" s="1"/>
  <c r="V400" i="7"/>
  <c r="W464" i="7"/>
  <c r="U464" i="7" s="1"/>
  <c r="V464" i="7"/>
  <c r="W409" i="7"/>
  <c r="U409" i="7" s="1"/>
  <c r="V409" i="7"/>
  <c r="E502" i="15"/>
  <c r="W502" i="7"/>
  <c r="V502" i="7"/>
  <c r="W562" i="7"/>
  <c r="U562" i="7" s="1"/>
  <c r="V562" i="7"/>
  <c r="E523" i="15"/>
  <c r="W523" i="7"/>
  <c r="U523" i="7" s="1"/>
  <c r="V523" i="7"/>
  <c r="W598" i="7"/>
  <c r="V598" i="7"/>
  <c r="E556" i="15"/>
  <c r="C76" i="18" s="1"/>
  <c r="U76" i="18" s="1"/>
  <c r="W556" i="7"/>
  <c r="U556" i="7" s="1"/>
  <c r="V556" i="7"/>
  <c r="W629" i="7"/>
  <c r="U629" i="7" s="1"/>
  <c r="V629" i="7"/>
  <c r="W549" i="7"/>
  <c r="U549" i="7" s="1"/>
  <c r="V549" i="7"/>
  <c r="E606" i="15"/>
  <c r="W606" i="7"/>
  <c r="V606" i="7"/>
  <c r="E689" i="15"/>
  <c r="W689" i="7"/>
  <c r="U689" i="7" s="1"/>
  <c r="V689" i="7"/>
  <c r="E650" i="15"/>
  <c r="W650" i="7"/>
  <c r="U650" i="7" s="1"/>
  <c r="V650" i="7"/>
  <c r="W692" i="7"/>
  <c r="U692" i="7" s="1"/>
  <c r="V692" i="7"/>
  <c r="W655" i="7"/>
  <c r="U655" i="7" s="1"/>
  <c r="V655" i="7"/>
  <c r="W716" i="7"/>
  <c r="U716" i="7" s="1"/>
  <c r="V716" i="7"/>
  <c r="E640" i="15"/>
  <c r="W640" i="7"/>
  <c r="V640" i="7"/>
  <c r="W732" i="7"/>
  <c r="U732" i="7" s="1"/>
  <c r="V732" i="7"/>
  <c r="E802" i="15"/>
  <c r="W802" i="7"/>
  <c r="U802" i="7" s="1"/>
  <c r="V802" i="7"/>
  <c r="W743" i="7"/>
  <c r="U743" i="7" s="1"/>
  <c r="V743" i="7"/>
  <c r="W807" i="7"/>
  <c r="U807" i="7" s="1"/>
  <c r="V807" i="7"/>
  <c r="E764" i="15"/>
  <c r="W764" i="7"/>
  <c r="U764" i="7" s="1"/>
  <c r="V764" i="7"/>
  <c r="W837" i="7"/>
  <c r="U837" i="7" s="1"/>
  <c r="V837" i="7"/>
  <c r="W701" i="7"/>
  <c r="V701" i="7"/>
  <c r="W765" i="7"/>
  <c r="U765" i="7" s="1"/>
  <c r="V765" i="7"/>
  <c r="W948" i="7"/>
  <c r="U948" i="7" s="1"/>
  <c r="V948" i="7"/>
  <c r="E951" i="15"/>
  <c r="W951" i="7"/>
  <c r="U951" i="7" s="1"/>
  <c r="V951" i="7"/>
  <c r="V862" i="7"/>
  <c r="W862" i="7"/>
  <c r="U862" i="7" s="1"/>
  <c r="E958" i="15"/>
  <c r="W958" i="7"/>
  <c r="U958" i="7" s="1"/>
  <c r="V958" i="7"/>
  <c r="W895" i="7"/>
  <c r="U895" i="7" s="1"/>
  <c r="V895" i="7"/>
  <c r="E990" i="15"/>
  <c r="W990" i="7"/>
  <c r="U990" i="7" s="1"/>
  <c r="V990" i="7"/>
  <c r="V888" i="7"/>
  <c r="W888" i="7"/>
  <c r="U888" i="7" s="1"/>
  <c r="W971" i="7"/>
  <c r="U971" i="7" s="1"/>
  <c r="V971" i="7"/>
  <c r="W956" i="7"/>
  <c r="U956" i="7" s="1"/>
  <c r="V956" i="7"/>
  <c r="E1016" i="15"/>
  <c r="W1016" i="7"/>
  <c r="V1016" i="7"/>
  <c r="W981" i="7"/>
  <c r="U981" i="7" s="1"/>
  <c r="V981" i="7"/>
  <c r="E1093" i="15"/>
  <c r="W1093" i="7"/>
  <c r="U1093" i="7" s="1"/>
  <c r="V1093" i="7"/>
  <c r="E997" i="15"/>
  <c r="W997" i="7"/>
  <c r="V997" i="7"/>
  <c r="E1061" i="15"/>
  <c r="W1061" i="7"/>
  <c r="U1061" i="7" s="1"/>
  <c r="V1061" i="7"/>
  <c r="W1050" i="7"/>
  <c r="U1050" i="7" s="1"/>
  <c r="V1050" i="7"/>
  <c r="W1003" i="7"/>
  <c r="U1003" i="7" s="1"/>
  <c r="V1003" i="7"/>
  <c r="V1074" i="7"/>
  <c r="W1074" i="7"/>
  <c r="U1074" i="7" s="1"/>
  <c r="E1117" i="15"/>
  <c r="W1117" i="7"/>
  <c r="V1117" i="7"/>
  <c r="W1169" i="7"/>
  <c r="V1169" i="7"/>
  <c r="E1162" i="15"/>
  <c r="W1162" i="7"/>
  <c r="V1162" i="7"/>
  <c r="W1095" i="7"/>
  <c r="U1095" i="7" s="1"/>
  <c r="V1095" i="7"/>
  <c r="W1176" i="7"/>
  <c r="U1176" i="7" s="1"/>
  <c r="V1176" i="7"/>
  <c r="W1194" i="7"/>
  <c r="U1194" i="7" s="1"/>
  <c r="V1194" i="7"/>
  <c r="W1218" i="7"/>
  <c r="U1218" i="7" s="1"/>
  <c r="V1218" i="7"/>
  <c r="W1217" i="7"/>
  <c r="U1217" i="7" s="1"/>
  <c r="V1217" i="7"/>
  <c r="U17" i="9"/>
  <c r="U12" i="8"/>
  <c r="T548" i="15"/>
  <c r="R28" i="18" s="1"/>
  <c r="T26" i="9"/>
  <c r="T3" i="8"/>
  <c r="S375" i="15"/>
  <c r="Q50" i="18" s="1"/>
  <c r="S20" i="9"/>
  <c r="S11" i="8"/>
  <c r="R82" i="15"/>
  <c r="P27" i="18" s="1"/>
  <c r="S22" i="9"/>
  <c r="R476" i="15"/>
  <c r="S13" i="8"/>
  <c r="R528" i="15"/>
  <c r="S13" i="16" s="1"/>
  <c r="S23" i="9"/>
  <c r="S9" i="8"/>
  <c r="R886" i="15"/>
  <c r="P35" i="18" s="1"/>
  <c r="R21" i="9"/>
  <c r="R10" i="8"/>
  <c r="Q207" i="15"/>
  <c r="O25" i="18" s="1"/>
  <c r="R27" i="9"/>
  <c r="R4" i="8"/>
  <c r="Q455" i="15"/>
  <c r="O51" i="18" s="1"/>
  <c r="R22" i="9"/>
  <c r="Q476" i="15"/>
  <c r="R17" i="9"/>
  <c r="R12" i="8"/>
  <c r="Q548" i="15"/>
  <c r="O28" i="18" s="1"/>
  <c r="P7" i="9"/>
  <c r="O10" i="9"/>
  <c r="N54" i="15"/>
  <c r="O11" i="9"/>
  <c r="N344" i="15"/>
  <c r="O26" i="9"/>
  <c r="O3" i="8"/>
  <c r="N375" i="15"/>
  <c r="L50" i="18" s="1"/>
  <c r="O22" i="9"/>
  <c r="N476" i="15"/>
  <c r="O9" i="9"/>
  <c r="N664" i="15"/>
  <c r="W39" i="7"/>
  <c r="U39" i="7" s="1"/>
  <c r="U7" i="17"/>
  <c r="O279" i="15"/>
  <c r="Y279" i="15" s="1"/>
  <c r="X279" i="7"/>
  <c r="O254" i="15"/>
  <c r="Y254" i="15" s="1"/>
  <c r="X254" i="7"/>
  <c r="O230" i="15"/>
  <c r="Y230" i="15" s="1"/>
  <c r="X230" i="7"/>
  <c r="X226" i="7"/>
  <c r="O319" i="15"/>
  <c r="Y319" i="15" s="1"/>
  <c r="X319" i="7"/>
  <c r="X203" i="7"/>
  <c r="X228" i="7"/>
  <c r="O340" i="15"/>
  <c r="Y340" i="15" s="1"/>
  <c r="X340" i="7"/>
  <c r="X293" i="7"/>
  <c r="X360" i="7"/>
  <c r="O298" i="15"/>
  <c r="Y298" i="15" s="1"/>
  <c r="X298" i="7"/>
  <c r="O343" i="15"/>
  <c r="Y343" i="15" s="1"/>
  <c r="X343" i="7"/>
  <c r="O453" i="15"/>
  <c r="Y453" i="15" s="1"/>
  <c r="X453" i="7"/>
  <c r="X382" i="7"/>
  <c r="X446" i="7"/>
  <c r="O351" i="15"/>
  <c r="Y351" i="15" s="1"/>
  <c r="X351" i="7"/>
  <c r="O415" i="15"/>
  <c r="Y415" i="15" s="1"/>
  <c r="X415" i="7"/>
  <c r="O592" i="15"/>
  <c r="Y592" i="15" s="1"/>
  <c r="X592" i="7"/>
  <c r="O541" i="15"/>
  <c r="Y541" i="15" s="1"/>
  <c r="X541" i="7"/>
  <c r="O550" i="15"/>
  <c r="X550" i="7"/>
  <c r="O725" i="15"/>
  <c r="Y725" i="15" s="1"/>
  <c r="X725" i="7"/>
  <c r="X687" i="7"/>
  <c r="P16" i="9"/>
  <c r="O648" i="15"/>
  <c r="X648" i="7"/>
  <c r="O720" i="15"/>
  <c r="Y720" i="15" s="1"/>
  <c r="X720" i="7"/>
  <c r="O685" i="15"/>
  <c r="Y685" i="15" s="1"/>
  <c r="X685" i="7"/>
  <c r="O874" i="15"/>
  <c r="Y874" i="15" s="1"/>
  <c r="X874" i="7"/>
  <c r="X800" i="7"/>
  <c r="O859" i="15"/>
  <c r="Y859" i="15" s="1"/>
  <c r="X859" i="7"/>
  <c r="O798" i="15"/>
  <c r="X798" i="7"/>
  <c r="O751" i="15"/>
  <c r="Y751" i="15" s="1"/>
  <c r="X751" i="7"/>
  <c r="O923" i="15"/>
  <c r="Y923" i="15" s="1"/>
  <c r="X923" i="7"/>
  <c r="O887" i="15"/>
  <c r="Y887" i="15" s="1"/>
  <c r="X887" i="7"/>
  <c r="O876" i="15"/>
  <c r="Y876" i="15" s="1"/>
  <c r="X876" i="7"/>
  <c r="O970" i="15"/>
  <c r="Y970" i="15" s="1"/>
  <c r="X970" i="7"/>
  <c r="O1045" i="15"/>
  <c r="Y1045" i="15" s="1"/>
  <c r="X1045" i="7"/>
  <c r="O999" i="15"/>
  <c r="Y999" i="15" s="1"/>
  <c r="X999" i="7"/>
  <c r="O1116" i="15"/>
  <c r="Y1116" i="15" s="1"/>
  <c r="X1116" i="7"/>
  <c r="O1115" i="15"/>
  <c r="Y1115" i="15" s="1"/>
  <c r="X1115" i="7"/>
  <c r="O1016" i="15"/>
  <c r="Y1016" i="15" s="1"/>
  <c r="X1016" i="7"/>
  <c r="X1119" i="7"/>
  <c r="O1162" i="15"/>
  <c r="Y1162" i="15" s="1"/>
  <c r="X1162" i="7"/>
  <c r="P25" i="9"/>
  <c r="P8" i="8"/>
  <c r="O1219" i="15"/>
  <c r="M55" i="18" s="1"/>
  <c r="X1219" i="7"/>
  <c r="N11" i="9"/>
  <c r="M344" i="15"/>
  <c r="N13" i="9"/>
  <c r="M86" i="15"/>
  <c r="N13" i="17" s="1"/>
  <c r="O144" i="15"/>
  <c r="X144" i="7"/>
  <c r="O118" i="15"/>
  <c r="X118" i="7"/>
  <c r="O112" i="15"/>
  <c r="Y112" i="15" s="1"/>
  <c r="X112" i="7"/>
  <c r="M8" i="9"/>
  <c r="L102" i="15"/>
  <c r="M16" i="9"/>
  <c r="L648" i="15"/>
  <c r="L14" i="8"/>
  <c r="K296" i="15"/>
  <c r="L14" i="16" s="1"/>
  <c r="L13" i="8"/>
  <c r="K528" i="15"/>
  <c r="L13" i="16" s="1"/>
  <c r="K26" i="9"/>
  <c r="K3" i="8"/>
  <c r="J375" i="15"/>
  <c r="H50" i="18" s="1"/>
  <c r="I13" i="9"/>
  <c r="H86" i="15"/>
  <c r="I13" i="17" s="1"/>
  <c r="G11" i="9"/>
  <c r="F344" i="15"/>
  <c r="G9" i="9"/>
  <c r="F664" i="15"/>
  <c r="E27" i="15"/>
  <c r="C84" i="18" s="1"/>
  <c r="W27" i="7"/>
  <c r="U27" i="7" s="1"/>
  <c r="V27" i="7"/>
  <c r="W58" i="7"/>
  <c r="U58" i="7" s="1"/>
  <c r="V58" i="7"/>
  <c r="V139" i="7"/>
  <c r="W139" i="7"/>
  <c r="U139" i="7" s="1"/>
  <c r="W75" i="7"/>
  <c r="U75" i="7" s="1"/>
  <c r="V75" i="7"/>
  <c r="W191" i="7"/>
  <c r="V191" i="7"/>
  <c r="W80" i="7"/>
  <c r="U80" i="7" s="1"/>
  <c r="V80" i="7"/>
  <c r="E147" i="15"/>
  <c r="W147" i="7"/>
  <c r="U147" i="7" s="1"/>
  <c r="V147" i="7"/>
  <c r="E65" i="15"/>
  <c r="W65" i="7"/>
  <c r="U65" i="7" s="1"/>
  <c r="V65" i="7"/>
  <c r="E118" i="15"/>
  <c r="C33" i="18" s="1"/>
  <c r="V118" i="7"/>
  <c r="W118" i="7"/>
  <c r="W233" i="7"/>
  <c r="U233" i="7" s="1"/>
  <c r="V233" i="7"/>
  <c r="W180" i="7"/>
  <c r="U180" i="7" s="1"/>
  <c r="V180" i="7"/>
  <c r="W235" i="7"/>
  <c r="U235" i="7" s="1"/>
  <c r="V235" i="7"/>
  <c r="W189" i="7"/>
  <c r="V189" i="7"/>
  <c r="W231" i="7"/>
  <c r="V231" i="7"/>
  <c r="E170" i="15"/>
  <c r="C87" i="18" s="1"/>
  <c r="V170" i="7"/>
  <c r="W170" i="7"/>
  <c r="U170" i="7" s="1"/>
  <c r="W373" i="7"/>
  <c r="V373" i="7"/>
  <c r="E335" i="15"/>
  <c r="C74" i="18" s="1"/>
  <c r="W335" i="7"/>
  <c r="V335" i="7"/>
  <c r="W276" i="7"/>
  <c r="U276" i="7" s="1"/>
  <c r="V276" i="7"/>
  <c r="E340" i="15"/>
  <c r="W340" i="7"/>
  <c r="U340" i="7" s="1"/>
  <c r="V340" i="7"/>
  <c r="E281" i="15"/>
  <c r="C31" i="18" s="1"/>
  <c r="W31" i="18" s="1"/>
  <c r="V281" i="7"/>
  <c r="W281" i="7"/>
  <c r="W345" i="7"/>
  <c r="U345" i="7" s="1"/>
  <c r="V345" i="7"/>
  <c r="W238" i="7"/>
  <c r="U238" i="7" s="1"/>
  <c r="V238" i="7"/>
  <c r="W302" i="7"/>
  <c r="U302" i="7" s="1"/>
  <c r="V302" i="7"/>
  <c r="E470" i="15"/>
  <c r="W470" i="7"/>
  <c r="V470" i="7"/>
  <c r="W518" i="7"/>
  <c r="U518" i="7" s="1"/>
  <c r="V518" i="7"/>
  <c r="W399" i="7"/>
  <c r="V399" i="7"/>
  <c r="W463" i="7"/>
  <c r="U463" i="7" s="1"/>
  <c r="V463" i="7"/>
  <c r="W404" i="7"/>
  <c r="U404" i="7" s="1"/>
  <c r="V404" i="7"/>
  <c r="W468" i="7"/>
  <c r="U468" i="7" s="1"/>
  <c r="V468" i="7"/>
  <c r="E413" i="15"/>
  <c r="W413" i="7"/>
  <c r="U413" i="7" s="1"/>
  <c r="V413" i="7"/>
  <c r="W508" i="7"/>
  <c r="U508" i="7" s="1"/>
  <c r="V508" i="7"/>
  <c r="E566" i="15"/>
  <c r="W566" i="7"/>
  <c r="U566" i="7" s="1"/>
  <c r="V566" i="7"/>
  <c r="W527" i="7"/>
  <c r="U527" i="7" s="1"/>
  <c r="V527" i="7"/>
  <c r="E613" i="15"/>
  <c r="W613" i="7"/>
  <c r="V613" i="7"/>
  <c r="W560" i="7"/>
  <c r="U560" i="7" s="1"/>
  <c r="V560" i="7"/>
  <c r="W489" i="7"/>
  <c r="U489" i="7" s="1"/>
  <c r="V489" i="7"/>
  <c r="W553" i="7"/>
  <c r="U553" i="7" s="1"/>
  <c r="V553" i="7"/>
  <c r="W607" i="7"/>
  <c r="U607" i="7" s="1"/>
  <c r="V607" i="7"/>
  <c r="E699" i="15"/>
  <c r="W699" i="7"/>
  <c r="U699" i="7" s="1"/>
  <c r="V699" i="7"/>
  <c r="E654" i="15"/>
  <c r="W654" i="7"/>
  <c r="U654" i="7" s="1"/>
  <c r="V654" i="7"/>
  <c r="W703" i="7"/>
  <c r="U703" i="7" s="1"/>
  <c r="V703" i="7"/>
  <c r="E659" i="15"/>
  <c r="W659" i="7"/>
  <c r="U659" i="7" s="1"/>
  <c r="V659" i="7"/>
  <c r="W744" i="7"/>
  <c r="U744" i="7" s="1"/>
  <c r="V744" i="7"/>
  <c r="W644" i="7"/>
  <c r="U644" i="7" s="1"/>
  <c r="V644" i="7"/>
  <c r="E766" i="15"/>
  <c r="W766" i="7"/>
  <c r="U766" i="7" s="1"/>
  <c r="V766" i="7"/>
  <c r="E806" i="15"/>
  <c r="W806" i="7"/>
  <c r="U806" i="7" s="1"/>
  <c r="V806" i="7"/>
  <c r="E747" i="15"/>
  <c r="W747" i="7"/>
  <c r="U747" i="7" s="1"/>
  <c r="V747" i="7"/>
  <c r="E811" i="15"/>
  <c r="W811" i="7"/>
  <c r="U811" i="7" s="1"/>
  <c r="V811" i="7"/>
  <c r="E768" i="15"/>
  <c r="W768" i="7"/>
  <c r="V768" i="7"/>
  <c r="W845" i="7"/>
  <c r="U845" i="7" s="1"/>
  <c r="V845" i="7"/>
  <c r="W705" i="7"/>
  <c r="U705" i="7" s="1"/>
  <c r="V705" i="7"/>
  <c r="W769" i="7"/>
  <c r="U769" i="7" s="1"/>
  <c r="V769" i="7"/>
  <c r="E954" i="15"/>
  <c r="W954" i="7"/>
  <c r="U954" i="7" s="1"/>
  <c r="V954" i="7"/>
  <c r="E970" i="15"/>
  <c r="W970" i="7"/>
  <c r="V970" i="7"/>
  <c r="E866" i="15"/>
  <c r="V866" i="7"/>
  <c r="W866" i="7"/>
  <c r="U866" i="7" s="1"/>
  <c r="V963" i="7"/>
  <c r="W963" i="7"/>
  <c r="U963" i="7" s="1"/>
  <c r="E899" i="15"/>
  <c r="W899" i="7"/>
  <c r="U899" i="7" s="1"/>
  <c r="V899" i="7"/>
  <c r="E828" i="15"/>
  <c r="W828" i="7"/>
  <c r="U828" i="7" s="1"/>
  <c r="V828" i="7"/>
  <c r="E892" i="15"/>
  <c r="V892" i="7"/>
  <c r="W892" i="7"/>
  <c r="U892" i="7" s="1"/>
  <c r="W975" i="7"/>
  <c r="U975" i="7" s="1"/>
  <c r="V975" i="7"/>
  <c r="W960" i="7"/>
  <c r="U960" i="7" s="1"/>
  <c r="V960" i="7"/>
  <c r="W1018" i="7"/>
  <c r="V1018" i="7"/>
  <c r="W985" i="7"/>
  <c r="U985" i="7" s="1"/>
  <c r="V985" i="7"/>
  <c r="W1159" i="7"/>
  <c r="U1159" i="7" s="1"/>
  <c r="V1159" i="7"/>
  <c r="E1001" i="15"/>
  <c r="W1001" i="7"/>
  <c r="U1001" i="7" s="1"/>
  <c r="V1001" i="7"/>
  <c r="E1077" i="15"/>
  <c r="W1077" i="7"/>
  <c r="V1077" i="7"/>
  <c r="W1054" i="7"/>
  <c r="U1054" i="7" s="1"/>
  <c r="V1054" i="7"/>
  <c r="E1007" i="15"/>
  <c r="W1007" i="7"/>
  <c r="V1007" i="7"/>
  <c r="E1080" i="15"/>
  <c r="V1080" i="7"/>
  <c r="W1080" i="7"/>
  <c r="W1121" i="7"/>
  <c r="U1121" i="7" s="1"/>
  <c r="V1121" i="7"/>
  <c r="W1196" i="7"/>
  <c r="U1196" i="7" s="1"/>
  <c r="V1196" i="7"/>
  <c r="W1179" i="7"/>
  <c r="U1179" i="7" s="1"/>
  <c r="V1179" i="7"/>
  <c r="W1099" i="7"/>
  <c r="U1099" i="7" s="1"/>
  <c r="V1099" i="7"/>
  <c r="W1243" i="7"/>
  <c r="U1243" i="7" s="1"/>
  <c r="V1243" i="7"/>
  <c r="E1208" i="15"/>
  <c r="W1208" i="7"/>
  <c r="V1208" i="7"/>
  <c r="W1231" i="7"/>
  <c r="U1231" i="7" s="1"/>
  <c r="V1231" i="7"/>
  <c r="W1221" i="7"/>
  <c r="V1221" i="7"/>
  <c r="U8" i="9"/>
  <c r="T102" i="15"/>
  <c r="U21" i="9"/>
  <c r="U10" i="8"/>
  <c r="T207" i="15"/>
  <c r="R25" i="18" s="1"/>
  <c r="U5" i="8"/>
  <c r="U4" i="9"/>
  <c r="T624" i="15"/>
  <c r="R54" i="18" s="1"/>
  <c r="U6" i="9"/>
  <c r="U7" i="8"/>
  <c r="T1213" i="15"/>
  <c r="R53" i="18" s="1"/>
  <c r="T14" i="8"/>
  <c r="S296" i="15"/>
  <c r="T14" i="16" s="1"/>
  <c r="S13" i="9"/>
  <c r="R86" i="15"/>
  <c r="S13" i="17" s="1"/>
  <c r="R10" i="9"/>
  <c r="Q54" i="15"/>
  <c r="Q7" i="17"/>
  <c r="W23" i="7"/>
  <c r="U23" i="7" s="1"/>
  <c r="V23" i="7"/>
  <c r="X39" i="15"/>
  <c r="W39" i="15"/>
  <c r="U7" i="9"/>
  <c r="W74" i="18" l="1"/>
  <c r="V52" i="18"/>
  <c r="U87" i="18"/>
  <c r="U245" i="7"/>
  <c r="U326" i="7"/>
  <c r="U281" i="7"/>
  <c r="U1077" i="7"/>
  <c r="U585" i="7"/>
  <c r="U619" i="7"/>
  <c r="U191" i="7"/>
  <c r="C66" i="18"/>
  <c r="U1221" i="7"/>
  <c r="U373" i="7"/>
  <c r="C19" i="18"/>
  <c r="U19" i="18" s="1"/>
  <c r="U540" i="7"/>
  <c r="U1214" i="7"/>
  <c r="M6" i="18"/>
  <c r="U311" i="7"/>
  <c r="U697" i="7"/>
  <c r="U602" i="7"/>
  <c r="U1075" i="7"/>
  <c r="U278" i="7"/>
  <c r="U376" i="7"/>
  <c r="U819" i="7"/>
  <c r="U752" i="7"/>
  <c r="U855" i="7"/>
  <c r="U90" i="18"/>
  <c r="U261" i="7"/>
  <c r="U1198" i="7"/>
  <c r="U1228" i="7"/>
  <c r="U346" i="7"/>
  <c r="U9" i="17"/>
  <c r="R65" i="18"/>
  <c r="U24" i="17"/>
  <c r="R56" i="18"/>
  <c r="V51" i="18"/>
  <c r="U1080" i="7"/>
  <c r="U470" i="7"/>
  <c r="U107" i="7"/>
  <c r="U253" i="7"/>
  <c r="U1153" i="7"/>
  <c r="C29" i="18"/>
  <c r="U731" i="7"/>
  <c r="U791" i="7"/>
  <c r="U694" i="7"/>
  <c r="U22" i="17"/>
  <c r="R30" i="18"/>
  <c r="C24" i="18"/>
  <c r="W24" i="18" s="1"/>
  <c r="U1063" i="7"/>
  <c r="U258" i="7"/>
  <c r="U190" i="7"/>
  <c r="U265" i="7"/>
  <c r="U52" i="7"/>
  <c r="U1174" i="7"/>
  <c r="U347" i="7"/>
  <c r="R82" i="18"/>
  <c r="U1040" i="7"/>
  <c r="U986" i="7"/>
  <c r="R86" i="18"/>
  <c r="U887" i="7"/>
  <c r="U8" i="17"/>
  <c r="R32" i="18"/>
  <c r="U175" i="7"/>
  <c r="U325" i="7"/>
  <c r="U481" i="7"/>
  <c r="U243" i="7"/>
  <c r="R92" i="18"/>
  <c r="U11" i="17"/>
  <c r="R77" i="18"/>
  <c r="U1020" i="7"/>
  <c r="U606" i="7"/>
  <c r="U1169" i="7"/>
  <c r="U701" i="7"/>
  <c r="U502" i="7"/>
  <c r="U1172" i="7"/>
  <c r="R68" i="18"/>
  <c r="U259" i="7"/>
  <c r="U581" i="7"/>
  <c r="U16" i="17"/>
  <c r="R6" i="18"/>
  <c r="R64" i="18"/>
  <c r="V55" i="18"/>
  <c r="X53" i="18"/>
  <c r="T55" i="18"/>
  <c r="W53" i="18"/>
  <c r="T51" i="18"/>
  <c r="U52" i="18"/>
  <c r="V50" i="18"/>
  <c r="W80" i="18"/>
  <c r="U50" i="18"/>
  <c r="W35" i="18"/>
  <c r="C21" i="18"/>
  <c r="H11" i="17"/>
  <c r="E77" i="18"/>
  <c r="T10" i="17"/>
  <c r="Q66" i="18"/>
  <c r="Y667" i="15"/>
  <c r="M34" i="18"/>
  <c r="C12" i="18"/>
  <c r="I11" i="17"/>
  <c r="F77" i="18"/>
  <c r="H10" i="17"/>
  <c r="E66" i="18"/>
  <c r="M9" i="17"/>
  <c r="J65" i="18"/>
  <c r="I9" i="17"/>
  <c r="F65" i="18"/>
  <c r="J10" i="17"/>
  <c r="G66" i="18"/>
  <c r="C3" i="18"/>
  <c r="H8" i="17"/>
  <c r="E32" i="18"/>
  <c r="N16" i="17"/>
  <c r="K6" i="18"/>
  <c r="Y245" i="15"/>
  <c r="M17" i="18"/>
  <c r="C81" i="18"/>
  <c r="T50" i="18"/>
  <c r="U57" i="18"/>
  <c r="W55" i="18"/>
  <c r="K64" i="18"/>
  <c r="O64" i="18"/>
  <c r="L9" i="17"/>
  <c r="I65" i="18"/>
  <c r="N24" i="17"/>
  <c r="K56" i="18"/>
  <c r="M54" i="18"/>
  <c r="Y274" i="15"/>
  <c r="M96" i="18"/>
  <c r="Q11" i="17"/>
  <c r="N77" i="18"/>
  <c r="C36" i="18"/>
  <c r="C85" i="18"/>
  <c r="C22" i="18"/>
  <c r="Y918" i="15"/>
  <c r="M57" i="18"/>
  <c r="T57" i="18" s="1"/>
  <c r="C92" i="18"/>
  <c r="I22" i="17"/>
  <c r="F30" i="18"/>
  <c r="W79" i="18"/>
  <c r="U61" i="18"/>
  <c r="W59" i="18"/>
  <c r="U33" i="18"/>
  <c r="P92" i="18"/>
  <c r="H92" i="18"/>
  <c r="I86" i="18"/>
  <c r="O92" i="18"/>
  <c r="J92" i="18"/>
  <c r="K92" i="18"/>
  <c r="Y798" i="15"/>
  <c r="M13" i="18"/>
  <c r="U121" i="7"/>
  <c r="U923" i="7"/>
  <c r="C16" i="18"/>
  <c r="M24" i="17"/>
  <c r="J56" i="18"/>
  <c r="N22" i="17"/>
  <c r="K30" i="18"/>
  <c r="P68" i="18"/>
  <c r="U315" i="7"/>
  <c r="U782" i="7"/>
  <c r="T8" i="17"/>
  <c r="Q32" i="18"/>
  <c r="L8" i="17"/>
  <c r="I32" i="18"/>
  <c r="U7" i="7"/>
  <c r="C38" i="18"/>
  <c r="Y575" i="15"/>
  <c r="M63" i="18"/>
  <c r="Q68" i="18"/>
  <c r="U976" i="7"/>
  <c r="C18" i="18"/>
  <c r="M10" i="17"/>
  <c r="J66" i="18"/>
  <c r="Y242" i="15"/>
  <c r="M90" i="18"/>
  <c r="C41" i="18"/>
  <c r="U256" i="7"/>
  <c r="C17" i="18"/>
  <c r="K16" i="17"/>
  <c r="H6" i="18"/>
  <c r="V53" i="18"/>
  <c r="U43" i="18"/>
  <c r="U59" i="18"/>
  <c r="O86" i="18"/>
  <c r="G11" i="17"/>
  <c r="D77" i="18"/>
  <c r="C54" i="18"/>
  <c r="R10" i="17"/>
  <c r="O66" i="18"/>
  <c r="Y144" i="15"/>
  <c r="M97" i="18"/>
  <c r="S22" i="17"/>
  <c r="P30" i="18"/>
  <c r="R8" i="17"/>
  <c r="O32" i="18"/>
  <c r="J16" i="17"/>
  <c r="G6" i="18"/>
  <c r="Y246" i="15"/>
  <c r="M67" i="18"/>
  <c r="Y62" i="15"/>
  <c r="M81" i="18"/>
  <c r="Y780" i="15"/>
  <c r="M48" i="18"/>
  <c r="T48" i="18" s="1"/>
  <c r="H22" i="17"/>
  <c r="E30" i="18"/>
  <c r="N10" i="17"/>
  <c r="K66" i="18"/>
  <c r="T24" i="17"/>
  <c r="Q56" i="18"/>
  <c r="C88" i="18"/>
  <c r="Y405" i="15"/>
  <c r="M29" i="18"/>
  <c r="T29" i="18" s="1"/>
  <c r="S11" i="17"/>
  <c r="P77" i="18"/>
  <c r="C46" i="18"/>
  <c r="C10" i="18"/>
  <c r="U45" i="18"/>
  <c r="M86" i="18"/>
  <c r="P82" i="18"/>
  <c r="P64" i="18"/>
  <c r="J82" i="18"/>
  <c r="U61" i="7"/>
  <c r="Y184" i="15"/>
  <c r="M42" i="18"/>
  <c r="Y550" i="15"/>
  <c r="M7" i="18"/>
  <c r="U277" i="7"/>
  <c r="I16" i="17"/>
  <c r="F6" i="18"/>
  <c r="S9" i="17"/>
  <c r="P65" i="18"/>
  <c r="Y512" i="15"/>
  <c r="M18" i="18"/>
  <c r="O16" i="17"/>
  <c r="L6" i="18"/>
  <c r="U335" i="7"/>
  <c r="N11" i="17"/>
  <c r="K77" i="18"/>
  <c r="R22" i="17"/>
  <c r="O30" i="18"/>
  <c r="C83" i="18"/>
  <c r="U358" i="7"/>
  <c r="U67" i="7"/>
  <c r="U1038" i="7"/>
  <c r="C63" i="18"/>
  <c r="U214" i="7"/>
  <c r="C32" i="18"/>
  <c r="U684" i="7"/>
  <c r="I24" i="17"/>
  <c r="F56" i="18"/>
  <c r="M11" i="17"/>
  <c r="J77" i="18"/>
  <c r="M88" i="18"/>
  <c r="R11" i="17"/>
  <c r="O77" i="18"/>
  <c r="U303" i="7"/>
  <c r="T22" i="17"/>
  <c r="Q30" i="18"/>
  <c r="U711" i="7"/>
  <c r="U183" i="7"/>
  <c r="U402" i="7"/>
  <c r="U299" i="7"/>
  <c r="I8" i="17"/>
  <c r="F32" i="18"/>
  <c r="Y27" i="15"/>
  <c r="M84" i="18"/>
  <c r="Y94" i="15"/>
  <c r="M98" i="18"/>
  <c r="C26" i="18"/>
  <c r="C95" i="18"/>
  <c r="U344" i="7"/>
  <c r="K11" i="17"/>
  <c r="H77" i="18"/>
  <c r="M32" i="18"/>
  <c r="W76" i="18"/>
  <c r="W87" i="18"/>
  <c r="U74" i="18"/>
  <c r="W84" i="18"/>
  <c r="X50" i="18"/>
  <c r="Q86" i="18"/>
  <c r="Q92" i="18"/>
  <c r="M68" i="18"/>
  <c r="I64" i="18"/>
  <c r="D82" i="18"/>
  <c r="F82" i="18"/>
  <c r="M10" i="18"/>
  <c r="U118" i="7"/>
  <c r="O9" i="17"/>
  <c r="L65" i="18"/>
  <c r="Y129" i="15"/>
  <c r="M64" i="18"/>
  <c r="Y197" i="15"/>
  <c r="M8" i="18"/>
  <c r="L22" i="17"/>
  <c r="I30" i="18"/>
  <c r="I10" i="17"/>
  <c r="F66" i="18"/>
  <c r="Y291" i="15"/>
  <c r="M75" i="18"/>
  <c r="T75" i="18" s="1"/>
  <c r="C64" i="18"/>
  <c r="Y37" i="15"/>
  <c r="M85" i="18"/>
  <c r="K24" i="17"/>
  <c r="H56" i="18"/>
  <c r="C78" i="18"/>
  <c r="Y35" i="15"/>
  <c r="M14" i="18"/>
  <c r="C6" i="18"/>
  <c r="Y953" i="15"/>
  <c r="M45" i="18"/>
  <c r="T45" i="18" s="1"/>
  <c r="Y556" i="15"/>
  <c r="M76" i="18"/>
  <c r="T76" i="18" s="1"/>
  <c r="M25" i="18"/>
  <c r="U48" i="18"/>
  <c r="U53" i="18"/>
  <c r="U55" i="18"/>
  <c r="S55" i="18" s="1"/>
  <c r="W45" i="18"/>
  <c r="X52" i="18"/>
  <c r="M91" i="18"/>
  <c r="L86" i="18"/>
  <c r="U1016" i="7"/>
  <c r="Y111" i="15"/>
  <c r="M9" i="18"/>
  <c r="R24" i="17"/>
  <c r="O56" i="18"/>
  <c r="C28" i="18"/>
  <c r="G16" i="17"/>
  <c r="D6" i="18"/>
  <c r="U768" i="7"/>
  <c r="Y335" i="15"/>
  <c r="M74" i="18"/>
  <c r="T74" i="18" s="1"/>
  <c r="Y281" i="15"/>
  <c r="M31" i="18"/>
  <c r="U1083" i="7"/>
  <c r="H24" i="17"/>
  <c r="E56" i="18"/>
  <c r="Y926" i="15"/>
  <c r="M58" i="18"/>
  <c r="C20" i="18"/>
  <c r="Y185" i="15"/>
  <c r="M83" i="18"/>
  <c r="C91" i="18"/>
  <c r="D68" i="18"/>
  <c r="K9" i="17"/>
  <c r="H65" i="18"/>
  <c r="U348" i="7"/>
  <c r="C8" i="18"/>
  <c r="K10" i="17"/>
  <c r="H66" i="18"/>
  <c r="C82" i="18"/>
  <c r="T90" i="18"/>
  <c r="U51" i="18"/>
  <c r="S51" i="18" s="1"/>
  <c r="U29" i="18"/>
  <c r="E64" i="18"/>
  <c r="Q64" i="18"/>
  <c r="Y442" i="15"/>
  <c r="M11" i="18"/>
  <c r="Y631" i="15"/>
  <c r="M47" i="18"/>
  <c r="C14" i="18"/>
  <c r="Y154" i="15"/>
  <c r="M16" i="18"/>
  <c r="R16" i="17"/>
  <c r="O6" i="18"/>
  <c r="M27" i="18"/>
  <c r="Y229" i="15"/>
  <c r="M19" i="18"/>
  <c r="Y419" i="15"/>
  <c r="M40" i="18"/>
  <c r="U79" i="18"/>
  <c r="W52" i="18"/>
  <c r="U60" i="18"/>
  <c r="W33" i="18"/>
  <c r="H82" i="18"/>
  <c r="D64" i="18"/>
  <c r="I82" i="18"/>
  <c r="L92" i="18"/>
  <c r="O10" i="17"/>
  <c r="L66" i="18"/>
  <c r="Y289" i="15"/>
  <c r="M26" i="18"/>
  <c r="M16" i="17"/>
  <c r="J6" i="18"/>
  <c r="U997" i="7"/>
  <c r="Y168" i="15"/>
  <c r="M79" i="18"/>
  <c r="T79" i="18" s="1"/>
  <c r="Q22" i="17"/>
  <c r="N30" i="18"/>
  <c r="Y328" i="15"/>
  <c r="M39" i="18"/>
  <c r="T11" i="17"/>
  <c r="Q77" i="18"/>
  <c r="O8" i="17"/>
  <c r="L32" i="18"/>
  <c r="Y422" i="15"/>
  <c r="M37" i="18"/>
  <c r="U902" i="7"/>
  <c r="U525" i="7"/>
  <c r="U307" i="7"/>
  <c r="S16" i="17"/>
  <c r="P6" i="18"/>
  <c r="U1184" i="7"/>
  <c r="U1052" i="7"/>
  <c r="U436" i="7"/>
  <c r="U418" i="7"/>
  <c r="U138" i="7"/>
  <c r="Y268" i="15"/>
  <c r="M36" i="18"/>
  <c r="U657" i="7"/>
  <c r="C11" i="18"/>
  <c r="G8" i="17"/>
  <c r="D32" i="18"/>
  <c r="M22" i="17"/>
  <c r="J30" i="18"/>
  <c r="U912" i="7"/>
  <c r="I68" i="18"/>
  <c r="U35" i="18"/>
  <c r="T53" i="18"/>
  <c r="U80" i="18"/>
  <c r="U75" i="18"/>
  <c r="M82" i="18"/>
  <c r="N92" i="18"/>
  <c r="U681" i="7"/>
  <c r="U869" i="7"/>
  <c r="C93" i="18"/>
  <c r="C9" i="18"/>
  <c r="C23" i="18"/>
  <c r="Y95" i="15"/>
  <c r="M38" i="18"/>
  <c r="C42" i="18"/>
  <c r="L24" i="17"/>
  <c r="I56" i="18"/>
  <c r="U84" i="18"/>
  <c r="U58" i="18"/>
  <c r="M95" i="18"/>
  <c r="Y118" i="15"/>
  <c r="M33" i="18"/>
  <c r="G24" i="17"/>
  <c r="D56" i="18"/>
  <c r="U970" i="7"/>
  <c r="M8" i="17"/>
  <c r="J32" i="18"/>
  <c r="Y126" i="15"/>
  <c r="M89" i="18"/>
  <c r="K8" i="17"/>
  <c r="H32" i="18"/>
  <c r="Y835" i="15"/>
  <c r="M59" i="18"/>
  <c r="T59" i="18" s="1"/>
  <c r="J11" i="17"/>
  <c r="G77" i="18"/>
  <c r="Y275" i="15"/>
  <c r="M20" i="18"/>
  <c r="C7" i="18"/>
  <c r="R9" i="17"/>
  <c r="O65" i="18"/>
  <c r="Y273" i="15"/>
  <c r="M35" i="18"/>
  <c r="Y72" i="15"/>
  <c r="M21" i="18"/>
  <c r="C47" i="18"/>
  <c r="C96" i="18"/>
  <c r="S10" i="17"/>
  <c r="P66" i="18"/>
  <c r="Y11" i="15"/>
  <c r="M12" i="18"/>
  <c r="U894" i="7"/>
  <c r="C15" i="18"/>
  <c r="E68" i="18"/>
  <c r="Y264" i="15"/>
  <c r="M23" i="18"/>
  <c r="S24" i="17"/>
  <c r="P56" i="18"/>
  <c r="C89" i="18"/>
  <c r="Y313" i="15"/>
  <c r="M5" i="18"/>
  <c r="U182" i="7"/>
  <c r="Q9" i="17"/>
  <c r="N65" i="18"/>
  <c r="Y499" i="15"/>
  <c r="M41" i="18"/>
  <c r="T52" i="18"/>
  <c r="X55" i="18"/>
  <c r="W19" i="18"/>
  <c r="X51" i="18"/>
  <c r="E82" i="18"/>
  <c r="K86" i="18"/>
  <c r="F64" i="18"/>
  <c r="J64" i="18"/>
  <c r="D92" i="18"/>
  <c r="L82" i="18"/>
  <c r="G82" i="18"/>
  <c r="I92" i="18"/>
  <c r="F86" i="18"/>
  <c r="Y214" i="15"/>
  <c r="M80" i="18"/>
  <c r="O22" i="17"/>
  <c r="L30" i="18"/>
  <c r="Q16" i="17"/>
  <c r="N6" i="18"/>
  <c r="G9" i="17"/>
  <c r="D65" i="18"/>
  <c r="Y841" i="15"/>
  <c r="M15" i="18"/>
  <c r="Q10" i="17"/>
  <c r="N66" i="18"/>
  <c r="V66" i="18" s="1"/>
  <c r="S8" i="17"/>
  <c r="P32" i="18"/>
  <c r="G22" i="17"/>
  <c r="D30" i="18"/>
  <c r="Y1028" i="15"/>
  <c r="M60" i="18"/>
  <c r="W51" i="18"/>
  <c r="P86" i="18"/>
  <c r="G64" i="18"/>
  <c r="Q82" i="18"/>
  <c r="M22" i="18"/>
  <c r="C13" i="18"/>
  <c r="U51" i="7"/>
  <c r="C5" i="18"/>
  <c r="U613" i="7"/>
  <c r="U231" i="7"/>
  <c r="O11" i="17"/>
  <c r="L77" i="18"/>
  <c r="U1117" i="7"/>
  <c r="J8" i="17"/>
  <c r="G32" i="18"/>
  <c r="Y18" i="15"/>
  <c r="N91" i="18"/>
  <c r="U337" i="7"/>
  <c r="O68" i="18"/>
  <c r="M28" i="18"/>
  <c r="U628" i="7"/>
  <c r="K22" i="17"/>
  <c r="H30" i="18"/>
  <c r="U925" i="7"/>
  <c r="U688" i="7"/>
  <c r="C37" i="18"/>
  <c r="Y157" i="15"/>
  <c r="M43" i="18"/>
  <c r="U1156" i="7"/>
  <c r="T9" i="17"/>
  <c r="Q65" i="18"/>
  <c r="U1067" i="7"/>
  <c r="C44" i="18"/>
  <c r="C68" i="18"/>
  <c r="H9" i="17"/>
  <c r="E65" i="18"/>
  <c r="Y34" i="15"/>
  <c r="M93" i="18"/>
  <c r="Y558" i="15"/>
  <c r="M49" i="18"/>
  <c r="T49" i="18" s="1"/>
  <c r="W50" i="18"/>
  <c r="J86" i="18"/>
  <c r="D86" i="18"/>
  <c r="N86" i="18"/>
  <c r="E92" i="18"/>
  <c r="E86" i="18"/>
  <c r="C39" i="18"/>
  <c r="C25" i="18"/>
  <c r="Y581" i="15"/>
  <c r="M44" i="18"/>
  <c r="O24" i="17"/>
  <c r="L56" i="18"/>
  <c r="Q24" i="17"/>
  <c r="N56" i="18"/>
  <c r="C27" i="18"/>
  <c r="L11" i="17"/>
  <c r="I77" i="18"/>
  <c r="C40" i="18"/>
  <c r="T16" i="17"/>
  <c r="Q6" i="18"/>
  <c r="L68" i="18"/>
  <c r="C34" i="18"/>
  <c r="C97" i="18"/>
  <c r="Y1075" i="15"/>
  <c r="M61" i="18"/>
  <c r="W49" i="18"/>
  <c r="U62" i="18"/>
  <c r="W29" i="18"/>
  <c r="U31" i="18"/>
  <c r="N68" i="18"/>
  <c r="H64" i="18"/>
  <c r="K82" i="18"/>
  <c r="G86" i="18"/>
  <c r="G92" i="18"/>
  <c r="H16" i="17"/>
  <c r="E6" i="18"/>
  <c r="Y407" i="15"/>
  <c r="M78" i="18"/>
  <c r="L10" i="17"/>
  <c r="I66" i="18"/>
  <c r="N8" i="17"/>
  <c r="K32" i="18"/>
  <c r="Y66" i="15"/>
  <c r="M3" i="18"/>
  <c r="C98" i="18"/>
  <c r="Y494" i="15"/>
  <c r="M62" i="18"/>
  <c r="T62" i="18" s="1"/>
  <c r="L16" i="17"/>
  <c r="I6" i="18"/>
  <c r="U296" i="7"/>
  <c r="J24" i="17"/>
  <c r="G56" i="18"/>
  <c r="U56" i="18" s="1"/>
  <c r="Y98" i="15"/>
  <c r="M94" i="18"/>
  <c r="Y170" i="15"/>
  <c r="M87" i="18"/>
  <c r="T87" i="18" s="1"/>
  <c r="J9" i="17"/>
  <c r="G65" i="18"/>
  <c r="Y39" i="15"/>
  <c r="U39" i="15" s="1"/>
  <c r="M24" i="18"/>
  <c r="H86" i="18"/>
  <c r="K68" i="18"/>
  <c r="L64" i="18"/>
  <c r="U624" i="7"/>
  <c r="J22" i="17"/>
  <c r="G30" i="18"/>
  <c r="C94" i="18"/>
  <c r="Q8" i="17"/>
  <c r="N32" i="18"/>
  <c r="C86" i="18"/>
  <c r="N9" i="17"/>
  <c r="K65" i="18"/>
  <c r="U740" i="7"/>
  <c r="Y256" i="15"/>
  <c r="M46" i="18"/>
  <c r="C67" i="18"/>
  <c r="O82" i="18"/>
  <c r="N64" i="18"/>
  <c r="M92" i="18"/>
  <c r="F92" i="18"/>
  <c r="N82" i="18"/>
  <c r="S4" i="18"/>
  <c r="S53" i="18"/>
  <c r="S72" i="18"/>
  <c r="S70" i="18"/>
  <c r="S52" i="18"/>
  <c r="S73" i="18"/>
  <c r="S50" i="18"/>
  <c r="S69" i="18"/>
  <c r="S71" i="18"/>
  <c r="X887" i="15"/>
  <c r="U887" i="15" s="1"/>
  <c r="W887" i="15"/>
  <c r="M27" i="17"/>
  <c r="M4" i="16"/>
  <c r="X699" i="15"/>
  <c r="U699" i="15" s="1"/>
  <c r="W699" i="15"/>
  <c r="X566" i="15"/>
  <c r="U566" i="15" s="1"/>
  <c r="W566" i="15"/>
  <c r="N5" i="17"/>
  <c r="N6" i="16"/>
  <c r="W973" i="15"/>
  <c r="X973" i="15"/>
  <c r="U973" i="15" s="1"/>
  <c r="X168" i="15"/>
  <c r="U168" i="15" s="1"/>
  <c r="W168" i="15"/>
  <c r="U222" i="7"/>
  <c r="X899" i="15"/>
  <c r="U899" i="15" s="1"/>
  <c r="W899" i="15"/>
  <c r="W1080" i="15"/>
  <c r="X1080" i="15"/>
  <c r="U1080" i="15" s="1"/>
  <c r="X335" i="15"/>
  <c r="U335" i="15" s="1"/>
  <c r="W335" i="15"/>
  <c r="U1018" i="7"/>
  <c r="Q6" i="17"/>
  <c r="Q7" i="16"/>
  <c r="U6" i="17"/>
  <c r="U7" i="16"/>
  <c r="U1208" i="7"/>
  <c r="U1007" i="7"/>
  <c r="X768" i="15"/>
  <c r="U768" i="15" s="1"/>
  <c r="W768" i="15"/>
  <c r="X413" i="15"/>
  <c r="U413" i="15" s="1"/>
  <c r="W413" i="15"/>
  <c r="X118" i="15"/>
  <c r="U118" i="15" s="1"/>
  <c r="W118" i="15"/>
  <c r="P25" i="17"/>
  <c r="P8" i="16"/>
  <c r="Y1219" i="15"/>
  <c r="U1162" i="7"/>
  <c r="X689" i="15"/>
  <c r="U689" i="15" s="1"/>
  <c r="W689" i="15"/>
  <c r="X229" i="15"/>
  <c r="U229" i="15" s="1"/>
  <c r="W229" i="15"/>
  <c r="X76" i="15"/>
  <c r="U76" i="15" s="1"/>
  <c r="W76" i="15"/>
  <c r="U803" i="7"/>
  <c r="U294" i="7"/>
  <c r="U327" i="7"/>
  <c r="U221" i="7"/>
  <c r="W1028" i="15"/>
  <c r="X1028" i="15"/>
  <c r="X946" i="15"/>
  <c r="U946" i="15" s="1"/>
  <c r="W946" i="15"/>
  <c r="Z12" i="8"/>
  <c r="X12" i="8"/>
  <c r="W12" i="8"/>
  <c r="H20" i="17"/>
  <c r="H11" i="16"/>
  <c r="Q17" i="17"/>
  <c r="Q12" i="16"/>
  <c r="U1049" i="7"/>
  <c r="U790" i="7"/>
  <c r="U677" i="7"/>
  <c r="J27" i="17"/>
  <c r="J4" i="16"/>
  <c r="U1079" i="7"/>
  <c r="X591" i="15"/>
  <c r="U591" i="15" s="1"/>
  <c r="W591" i="15"/>
  <c r="U218" i="7"/>
  <c r="M7" i="17"/>
  <c r="U1200" i="7"/>
  <c r="X1235" i="15"/>
  <c r="U1235" i="15" s="1"/>
  <c r="W1235" i="15"/>
  <c r="Z3" i="8"/>
  <c r="X3" i="8"/>
  <c r="W3" i="8"/>
  <c r="X414" i="15"/>
  <c r="U414" i="15" s="1"/>
  <c r="W414" i="15"/>
  <c r="X275" i="15"/>
  <c r="W275" i="15"/>
  <c r="U1157" i="7"/>
  <c r="U871" i="7"/>
  <c r="X593" i="15"/>
  <c r="U593" i="15" s="1"/>
  <c r="W593" i="15"/>
  <c r="U291" i="7"/>
  <c r="I27" i="17"/>
  <c r="I4" i="16"/>
  <c r="AA12" i="9"/>
  <c r="Y12" i="9"/>
  <c r="X898" i="15"/>
  <c r="U898" i="15" s="1"/>
  <c r="W898" i="15"/>
  <c r="U861" i="7"/>
  <c r="X601" i="15"/>
  <c r="U601" i="15" s="1"/>
  <c r="W601" i="15"/>
  <c r="X486" i="15"/>
  <c r="U486" i="15" s="1"/>
  <c r="W486" i="15"/>
  <c r="U270" i="7"/>
  <c r="U202" i="7"/>
  <c r="X12" i="15"/>
  <c r="U12" i="15" s="1"/>
  <c r="W12" i="15"/>
  <c r="U1116" i="7"/>
  <c r="X919" i="15"/>
  <c r="U919" i="15" s="1"/>
  <c r="W919" i="15"/>
  <c r="U733" i="7"/>
  <c r="U770" i="7"/>
  <c r="U722" i="7"/>
  <c r="U484" i="7"/>
  <c r="W134" i="15"/>
  <c r="X134" i="15"/>
  <c r="U134" i="15" s="1"/>
  <c r="AA7" i="8"/>
  <c r="Y7" i="8"/>
  <c r="U1167" i="7"/>
  <c r="U653" i="7"/>
  <c r="U494" i="7"/>
  <c r="U442" i="7"/>
  <c r="X300" i="15"/>
  <c r="U300" i="15" s="1"/>
  <c r="W300" i="15"/>
  <c r="G7" i="17"/>
  <c r="F1246" i="15"/>
  <c r="U1119" i="7"/>
  <c r="W1072" i="15"/>
  <c r="X1072" i="15"/>
  <c r="U1072" i="15" s="1"/>
  <c r="U1030" i="7"/>
  <c r="X600" i="15"/>
  <c r="U600" i="15" s="1"/>
  <c r="W600" i="15"/>
  <c r="W258" i="15"/>
  <c r="X258" i="15"/>
  <c r="U258" i="15" s="1"/>
  <c r="N25" i="17"/>
  <c r="N8" i="16"/>
  <c r="U10" i="17"/>
  <c r="T1246" i="15"/>
  <c r="X1115" i="15"/>
  <c r="U1115" i="15" s="1"/>
  <c r="W1115" i="15"/>
  <c r="U908" i="7"/>
  <c r="X690" i="15"/>
  <c r="U690" i="15" s="1"/>
  <c r="W690" i="15"/>
  <c r="U582" i="7"/>
  <c r="U471" i="7"/>
  <c r="U370" i="7"/>
  <c r="U205" i="7"/>
  <c r="U1105" i="7"/>
  <c r="X717" i="15"/>
  <c r="U717" i="15" s="1"/>
  <c r="W717" i="15"/>
  <c r="X746" i="15"/>
  <c r="U746" i="15" s="1"/>
  <c r="W746" i="15"/>
  <c r="U511" i="7"/>
  <c r="U430" i="7"/>
  <c r="U87" i="7"/>
  <c r="I21" i="17"/>
  <c r="I10" i="16"/>
  <c r="W1076" i="15"/>
  <c r="X1076" i="15"/>
  <c r="U1076" i="15" s="1"/>
  <c r="U708" i="7"/>
  <c r="X720" i="15"/>
  <c r="U720" i="15" s="1"/>
  <c r="W720" i="15"/>
  <c r="U574" i="7"/>
  <c r="X407" i="15"/>
  <c r="U407" i="15" s="1"/>
  <c r="W407" i="15"/>
  <c r="U197" i="7"/>
  <c r="X903" i="15"/>
  <c r="U903" i="15" s="1"/>
  <c r="W903" i="15"/>
  <c r="X846" i="15"/>
  <c r="U846" i="15" s="1"/>
  <c r="W846" i="15"/>
  <c r="F16" i="17"/>
  <c r="X648" i="15"/>
  <c r="W648" i="15"/>
  <c r="U475" i="7"/>
  <c r="U507" i="7"/>
  <c r="F11" i="17"/>
  <c r="X344" i="15"/>
  <c r="W344" i="15"/>
  <c r="AA8" i="9"/>
  <c r="Y8" i="9"/>
  <c r="P21" i="17"/>
  <c r="P10" i="16"/>
  <c r="Y207" i="15"/>
  <c r="X828" i="15"/>
  <c r="U828" i="15" s="1"/>
  <c r="W828" i="15"/>
  <c r="X1208" i="15"/>
  <c r="U1208" i="15" s="1"/>
  <c r="W1208" i="15"/>
  <c r="X1007" i="15"/>
  <c r="U1007" i="15" s="1"/>
  <c r="W1007" i="15"/>
  <c r="X866" i="15"/>
  <c r="U866" i="15" s="1"/>
  <c r="W866" i="15"/>
  <c r="AA8" i="8"/>
  <c r="Y8" i="8"/>
  <c r="X1162" i="15"/>
  <c r="U1162" i="15" s="1"/>
  <c r="W1162" i="15"/>
  <c r="R26" i="17"/>
  <c r="R3" i="16"/>
  <c r="U999" i="7"/>
  <c r="X1014" i="15"/>
  <c r="U1014" i="15" s="1"/>
  <c r="W1014" i="15"/>
  <c r="X583" i="15"/>
  <c r="U583" i="15" s="1"/>
  <c r="W583" i="15"/>
  <c r="X294" i="15"/>
  <c r="U294" i="15" s="1"/>
  <c r="W294" i="15"/>
  <c r="J21" i="17"/>
  <c r="J10" i="16"/>
  <c r="Z17" i="9"/>
  <c r="X17" i="9"/>
  <c r="W17" i="9"/>
  <c r="X125" i="15"/>
  <c r="U125" i="15" s="1"/>
  <c r="W125" i="15"/>
  <c r="P22" i="17"/>
  <c r="Y476" i="15"/>
  <c r="X1083" i="15"/>
  <c r="U1083" i="15" s="1"/>
  <c r="W1083" i="15"/>
  <c r="X790" i="15"/>
  <c r="U790" i="15" s="1"/>
  <c r="W790" i="15"/>
  <c r="X677" i="15"/>
  <c r="U677" i="15" s="1"/>
  <c r="W677" i="15"/>
  <c r="X626" i="15"/>
  <c r="U626" i="15" s="1"/>
  <c r="W626" i="15"/>
  <c r="H23" i="17"/>
  <c r="H9" i="16"/>
  <c r="T27" i="17"/>
  <c r="T4" i="16"/>
  <c r="X1045" i="15"/>
  <c r="U1045" i="15" s="1"/>
  <c r="W1045" i="15"/>
  <c r="W1036" i="15"/>
  <c r="X1036" i="15"/>
  <c r="U1036" i="15" s="1"/>
  <c r="X727" i="15"/>
  <c r="U727" i="15" s="1"/>
  <c r="W727" i="15"/>
  <c r="X639" i="15"/>
  <c r="U639" i="15" s="1"/>
  <c r="W639" i="15"/>
  <c r="X35" i="15"/>
  <c r="W35" i="15"/>
  <c r="W961" i="15"/>
  <c r="X961" i="15"/>
  <c r="U961" i="15" s="1"/>
  <c r="U906" i="7"/>
  <c r="X808" i="15"/>
  <c r="U808" i="15" s="1"/>
  <c r="W808" i="15"/>
  <c r="U620" i="7"/>
  <c r="X603" i="15"/>
  <c r="U603" i="15" s="1"/>
  <c r="W603" i="15"/>
  <c r="Z26" i="9"/>
  <c r="X26" i="9"/>
  <c r="W26" i="9"/>
  <c r="O5" i="17"/>
  <c r="O6" i="16"/>
  <c r="U957" i="7"/>
  <c r="U704" i="7"/>
  <c r="U338" i="7"/>
  <c r="X291" i="15"/>
  <c r="U291" i="15" s="1"/>
  <c r="W291" i="15"/>
  <c r="Q21" i="17"/>
  <c r="Q10" i="16"/>
  <c r="U1102" i="7"/>
  <c r="X861" i="15"/>
  <c r="U861" i="15" s="1"/>
  <c r="W861" i="15"/>
  <c r="W248" i="15"/>
  <c r="X248" i="15"/>
  <c r="U248" i="15" s="1"/>
  <c r="J26" i="17"/>
  <c r="J3" i="16"/>
  <c r="W1116" i="15"/>
  <c r="X1116" i="15"/>
  <c r="U1116" i="15" s="1"/>
  <c r="X733" i="15"/>
  <c r="U733" i="15" s="1"/>
  <c r="W733" i="15"/>
  <c r="X770" i="15"/>
  <c r="U770" i="15" s="1"/>
  <c r="W770" i="15"/>
  <c r="M17" i="17"/>
  <c r="M12" i="16"/>
  <c r="Y6" i="9"/>
  <c r="AA6" i="9"/>
  <c r="O20" i="17"/>
  <c r="O11" i="16"/>
  <c r="U1088" i="7"/>
  <c r="U827" i="7"/>
  <c r="X653" i="15"/>
  <c r="U653" i="15" s="1"/>
  <c r="W653" i="15"/>
  <c r="X494" i="15"/>
  <c r="U494" i="15" s="1"/>
  <c r="W494" i="15"/>
  <c r="U204" i="7"/>
  <c r="P20" i="17"/>
  <c r="P11" i="16"/>
  <c r="Y82" i="15"/>
  <c r="R5" i="17"/>
  <c r="R6" i="16"/>
  <c r="U916" i="7"/>
  <c r="U849" i="7"/>
  <c r="X190" i="15"/>
  <c r="U190" i="15" s="1"/>
  <c r="W190" i="15"/>
  <c r="U78" i="7"/>
  <c r="M6" i="17"/>
  <c r="M7" i="16"/>
  <c r="U1017" i="7"/>
  <c r="U844" i="7"/>
  <c r="U736" i="7"/>
  <c r="X582" i="15"/>
  <c r="U582" i="15" s="1"/>
  <c r="W582" i="15"/>
  <c r="U434" i="7"/>
  <c r="X370" i="15"/>
  <c r="U370" i="15" s="1"/>
  <c r="W370" i="15"/>
  <c r="Q5" i="17"/>
  <c r="Q6" i="16"/>
  <c r="X40" i="15"/>
  <c r="U40" i="15" s="1"/>
  <c r="W40" i="15"/>
  <c r="X1105" i="15"/>
  <c r="U1105" i="15" s="1"/>
  <c r="W1105" i="15"/>
  <c r="U924" i="7"/>
  <c r="U192" i="7"/>
  <c r="U1163" i="7"/>
  <c r="U907" i="7"/>
  <c r="U713" i="7"/>
  <c r="X574" i="15"/>
  <c r="U574" i="15" s="1"/>
  <c r="W574" i="15"/>
  <c r="X197" i="15"/>
  <c r="U197" i="15" s="1"/>
  <c r="W197" i="15"/>
  <c r="U88" i="7"/>
  <c r="U989" i="7"/>
  <c r="Z16" i="9"/>
  <c r="X16" i="9"/>
  <c r="W16" i="9"/>
  <c r="U557" i="7"/>
  <c r="X475" i="15"/>
  <c r="U475" i="15" s="1"/>
  <c r="W475" i="15"/>
  <c r="X507" i="15"/>
  <c r="U507" i="15" s="1"/>
  <c r="W507" i="15"/>
  <c r="X11" i="9"/>
  <c r="W11" i="9"/>
  <c r="Z11" i="9"/>
  <c r="X16" i="15"/>
  <c r="U16" i="15" s="1"/>
  <c r="W16" i="15"/>
  <c r="K21" i="17"/>
  <c r="K10" i="16"/>
  <c r="N27" i="17"/>
  <c r="N4" i="16"/>
  <c r="AA10" i="8"/>
  <c r="Y10" i="8"/>
  <c r="AA25" i="9"/>
  <c r="Y25" i="9"/>
  <c r="O26" i="17"/>
  <c r="O3" i="16"/>
  <c r="R21" i="17"/>
  <c r="R10" i="16"/>
  <c r="U17" i="17"/>
  <c r="U12" i="16"/>
  <c r="W997" i="15"/>
  <c r="X997" i="15"/>
  <c r="U997" i="15" s="1"/>
  <c r="W272" i="15"/>
  <c r="X272" i="15"/>
  <c r="U272" i="15" s="1"/>
  <c r="X999" i="15"/>
  <c r="U999" i="15" s="1"/>
  <c r="W999" i="15"/>
  <c r="X927" i="15"/>
  <c r="U927" i="15" s="1"/>
  <c r="W927" i="15"/>
  <c r="X646" i="15"/>
  <c r="U646" i="15" s="1"/>
  <c r="W646" i="15"/>
  <c r="X396" i="15"/>
  <c r="U396" i="15" s="1"/>
  <c r="W396" i="15"/>
  <c r="AA22" i="9"/>
  <c r="Y22" i="9"/>
  <c r="X1049" i="15"/>
  <c r="U1049" i="15" s="1"/>
  <c r="W1049" i="15"/>
  <c r="W1040" i="15"/>
  <c r="X1040" i="15"/>
  <c r="U1040" i="15" s="1"/>
  <c r="U550" i="7"/>
  <c r="U324" i="7"/>
  <c r="P5" i="17"/>
  <c r="P6" i="16"/>
  <c r="Y1203" i="15"/>
  <c r="X813" i="15"/>
  <c r="U813" i="15" s="1"/>
  <c r="W813" i="15"/>
  <c r="U160" i="7"/>
  <c r="M20" i="17"/>
  <c r="M11" i="16"/>
  <c r="S6" i="17"/>
  <c r="S7" i="16"/>
  <c r="X906" i="15"/>
  <c r="U906" i="15" s="1"/>
  <c r="W906" i="15"/>
  <c r="X620" i="15"/>
  <c r="U620" i="15" s="1"/>
  <c r="W620" i="15"/>
  <c r="U453" i="7"/>
  <c r="U316" i="7"/>
  <c r="U1043" i="7"/>
  <c r="W957" i="15"/>
  <c r="X957" i="15"/>
  <c r="U957" i="15" s="1"/>
  <c r="U111" i="7"/>
  <c r="X1102" i="15"/>
  <c r="U1102" i="15" s="1"/>
  <c r="W1102" i="15"/>
  <c r="U1035" i="7"/>
  <c r="X359" i="15"/>
  <c r="U359" i="15" s="1"/>
  <c r="W359" i="15"/>
  <c r="U224" i="7"/>
  <c r="P6" i="17"/>
  <c r="Y1213" i="15"/>
  <c r="P7" i="16"/>
  <c r="U1122" i="7"/>
  <c r="W1088" i="15"/>
  <c r="X1088" i="15"/>
  <c r="U1088" i="15" s="1"/>
  <c r="X442" i="15"/>
  <c r="U442" i="15" s="1"/>
  <c r="W442" i="15"/>
  <c r="X99" i="15"/>
  <c r="U99" i="15" s="1"/>
  <c r="W99" i="15"/>
  <c r="I17" i="17"/>
  <c r="I12" i="16"/>
  <c r="L6" i="17"/>
  <c r="L7" i="16"/>
  <c r="Y11" i="8"/>
  <c r="AA11" i="8"/>
  <c r="U1021" i="7"/>
  <c r="X916" i="15"/>
  <c r="U916" i="15" s="1"/>
  <c r="W916" i="15"/>
  <c r="X849" i="15"/>
  <c r="U849" i="15" s="1"/>
  <c r="W849" i="15"/>
  <c r="U679" i="7"/>
  <c r="U580" i="7"/>
  <c r="U126" i="7"/>
  <c r="S4" i="17"/>
  <c r="S5" i="16"/>
  <c r="U1173" i="7"/>
  <c r="X1017" i="15"/>
  <c r="U1017" i="15" s="1"/>
  <c r="W1017" i="15"/>
  <c r="X721" i="15"/>
  <c r="U721" i="15" s="1"/>
  <c r="W721" i="15"/>
  <c r="U762" i="7"/>
  <c r="U264" i="7"/>
  <c r="L20" i="17"/>
  <c r="L11" i="16"/>
  <c r="U565" i="7"/>
  <c r="U425" i="7"/>
  <c r="X347" i="15"/>
  <c r="U347" i="15" s="1"/>
  <c r="W347" i="15"/>
  <c r="X192" i="15"/>
  <c r="U192" i="15" s="1"/>
  <c r="W192" i="15"/>
  <c r="U167" i="7"/>
  <c r="L25" i="17"/>
  <c r="L8" i="16"/>
  <c r="X713" i="15"/>
  <c r="U713" i="15" s="1"/>
  <c r="W713" i="15"/>
  <c r="U641" i="7"/>
  <c r="U506" i="7"/>
  <c r="U1125" i="7"/>
  <c r="W989" i="15"/>
  <c r="X989" i="15"/>
  <c r="U989" i="15" s="1"/>
  <c r="U772" i="7"/>
  <c r="X557" i="15"/>
  <c r="U557" i="15" s="1"/>
  <c r="W557" i="15"/>
  <c r="U132" i="7"/>
  <c r="I25" i="17"/>
  <c r="I8" i="16"/>
  <c r="AA21" i="9"/>
  <c r="Y21" i="9"/>
  <c r="X990" i="15"/>
  <c r="U990" i="15" s="1"/>
  <c r="W990" i="15"/>
  <c r="U640" i="7"/>
  <c r="X606" i="15"/>
  <c r="U606" i="15" s="1"/>
  <c r="W606" i="15"/>
  <c r="X386" i="15"/>
  <c r="U386" i="15" s="1"/>
  <c r="W386" i="15"/>
  <c r="X176" i="15"/>
  <c r="U176" i="15" s="1"/>
  <c r="W176" i="15"/>
  <c r="J7" i="17"/>
  <c r="I1246" i="15"/>
  <c r="U230" i="7"/>
  <c r="X247" i="15"/>
  <c r="U247" i="15" s="1"/>
  <c r="W247" i="15"/>
  <c r="X921" i="15"/>
  <c r="U921" i="15" s="1"/>
  <c r="W921" i="15"/>
  <c r="U794" i="7"/>
  <c r="U876" i="7"/>
  <c r="X383" i="15"/>
  <c r="U383" i="15" s="1"/>
  <c r="W383" i="15"/>
  <c r="X64" i="15"/>
  <c r="U64" i="15" s="1"/>
  <c r="W64" i="15"/>
  <c r="K25" i="17"/>
  <c r="K8" i="16"/>
  <c r="Y5" i="9"/>
  <c r="AA5" i="9"/>
  <c r="U1094" i="7"/>
  <c r="U786" i="7"/>
  <c r="X325" i="15"/>
  <c r="U325" i="15" s="1"/>
  <c r="W325" i="15"/>
  <c r="U1124" i="7"/>
  <c r="U1008" i="7"/>
  <c r="X453" i="15"/>
  <c r="U453" i="15" s="1"/>
  <c r="W453" i="15"/>
  <c r="U115" i="7"/>
  <c r="X34" i="15"/>
  <c r="U34" i="15" s="1"/>
  <c r="W34" i="15"/>
  <c r="X1043" i="15"/>
  <c r="U1043" i="15" s="1"/>
  <c r="W1043" i="15"/>
  <c r="X902" i="15"/>
  <c r="U902" i="15" s="1"/>
  <c r="W902" i="15"/>
  <c r="X833" i="15"/>
  <c r="U833" i="15" s="1"/>
  <c r="W833" i="15"/>
  <c r="U631" i="7"/>
  <c r="U274" i="7"/>
  <c r="X307" i="15"/>
  <c r="U307" i="15" s="1"/>
  <c r="W307" i="15"/>
  <c r="U240" i="7"/>
  <c r="X111" i="15"/>
  <c r="U111" i="15" s="1"/>
  <c r="W111" i="15"/>
  <c r="J23" i="17"/>
  <c r="J9" i="16"/>
  <c r="W1052" i="15"/>
  <c r="X1052" i="15"/>
  <c r="U1052" i="15" s="1"/>
  <c r="F13" i="16"/>
  <c r="X528" i="15"/>
  <c r="W528" i="15"/>
  <c r="R20" i="17"/>
  <c r="R11" i="16"/>
  <c r="U841" i="7"/>
  <c r="X657" i="15"/>
  <c r="U657" i="15" s="1"/>
  <c r="W657" i="15"/>
  <c r="X622" i="15"/>
  <c r="U622" i="15" s="1"/>
  <c r="W622" i="15"/>
  <c r="U5" i="17"/>
  <c r="U6" i="16"/>
  <c r="X1122" i="15"/>
  <c r="U1122" i="15" s="1"/>
  <c r="W1122" i="15"/>
  <c r="U913" i="7"/>
  <c r="U577" i="7"/>
  <c r="U437" i="7"/>
  <c r="X357" i="15"/>
  <c r="U357" i="15" s="1"/>
  <c r="W357" i="15"/>
  <c r="U216" i="7"/>
  <c r="AA20" i="9"/>
  <c r="Y20" i="9"/>
  <c r="X1021" i="15"/>
  <c r="U1021" i="15" s="1"/>
  <c r="W1021" i="15"/>
  <c r="U848" i="7"/>
  <c r="X679" i="15"/>
  <c r="U679" i="15" s="1"/>
  <c r="W679" i="15"/>
  <c r="X580" i="15"/>
  <c r="U580" i="15" s="1"/>
  <c r="W580" i="15"/>
  <c r="G6" i="17"/>
  <c r="G7" i="16"/>
  <c r="N23" i="17"/>
  <c r="N9" i="16"/>
  <c r="U1114" i="7"/>
  <c r="X844" i="15"/>
  <c r="U844" i="15" s="1"/>
  <c r="W844" i="15"/>
  <c r="X434" i="15"/>
  <c r="U434" i="15" s="1"/>
  <c r="W434" i="15"/>
  <c r="U292" i="7"/>
  <c r="W264" i="15"/>
  <c r="X264" i="15"/>
  <c r="U264" i="15" s="1"/>
  <c r="U1133" i="7"/>
  <c r="U1022" i="7"/>
  <c r="U918" i="7"/>
  <c r="U592" i="7"/>
  <c r="X565" i="15"/>
  <c r="U565" i="15" s="1"/>
  <c r="W565" i="15"/>
  <c r="X425" i="15"/>
  <c r="U425" i="15" s="1"/>
  <c r="W425" i="15"/>
  <c r="U314" i="7"/>
  <c r="U1129" i="7"/>
  <c r="X641" i="15"/>
  <c r="U641" i="15" s="1"/>
  <c r="W641" i="15"/>
  <c r="U426" i="7"/>
  <c r="U284" i="7"/>
  <c r="U148" i="7"/>
  <c r="L7" i="17"/>
  <c r="K1246" i="15"/>
  <c r="AA15" i="8"/>
  <c r="Y15" i="8"/>
  <c r="Q25" i="17"/>
  <c r="Q8" i="16"/>
  <c r="U1239" i="7"/>
  <c r="U870" i="7"/>
  <c r="X772" i="15"/>
  <c r="U772" i="15" s="1"/>
  <c r="W772" i="15"/>
  <c r="U758" i="7"/>
  <c r="U280" i="7"/>
  <c r="U184" i="7"/>
  <c r="X806" i="15"/>
  <c r="U806" i="15" s="1"/>
  <c r="W806" i="15"/>
  <c r="X340" i="15"/>
  <c r="U340" i="15" s="1"/>
  <c r="W340" i="15"/>
  <c r="X234" i="15"/>
  <c r="U234" i="15" s="1"/>
  <c r="W234" i="15"/>
  <c r="X697" i="15"/>
  <c r="U697" i="15" s="1"/>
  <c r="W697" i="15"/>
  <c r="X640" i="15"/>
  <c r="U640" i="15" s="1"/>
  <c r="W640" i="15"/>
  <c r="X502" i="15"/>
  <c r="U502" i="15" s="1"/>
  <c r="W502" i="15"/>
  <c r="U331" i="7"/>
  <c r="U798" i="7"/>
  <c r="U685" i="7"/>
  <c r="X519" i="15"/>
  <c r="U519" i="15" s="1"/>
  <c r="W519" i="15"/>
  <c r="U455" i="7"/>
  <c r="X230" i="15"/>
  <c r="U230" i="15" s="1"/>
  <c r="W230" i="15"/>
  <c r="Q27" i="17"/>
  <c r="Q4" i="16"/>
  <c r="X1053" i="15"/>
  <c r="U1053" i="15" s="1"/>
  <c r="W1053" i="15"/>
  <c r="X794" i="15"/>
  <c r="U794" i="15" s="1"/>
  <c r="W794" i="15"/>
  <c r="X681" i="15"/>
  <c r="U681" i="15" s="1"/>
  <c r="W681" i="15"/>
  <c r="X579" i="15"/>
  <c r="U579" i="15" s="1"/>
  <c r="W579" i="15"/>
  <c r="P24" i="17"/>
  <c r="Y910" i="15"/>
  <c r="X696" i="15"/>
  <c r="U696" i="15" s="1"/>
  <c r="W696" i="15"/>
  <c r="X550" i="15"/>
  <c r="U550" i="15" s="1"/>
  <c r="W550" i="15"/>
  <c r="H17" i="17"/>
  <c r="H12" i="16"/>
  <c r="AA6" i="8"/>
  <c r="Y6" i="8"/>
  <c r="U20" i="17"/>
  <c r="U11" i="16"/>
  <c r="X872" i="15"/>
  <c r="U872" i="15" s="1"/>
  <c r="W872" i="15"/>
  <c r="X786" i="15"/>
  <c r="U786" i="15" s="1"/>
  <c r="W786" i="15"/>
  <c r="X443" i="15"/>
  <c r="U443" i="15" s="1"/>
  <c r="W443" i="15"/>
  <c r="X160" i="15"/>
  <c r="U160" i="15" s="1"/>
  <c r="W160" i="15"/>
  <c r="U1166" i="7"/>
  <c r="X1008" i="15"/>
  <c r="U1008" i="15" s="1"/>
  <c r="W1008" i="15"/>
  <c r="X869" i="15"/>
  <c r="U869" i="15" s="1"/>
  <c r="W869" i="15"/>
  <c r="X458" i="15"/>
  <c r="U458" i="15" s="1"/>
  <c r="W458" i="15"/>
  <c r="X115" i="15"/>
  <c r="U115" i="15" s="1"/>
  <c r="W115" i="15"/>
  <c r="U1207" i="7"/>
  <c r="X631" i="15"/>
  <c r="U631" i="15" s="1"/>
  <c r="W631" i="15"/>
  <c r="W274" i="15"/>
  <c r="X274" i="15"/>
  <c r="U274" i="15" s="1"/>
  <c r="U206" i="7"/>
  <c r="U926" i="7"/>
  <c r="X686" i="15"/>
  <c r="U686" i="15" s="1"/>
  <c r="W686" i="15"/>
  <c r="Z13" i="8"/>
  <c r="X13" i="8"/>
  <c r="W13" i="8"/>
  <c r="W138" i="15"/>
  <c r="X138" i="15"/>
  <c r="U138" i="15" s="1"/>
  <c r="G5" i="17"/>
  <c r="G6" i="16"/>
  <c r="X1035" i="15"/>
  <c r="U1035" i="15" s="1"/>
  <c r="W1035" i="15"/>
  <c r="W841" i="15"/>
  <c r="X841" i="15"/>
  <c r="U841" i="15" s="1"/>
  <c r="X672" i="15"/>
  <c r="U672" i="15" s="1"/>
  <c r="W672" i="15"/>
  <c r="U530" i="7"/>
  <c r="U477" i="7"/>
  <c r="U304" i="7"/>
  <c r="H7" i="17"/>
  <c r="G1246" i="15"/>
  <c r="U1092" i="7"/>
  <c r="U140" i="7"/>
  <c r="L23" i="17"/>
  <c r="L9" i="16"/>
  <c r="U1118" i="7"/>
  <c r="U478" i="7"/>
  <c r="X126" i="15"/>
  <c r="W126" i="15"/>
  <c r="L5" i="17"/>
  <c r="L6" i="16"/>
  <c r="M26" i="17"/>
  <c r="M3" i="16"/>
  <c r="Q4" i="17"/>
  <c r="Q5" i="16"/>
  <c r="U1237" i="7"/>
  <c r="U825" i="7"/>
  <c r="U569" i="7"/>
  <c r="N7" i="17"/>
  <c r="U1233" i="7"/>
  <c r="X1022" i="15"/>
  <c r="U1022" i="15" s="1"/>
  <c r="W1022" i="15"/>
  <c r="X918" i="15"/>
  <c r="U918" i="15" s="1"/>
  <c r="W918" i="15"/>
  <c r="U780" i="7"/>
  <c r="X592" i="15"/>
  <c r="U592" i="15" s="1"/>
  <c r="W592" i="15"/>
  <c r="X314" i="15"/>
  <c r="U314" i="15" s="1"/>
  <c r="W314" i="15"/>
  <c r="U70" i="7"/>
  <c r="U1026" i="7"/>
  <c r="X912" i="15"/>
  <c r="U912" i="15" s="1"/>
  <c r="W912" i="15"/>
  <c r="U588" i="7"/>
  <c r="X495" i="15"/>
  <c r="U495" i="15" s="1"/>
  <c r="W495" i="15"/>
  <c r="H6" i="17"/>
  <c r="H7" i="16"/>
  <c r="T23" i="17"/>
  <c r="T9" i="16"/>
  <c r="U493" i="7"/>
  <c r="X306" i="15"/>
  <c r="U306" i="15" s="1"/>
  <c r="W306" i="15"/>
  <c r="X184" i="15"/>
  <c r="U184" i="15" s="1"/>
  <c r="W184" i="15"/>
  <c r="U79" i="7"/>
  <c r="K26" i="17"/>
  <c r="K3" i="16"/>
  <c r="X1016" i="15"/>
  <c r="U1016" i="15" s="1"/>
  <c r="W1016" i="15"/>
  <c r="X469" i="15"/>
  <c r="U469" i="15" s="1"/>
  <c r="W469" i="15"/>
  <c r="X72" i="15"/>
  <c r="U72" i="15" s="1"/>
  <c r="W72" i="15"/>
  <c r="U4" i="17"/>
  <c r="U5" i="16"/>
  <c r="X811" i="15"/>
  <c r="U811" i="15" s="1"/>
  <c r="W811" i="15"/>
  <c r="X659" i="15"/>
  <c r="U659" i="15" s="1"/>
  <c r="W659" i="15"/>
  <c r="X170" i="15"/>
  <c r="U170" i="15" s="1"/>
  <c r="W170" i="15"/>
  <c r="X27" i="15"/>
  <c r="U27" i="15" s="1"/>
  <c r="W27" i="15"/>
  <c r="S23" i="17"/>
  <c r="S9" i="16"/>
  <c r="X1093" i="15"/>
  <c r="U1093" i="15" s="1"/>
  <c r="W1093" i="15"/>
  <c r="U298" i="7"/>
  <c r="X71" i="15"/>
  <c r="U71" i="15" s="1"/>
  <c r="W71" i="15"/>
  <c r="X880" i="15"/>
  <c r="U880" i="15" s="1"/>
  <c r="W880" i="15"/>
  <c r="F16" i="16"/>
  <c r="X177" i="15"/>
  <c r="W177" i="15"/>
  <c r="AA24" i="9"/>
  <c r="Y24" i="9"/>
  <c r="W1100" i="15"/>
  <c r="X1100" i="15"/>
  <c r="U1100" i="15" s="1"/>
  <c r="X876" i="15"/>
  <c r="U876" i="15" s="1"/>
  <c r="W876" i="15"/>
  <c r="U537" i="7"/>
  <c r="X749" i="15"/>
  <c r="U749" i="15" s="1"/>
  <c r="W749" i="15"/>
  <c r="T4" i="17"/>
  <c r="T5" i="16"/>
  <c r="X406" i="15"/>
  <c r="U406" i="15" s="1"/>
  <c r="W406" i="15"/>
  <c r="J20" i="17"/>
  <c r="J11" i="16"/>
  <c r="U1085" i="7"/>
  <c r="X1006" i="15"/>
  <c r="U1006" i="15" s="1"/>
  <c r="W1006" i="15"/>
  <c r="U152" i="7"/>
  <c r="W1084" i="15"/>
  <c r="X1084" i="15"/>
  <c r="U1084" i="15" s="1"/>
  <c r="X889" i="15"/>
  <c r="U889" i="15" s="1"/>
  <c r="W889" i="15"/>
  <c r="X313" i="15"/>
  <c r="U313" i="15" s="1"/>
  <c r="W313" i="15"/>
  <c r="G25" i="17"/>
  <c r="G8" i="16"/>
  <c r="X894" i="15"/>
  <c r="U894" i="15" s="1"/>
  <c r="W894" i="15"/>
  <c r="X304" i="15"/>
  <c r="U304" i="15" s="1"/>
  <c r="W304" i="15"/>
  <c r="X153" i="15"/>
  <c r="U153" i="15" s="1"/>
  <c r="W153" i="15"/>
  <c r="U1145" i="7"/>
  <c r="W1092" i="15"/>
  <c r="X1092" i="15"/>
  <c r="U1092" i="15" s="1"/>
  <c r="U859" i="7"/>
  <c r="U838" i="7"/>
  <c r="U604" i="7"/>
  <c r="U474" i="7"/>
  <c r="X326" i="15"/>
  <c r="U326" i="15" s="1"/>
  <c r="W326" i="15"/>
  <c r="J25" i="17"/>
  <c r="J8" i="16"/>
  <c r="X8" i="15"/>
  <c r="U8" i="15" s="1"/>
  <c r="W8" i="15"/>
  <c r="U516" i="7"/>
  <c r="H26" i="17"/>
  <c r="H3" i="16"/>
  <c r="X1114" i="15"/>
  <c r="U1114" i="15" s="1"/>
  <c r="W1114" i="15"/>
  <c r="U930" i="7"/>
  <c r="U596" i="7"/>
  <c r="X569" i="15"/>
  <c r="U569" i="15" s="1"/>
  <c r="W569" i="15"/>
  <c r="U429" i="7"/>
  <c r="U318" i="7"/>
  <c r="U351" i="7"/>
  <c r="X91" i="15"/>
  <c r="U91" i="15" s="1"/>
  <c r="W91" i="15"/>
  <c r="O25" i="17"/>
  <c r="O8" i="16"/>
  <c r="U933" i="7"/>
  <c r="X780" i="15"/>
  <c r="U780" i="15" s="1"/>
  <c r="W780" i="15"/>
  <c r="U501" i="7"/>
  <c r="U526" i="7"/>
  <c r="X70" i="15"/>
  <c r="U70" i="15" s="1"/>
  <c r="W70" i="15"/>
  <c r="X1026" i="15"/>
  <c r="U1026" i="15" s="1"/>
  <c r="W1026" i="15"/>
  <c r="X588" i="15"/>
  <c r="U588" i="15" s="1"/>
  <c r="W588" i="15"/>
  <c r="U561" i="7"/>
  <c r="X426" i="15"/>
  <c r="U426" i="15" s="1"/>
  <c r="W426" i="15"/>
  <c r="U343" i="7"/>
  <c r="U83" i="7"/>
  <c r="U1219" i="7"/>
  <c r="W1020" i="15"/>
  <c r="X1020" i="15"/>
  <c r="U1020" i="15" s="1"/>
  <c r="X870" i="15"/>
  <c r="U870" i="15" s="1"/>
  <c r="W870" i="15"/>
  <c r="U663" i="7"/>
  <c r="W493" i="15"/>
  <c r="X493" i="15"/>
  <c r="U493" i="15" s="1"/>
  <c r="U473" i="7"/>
  <c r="X79" i="15"/>
  <c r="U79" i="15" s="1"/>
  <c r="W79" i="15"/>
  <c r="X970" i="15"/>
  <c r="U970" i="15" s="1"/>
  <c r="W970" i="15"/>
  <c r="X1117" i="15"/>
  <c r="U1117" i="15" s="1"/>
  <c r="W1117" i="15"/>
  <c r="X298" i="15"/>
  <c r="U298" i="15" s="1"/>
  <c r="W298" i="15"/>
  <c r="X227" i="15"/>
  <c r="U227" i="15" s="1"/>
  <c r="W227" i="15"/>
  <c r="Q20" i="17"/>
  <c r="Q11" i="16"/>
  <c r="T17" i="17"/>
  <c r="T12" i="16"/>
  <c r="U1057" i="7"/>
  <c r="Z4" i="8"/>
  <c r="X4" i="8"/>
  <c r="W4" i="8"/>
  <c r="R7" i="17"/>
  <c r="Q1246" i="15"/>
  <c r="U328" i="7"/>
  <c r="Z16" i="8"/>
  <c r="X16" i="8"/>
  <c r="W16" i="8"/>
  <c r="P17" i="17"/>
  <c r="P12" i="16"/>
  <c r="Y548" i="15"/>
  <c r="X537" i="15"/>
  <c r="U537" i="15" s="1"/>
  <c r="W537" i="15"/>
  <c r="U319" i="7"/>
  <c r="Q26" i="17"/>
  <c r="Q3" i="16"/>
  <c r="S25" i="17"/>
  <c r="S8" i="16"/>
  <c r="X1081" i="15"/>
  <c r="U1081" i="15" s="1"/>
  <c r="W1081" i="15"/>
  <c r="X634" i="15"/>
  <c r="U634" i="15" s="1"/>
  <c r="W634" i="15"/>
  <c r="X422" i="15"/>
  <c r="U422" i="15" s="1"/>
  <c r="W422" i="15"/>
  <c r="X169" i="15"/>
  <c r="U169" i="15" s="1"/>
  <c r="W169" i="15"/>
  <c r="U60" i="7"/>
  <c r="J4" i="17"/>
  <c r="J5" i="16"/>
  <c r="U1000" i="7"/>
  <c r="U787" i="7"/>
  <c r="X645" i="15"/>
  <c r="U645" i="15" s="1"/>
  <c r="W645" i="15"/>
  <c r="X503" i="15"/>
  <c r="U503" i="15" s="1"/>
  <c r="W503" i="15"/>
  <c r="U342" i="7"/>
  <c r="X1085" i="15"/>
  <c r="U1085" i="15" s="1"/>
  <c r="W1085" i="15"/>
  <c r="X783" i="15"/>
  <c r="U783" i="15" s="1"/>
  <c r="W783" i="15"/>
  <c r="U532" i="7"/>
  <c r="X440" i="15"/>
  <c r="U440" i="15" s="1"/>
  <c r="W440" i="15"/>
  <c r="X206" i="15"/>
  <c r="U206" i="15" s="1"/>
  <c r="W206" i="15"/>
  <c r="X259" i="15"/>
  <c r="U259" i="15" s="1"/>
  <c r="W259" i="15"/>
  <c r="K20" i="17"/>
  <c r="K11" i="16"/>
  <c r="X926" i="15"/>
  <c r="U926" i="15" s="1"/>
  <c r="W926" i="15"/>
  <c r="X988" i="15"/>
  <c r="U988" i="15" s="1"/>
  <c r="W988" i="15"/>
  <c r="U796" i="7"/>
  <c r="U608" i="7"/>
  <c r="X581" i="15"/>
  <c r="U581" i="15" s="1"/>
  <c r="W581" i="15"/>
  <c r="U446" i="7"/>
  <c r="X103" i="15"/>
  <c r="U103" i="15" s="1"/>
  <c r="W103" i="15"/>
  <c r="S26" i="17"/>
  <c r="S3" i="16"/>
  <c r="X859" i="15"/>
  <c r="U859" i="15" s="1"/>
  <c r="W859" i="15"/>
  <c r="X838" i="15"/>
  <c r="U838" i="15" s="1"/>
  <c r="W838" i="15"/>
  <c r="X604" i="15"/>
  <c r="U604" i="15" s="1"/>
  <c r="W604" i="15"/>
  <c r="X474" i="15"/>
  <c r="U474" i="15" s="1"/>
  <c r="W474" i="15"/>
  <c r="H5" i="17"/>
  <c r="H6" i="16"/>
  <c r="P16" i="16"/>
  <c r="Y177" i="15"/>
  <c r="U966" i="7"/>
  <c r="U789" i="7"/>
  <c r="U865" i="7"/>
  <c r="U209" i="7"/>
  <c r="U1203" i="7"/>
  <c r="U1137" i="7"/>
  <c r="U784" i="7"/>
  <c r="X596" i="15"/>
  <c r="U596" i="15" s="1"/>
  <c r="W596" i="15"/>
  <c r="X318" i="15"/>
  <c r="U318" i="15" s="1"/>
  <c r="W318" i="15"/>
  <c r="X351" i="15"/>
  <c r="U351" i="15" s="1"/>
  <c r="W351" i="15"/>
  <c r="P9" i="17"/>
  <c r="Y664" i="15"/>
  <c r="U1170" i="7"/>
  <c r="U878" i="7"/>
  <c r="U671" i="7"/>
  <c r="X526" i="15"/>
  <c r="U526" i="15" s="1"/>
  <c r="W526" i="15"/>
  <c r="U250" i="7"/>
  <c r="U137" i="7"/>
  <c r="J5" i="17"/>
  <c r="J6" i="16"/>
  <c r="U24" i="7"/>
  <c r="U874" i="7"/>
  <c r="U776" i="7"/>
  <c r="X343" i="15"/>
  <c r="U343" i="15" s="1"/>
  <c r="W343" i="15"/>
  <c r="U26" i="7"/>
  <c r="F25" i="17"/>
  <c r="X1219" i="15"/>
  <c r="U1219" i="15" s="1"/>
  <c r="W1219" i="15"/>
  <c r="F8" i="16"/>
  <c r="U1011" i="7"/>
  <c r="X663" i="15"/>
  <c r="U663" i="15" s="1"/>
  <c r="W663" i="15"/>
  <c r="U242" i="7"/>
  <c r="U239" i="7"/>
  <c r="U156" i="7"/>
  <c r="AA7" i="9"/>
  <c r="Y7" i="9"/>
  <c r="L26" i="17"/>
  <c r="L3" i="16"/>
  <c r="F10" i="17"/>
  <c r="X54" i="15"/>
  <c r="U54" i="15" s="1"/>
  <c r="W54" i="15"/>
  <c r="O23" i="17"/>
  <c r="O9" i="16"/>
  <c r="X798" i="15"/>
  <c r="U798" i="15" s="1"/>
  <c r="W798" i="15"/>
  <c r="X685" i="15"/>
  <c r="U685" i="15" s="1"/>
  <c r="W685" i="15"/>
  <c r="F27" i="17"/>
  <c r="F4" i="16"/>
  <c r="X455" i="15"/>
  <c r="W455" i="15"/>
  <c r="G17" i="17"/>
  <c r="G12" i="16"/>
  <c r="U21" i="17"/>
  <c r="U10" i="16"/>
  <c r="X1077" i="15"/>
  <c r="U1077" i="15" s="1"/>
  <c r="W1077" i="15"/>
  <c r="X892" i="15"/>
  <c r="U892" i="15" s="1"/>
  <c r="W892" i="15"/>
  <c r="X747" i="15"/>
  <c r="U747" i="15" s="1"/>
  <c r="W747" i="15"/>
  <c r="X613" i="15"/>
  <c r="U613" i="15" s="1"/>
  <c r="W613" i="15"/>
  <c r="X281" i="15"/>
  <c r="U281" i="15" s="1"/>
  <c r="W281" i="15"/>
  <c r="W147" i="15"/>
  <c r="X147" i="15"/>
  <c r="U147" i="15" s="1"/>
  <c r="P16" i="17"/>
  <c r="Y648" i="15"/>
  <c r="X954" i="15"/>
  <c r="U954" i="15" s="1"/>
  <c r="W954" i="15"/>
  <c r="U189" i="7"/>
  <c r="Y16" i="9"/>
  <c r="AA16" i="9"/>
  <c r="K7" i="17"/>
  <c r="J1246" i="15"/>
  <c r="X1057" i="15"/>
  <c r="U1057" i="15" s="1"/>
  <c r="W1057" i="15"/>
  <c r="U718" i="7"/>
  <c r="U594" i="7"/>
  <c r="X558" i="15"/>
  <c r="U558" i="15" s="1"/>
  <c r="W558" i="15"/>
  <c r="Z27" i="9"/>
  <c r="X27" i="9"/>
  <c r="W27" i="9"/>
  <c r="X337" i="15"/>
  <c r="U337" i="15" s="1"/>
  <c r="W337" i="15"/>
  <c r="X124" i="15"/>
  <c r="U124" i="15" s="1"/>
  <c r="W124" i="15"/>
  <c r="U1150" i="7"/>
  <c r="U757" i="7"/>
  <c r="X605" i="15"/>
  <c r="U605" i="15" s="1"/>
  <c r="W605" i="15"/>
  <c r="X515" i="15"/>
  <c r="U515" i="15" s="1"/>
  <c r="W515" i="15"/>
  <c r="U476" i="7"/>
  <c r="X328" i="15"/>
  <c r="U328" i="15" s="1"/>
  <c r="W328" i="15"/>
  <c r="U68" i="7"/>
  <c r="AA12" i="8"/>
  <c r="Y12" i="8"/>
  <c r="U1211" i="7"/>
  <c r="U1120" i="7"/>
  <c r="U931" i="7"/>
  <c r="X461" i="15"/>
  <c r="U461" i="15" s="1"/>
  <c r="W461" i="15"/>
  <c r="U350" i="7"/>
  <c r="X319" i="15"/>
  <c r="U319" i="15" s="1"/>
  <c r="W319" i="15"/>
  <c r="F21" i="17"/>
  <c r="F10" i="16"/>
  <c r="X207" i="15"/>
  <c r="U207" i="15" s="1"/>
  <c r="W207" i="15"/>
  <c r="U59" i="7"/>
  <c r="U843" i="7"/>
  <c r="X688" i="15"/>
  <c r="U688" i="15" s="1"/>
  <c r="W688" i="15"/>
  <c r="X60" i="15"/>
  <c r="U60" i="15" s="1"/>
  <c r="W60" i="15"/>
  <c r="U1041" i="7"/>
  <c r="X897" i="15"/>
  <c r="U897" i="15" s="1"/>
  <c r="W897" i="15"/>
  <c r="F12" i="17"/>
  <c r="X787" i="15"/>
  <c r="W787" i="15"/>
  <c r="X635" i="15"/>
  <c r="U635" i="15" s="1"/>
  <c r="W635" i="15"/>
  <c r="X251" i="15"/>
  <c r="U251" i="15" s="1"/>
  <c r="W251" i="15"/>
  <c r="U998" i="7"/>
  <c r="U857" i="7"/>
  <c r="X691" i="15"/>
  <c r="U691" i="15" s="1"/>
  <c r="W691" i="15"/>
  <c r="X532" i="15"/>
  <c r="U532" i="15" s="1"/>
  <c r="W532" i="15"/>
  <c r="X355" i="15"/>
  <c r="U355" i="15" s="1"/>
  <c r="W355" i="15"/>
  <c r="U774" i="7"/>
  <c r="U365" i="7"/>
  <c r="X267" i="15"/>
  <c r="U267" i="15" s="1"/>
  <c r="W267" i="15"/>
  <c r="U112" i="7"/>
  <c r="U938" i="7"/>
  <c r="X796" i="15"/>
  <c r="U796" i="15" s="1"/>
  <c r="W796" i="15"/>
  <c r="X608" i="15"/>
  <c r="U608" i="15" s="1"/>
  <c r="W608" i="15"/>
  <c r="U441" i="7"/>
  <c r="U208" i="7"/>
  <c r="I4" i="17"/>
  <c r="I5" i="16"/>
  <c r="U1202" i="7"/>
  <c r="U945" i="7"/>
  <c r="U584" i="7"/>
  <c r="U262" i="7"/>
  <c r="U89" i="7"/>
  <c r="F20" i="17"/>
  <c r="F11" i="16"/>
  <c r="X82" i="15"/>
  <c r="U82" i="15" s="1"/>
  <c r="W82" i="15"/>
  <c r="H27" i="17"/>
  <c r="H4" i="16"/>
  <c r="AA16" i="8"/>
  <c r="Y16" i="8"/>
  <c r="U1141" i="7"/>
  <c r="X966" i="15"/>
  <c r="U966" i="15" s="1"/>
  <c r="W966" i="15"/>
  <c r="X789" i="15"/>
  <c r="U789" i="15" s="1"/>
  <c r="W789" i="15"/>
  <c r="X865" i="15"/>
  <c r="U865" i="15" s="1"/>
  <c r="W865" i="15"/>
  <c r="U547" i="7"/>
  <c r="X419" i="15"/>
  <c r="U419" i="15" s="1"/>
  <c r="W419" i="15"/>
  <c r="L17" i="17"/>
  <c r="L12" i="16"/>
  <c r="X5" i="9"/>
  <c r="W5" i="9"/>
  <c r="Z5" i="9"/>
  <c r="U851" i="7"/>
  <c r="U485" i="7"/>
  <c r="U287" i="7"/>
  <c r="U120" i="7"/>
  <c r="M23" i="17"/>
  <c r="M9" i="16"/>
  <c r="AA9" i="9"/>
  <c r="Y9" i="9"/>
  <c r="U1019" i="7"/>
  <c r="U823" i="7"/>
  <c r="X671" i="15"/>
  <c r="U671" i="15" s="1"/>
  <c r="W671" i="15"/>
  <c r="U572" i="7"/>
  <c r="X182" i="15"/>
  <c r="U182" i="15" s="1"/>
  <c r="W182" i="15"/>
  <c r="F7" i="17"/>
  <c r="X24" i="15"/>
  <c r="U24" i="15" s="1"/>
  <c r="W24" i="15"/>
  <c r="U1160" i="7"/>
  <c r="U1015" i="7"/>
  <c r="X874" i="15"/>
  <c r="U874" i="15" s="1"/>
  <c r="W874" i="15"/>
  <c r="X776" i="15"/>
  <c r="U776" i="15" s="1"/>
  <c r="W776" i="15"/>
  <c r="U667" i="7"/>
  <c r="U497" i="7"/>
  <c r="U249" i="7"/>
  <c r="U144" i="7"/>
  <c r="X26" i="15"/>
  <c r="U26" i="15" s="1"/>
  <c r="W26" i="15"/>
  <c r="X8" i="8"/>
  <c r="W8" i="8"/>
  <c r="Z8" i="8"/>
  <c r="X1011" i="15"/>
  <c r="U1011" i="15" s="1"/>
  <c r="W1011" i="15"/>
  <c r="U994" i="7"/>
  <c r="U751" i="7"/>
  <c r="U564" i="7"/>
  <c r="U408" i="7"/>
  <c r="W242" i="15"/>
  <c r="X242" i="15"/>
  <c r="U242" i="15" s="1"/>
  <c r="U381" i="7"/>
  <c r="X239" i="15"/>
  <c r="U239" i="15" s="1"/>
  <c r="W239" i="15"/>
  <c r="R17" i="17"/>
  <c r="R12" i="16"/>
  <c r="W65" i="15"/>
  <c r="X65" i="15"/>
  <c r="U65" i="15" s="1"/>
  <c r="X654" i="15"/>
  <c r="U654" i="15" s="1"/>
  <c r="W654" i="15"/>
  <c r="U399" i="7"/>
  <c r="X958" i="15"/>
  <c r="U958" i="15" s="1"/>
  <c r="W958" i="15"/>
  <c r="X764" i="15"/>
  <c r="U764" i="15" s="1"/>
  <c r="W764" i="15"/>
  <c r="X219" i="15"/>
  <c r="U219" i="15" s="1"/>
  <c r="W219" i="15"/>
  <c r="U632" i="7"/>
  <c r="F22" i="17"/>
  <c r="X476" i="15"/>
  <c r="U476" i="15" s="1"/>
  <c r="W476" i="15"/>
  <c r="P10" i="17"/>
  <c r="Y54" i="15"/>
  <c r="AA17" i="9"/>
  <c r="Y17" i="9"/>
  <c r="R23" i="17"/>
  <c r="R9" i="16"/>
  <c r="Z10" i="8"/>
  <c r="X10" i="8"/>
  <c r="W10" i="8"/>
  <c r="U1051" i="7"/>
  <c r="U879" i="7"/>
  <c r="X843" i="15"/>
  <c r="U843" i="15" s="1"/>
  <c r="W843" i="15"/>
  <c r="U673" i="7"/>
  <c r="U320" i="7"/>
  <c r="U25" i="17"/>
  <c r="U8" i="16"/>
  <c r="Z12" i="9"/>
  <c r="X12" i="9"/>
  <c r="W12" i="9"/>
  <c r="U210" i="7"/>
  <c r="X998" i="15"/>
  <c r="U998" i="15" s="1"/>
  <c r="W998" i="15"/>
  <c r="X94" i="15"/>
  <c r="U94" i="15" s="1"/>
  <c r="W94" i="15"/>
  <c r="N21" i="17"/>
  <c r="N10" i="16"/>
  <c r="T21" i="17"/>
  <c r="T10" i="16"/>
  <c r="U597" i="7"/>
  <c r="U483" i="7"/>
  <c r="X112" i="15"/>
  <c r="U112" i="15" s="1"/>
  <c r="W112" i="15"/>
  <c r="T5" i="17"/>
  <c r="T6" i="16"/>
  <c r="X938" i="15"/>
  <c r="U938" i="15" s="1"/>
  <c r="W938" i="15"/>
  <c r="U517" i="7"/>
  <c r="X441" i="15"/>
  <c r="U441" i="15" s="1"/>
  <c r="W441" i="15"/>
  <c r="U330" i="7"/>
  <c r="U890" i="7"/>
  <c r="U792" i="7"/>
  <c r="U130" i="7"/>
  <c r="W89" i="15"/>
  <c r="X89" i="15"/>
  <c r="U89" i="15" s="1"/>
  <c r="X11" i="8"/>
  <c r="W11" i="8"/>
  <c r="Z11" i="8"/>
  <c r="W1032" i="15"/>
  <c r="X1032" i="15"/>
  <c r="U1032" i="15" s="1"/>
  <c r="U145" i="7"/>
  <c r="I23" i="17"/>
  <c r="I9" i="16"/>
  <c r="Z6" i="8"/>
  <c r="X6" i="8"/>
  <c r="W6" i="8"/>
  <c r="U830" i="7"/>
  <c r="U675" i="7"/>
  <c r="U254" i="7"/>
  <c r="U119" i="7"/>
  <c r="X120" i="15"/>
  <c r="U120" i="15" s="1"/>
  <c r="W120" i="15"/>
  <c r="O7" i="17"/>
  <c r="N1246" i="15"/>
  <c r="U1186" i="7"/>
  <c r="U972" i="7"/>
  <c r="U935" i="7"/>
  <c r="X823" i="15"/>
  <c r="U823" i="15" s="1"/>
  <c r="W823" i="15"/>
  <c r="U750" i="7"/>
  <c r="X572" i="15"/>
  <c r="U572" i="15" s="1"/>
  <c r="W572" i="15"/>
  <c r="U416" i="7"/>
  <c r="U394" i="7"/>
  <c r="U77" i="7"/>
  <c r="Z7" i="9"/>
  <c r="X7" i="9"/>
  <c r="W7" i="9"/>
  <c r="X667" i="15"/>
  <c r="U667" i="15" s="1"/>
  <c r="W667" i="15"/>
  <c r="U479" i="7"/>
  <c r="U356" i="7"/>
  <c r="W144" i="15"/>
  <c r="X144" i="15"/>
  <c r="U144" i="15" s="1"/>
  <c r="N17" i="17"/>
  <c r="N12" i="16"/>
  <c r="W25" i="9"/>
  <c r="Z25" i="9"/>
  <c r="X25" i="9"/>
  <c r="X751" i="15"/>
  <c r="U751" i="15" s="1"/>
  <c r="W751" i="15"/>
  <c r="U174" i="7"/>
  <c r="X156" i="15"/>
  <c r="U156" i="15" s="1"/>
  <c r="W156" i="15"/>
  <c r="W1001" i="15"/>
  <c r="X1001" i="15"/>
  <c r="U1001" i="15" s="1"/>
  <c r="Z22" i="9"/>
  <c r="X22" i="9"/>
  <c r="W22" i="9"/>
  <c r="U195" i="7"/>
  <c r="AA10" i="9"/>
  <c r="Y10" i="9"/>
  <c r="X602" i="15"/>
  <c r="U602" i="15" s="1"/>
  <c r="W602" i="15"/>
  <c r="U237" i="7"/>
  <c r="Z21" i="9"/>
  <c r="X21" i="9"/>
  <c r="W21" i="9"/>
  <c r="I7" i="17"/>
  <c r="H1246" i="15"/>
  <c r="S27" i="17"/>
  <c r="S4" i="16"/>
  <c r="X1051" i="15"/>
  <c r="U1051" i="15" s="1"/>
  <c r="W1051" i="15"/>
  <c r="W965" i="15"/>
  <c r="X965" i="15"/>
  <c r="U965" i="15" s="1"/>
  <c r="X673" i="15"/>
  <c r="U673" i="15" s="1"/>
  <c r="W673" i="15"/>
  <c r="X462" i="15"/>
  <c r="U462" i="15" s="1"/>
  <c r="W462" i="15"/>
  <c r="X1075" i="15"/>
  <c r="U1075" i="15" s="1"/>
  <c r="W1075" i="15"/>
  <c r="X982" i="15"/>
  <c r="U982" i="15" s="1"/>
  <c r="W982" i="15"/>
  <c r="X98" i="15"/>
  <c r="U98" i="15" s="1"/>
  <c r="W98" i="15"/>
  <c r="U534" i="7"/>
  <c r="X483" i="15"/>
  <c r="U483" i="15" s="1"/>
  <c r="W483" i="15"/>
  <c r="U157" i="7"/>
  <c r="X4" i="15"/>
  <c r="W4" i="15"/>
  <c r="E1246" i="15"/>
  <c r="O4" i="17"/>
  <c r="O5" i="16"/>
  <c r="U920" i="7"/>
  <c r="U687" i="7"/>
  <c r="X517" i="15"/>
  <c r="U517" i="15" s="1"/>
  <c r="W517" i="15"/>
  <c r="W143" i="15"/>
  <c r="X143" i="15"/>
  <c r="U143" i="15" s="1"/>
  <c r="Q23" i="17"/>
  <c r="Q9" i="16"/>
  <c r="U1031" i="7"/>
  <c r="X890" i="15"/>
  <c r="U890" i="15" s="1"/>
  <c r="W890" i="15"/>
  <c r="X792" i="15"/>
  <c r="U792" i="15" s="1"/>
  <c r="W792" i="15"/>
  <c r="X428" i="15"/>
  <c r="U428" i="15" s="1"/>
  <c r="W428" i="15"/>
  <c r="Z20" i="9"/>
  <c r="X20" i="9"/>
  <c r="W20" i="9"/>
  <c r="K23" i="17"/>
  <c r="K9" i="16"/>
  <c r="U1241" i="7"/>
  <c r="U725" i="7"/>
  <c r="F14" i="16"/>
  <c r="X296" i="15"/>
  <c r="U296" i="15" s="1"/>
  <c r="W296" i="15"/>
  <c r="X145" i="15"/>
  <c r="U145" i="15" s="1"/>
  <c r="W145" i="15"/>
  <c r="X151" i="15"/>
  <c r="U151" i="15" s="1"/>
  <c r="W151" i="15"/>
  <c r="T20" i="17"/>
  <c r="T11" i="16"/>
  <c r="F5" i="17"/>
  <c r="X1203" i="15"/>
  <c r="U1203" i="15" s="1"/>
  <c r="W1203" i="15"/>
  <c r="F6" i="16"/>
  <c r="U937" i="7"/>
  <c r="X830" i="15"/>
  <c r="U830" i="15" s="1"/>
  <c r="W830" i="15"/>
  <c r="U576" i="7"/>
  <c r="U420" i="7"/>
  <c r="W254" i="15"/>
  <c r="X254" i="15"/>
  <c r="U254" i="15" s="1"/>
  <c r="X390" i="15"/>
  <c r="U390" i="15" s="1"/>
  <c r="W390" i="15"/>
  <c r="U1232" i="7"/>
  <c r="X972" i="15"/>
  <c r="U972" i="15" s="1"/>
  <c r="W972" i="15"/>
  <c r="X935" i="15"/>
  <c r="U935" i="15" s="1"/>
  <c r="W935" i="15"/>
  <c r="X394" i="15"/>
  <c r="U394" i="15" s="1"/>
  <c r="W394" i="15"/>
  <c r="U279" i="7"/>
  <c r="M5" i="17"/>
  <c r="M6" i="16"/>
  <c r="U983" i="7"/>
  <c r="U910" i="7"/>
  <c r="U568" i="7"/>
  <c r="U246" i="7"/>
  <c r="X356" i="15"/>
  <c r="U356" i="15" s="1"/>
  <c r="W356" i="15"/>
  <c r="U127" i="7"/>
  <c r="U978" i="7"/>
  <c r="U625" i="7"/>
  <c r="U467" i="7"/>
  <c r="U349" i="7"/>
  <c r="U159" i="7"/>
  <c r="X273" i="15"/>
  <c r="U273" i="15" s="1"/>
  <c r="W273" i="15"/>
  <c r="X541" i="15"/>
  <c r="U541" i="15" s="1"/>
  <c r="W541" i="15"/>
  <c r="X1234" i="15"/>
  <c r="U1234" i="15" s="1"/>
  <c r="W1234" i="15"/>
  <c r="W969" i="15"/>
  <c r="X969" i="15"/>
  <c r="U969" i="15" s="1"/>
  <c r="F4" i="17"/>
  <c r="F5" i="16"/>
  <c r="X624" i="15"/>
  <c r="U624" i="15" s="1"/>
  <c r="W624" i="15"/>
  <c r="U850" i="7"/>
  <c r="X210" i="15"/>
  <c r="U210" i="15" s="1"/>
  <c r="W210" i="15"/>
  <c r="P23" i="17"/>
  <c r="P9" i="16"/>
  <c r="Y886" i="15"/>
  <c r="X742" i="15"/>
  <c r="U742" i="15" s="1"/>
  <c r="W742" i="15"/>
  <c r="Z15" i="8"/>
  <c r="X15" i="8"/>
  <c r="W15" i="8"/>
  <c r="X11" i="15"/>
  <c r="U11" i="15" s="1"/>
  <c r="W11" i="15"/>
  <c r="X308" i="15"/>
  <c r="U308" i="15" s="1"/>
  <c r="W308" i="15"/>
  <c r="X157" i="15"/>
  <c r="U157" i="15" s="1"/>
  <c r="W157" i="15"/>
  <c r="H4" i="17"/>
  <c r="H5" i="16"/>
  <c r="M25" i="17"/>
  <c r="M8" i="16"/>
  <c r="T6" i="17"/>
  <c r="T7" i="16"/>
  <c r="U1029" i="7"/>
  <c r="U480" i="7"/>
  <c r="X374" i="15"/>
  <c r="U374" i="15" s="1"/>
  <c r="W374" i="15"/>
  <c r="U1192" i="7"/>
  <c r="W130" i="15"/>
  <c r="X130" i="15"/>
  <c r="U130" i="15" s="1"/>
  <c r="G4" i="17"/>
  <c r="G5" i="16"/>
  <c r="P26" i="17"/>
  <c r="P3" i="16"/>
  <c r="Y375" i="15"/>
  <c r="U941" i="7"/>
  <c r="X855" i="15"/>
  <c r="U855" i="15" s="1"/>
  <c r="W855" i="15"/>
  <c r="X725" i="15"/>
  <c r="U725" i="15" s="1"/>
  <c r="W725" i="15"/>
  <c r="Z14" i="8"/>
  <c r="X14" i="8"/>
  <c r="W14" i="8"/>
  <c r="L4" i="17"/>
  <c r="L5" i="16"/>
  <c r="P13" i="16"/>
  <c r="Y528" i="15"/>
  <c r="X937" i="15"/>
  <c r="U937" i="15" s="1"/>
  <c r="W937" i="15"/>
  <c r="U611" i="7"/>
  <c r="U186" i="7"/>
  <c r="X119" i="15"/>
  <c r="U119" i="15" s="1"/>
  <c r="W119" i="15"/>
  <c r="U74" i="7"/>
  <c r="U1110" i="7"/>
  <c r="U759" i="7"/>
  <c r="U599" i="7"/>
  <c r="U522" i="7"/>
  <c r="U293" i="7"/>
  <c r="X279" i="15"/>
  <c r="U279" i="15" s="1"/>
  <c r="W279" i="15"/>
  <c r="O21" i="17"/>
  <c r="O10" i="16"/>
  <c r="U900" i="7"/>
  <c r="F24" i="17"/>
  <c r="X910" i="15"/>
  <c r="U910" i="15" s="1"/>
  <c r="W910" i="15"/>
  <c r="X819" i="15"/>
  <c r="U819" i="15" s="1"/>
  <c r="W819" i="15"/>
  <c r="X568" i="15"/>
  <c r="U568" i="15" s="1"/>
  <c r="W568" i="15"/>
  <c r="U412" i="7"/>
  <c r="W246" i="15"/>
  <c r="X246" i="15"/>
  <c r="U246" i="15" s="1"/>
  <c r="W127" i="15"/>
  <c r="X127" i="15"/>
  <c r="U127" i="15" s="1"/>
  <c r="U66" i="7"/>
  <c r="M4" i="17"/>
  <c r="M5" i="16"/>
  <c r="U1195" i="7"/>
  <c r="U896" i="7"/>
  <c r="U810" i="7"/>
  <c r="U658" i="7"/>
  <c r="X625" i="15"/>
  <c r="U625" i="15" s="1"/>
  <c r="W625" i="15"/>
  <c r="X467" i="15"/>
  <c r="U467" i="15" s="1"/>
  <c r="W467" i="15"/>
  <c r="X349" i="15"/>
  <c r="U349" i="15" s="1"/>
  <c r="W349" i="15"/>
  <c r="X174" i="15"/>
  <c r="U174" i="15" s="1"/>
  <c r="W174" i="15"/>
  <c r="U62" i="7"/>
  <c r="X911" i="15"/>
  <c r="U911" i="15" s="1"/>
  <c r="W911" i="15"/>
  <c r="Z4" i="9"/>
  <c r="X4" i="9"/>
  <c r="W4" i="9"/>
  <c r="X261" i="15"/>
  <c r="U261" i="15" s="1"/>
  <c r="W261" i="15"/>
  <c r="X1065" i="15"/>
  <c r="U1065" i="15" s="1"/>
  <c r="W1065" i="15"/>
  <c r="X567" i="15"/>
  <c r="U567" i="15" s="1"/>
  <c r="W567" i="15"/>
  <c r="AA9" i="8"/>
  <c r="Y9" i="8"/>
  <c r="P4" i="17"/>
  <c r="P5" i="16"/>
  <c r="Y624" i="15"/>
  <c r="X1037" i="15"/>
  <c r="U1037" i="15" s="1"/>
  <c r="W1037" i="15"/>
  <c r="U864" i="7"/>
  <c r="X778" i="15"/>
  <c r="U778" i="15" s="1"/>
  <c r="W778" i="15"/>
  <c r="X435" i="15"/>
  <c r="U435" i="15" s="1"/>
  <c r="W435" i="15"/>
  <c r="W268" i="15"/>
  <c r="X268" i="15"/>
  <c r="U268" i="15" s="1"/>
  <c r="X37" i="15"/>
  <c r="U37" i="15" s="1"/>
  <c r="W37" i="15"/>
  <c r="X32" i="15"/>
  <c r="U32" i="15" s="1"/>
  <c r="W32" i="15"/>
  <c r="R25" i="17"/>
  <c r="R8" i="16"/>
  <c r="X944" i="15"/>
  <c r="U944" i="15" s="1"/>
  <c r="W944" i="15"/>
  <c r="U612" i="7"/>
  <c r="X585" i="15"/>
  <c r="U585" i="15" s="1"/>
  <c r="W585" i="15"/>
  <c r="X534" i="15"/>
  <c r="U534" i="15" s="1"/>
  <c r="W534" i="15"/>
  <c r="X48" i="15"/>
  <c r="U48" i="15" s="1"/>
  <c r="W48" i="15"/>
  <c r="X1029" i="15"/>
  <c r="U1029" i="15" s="1"/>
  <c r="W1029" i="15"/>
  <c r="W920" i="15"/>
  <c r="X920" i="15"/>
  <c r="U920" i="15" s="1"/>
  <c r="X885" i="15"/>
  <c r="U885" i="15" s="1"/>
  <c r="W885" i="15"/>
  <c r="X480" i="15"/>
  <c r="U480" i="15" s="1"/>
  <c r="W480" i="15"/>
  <c r="W266" i="15"/>
  <c r="X266" i="15"/>
  <c r="U266" i="15" s="1"/>
  <c r="U996" i="7"/>
  <c r="U824" i="7"/>
  <c r="N4" i="17"/>
  <c r="N5" i="16"/>
  <c r="AA3" i="8"/>
  <c r="Y3" i="8"/>
  <c r="U1027" i="7"/>
  <c r="X941" i="15"/>
  <c r="U941" i="15" s="1"/>
  <c r="W941" i="15"/>
  <c r="U487" i="7"/>
  <c r="U200" i="7"/>
  <c r="AA13" i="8"/>
  <c r="Y13" i="8"/>
  <c r="U763" i="7"/>
  <c r="U512" i="7"/>
  <c r="U360" i="7"/>
  <c r="S5" i="17"/>
  <c r="S6" i="16"/>
  <c r="U987" i="7"/>
  <c r="X759" i="15"/>
  <c r="U759" i="15" s="1"/>
  <c r="W759" i="15"/>
  <c r="U666" i="7"/>
  <c r="X522" i="15"/>
  <c r="U522" i="15" s="1"/>
  <c r="W522" i="15"/>
  <c r="U1215" i="7"/>
  <c r="U1089" i="7"/>
  <c r="Z24" i="9"/>
  <c r="X24" i="9"/>
  <c r="W24" i="9"/>
  <c r="X66" i="15"/>
  <c r="U66" i="15" s="1"/>
  <c r="W66" i="15"/>
  <c r="U26" i="17"/>
  <c r="U3" i="16"/>
  <c r="U773" i="7"/>
  <c r="U285" i="7"/>
  <c r="U69" i="7"/>
  <c r="X62" i="15"/>
  <c r="U62" i="15" s="1"/>
  <c r="W62" i="15"/>
  <c r="N20" i="17"/>
  <c r="N11" i="16"/>
  <c r="P11" i="17"/>
  <c r="Y344" i="15"/>
  <c r="Z10" i="9"/>
  <c r="X10" i="9"/>
  <c r="W10" i="9"/>
  <c r="S20" i="17"/>
  <c r="S11" i="16"/>
  <c r="U598" i="7"/>
  <c r="L21" i="17"/>
  <c r="L10" i="16"/>
  <c r="R6" i="17"/>
  <c r="R7" i="16"/>
  <c r="X834" i="15"/>
  <c r="U834" i="15" s="1"/>
  <c r="W834" i="15"/>
  <c r="X617" i="15"/>
  <c r="U617" i="15" s="1"/>
  <c r="W617" i="15"/>
  <c r="X361" i="15"/>
  <c r="U361" i="15" s="1"/>
  <c r="W361" i="15"/>
  <c r="X323" i="15"/>
  <c r="U323" i="15" s="1"/>
  <c r="W323" i="15"/>
  <c r="N26" i="17"/>
  <c r="N3" i="16"/>
  <c r="X1097" i="15"/>
  <c r="U1097" i="15" s="1"/>
  <c r="W1097" i="15"/>
  <c r="U1012" i="7"/>
  <c r="X795" i="15"/>
  <c r="U795" i="15" s="1"/>
  <c r="W795" i="15"/>
  <c r="X452" i="15"/>
  <c r="U452" i="15" s="1"/>
  <c r="W452" i="15"/>
  <c r="X222" i="15"/>
  <c r="U222" i="15" s="1"/>
  <c r="W222" i="15"/>
  <c r="X154" i="15"/>
  <c r="U154" i="15" s="1"/>
  <c r="W154" i="15"/>
  <c r="W113" i="15"/>
  <c r="X113" i="15"/>
  <c r="U113" i="15" s="1"/>
  <c r="S7" i="17"/>
  <c r="R1246" i="15"/>
  <c r="W1068" i="15"/>
  <c r="X1068" i="15"/>
  <c r="U1068" i="15" s="1"/>
  <c r="W5" i="8"/>
  <c r="Z5" i="8"/>
  <c r="X5" i="8"/>
  <c r="X630" i="15"/>
  <c r="U630" i="15" s="1"/>
  <c r="W630" i="15"/>
  <c r="L27" i="17"/>
  <c r="L4" i="16"/>
  <c r="AA23" i="9"/>
  <c r="Y23" i="9"/>
  <c r="AA4" i="9"/>
  <c r="Y4" i="9"/>
  <c r="P27" i="17"/>
  <c r="P4" i="16"/>
  <c r="Y455" i="15"/>
  <c r="X741" i="15"/>
  <c r="U741" i="15" s="1"/>
  <c r="W741" i="15"/>
  <c r="U665" i="7"/>
  <c r="U621" i="7"/>
  <c r="X839" i="15"/>
  <c r="U839" i="15" s="1"/>
  <c r="W839" i="15"/>
  <c r="X612" i="15"/>
  <c r="U612" i="15" s="1"/>
  <c r="W612" i="15"/>
  <c r="X775" i="15"/>
  <c r="U775" i="15" s="1"/>
  <c r="W775" i="15"/>
  <c r="X590" i="15"/>
  <c r="U590" i="15" s="1"/>
  <c r="W590" i="15"/>
  <c r="F13" i="17"/>
  <c r="X86" i="15"/>
  <c r="W86" i="15"/>
  <c r="X996" i="15"/>
  <c r="U996" i="15" s="1"/>
  <c r="W996" i="15"/>
  <c r="X922" i="15"/>
  <c r="U922" i="15" s="1"/>
  <c r="W922" i="15"/>
  <c r="U213" i="7"/>
  <c r="I6" i="17"/>
  <c r="I7" i="16"/>
  <c r="AA26" i="9"/>
  <c r="Y26" i="9"/>
  <c r="U886" i="7"/>
  <c r="U835" i="7"/>
  <c r="F9" i="17"/>
  <c r="X664" i="15"/>
  <c r="U664" i="15" s="1"/>
  <c r="W664" i="15"/>
  <c r="X649" i="15"/>
  <c r="U649" i="15" s="1"/>
  <c r="W649" i="15"/>
  <c r="X200" i="15"/>
  <c r="U200" i="15" s="1"/>
  <c r="W200" i="15"/>
  <c r="X95" i="15"/>
  <c r="U95" i="15" s="1"/>
  <c r="W95" i="15"/>
  <c r="T7" i="17"/>
  <c r="S1246" i="15"/>
  <c r="U1240" i="7"/>
  <c r="U1096" i="7"/>
  <c r="X763" i="15"/>
  <c r="U763" i="15" s="1"/>
  <c r="W763" i="15"/>
  <c r="U670" i="7"/>
  <c r="X512" i="15"/>
  <c r="U512" i="15" s="1"/>
  <c r="W512" i="15"/>
  <c r="U297" i="7"/>
  <c r="X186" i="15"/>
  <c r="U186" i="15" s="1"/>
  <c r="W186" i="15"/>
  <c r="U1111" i="7"/>
  <c r="U539" i="7"/>
  <c r="U201" i="7"/>
  <c r="X900" i="15"/>
  <c r="U900" i="15" s="1"/>
  <c r="W900" i="15"/>
  <c r="U662" i="7"/>
  <c r="U73" i="7"/>
  <c r="G23" i="17"/>
  <c r="G9" i="16"/>
  <c r="U1103" i="7"/>
  <c r="U832" i="7"/>
  <c r="U698" i="7"/>
  <c r="U710" i="7"/>
  <c r="U531" i="7"/>
  <c r="U403" i="7"/>
  <c r="G20" i="17"/>
  <c r="G11" i="16"/>
  <c r="Y11" i="9"/>
  <c r="AA11" i="9"/>
  <c r="L1246" i="15"/>
  <c r="X556" i="15"/>
  <c r="U556" i="15" s="1"/>
  <c r="W556" i="15"/>
  <c r="X766" i="15"/>
  <c r="U766" i="15" s="1"/>
  <c r="W766" i="15"/>
  <c r="X470" i="15"/>
  <c r="U470" i="15" s="1"/>
  <c r="W470" i="15"/>
  <c r="X951" i="15"/>
  <c r="U951" i="15" s="1"/>
  <c r="W951" i="15"/>
  <c r="X650" i="15"/>
  <c r="U650" i="15" s="1"/>
  <c r="W650" i="15"/>
  <c r="X185" i="15"/>
  <c r="U185" i="15" s="1"/>
  <c r="W185" i="15"/>
  <c r="Z6" i="9"/>
  <c r="W6" i="9"/>
  <c r="X6" i="9"/>
  <c r="X405" i="15"/>
  <c r="U405" i="15" s="1"/>
  <c r="W405" i="15"/>
  <c r="U1069" i="7"/>
  <c r="X923" i="15"/>
  <c r="U923" i="15" s="1"/>
  <c r="W923" i="15"/>
  <c r="U220" i="7"/>
  <c r="X1012" i="15"/>
  <c r="U1012" i="15" s="1"/>
  <c r="W1012" i="15"/>
  <c r="J17" i="17"/>
  <c r="J12" i="16"/>
  <c r="U533" i="7"/>
  <c r="U203" i="7"/>
  <c r="K17" i="17"/>
  <c r="K12" i="16"/>
  <c r="U1086" i="7"/>
  <c r="U854" i="7"/>
  <c r="U587" i="7"/>
  <c r="X321" i="15"/>
  <c r="U321" i="15" s="1"/>
  <c r="W321" i="15"/>
  <c r="W146" i="15"/>
  <c r="X146" i="15"/>
  <c r="U146" i="15" s="1"/>
  <c r="H25" i="17"/>
  <c r="H8" i="16"/>
  <c r="AA5" i="8"/>
  <c r="Y5" i="8"/>
  <c r="AA4" i="8"/>
  <c r="Y4" i="8"/>
  <c r="X665" i="15"/>
  <c r="U665" i="15" s="1"/>
  <c r="W665" i="15"/>
  <c r="X621" i="15"/>
  <c r="U621" i="15" s="1"/>
  <c r="W621" i="15"/>
  <c r="U492" i="7"/>
  <c r="U312" i="7"/>
  <c r="U161" i="7"/>
  <c r="U123" i="7"/>
  <c r="U1039" i="7"/>
  <c r="U445" i="7"/>
  <c r="U334" i="7"/>
  <c r="U1126" i="7"/>
  <c r="U1112" i="7"/>
  <c r="U432" i="7"/>
  <c r="U382" i="7"/>
  <c r="X198" i="15"/>
  <c r="U198" i="15" s="1"/>
  <c r="W198" i="15"/>
  <c r="Z13" i="9"/>
  <c r="X13" i="9"/>
  <c r="W13" i="9"/>
  <c r="N6" i="17"/>
  <c r="N7" i="16"/>
  <c r="X7" i="15"/>
  <c r="W7" i="15"/>
  <c r="U1101" i="7"/>
  <c r="X213" i="15"/>
  <c r="U213" i="15" s="1"/>
  <c r="W213" i="15"/>
  <c r="G21" i="17"/>
  <c r="G10" i="16"/>
  <c r="U980" i="7"/>
  <c r="F23" i="17"/>
  <c r="F9" i="16"/>
  <c r="X886" i="15"/>
  <c r="W886" i="15"/>
  <c r="W835" i="15"/>
  <c r="X835" i="15"/>
  <c r="U835" i="15" s="1"/>
  <c r="Z9" i="9"/>
  <c r="X9" i="9"/>
  <c r="W9" i="9"/>
  <c r="U433" i="7"/>
  <c r="U18" i="7"/>
  <c r="W1096" i="15"/>
  <c r="X1096" i="15"/>
  <c r="U1096" i="15" s="1"/>
  <c r="U934" i="7"/>
  <c r="X670" i="15"/>
  <c r="U670" i="15" s="1"/>
  <c r="W670" i="15"/>
  <c r="U415" i="7"/>
  <c r="U122" i="7"/>
  <c r="U1013" i="7"/>
  <c r="U781" i="7"/>
  <c r="U818" i="7"/>
  <c r="I26" i="17"/>
  <c r="I3" i="16"/>
  <c r="K5" i="17"/>
  <c r="K6" i="16"/>
  <c r="U1107" i="7"/>
  <c r="U1009" i="7"/>
  <c r="U909" i="7"/>
  <c r="X662" i="15"/>
  <c r="U662" i="15" s="1"/>
  <c r="W662" i="15"/>
  <c r="X499" i="15"/>
  <c r="U499" i="15" s="1"/>
  <c r="W499" i="15"/>
  <c r="U289" i="7"/>
  <c r="M21" i="17"/>
  <c r="M10" i="16"/>
  <c r="U1005" i="7"/>
  <c r="X698" i="15"/>
  <c r="U698" i="15" s="1"/>
  <c r="W698" i="15"/>
  <c r="X710" i="15"/>
  <c r="U710" i="15" s="1"/>
  <c r="W710" i="15"/>
  <c r="X285" i="15"/>
  <c r="U285" i="15" s="1"/>
  <c r="W285" i="15"/>
  <c r="X245" i="15"/>
  <c r="U245" i="15" s="1"/>
  <c r="W245" i="15"/>
  <c r="P1246" i="15"/>
  <c r="P7" i="17"/>
  <c r="I20" i="17"/>
  <c r="I11" i="16"/>
  <c r="F6" i="17"/>
  <c r="F7" i="16"/>
  <c r="X1213" i="15"/>
  <c r="U1213" i="15" s="1"/>
  <c r="W1213" i="15"/>
  <c r="W977" i="15"/>
  <c r="X977" i="15"/>
  <c r="U977" i="15" s="1"/>
  <c r="X367" i="15"/>
  <c r="U367" i="15" s="1"/>
  <c r="W367" i="15"/>
  <c r="O6" i="17"/>
  <c r="O7" i="16"/>
  <c r="U548" i="7"/>
  <c r="U290" i="7"/>
  <c r="X211" i="15"/>
  <c r="U211" i="15" s="1"/>
  <c r="W211" i="15"/>
  <c r="X575" i="15"/>
  <c r="U575" i="15" s="1"/>
  <c r="W575" i="15"/>
  <c r="T25" i="17"/>
  <c r="T8" i="16"/>
  <c r="X1002" i="15"/>
  <c r="U1002" i="15" s="1"/>
  <c r="W1002" i="15"/>
  <c r="X282" i="15"/>
  <c r="U282" i="15" s="1"/>
  <c r="W282" i="15"/>
  <c r="F8" i="17"/>
  <c r="X102" i="15"/>
  <c r="W102" i="15"/>
  <c r="W1104" i="15"/>
  <c r="X1104" i="15"/>
  <c r="U1104" i="15" s="1"/>
  <c r="X854" i="15"/>
  <c r="U854" i="15" s="1"/>
  <c r="W854" i="15"/>
  <c r="U669" i="7"/>
  <c r="X587" i="15"/>
  <c r="U587" i="15" s="1"/>
  <c r="W587" i="15"/>
  <c r="AA27" i="9"/>
  <c r="Y27" i="9"/>
  <c r="U23" i="17"/>
  <c r="U9" i="16"/>
  <c r="U538" i="7"/>
  <c r="X312" i="15"/>
  <c r="U312" i="15" s="1"/>
  <c r="W312" i="15"/>
  <c r="X161" i="15"/>
  <c r="U161" i="15" s="1"/>
  <c r="W161" i="15"/>
  <c r="X123" i="15"/>
  <c r="U123" i="15" s="1"/>
  <c r="W123" i="15"/>
  <c r="Y7" i="15"/>
  <c r="O1246" i="15"/>
  <c r="U1171" i="7"/>
  <c r="W953" i="15"/>
  <c r="X953" i="15"/>
  <c r="U953" i="15" s="1"/>
  <c r="U800" i="7"/>
  <c r="X334" i="15"/>
  <c r="U334" i="15" s="1"/>
  <c r="W334" i="15"/>
  <c r="U228" i="7"/>
  <c r="W1112" i="15"/>
  <c r="X1112" i="15"/>
  <c r="U1112" i="15" s="1"/>
  <c r="X797" i="15"/>
  <c r="U797" i="15" s="1"/>
  <c r="W797" i="15"/>
  <c r="X682" i="15"/>
  <c r="U682" i="15" s="1"/>
  <c r="W682" i="15"/>
  <c r="U524" i="7"/>
  <c r="X432" i="15"/>
  <c r="U432" i="15" s="1"/>
  <c r="W432" i="15"/>
  <c r="U134" i="7"/>
  <c r="G26" i="17"/>
  <c r="G3" i="16"/>
  <c r="U942" i="7"/>
  <c r="X595" i="15"/>
  <c r="U595" i="15" s="1"/>
  <c r="W595" i="15"/>
  <c r="K27" i="17"/>
  <c r="K4" i="16"/>
  <c r="X980" i="15"/>
  <c r="U980" i="15" s="1"/>
  <c r="W980" i="15"/>
  <c r="Z9" i="8"/>
  <c r="X9" i="8"/>
  <c r="W9" i="8"/>
  <c r="X433" i="15"/>
  <c r="U433" i="15" s="1"/>
  <c r="W433" i="15"/>
  <c r="U129" i="7"/>
  <c r="P13" i="17"/>
  <c r="Y86" i="15"/>
  <c r="P14" i="16"/>
  <c r="Y296" i="15"/>
  <c r="X18" i="15"/>
  <c r="U18" i="15" s="1"/>
  <c r="W18" i="15"/>
  <c r="U822" i="7"/>
  <c r="U543" i="7"/>
  <c r="X415" i="15"/>
  <c r="U415" i="15" s="1"/>
  <c r="W415" i="15"/>
  <c r="X297" i="15"/>
  <c r="U297" i="15" s="1"/>
  <c r="W297" i="15"/>
  <c r="U1161" i="7"/>
  <c r="W1013" i="15"/>
  <c r="X1013" i="15"/>
  <c r="U1013" i="15" s="1"/>
  <c r="U187" i="7"/>
  <c r="U814" i="7"/>
  <c r="W256" i="15"/>
  <c r="X256" i="15"/>
  <c r="U256" i="15" s="1"/>
  <c r="K4" i="17"/>
  <c r="K5" i="16"/>
  <c r="U1220" i="7"/>
  <c r="U570" i="7"/>
  <c r="W5" i="15"/>
  <c r="X5" i="15"/>
  <c r="U5" i="15" s="1"/>
  <c r="M1246" i="15"/>
  <c r="W61" i="15"/>
  <c r="X61" i="15"/>
  <c r="U61" i="15" s="1"/>
  <c r="X695" i="15"/>
  <c r="U695" i="15" s="1"/>
  <c r="W695" i="15"/>
  <c r="R27" i="17"/>
  <c r="R4" i="16"/>
  <c r="T26" i="17"/>
  <c r="T3" i="16"/>
  <c r="X1061" i="15"/>
  <c r="U1061" i="15" s="1"/>
  <c r="W1061" i="15"/>
  <c r="X802" i="15"/>
  <c r="U802" i="15" s="1"/>
  <c r="W802" i="15"/>
  <c r="X523" i="15"/>
  <c r="U523" i="15" s="1"/>
  <c r="W523" i="15"/>
  <c r="Z7" i="8"/>
  <c r="X7" i="8"/>
  <c r="W7" i="8"/>
  <c r="J6" i="17"/>
  <c r="J7" i="16"/>
  <c r="O17" i="17"/>
  <c r="O12" i="16"/>
  <c r="F17" i="17"/>
  <c r="F12" i="16"/>
  <c r="X548" i="15"/>
  <c r="U548" i="15" s="1"/>
  <c r="W548" i="15"/>
  <c r="U226" i="7"/>
  <c r="S21" i="17"/>
  <c r="S10" i="16"/>
  <c r="X1038" i="15"/>
  <c r="U1038" i="15" s="1"/>
  <c r="W1038" i="15"/>
  <c r="O27" i="17"/>
  <c r="O4" i="16"/>
  <c r="U1045" i="7"/>
  <c r="X448" i="15"/>
  <c r="U448" i="15" s="1"/>
  <c r="W448" i="15"/>
  <c r="X214" i="15"/>
  <c r="U214" i="15" s="1"/>
  <c r="W214" i="15"/>
  <c r="X8" i="9"/>
  <c r="W8" i="9"/>
  <c r="Z8" i="9"/>
  <c r="U875" i="7"/>
  <c r="X684" i="15"/>
  <c r="U684" i="15" s="1"/>
  <c r="W684" i="15"/>
  <c r="F26" i="17"/>
  <c r="F3" i="16"/>
  <c r="X375" i="15"/>
  <c r="W375" i="15"/>
  <c r="U275" i="7"/>
  <c r="U133" i="7"/>
  <c r="H21" i="17"/>
  <c r="H10" i="16"/>
  <c r="U593" i="7"/>
  <c r="P12" i="17"/>
  <c r="Y787" i="15"/>
  <c r="X1039" i="15"/>
  <c r="U1039" i="15" s="1"/>
  <c r="W1039" i="15"/>
  <c r="U898" i="7"/>
  <c r="X694" i="15"/>
  <c r="U694" i="15" s="1"/>
  <c r="W694" i="15"/>
  <c r="U601" i="7"/>
  <c r="U486" i="7"/>
  <c r="X303" i="15"/>
  <c r="U303" i="15" s="1"/>
  <c r="W303" i="15"/>
  <c r="U141" i="7"/>
  <c r="U27" i="17"/>
  <c r="U4" i="16"/>
  <c r="K6" i="17"/>
  <c r="K7" i="16"/>
  <c r="X942" i="15"/>
  <c r="U942" i="15" s="1"/>
  <c r="W942" i="15"/>
  <c r="X881" i="15"/>
  <c r="U881" i="15" s="1"/>
  <c r="W881" i="15"/>
  <c r="U858" i="7"/>
  <c r="X183" i="15"/>
  <c r="U183" i="15" s="1"/>
  <c r="W183" i="15"/>
  <c r="I5" i="17"/>
  <c r="I6" i="16"/>
  <c r="U1072" i="7"/>
  <c r="Z23" i="9"/>
  <c r="X23" i="9"/>
  <c r="W23" i="9"/>
  <c r="U788" i="7"/>
  <c r="U504" i="7"/>
  <c r="X129" i="15"/>
  <c r="U129" i="15" s="1"/>
  <c r="W129" i="15"/>
  <c r="AA13" i="9"/>
  <c r="Y13" i="9"/>
  <c r="Y14" i="8"/>
  <c r="AA14" i="8"/>
  <c r="S17" i="17"/>
  <c r="S12" i="16"/>
  <c r="U1115" i="7"/>
  <c r="U785" i="7"/>
  <c r="X822" i="15"/>
  <c r="U822" i="15" s="1"/>
  <c r="W822" i="15"/>
  <c r="U690" i="7"/>
  <c r="X1161" i="15"/>
  <c r="U1161" i="15" s="1"/>
  <c r="W1161" i="15"/>
  <c r="U717" i="7"/>
  <c r="U746" i="7"/>
  <c r="U510" i="7"/>
  <c r="U288" i="7"/>
  <c r="X253" i="15"/>
  <c r="U253" i="15" s="1"/>
  <c r="W253" i="15"/>
  <c r="U1076" i="7"/>
  <c r="X836" i="15"/>
  <c r="U836" i="15" s="1"/>
  <c r="W836" i="15"/>
  <c r="U777" i="7"/>
  <c r="U720" i="7"/>
  <c r="U407" i="7"/>
  <c r="X289" i="15"/>
  <c r="U289" i="15" s="1"/>
  <c r="W289" i="15"/>
  <c r="W9" i="15"/>
  <c r="X9" i="15"/>
  <c r="U9" i="15" s="1"/>
  <c r="G27" i="17"/>
  <c r="G4" i="16"/>
  <c r="R4" i="17"/>
  <c r="R5" i="16"/>
  <c r="U1070" i="7"/>
  <c r="U903" i="7"/>
  <c r="U846" i="7"/>
  <c r="U648" i="7"/>
  <c r="U193" i="7"/>
  <c r="P8" i="17"/>
  <c r="Y102" i="15"/>
  <c r="X6" i="18" l="1"/>
  <c r="U886" i="15"/>
  <c r="U24" i="18"/>
  <c r="U35" i="15"/>
  <c r="U126" i="15"/>
  <c r="U1028" i="15"/>
  <c r="X56" i="18"/>
  <c r="W65" i="18"/>
  <c r="X30" i="18"/>
  <c r="V56" i="18"/>
  <c r="S56" i="18" s="1"/>
  <c r="T56" i="18"/>
  <c r="T66" i="18"/>
  <c r="T77" i="18"/>
  <c r="V6" i="18"/>
  <c r="W77" i="18"/>
  <c r="T65" i="18"/>
  <c r="U66" i="18"/>
  <c r="S66" i="18" s="1"/>
  <c r="X65" i="18"/>
  <c r="V65" i="18"/>
  <c r="T30" i="18"/>
  <c r="X77" i="18"/>
  <c r="V77" i="18"/>
  <c r="T98" i="18"/>
  <c r="W98" i="18"/>
  <c r="U98" i="18"/>
  <c r="V93" i="18"/>
  <c r="X93" i="18"/>
  <c r="W13" i="18"/>
  <c r="U13" i="18"/>
  <c r="T13" i="18"/>
  <c r="V23" i="18"/>
  <c r="X23" i="18"/>
  <c r="W9" i="18"/>
  <c r="T9" i="18"/>
  <c r="U9" i="18"/>
  <c r="X37" i="18"/>
  <c r="V37" i="18"/>
  <c r="V19" i="18"/>
  <c r="S19" i="18" s="1"/>
  <c r="X19" i="18"/>
  <c r="U30" i="18"/>
  <c r="W20" i="18"/>
  <c r="T20" i="18"/>
  <c r="U20" i="18"/>
  <c r="X9" i="18"/>
  <c r="V9" i="18"/>
  <c r="W6" i="18"/>
  <c r="U6" i="18"/>
  <c r="S6" i="18" s="1"/>
  <c r="T6" i="18"/>
  <c r="T63" i="18"/>
  <c r="U63" i="18"/>
  <c r="W63" i="18"/>
  <c r="X81" i="18"/>
  <c r="V81" i="18"/>
  <c r="V54" i="18"/>
  <c r="X54" i="18"/>
  <c r="U81" i="18"/>
  <c r="W81" i="18"/>
  <c r="T81" i="18"/>
  <c r="T67" i="18"/>
  <c r="W67" i="18"/>
  <c r="U67" i="18"/>
  <c r="V24" i="18"/>
  <c r="S24" i="18" s="1"/>
  <c r="X24" i="18"/>
  <c r="X22" i="18"/>
  <c r="V22" i="18"/>
  <c r="U7" i="18"/>
  <c r="W7" i="18"/>
  <c r="T7" i="18"/>
  <c r="V33" i="18"/>
  <c r="S33" i="18" s="1"/>
  <c r="X33" i="18"/>
  <c r="W93" i="18"/>
  <c r="T93" i="18"/>
  <c r="U93" i="18"/>
  <c r="X58" i="18"/>
  <c r="V58" i="18"/>
  <c r="S58" i="18" s="1"/>
  <c r="V14" i="18"/>
  <c r="X14" i="18"/>
  <c r="X64" i="18"/>
  <c r="V64" i="18"/>
  <c r="U10" i="18"/>
  <c r="W10" i="18"/>
  <c r="T10" i="18"/>
  <c r="T18" i="18"/>
  <c r="W18" i="18"/>
  <c r="U18" i="18"/>
  <c r="X17" i="18"/>
  <c r="V17" i="18"/>
  <c r="U375" i="15"/>
  <c r="U275" i="15"/>
  <c r="V46" i="18"/>
  <c r="X46" i="18"/>
  <c r="V28" i="18"/>
  <c r="X28" i="18"/>
  <c r="X20" i="18"/>
  <c r="V20" i="18"/>
  <c r="U11" i="18"/>
  <c r="W11" i="18"/>
  <c r="T11" i="18"/>
  <c r="V27" i="18"/>
  <c r="X27" i="18"/>
  <c r="U46" i="18"/>
  <c r="W46" i="18"/>
  <c r="T46" i="18"/>
  <c r="V67" i="18"/>
  <c r="X67" i="18"/>
  <c r="W30" i="18"/>
  <c r="W12" i="18"/>
  <c r="U12" i="18"/>
  <c r="T12" i="18"/>
  <c r="U65" i="18"/>
  <c r="S65" i="18" s="1"/>
  <c r="X44" i="18"/>
  <c r="V44" i="18"/>
  <c r="T15" i="18"/>
  <c r="W15" i="18"/>
  <c r="U15" i="18"/>
  <c r="V95" i="18"/>
  <c r="X95" i="18"/>
  <c r="T58" i="18"/>
  <c r="U78" i="18"/>
  <c r="W78" i="18"/>
  <c r="T78" i="18"/>
  <c r="X32" i="18"/>
  <c r="V32" i="18"/>
  <c r="X7" i="18"/>
  <c r="V7" i="18"/>
  <c r="W16" i="18"/>
  <c r="U16" i="18"/>
  <c r="T16" i="18"/>
  <c r="X34" i="18"/>
  <c r="V34" i="18"/>
  <c r="X61" i="18"/>
  <c r="V61" i="18"/>
  <c r="S61" i="18" s="1"/>
  <c r="W68" i="18"/>
  <c r="U68" i="18"/>
  <c r="T68" i="18"/>
  <c r="X36" i="18"/>
  <c r="V36" i="18"/>
  <c r="V91" i="18"/>
  <c r="X91" i="18"/>
  <c r="W83" i="18"/>
  <c r="T83" i="18"/>
  <c r="U83" i="18"/>
  <c r="V63" i="18"/>
  <c r="X63" i="18"/>
  <c r="V87" i="18"/>
  <c r="S87" i="18" s="1"/>
  <c r="X87" i="18"/>
  <c r="W25" i="18"/>
  <c r="U25" i="18"/>
  <c r="T25" i="18"/>
  <c r="T44" i="18"/>
  <c r="W44" i="18"/>
  <c r="U44" i="18"/>
  <c r="V12" i="18"/>
  <c r="X12" i="18"/>
  <c r="X82" i="18"/>
  <c r="V82" i="18"/>
  <c r="X16" i="18"/>
  <c r="V16" i="18"/>
  <c r="U82" i="18"/>
  <c r="T82" i="18"/>
  <c r="W82" i="18"/>
  <c r="X42" i="18"/>
  <c r="V42" i="18"/>
  <c r="V29" i="18"/>
  <c r="S29" i="18" s="1"/>
  <c r="X29" i="18"/>
  <c r="X66" i="18"/>
  <c r="U97" i="18"/>
  <c r="W97" i="18"/>
  <c r="T97" i="18"/>
  <c r="U39" i="18"/>
  <c r="W39" i="18"/>
  <c r="T39" i="18"/>
  <c r="V60" i="18"/>
  <c r="S60" i="18" s="1"/>
  <c r="X60" i="18"/>
  <c r="V80" i="18"/>
  <c r="S80" i="18" s="1"/>
  <c r="X80" i="18"/>
  <c r="X41" i="18"/>
  <c r="V41" i="18"/>
  <c r="V59" i="18"/>
  <c r="S59" i="18" s="1"/>
  <c r="X59" i="18"/>
  <c r="X39" i="18"/>
  <c r="V39" i="18"/>
  <c r="V31" i="18"/>
  <c r="S31" i="18" s="1"/>
  <c r="X31" i="18"/>
  <c r="X85" i="18"/>
  <c r="V85" i="18"/>
  <c r="V10" i="18"/>
  <c r="X10" i="18"/>
  <c r="W38" i="18"/>
  <c r="T38" i="18"/>
  <c r="U38" i="18"/>
  <c r="X13" i="18"/>
  <c r="V13" i="18"/>
  <c r="T92" i="18"/>
  <c r="U92" i="18"/>
  <c r="W92" i="18"/>
  <c r="U86" i="18"/>
  <c r="W86" i="18"/>
  <c r="T86" i="18"/>
  <c r="V94" i="18"/>
  <c r="X94" i="18"/>
  <c r="X78" i="18"/>
  <c r="V78" i="18"/>
  <c r="T34" i="18"/>
  <c r="U34" i="18"/>
  <c r="W34" i="18"/>
  <c r="W14" i="18"/>
  <c r="U14" i="18"/>
  <c r="T14" i="18"/>
  <c r="W95" i="18"/>
  <c r="T95" i="18"/>
  <c r="U95" i="18"/>
  <c r="S95" i="18" s="1"/>
  <c r="T88" i="18"/>
  <c r="U88" i="18"/>
  <c r="W88" i="18"/>
  <c r="V30" i="18"/>
  <c r="X57" i="18"/>
  <c r="V57" i="18"/>
  <c r="S57" i="18" s="1"/>
  <c r="T80" i="18"/>
  <c r="V47" i="18"/>
  <c r="X47" i="18"/>
  <c r="W8" i="18"/>
  <c r="U8" i="18"/>
  <c r="T8" i="18"/>
  <c r="X74" i="18"/>
  <c r="V74" i="18"/>
  <c r="S74" i="18" s="1"/>
  <c r="W64" i="18"/>
  <c r="T64" i="18"/>
  <c r="U64" i="18"/>
  <c r="S64" i="18" s="1"/>
  <c r="U26" i="18"/>
  <c r="T26" i="18"/>
  <c r="W26" i="18"/>
  <c r="V88" i="18"/>
  <c r="X88" i="18"/>
  <c r="W56" i="18"/>
  <c r="W96" i="18"/>
  <c r="T96" i="18"/>
  <c r="U96" i="18"/>
  <c r="X75" i="18"/>
  <c r="V75" i="18"/>
  <c r="S75" i="18" s="1"/>
  <c r="V98" i="18"/>
  <c r="X98" i="18"/>
  <c r="U22" i="18"/>
  <c r="T22" i="18"/>
  <c r="W22" i="18"/>
  <c r="U77" i="18"/>
  <c r="S77" i="18" s="1"/>
  <c r="T21" i="18"/>
  <c r="U21" i="18"/>
  <c r="W21" i="18"/>
  <c r="T94" i="18"/>
  <c r="W94" i="18"/>
  <c r="U94" i="18"/>
  <c r="X43" i="18"/>
  <c r="V43" i="18"/>
  <c r="S43" i="18" s="1"/>
  <c r="W47" i="18"/>
  <c r="T47" i="18"/>
  <c r="U47" i="18"/>
  <c r="X89" i="18"/>
  <c r="V89" i="18"/>
  <c r="V79" i="18"/>
  <c r="S79" i="18" s="1"/>
  <c r="X79" i="18"/>
  <c r="V11" i="18"/>
  <c r="X11" i="18"/>
  <c r="V68" i="18"/>
  <c r="X68" i="18"/>
  <c r="X97" i="18"/>
  <c r="V97" i="18"/>
  <c r="T17" i="18"/>
  <c r="U17" i="18"/>
  <c r="S17" i="18" s="1"/>
  <c r="W17" i="18"/>
  <c r="W85" i="18"/>
  <c r="U85" i="18"/>
  <c r="S85" i="18" s="1"/>
  <c r="T85" i="18"/>
  <c r="W66" i="18"/>
  <c r="U40" i="18"/>
  <c r="T40" i="18"/>
  <c r="W40" i="18"/>
  <c r="X5" i="18"/>
  <c r="V5" i="18"/>
  <c r="V21" i="18"/>
  <c r="X21" i="18"/>
  <c r="X25" i="18"/>
  <c r="V25" i="18"/>
  <c r="X84" i="18"/>
  <c r="V84" i="18"/>
  <c r="S84" i="18" s="1"/>
  <c r="X86" i="18"/>
  <c r="V86" i="18"/>
  <c r="T36" i="18"/>
  <c r="U36" i="18"/>
  <c r="S36" i="18" s="1"/>
  <c r="W36" i="18"/>
  <c r="U37" i="18"/>
  <c r="S37" i="18" s="1"/>
  <c r="W37" i="18"/>
  <c r="T37" i="18"/>
  <c r="T42" i="18"/>
  <c r="W42" i="18"/>
  <c r="U42" i="18"/>
  <c r="V76" i="18"/>
  <c r="S76" i="18" s="1"/>
  <c r="X76" i="18"/>
  <c r="V18" i="18"/>
  <c r="X18" i="18"/>
  <c r="U41" i="18"/>
  <c r="S41" i="18" s="1"/>
  <c r="W41" i="18"/>
  <c r="T41" i="18"/>
  <c r="T84" i="18"/>
  <c r="X92" i="18"/>
  <c r="V92" i="18"/>
  <c r="T89" i="18"/>
  <c r="W89" i="18"/>
  <c r="U89" i="18"/>
  <c r="V35" i="18"/>
  <c r="S35" i="18" s="1"/>
  <c r="X35" i="18"/>
  <c r="X38" i="18"/>
  <c r="V38" i="18"/>
  <c r="T31" i="18"/>
  <c r="U91" i="18"/>
  <c r="S91" i="18" s="1"/>
  <c r="W91" i="18"/>
  <c r="T91" i="18"/>
  <c r="W28" i="18"/>
  <c r="T28" i="18"/>
  <c r="U28" i="18"/>
  <c r="S28" i="18" s="1"/>
  <c r="T61" i="18"/>
  <c r="X90" i="18"/>
  <c r="V90" i="18"/>
  <c r="S90" i="18" s="1"/>
  <c r="X62" i="18"/>
  <c r="V62" i="18"/>
  <c r="S62" i="18" s="1"/>
  <c r="W27" i="18"/>
  <c r="U27" i="18"/>
  <c r="T27" i="18"/>
  <c r="X49" i="18"/>
  <c r="V49" i="18"/>
  <c r="S49" i="18" s="1"/>
  <c r="T5" i="18"/>
  <c r="W5" i="18"/>
  <c r="U5" i="18"/>
  <c r="V15" i="18"/>
  <c r="X15" i="18"/>
  <c r="X40" i="18"/>
  <c r="V40" i="18"/>
  <c r="V83" i="18"/>
  <c r="X83" i="18"/>
  <c r="X45" i="18"/>
  <c r="V45" i="18"/>
  <c r="S45" i="18" s="1"/>
  <c r="T32" i="18"/>
  <c r="W32" i="18"/>
  <c r="U32" i="18"/>
  <c r="S32" i="18" s="1"/>
  <c r="T43" i="18"/>
  <c r="V48" i="18"/>
  <c r="S48" i="18" s="1"/>
  <c r="X48" i="18"/>
  <c r="U54" i="18"/>
  <c r="S54" i="18" s="1"/>
  <c r="T54" i="18"/>
  <c r="W54" i="18"/>
  <c r="V96" i="18"/>
  <c r="X96" i="18"/>
  <c r="T60" i="18"/>
  <c r="T24" i="18"/>
  <c r="T19" i="18"/>
  <c r="U177" i="15"/>
  <c r="U23" i="18"/>
  <c r="S23" i="18" s="1"/>
  <c r="T23" i="18"/>
  <c r="W23" i="18"/>
  <c r="X26" i="18"/>
  <c r="V26" i="18"/>
  <c r="X8" i="18"/>
  <c r="V8" i="18"/>
  <c r="T35" i="18"/>
  <c r="T33" i="18"/>
  <c r="U4" i="15"/>
  <c r="Z26" i="17"/>
  <c r="X26" i="17"/>
  <c r="W26" i="17"/>
  <c r="Z17" i="17"/>
  <c r="X17" i="17"/>
  <c r="W17" i="17"/>
  <c r="U102" i="15"/>
  <c r="X7" i="17"/>
  <c r="W7" i="17"/>
  <c r="Z7" i="17"/>
  <c r="AA6" i="17"/>
  <c r="Y6" i="17"/>
  <c r="AA8" i="17"/>
  <c r="Y8" i="17"/>
  <c r="Z8" i="17"/>
  <c r="X8" i="17"/>
  <c r="W8" i="17"/>
  <c r="X4" i="17"/>
  <c r="W4" i="17"/>
  <c r="Z4" i="17"/>
  <c r="U455" i="15"/>
  <c r="Z4" i="16"/>
  <c r="X4" i="16"/>
  <c r="W4" i="16"/>
  <c r="AA10" i="16"/>
  <c r="Y10" i="16"/>
  <c r="Z3" i="16"/>
  <c r="X3" i="16"/>
  <c r="W3" i="16"/>
  <c r="Y4" i="16"/>
  <c r="AA4" i="16"/>
  <c r="X27" i="17"/>
  <c r="W27" i="17"/>
  <c r="Z27" i="17"/>
  <c r="AA21" i="17"/>
  <c r="Y21" i="17"/>
  <c r="U86" i="15"/>
  <c r="Y27" i="17"/>
  <c r="AA27" i="17"/>
  <c r="X14" i="16"/>
  <c r="W14" i="16"/>
  <c r="Z14" i="16"/>
  <c r="Z10" i="16"/>
  <c r="X10" i="16"/>
  <c r="W10" i="16"/>
  <c r="AA22" i="17"/>
  <c r="Y22" i="17"/>
  <c r="AA5" i="16"/>
  <c r="Y5" i="16"/>
  <c r="Z7" i="16"/>
  <c r="X7" i="16"/>
  <c r="W7" i="16"/>
  <c r="Z9" i="16"/>
  <c r="X9" i="16"/>
  <c r="W9" i="16"/>
  <c r="Z13" i="17"/>
  <c r="X13" i="17"/>
  <c r="W13" i="17"/>
  <c r="Z22" i="17"/>
  <c r="X22" i="17"/>
  <c r="W22" i="17"/>
  <c r="W11" i="16"/>
  <c r="Z11" i="16"/>
  <c r="X11" i="16"/>
  <c r="W21" i="17"/>
  <c r="Z21" i="17"/>
  <c r="X21" i="17"/>
  <c r="AA4" i="17"/>
  <c r="Y4" i="17"/>
  <c r="Z6" i="17"/>
  <c r="X6" i="17"/>
  <c r="W6" i="17"/>
  <c r="Z23" i="17"/>
  <c r="X23" i="17"/>
  <c r="W23" i="17"/>
  <c r="AA11" i="17"/>
  <c r="Y11" i="17"/>
  <c r="Z20" i="17"/>
  <c r="X20" i="17"/>
  <c r="W20" i="17"/>
  <c r="Y10" i="17"/>
  <c r="AA10" i="17"/>
  <c r="AA14" i="16"/>
  <c r="Y14" i="16"/>
  <c r="Z9" i="17"/>
  <c r="X9" i="17"/>
  <c r="W9" i="17"/>
  <c r="U787" i="15"/>
  <c r="Z8" i="16"/>
  <c r="X8" i="16"/>
  <c r="W8" i="16"/>
  <c r="U344" i="15"/>
  <c r="AA9" i="16"/>
  <c r="Y9" i="16"/>
  <c r="Z6" i="16"/>
  <c r="X6" i="16"/>
  <c r="W6" i="16"/>
  <c r="Z12" i="17"/>
  <c r="X12" i="17"/>
  <c r="W12" i="17"/>
  <c r="Z11" i="17"/>
  <c r="X11" i="17"/>
  <c r="W11" i="17"/>
  <c r="AA23" i="17"/>
  <c r="Y23" i="17"/>
  <c r="AA12" i="16"/>
  <c r="Y12" i="16"/>
  <c r="AA6" i="16"/>
  <c r="Y6" i="16"/>
  <c r="Y7" i="17"/>
  <c r="AA7" i="17"/>
  <c r="Z25" i="17"/>
  <c r="X25" i="17"/>
  <c r="W25" i="17"/>
  <c r="AA16" i="16"/>
  <c r="Y16" i="16"/>
  <c r="AA17" i="17"/>
  <c r="Y17" i="17"/>
  <c r="AA5" i="17"/>
  <c r="Y5" i="17"/>
  <c r="AA12" i="17"/>
  <c r="Y12" i="17"/>
  <c r="AA9" i="17"/>
  <c r="Y9" i="17"/>
  <c r="AA13" i="17"/>
  <c r="Y13" i="17"/>
  <c r="AA3" i="16"/>
  <c r="Y3" i="16"/>
  <c r="Z5" i="17"/>
  <c r="X5" i="17"/>
  <c r="W5" i="17"/>
  <c r="X24" i="17"/>
  <c r="W24" i="17"/>
  <c r="Z24" i="17"/>
  <c r="AA26" i="17"/>
  <c r="Y26" i="17"/>
  <c r="Z10" i="17"/>
  <c r="X10" i="17"/>
  <c r="W10" i="17"/>
  <c r="Z16" i="16"/>
  <c r="X16" i="16"/>
  <c r="W16" i="16"/>
  <c r="AA24" i="17"/>
  <c r="Y24" i="17"/>
  <c r="U648" i="15"/>
  <c r="AA8" i="16"/>
  <c r="Y8" i="16"/>
  <c r="Z12" i="16"/>
  <c r="X12" i="16"/>
  <c r="W12" i="16"/>
  <c r="AA11" i="16"/>
  <c r="Y11" i="16"/>
  <c r="Z16" i="17"/>
  <c r="X16" i="17"/>
  <c r="W16" i="17"/>
  <c r="AA25" i="17"/>
  <c r="Y25" i="17"/>
  <c r="U528" i="15"/>
  <c r="AA7" i="16"/>
  <c r="Y7" i="16"/>
  <c r="AA20" i="17"/>
  <c r="Y20" i="17"/>
  <c r="U7" i="15"/>
  <c r="AA13" i="16"/>
  <c r="Y13" i="16"/>
  <c r="Z5" i="16"/>
  <c r="X5" i="16"/>
  <c r="W5" i="16"/>
  <c r="AA16" i="17"/>
  <c r="Y16" i="17"/>
  <c r="Z13" i="16"/>
  <c r="X13" i="16"/>
  <c r="W13" i="16"/>
  <c r="S47" i="18" l="1"/>
  <c r="S22" i="18"/>
  <c r="S7" i="18"/>
  <c r="S82" i="18"/>
  <c r="S88" i="18"/>
  <c r="S39" i="18"/>
  <c r="S9" i="18"/>
  <c r="S27" i="18"/>
  <c r="S89" i="18"/>
  <c r="S86" i="18"/>
  <c r="S46" i="18"/>
  <c r="S68" i="18"/>
  <c r="S5" i="18"/>
  <c r="S67" i="18"/>
  <c r="S94" i="18"/>
  <c r="S93" i="18"/>
  <c r="S26" i="18"/>
  <c r="S18" i="18"/>
  <c r="S25" i="18"/>
  <c r="S40" i="18"/>
  <c r="S92" i="18"/>
  <c r="S15" i="18"/>
  <c r="S11" i="18"/>
  <c r="S10" i="18"/>
  <c r="S8" i="18"/>
  <c r="S38" i="18"/>
  <c r="S63" i="18"/>
  <c r="S16" i="18"/>
  <c r="S96" i="18"/>
  <c r="S83" i="18"/>
  <c r="S34" i="18"/>
  <c r="S13" i="18"/>
  <c r="S12" i="18"/>
  <c r="S14" i="18"/>
  <c r="S20" i="18"/>
  <c r="S98" i="18"/>
  <c r="S42" i="18"/>
  <c r="S21" i="18"/>
  <c r="S44" i="18"/>
  <c r="S81" i="18"/>
  <c r="S30" i="18"/>
  <c r="S97" i="18"/>
  <c r="S78" i="18"/>
  <c r="W3" i="18"/>
  <c r="T3" i="18"/>
  <c r="U3" i="18"/>
  <c r="V3" i="18"/>
  <c r="X3" i="18"/>
  <c r="S3" i="18" l="1"/>
</calcChain>
</file>

<file path=xl/sharedStrings.xml><?xml version="1.0" encoding="utf-8"?>
<sst xmlns="http://schemas.openxmlformats.org/spreadsheetml/2006/main" count="6877" uniqueCount="1498">
  <si>
    <t>id</t>
  </si>
  <si>
    <t>name</t>
  </si>
  <si>
    <t>structure_order</t>
  </si>
  <si>
    <t>parent_id</t>
  </si>
  <si>
    <t>background</t>
  </si>
  <si>
    <t>Tuberomammillary nucleus, ventral part</t>
  </si>
  <si>
    <t>Primary somatosensory area, mouth, layer 6b</t>
  </si>
  <si>
    <t>Inferior colliculus</t>
  </si>
  <si>
    <t>internal capsule</t>
  </si>
  <si>
    <t>Principal sensory nucleus of the trigeminal</t>
  </si>
  <si>
    <t>Primary somatosensory area, trunk, layer 6a</t>
  </si>
  <si>
    <t>Superior colliculus, motor related, intermediate gray layer</t>
  </si>
  <si>
    <t>Parataenial nucleus</t>
  </si>
  <si>
    <t>Superior colliculus, motor related, intermediate white layer</t>
  </si>
  <si>
    <t>Induseum griseum</t>
  </si>
  <si>
    <t>Anterior amygdalar area</t>
  </si>
  <si>
    <t>Superior colliculus, motor related, deep gray layer</t>
  </si>
  <si>
    <t>Intergeniculate leaflet of the lateral geniculate complex</t>
  </si>
  <si>
    <t>Anterior cingulate area</t>
  </si>
  <si>
    <t>Primary visual area, layer 6a</t>
  </si>
  <si>
    <t>Oculomotor nucleus</t>
  </si>
  <si>
    <t>Gustatory areas, layer 1</t>
  </si>
  <si>
    <t>Paraventricular hypothalamic nucleus</t>
  </si>
  <si>
    <t>posteromedial visual area, layer 2/3</t>
  </si>
  <si>
    <t>Superior colliculus, motor related, deep white layer</t>
  </si>
  <si>
    <t>Infralimbic area</t>
  </si>
  <si>
    <t>Precommissural nucleus</t>
  </si>
  <si>
    <t>Nucleus accumbens</t>
  </si>
  <si>
    <t>medial longitudinal fascicle</t>
  </si>
  <si>
    <t>Paraventricular hypothalamic nucleus, descending division</t>
  </si>
  <si>
    <t>Anterodorsal nucleus</t>
  </si>
  <si>
    <t>Lateral terminal nucleus of the accessory optic tract</t>
  </si>
  <si>
    <t>Interstitial nucleus of Cajal</t>
  </si>
  <si>
    <t>Frontal pole, layer 1</t>
  </si>
  <si>
    <t>Anterodorsal preoptic nucleus</t>
  </si>
  <si>
    <t>ventricular systems</t>
  </si>
  <si>
    <t>Lateral visual area, layer 6a</t>
  </si>
  <si>
    <t>middle cerebellar peduncle</t>
  </si>
  <si>
    <t>lateral ventricle</t>
  </si>
  <si>
    <t>Prelimbic area, layer 6a</t>
  </si>
  <si>
    <t>Anterior hypothalamic nucleus</t>
  </si>
  <si>
    <t>motor root of the trigeminal nerve</t>
  </si>
  <si>
    <t>Temporal association areas, layer 1</t>
  </si>
  <si>
    <t>Interpeduncular nucleus</t>
  </si>
  <si>
    <t>Ventral cochlear nucleus</t>
  </si>
  <si>
    <t>Agranular insular area, dorsal part</t>
  </si>
  <si>
    <t>Superior olivary complex, medial part</t>
  </si>
  <si>
    <t>Primary somatosensory area, lower limb, layer 2/3</t>
  </si>
  <si>
    <t>Superior olivary complex, lateral part</t>
  </si>
  <si>
    <t>Trochlear nucleus</t>
  </si>
  <si>
    <t>optic chiasm</t>
  </si>
  <si>
    <t>Periventricular hypothalamic nucleus, intermediate part</t>
  </si>
  <si>
    <t>Agranular insular area, posterior part, layer 1</t>
  </si>
  <si>
    <t>Lateral visual area, layer 6b</t>
  </si>
  <si>
    <t>Superior olivary complex, periolivary region</t>
  </si>
  <si>
    <t>optic tract</t>
  </si>
  <si>
    <t>Periventricular hypothalamic nucleus, posterior part</t>
  </si>
  <si>
    <t>Anteromedial nucleus</t>
  </si>
  <si>
    <t>Midbrain reticular nucleus</t>
  </si>
  <si>
    <t>third ventricle</t>
  </si>
  <si>
    <t>Lateral amygdalar nucleus</t>
  </si>
  <si>
    <t>Prelimbic area, layer 6b</t>
  </si>
  <si>
    <t>Periventricular hypothalamic nucleus, preoptic part</t>
  </si>
  <si>
    <t>cerebral aqueduct</t>
  </si>
  <si>
    <t>fourth ventricle</t>
  </si>
  <si>
    <t>Pontine reticular nucleus</t>
  </si>
  <si>
    <t>Gustatory areas, layer 4</t>
  </si>
  <si>
    <t>Lateral dorsal nucleus of thalamus</t>
  </si>
  <si>
    <t>Dorsal auditory area, layer 6a</t>
  </si>
  <si>
    <t>posterior commissure</t>
  </si>
  <si>
    <t>Anterior olfactory nucleus</t>
  </si>
  <si>
    <t>Laterodorsal tegmental nucleus</t>
  </si>
  <si>
    <t>Agranular insular area, posterior part, layer 2/3</t>
  </si>
  <si>
    <t>Dorsal part of the lateral geniculate complex</t>
  </si>
  <si>
    <t>Prelimbic area, layer 1</t>
  </si>
  <si>
    <t>Retrochiasmatic area</t>
  </si>
  <si>
    <t>Ventral part of the lateral geniculate complex</t>
  </si>
  <si>
    <t>Gustatory areas, layer 2/3</t>
  </si>
  <si>
    <t>Nucleus of reunions</t>
  </si>
  <si>
    <t>Lateral habenula</t>
  </si>
  <si>
    <t>Gustatory areas, layer 5</t>
  </si>
  <si>
    <t>Accessory olfactory bulb, glomerular layer</t>
  </si>
  <si>
    <t>Rhomboid nucleus</t>
  </si>
  <si>
    <t>pyramid</t>
  </si>
  <si>
    <t>Lateral hypothalamic area</t>
  </si>
  <si>
    <t>Accessory olfactory bulb, granular layer</t>
  </si>
  <si>
    <t>Primary somatosensory area, barrel field, layer 2/3</t>
  </si>
  <si>
    <t>Accessory olfactory bulb, mitral layer</t>
  </si>
  <si>
    <t>Lateral mammillary nucleus</t>
  </si>
  <si>
    <t>Anterior cingulate area, dorsal part, layer 2/3</t>
  </si>
  <si>
    <t>Red nucleus</t>
  </si>
  <si>
    <t>Anterior pretectal nucleus</t>
  </si>
  <si>
    <t>Lateral posterior nucleus of the thalamus</t>
  </si>
  <si>
    <t>Arcuate hypothalamic nucleus</t>
  </si>
  <si>
    <t>Lateral preoptic area</t>
  </si>
  <si>
    <t>Anterior tegmental nucleus</t>
  </si>
  <si>
    <t>Anterolateral visual area, layer 5</t>
  </si>
  <si>
    <t>Temporal association areas, layer 4</t>
  </si>
  <si>
    <t>Dorsal auditory area, layer 6b</t>
  </si>
  <si>
    <t>Midbrain reticular nucleus, retrorubral area</t>
  </si>
  <si>
    <t>Posterior auditory area, layer 6a</t>
  </si>
  <si>
    <t>Lateral septal nucleus, caudal (caudodorsal) part</t>
  </si>
  <si>
    <t>Primary auditory area, layer 2/3</t>
  </si>
  <si>
    <t>Dorsal auditory area, layer 5</t>
  </si>
  <si>
    <t>Retrosplenial area</t>
  </si>
  <si>
    <t>Anteroventral nucleus of thalamus</t>
  </si>
  <si>
    <t>posteromedial visual area, layer 6a</t>
  </si>
  <si>
    <t>Lateral septal nucleus, rostral (rostroventral) part</t>
  </si>
  <si>
    <t>Nucleus of the lateral olfactory tract, molecular layer</t>
  </si>
  <si>
    <t>Reticular nucleus of the thalamus</t>
  </si>
  <si>
    <t>Anteroventral preoptic nucleus</t>
  </si>
  <si>
    <t>Lateral septal nucleus, ventral part</t>
  </si>
  <si>
    <t>Posterolateral visual area, layer 2/3</t>
  </si>
  <si>
    <t>Nucleus sagulum</t>
  </si>
  <si>
    <t>Anteroventral periventricular nucleus</t>
  </si>
  <si>
    <t>Retrosplenial area, dorsal part, layer 6a</t>
  </si>
  <si>
    <t>Striatum-like amygdalar nuclei</t>
  </si>
  <si>
    <t>Retrosplenial area, lateral agranular part, layer 6b</t>
  </si>
  <si>
    <t>Anteromedial visual area, layer 1</t>
  </si>
  <si>
    <t>Bed nucleus of the anterior commissure</t>
  </si>
  <si>
    <t>Orbital area, ventrolateral part, layer 2/3</t>
  </si>
  <si>
    <t>Temporal association areas, layer 5</t>
  </si>
  <si>
    <t>Bed nucleus of the accessory olfactory tract</t>
  </si>
  <si>
    <t>Basolateral amygdalar nucleus</t>
  </si>
  <si>
    <t>Anterior cingulate area, ventral part, layer 2/3</t>
  </si>
  <si>
    <t>Magnocellular nucleus</t>
  </si>
  <si>
    <t>stria terminalis</t>
  </si>
  <si>
    <t>Basolateral amygdalar nucleus, anterior part</t>
  </si>
  <si>
    <t>Prelimbic area, layer 2/3</t>
  </si>
  <si>
    <t>Primary visual area, layer 6b</t>
  </si>
  <si>
    <t>Septofimbrial nucleus</t>
  </si>
  <si>
    <t>Basolateral amygdalar nucleus, posterior part</t>
  </si>
  <si>
    <t>Midbrain</t>
  </si>
  <si>
    <t>Agranular insular area, posterior part, layer 6a</t>
  </si>
  <si>
    <t>Basomedial amygdalar nucleus</t>
  </si>
  <si>
    <t>Primary motor area, Layer 1</t>
  </si>
  <si>
    <t>Subgeniculate nucleus</t>
  </si>
  <si>
    <t>Suprageniculate nucleus</t>
  </si>
  <si>
    <t>superior cerebelar peduncles</t>
  </si>
  <si>
    <t>Agranular insular area, dorsal part, layer 2/3</t>
  </si>
  <si>
    <t>Retrosplenial area, dorsal part, layer 6b</t>
  </si>
  <si>
    <t>Accessory supraoptic group</t>
  </si>
  <si>
    <t>Septohippocampal nucleus</t>
  </si>
  <si>
    <t>Perirhinal area, layer 6a</t>
  </si>
  <si>
    <t>supramammillary decussation</t>
  </si>
  <si>
    <t>Substantia innominata</t>
  </si>
  <si>
    <t>Agranular insular area, posterior part, layer 5</t>
  </si>
  <si>
    <t>Subparaventricular zone</t>
  </si>
  <si>
    <t>Subceruleus nucleus</t>
  </si>
  <si>
    <t>Bed nuclei of the stria terminalis</t>
  </si>
  <si>
    <t>Preparasubthalamic nucleus</t>
  </si>
  <si>
    <t>Sublaterodorsal nucleus</t>
  </si>
  <si>
    <t>Mediodorsal nucleus of thalamus</t>
  </si>
  <si>
    <t>Prelimbic area, layer 5</t>
  </si>
  <si>
    <t>Parasubthalamic nucleus</t>
  </si>
  <si>
    <t>Submedial nucleus of the thalamus</t>
  </si>
  <si>
    <t>Perirhinal area, layer 6b</t>
  </si>
  <si>
    <t>Substantia nigra, compact part</t>
  </si>
  <si>
    <t>Posterolateral visual area, layer 6a</t>
  </si>
  <si>
    <t>Substantia nigra, reticular part</t>
  </si>
  <si>
    <t>Field CA1</t>
  </si>
  <si>
    <t>Supraoptic nucleus</t>
  </si>
  <si>
    <t>Posterolateral visual area, layer 6b</t>
  </si>
  <si>
    <t>ventral tegmental decussation</t>
  </si>
  <si>
    <t>Anteromedial visual area, layer 4</t>
  </si>
  <si>
    <t>Medial amygdalar nucleus</t>
  </si>
  <si>
    <t>Orbital area, lateral part, layer 2/3</t>
  </si>
  <si>
    <t>vestibular nerve</t>
  </si>
  <si>
    <t>Subparafascicular nucleus, magnocellular part</t>
  </si>
  <si>
    <t>Lateral visual area, layer 1</t>
  </si>
  <si>
    <t>Subparafascicular nucleus, parvicellular part</t>
  </si>
  <si>
    <t>Field CA2</t>
  </si>
  <si>
    <t>Ectorhinal area/Layer 2/3</t>
  </si>
  <si>
    <t>Retrosplenial area, ventral part, layer 2/3</t>
  </si>
  <si>
    <t>Anteromedial visual area, layer 5</t>
  </si>
  <si>
    <t>Retrosplenial area, dorsal part, layer 2/3</t>
  </si>
  <si>
    <t>columns of the fornix</t>
  </si>
  <si>
    <t>Orbital area, lateral part, layer 6a</t>
  </si>
  <si>
    <t>Anteromedial visual area, layer 6b</t>
  </si>
  <si>
    <t>Retrosplenial area, dorsal part, layer 1</t>
  </si>
  <si>
    <t>dorsal hippocampal commissure</t>
  </si>
  <si>
    <t>Orbital area, lateral part, layer 1</t>
  </si>
  <si>
    <t>ventral hippocampal commissure</t>
  </si>
  <si>
    <t>Primary somatosensory area, upper limb, layer 1</t>
  </si>
  <si>
    <t>Basolateral amygdalar nucleus, ventral part</t>
  </si>
  <si>
    <t>Median preoptic nucleus</t>
  </si>
  <si>
    <t>Posterior auditory area, layer 6b</t>
  </si>
  <si>
    <t>Midbrain trigeminal nucleus</t>
  </si>
  <si>
    <t>Primary somatosensory area, trunk, layer 6b</t>
  </si>
  <si>
    <t>Field CA3</t>
  </si>
  <si>
    <t>alveus</t>
  </si>
  <si>
    <t>posteromedial visual area, layer 6b</t>
  </si>
  <si>
    <t>Subthalamic nucleus</t>
  </si>
  <si>
    <t>Medial geniculate complex</t>
  </si>
  <si>
    <t>Striatum</t>
  </si>
  <si>
    <t>Primary somatosensory area, lower limb, layer 6a</t>
  </si>
  <si>
    <t>brachium of the inferior colliculus</t>
  </si>
  <si>
    <t>Medial habenula</t>
  </si>
  <si>
    <t>Orbital area, medial part, layer 1</t>
  </si>
  <si>
    <t>Orbital area, lateral part, layer 6b</t>
  </si>
  <si>
    <t>Medial mammillary nucleus</t>
  </si>
  <si>
    <t>Superior colliculus, motor related, intermediate gray layer, sublayer a</t>
  </si>
  <si>
    <t>posteromedial visual area, layer 4</t>
  </si>
  <si>
    <t>Subiculum</t>
  </si>
  <si>
    <t>Superior colliculus, motor related, intermediate gray layer, sublayer b</t>
  </si>
  <si>
    <t>Main olfactory bulb</t>
  </si>
  <si>
    <t>Primary somatosensory area, lower limb, layer 6b</t>
  </si>
  <si>
    <t>Superior colliculus, motor related, intermediate gray layer, sublayer c</t>
  </si>
  <si>
    <t>Medial preoptic nucleus</t>
  </si>
  <si>
    <t>Ventral auditory area, layer 6a</t>
  </si>
  <si>
    <t>Medial preoptic area</t>
  </si>
  <si>
    <t>Supramammillary nucleus</t>
  </si>
  <si>
    <t>Dorsal auditory area, layer 1</t>
  </si>
  <si>
    <t>dorsal fornix</t>
  </si>
  <si>
    <t>Medial pretectal area</t>
  </si>
  <si>
    <t>Supratrigeminal nucleus</t>
  </si>
  <si>
    <t>Central amygdalar nucleus</t>
  </si>
  <si>
    <t>Perirhinal area, layer 1</t>
  </si>
  <si>
    <t>Retrosplenial area, ventral part, layer 1</t>
  </si>
  <si>
    <t>Retrosplenial area, dorsal part, layer 4</t>
  </si>
  <si>
    <t>Thalamus</t>
  </si>
  <si>
    <t>Infralimbic area, layer 2/3</t>
  </si>
  <si>
    <t>Primary somatosensory area, nose, layer 1</t>
  </si>
  <si>
    <t>Medial septal nucleus</t>
  </si>
  <si>
    <t>posteromedial visual area, layer 5</t>
  </si>
  <si>
    <t>Postpiriform transition area</t>
  </si>
  <si>
    <t>Lateral visual area, layer 4</t>
  </si>
  <si>
    <t>Tegmental reticular nucleus</t>
  </si>
  <si>
    <t>Central lateral nucleus of the thalamus</t>
  </si>
  <si>
    <t>Primary somatosensory area, upper limb, layer 4</t>
  </si>
  <si>
    <t>Nucleus of the brachium of the inferior colliculus</t>
  </si>
  <si>
    <t>Triangular nucleus of septum</t>
  </si>
  <si>
    <t>Orbital area, medial part, layer 2/3</t>
  </si>
  <si>
    <t>Claustrum</t>
  </si>
  <si>
    <t>Nucleus of Darkschewitsch</t>
  </si>
  <si>
    <t>Anterior cingulate area, ventral part, layer 1</t>
  </si>
  <si>
    <t>Taenia tecta</t>
  </si>
  <si>
    <t>Retrosplenial area, ventral part, layer 6a</t>
  </si>
  <si>
    <t>Primary visual area, layer 1</t>
  </si>
  <si>
    <t>fasciculus retroflexus</t>
  </si>
  <si>
    <t>Diagonal band nucleus</t>
  </si>
  <si>
    <t>Ventral auditory area, layer 6b</t>
  </si>
  <si>
    <t>Central medial nucleus of the thalamus</t>
  </si>
  <si>
    <t>Dorsal auditory area, layer 2/3</t>
  </si>
  <si>
    <t>Anterolateral visual area, layer 6a</t>
  </si>
  <si>
    <t>fimbria</t>
  </si>
  <si>
    <t>Nucleus incertus</t>
  </si>
  <si>
    <t>Orbital area, ventrolateral part, layer 6a</t>
  </si>
  <si>
    <t>Subparafascicular area</t>
  </si>
  <si>
    <t>Retrosplenial area, dorsal part, layer 5</t>
  </si>
  <si>
    <t>habenular commissure</t>
  </si>
  <si>
    <t>Nucleus of the lateral lemniscus</t>
  </si>
  <si>
    <t>Lateral visual area, layer 5</t>
  </si>
  <si>
    <t>Tuberal nucleus</t>
  </si>
  <si>
    <t>Cuneiform nucleus</t>
  </si>
  <si>
    <t>Orbital area, medial part, layer 5</t>
  </si>
  <si>
    <t>Motor nucleus of trigeminal</t>
  </si>
  <si>
    <t>Retrosplenial area, ventral part, layer 6b</t>
  </si>
  <si>
    <t>Primary somatosensory area, upper limb, layer 5</t>
  </si>
  <si>
    <t>Nucleus of the optic tract</t>
  </si>
  <si>
    <t>Ventral anterior-lateral complex of the thalamus</t>
  </si>
  <si>
    <t>Orbital area, lateral part, layer 5</t>
  </si>
  <si>
    <t>Dentate gyrus, granule cell layer</t>
  </si>
  <si>
    <t>inferior colliculus commissure</t>
  </si>
  <si>
    <t>Nucleus of the posterior commissure</t>
  </si>
  <si>
    <t>Gustatory areas, layer 6a</t>
  </si>
  <si>
    <t>Cortical amygdalar area, anterior part</t>
  </si>
  <si>
    <t>Nucleus of the trapezoid body</t>
  </si>
  <si>
    <t>Posterior auditory area, layer 2/3</t>
  </si>
  <si>
    <t>Cortical amygdalar area, posterior part</t>
  </si>
  <si>
    <t>Primary motor area, Layer 5</t>
  </si>
  <si>
    <t>Anterolateral visual area, layer 6b</t>
  </si>
  <si>
    <t>Primary somatosensory area, nose, layer 4</t>
  </si>
  <si>
    <t>Secondary motor area, layer 1</t>
  </si>
  <si>
    <t>Primary somatosensory area, mouth, layer 2/3</t>
  </si>
  <si>
    <t>lateral lemniscus</t>
  </si>
  <si>
    <t>Facial motor nucleus</t>
  </si>
  <si>
    <t>Gustatory areas, layer 6b</t>
  </si>
  <si>
    <t>lateral olfactory tract, body</t>
  </si>
  <si>
    <t>Frontal pole, layer 2/3</t>
  </si>
  <si>
    <t>Primary somatosensory area, trunk, layer 2/3</t>
  </si>
  <si>
    <t>Retrosplenial area, lateral agranular part, layer 1</t>
  </si>
  <si>
    <t>Caudoputamen</t>
  </si>
  <si>
    <t>mammillary peduncle</t>
  </si>
  <si>
    <t>Agranular insular area, ventral part, layer 6a</t>
  </si>
  <si>
    <t>Dorsal auditory area, layer 4</t>
  </si>
  <si>
    <t>Orbital area, ventrolateral part, layer 6b</t>
  </si>
  <si>
    <t>mammillotegmental tract</t>
  </si>
  <si>
    <t>Ventral medial nucleus of the thalamus</t>
  </si>
  <si>
    <t>Retrosplenial area, ventral part, layer 5</t>
  </si>
  <si>
    <t>Ventrolateral preoptic nucleus</t>
  </si>
  <si>
    <t>mammilothalmic tract</t>
  </si>
  <si>
    <t>Perirhinal area, layer 5</t>
  </si>
  <si>
    <t>Ventromedial hypothalamic nucleus</t>
  </si>
  <si>
    <t>Agranular insular area, ventral part, layer 2/3</t>
  </si>
  <si>
    <t>Posterior auditory area, layer 1</t>
  </si>
  <si>
    <t>medial lemniscus</t>
  </si>
  <si>
    <t>Olfactory areas</t>
  </si>
  <si>
    <t>Primary somatosensory area, nose, layer 5</t>
  </si>
  <si>
    <t>Cortical subplate</t>
  </si>
  <si>
    <t>Agranular insular area, ventral part, layer 1</t>
  </si>
  <si>
    <t>midbrain tract of the trigeminal nerve</t>
  </si>
  <si>
    <t>Olivary pretectal nucleus</t>
  </si>
  <si>
    <t>Infralimbic area, layer 1</t>
  </si>
  <si>
    <t>Ventral posterolateral nucleus of the thalamus</t>
  </si>
  <si>
    <t>Primary visual area, layer 4</t>
  </si>
  <si>
    <t>Ventral posterolateral nucleus of the thalamus, parvicellular part</t>
  </si>
  <si>
    <t>Dentate gyrus</t>
  </si>
  <si>
    <t>arbor vitae</t>
  </si>
  <si>
    <t>Temporal association areas, layer 6a</t>
  </si>
  <si>
    <t>Ventral posteromedial nucleus of the thalamus</t>
  </si>
  <si>
    <t>Primary auditory area, layer 1</t>
  </si>
  <si>
    <t>Ventral posteromedial nucleus of the thalamus, parvicellular part</t>
  </si>
  <si>
    <t>Ventral tegmental area</t>
  </si>
  <si>
    <t>Posterolateral visual area, layer 1</t>
  </si>
  <si>
    <t>Olfactory tubercle</t>
  </si>
  <si>
    <t>Ventral auditory area, layer 2/3</t>
  </si>
  <si>
    <t>Ventral tegmental nucleus</t>
  </si>
  <si>
    <t>Posterior auditory area, layer 4</t>
  </si>
  <si>
    <t>Secondary motor area, layer 5</t>
  </si>
  <si>
    <t>Pons</t>
  </si>
  <si>
    <t>Anterior cingulate area, ventral part, layer 5</t>
  </si>
  <si>
    <t>Retrosplenial area, lateral agranular part, layer 5</t>
  </si>
  <si>
    <t>corpus callosum</t>
  </si>
  <si>
    <t>Primary visual area, layer 5</t>
  </si>
  <si>
    <t>Posterior amygdalar nucleus</t>
  </si>
  <si>
    <t>Agranular insular area, dorsal part, layer 6a</t>
  </si>
  <si>
    <t>corticospinal tract</t>
  </si>
  <si>
    <t>Temporal association areas, layer 6b</t>
  </si>
  <si>
    <t>Piriform-amygdalar area</t>
  </si>
  <si>
    <t>Posterior auditory area, layer 5</t>
  </si>
  <si>
    <t>spinal tract of the trigeminal nerve</t>
  </si>
  <si>
    <t>Periaqueductal gray</t>
  </si>
  <si>
    <t>Zona incerta</t>
  </si>
  <si>
    <t>facial nerve</t>
  </si>
  <si>
    <t>Agranular insular area, ventral part, layer 5</t>
  </si>
  <si>
    <t>stria medullaris</t>
  </si>
  <si>
    <t>Pallidum</t>
  </si>
  <si>
    <t>Fields of Forel</t>
  </si>
  <si>
    <t>posteromedial visual area, layer 1</t>
  </si>
  <si>
    <t>Supplemental somatosensory area, layer 2/3</t>
  </si>
  <si>
    <t>Anterior cingulate area, ventral part, 6a</t>
  </si>
  <si>
    <t>Dorsal peduncular area</t>
  </si>
  <si>
    <t>Primary auditory area, layer 4</t>
  </si>
  <si>
    <t>Anterior cingulate area, ventral part, 6b</t>
  </si>
  <si>
    <t>Primary visual area, layer 2/3</t>
  </si>
  <si>
    <t>Infralimbic area, layer 5</t>
  </si>
  <si>
    <t>Dorsomedial nucleus of the hypothalamus</t>
  </si>
  <si>
    <t>Agranular insular area, dorsal part, layer 6b</t>
  </si>
  <si>
    <t>Ectorhinal area/Layer 1</t>
  </si>
  <si>
    <t>Primary somatosensory area, nose, layer 2/3</t>
  </si>
  <si>
    <t>trapezoid body</t>
  </si>
  <si>
    <t>Superior colliculus, superficial gray layer</t>
  </si>
  <si>
    <t>Parasubiculum</t>
  </si>
  <si>
    <t>Primary motor area, Layer 6a</t>
  </si>
  <si>
    <t>Primary auditory area, layer 5</t>
  </si>
  <si>
    <t>Visceral area, layer 6b</t>
  </si>
  <si>
    <t>Superior colliculus, optic layer</t>
  </si>
  <si>
    <t>Primary somatosensory area, upper limb, layer 2/3</t>
  </si>
  <si>
    <t>Visceral area, layer 6a</t>
  </si>
  <si>
    <t>Supplemental somatosensory area, layer 6a</t>
  </si>
  <si>
    <t>rubrospinal tract</t>
  </si>
  <si>
    <t>Parabrachial nucleus</t>
  </si>
  <si>
    <t>Posterolateral visual area, layer 4</t>
  </si>
  <si>
    <t>Supplemental somatosensory area, layer 1</t>
  </si>
  <si>
    <t>Parabigeminal nucleus</t>
  </si>
  <si>
    <t>tectospinal pathway</t>
  </si>
  <si>
    <t>Primary somatosensory area, mouth, layer 1</t>
  </si>
  <si>
    <t>Dorsal tegmental nucleus</t>
  </si>
  <si>
    <t>Primary motor area, Layer 6b</t>
  </si>
  <si>
    <t>amygdalar capsule</t>
  </si>
  <si>
    <t>Perirhinal area, layer 2/3</t>
  </si>
  <si>
    <t>Primary somatosensory area, nose, layer 6a</t>
  </si>
  <si>
    <t>Supplemental somatosensory area, layer 6b</t>
  </si>
  <si>
    <t>Retrosplenial area, lateral agranular part</t>
  </si>
  <si>
    <t>Ectorhinal area</t>
  </si>
  <si>
    <t>Visceral area, layer 1</t>
  </si>
  <si>
    <t>Pontine central gray</t>
  </si>
  <si>
    <t>anterior commissure, olfactory limb</t>
  </si>
  <si>
    <t>Posterolateral visual area, layer 5</t>
  </si>
  <si>
    <t>Anterolateral visual area, layer 2/3</t>
  </si>
  <si>
    <t>Retrosplenial area, lateral agranular part, layer 6a</t>
  </si>
  <si>
    <t>Paracentral nucleus</t>
  </si>
  <si>
    <t>anterior commissure, temporal limb</t>
  </si>
  <si>
    <t>Orbital area, medial part, layer 6a</t>
  </si>
  <si>
    <t>trochlear nerve</t>
  </si>
  <si>
    <t>Posterodorsal preoptic nucleus</t>
  </si>
  <si>
    <t>Entorhinal area, lateral part</t>
  </si>
  <si>
    <t>Anterior cingulate area, dorsal part, layer 6a</t>
  </si>
  <si>
    <t>Central lobule</t>
  </si>
  <si>
    <t>cerebal peduncle</t>
  </si>
  <si>
    <t>Entorhinal area, medial part, dorsal zone</t>
  </si>
  <si>
    <t>Anterior cingulate area, dorsal part, layer 6b</t>
  </si>
  <si>
    <t>Culmen</t>
  </si>
  <si>
    <t>Primary somatosensory area, nose, layer 6b</t>
  </si>
  <si>
    <t>Parafascicular nucleus</t>
  </si>
  <si>
    <t>Pontine gray</t>
  </si>
  <si>
    <t>Entorhinal area, medial part, ventral zone</t>
  </si>
  <si>
    <t>Anterior cingulate area, dorsal part, layer 1</t>
  </si>
  <si>
    <t>cingulum bundle</t>
  </si>
  <si>
    <t>Primary motor area, Layer 2/3</t>
  </si>
  <si>
    <t>Primary somatosensory area, upper limb, layer 6a</t>
  </si>
  <si>
    <t>Posterior hypothalamic nucleus</t>
  </si>
  <si>
    <t>vomeronasal nerve</t>
  </si>
  <si>
    <t>Primary somatosensory area, mouth, layer 4</t>
  </si>
  <si>
    <t>Endopiriform nucleus, dorsal part</t>
  </si>
  <si>
    <t>Primary auditory area, layer 6a</t>
  </si>
  <si>
    <t>Ventral auditory area, layer 1</t>
  </si>
  <si>
    <t>Piriform area</t>
  </si>
  <si>
    <t>Secondary motor area, layer 2/3</t>
  </si>
  <si>
    <t>Retrosplenial area, lateral agranular part, layer 2/3</t>
  </si>
  <si>
    <t>Endopiriform nucleus, ventral part</t>
  </si>
  <si>
    <t>Orbital area, ventrolateral part, layer 1</t>
  </si>
  <si>
    <t>Prelimbic area</t>
  </si>
  <si>
    <t>Lateral visual area, layer 2/3</t>
  </si>
  <si>
    <t>Primary somatosensory area, mouth, layer 5</t>
  </si>
  <si>
    <t>Ectorhinal area/Layer 6a</t>
  </si>
  <si>
    <t>Dorsal premammillary nucleus</t>
  </si>
  <si>
    <t>Primary somatosensory area, barrel field, layer 1</t>
  </si>
  <si>
    <t>Fasciola cinerea</t>
  </si>
  <si>
    <t>Primary motor area</t>
  </si>
  <si>
    <t>Ectorhinal area/Layer 5</t>
  </si>
  <si>
    <t>Ventral auditory area, layer 4</t>
  </si>
  <si>
    <t>Agranular insular area, dorsal part, layer 1</t>
  </si>
  <si>
    <t>root</t>
  </si>
  <si>
    <t>Fundus of striatum</t>
  </si>
  <si>
    <t>Ventral premammillary nucleus</t>
  </si>
  <si>
    <t>Primary auditory area, layer 6b</t>
  </si>
  <si>
    <t>Primary somatosensory area, trunk, layer 1</t>
  </si>
  <si>
    <t>Simple lobule</t>
  </si>
  <si>
    <t>fiber tracts</t>
  </si>
  <si>
    <t>Visceral area, layer 4</t>
  </si>
  <si>
    <t>Anterior cingulate area, dorsal part, layer 5</t>
  </si>
  <si>
    <t>olfactory nerve layer of main olfactory bulb</t>
  </si>
  <si>
    <t>Ansiform lobule</t>
  </si>
  <si>
    <t>Posterior complex of the thalamus</t>
  </si>
  <si>
    <t>Secondary motor area, layer 6a</t>
  </si>
  <si>
    <t>Globus pallidus, external segment</t>
  </si>
  <si>
    <t>Ventral auditory area, layer 5</t>
  </si>
  <si>
    <t>Primary somatosensory area, upper limb, layer 6b</t>
  </si>
  <si>
    <t>Posterior limiting nucleus of the thalamus</t>
  </si>
  <si>
    <t>Primary somatosensory area, lower limb, layer 1</t>
  </si>
  <si>
    <t>Globus pallidus, internal segment</t>
  </si>
  <si>
    <t>Supplemental somatosensory area, layer 4</t>
  </si>
  <si>
    <t>Postsubiculum</t>
  </si>
  <si>
    <t>Primary somatosensory area, barrel field, layer 6a</t>
  </si>
  <si>
    <t>Paraflocculus</t>
  </si>
  <si>
    <t>Peripeduncular nucleus</t>
  </si>
  <si>
    <t>Ectorhinal area/Layer 6b</t>
  </si>
  <si>
    <t>Anteromedial visual area, layer 6a</t>
  </si>
  <si>
    <t>Primary somatosensory area, barrel field, layer 4</t>
  </si>
  <si>
    <t>Flocculus</t>
  </si>
  <si>
    <t>Pedunculopontine nucleus</t>
  </si>
  <si>
    <t>Infralimbic area, layer 6a</t>
  </si>
  <si>
    <t>Visceral area, layer 5</t>
  </si>
  <si>
    <t>doral tegmental decussation</t>
  </si>
  <si>
    <t>Posterior pretectal nucleus</t>
  </si>
  <si>
    <t>Primary somatosensory area, barrel field, layer 6b</t>
  </si>
  <si>
    <t>Anteromedial visual area, layer 2/3</t>
  </si>
  <si>
    <t>Anterolateral visual area, layer 1</t>
  </si>
  <si>
    <t>Perireunensis nucleus</t>
  </si>
  <si>
    <t>Infralimbic area, layer 6b</t>
  </si>
  <si>
    <t>Presubiculum</t>
  </si>
  <si>
    <t>Secondary motor area, layer 6b</t>
  </si>
  <si>
    <t>Primary somatosensory area, trunk, layer 4</t>
  </si>
  <si>
    <t>Hippocampal formation</t>
  </si>
  <si>
    <t>Supplemental somatosensory area, layer 5</t>
  </si>
  <si>
    <t>external medullary lamina of the thalamus</t>
  </si>
  <si>
    <t>Pontine reticular nucleus, caudal part</t>
  </si>
  <si>
    <t>Primary somatosensory area, lower limb, layer 4</t>
  </si>
  <si>
    <t>Hypothalamus</t>
  </si>
  <si>
    <t>Agranular insular area, dorsal part, layer 5</t>
  </si>
  <si>
    <t>Primary somatosensory area, mouth, layer 6a</t>
  </si>
  <si>
    <t>Intercalated amygdalar nucleus</t>
  </si>
  <si>
    <t>Visceral area, layer 2/3</t>
  </si>
  <si>
    <t>Parastrial nucleus</t>
  </si>
  <si>
    <t>Primary somatosensory area, trunk, layer 5</t>
  </si>
  <si>
    <t>Interanterodorsal nucleus of the thalamus</t>
  </si>
  <si>
    <t>Anterolateral visual area, layer 4</t>
  </si>
  <si>
    <t>Interanteromedial nucleus of the thalamus</t>
  </si>
  <si>
    <t>Orbital area, ventrolateral part, layer 5</t>
  </si>
  <si>
    <t>Tuberomammillary nucleus, dorsal part</t>
  </si>
  <si>
    <t>Temporal association areas, layer 2/3</t>
  </si>
  <si>
    <t>Primary somatosensory area, lower limb, layer 5</t>
  </si>
  <si>
    <t>Nucleus of the lateral olfactory tract, layer 3</t>
  </si>
  <si>
    <t>Dentate gyrus, molecular layer</t>
  </si>
  <si>
    <t>Dentate gyrus, polymorph layer</t>
  </si>
  <si>
    <t>Unlabeled</t>
  </si>
  <si>
    <t>Field CA1 ventral</t>
  </si>
  <si>
    <t>Field CA2 ventral</t>
  </si>
  <si>
    <t>Field CA3 ventral</t>
  </si>
  <si>
    <t>Dentate gyrus, granule cell layer ventral</t>
  </si>
  <si>
    <t>Dentate gyrus ventral</t>
  </si>
  <si>
    <t>Dentate gyrus, subgranular zone ventral</t>
  </si>
  <si>
    <t>dCA1</t>
  </si>
  <si>
    <t>dCA3</t>
  </si>
  <si>
    <t>dDG</t>
  </si>
  <si>
    <t>vCA1</t>
  </si>
  <si>
    <t>vCA3</t>
  </si>
  <si>
    <t>vDG</t>
  </si>
  <si>
    <t>RSP</t>
  </si>
  <si>
    <t>ACC</t>
  </si>
  <si>
    <t>PL</t>
  </si>
  <si>
    <t>IL</t>
  </si>
  <si>
    <t>CeA</t>
  </si>
  <si>
    <t>BLA</t>
  </si>
  <si>
    <t>Group</t>
  </si>
  <si>
    <t>T-test</t>
  </si>
  <si>
    <t>Gem 0</t>
  </si>
  <si>
    <t>Gem 1</t>
  </si>
  <si>
    <t>secondary fissure</t>
  </si>
  <si>
    <t>Basic cell groups and regions</t>
  </si>
  <si>
    <t>posterolateral fissure</t>
  </si>
  <si>
    <t>Interfascicular nucleus raphÈ</t>
  </si>
  <si>
    <t>internal medullary lamina of the thalamus</t>
  </si>
  <si>
    <t>Layer 6b, isocortex</t>
  </si>
  <si>
    <t>nodular fissure</t>
  </si>
  <si>
    <t>Entorhinal area, lateral part, layer 2</t>
  </si>
  <si>
    <t>lateral olfactory tract, general</t>
  </si>
  <si>
    <t>Posterior parietal association areas</t>
  </si>
  <si>
    <t>simple fissure</t>
  </si>
  <si>
    <t>Entorhinal area, lateral part, layer 6a</t>
  </si>
  <si>
    <t>lateral spinothalamic tract</t>
  </si>
  <si>
    <t>Periventricular hypothalamic nucleus, anterior part</t>
  </si>
  <si>
    <t>intercrural fissure</t>
  </si>
  <si>
    <t>longitudinal association bundle</t>
  </si>
  <si>
    <t>Anterior cingulate area, dorsal part</t>
  </si>
  <si>
    <t>ansoparamedian fissure</t>
  </si>
  <si>
    <t>Spinal nucleus of the trigeminal, oral part, rostral dorsomedial part</t>
  </si>
  <si>
    <t>mammillary related</t>
  </si>
  <si>
    <t>Paraventricular hypothalamic nucleus, magnocellular division, anterior magnocellular part</t>
  </si>
  <si>
    <t>Anterior cingulate area, ventral part</t>
  </si>
  <si>
    <t>intraparafloccular fissure</t>
  </si>
  <si>
    <t>Intralaminar nuclei of the dorsal thalamus</t>
  </si>
  <si>
    <t>Entorhinal area, lateral part, layer 3</t>
  </si>
  <si>
    <t>Spinal nucleus of the trigeminal, oral part, middle dorsomedial part, dorsal zone</t>
  </si>
  <si>
    <t>medial forebrain bundle</t>
  </si>
  <si>
    <t>Paraventricular hypothalamic nucleus, parvicellular division, anterior parvicellular part</t>
  </si>
  <si>
    <t>paramedian sulcus</t>
  </si>
  <si>
    <t>Medial terminal nucleus of the accessory optic tract</t>
  </si>
  <si>
    <t>Intermediodorsal nucleus of the thalamus</t>
  </si>
  <si>
    <t>Entorhinal area, lateral part, layer 6b</t>
  </si>
  <si>
    <t>Spinal nucleus of the trigeminal, oral part, middle dorsomedial part, ventral zone</t>
  </si>
  <si>
    <t>parafloccular sulcus</t>
  </si>
  <si>
    <t>Spinal nucleus of the trigeminal, oral part, ventrolateral part</t>
  </si>
  <si>
    <t>midbrain related</t>
  </si>
  <si>
    <t>Paraventricular hypothalamic nucleus, magnocellular division</t>
  </si>
  <si>
    <t>Dorsal terminal nucleus of the accessory optic tract</t>
  </si>
  <si>
    <t>Interstitial nucleus of the vestibular nerve</t>
  </si>
  <si>
    <t>Spinal nucleus of the trigeminal, oral part, caudal dorsomedial part</t>
  </si>
  <si>
    <t>Paraventricular hypothalamic nucleus, magnocellular division, medial magnocellular part</t>
  </si>
  <si>
    <t>Anterior hypothalamic area</t>
  </si>
  <si>
    <t>Nucleus of the lateral lemniscus, dorsal part</t>
  </si>
  <si>
    <t>Inferior olivary complex</t>
  </si>
  <si>
    <t>spinocerebellar tract</t>
  </si>
  <si>
    <t>middle thalamic commissure</t>
  </si>
  <si>
    <t>Paraventricular hypothalamic nucleus, parvicellular division, medial parvicellular part, dorsal zone</t>
  </si>
  <si>
    <t>rhinocele</t>
  </si>
  <si>
    <t>Nucleus of the lateral lemniscus, horizontal part</t>
  </si>
  <si>
    <t>Interposed nucleus</t>
  </si>
  <si>
    <t>Entorhinal area, lateral part, layer 4</t>
  </si>
  <si>
    <t>Paraventricular hypothalamic nucleus, parvicellular division</t>
  </si>
  <si>
    <t>Agranular insular area</t>
  </si>
  <si>
    <t>Dorsal cochlear nucleus</t>
  </si>
  <si>
    <t>subependymal zone</t>
  </si>
  <si>
    <t>Nucleus of the lateral lemniscus, ventral part</t>
  </si>
  <si>
    <t>nigrostriatal tract</t>
  </si>
  <si>
    <t>Paraventricular hypothalamic nucleus, magnocellular division, posterior magnocellular part</t>
  </si>
  <si>
    <t>Inferior salivatory nucleus</t>
  </si>
  <si>
    <t>Somatomotor areas, Layer 1</t>
  </si>
  <si>
    <t>choroid plexus</t>
  </si>
  <si>
    <t>nigrothalamic fibers</t>
  </si>
  <si>
    <t>Paraventricular hypothalamic nucleus, parvicellular division, periventricular part</t>
  </si>
  <si>
    <t>Agranular insular area, posterior part</t>
  </si>
  <si>
    <t>Granular lamina of the cochlear nuclei</t>
  </si>
  <si>
    <t>choroid fissure</t>
  </si>
  <si>
    <t>Agranular insular area, ventral part</t>
  </si>
  <si>
    <t>Kolliker-Fuse subnucleus</t>
  </si>
  <si>
    <t>interventricular foramen</t>
  </si>
  <si>
    <t>Superior central nucleus raphÈ, medial part</t>
  </si>
  <si>
    <t>pallidotegmental fascicle</t>
  </si>
  <si>
    <t>Nucleus ambiguus</t>
  </si>
  <si>
    <t>Intermediate reticular nucleus</t>
  </si>
  <si>
    <t>Superior central nucleus raphÈ, lateral part</t>
  </si>
  <si>
    <t>Lateral group of the dorsal thalamus</t>
  </si>
  <si>
    <t>Entorhinal area, lateral part, layer 5</t>
  </si>
  <si>
    <t>Periventricular region</t>
  </si>
  <si>
    <t>pallidothalmic pathway</t>
  </si>
  <si>
    <t>Nucleus ambiguus, ventral division</t>
  </si>
  <si>
    <t>Olfactory tubercle, layers 1-3</t>
  </si>
  <si>
    <t>Locus ceruleus</t>
  </si>
  <si>
    <t>Paraventricular nucleus of the thalamus</t>
  </si>
  <si>
    <t>periventricular bundle of the hypothalamus</t>
  </si>
  <si>
    <t>Accessory olfactory bulb</t>
  </si>
  <si>
    <t>Piriform area, layers 1-3</t>
  </si>
  <si>
    <t>lateral recess</t>
  </si>
  <si>
    <t>Perihypoglossal nuclei</t>
  </si>
  <si>
    <t>Periventricular zone</t>
  </si>
  <si>
    <t>Anterior olfactory nucleus, layer 1</t>
  </si>
  <si>
    <t>Nucleus intercalatus</t>
  </si>
  <si>
    <t>central canal, spinal cord/medulla</t>
  </si>
  <si>
    <t>Midbrain raphÈ nuclei</t>
  </si>
  <si>
    <t>premammillary commissure</t>
  </si>
  <si>
    <t>Anterior olfactory nucleus, dorsal part</t>
  </si>
  <si>
    <t>Anterior olfactory nucleus, layer 2</t>
  </si>
  <si>
    <t>Nucleus prepositus</t>
  </si>
  <si>
    <t>preoptic commissure</t>
  </si>
  <si>
    <t>Anterior olfactory nucleus, external part</t>
  </si>
  <si>
    <t>Nucleus of Roller</t>
  </si>
  <si>
    <t>Anterior cingulate area, layer 6a</t>
  </si>
  <si>
    <t>propriohypothalamic pathways</t>
  </si>
  <si>
    <t>Anterior olfactory nucleus, lateral part</t>
  </si>
  <si>
    <t>Frontal pole, cerebral cortex</t>
  </si>
  <si>
    <t>Parapyramidal nucleus, deep part</t>
  </si>
  <si>
    <t>Anterior olfactory nucleus, medial part</t>
  </si>
  <si>
    <t>Cortical amygdalar area, anterior part, layer 1</t>
  </si>
  <si>
    <t>Parapyramidal nucleus, superficial part</t>
  </si>
  <si>
    <t>Prelimbic area, layer 2</t>
  </si>
  <si>
    <t>Rostral linear nucleus raphÈ</t>
  </si>
  <si>
    <t>pyramidal decussation</t>
  </si>
  <si>
    <t>Anterior olfactory nucleus, posteroventral part</t>
  </si>
  <si>
    <t>Cortical amygdalar area, anterior part, layer 2</t>
  </si>
  <si>
    <t>Medial vestibular nucleus</t>
  </si>
  <si>
    <t>Linear nucleus of the medulla</t>
  </si>
  <si>
    <t>retriculospinal tract, lateral part</t>
  </si>
  <si>
    <t>Nucleus raphÈ magnus</t>
  </si>
  <si>
    <t>Area postrema</t>
  </si>
  <si>
    <t>Cortical amygdalar area, anterior part, layer 3</t>
  </si>
  <si>
    <t>Lateral vestibular nucleus</t>
  </si>
  <si>
    <t>Main olfactory bulb, glomerular layer</t>
  </si>
  <si>
    <t>retriculospinal tract, medial part</t>
  </si>
  <si>
    <t>Cortical amygdalar area, posterior part, lateral zone, layer 1</t>
  </si>
  <si>
    <t>Superior vestibular nucleus</t>
  </si>
  <si>
    <t>Somatomotor areas, Layer 2/3</t>
  </si>
  <si>
    <t>Main olfactory bulb, granule layer</t>
  </si>
  <si>
    <t>rubroreticular tract</t>
  </si>
  <si>
    <t>Nucleus raphÈ obscurus</t>
  </si>
  <si>
    <t>Cortical amygdalar area, posterior part, lateral zone, layer 2</t>
  </si>
  <si>
    <t>Spinal vestibular nucleus</t>
  </si>
  <si>
    <t>Anterior cingulate area, layer 6b</t>
  </si>
  <si>
    <t>Main olfactory bulb, inner plexiform layer</t>
  </si>
  <si>
    <t>sensory root of the trigeminal nerve</t>
  </si>
  <si>
    <t>Nucleus raphÈ pallidus</t>
  </si>
  <si>
    <t>Cortical amygdalar area, posterior part, lateral zone, layer 3</t>
  </si>
  <si>
    <t>Lateral reticular nucleus</t>
  </si>
  <si>
    <t>Main olfactory bulb, mitral layer</t>
  </si>
  <si>
    <t>solitary tract</t>
  </si>
  <si>
    <t>Nucleus raphÈ pontis</t>
  </si>
  <si>
    <t>Anterior group of the dorsal thalamus</t>
  </si>
  <si>
    <t>Cortical amygdalar area, posterior part, medial zone, layer 1</t>
  </si>
  <si>
    <t>Posterior parietal association areas, layer 2/3</t>
  </si>
  <si>
    <t>Lateral septal nucleus</t>
  </si>
  <si>
    <t>Main olfactory bulb, outer plexiform layer</t>
  </si>
  <si>
    <t>spinocervical tract</t>
  </si>
  <si>
    <t>Auditory areas</t>
  </si>
  <si>
    <t>Cortical amygdalar area, posterior part, medial zone, layer 2</t>
  </si>
  <si>
    <t>spinohypothalamic pathway</t>
  </si>
  <si>
    <t>Cortical amygdalar area, posterior part, medial zone, layer 3</t>
  </si>
  <si>
    <t>Entorhinal area, medial part, ventral zone, layer 1</t>
  </si>
  <si>
    <t>spino-olivary pathway</t>
  </si>
  <si>
    <t>Orbital area, layer 1</t>
  </si>
  <si>
    <t>Dorsal peduncular area, layer 6a</t>
  </si>
  <si>
    <t>Nucleus of the lateral olfactory tract, pyramidal layer</t>
  </si>
  <si>
    <t>spinoreticular pathway</t>
  </si>
  <si>
    <t>Lateral septal complex</t>
  </si>
  <si>
    <t>Piriform area, molecular layer</t>
  </si>
  <si>
    <t>spinotectal pathway</t>
  </si>
  <si>
    <t>Barrington's nucleus</t>
  </si>
  <si>
    <t>Lateral tegmental nucleus</t>
  </si>
  <si>
    <t>Piriform area, pyramidal layer</t>
  </si>
  <si>
    <t>spinotelenchephalic pathway</t>
  </si>
  <si>
    <t>Suprachiasmatic nucleus</t>
  </si>
  <si>
    <t>Hypothalamic lateral zone</t>
  </si>
  <si>
    <t>Piriform area, polymorph layer</t>
  </si>
  <si>
    <t>spinovestibular pathway</t>
  </si>
  <si>
    <t>Superior colliculus, motor related</t>
  </si>
  <si>
    <t>Taenia tecta, dorsal part, layers 1-4</t>
  </si>
  <si>
    <t>Somatomotor areas, Layer 5</t>
  </si>
  <si>
    <t>Ventral part of the lateral geniculate complex, lateral zone</t>
  </si>
  <si>
    <t>Superior colliculus, sensory related</t>
  </si>
  <si>
    <t>Taenia tecta, ventral part, layers 1-3</t>
  </si>
  <si>
    <t>Magnocellular reticular nucleus</t>
  </si>
  <si>
    <t>Posterior parietal association areas, layer 6a</t>
  </si>
  <si>
    <t>striatonigral pathway</t>
  </si>
  <si>
    <t>Entorhinal area, lateral part, layer 4/5</t>
  </si>
  <si>
    <t>Isocortex</t>
  </si>
  <si>
    <t>Ventral part of the lateral geniculate complex, medial zone</t>
  </si>
  <si>
    <t>subthalamic fascicle</t>
  </si>
  <si>
    <t>Supragenual nucleus</t>
  </si>
  <si>
    <t>Primary somatosensory area</t>
  </si>
  <si>
    <t>Midbrain, motor related</t>
  </si>
  <si>
    <t>Entorhinal area, medial part, ventral zone, layer 2</t>
  </si>
  <si>
    <t>Basomedial amygdalar nucleus, anterior part</t>
  </si>
  <si>
    <t>Primary somatosensory area, barrel field</t>
  </si>
  <si>
    <t>Mammillary body</t>
  </si>
  <si>
    <t>Basomedial amygdalar nucleus, posterior part</t>
  </si>
  <si>
    <t>superior colliculus commissure</t>
  </si>
  <si>
    <t>Primary somatosensory area, lower limb</t>
  </si>
  <si>
    <t>Subfornical organ</t>
  </si>
  <si>
    <t>Midbrain, sensory related</t>
  </si>
  <si>
    <t>Posterior parietal association areas, layer 6b</t>
  </si>
  <si>
    <t>Brain stem</t>
  </si>
  <si>
    <t>Primary somatosensory area, mouth</t>
  </si>
  <si>
    <t>Primary somatosensory area, layer 2/3</t>
  </si>
  <si>
    <t>Midbrain, behavioral state related</t>
  </si>
  <si>
    <t>supraoptic commissures</t>
  </si>
  <si>
    <t>Orbital area, layer 5</t>
  </si>
  <si>
    <t>Primary somatosensory area, nose</t>
  </si>
  <si>
    <t>Medulla</t>
  </si>
  <si>
    <t>Agranular insular area, posterior part, layer 6b</t>
  </si>
  <si>
    <t>tectothalamic pathway</t>
  </si>
  <si>
    <t>Bed nuclei of the stria terminalis, anterior division</t>
  </si>
  <si>
    <t>Dorsal peduncular area, layer 2/3</t>
  </si>
  <si>
    <t>Primary somatosensory area, trunk</t>
  </si>
  <si>
    <t>thalamic peduncles</t>
  </si>
  <si>
    <t>Bed nuclei of the stria terminalis, posterior division</t>
  </si>
  <si>
    <t>Primary somatosensory area, upper limb</t>
  </si>
  <si>
    <t>Medulla, motor related</t>
  </si>
  <si>
    <t>Entorhinal area, medial part, ventral zone, layer 3</t>
  </si>
  <si>
    <t>Infracerebellar nucleus</t>
  </si>
  <si>
    <t>trigeminocerebellar tract</t>
  </si>
  <si>
    <t>Ammon's horn</t>
  </si>
  <si>
    <t>Cortical amygdalar area, posterior part, lateral zone, layers 1-3</t>
  </si>
  <si>
    <t>Supplemental somatosensory area</t>
  </si>
  <si>
    <t>Medulla, behavioral state related</t>
  </si>
  <si>
    <t>cuneate fascicle</t>
  </si>
  <si>
    <t>Cortical amygdalar area, posterior part, medial zone, layers 1-3</t>
  </si>
  <si>
    <t>trochlear nerve decussation</t>
  </si>
  <si>
    <t>Primary visual area</t>
  </si>
  <si>
    <t>Medulla, sensory related</t>
  </si>
  <si>
    <t>Entorhinal area, lateral part, layer 5/6</t>
  </si>
  <si>
    <t>gracile fascicle</t>
  </si>
  <si>
    <t>ventral spinothalamic tract</t>
  </si>
  <si>
    <t>Field CA1, stratum lacunosum-moleculare</t>
  </si>
  <si>
    <t>Nucleus of the lateral olfactory tract, layers 1-3</t>
  </si>
  <si>
    <t>Anteromedial visual area</t>
  </si>
  <si>
    <t>Medullary reticular nucleus</t>
  </si>
  <si>
    <t>internal arcuate fibers</t>
  </si>
  <si>
    <t>Superior olivary complex</t>
  </si>
  <si>
    <t>Field CA1, stratum oriens</t>
  </si>
  <si>
    <t>Piriform-amygdalar area, layers 1-3</t>
  </si>
  <si>
    <t>Anterolateral visual area</t>
  </si>
  <si>
    <t>olivocerebellar tract</t>
  </si>
  <si>
    <t>ventrolateral hypothalamic tract</t>
  </si>
  <si>
    <t>Subparafascicular nucleus</t>
  </si>
  <si>
    <t>Field CA1, pyramidal layer</t>
  </si>
  <si>
    <t>Piriform-amygdalar area, molecular layer</t>
  </si>
  <si>
    <t>Lateral visual area</t>
  </si>
  <si>
    <t>reticulocerebellar tract</t>
  </si>
  <si>
    <t>Medial amygdalar nucleus, anterodorsal part</t>
  </si>
  <si>
    <t>Field CA1, stratum radiatum</t>
  </si>
  <si>
    <t>Piriform-amygdalar area, pyramidal layer</t>
  </si>
  <si>
    <t>Medial amygdalar nucleus, anteroventral part</t>
  </si>
  <si>
    <t>Entorhinal area, medial part, ventral zone, layer 4</t>
  </si>
  <si>
    <t>precommissural fornix diagonal band</t>
  </si>
  <si>
    <t>Piriform-amygdalar area, polymorph layer</t>
  </si>
  <si>
    <t>Posterolateral visual area</t>
  </si>
  <si>
    <t>Medial amygdalar nucleus, posterodorsal part</t>
  </si>
  <si>
    <t>medial corticohypothalmic tract</t>
  </si>
  <si>
    <t>Spinal nucleus of the trigeminal, caudal part</t>
  </si>
  <si>
    <t>Field CA2, stratum lacunosum-moleculare</t>
  </si>
  <si>
    <t>Nucleus circularis</t>
  </si>
  <si>
    <t>Medial amygdalar nucleus, posteroventral part</t>
  </si>
  <si>
    <t>Spinal nucleus of the trigeminal, interpolar part</t>
  </si>
  <si>
    <t>Field CA2, stratum oriens</t>
  </si>
  <si>
    <t>Paraventricular hypothalamic nucleus, descending division, dorsal parvicellular part</t>
  </si>
  <si>
    <t>Medial group of the dorsal thalamus</t>
  </si>
  <si>
    <t>Spinal nucleus of the trigeminal, oral part</t>
  </si>
  <si>
    <t>Field CA2, pyramidal layer</t>
  </si>
  <si>
    <t>Paraventricular hypothalamic nucleus, descending division, forniceal part</t>
  </si>
  <si>
    <t>Somatosensory areas</t>
  </si>
  <si>
    <t>Field CA2, stratum radiatum</t>
  </si>
  <si>
    <t>Paraventricular hypothalamic nucleus, descending division, lateral parvicellular part</t>
  </si>
  <si>
    <t>Visual areas, layer 6a</t>
  </si>
  <si>
    <t>Olfactory tubercle, molecular layer</t>
  </si>
  <si>
    <t>accessory olfactory tract</t>
  </si>
  <si>
    <t>Superior salivatory nucleus</t>
  </si>
  <si>
    <t>Paraventricular hypothalamic nucleus, descending division, medial parvicellular part, ventral zone</t>
  </si>
  <si>
    <t>Olfactory tubercle, pyramidal layer</t>
  </si>
  <si>
    <t>Hypothalamic medial zone</t>
  </si>
  <si>
    <t>Entorhinal area, medial part, dorsal zone, layer 2a</t>
  </si>
  <si>
    <t>Field CA3, stratum lacunosum-moleculare</t>
  </si>
  <si>
    <t>Medial amygdalar nucleus, posterodorsal part, sublayer a</t>
  </si>
  <si>
    <t>Olfactory tubercle, polymorph layer</t>
  </si>
  <si>
    <t>angular path</t>
  </si>
  <si>
    <t>Orbital area, layer 6a</t>
  </si>
  <si>
    <t>Field CA3, stratum lucidum</t>
  </si>
  <si>
    <t>Medial amygdalar nucleus, posterodorsal part, sublayer b</t>
  </si>
  <si>
    <t>Islands of Calleja</t>
  </si>
  <si>
    <t>Striatum dorsal region</t>
  </si>
  <si>
    <t>Field CA3, stratum oriens</t>
  </si>
  <si>
    <t>Medial amygdalar nucleus, posterodorsal part, sublayer c</t>
  </si>
  <si>
    <t>Major island of Calleja</t>
  </si>
  <si>
    <t>bulbocerebellar tract</t>
  </si>
  <si>
    <t>Orbital area, layer 2/3</t>
  </si>
  <si>
    <t>Striatum ventral region</t>
  </si>
  <si>
    <t>Field CA3, pyramidal layer</t>
  </si>
  <si>
    <t>Dorsal peduncular area, layer 1</t>
  </si>
  <si>
    <t>Visual areas, layer 6b</t>
  </si>
  <si>
    <t>Bed nuclei of the stria terminalis, anterior division, anteromedial area</t>
  </si>
  <si>
    <t>cuneocerebellar tract</t>
  </si>
  <si>
    <t>Somatomotor areas</t>
  </si>
  <si>
    <t>Field CA3, stratum radiatum</t>
  </si>
  <si>
    <t>Bed nuclei of the stria terminalis, anterior division, dorsomedial nucleus</t>
  </si>
  <si>
    <t>dorsal acoustic stria</t>
  </si>
  <si>
    <t>Entorhinal area, medial part, dorsal zone, layer 2b</t>
  </si>
  <si>
    <t>Subiculum, dorsal part</t>
  </si>
  <si>
    <t>Cerebellum</t>
  </si>
  <si>
    <t>Bed nuclei of the stria terminalis, anterior division, fusiform nucleus</t>
  </si>
  <si>
    <t>dorsal column</t>
  </si>
  <si>
    <t>Orbital area, layer 6b</t>
  </si>
  <si>
    <t>Postpiriform transition area, layers 1-3</t>
  </si>
  <si>
    <t>Subiculum, ventral part</t>
  </si>
  <si>
    <t>Cerebellar nuclei</t>
  </si>
  <si>
    <t>Bed nuclei of the stria terminalis, anterior division, magnocellular nucleus</t>
  </si>
  <si>
    <t>dorsal commissure of the spinal cord</t>
  </si>
  <si>
    <t>Orbital area, medial part, layer 2</t>
  </si>
  <si>
    <t>Entorhinal area, medial part, dorsal zone, layer 1</t>
  </si>
  <si>
    <t>Cerebellar cortex</t>
  </si>
  <si>
    <t>Bed nuclei of the stria terminalis, anterior division, ventral nucleus</t>
  </si>
  <si>
    <t>Posterior parietal association areas, layer 1</t>
  </si>
  <si>
    <t>posteromedial visual area</t>
  </si>
  <si>
    <t>Dorsal peduncular area, layer 2</t>
  </si>
  <si>
    <t>Bed nuclei of the stria terminalis, anterior division, anterolateral area</t>
  </si>
  <si>
    <t>dorsal limb</t>
  </si>
  <si>
    <t>Midbrain reticular nucleus, magnocellular part</t>
  </si>
  <si>
    <t>Temporal association areas</t>
  </si>
  <si>
    <t>Entorhinal area, medial part, dorsal zone, layer 2</t>
  </si>
  <si>
    <t>Central amygdalar nucleus, capsular part</t>
  </si>
  <si>
    <t>Bed nuclei of the stria terminalis, anterior division, juxtacapsular nucleus</t>
  </si>
  <si>
    <t>dorsal longitudinal fascicle</t>
  </si>
  <si>
    <t>Midbrain reticular nucleus, magnocellular part, general</t>
  </si>
  <si>
    <t>Entorhinal area, medial part, dorsal zone, layer 5/6</t>
  </si>
  <si>
    <t>Central amygdalar nucleus, lateral part</t>
  </si>
  <si>
    <t>Pontine reticular nucleus, ventral part</t>
  </si>
  <si>
    <t>dorsal spinocerebellar tract</t>
  </si>
  <si>
    <t>Bed nuclei of the stria terminalis, anterior division, oval nucleus</t>
  </si>
  <si>
    <t>Midbrain reticular nucleus, parvicellular part</t>
  </si>
  <si>
    <t>Tuberomammillary nucleus</t>
  </si>
  <si>
    <t>Central amygdalar nucleus, medial part</t>
  </si>
  <si>
    <t>Cochlear nucleus, subpedunclular granular region</t>
  </si>
  <si>
    <t>Visual areas, layer 2/3</t>
  </si>
  <si>
    <t>Bed nuclei of the stria terminalis, anterior division, rhomboid nucleus</t>
  </si>
  <si>
    <t>dorsal tegmental tract</t>
  </si>
  <si>
    <t>Cerebrum</t>
  </si>
  <si>
    <t>Accessory abducens nucleus</t>
  </si>
  <si>
    <t>Bed nuclei of the stria terminalis, posterior division, dorsal nucleus</t>
  </si>
  <si>
    <t>dorsolateral fascicle</t>
  </si>
  <si>
    <t>Midline group of the dorsal thalamus</t>
  </si>
  <si>
    <t>Anterior cingulate area, layer 1</t>
  </si>
  <si>
    <t>Accessory facial motor nucleus</t>
  </si>
  <si>
    <t>Bed nuclei of the stria terminalis, posterior division, principal nucleus</t>
  </si>
  <si>
    <t>external capsule</t>
  </si>
  <si>
    <t>Cortical amygdalar area, posterior part, lateral zone, layers 1-2</t>
  </si>
  <si>
    <t>Bed nuclei of the stria terminalis, posterior division, interfascicular nucleus</t>
  </si>
  <si>
    <t>fasciculus proprius</t>
  </si>
  <si>
    <t>Central linear nucleus raphÈ</t>
  </si>
  <si>
    <t>Cortical amygdalar area, posterior part, medial zone, layers 1-2</t>
  </si>
  <si>
    <t>Bed nuclei of the stria terminalis, posterior division, transverse nucleus</t>
  </si>
  <si>
    <t>Taenia tecta, dorsal part</t>
  </si>
  <si>
    <t>Bed nuclei of the stria terminalis, posterior division, strial extension</t>
  </si>
  <si>
    <t>Taenia tecta, ventral part</t>
  </si>
  <si>
    <t>Retrosplenial area, ventral part, layer 2</t>
  </si>
  <si>
    <t>Cochlear nuclei</t>
  </si>
  <si>
    <t>Substantia nigra, lateral part</t>
  </si>
  <si>
    <t>Mediodorsal nucleus of the thalamus, central part</t>
  </si>
  <si>
    <t>hippocampal commissures</t>
  </si>
  <si>
    <t>Nucleus of the lateral olfactory tract</t>
  </si>
  <si>
    <t>Cerebral nuclei</t>
  </si>
  <si>
    <t>Interpeduncular fossa</t>
  </si>
  <si>
    <t>Mediodorsal nucleus of the thalamus, lateral part</t>
  </si>
  <si>
    <t>hypothalamohypophysial tract</t>
  </si>
  <si>
    <t>Cortical amygdalar area</t>
  </si>
  <si>
    <t>Posterior parietal association areas, layer 4</t>
  </si>
  <si>
    <t>Mediodorsal nucleus of the thalamus, medial part</t>
  </si>
  <si>
    <t>Ventral group of the dorsal thalamus</t>
  </si>
  <si>
    <t>Efferent vestibular nucleus</t>
  </si>
  <si>
    <t>intermediate acoustic stria</t>
  </si>
  <si>
    <t>Somatomotor areas, Layer 6a</t>
  </si>
  <si>
    <t>Vermal regions</t>
  </si>
  <si>
    <t>Dorsal peduncular area, layer 5</t>
  </si>
  <si>
    <t>juxtarestiform body</t>
  </si>
  <si>
    <t>Nucleus of the solitary tract</t>
  </si>
  <si>
    <t>Paraventricular hypothalamic nucleus, magnocellular division, posterior magnocellular part, lateral zone</t>
  </si>
  <si>
    <t>Abducens nucleus</t>
  </si>
  <si>
    <t>Cortical amygdalar area, posterior part, lateral zone</t>
  </si>
  <si>
    <t>Nucleus of the solitary tract, central part</t>
  </si>
  <si>
    <t>Paraventricular hypothalamic nucleus, magnocellular division, posterior magnocellular part, medial zone</t>
  </si>
  <si>
    <t>Cortical amygdalar area, posterior part, medial zone</t>
  </si>
  <si>
    <t>Entorhinal area, medial part, dorsal zone, layer 3</t>
  </si>
  <si>
    <t>Nucleus of the solitary tract, commissural part</t>
  </si>
  <si>
    <t>Dorsomedial nucleus of the hypothalamus, anterior part</t>
  </si>
  <si>
    <t>Visual areas</t>
  </si>
  <si>
    <t>Nucleus of the solitary tract, gelatinous part</t>
  </si>
  <si>
    <t>Dorsomedial nucleus of the hypothalamus, posterior part</t>
  </si>
  <si>
    <t>Visceral area</t>
  </si>
  <si>
    <t>Superior central nucleus raphÈ</t>
  </si>
  <si>
    <t>Nucleus of the solitary tract, lateral part</t>
  </si>
  <si>
    <t>Posterior parietal association areas, layer 5</t>
  </si>
  <si>
    <t>Dorsomedial nucleus of the hypothalamus, ventral part</t>
  </si>
  <si>
    <t>Primary somatosensory area, layer 6a</t>
  </si>
  <si>
    <t>Cerebral cortex</t>
  </si>
  <si>
    <t>Nucleus of the solitary tract, medial part</t>
  </si>
  <si>
    <t>Cortical plate</t>
  </si>
  <si>
    <t>Agranular insular area, ventral part, layer 6b</t>
  </si>
  <si>
    <t>Anterior hypothalamic nucleus, anterior part</t>
  </si>
  <si>
    <t>Vestibular nuclei</t>
  </si>
  <si>
    <t>Anterior hypothalamic nucleus, central part</t>
  </si>
  <si>
    <t>Ventral posterior complex of the thalamus</t>
  </si>
  <si>
    <t>abducens nerve</t>
  </si>
  <si>
    <t>Cuneate nucleus</t>
  </si>
  <si>
    <t>Entorhinal area, medial part, dorsal zone, layer 4</t>
  </si>
  <si>
    <t>perforant path</t>
  </si>
  <si>
    <t>Orbital area</t>
  </si>
  <si>
    <t>Entorhinal area, lateral part, layer 2a</t>
  </si>
  <si>
    <t>Anterior hypothalamic nucleus, dorsal part</t>
  </si>
  <si>
    <t>accessory spinal nerve</t>
  </si>
  <si>
    <t>Primary somatosensory area, layer 6b</t>
  </si>
  <si>
    <t>Dorsal column nuclei</t>
  </si>
  <si>
    <t>periventricular bundle of the thalamus</t>
  </si>
  <si>
    <t>Orbital area, lateral part</t>
  </si>
  <si>
    <t>Anterior hypothalamic nucleus, posterior part</t>
  </si>
  <si>
    <t>Entorhinal area, medial part, dorsal zone, layer 5</t>
  </si>
  <si>
    <t>pineal stalk</t>
  </si>
  <si>
    <t>Orbital area, medial part</t>
  </si>
  <si>
    <t>Medial mammillary nucleus, median part</t>
  </si>
  <si>
    <t>Dentate gyrus crest</t>
  </si>
  <si>
    <t>central tegmental bundle</t>
  </si>
  <si>
    <t>postcommissural fornix</t>
  </si>
  <si>
    <t>Orbital area, ventral part</t>
  </si>
  <si>
    <t>Anterior cingulate area, layer 5</t>
  </si>
  <si>
    <t>Medial preoptic nucleus, central part</t>
  </si>
  <si>
    <t>Dentate gyrus crest, molecular layer</t>
  </si>
  <si>
    <t>Entorhinal area, medial part, dorsal zone, layer 6</t>
  </si>
  <si>
    <t>cerebellar commissure</t>
  </si>
  <si>
    <t>precommissural fornix, general</t>
  </si>
  <si>
    <t>Orbital area, ventrolateral part</t>
  </si>
  <si>
    <t>Infralimbic area, layer 2</t>
  </si>
  <si>
    <t>Medial preoptic nucleus, lateral part</t>
  </si>
  <si>
    <t>Dentate gyrus crest, polymorph layer</t>
  </si>
  <si>
    <t>cerebellar peduncles</t>
  </si>
  <si>
    <t>principal mammillary tract</t>
  </si>
  <si>
    <t>Medial preoptic nucleus, medial part</t>
  </si>
  <si>
    <t>Dentate gyrus crest, granule cell layer</t>
  </si>
  <si>
    <t>cerebral nuclei related</t>
  </si>
  <si>
    <t>Ventromedial hypothalamic nucleus, anterior part</t>
  </si>
  <si>
    <t>propriohypothalamic pathways, dorsal</t>
  </si>
  <si>
    <t>Vascular organ of the lamina terminalis</t>
  </si>
  <si>
    <t>Entorhinal area, lateral part, layer 2b</t>
  </si>
  <si>
    <t>Nucleus x</t>
  </si>
  <si>
    <t>Dentate gyrus lateral blade</t>
  </si>
  <si>
    <t>cerebrum related</t>
  </si>
  <si>
    <t>Ventromedial hypothalamic nucleus, central part</t>
  </si>
  <si>
    <t>propriohypothalamic pathways, lateral</t>
  </si>
  <si>
    <t>Hypoglossal nucleus</t>
  </si>
  <si>
    <t>Dentate gyrus lateral blade, molecular layer</t>
  </si>
  <si>
    <t>Ventromedial hypothalamic nucleus, dorsomedial part</t>
  </si>
  <si>
    <t>propriohypothalamic pathways, medial</t>
  </si>
  <si>
    <t>Nucleus y</t>
  </si>
  <si>
    <t>Dentate gyrus lateral blade, polymorph layer</t>
  </si>
  <si>
    <t>Ventromedial hypothalamic nucleus, ventrolateral part</t>
  </si>
  <si>
    <t>propriohypothalamic pathways, ventral</t>
  </si>
  <si>
    <t>Nucleus z</t>
  </si>
  <si>
    <t>Dentate gyrus lateral blade, granule cell layer</t>
  </si>
  <si>
    <t>dorsal roots</t>
  </si>
  <si>
    <t>Primary somatosensory area, layer 1</t>
  </si>
  <si>
    <t>Dopaminergic A13 group</t>
  </si>
  <si>
    <t>Dentate gyrus medial blade</t>
  </si>
  <si>
    <t>Visual areas, layer 1</t>
  </si>
  <si>
    <t>Dentate gyrus medial blade, molecular layer</t>
  </si>
  <si>
    <t>glossopharyngeal nerve</t>
  </si>
  <si>
    <t>Pallidum, caudal region</t>
  </si>
  <si>
    <t>Inferior colliculus, central nucleus</t>
  </si>
  <si>
    <t>superior cerebellar peduncle decussation</t>
  </si>
  <si>
    <t>hypoglossal nerve</t>
  </si>
  <si>
    <t>Dentate gyrus medial blade, polymorph layer</t>
  </si>
  <si>
    <t>supraoptic commissures, anterior</t>
  </si>
  <si>
    <t>Pallidum, dorsal region</t>
  </si>
  <si>
    <t>Inferior colliculus, dorsal nucleus</t>
  </si>
  <si>
    <t>Retrohippocampal region</t>
  </si>
  <si>
    <t>Dentate gyrus medial blade, granule cell layer</t>
  </si>
  <si>
    <t>hypothalamus related</t>
  </si>
  <si>
    <t>supraoptic commissures, dorsal</t>
  </si>
  <si>
    <t>Pallidum, medial region</t>
  </si>
  <si>
    <t>Inferior colliculus, external nucleus</t>
  </si>
  <si>
    <t>Subiculum, dorsal part, molecular layer</t>
  </si>
  <si>
    <t>oculomotor nerve</t>
  </si>
  <si>
    <t>supraoptic commissures, ventral</t>
  </si>
  <si>
    <t>Superior colliculus, zonal layer</t>
  </si>
  <si>
    <t>Pallidum, ventral region</t>
  </si>
  <si>
    <t>Subiculum, dorsal part, stratum radiatum</t>
  </si>
  <si>
    <t>Dorsal motor nucleus of the vagus nerve</t>
  </si>
  <si>
    <t>olfactory nerve</t>
  </si>
  <si>
    <t>Subiculum, dorsal part, pyramidal layer</t>
  </si>
  <si>
    <t>Dentate nucleus</t>
  </si>
  <si>
    <t>optic nerve</t>
  </si>
  <si>
    <t>uncinate fascicle</t>
  </si>
  <si>
    <t>Parvicellular reticular nucleus</t>
  </si>
  <si>
    <t>Subiculum, ventral part, molecular layer</t>
  </si>
  <si>
    <t>retriculospinal tract</t>
  </si>
  <si>
    <t>Thalamus, polymodal association cortex related</t>
  </si>
  <si>
    <t>ventral commissure of the spinal cord</t>
  </si>
  <si>
    <t>Parasolitary nucleus</t>
  </si>
  <si>
    <t>Parabrachial nucleus, lateral division, central lateral part</t>
  </si>
  <si>
    <t>Subiculum, ventral part, stratum radiatum</t>
  </si>
  <si>
    <t>Thalamus, sensory-motor cortex related</t>
  </si>
  <si>
    <t>Primary somatosensory area, layer 4</t>
  </si>
  <si>
    <t>ventral spinocerebellar tract</t>
  </si>
  <si>
    <t>Parabrachial nucleus, lateral division, dorsal lateral part</t>
  </si>
  <si>
    <t>Subiculum, ventral part, pyramidal layer</t>
  </si>
  <si>
    <t>spinothalamic tract</t>
  </si>
  <si>
    <t>Dorsal nucleus raphÈ</t>
  </si>
  <si>
    <t>Parabrachial nucleus, lateral division, external lateral part</t>
  </si>
  <si>
    <t>accessory optic tract</t>
  </si>
  <si>
    <t>Retrosplenial area, dorsal part</t>
  </si>
  <si>
    <t>Parabrachial nucleus, lateral division</t>
  </si>
  <si>
    <t>Parabrachial nucleus, lateral division, superior lateral part</t>
  </si>
  <si>
    <t>terminal nerve</t>
  </si>
  <si>
    <t>Retrosplenial area, ventral part</t>
  </si>
  <si>
    <t>Efferent cochlear group</t>
  </si>
  <si>
    <t>Parabrachial nucleus, medial division</t>
  </si>
  <si>
    <t>Parabrachial nucleus, lateral division, ventral lateral part</t>
  </si>
  <si>
    <t>ansa peduncularis</t>
  </si>
  <si>
    <t>thalamus related</t>
  </si>
  <si>
    <t>Parabrachial nucleus, medial division, external medial part</t>
  </si>
  <si>
    <t>trigeminal nerve</t>
  </si>
  <si>
    <t>External cuneate nucleus</t>
  </si>
  <si>
    <t>Medial septal complex</t>
  </si>
  <si>
    <t>Entorhinal area</t>
  </si>
  <si>
    <t>Lingula (I)</t>
  </si>
  <si>
    <t>Visual areas, layer 4</t>
  </si>
  <si>
    <t>Parabrachial nucleus, medial division, medial medial part</t>
  </si>
  <si>
    <t>brachium of the superior colliculus</t>
  </si>
  <si>
    <t>vagus nerve</t>
  </si>
  <si>
    <t>Primary somatosensory area, layer 5</t>
  </si>
  <si>
    <t>Perirhinal area</t>
  </si>
  <si>
    <t>Parabrachial nucleus, medial division, ventral medial part</t>
  </si>
  <si>
    <t>ventral roots</t>
  </si>
  <si>
    <t>cervicothalamic tract</t>
  </si>
  <si>
    <t>vestibulocochlear nerve</t>
  </si>
  <si>
    <t>Declive (VI)</t>
  </si>
  <si>
    <t>Visual areas, layer 5</t>
  </si>
  <si>
    <t>Paragigantocellular reticular nucleus</t>
  </si>
  <si>
    <t>Nucleus ambiguus, dorsal division</t>
  </si>
  <si>
    <t>vestibulospinal pathway</t>
  </si>
  <si>
    <t>Endopiriform nucleus</t>
  </si>
  <si>
    <t>Folium-tuber vermis (VII)</t>
  </si>
  <si>
    <t>Somatomotor areas, Layer 6b</t>
  </si>
  <si>
    <t>cochlear nerve</t>
  </si>
  <si>
    <t>Pyramus (VIII)</t>
  </si>
  <si>
    <t>Pineal body</t>
  </si>
  <si>
    <t>Lateral reticular nucleus, magnocellular part</t>
  </si>
  <si>
    <t>corpus callosum, anterior forceps</t>
  </si>
  <si>
    <t>Uvula (IX)</t>
  </si>
  <si>
    <t>Epithalamus</t>
  </si>
  <si>
    <t>cerebellum related fiber tracts</t>
  </si>
  <si>
    <t>Lateral reticular nucleus, parvicellular part</t>
  </si>
  <si>
    <t>corpus callosum, extreme capsule</t>
  </si>
  <si>
    <t>cranial nerves</t>
  </si>
  <si>
    <t>Nodulus (X)</t>
  </si>
  <si>
    <t>Paragigantocellular reticular nucleus, dorsal part</t>
  </si>
  <si>
    <t>corpus callosum, posterior forceps</t>
  </si>
  <si>
    <t>Edinger-Westphal nucleus</t>
  </si>
  <si>
    <t>Lobule II</t>
  </si>
  <si>
    <t>Paragigantocellular reticular nucleus, lateral part</t>
  </si>
  <si>
    <t>corpus callosum, rostrum</t>
  </si>
  <si>
    <t>lateral forebrain bundle system</t>
  </si>
  <si>
    <t>Lobule III</t>
  </si>
  <si>
    <t>corpus callosum, splenium</t>
  </si>
  <si>
    <t>Pons, motor related</t>
  </si>
  <si>
    <t>Fastigial nucleus</t>
  </si>
  <si>
    <t>medial forebrain bundle system</t>
  </si>
  <si>
    <t>Lobule IV</t>
  </si>
  <si>
    <t>Secondary motor area</t>
  </si>
  <si>
    <t>corticobulbar tract</t>
  </si>
  <si>
    <t>Paramedian reticular nucleus</t>
  </si>
  <si>
    <t>Entorhinal area, lateral part, layer 2/3</t>
  </si>
  <si>
    <t>extrapyramidal fiber systems</t>
  </si>
  <si>
    <t>Lobule V</t>
  </si>
  <si>
    <t>Primary auditory area</t>
  </si>
  <si>
    <t>corticopontine tract</t>
  </si>
  <si>
    <t>Geniculate group, dorsal thalamus</t>
  </si>
  <si>
    <t>Dorsal auditory area</t>
  </si>
  <si>
    <t>corticorubral tract</t>
  </si>
  <si>
    <t>Geniculate group, ventral thalamus</t>
  </si>
  <si>
    <t>Ventral auditory area</t>
  </si>
  <si>
    <t>corticospinal tract, crossed</t>
  </si>
  <si>
    <t>grooves</t>
  </si>
  <si>
    <t>Paramedian lobule</t>
  </si>
  <si>
    <t>Posterior auditory area</t>
  </si>
  <si>
    <t>corticospinal tract, uncrossed</t>
  </si>
  <si>
    <t>grooves of the cerebral cortex</t>
  </si>
  <si>
    <t>Copula pyramidis</t>
  </si>
  <si>
    <t>Taenia tecta, dorsal part, layer 1</t>
  </si>
  <si>
    <t>corticotectal tract</t>
  </si>
  <si>
    <t>Gracile nucleus</t>
  </si>
  <si>
    <t>grooves of the cerebellar cortex</t>
  </si>
  <si>
    <t>Taenia tecta, dorsal part, layer 2</t>
  </si>
  <si>
    <t>crossed tectospinal pathway</t>
  </si>
  <si>
    <t>Gigantocellular reticular nucleus</t>
  </si>
  <si>
    <t>Taenia tecta, dorsal part, layer 3</t>
  </si>
  <si>
    <t>direct tectospinal pathway</t>
  </si>
  <si>
    <t>Anterior cingulate area, layer 2/3</t>
  </si>
  <si>
    <t>endorhinal groove</t>
  </si>
  <si>
    <t>Crus 1</t>
  </si>
  <si>
    <t>Gustatory areas</t>
  </si>
  <si>
    <t>Taenia tecta, dorsal part, layer 4</t>
  </si>
  <si>
    <t>hippocampal fissure</t>
  </si>
  <si>
    <t>Crus 2</t>
  </si>
  <si>
    <t>Hindbrain</t>
  </si>
  <si>
    <t>Taenia tecta, ventral part, layer 1</t>
  </si>
  <si>
    <t>dorsal thalamus related</t>
  </si>
  <si>
    <t>Parapyramidal nucleus</t>
  </si>
  <si>
    <t xml:space="preserve">Primary somatosensory area, barrel field, layer 5 </t>
  </si>
  <si>
    <t>rhinal fissure</t>
  </si>
  <si>
    <t>Medial geniculate complex, dorsal part</t>
  </si>
  <si>
    <t>Hemispheric regions</t>
  </si>
  <si>
    <t>Taenia tecta, ventral part, layer 2</t>
  </si>
  <si>
    <t>efferent cochleovestibular bundle</t>
  </si>
  <si>
    <t>rhinal incisure</t>
  </si>
  <si>
    <t>Medial geniculate complex, ventral part</t>
  </si>
  <si>
    <t>Hippocampal region</t>
  </si>
  <si>
    <t>Taenia tecta, ventral part, layer 3</t>
  </si>
  <si>
    <t>epithalamus related</t>
  </si>
  <si>
    <t>precentral fissure</t>
  </si>
  <si>
    <t>Medial geniculate complex, medial part</t>
  </si>
  <si>
    <t>Lobules IV-V</t>
  </si>
  <si>
    <t>preculminate fissure</t>
  </si>
  <si>
    <t>Anteromedial nucleus, dorsal part</t>
  </si>
  <si>
    <t>Medullary reticular nucleus, dorsal part</t>
  </si>
  <si>
    <t>fornix system</t>
  </si>
  <si>
    <t>Pretectal region</t>
  </si>
  <si>
    <t>primary fissure</t>
  </si>
  <si>
    <t>Anteromedial nucleus, ventral part</t>
  </si>
  <si>
    <t>Medullary reticular nucleus, ventral part</t>
  </si>
  <si>
    <t>genu of corpus callosum</t>
  </si>
  <si>
    <t>Supramammillary nucleus, lateral part</t>
  </si>
  <si>
    <t>posterior superior fissure</t>
  </si>
  <si>
    <t>genu of the facial nerve</t>
  </si>
  <si>
    <t>Pons, behavioral state related</t>
  </si>
  <si>
    <t>Supramammillary nucleus, medial part</t>
  </si>
  <si>
    <t>prepyramidal fissure</t>
  </si>
  <si>
    <t>Entorhinal area, lateral part, layer 1</t>
  </si>
  <si>
    <t>inferior cerebellar peduncle</t>
  </si>
  <si>
    <t>Suprachiasmatic preoptic nucleus</t>
  </si>
  <si>
    <t>Interbrain</t>
  </si>
  <si>
    <t>intermediate nerve</t>
  </si>
  <si>
    <t>Pons, sensory related</t>
  </si>
  <si>
    <t>Entorhinal area, medial part, ventral zone, layer 5/6</t>
  </si>
  <si>
    <t>Postpiriform transition area, layers 1</t>
  </si>
  <si>
    <t>Postpiriform transition area, layers 2</t>
  </si>
  <si>
    <t>Postpiriform transition area, layers 3</t>
  </si>
  <si>
    <t>Cerebellar cortex, granular layer</t>
  </si>
  <si>
    <t>Cerebellar cortex, molecular layer</t>
  </si>
  <si>
    <t>Cerebellar cortex, Purkinje layer</t>
  </si>
  <si>
    <t>Median eminence</t>
  </si>
  <si>
    <t>Simple lobule, granular layer</t>
  </si>
  <si>
    <t>Simple lobule, Purkinje layer</t>
  </si>
  <si>
    <t>Simple lobule, molecular layer</t>
  </si>
  <si>
    <t>Crus 1, granular layer</t>
  </si>
  <si>
    <t>Crus 1, Purkinje layer</t>
  </si>
  <si>
    <t>Crus 1, molecular layer</t>
  </si>
  <si>
    <t>Crus 2, granular layer</t>
  </si>
  <si>
    <t>Crus 2, Purkinje layer</t>
  </si>
  <si>
    <t>Crus 2, molecular layer</t>
  </si>
  <si>
    <t>Paramedian lobule, granular layer</t>
  </si>
  <si>
    <t>Paramedian lobule, Purkinje layer</t>
  </si>
  <si>
    <t>Paramedian lobule, molecular layer</t>
  </si>
  <si>
    <t>Copula pyramidis, granular layer</t>
  </si>
  <si>
    <t>Copula pyramidis, Purkinje layer</t>
  </si>
  <si>
    <t>Copula pyramidis, molecular layer</t>
  </si>
  <si>
    <t>Paraflocculus, granular layer</t>
  </si>
  <si>
    <t>Paraflocculus, Purkinje layer</t>
  </si>
  <si>
    <t>Paraflocculus, molecular layer</t>
  </si>
  <si>
    <t>Flocculus, granular layer</t>
  </si>
  <si>
    <t>Flocculus, Purkinje layer</t>
  </si>
  <si>
    <t>Flocculus, molecular layer</t>
  </si>
  <si>
    <t>Parasubiculum, layer 1</t>
  </si>
  <si>
    <t>Parasubiculum, layer 2</t>
  </si>
  <si>
    <t>Parasubiculum, layer 3</t>
  </si>
  <si>
    <t>Postsubiculum, layer 1</t>
  </si>
  <si>
    <t>Postsubiculum, layer 2</t>
  </si>
  <si>
    <t>Postsubiculum, layer 3</t>
  </si>
  <si>
    <t>Presubiculum, layer 1</t>
  </si>
  <si>
    <t>Presubiculum, layer 2</t>
  </si>
  <si>
    <t>Presubiculum, layer 3</t>
  </si>
  <si>
    <t>Dentate gyrus, subgranular zone</t>
  </si>
  <si>
    <t>Lingula (I), granular layer</t>
  </si>
  <si>
    <t>Lingula (I), Purkinje layer</t>
  </si>
  <si>
    <t>Lingula (I), molecular layer</t>
  </si>
  <si>
    <t>Lobule II, granular layer</t>
  </si>
  <si>
    <t>Lobule II, Purkinje layer</t>
  </si>
  <si>
    <t>Lobule II, molecular layer</t>
  </si>
  <si>
    <t>Lobule III, granular layer</t>
  </si>
  <si>
    <t>Lobule III, Purkinje layer</t>
  </si>
  <si>
    <t>Lobule III, molecular layer</t>
  </si>
  <si>
    <t>Lobule IV, granular layer</t>
  </si>
  <si>
    <t>Lobule IV, Purkinje layer</t>
  </si>
  <si>
    <t>Lobule IV, molecular layer</t>
  </si>
  <si>
    <t>Lobule V, granular layer</t>
  </si>
  <si>
    <t>Lobule V, Purkinje layer</t>
  </si>
  <si>
    <t>Lobule V, molecular layer</t>
  </si>
  <si>
    <t>Lobules IV-V, granular layer</t>
  </si>
  <si>
    <t>Lobules IV-V, Purkinje layer</t>
  </si>
  <si>
    <t>Lobules IV-V, molecular layer</t>
  </si>
  <si>
    <t>Declive (VI), granular layer</t>
  </si>
  <si>
    <t>Declive (VI), Purkinje layer</t>
  </si>
  <si>
    <t>Declive (VI), molecular layer</t>
  </si>
  <si>
    <t>Folium-tuber vermis (VII), granular layer</t>
  </si>
  <si>
    <t>Folium-tuber vermis (VII), Purkinje layer</t>
  </si>
  <si>
    <t>Folium-tuber vermis (VII), molecular layer</t>
  </si>
  <si>
    <t>Pyramus (VIII), granular layer</t>
  </si>
  <si>
    <t>Pyramus (VIII), Purkinje layer</t>
  </si>
  <si>
    <t>Pyramus (VIII), molecular layer</t>
  </si>
  <si>
    <t>Uvula (IX), granular layer</t>
  </si>
  <si>
    <t>Uvula (IX), Purkinje layer</t>
  </si>
  <si>
    <t>Uvula (IX), molecular layer</t>
  </si>
  <si>
    <t>Nodulus (X), granular layer</t>
  </si>
  <si>
    <t>Nodulus (X), Purkinje layer</t>
  </si>
  <si>
    <t>Nodulus (X), molecular layer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</si>
  <si>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</si>
  <si>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</si>
  <si>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</si>
  <si>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</si>
  <si>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</si>
  <si>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</si>
  <si>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Ammon's horn ventral</t>
  </si>
  <si>
    <t>Field CA1, stratum lacunosum-moleculare ventral</t>
  </si>
  <si>
    <t>Field CA1, stratum oriens ventral</t>
  </si>
  <si>
    <t>Field CA1, pyramidal layer ventral</t>
  </si>
  <si>
    <t>Field CA1, stratum radiatum ventral</t>
  </si>
  <si>
    <t>Field CA2, stratum lacunosum-moleculare ventral</t>
  </si>
  <si>
    <t>Field CA2, stratum oriens ventral</t>
  </si>
  <si>
    <t>Field CA2, pyramidal layer ventral</t>
  </si>
  <si>
    <t>Field CA2, stratum radiatum ventral</t>
  </si>
  <si>
    <t>Field CA3, stratum lacunosum-moleculare ventral</t>
  </si>
  <si>
    <t>Field CA3, stratum lucidum ventral</t>
  </si>
  <si>
    <t>Field CA3, stratum oriens ventral</t>
  </si>
  <si>
    <t>Field CA3, pyramidal layer ventral</t>
  </si>
  <si>
    <t>Field CA3, stratum radiatum ventral</t>
  </si>
  <si>
    <t>Dentate gyrus crest ventral</t>
  </si>
  <si>
    <t>Dentate gyrus crest, molecular layer ventral</t>
  </si>
  <si>
    <t>Dentate gyrus crest, polymorph layer  ventral</t>
  </si>
  <si>
    <t>Dentate gyrus crest, granule cell layer ventral</t>
  </si>
  <si>
    <t>Dentate gyrus lateral blade ventral</t>
  </si>
  <si>
    <t>Dentate gyrus lateral blade, molecular layer ventral</t>
  </si>
  <si>
    <t>Dentate gyrus lateral blade, polymorph layer ventral</t>
  </si>
  <si>
    <t>Dentate gyrus lateral blade, granule cell layer ventral</t>
  </si>
  <si>
    <t>Dentate gyrus medial blade ventral</t>
  </si>
  <si>
    <t>Dentate gyrus medial blade, molecular layer ventral</t>
  </si>
  <si>
    <t>Dentate gyrus medial blade, polymorph layer ventral ventral</t>
  </si>
  <si>
    <t>Dentate gyrus medial blade, granule cell layer ventral ventral</t>
  </si>
  <si>
    <t>Dentate gyrus, molecular layer ventral</t>
  </si>
  <si>
    <t>Dentate gyrus, polymorph layer ventral</t>
  </si>
  <si>
    <t>Filter</t>
  </si>
  <si>
    <t>SEM 0</t>
  </si>
  <si>
    <t>SEM 1</t>
  </si>
  <si>
    <t>region</t>
  </si>
  <si>
    <t>Salience network</t>
  </si>
  <si>
    <t>Amy</t>
  </si>
  <si>
    <t>Amygdala</t>
  </si>
  <si>
    <t>AI</t>
  </si>
  <si>
    <t>Anterior Insula</t>
  </si>
  <si>
    <t>CPu</t>
  </si>
  <si>
    <t>NAc</t>
  </si>
  <si>
    <t>BNST</t>
  </si>
  <si>
    <t>PAG</t>
  </si>
  <si>
    <t>aHyp</t>
  </si>
  <si>
    <t>Executive control network</t>
  </si>
  <si>
    <t>PtA / FEF / M2</t>
  </si>
  <si>
    <t>Secondary Motor Cortex</t>
  </si>
  <si>
    <t>Default mode network</t>
  </si>
  <si>
    <t>Cg</t>
  </si>
  <si>
    <t>Cingulate cortex</t>
  </si>
  <si>
    <t>mOFC / MO</t>
  </si>
  <si>
    <t>Medial orbital cortex</t>
  </si>
  <si>
    <t>Ent</t>
  </si>
  <si>
    <t>Entorhinal cortex</t>
  </si>
  <si>
    <t>Order</t>
  </si>
  <si>
    <t>ID</t>
  </si>
  <si>
    <t>Animal</t>
  </si>
  <si>
    <t>Difference</t>
  </si>
  <si>
    <t>Z score</t>
  </si>
  <si>
    <t>Area</t>
  </si>
  <si>
    <t>Region1</t>
  </si>
  <si>
    <t>Region2</t>
  </si>
  <si>
    <t>Region3</t>
  </si>
  <si>
    <t>Region4</t>
  </si>
  <si>
    <t>Region5</t>
  </si>
  <si>
    <t>Region6</t>
  </si>
  <si>
    <t>Region7</t>
  </si>
  <si>
    <t>Number</t>
  </si>
  <si>
    <t>Region</t>
  </si>
  <si>
    <t>Grey</t>
  </si>
  <si>
    <t>Frontal pole</t>
  </si>
  <si>
    <t xml:space="preserve">Somatomotor areas </t>
  </si>
  <si>
    <t>primary motor area</t>
  </si>
  <si>
    <t xml:space="preserve">secondary motor area </t>
  </si>
  <si>
    <t>primary somatosensory area</t>
  </si>
  <si>
    <t>Primary somatosensory area, barrel field, layer 5</t>
  </si>
  <si>
    <t>supplemental somatosensory area</t>
  </si>
  <si>
    <t>gustatory areas</t>
  </si>
  <si>
    <t>visceral area</t>
  </si>
  <si>
    <t>auditory areas</t>
  </si>
  <si>
    <t>dorsal auditory area</t>
  </si>
  <si>
    <t>primary auditory area</t>
  </si>
  <si>
    <t>posterior auditory area</t>
  </si>
  <si>
    <t>ventral auditory area</t>
  </si>
  <si>
    <t xml:space="preserve">visual areas </t>
  </si>
  <si>
    <t>anterolateral visual area</t>
  </si>
  <si>
    <t>anterior cingulate area</t>
  </si>
  <si>
    <t>prelimbic area</t>
  </si>
  <si>
    <t>infralimbic</t>
  </si>
  <si>
    <t>orbital area</t>
  </si>
  <si>
    <t>agranular insular area</t>
  </si>
  <si>
    <t>retrosplenial area</t>
  </si>
  <si>
    <t>temporal association areas</t>
  </si>
  <si>
    <t>perirhinal area</t>
  </si>
  <si>
    <t>ectorhinal area</t>
  </si>
  <si>
    <t>olfactory areas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</si>
  <si>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</si>
  <si>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</si>
  <si>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</si>
  <si>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</si>
  <si>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</si>
  <si>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</si>
  <si>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</si>
  <si>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</si>
  <si>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</si>
  <si>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</si>
  <si>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hippocampal formation</t>
  </si>
  <si>
    <t>hippocampal region</t>
  </si>
  <si>
    <t>CA</t>
  </si>
  <si>
    <t>DG</t>
  </si>
  <si>
    <t>retrohippocampal region</t>
  </si>
  <si>
    <t>entorhinal area</t>
  </si>
  <si>
    <t>parasubiculum</t>
  </si>
  <si>
    <t>postsubiculum</t>
  </si>
  <si>
    <t>presubiculum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</si>
  <si>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</si>
  <si>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</si>
  <si>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</si>
  <si>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</si>
  <si>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</si>
  <si>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</si>
  <si>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cerebral nuclei</t>
  </si>
  <si>
    <t>striatum</t>
  </si>
  <si>
    <t>striatum dorsal region</t>
  </si>
  <si>
    <t>striatum ventral region</t>
  </si>
  <si>
    <t>lateral septal complex</t>
  </si>
  <si>
    <t>lateral septal nucleus</t>
  </si>
  <si>
    <t>septofimbrial nucleus</t>
  </si>
  <si>
    <t xml:space="preserve">septohippocampal nucleus </t>
  </si>
  <si>
    <t>striatum-like amygdalar nuclei</t>
  </si>
  <si>
    <t>anterior amygdalar area</t>
  </si>
  <si>
    <t>bed nucleus of the accessory olfactory tract</t>
  </si>
  <si>
    <t>central amygdalar nucleus</t>
  </si>
  <si>
    <t>intercalated amygdalar nucleus</t>
  </si>
  <si>
    <t>medial amygdalar nucleus</t>
  </si>
  <si>
    <t>pallidum</t>
  </si>
  <si>
    <t>pallidum dorsal region</t>
  </si>
  <si>
    <t>pallidum ventral region</t>
  </si>
  <si>
    <t>pallidum medial region</t>
  </si>
  <si>
    <t>medial septal complex</t>
  </si>
  <si>
    <t>triangular nucleus of septum</t>
  </si>
  <si>
    <t>interbrain</t>
  </si>
  <si>
    <t>thalamus</t>
  </si>
  <si>
    <t>thalamus, sensory-motor</t>
  </si>
  <si>
    <t>ventral group of dorsal thalamus</t>
  </si>
  <si>
    <t>thalamus, polymodal</t>
  </si>
  <si>
    <t>hypothalamus</t>
  </si>
  <si>
    <t>periventricular zone</t>
  </si>
  <si>
    <t>periventricular region</t>
  </si>
  <si>
    <t>hypothalamic medial zone</t>
  </si>
  <si>
    <t>hypothalamic lateral zone</t>
  </si>
  <si>
    <t>midbrain</t>
  </si>
  <si>
    <t>midbrain, sensory related</t>
  </si>
  <si>
    <t>midbrain, motor related</t>
  </si>
  <si>
    <t>periaqueductal grey</t>
  </si>
  <si>
    <t>midbrain, behavioral state related</t>
  </si>
  <si>
    <t>Interfascicular nucleus raphÃË</t>
  </si>
  <si>
    <t>Central linear nucleus raphÃË</t>
  </si>
  <si>
    <t>Dorsal nucleus raphÃË</t>
  </si>
  <si>
    <t>hindbrain</t>
  </si>
  <si>
    <t>pons</t>
  </si>
  <si>
    <t>pons, sensory related</t>
  </si>
  <si>
    <t>pons, motor related</t>
  </si>
  <si>
    <t>Superior central nucleus raphÃË</t>
  </si>
  <si>
    <t>pons, behavioral state related</t>
  </si>
  <si>
    <t>Nucleus raphÃË pontis</t>
  </si>
  <si>
    <t>medulla</t>
  </si>
  <si>
    <t>medulla, sensory related</t>
  </si>
  <si>
    <t>medulla, motor related</t>
  </si>
  <si>
    <t>medulla, behavioral state related</t>
  </si>
  <si>
    <t>Nucleus raphÃË magnus</t>
  </si>
  <si>
    <t>Nucleus raphÃË pallidus</t>
  </si>
  <si>
    <t>Nucleus raphÃË obscurus</t>
  </si>
  <si>
    <t>Fiber tracts</t>
  </si>
  <si>
    <t>Ventricular system</t>
  </si>
  <si>
    <t>PVT</t>
  </si>
  <si>
    <t>Paraventricular thalamic nucleus</t>
  </si>
  <si>
    <t>Nre</t>
  </si>
  <si>
    <t>posterior parietal association areas</t>
  </si>
  <si>
    <t>pallidum, caudal region</t>
  </si>
  <si>
    <t>lateral group</t>
  </si>
  <si>
    <t>anterior group</t>
  </si>
  <si>
    <t>medial group</t>
  </si>
  <si>
    <t>midline group</t>
  </si>
  <si>
    <t>intralaminar</t>
  </si>
  <si>
    <t>geniculate group</t>
  </si>
  <si>
    <t xml:space="preserve">superior colliculus, sensory </t>
  </si>
  <si>
    <t>inferior colliculus</t>
  </si>
  <si>
    <t>pretectal region</t>
  </si>
  <si>
    <t>midbrain raphe</t>
  </si>
  <si>
    <t>Midbrain raphÃˆ nuclei</t>
  </si>
  <si>
    <t>Superior central nucleus raphÃˆ, lateral part</t>
  </si>
  <si>
    <t>Superior central nucleus raphÃˆ, medial part</t>
  </si>
  <si>
    <t>dorsal column nuclei</t>
  </si>
  <si>
    <t>vestibular nuclei</t>
  </si>
  <si>
    <t>lingula</t>
  </si>
  <si>
    <t>central lobule</t>
  </si>
  <si>
    <t>Cluster</t>
  </si>
  <si>
    <t>Naam</t>
  </si>
  <si>
    <t>frontal pole</t>
  </si>
  <si>
    <t>somatomotor</t>
  </si>
  <si>
    <t>primary motor</t>
  </si>
  <si>
    <t>secondary motor</t>
  </si>
  <si>
    <t>primary somatosensory</t>
  </si>
  <si>
    <t>supplemental somatosensory</t>
  </si>
  <si>
    <t>gustatory</t>
  </si>
  <si>
    <t>visceral</t>
  </si>
  <si>
    <t>auditory</t>
  </si>
  <si>
    <t>ventral auditory</t>
  </si>
  <si>
    <t>anterolateral visual</t>
  </si>
  <si>
    <t>anteromedial visual</t>
  </si>
  <si>
    <t>lateral visual</t>
  </si>
  <si>
    <t>primary visual</t>
  </si>
  <si>
    <t>posterolateral visual</t>
  </si>
  <si>
    <t>posteromedial visual</t>
  </si>
  <si>
    <t>dACC</t>
  </si>
  <si>
    <t>vACC</t>
  </si>
  <si>
    <t>PrL</t>
  </si>
  <si>
    <t>lateral orbital</t>
  </si>
  <si>
    <t>medial orbital</t>
  </si>
  <si>
    <t>ventral orbital</t>
  </si>
  <si>
    <t>agranular insula, dorsal</t>
  </si>
  <si>
    <t>agranular insula posterior</t>
  </si>
  <si>
    <t>agranular insula, ventral</t>
  </si>
  <si>
    <t>RSP lateral agranular</t>
  </si>
  <si>
    <t>RS dorsal</t>
  </si>
  <si>
    <t>RSP ventral</t>
  </si>
  <si>
    <t>temporal association</t>
  </si>
  <si>
    <t>PRh</t>
  </si>
  <si>
    <t>Ectorhinal</t>
  </si>
  <si>
    <t>dCA2</t>
  </si>
  <si>
    <t>vCA2</t>
  </si>
  <si>
    <t>Entorhinal, lateral</t>
  </si>
  <si>
    <t>Entorhinal, medial</t>
  </si>
  <si>
    <t>Entorhinal, ventral</t>
  </si>
  <si>
    <t>Name</t>
  </si>
  <si>
    <t>SS, trunk</t>
  </si>
  <si>
    <t>SS, upper limb</t>
  </si>
  <si>
    <t>SS, mouth</t>
  </si>
  <si>
    <t>SS, lower limb</t>
  </si>
  <si>
    <t>SS, barrel</t>
  </si>
  <si>
    <t>SS, nose</t>
  </si>
  <si>
    <t>primary-posterior auditory</t>
  </si>
  <si>
    <t>Taenia tecta - peduncular area</t>
  </si>
  <si>
    <t>subiculum</t>
  </si>
  <si>
    <t>BLA, BMA, LA</t>
  </si>
  <si>
    <t>dorsal striatum</t>
  </si>
  <si>
    <t xml:space="preserve">ventral striatum </t>
  </si>
  <si>
    <t>LS complex</t>
  </si>
  <si>
    <t>pallidum, dorsal</t>
  </si>
  <si>
    <t>pallidum, ventral</t>
  </si>
  <si>
    <t>pallidum, medial</t>
  </si>
  <si>
    <t>pallidum, caudal</t>
  </si>
  <si>
    <t>geniculate group, dorsal thalamus</t>
  </si>
  <si>
    <t>ventral group dorsal thalamus</t>
  </si>
  <si>
    <t>thalamus, lateral</t>
  </si>
  <si>
    <t>thalamus, anterior</t>
  </si>
  <si>
    <t>thalamus, medial-midline</t>
  </si>
  <si>
    <t>thalamus, interlaminar</t>
  </si>
  <si>
    <t>thalamus, geniculate</t>
  </si>
  <si>
    <t>hypothalamus, periventricular</t>
  </si>
  <si>
    <t xml:space="preserve">hypothalamus, medial </t>
  </si>
  <si>
    <t>hypothalamus, lateral</t>
  </si>
  <si>
    <t>midbrain, sensory</t>
  </si>
  <si>
    <t>midbrain, motor</t>
  </si>
  <si>
    <t>midbrain, reticular</t>
  </si>
  <si>
    <t>midbrain, superior colliculus</t>
  </si>
  <si>
    <t xml:space="preserve">pretectal </t>
  </si>
  <si>
    <t>midbrain, behavioral state</t>
  </si>
  <si>
    <t>pons, sensory</t>
  </si>
  <si>
    <t>pons, motor</t>
  </si>
  <si>
    <t>pons, behavioral state</t>
  </si>
  <si>
    <t xml:space="preserve">medulla </t>
  </si>
  <si>
    <t>RSP 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</si>
</sst>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0" fillId="0" borderId="0" xfId="0" applyFill="1"/>
    <xf numFmtId="1" fontId="0" fillId="0" borderId="0" xfId="0" applyNumberFormat="1"/>
    <xf numFmtId="0" fontId="0" fillId="0" borderId="0" xfId="0" applyFont="1"/>
    <xf numFmtId="0" fontId="4" fillId="0" borderId="2" xfId="0" applyFont="1" applyBorder="1" applyAlignment="1">
      <alignment horizontal="left"/>
    </xf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0" fontId="4" fillId="0" borderId="5" xfId="0" applyFont="1" applyBorder="1" applyAlignment="1">
      <alignment horizontal="left"/>
    </xf>
    <xf numFmtId="0" fontId="6" fillId="0" borderId="6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/>
    <xf numFmtId="0" fontId="4" fillId="0" borderId="8" xfId="0" applyFont="1" applyBorder="1"/>
    <xf numFmtId="0" fontId="5" fillId="0" borderId="8" xfId="0" applyFont="1" applyBorder="1" applyAlignment="1">
      <alignment horizontal="center" vertical="top"/>
    </xf>
    <xf numFmtId="0" fontId="6" fillId="0" borderId="8" xfId="0" applyFont="1" applyBorder="1"/>
    <xf numFmtId="0" fontId="6" fillId="0" borderId="9" xfId="0" applyFont="1" applyBorder="1"/>
    <xf numFmtId="0" fontId="9" fillId="0" borderId="0" xfId="0" applyFont="1"/>
    <xf numFmtId="0" fontId="7" fillId="0" borderId="6" xfId="0" applyFont="1" applyBorder="1"/>
    <xf numFmtId="0" fontId="8" fillId="0" borderId="8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10" fillId="0" borderId="0" xfId="0" applyFont="1"/>
    <xf numFmtId="0" fontId="0" fillId="0" borderId="0" xfId="0" applyFont="1" applyFill="1"/>
  </cellXfs>
  <cellStyles count="1">
    <cellStyle name="Standaard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Z&lt;3'!$W$3:$W$98</c:f>
                <c:numCache>
                  <c:formatCode>General</c:formatCode>
                  <c:ptCount val="90"/>
                  <c:pt idx="0">
                    <c:v>2.7001439741460675</c:v>
                  </c:pt>
                  <c:pt idx="1">
                    <c:v>41.554011057705942</c:v>
                  </c:pt>
                  <c:pt idx="2">
                    <c:v>13.503032882649098</c:v>
                  </c:pt>
                  <c:pt idx="3">
                    <c:v>15.960282228486117</c:v>
                  </c:pt>
                  <c:pt idx="4">
                    <c:v>19.130144613084273</c:v>
                  </c:pt>
                  <c:pt idx="5">
                    <c:v>6.659233832925282</c:v>
                  </c:pt>
                  <c:pt idx="6">
                    <c:v>11.984784574389991</c:v>
                  </c:pt>
                  <c:pt idx="7">
                    <c:v>12.678535238139524</c:v>
                  </c:pt>
                  <c:pt idx="8">
                    <c:v>3.4690111221677817</c:v>
                  </c:pt>
                  <c:pt idx="9">
                    <c:v>16.846163139778586</c:v>
                  </c:pt>
                  <c:pt idx="10">
                    <c:v>7.0976124208171996</c:v>
                  </c:pt>
                  <c:pt idx="11">
                    <c:v>5.5223369023684095</c:v>
                  </c:pt>
                  <c:pt idx="12">
                    <c:v>12.233353405148595</c:v>
                  </c:pt>
                  <c:pt idx="13">
                    <c:v>7.0217107839596169</c:v>
                  </c:pt>
                  <c:pt idx="14">
                    <c:v>6.1904961775930962</c:v>
                  </c:pt>
                  <c:pt idx="15">
                    <c:v>2.1373028689554263</c:v>
                  </c:pt>
                  <c:pt idx="16">
                    <c:v>3.4460711054457196</c:v>
                  </c:pt>
                  <c:pt idx="17">
                    <c:v>2.2039763565943593</c:v>
                  </c:pt>
                  <c:pt idx="18">
                    <c:v>23.6970233702279</c:v>
                  </c:pt>
                  <c:pt idx="19">
                    <c:v>1.1652928712824369</c:v>
                  </c:pt>
                  <c:pt idx="20">
                    <c:v>2.5773018281644351</c:v>
                  </c:pt>
                  <c:pt idx="21">
                    <c:v>8.6720394195134407</c:v>
                  </c:pt>
                  <c:pt idx="22">
                    <c:v>6.9564703306157156</c:v>
                  </c:pt>
                  <c:pt idx="23">
                    <c:v>6.7704310671597279</c:v>
                  </c:pt>
                  <c:pt idx="24">
                    <c:v>7.0625095990480959</c:v>
                  </c:pt>
                  <c:pt idx="25">
                    <c:v>4.1293713838769159</c:v>
                  </c:pt>
                  <c:pt idx="26">
                    <c:v>4.8045238801366414</c:v>
                  </c:pt>
                  <c:pt idx="27">
                    <c:v>4.0747923931943193</c:v>
                  </c:pt>
                  <c:pt idx="28">
                    <c:v>3.5208886568621871</c:v>
                  </c:pt>
                  <c:pt idx="29">
                    <c:v>2.5957123950417182</c:v>
                  </c:pt>
                  <c:pt idx="30">
                    <c:v>2.4030098393250219</c:v>
                  </c:pt>
                  <c:pt idx="31">
                    <c:v>2.9319131449334304</c:v>
                  </c:pt>
                  <c:pt idx="32">
                    <c:v>8.6946234207861117</c:v>
                  </c:pt>
                  <c:pt idx="33">
                    <c:v>13.635812871947202</c:v>
                  </c:pt>
                  <c:pt idx="34">
                    <c:v>6.6922508589258758</c:v>
                  </c:pt>
                  <c:pt idx="35">
                    <c:v>3.020956898530136</c:v>
                  </c:pt>
                  <c:pt idx="36">
                    <c:v>4.0943697925903342</c:v>
                  </c:pt>
                  <c:pt idx="37">
                    <c:v>14.691129103082767</c:v>
                  </c:pt>
                  <c:pt idx="38">
                    <c:v>2.6053871559411395</c:v>
                  </c:pt>
                  <c:pt idx="39">
                    <c:v>11.603662420069927</c:v>
                  </c:pt>
                  <c:pt idx="40">
                    <c:v>4.8419719038809026</c:v>
                  </c:pt>
                  <c:pt idx="41">
                    <c:v>13.364379006199531</c:v>
                  </c:pt>
                  <c:pt idx="42">
                    <c:v>0.42595019299656234</c:v>
                  </c:pt>
                  <c:pt idx="43">
                    <c:v>4.0553376554212663</c:v>
                  </c:pt>
                  <c:pt idx="44">
                    <c:v>0.88159723497040365</c:v>
                  </c:pt>
                  <c:pt idx="45">
                    <c:v>1.5220980653986831</c:v>
                  </c:pt>
                  <c:pt idx="46">
                    <c:v>2.3883110412157613</c:v>
                  </c:pt>
                  <c:pt idx="47">
                    <c:v>1.9614613349820114</c:v>
                  </c:pt>
                  <c:pt idx="48">
                    <c:v>6.9843316874014256</c:v>
                  </c:pt>
                  <c:pt idx="49">
                    <c:v>3.8165248085399588</c:v>
                  </c:pt>
                  <c:pt idx="50">
                    <c:v>8.1619444363279445</c:v>
                  </c:pt>
                  <c:pt idx="51">
                    <c:v>1.7807399399197674</c:v>
                  </c:pt>
                  <c:pt idx="52">
                    <c:v>5.9475731666720444</c:v>
                  </c:pt>
                  <c:pt idx="53">
                    <c:v>5.0370308750679289</c:v>
                  </c:pt>
                  <c:pt idx="54">
                    <c:v>0.38590809170541601</c:v>
                  </c:pt>
                  <c:pt idx="55">
                    <c:v>2.4938749437495229</c:v>
                  </c:pt>
                  <c:pt idx="56">
                    <c:v>3.808853440325862</c:v>
                  </c:pt>
                  <c:pt idx="57">
                    <c:v>2.3707393768821756</c:v>
                  </c:pt>
                  <c:pt idx="58">
                    <c:v>5.9008249685361758</c:v>
                  </c:pt>
                  <c:pt idx="59">
                    <c:v>7.7725719940052134</c:v>
                  </c:pt>
                  <c:pt idx="60">
                    <c:v>4.9297706171269136</c:v>
                  </c:pt>
                  <c:pt idx="61">
                    <c:v>32.611141698161688</c:v>
                  </c:pt>
                  <c:pt idx="62">
                    <c:v>8.7566298213564817</c:v>
                  </c:pt>
                  <c:pt idx="63">
                    <c:v>3.7632757983322707</c:v>
                  </c:pt>
                  <c:pt idx="64">
                    <c:v>6.4477136190188746</c:v>
                  </c:pt>
                  <c:pt idx="65">
                    <c:v>13.400742467049094</c:v>
                  </c:pt>
                  <c:pt idx="66">
                    <c:v>1.5485980873154099</c:v>
                  </c:pt>
                  <c:pt idx="67">
                    <c:v>2.5733721382218393</c:v>
                  </c:pt>
                  <c:pt idx="68">
                    <c:v>2.0852028802745011</c:v>
                  </c:pt>
                  <c:pt idx="69">
                    <c:v>8.4231668970636857</c:v>
                  </c:pt>
                  <c:pt idx="70">
                    <c:v>3.116876202041849</c:v>
                  </c:pt>
                  <c:pt idx="71">
                    <c:v>7.2984049149764649</c:v>
                  </c:pt>
                  <c:pt idx="72">
                    <c:v>7.8807392150279885</c:v>
                  </c:pt>
                  <c:pt idx="73">
                    <c:v>3.6070365019330088</c:v>
                  </c:pt>
                  <c:pt idx="74">
                    <c:v>6.5516570304990269</c:v>
                  </c:pt>
                  <c:pt idx="75">
                    <c:v>1.2956085703698925</c:v>
                  </c:pt>
                  <c:pt idx="76">
                    <c:v>2.2763209591698463</c:v>
                  </c:pt>
                  <c:pt idx="77">
                    <c:v>4.3520187327878137</c:v>
                  </c:pt>
                  <c:pt idx="78">
                    <c:v>18.829925885339772</c:v>
                  </c:pt>
                  <c:pt idx="79">
                    <c:v>12.260124526973444</c:v>
                  </c:pt>
                  <c:pt idx="80">
                    <c:v>29.385879668717273</c:v>
                  </c:pt>
                  <c:pt idx="81">
                    <c:v>1.4805412298444118</c:v>
                  </c:pt>
                  <c:pt idx="82">
                    <c:v>17.495768162646407</c:v>
                  </c:pt>
                  <c:pt idx="83">
                    <c:v>8.8389174320111596</c:v>
                  </c:pt>
                  <c:pt idx="84">
                    <c:v>11.301398422672049</c:v>
                  </c:pt>
                  <c:pt idx="85">
                    <c:v>3.0054658377928112</c:v>
                  </c:pt>
                  <c:pt idx="86">
                    <c:v>7.3730729167388516</c:v>
                  </c:pt>
                  <c:pt idx="87">
                    <c:v>12.157532646801402</c:v>
                  </c:pt>
                  <c:pt idx="88">
                    <c:v>7.8050962397568648</c:v>
                  </c:pt>
                  <c:pt idx="89">
                    <c:v>2.4389210503602721</c:v>
                  </c:pt>
                </c:numCache>
              </c:numRef>
            </c:plus>
            <c:minus>
              <c:numRef>
                <c:f>'Cluster counts corrected Z&lt;3'!$W$3:$W$98</c:f>
                <c:numCache>
                  <c:formatCode>General</c:formatCode>
                  <c:ptCount val="90"/>
                  <c:pt idx="0">
                    <c:v>2.7001439741460675</c:v>
                  </c:pt>
                  <c:pt idx="1">
                    <c:v>41.554011057705942</c:v>
                  </c:pt>
                  <c:pt idx="2">
                    <c:v>13.503032882649098</c:v>
                  </c:pt>
                  <c:pt idx="3">
                    <c:v>15.960282228486117</c:v>
                  </c:pt>
                  <c:pt idx="4">
                    <c:v>19.130144613084273</c:v>
                  </c:pt>
                  <c:pt idx="5">
                    <c:v>6.659233832925282</c:v>
                  </c:pt>
                  <c:pt idx="6">
                    <c:v>11.984784574389991</c:v>
                  </c:pt>
                  <c:pt idx="7">
                    <c:v>12.678535238139524</c:v>
                  </c:pt>
                  <c:pt idx="8">
                    <c:v>3.4690111221677817</c:v>
                  </c:pt>
                  <c:pt idx="9">
                    <c:v>16.846163139778586</c:v>
                  </c:pt>
                  <c:pt idx="10">
                    <c:v>7.0976124208171996</c:v>
                  </c:pt>
                  <c:pt idx="11">
                    <c:v>5.5223369023684095</c:v>
                  </c:pt>
                  <c:pt idx="12">
                    <c:v>12.233353405148595</c:v>
                  </c:pt>
                  <c:pt idx="13">
                    <c:v>7.0217107839596169</c:v>
                  </c:pt>
                  <c:pt idx="14">
                    <c:v>6.1904961775930962</c:v>
                  </c:pt>
                  <c:pt idx="15">
                    <c:v>2.1373028689554263</c:v>
                  </c:pt>
                  <c:pt idx="16">
                    <c:v>3.4460711054457196</c:v>
                  </c:pt>
                  <c:pt idx="17">
                    <c:v>2.2039763565943593</c:v>
                  </c:pt>
                  <c:pt idx="18">
                    <c:v>23.6970233702279</c:v>
                  </c:pt>
                  <c:pt idx="19">
                    <c:v>1.1652928712824369</c:v>
                  </c:pt>
                  <c:pt idx="20">
                    <c:v>2.5773018281644351</c:v>
                  </c:pt>
                  <c:pt idx="21">
                    <c:v>8.6720394195134407</c:v>
                  </c:pt>
                  <c:pt idx="22">
                    <c:v>6.9564703306157156</c:v>
                  </c:pt>
                  <c:pt idx="23">
                    <c:v>6.7704310671597279</c:v>
                  </c:pt>
                  <c:pt idx="24">
                    <c:v>7.0625095990480959</c:v>
                  </c:pt>
                  <c:pt idx="25">
                    <c:v>4.1293713838769159</c:v>
                  </c:pt>
                  <c:pt idx="26">
                    <c:v>4.8045238801366414</c:v>
                  </c:pt>
                  <c:pt idx="27">
                    <c:v>4.0747923931943193</c:v>
                  </c:pt>
                  <c:pt idx="28">
                    <c:v>3.5208886568621871</c:v>
                  </c:pt>
                  <c:pt idx="29">
                    <c:v>2.5957123950417182</c:v>
                  </c:pt>
                  <c:pt idx="30">
                    <c:v>2.4030098393250219</c:v>
                  </c:pt>
                  <c:pt idx="31">
                    <c:v>2.9319131449334304</c:v>
                  </c:pt>
                  <c:pt idx="32">
                    <c:v>8.6946234207861117</c:v>
                  </c:pt>
                  <c:pt idx="33">
                    <c:v>13.635812871947202</c:v>
                  </c:pt>
                  <c:pt idx="34">
                    <c:v>6.6922508589258758</c:v>
                  </c:pt>
                  <c:pt idx="35">
                    <c:v>3.020956898530136</c:v>
                  </c:pt>
                  <c:pt idx="36">
                    <c:v>4.0943697925903342</c:v>
                  </c:pt>
                  <c:pt idx="37">
                    <c:v>14.691129103082767</c:v>
                  </c:pt>
                  <c:pt idx="38">
                    <c:v>2.6053871559411395</c:v>
                  </c:pt>
                  <c:pt idx="39">
                    <c:v>11.603662420069927</c:v>
                  </c:pt>
                  <c:pt idx="40">
                    <c:v>4.8419719038809026</c:v>
                  </c:pt>
                  <c:pt idx="41">
                    <c:v>13.364379006199531</c:v>
                  </c:pt>
                  <c:pt idx="42">
                    <c:v>0.42595019299656234</c:v>
                  </c:pt>
                  <c:pt idx="43">
                    <c:v>4.0553376554212663</c:v>
                  </c:pt>
                  <c:pt idx="44">
                    <c:v>0.88159723497040365</c:v>
                  </c:pt>
                  <c:pt idx="45">
                    <c:v>1.5220980653986831</c:v>
                  </c:pt>
                  <c:pt idx="46">
                    <c:v>2.3883110412157613</c:v>
                  </c:pt>
                  <c:pt idx="47">
                    <c:v>1.9614613349820114</c:v>
                  </c:pt>
                  <c:pt idx="48">
                    <c:v>6.9843316874014256</c:v>
                  </c:pt>
                  <c:pt idx="49">
                    <c:v>3.8165248085399588</c:v>
                  </c:pt>
                  <c:pt idx="50">
                    <c:v>8.1619444363279445</c:v>
                  </c:pt>
                  <c:pt idx="51">
                    <c:v>1.7807399399197674</c:v>
                  </c:pt>
                  <c:pt idx="52">
                    <c:v>5.9475731666720444</c:v>
                  </c:pt>
                  <c:pt idx="53">
                    <c:v>5.0370308750679289</c:v>
                  </c:pt>
                  <c:pt idx="54">
                    <c:v>0.38590809170541601</c:v>
                  </c:pt>
                  <c:pt idx="55">
                    <c:v>2.4938749437495229</c:v>
                  </c:pt>
                  <c:pt idx="56">
                    <c:v>3.808853440325862</c:v>
                  </c:pt>
                  <c:pt idx="57">
                    <c:v>2.3707393768821756</c:v>
                  </c:pt>
                  <c:pt idx="58">
                    <c:v>5.9008249685361758</c:v>
                  </c:pt>
                  <c:pt idx="59">
                    <c:v>7.7725719940052134</c:v>
                  </c:pt>
                  <c:pt idx="60">
                    <c:v>4.9297706171269136</c:v>
                  </c:pt>
                  <c:pt idx="61">
                    <c:v>32.611141698161688</c:v>
                  </c:pt>
                  <c:pt idx="62">
                    <c:v>8.7566298213564817</c:v>
                  </c:pt>
                  <c:pt idx="63">
                    <c:v>3.7632757983322707</c:v>
                  </c:pt>
                  <c:pt idx="64">
                    <c:v>6.4477136190188746</c:v>
                  </c:pt>
                  <c:pt idx="65">
                    <c:v>13.400742467049094</c:v>
                  </c:pt>
                  <c:pt idx="66">
                    <c:v>1.5485980873154099</c:v>
                  </c:pt>
                  <c:pt idx="67">
                    <c:v>2.5733721382218393</c:v>
                  </c:pt>
                  <c:pt idx="68">
                    <c:v>2.0852028802745011</c:v>
                  </c:pt>
                  <c:pt idx="69">
                    <c:v>8.4231668970636857</c:v>
                  </c:pt>
                  <c:pt idx="70">
                    <c:v>3.116876202041849</c:v>
                  </c:pt>
                  <c:pt idx="71">
                    <c:v>7.2984049149764649</c:v>
                  </c:pt>
                  <c:pt idx="72">
                    <c:v>7.8807392150279885</c:v>
                  </c:pt>
                  <c:pt idx="73">
                    <c:v>3.6070365019330088</c:v>
                  </c:pt>
                  <c:pt idx="74">
                    <c:v>6.5516570304990269</c:v>
                  </c:pt>
                  <c:pt idx="75">
                    <c:v>1.2956085703698925</c:v>
                  </c:pt>
                  <c:pt idx="76">
                    <c:v>2.2763209591698463</c:v>
                  </c:pt>
                  <c:pt idx="77">
                    <c:v>4.3520187327878137</c:v>
                  </c:pt>
                  <c:pt idx="78">
                    <c:v>18.829925885339772</c:v>
                  </c:pt>
                  <c:pt idx="79">
                    <c:v>12.260124526973444</c:v>
                  </c:pt>
                  <c:pt idx="80">
                    <c:v>29.385879668717273</c:v>
                  </c:pt>
                  <c:pt idx="81">
                    <c:v>1.4805412298444118</c:v>
                  </c:pt>
                  <c:pt idx="82">
                    <c:v>17.495768162646407</c:v>
                  </c:pt>
                  <c:pt idx="83">
                    <c:v>8.8389174320111596</c:v>
                  </c:pt>
                  <c:pt idx="84">
                    <c:v>11.301398422672049</c:v>
                  </c:pt>
                  <c:pt idx="85">
                    <c:v>3.0054658377928112</c:v>
                  </c:pt>
                  <c:pt idx="86">
                    <c:v>7.3730729167388516</c:v>
                  </c:pt>
                  <c:pt idx="87">
                    <c:v>12.157532646801402</c:v>
                  </c:pt>
                  <c:pt idx="88">
                    <c:v>7.8050962397568648</c:v>
                  </c:pt>
                  <c:pt idx="89">
                    <c:v>2.4389210503602721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Z&lt;3'!$A$3:$A$98</c:f>
              <c:numCache>
                <c:formatCode>General</c:formatCode>
                <c:ptCount val="9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78</c:v>
                </c:pt>
                <c:pt idx="72">
                  <c:v>79</c:v>
                </c:pt>
                <c:pt idx="73">
                  <c:v>80</c:v>
                </c:pt>
                <c:pt idx="74">
                  <c:v>81</c:v>
                </c:pt>
                <c:pt idx="75">
                  <c:v>82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</c:numCache>
            </c:numRef>
          </c:cat>
          <c:val>
            <c:numRef>
              <c:f>'Cluster counts corrected Z&lt;3'!$U$3:$U$98</c:f>
              <c:numCache>
                <c:formatCode>General</c:formatCode>
                <c:ptCount val="90"/>
                <c:pt idx="0">
                  <c:v>15.797910311006129</c:v>
                </c:pt>
                <c:pt idx="1">
                  <c:v>541.66681003093345</c:v>
                </c:pt>
                <c:pt idx="2">
                  <c:v>234.0810376519658</c:v>
                </c:pt>
                <c:pt idx="3">
                  <c:v>136.78762663189053</c:v>
                </c:pt>
                <c:pt idx="4">
                  <c:v>199.62065446291538</c:v>
                </c:pt>
                <c:pt idx="5">
                  <c:v>44.935988136056167</c:v>
                </c:pt>
                <c:pt idx="6">
                  <c:v>294.65147196667579</c:v>
                </c:pt>
                <c:pt idx="7">
                  <c:v>100.72298518845457</c:v>
                </c:pt>
                <c:pt idx="8">
                  <c:v>25.884800439163506</c:v>
                </c:pt>
                <c:pt idx="9">
                  <c:v>239.11119906769795</c:v>
                </c:pt>
                <c:pt idx="10">
                  <c:v>70.43445828175463</c:v>
                </c:pt>
                <c:pt idx="11">
                  <c:v>48.245598358832652</c:v>
                </c:pt>
                <c:pt idx="12">
                  <c:v>114.85621941369989</c:v>
                </c:pt>
                <c:pt idx="13">
                  <c:v>59.843060295780688</c:v>
                </c:pt>
                <c:pt idx="14">
                  <c:v>58.004165052158633</c:v>
                </c:pt>
                <c:pt idx="15">
                  <c:v>15.92547445430851</c:v>
                </c:pt>
                <c:pt idx="16">
                  <c:v>18.463262748743158</c:v>
                </c:pt>
                <c:pt idx="17">
                  <c:v>18.624010079225531</c:v>
                </c:pt>
                <c:pt idx="18">
                  <c:v>142.41814853327836</c:v>
                </c:pt>
                <c:pt idx="19">
                  <c:v>7.6747171543447568</c:v>
                </c:pt>
                <c:pt idx="20">
                  <c:v>17.936096986554588</c:v>
                </c:pt>
                <c:pt idx="21">
                  <c:v>46.626566694461225</c:v>
                </c:pt>
                <c:pt idx="22">
                  <c:v>31.217833243934525</c:v>
                </c:pt>
                <c:pt idx="23">
                  <c:v>29.041000577106427</c:v>
                </c:pt>
                <c:pt idx="24">
                  <c:v>28.573220743944546</c:v>
                </c:pt>
                <c:pt idx="25">
                  <c:v>38.217557953492097</c:v>
                </c:pt>
                <c:pt idx="26">
                  <c:v>14.856966329527461</c:v>
                </c:pt>
                <c:pt idx="27">
                  <c:v>26.185233476691774</c:v>
                </c:pt>
                <c:pt idx="28">
                  <c:v>47.639130635645088</c:v>
                </c:pt>
                <c:pt idx="29">
                  <c:v>31.083976845484461</c:v>
                </c:pt>
                <c:pt idx="30">
                  <c:v>26.396876525078646</c:v>
                </c:pt>
                <c:pt idx="31">
                  <c:v>26.172191330240203</c:v>
                </c:pt>
                <c:pt idx="32">
                  <c:v>94.061976837687524</c:v>
                </c:pt>
                <c:pt idx="33">
                  <c:v>87.48145515524115</c:v>
                </c:pt>
                <c:pt idx="34">
                  <c:v>48.907848184678208</c:v>
                </c:pt>
                <c:pt idx="35">
                  <c:v>29.508315216166597</c:v>
                </c:pt>
                <c:pt idx="36">
                  <c:v>29.390537186038244</c:v>
                </c:pt>
                <c:pt idx="37">
                  <c:v>116.10066371923467</c:v>
                </c:pt>
                <c:pt idx="38">
                  <c:v>7.8556130471464325</c:v>
                </c:pt>
                <c:pt idx="39">
                  <c:v>58.813105308865985</c:v>
                </c:pt>
                <c:pt idx="40">
                  <c:v>18.075966022834791</c:v>
                </c:pt>
                <c:pt idx="41">
                  <c:v>195.46459386234466</c:v>
                </c:pt>
                <c:pt idx="42">
                  <c:v>4.2821014226615324</c:v>
                </c:pt>
                <c:pt idx="43">
                  <c:v>21.722325859119511</c:v>
                </c:pt>
                <c:pt idx="44">
                  <c:v>7.4433969818396069</c:v>
                </c:pt>
                <c:pt idx="45">
                  <c:v>7.4657357437712708</c:v>
                </c:pt>
                <c:pt idx="46">
                  <c:v>19.52881570644881</c:v>
                </c:pt>
                <c:pt idx="47">
                  <c:v>13.524562702340001</c:v>
                </c:pt>
                <c:pt idx="48">
                  <c:v>55.407348846453218</c:v>
                </c:pt>
                <c:pt idx="49">
                  <c:v>29.626738277724353</c:v>
                </c:pt>
                <c:pt idx="50">
                  <c:v>54.26447077470408</c:v>
                </c:pt>
                <c:pt idx="51">
                  <c:v>13.405135598288997</c:v>
                </c:pt>
                <c:pt idx="52">
                  <c:v>70.998117374825824</c:v>
                </c:pt>
                <c:pt idx="53">
                  <c:v>33.122279617065871</c:v>
                </c:pt>
                <c:pt idx="54">
                  <c:v>1.7471600649333929</c:v>
                </c:pt>
                <c:pt idx="55">
                  <c:v>14.442246318391975</c:v>
                </c:pt>
                <c:pt idx="56">
                  <c:v>24.011722172664197</c:v>
                </c:pt>
                <c:pt idx="57">
                  <c:v>23.236801312143463</c:v>
                </c:pt>
                <c:pt idx="58">
                  <c:v>42.3284906233919</c:v>
                </c:pt>
                <c:pt idx="59">
                  <c:v>60.978151943978254</c:v>
                </c:pt>
                <c:pt idx="60">
                  <c:v>42.811988026744771</c:v>
                </c:pt>
                <c:pt idx="61">
                  <c:v>719.01818798767874</c:v>
                </c:pt>
                <c:pt idx="62">
                  <c:v>131.4383732115362</c:v>
                </c:pt>
                <c:pt idx="63">
                  <c:v>28.160720251795539</c:v>
                </c:pt>
                <c:pt idx="64">
                  <c:v>63.548236248977744</c:v>
                </c:pt>
                <c:pt idx="65">
                  <c:v>223.2707596721919</c:v>
                </c:pt>
                <c:pt idx="66">
                  <c:v>13.053823558564272</c:v>
                </c:pt>
                <c:pt idx="67">
                  <c:v>14.202366476450781</c:v>
                </c:pt>
                <c:pt idx="68">
                  <c:v>14.613498029677483</c:v>
                </c:pt>
                <c:pt idx="69">
                  <c:v>182.69721636768881</c:v>
                </c:pt>
                <c:pt idx="70">
                  <c:v>38.3472963229123</c:v>
                </c:pt>
                <c:pt idx="71">
                  <c:v>89.629819204085052</c:v>
                </c:pt>
                <c:pt idx="72">
                  <c:v>55.037127311122376</c:v>
                </c:pt>
                <c:pt idx="73">
                  <c:v>24.651393532210459</c:v>
                </c:pt>
                <c:pt idx="74">
                  <c:v>72.033174998026553</c:v>
                </c:pt>
                <c:pt idx="75">
                  <c:v>21.453051378590178</c:v>
                </c:pt>
                <c:pt idx="76">
                  <c:v>11.232353085762757</c:v>
                </c:pt>
                <c:pt idx="77">
                  <c:v>17.929432093251894</c:v>
                </c:pt>
                <c:pt idx="78">
                  <c:v>212.8688512818735</c:v>
                </c:pt>
                <c:pt idx="79">
                  <c:v>109.16899246865975</c:v>
                </c:pt>
                <c:pt idx="80">
                  <c:v>229.7150673663842</c:v>
                </c:pt>
                <c:pt idx="81">
                  <c:v>7.249872947618428</c:v>
                </c:pt>
                <c:pt idx="82">
                  <c:v>131.72384833840493</c:v>
                </c:pt>
                <c:pt idx="83">
                  <c:v>29.739331828314043</c:v>
                </c:pt>
                <c:pt idx="84">
                  <c:v>102.66092598757344</c:v>
                </c:pt>
                <c:pt idx="85">
                  <c:v>12.439585018184038</c:v>
                </c:pt>
                <c:pt idx="86">
                  <c:v>29.857477348244704</c:v>
                </c:pt>
                <c:pt idx="87">
                  <c:v>37.108287656464036</c:v>
                </c:pt>
                <c:pt idx="88">
                  <c:v>21.640975479442499</c:v>
                </c:pt>
                <c:pt idx="89">
                  <c:v>7.3238365053531194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F-4CB8-BA24-966E1CE36851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Z&lt;3'!$X$3:$X$98</c:f>
                <c:numCache>
                  <c:formatCode>General</c:formatCode>
                  <c:ptCount val="90"/>
                  <c:pt idx="0">
                    <c:v>4.5967950656225351</c:v>
                  </c:pt>
                  <c:pt idx="1">
                    <c:v>53.2367870175093</c:v>
                  </c:pt>
                  <c:pt idx="2">
                    <c:v>13.205591402649988</c:v>
                  </c:pt>
                  <c:pt idx="3">
                    <c:v>18.717677607852249</c:v>
                  </c:pt>
                  <c:pt idx="4">
                    <c:v>12.716427533390988</c:v>
                  </c:pt>
                  <c:pt idx="5">
                    <c:v>6.3311474705859272</c:v>
                  </c:pt>
                  <c:pt idx="6">
                    <c:v>22.12121783960394</c:v>
                  </c:pt>
                  <c:pt idx="7">
                    <c:v>12.336311529238563</c:v>
                  </c:pt>
                  <c:pt idx="8">
                    <c:v>2.1051386379027481</c:v>
                  </c:pt>
                  <c:pt idx="9">
                    <c:v>25.055623830790594</c:v>
                  </c:pt>
                  <c:pt idx="10">
                    <c:v>8.3119923928561459</c:v>
                  </c:pt>
                  <c:pt idx="11">
                    <c:v>7.2646694678689938</c:v>
                  </c:pt>
                  <c:pt idx="12">
                    <c:v>12.426472681491902</c:v>
                  </c:pt>
                  <c:pt idx="13">
                    <c:v>13.735140810112327</c:v>
                  </c:pt>
                  <c:pt idx="14">
                    <c:v>7.3163654034562953</c:v>
                  </c:pt>
                  <c:pt idx="15">
                    <c:v>2.4487545560829953</c:v>
                  </c:pt>
                  <c:pt idx="16">
                    <c:v>1.7322873274512007</c:v>
                  </c:pt>
                  <c:pt idx="17">
                    <c:v>3.0545678178714137</c:v>
                  </c:pt>
                  <c:pt idx="18">
                    <c:v>19.058587159356293</c:v>
                  </c:pt>
                  <c:pt idx="19">
                    <c:v>0.4466946194358607</c:v>
                  </c:pt>
                  <c:pt idx="20">
                    <c:v>2.6301187105283166</c:v>
                  </c:pt>
                  <c:pt idx="21">
                    <c:v>5.1640546078992529</c:v>
                  </c:pt>
                  <c:pt idx="22">
                    <c:v>1.774928228566496</c:v>
                  </c:pt>
                  <c:pt idx="23">
                    <c:v>4.4753505542087799</c:v>
                  </c:pt>
                  <c:pt idx="24">
                    <c:v>3.1969168443162439</c:v>
                  </c:pt>
                  <c:pt idx="25">
                    <c:v>5.3844041614656835</c:v>
                  </c:pt>
                  <c:pt idx="26">
                    <c:v>2.9114522358277788</c:v>
                  </c:pt>
                  <c:pt idx="27">
                    <c:v>2.018852724676663</c:v>
                  </c:pt>
                  <c:pt idx="28">
                    <c:v>7.5340053810608234</c:v>
                  </c:pt>
                  <c:pt idx="29">
                    <c:v>3.303734906927148</c:v>
                  </c:pt>
                  <c:pt idx="30">
                    <c:v>2.369761955383674</c:v>
                  </c:pt>
                  <c:pt idx="31">
                    <c:v>3.2765815519690111</c:v>
                  </c:pt>
                  <c:pt idx="32">
                    <c:v>5.721705088439009</c:v>
                  </c:pt>
                  <c:pt idx="33">
                    <c:v>4.0249134674920741</c:v>
                  </c:pt>
                  <c:pt idx="34">
                    <c:v>5.0908466438867475</c:v>
                  </c:pt>
                  <c:pt idx="35">
                    <c:v>2.6646577671857399</c:v>
                  </c:pt>
                  <c:pt idx="36">
                    <c:v>2.1190896828971777</c:v>
                  </c:pt>
                  <c:pt idx="37">
                    <c:v>40.80022681314194</c:v>
                  </c:pt>
                  <c:pt idx="38">
                    <c:v>3.0036663794029073</c:v>
                  </c:pt>
                  <c:pt idx="39">
                    <c:v>9.2135159118057199</c:v>
                  </c:pt>
                  <c:pt idx="40">
                    <c:v>8.0736599278984755</c:v>
                  </c:pt>
                  <c:pt idx="41">
                    <c:v>23.680662173873166</c:v>
                  </c:pt>
                  <c:pt idx="42">
                    <c:v>0.81319891851924797</c:v>
                  </c:pt>
                  <c:pt idx="43">
                    <c:v>1.2186656463466989</c:v>
                  </c:pt>
                  <c:pt idx="44">
                    <c:v>1.178212522627905</c:v>
                  </c:pt>
                  <c:pt idx="45">
                    <c:v>1.3063259754839938</c:v>
                  </c:pt>
                  <c:pt idx="46">
                    <c:v>1.4208105018674793</c:v>
                  </c:pt>
                  <c:pt idx="47">
                    <c:v>2.2444534408040138</c:v>
                  </c:pt>
                  <c:pt idx="48">
                    <c:v>4.6599405064671382</c:v>
                  </c:pt>
                  <c:pt idx="49">
                    <c:v>4.0277075792513495</c:v>
                  </c:pt>
                  <c:pt idx="50">
                    <c:v>8.63805981740893</c:v>
                  </c:pt>
                  <c:pt idx="51">
                    <c:v>1.3265479808755984</c:v>
                  </c:pt>
                  <c:pt idx="52">
                    <c:v>6.0640469103458416</c:v>
                  </c:pt>
                  <c:pt idx="53">
                    <c:v>2.5373667686542287</c:v>
                  </c:pt>
                  <c:pt idx="54">
                    <c:v>0.1903810282546583</c:v>
                  </c:pt>
                  <c:pt idx="55">
                    <c:v>1.5717073360653313</c:v>
                  </c:pt>
                  <c:pt idx="56">
                    <c:v>1.0498510568541815</c:v>
                  </c:pt>
                  <c:pt idx="57">
                    <c:v>1.5653523943675676</c:v>
                  </c:pt>
                  <c:pt idx="58">
                    <c:v>1.9155367284352425</c:v>
                  </c:pt>
                  <c:pt idx="59">
                    <c:v>8.1144264961623342</c:v>
                  </c:pt>
                  <c:pt idx="60">
                    <c:v>4.8842972537059604</c:v>
                  </c:pt>
                  <c:pt idx="61">
                    <c:v>19.791572852455698</c:v>
                  </c:pt>
                  <c:pt idx="62">
                    <c:v>12.660457848705679</c:v>
                  </c:pt>
                  <c:pt idx="63">
                    <c:v>3.8366246869395386</c:v>
                  </c:pt>
                  <c:pt idx="64">
                    <c:v>6.2458664673394209</c:v>
                  </c:pt>
                  <c:pt idx="65">
                    <c:v>11.706260572826567</c:v>
                  </c:pt>
                  <c:pt idx="66">
                    <c:v>1.5962464135201273</c:v>
                  </c:pt>
                  <c:pt idx="67">
                    <c:v>2.5645139572240536</c:v>
                  </c:pt>
                  <c:pt idx="68">
                    <c:v>2.2961812873753793</c:v>
                  </c:pt>
                  <c:pt idx="69">
                    <c:v>10.797108798014225</c:v>
                  </c:pt>
                  <c:pt idx="70">
                    <c:v>2.6892603959750327</c:v>
                  </c:pt>
                  <c:pt idx="71">
                    <c:v>11.245762547682215</c:v>
                  </c:pt>
                  <c:pt idx="72">
                    <c:v>5.4920479561932511</c:v>
                  </c:pt>
                  <c:pt idx="73">
                    <c:v>5.1837148813429863</c:v>
                  </c:pt>
                  <c:pt idx="74">
                    <c:v>3.739214557945354</c:v>
                  </c:pt>
                  <c:pt idx="75">
                    <c:v>1.0568706476845131</c:v>
                  </c:pt>
                  <c:pt idx="76">
                    <c:v>7.9811381052571209</c:v>
                  </c:pt>
                  <c:pt idx="77">
                    <c:v>14.703080229797164</c:v>
                  </c:pt>
                  <c:pt idx="78">
                    <c:v>25.494894125240034</c:v>
                  </c:pt>
                  <c:pt idx="79">
                    <c:v>15.492285341943392</c:v>
                  </c:pt>
                  <c:pt idx="80">
                    <c:v>33.62907308146653</c:v>
                  </c:pt>
                  <c:pt idx="81">
                    <c:v>1.9761173331600081</c:v>
                  </c:pt>
                  <c:pt idx="82">
                    <c:v>15.018103480043621</c:v>
                  </c:pt>
                  <c:pt idx="83">
                    <c:v>8.3551545448809872</c:v>
                  </c:pt>
                  <c:pt idx="84">
                    <c:v>14.292424395945236</c:v>
                  </c:pt>
                  <c:pt idx="85">
                    <c:v>4.785884520275558</c:v>
                  </c:pt>
                  <c:pt idx="86">
                    <c:v>12.81633762637151</c:v>
                  </c:pt>
                  <c:pt idx="87">
                    <c:v>23.665043293959652</c:v>
                  </c:pt>
                  <c:pt idx="88">
                    <c:v>19.097333211518652</c:v>
                  </c:pt>
                  <c:pt idx="89">
                    <c:v>2.1108877982547387</c:v>
                  </c:pt>
                </c:numCache>
              </c:numRef>
            </c:plus>
            <c:minus>
              <c:numRef>
                <c:f>'Cluster counts corrected Z&lt;3'!$X$3:$X$98</c:f>
                <c:numCache>
                  <c:formatCode>General</c:formatCode>
                  <c:ptCount val="90"/>
                  <c:pt idx="0">
                    <c:v>4.5967950656225351</c:v>
                  </c:pt>
                  <c:pt idx="1">
                    <c:v>53.2367870175093</c:v>
                  </c:pt>
                  <c:pt idx="2">
                    <c:v>13.205591402649988</c:v>
                  </c:pt>
                  <c:pt idx="3">
                    <c:v>18.717677607852249</c:v>
                  </c:pt>
                  <c:pt idx="4">
                    <c:v>12.716427533390988</c:v>
                  </c:pt>
                  <c:pt idx="5">
                    <c:v>6.3311474705859272</c:v>
                  </c:pt>
                  <c:pt idx="6">
                    <c:v>22.12121783960394</c:v>
                  </c:pt>
                  <c:pt idx="7">
                    <c:v>12.336311529238563</c:v>
                  </c:pt>
                  <c:pt idx="8">
                    <c:v>2.1051386379027481</c:v>
                  </c:pt>
                  <c:pt idx="9">
                    <c:v>25.055623830790594</c:v>
                  </c:pt>
                  <c:pt idx="10">
                    <c:v>8.3119923928561459</c:v>
                  </c:pt>
                  <c:pt idx="11">
                    <c:v>7.2646694678689938</c:v>
                  </c:pt>
                  <c:pt idx="12">
                    <c:v>12.426472681491902</c:v>
                  </c:pt>
                  <c:pt idx="13">
                    <c:v>13.735140810112327</c:v>
                  </c:pt>
                  <c:pt idx="14">
                    <c:v>7.3163654034562953</c:v>
                  </c:pt>
                  <c:pt idx="15">
                    <c:v>2.4487545560829953</c:v>
                  </c:pt>
                  <c:pt idx="16">
                    <c:v>1.7322873274512007</c:v>
                  </c:pt>
                  <c:pt idx="17">
                    <c:v>3.0545678178714137</c:v>
                  </c:pt>
                  <c:pt idx="18">
                    <c:v>19.058587159356293</c:v>
                  </c:pt>
                  <c:pt idx="19">
                    <c:v>0.4466946194358607</c:v>
                  </c:pt>
                  <c:pt idx="20">
                    <c:v>2.6301187105283166</c:v>
                  </c:pt>
                  <c:pt idx="21">
                    <c:v>5.1640546078992529</c:v>
                  </c:pt>
                  <c:pt idx="22">
                    <c:v>1.774928228566496</c:v>
                  </c:pt>
                  <c:pt idx="23">
                    <c:v>4.4753505542087799</c:v>
                  </c:pt>
                  <c:pt idx="24">
                    <c:v>3.1969168443162439</c:v>
                  </c:pt>
                  <c:pt idx="25">
                    <c:v>5.3844041614656835</c:v>
                  </c:pt>
                  <c:pt idx="26">
                    <c:v>2.9114522358277788</c:v>
                  </c:pt>
                  <c:pt idx="27">
                    <c:v>2.018852724676663</c:v>
                  </c:pt>
                  <c:pt idx="28">
                    <c:v>7.5340053810608234</c:v>
                  </c:pt>
                  <c:pt idx="29">
                    <c:v>3.303734906927148</c:v>
                  </c:pt>
                  <c:pt idx="30">
                    <c:v>2.369761955383674</c:v>
                  </c:pt>
                  <c:pt idx="31">
                    <c:v>3.2765815519690111</c:v>
                  </c:pt>
                  <c:pt idx="32">
                    <c:v>5.721705088439009</c:v>
                  </c:pt>
                  <c:pt idx="33">
                    <c:v>4.0249134674920741</c:v>
                  </c:pt>
                  <c:pt idx="34">
                    <c:v>5.0908466438867475</c:v>
                  </c:pt>
                  <c:pt idx="35">
                    <c:v>2.6646577671857399</c:v>
                  </c:pt>
                  <c:pt idx="36">
                    <c:v>2.1190896828971777</c:v>
                  </c:pt>
                  <c:pt idx="37">
                    <c:v>40.80022681314194</c:v>
                  </c:pt>
                  <c:pt idx="38">
                    <c:v>3.0036663794029073</c:v>
                  </c:pt>
                  <c:pt idx="39">
                    <c:v>9.2135159118057199</c:v>
                  </c:pt>
                  <c:pt idx="40">
                    <c:v>8.0736599278984755</c:v>
                  </c:pt>
                  <c:pt idx="41">
                    <c:v>23.680662173873166</c:v>
                  </c:pt>
                  <c:pt idx="42">
                    <c:v>0.81319891851924797</c:v>
                  </c:pt>
                  <c:pt idx="43">
                    <c:v>1.2186656463466989</c:v>
                  </c:pt>
                  <c:pt idx="44">
                    <c:v>1.178212522627905</c:v>
                  </c:pt>
                  <c:pt idx="45">
                    <c:v>1.3063259754839938</c:v>
                  </c:pt>
                  <c:pt idx="46">
                    <c:v>1.4208105018674793</c:v>
                  </c:pt>
                  <c:pt idx="47">
                    <c:v>2.2444534408040138</c:v>
                  </c:pt>
                  <c:pt idx="48">
                    <c:v>4.6599405064671382</c:v>
                  </c:pt>
                  <c:pt idx="49">
                    <c:v>4.0277075792513495</c:v>
                  </c:pt>
                  <c:pt idx="50">
                    <c:v>8.63805981740893</c:v>
                  </c:pt>
                  <c:pt idx="51">
                    <c:v>1.3265479808755984</c:v>
                  </c:pt>
                  <c:pt idx="52">
                    <c:v>6.0640469103458416</c:v>
                  </c:pt>
                  <c:pt idx="53">
                    <c:v>2.5373667686542287</c:v>
                  </c:pt>
                  <c:pt idx="54">
                    <c:v>0.1903810282546583</c:v>
                  </c:pt>
                  <c:pt idx="55">
                    <c:v>1.5717073360653313</c:v>
                  </c:pt>
                  <c:pt idx="56">
                    <c:v>1.0498510568541815</c:v>
                  </c:pt>
                  <c:pt idx="57">
                    <c:v>1.5653523943675676</c:v>
                  </c:pt>
                  <c:pt idx="58">
                    <c:v>1.9155367284352425</c:v>
                  </c:pt>
                  <c:pt idx="59">
                    <c:v>8.1144264961623342</c:v>
                  </c:pt>
                  <c:pt idx="60">
                    <c:v>4.8842972537059604</c:v>
                  </c:pt>
                  <c:pt idx="61">
                    <c:v>19.791572852455698</c:v>
                  </c:pt>
                  <c:pt idx="62">
                    <c:v>12.660457848705679</c:v>
                  </c:pt>
                  <c:pt idx="63">
                    <c:v>3.8366246869395386</c:v>
                  </c:pt>
                  <c:pt idx="64">
                    <c:v>6.2458664673394209</c:v>
                  </c:pt>
                  <c:pt idx="65">
                    <c:v>11.706260572826567</c:v>
                  </c:pt>
                  <c:pt idx="66">
                    <c:v>1.5962464135201273</c:v>
                  </c:pt>
                  <c:pt idx="67">
                    <c:v>2.5645139572240536</c:v>
                  </c:pt>
                  <c:pt idx="68">
                    <c:v>2.2961812873753793</c:v>
                  </c:pt>
                  <c:pt idx="69">
                    <c:v>10.797108798014225</c:v>
                  </c:pt>
                  <c:pt idx="70">
                    <c:v>2.6892603959750327</c:v>
                  </c:pt>
                  <c:pt idx="71">
                    <c:v>11.245762547682215</c:v>
                  </c:pt>
                  <c:pt idx="72">
                    <c:v>5.4920479561932511</c:v>
                  </c:pt>
                  <c:pt idx="73">
                    <c:v>5.1837148813429863</c:v>
                  </c:pt>
                  <c:pt idx="74">
                    <c:v>3.739214557945354</c:v>
                  </c:pt>
                  <c:pt idx="75">
                    <c:v>1.0568706476845131</c:v>
                  </c:pt>
                  <c:pt idx="76">
                    <c:v>7.9811381052571209</c:v>
                  </c:pt>
                  <c:pt idx="77">
                    <c:v>14.703080229797164</c:v>
                  </c:pt>
                  <c:pt idx="78">
                    <c:v>25.494894125240034</c:v>
                  </c:pt>
                  <c:pt idx="79">
                    <c:v>15.492285341943392</c:v>
                  </c:pt>
                  <c:pt idx="80">
                    <c:v>33.62907308146653</c:v>
                  </c:pt>
                  <c:pt idx="81">
                    <c:v>1.9761173331600081</c:v>
                  </c:pt>
                  <c:pt idx="82">
                    <c:v>15.018103480043621</c:v>
                  </c:pt>
                  <c:pt idx="83">
                    <c:v>8.3551545448809872</c:v>
                  </c:pt>
                  <c:pt idx="84">
                    <c:v>14.292424395945236</c:v>
                  </c:pt>
                  <c:pt idx="85">
                    <c:v>4.785884520275558</c:v>
                  </c:pt>
                  <c:pt idx="86">
                    <c:v>12.81633762637151</c:v>
                  </c:pt>
                  <c:pt idx="87">
                    <c:v>23.665043293959652</c:v>
                  </c:pt>
                  <c:pt idx="88">
                    <c:v>19.097333211518652</c:v>
                  </c:pt>
                  <c:pt idx="89">
                    <c:v>2.1108877982547387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Z&lt;3'!$A$3:$A$98</c:f>
              <c:numCache>
                <c:formatCode>General</c:formatCode>
                <c:ptCount val="9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78</c:v>
                </c:pt>
                <c:pt idx="72">
                  <c:v>79</c:v>
                </c:pt>
                <c:pt idx="73">
                  <c:v>80</c:v>
                </c:pt>
                <c:pt idx="74">
                  <c:v>81</c:v>
                </c:pt>
                <c:pt idx="75">
                  <c:v>82</c:v>
                </c:pt>
                <c:pt idx="76">
                  <c:v>83</c:v>
                </c:pt>
                <c:pt idx="77">
                  <c:v>84</c:v>
                </c:pt>
                <c:pt idx="78">
                  <c:v>85</c:v>
                </c:pt>
                <c:pt idx="79">
                  <c:v>86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90</c:v>
                </c:pt>
                <c:pt idx="84">
                  <c:v>91</c:v>
                </c:pt>
                <c:pt idx="85">
                  <c:v>92</c:v>
                </c:pt>
                <c:pt idx="86">
                  <c:v>93</c:v>
                </c:pt>
                <c:pt idx="87">
                  <c:v>94</c:v>
                </c:pt>
                <c:pt idx="88">
                  <c:v>95</c:v>
                </c:pt>
                <c:pt idx="89">
                  <c:v>96</c:v>
                </c:pt>
              </c:numCache>
            </c:numRef>
          </c:cat>
          <c:val>
            <c:numRef>
              <c:f>'Cluster counts corrected Z&lt;3'!$V$3:$V$98</c:f>
              <c:numCache>
                <c:formatCode>General</c:formatCode>
                <c:ptCount val="90"/>
                <c:pt idx="0">
                  <c:v>15.237246197299561</c:v>
                </c:pt>
                <c:pt idx="1">
                  <c:v>592.48478937847949</c:v>
                </c:pt>
                <c:pt idx="2">
                  <c:v>230.80705391879954</c:v>
                </c:pt>
                <c:pt idx="3">
                  <c:v>148.2675649210164</c:v>
                </c:pt>
                <c:pt idx="4">
                  <c:v>194.13650460921781</c:v>
                </c:pt>
                <c:pt idx="5">
                  <c:v>47.522225841460113</c:v>
                </c:pt>
                <c:pt idx="6">
                  <c:v>295.47574980633527</c:v>
                </c:pt>
                <c:pt idx="7">
                  <c:v>101.75935014809825</c:v>
                </c:pt>
                <c:pt idx="8">
                  <c:v>21.251724633404262</c:v>
                </c:pt>
                <c:pt idx="9">
                  <c:v>242.43916269371644</c:v>
                </c:pt>
                <c:pt idx="10">
                  <c:v>72.657382003568799</c:v>
                </c:pt>
                <c:pt idx="11">
                  <c:v>48.330319098543839</c:v>
                </c:pt>
                <c:pt idx="12">
                  <c:v>109.18540827726265</c:v>
                </c:pt>
                <c:pt idx="13">
                  <c:v>65.080409240354456</c:v>
                </c:pt>
                <c:pt idx="14">
                  <c:v>60.17715359709419</c:v>
                </c:pt>
                <c:pt idx="15">
                  <c:v>13.464934796241744</c:v>
                </c:pt>
                <c:pt idx="16">
                  <c:v>15.392470065826396</c:v>
                </c:pt>
                <c:pt idx="17">
                  <c:v>19.420586859964988</c:v>
                </c:pt>
                <c:pt idx="18">
                  <c:v>129.74299424703972</c:v>
                </c:pt>
                <c:pt idx="19">
                  <c:v>6.0554475747461423</c:v>
                </c:pt>
                <c:pt idx="20">
                  <c:v>18.298578136395779</c:v>
                </c:pt>
                <c:pt idx="21">
                  <c:v>32.837034796629602</c:v>
                </c:pt>
                <c:pt idx="22">
                  <c:v>15.029134051626649</c:v>
                </c:pt>
                <c:pt idx="23">
                  <c:v>17.035912393150181</c:v>
                </c:pt>
                <c:pt idx="24">
                  <c:v>20.123431775883073</c:v>
                </c:pt>
                <c:pt idx="25">
                  <c:v>55.656336847789078</c:v>
                </c:pt>
                <c:pt idx="26">
                  <c:v>10.837694058760546</c:v>
                </c:pt>
                <c:pt idx="27">
                  <c:v>27.085510366248229</c:v>
                </c:pt>
                <c:pt idx="28">
                  <c:v>58.314599328893927</c:v>
                </c:pt>
                <c:pt idx="29">
                  <c:v>26.776552442374356</c:v>
                </c:pt>
                <c:pt idx="30">
                  <c:v>28.185708020705295</c:v>
                </c:pt>
                <c:pt idx="31">
                  <c:v>20.186544122847593</c:v>
                </c:pt>
                <c:pt idx="32">
                  <c:v>79.51015085812908</c:v>
                </c:pt>
                <c:pt idx="33">
                  <c:v>51.156760929552036</c:v>
                </c:pt>
                <c:pt idx="34">
                  <c:v>43.563508307706115</c:v>
                </c:pt>
                <c:pt idx="35">
                  <c:v>25.379784593494261</c:v>
                </c:pt>
                <c:pt idx="36">
                  <c:v>23.880161203200782</c:v>
                </c:pt>
                <c:pt idx="37">
                  <c:v>172.9596661593273</c:v>
                </c:pt>
                <c:pt idx="38">
                  <c:v>12.934579204804484</c:v>
                </c:pt>
                <c:pt idx="39">
                  <c:v>58.502071140254685</c:v>
                </c:pt>
                <c:pt idx="40">
                  <c:v>18.354399779457776</c:v>
                </c:pt>
                <c:pt idx="41">
                  <c:v>203.36163680971472</c:v>
                </c:pt>
                <c:pt idx="42">
                  <c:v>4.4925800161763965</c:v>
                </c:pt>
                <c:pt idx="43">
                  <c:v>18.048049532772971</c:v>
                </c:pt>
                <c:pt idx="44">
                  <c:v>7.3295488201752335</c:v>
                </c:pt>
                <c:pt idx="45">
                  <c:v>8.222718291578909</c:v>
                </c:pt>
                <c:pt idx="46">
                  <c:v>13.333449630345035</c:v>
                </c:pt>
                <c:pt idx="47">
                  <c:v>11.056326149271824</c:v>
                </c:pt>
                <c:pt idx="48">
                  <c:v>47.61480831270682</c:v>
                </c:pt>
                <c:pt idx="49">
                  <c:v>25.003707335275962</c:v>
                </c:pt>
                <c:pt idx="50">
                  <c:v>39.087860927600282</c:v>
                </c:pt>
                <c:pt idx="51">
                  <c:v>10.103291139531834</c:v>
                </c:pt>
                <c:pt idx="52">
                  <c:v>65.442517285709599</c:v>
                </c:pt>
                <c:pt idx="53">
                  <c:v>28.769684990332053</c:v>
                </c:pt>
                <c:pt idx="54">
                  <c:v>1.3629079005594191</c:v>
                </c:pt>
                <c:pt idx="55">
                  <c:v>12.550647760753753</c:v>
                </c:pt>
                <c:pt idx="56">
                  <c:v>16.309627340822995</c:v>
                </c:pt>
                <c:pt idx="57">
                  <c:v>20.950885326320076</c:v>
                </c:pt>
                <c:pt idx="58">
                  <c:v>33.184212063895608</c:v>
                </c:pt>
                <c:pt idx="59">
                  <c:v>65.990496888327485</c:v>
                </c:pt>
                <c:pt idx="60">
                  <c:v>45.094261642102765</c:v>
                </c:pt>
                <c:pt idx="61">
                  <c:v>627.38038141877189</c:v>
                </c:pt>
                <c:pt idx="62">
                  <c:v>158.91175356318436</c:v>
                </c:pt>
                <c:pt idx="63">
                  <c:v>23.98133168789164</c:v>
                </c:pt>
                <c:pt idx="64">
                  <c:v>57.128474353435998</c:v>
                </c:pt>
                <c:pt idx="65">
                  <c:v>217.17317707647621</c:v>
                </c:pt>
                <c:pt idx="66">
                  <c:v>12.449281143877599</c:v>
                </c:pt>
                <c:pt idx="67">
                  <c:v>23.059185782211141</c:v>
                </c:pt>
                <c:pt idx="68">
                  <c:v>12.699333557304337</c:v>
                </c:pt>
                <c:pt idx="69">
                  <c:v>149.07047658358292</c:v>
                </c:pt>
                <c:pt idx="70">
                  <c:v>35.084082823244998</c:v>
                </c:pt>
                <c:pt idx="71">
                  <c:v>69.336627606578986</c:v>
                </c:pt>
                <c:pt idx="72">
                  <c:v>52.103564652176097</c:v>
                </c:pt>
                <c:pt idx="73">
                  <c:v>25.700590143085893</c:v>
                </c:pt>
                <c:pt idx="74">
                  <c:v>65.907963277429545</c:v>
                </c:pt>
                <c:pt idx="75">
                  <c:v>23.2420261752528</c:v>
                </c:pt>
                <c:pt idx="76">
                  <c:v>20.15485070918891</c:v>
                </c:pt>
                <c:pt idx="77">
                  <c:v>31.836249948965833</c:v>
                </c:pt>
                <c:pt idx="78">
                  <c:v>246.97612511399041</c:v>
                </c:pt>
                <c:pt idx="79">
                  <c:v>126.66173775825438</c:v>
                </c:pt>
                <c:pt idx="80">
                  <c:v>267.20413474381797</c:v>
                </c:pt>
                <c:pt idx="81">
                  <c:v>9.032537618026387</c:v>
                </c:pt>
                <c:pt idx="82">
                  <c:v>166.45410511397475</c:v>
                </c:pt>
                <c:pt idx="83">
                  <c:v>41.051407193675047</c:v>
                </c:pt>
                <c:pt idx="84">
                  <c:v>103.17591233078589</c:v>
                </c:pt>
                <c:pt idx="85">
                  <c:v>16.292575486283528</c:v>
                </c:pt>
                <c:pt idx="86">
                  <c:v>40.759493083665802</c:v>
                </c:pt>
                <c:pt idx="87">
                  <c:v>62.652000449293297</c:v>
                </c:pt>
                <c:pt idx="88">
                  <c:v>44.092693118542805</c:v>
                </c:pt>
                <c:pt idx="89">
                  <c:v>5.4876580816858826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F-4CB8-BA24-966E1CE36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corrected'!$Z$3:$Z$16</c:f>
                <c:numCache>
                  <c:formatCode>General</c:formatCode>
                  <c:ptCount val="14"/>
                  <c:pt idx="0">
                    <c:v>2.3883110412157613</c:v>
                  </c:pt>
                  <c:pt idx="1">
                    <c:v>1.9614613349820114</c:v>
                  </c:pt>
                  <c:pt idx="2">
                    <c:v>4.4301812137337251</c:v>
                  </c:pt>
                  <c:pt idx="3">
                    <c:v>6.9843316874014256</c:v>
                  </c:pt>
                  <c:pt idx="4">
                    <c:v>3.8165248085399588</c:v>
                  </c:pt>
                  <c:pt idx="5">
                    <c:v>6.5920383646679097</c:v>
                  </c:pt>
                  <c:pt idx="6">
                    <c:v>20.014290733425714</c:v>
                  </c:pt>
                  <c:pt idx="7">
                    <c:v>14.949260586140758</c:v>
                  </c:pt>
                  <c:pt idx="8">
                    <c:v>6.7704310671597279</c:v>
                  </c:pt>
                  <c:pt idx="9">
                    <c:v>7.0625095990480959</c:v>
                  </c:pt>
                  <c:pt idx="10">
                    <c:v>2.3060758247326607</c:v>
                  </c:pt>
                  <c:pt idx="11">
                    <c:v>1.864915281139621</c:v>
                  </c:pt>
                  <c:pt idx="12">
                    <c:v>0</c:v>
                  </c:pt>
                  <c:pt idx="13">
                    <c:v>0.19146768306998124</c:v>
                  </c:pt>
                </c:numCache>
              </c:numRef>
            </c:plus>
            <c:minus>
              <c:numRef>
                <c:f>'Activation map corrected'!$Z$3:$Z$16</c:f>
                <c:numCache>
                  <c:formatCode>General</c:formatCode>
                  <c:ptCount val="14"/>
                  <c:pt idx="0">
                    <c:v>2.3883110412157613</c:v>
                  </c:pt>
                  <c:pt idx="1">
                    <c:v>1.9614613349820114</c:v>
                  </c:pt>
                  <c:pt idx="2">
                    <c:v>4.4301812137337251</c:v>
                  </c:pt>
                  <c:pt idx="3">
                    <c:v>6.9843316874014256</c:v>
                  </c:pt>
                  <c:pt idx="4">
                    <c:v>3.8165248085399588</c:v>
                  </c:pt>
                  <c:pt idx="5">
                    <c:v>6.5920383646679097</c:v>
                  </c:pt>
                  <c:pt idx="6">
                    <c:v>20.014290733425714</c:v>
                  </c:pt>
                  <c:pt idx="7">
                    <c:v>14.949260586140758</c:v>
                  </c:pt>
                  <c:pt idx="8">
                    <c:v>6.7704310671597279</c:v>
                  </c:pt>
                  <c:pt idx="9">
                    <c:v>7.0625095990480959</c:v>
                  </c:pt>
                  <c:pt idx="10">
                    <c:v>2.3060758247326607</c:v>
                  </c:pt>
                  <c:pt idx="11">
                    <c:v>1.864915281139621</c:v>
                  </c:pt>
                  <c:pt idx="12">
                    <c:v>0</c:v>
                  </c:pt>
                  <c:pt idx="13">
                    <c:v>0.19146768306998124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corrected'!$X$3:$X$16</c:f>
              <c:numCache>
                <c:formatCode>General</c:formatCode>
                <c:ptCount val="14"/>
                <c:pt idx="0">
                  <c:v>19.52881570644881</c:v>
                </c:pt>
                <c:pt idx="1">
                  <c:v>13.524562702340001</c:v>
                </c:pt>
                <c:pt idx="2">
                  <c:v>30.496406675816321</c:v>
                </c:pt>
                <c:pt idx="3">
                  <c:v>55.407348846453218</c:v>
                </c:pt>
                <c:pt idx="4">
                  <c:v>29.626738277724353</c:v>
                </c:pt>
                <c:pt idx="5">
                  <c:v>42.058648011984616</c:v>
                </c:pt>
                <c:pt idx="6">
                  <c:v>211.08676887802395</c:v>
                </c:pt>
                <c:pt idx="7">
                  <c:v>77.844399938395753</c:v>
                </c:pt>
                <c:pt idx="8">
                  <c:v>29.041000577106427</c:v>
                </c:pt>
                <c:pt idx="9">
                  <c:v>28.573220743944546</c:v>
                </c:pt>
                <c:pt idx="10">
                  <c:v>20.132152744561239</c:v>
                </c:pt>
                <c:pt idx="11">
                  <c:v>21.55797868284219</c:v>
                </c:pt>
                <c:pt idx="12">
                  <c:v>0</c:v>
                </c:pt>
                <c:pt idx="13">
                  <c:v>0.65614421219417984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4-4E95-B9AD-25203B31AB1A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corrected'!$AA$3:$AA$16</c:f>
                <c:numCache>
                  <c:formatCode>General</c:formatCode>
                  <c:ptCount val="14"/>
                  <c:pt idx="0">
                    <c:v>1.4208105018674793</c:v>
                  </c:pt>
                  <c:pt idx="1">
                    <c:v>2.2444534408040138</c:v>
                  </c:pt>
                  <c:pt idx="2">
                    <c:v>2.915388425395113</c:v>
                  </c:pt>
                  <c:pt idx="3">
                    <c:v>4.6599405064671382</c:v>
                  </c:pt>
                  <c:pt idx="4">
                    <c:v>4.0277075792513495</c:v>
                  </c:pt>
                  <c:pt idx="5">
                    <c:v>8.6777711028029128</c:v>
                  </c:pt>
                  <c:pt idx="6">
                    <c:v>9.5944592930430606</c:v>
                  </c:pt>
                  <c:pt idx="7">
                    <c:v>6.833357092495941</c:v>
                  </c:pt>
                  <c:pt idx="8">
                    <c:v>4.4753505542087799</c:v>
                  </c:pt>
                  <c:pt idx="9">
                    <c:v>3.1969168443162439</c:v>
                  </c:pt>
                  <c:pt idx="10">
                    <c:v>1.5493144722315979</c:v>
                  </c:pt>
                  <c:pt idx="11">
                    <c:v>2.5256641877118353</c:v>
                  </c:pt>
                  <c:pt idx="12">
                    <c:v>0</c:v>
                  </c:pt>
                  <c:pt idx="13">
                    <c:v>0.32571329157023954</c:v>
                  </c:pt>
                </c:numCache>
              </c:numRef>
            </c:plus>
            <c:minus>
              <c:numRef>
                <c:f>'Activation map corrected'!$AA$3:$AA$16</c:f>
                <c:numCache>
                  <c:formatCode>General</c:formatCode>
                  <c:ptCount val="14"/>
                  <c:pt idx="0">
                    <c:v>1.4208105018674793</c:v>
                  </c:pt>
                  <c:pt idx="1">
                    <c:v>2.2444534408040138</c:v>
                  </c:pt>
                  <c:pt idx="2">
                    <c:v>2.915388425395113</c:v>
                  </c:pt>
                  <c:pt idx="3">
                    <c:v>4.6599405064671382</c:v>
                  </c:pt>
                  <c:pt idx="4">
                    <c:v>4.0277075792513495</c:v>
                  </c:pt>
                  <c:pt idx="5">
                    <c:v>8.6777711028029128</c:v>
                  </c:pt>
                  <c:pt idx="6">
                    <c:v>9.5944592930430606</c:v>
                  </c:pt>
                  <c:pt idx="7">
                    <c:v>6.833357092495941</c:v>
                  </c:pt>
                  <c:pt idx="8">
                    <c:v>4.4753505542087799</c:v>
                  </c:pt>
                  <c:pt idx="9">
                    <c:v>3.1969168443162439</c:v>
                  </c:pt>
                  <c:pt idx="10">
                    <c:v>1.5493144722315979</c:v>
                  </c:pt>
                  <c:pt idx="11">
                    <c:v>2.5256641877118353</c:v>
                  </c:pt>
                  <c:pt idx="12">
                    <c:v>0</c:v>
                  </c:pt>
                  <c:pt idx="13">
                    <c:v>0.32571329157023954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corrected'!$Y$3:$Y$16</c:f>
              <c:numCache>
                <c:formatCode>General</c:formatCode>
                <c:ptCount val="14"/>
                <c:pt idx="0">
                  <c:v>13.333449630345035</c:v>
                </c:pt>
                <c:pt idx="1">
                  <c:v>11.056326149271824</c:v>
                </c:pt>
                <c:pt idx="2">
                  <c:v>20.579829111246891</c:v>
                </c:pt>
                <c:pt idx="3">
                  <c:v>47.61480831270682</c:v>
                </c:pt>
                <c:pt idx="4">
                  <c:v>25.003707335275962</c:v>
                </c:pt>
                <c:pt idx="5">
                  <c:v>33.570898919609689</c:v>
                </c:pt>
                <c:pt idx="6">
                  <c:v>153.42975388109116</c:v>
                </c:pt>
                <c:pt idx="7">
                  <c:v>47.866168848256244</c:v>
                </c:pt>
                <c:pt idx="8">
                  <c:v>17.035912393150181</c:v>
                </c:pt>
                <c:pt idx="9">
                  <c:v>20.123431775883073</c:v>
                </c:pt>
                <c:pt idx="10">
                  <c:v>19.064809202321346</c:v>
                </c:pt>
                <c:pt idx="11">
                  <c:v>24.329301676642718</c:v>
                </c:pt>
                <c:pt idx="12">
                  <c:v>0</c:v>
                </c:pt>
                <c:pt idx="13">
                  <c:v>0.98470655565178034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4-4E95-B9AD-25203B31A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Z&lt;3'!$Z$3:$Z$16</c:f>
                <c:numCache>
                  <c:formatCode>General</c:formatCode>
                  <c:ptCount val="14"/>
                  <c:pt idx="0">
                    <c:v>2.3883110412157613</c:v>
                  </c:pt>
                  <c:pt idx="1">
                    <c:v>1.9614613349820114</c:v>
                  </c:pt>
                  <c:pt idx="2">
                    <c:v>4.4301812137337251</c:v>
                  </c:pt>
                  <c:pt idx="3">
                    <c:v>6.9843316874014256</c:v>
                  </c:pt>
                  <c:pt idx="4">
                    <c:v>3.8165248085399588</c:v>
                  </c:pt>
                  <c:pt idx="5">
                    <c:v>6.5920383646679097</c:v>
                  </c:pt>
                  <c:pt idx="6">
                    <c:v>19.905263247123145</c:v>
                  </c:pt>
                  <c:pt idx="7">
                    <c:v>14.949260586140758</c:v>
                  </c:pt>
                  <c:pt idx="8">
                    <c:v>6.7704310671597279</c:v>
                  </c:pt>
                  <c:pt idx="9">
                    <c:v>7.0625095990480959</c:v>
                  </c:pt>
                  <c:pt idx="10">
                    <c:v>2.3060758247326607</c:v>
                  </c:pt>
                  <c:pt idx="11">
                    <c:v>1.864915281139621</c:v>
                  </c:pt>
                  <c:pt idx="12">
                    <c:v>0</c:v>
                  </c:pt>
                  <c:pt idx="13">
                    <c:v>0.19146768306998124</c:v>
                  </c:pt>
                </c:numCache>
              </c:numRef>
            </c:plus>
            <c:minus>
              <c:numRef>
                <c:f>'Activation map corrected Z&lt;3'!$Z$3:$Z$16</c:f>
                <c:numCache>
                  <c:formatCode>General</c:formatCode>
                  <c:ptCount val="14"/>
                  <c:pt idx="0">
                    <c:v>2.3883110412157613</c:v>
                  </c:pt>
                  <c:pt idx="1">
                    <c:v>1.9614613349820114</c:v>
                  </c:pt>
                  <c:pt idx="2">
                    <c:v>4.4301812137337251</c:v>
                  </c:pt>
                  <c:pt idx="3">
                    <c:v>6.9843316874014256</c:v>
                  </c:pt>
                  <c:pt idx="4">
                    <c:v>3.8165248085399588</c:v>
                  </c:pt>
                  <c:pt idx="5">
                    <c:v>6.5920383646679097</c:v>
                  </c:pt>
                  <c:pt idx="6">
                    <c:v>19.905263247123145</c:v>
                  </c:pt>
                  <c:pt idx="7">
                    <c:v>14.949260586140758</c:v>
                  </c:pt>
                  <c:pt idx="8">
                    <c:v>6.7704310671597279</c:v>
                  </c:pt>
                  <c:pt idx="9">
                    <c:v>7.0625095990480959</c:v>
                  </c:pt>
                  <c:pt idx="10">
                    <c:v>2.3060758247326607</c:v>
                  </c:pt>
                  <c:pt idx="11">
                    <c:v>1.864915281139621</c:v>
                  </c:pt>
                  <c:pt idx="12">
                    <c:v>0</c:v>
                  </c:pt>
                  <c:pt idx="13">
                    <c:v>0.19146768306998124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Z&lt;3'!$A$3:$A$16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Z&lt;3'!$X$3:$X$16</c:f>
              <c:numCache>
                <c:formatCode>General</c:formatCode>
                <c:ptCount val="14"/>
                <c:pt idx="0">
                  <c:v>19.52881570644881</c:v>
                </c:pt>
                <c:pt idx="1">
                  <c:v>13.524562702340001</c:v>
                </c:pt>
                <c:pt idx="2">
                  <c:v>30.496406675816321</c:v>
                </c:pt>
                <c:pt idx="3">
                  <c:v>55.407348846453218</c:v>
                </c:pt>
                <c:pt idx="4">
                  <c:v>29.626738277724353</c:v>
                </c:pt>
                <c:pt idx="5">
                  <c:v>42.058648011984616</c:v>
                </c:pt>
                <c:pt idx="6">
                  <c:v>207.7156233231689</c:v>
                </c:pt>
                <c:pt idx="7">
                  <c:v>77.844399938395753</c:v>
                </c:pt>
                <c:pt idx="8">
                  <c:v>29.041000577106427</c:v>
                </c:pt>
                <c:pt idx="9">
                  <c:v>28.573220743944546</c:v>
                </c:pt>
                <c:pt idx="10">
                  <c:v>20.132152744561239</c:v>
                </c:pt>
                <c:pt idx="11">
                  <c:v>21.55797868284219</c:v>
                </c:pt>
                <c:pt idx="12">
                  <c:v>0</c:v>
                </c:pt>
                <c:pt idx="13">
                  <c:v>0.65614421219417984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E-45C8-8820-9664E491FB38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Z&lt;3'!$AA$3:$AA$16</c:f>
                <c:numCache>
                  <c:formatCode>General</c:formatCode>
                  <c:ptCount val="14"/>
                  <c:pt idx="0">
                    <c:v>1.4208105018674793</c:v>
                  </c:pt>
                  <c:pt idx="1">
                    <c:v>2.2444534408040138</c:v>
                  </c:pt>
                  <c:pt idx="2">
                    <c:v>2.915388425395113</c:v>
                  </c:pt>
                  <c:pt idx="3">
                    <c:v>4.6599405064671382</c:v>
                  </c:pt>
                  <c:pt idx="4">
                    <c:v>4.0277075792513495</c:v>
                  </c:pt>
                  <c:pt idx="5">
                    <c:v>8.6777711028029128</c:v>
                  </c:pt>
                  <c:pt idx="6">
                    <c:v>9.4178992344946337</c:v>
                  </c:pt>
                  <c:pt idx="7">
                    <c:v>6.833357092495941</c:v>
                  </c:pt>
                  <c:pt idx="8">
                    <c:v>4.4753505542087799</c:v>
                  </c:pt>
                  <c:pt idx="9">
                    <c:v>3.1969168443162439</c:v>
                  </c:pt>
                  <c:pt idx="10">
                    <c:v>1.5493144722315979</c:v>
                  </c:pt>
                  <c:pt idx="11">
                    <c:v>2.5256641877118353</c:v>
                  </c:pt>
                  <c:pt idx="12">
                    <c:v>0</c:v>
                  </c:pt>
                  <c:pt idx="13">
                    <c:v>0.32571329157023954</c:v>
                  </c:pt>
                </c:numCache>
              </c:numRef>
            </c:plus>
            <c:minus>
              <c:numRef>
                <c:f>'Activation map corrected Z&lt;3'!$AA$3:$AA$16</c:f>
                <c:numCache>
                  <c:formatCode>General</c:formatCode>
                  <c:ptCount val="14"/>
                  <c:pt idx="0">
                    <c:v>1.4208105018674793</c:v>
                  </c:pt>
                  <c:pt idx="1">
                    <c:v>2.2444534408040138</c:v>
                  </c:pt>
                  <c:pt idx="2">
                    <c:v>2.915388425395113</c:v>
                  </c:pt>
                  <c:pt idx="3">
                    <c:v>4.6599405064671382</c:v>
                  </c:pt>
                  <c:pt idx="4">
                    <c:v>4.0277075792513495</c:v>
                  </c:pt>
                  <c:pt idx="5">
                    <c:v>8.6777711028029128</c:v>
                  </c:pt>
                  <c:pt idx="6">
                    <c:v>9.4178992344946337</c:v>
                  </c:pt>
                  <c:pt idx="7">
                    <c:v>6.833357092495941</c:v>
                  </c:pt>
                  <c:pt idx="8">
                    <c:v>4.4753505542087799</c:v>
                  </c:pt>
                  <c:pt idx="9">
                    <c:v>3.1969168443162439</c:v>
                  </c:pt>
                  <c:pt idx="10">
                    <c:v>1.5493144722315979</c:v>
                  </c:pt>
                  <c:pt idx="11">
                    <c:v>2.5256641877118353</c:v>
                  </c:pt>
                  <c:pt idx="12">
                    <c:v>0</c:v>
                  </c:pt>
                  <c:pt idx="13">
                    <c:v>0.32571329157023954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Z&lt;3'!$A$3:$A$16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Z&lt;3'!$Y$3:$Y$16</c:f>
              <c:numCache>
                <c:formatCode>General</c:formatCode>
                <c:ptCount val="14"/>
                <c:pt idx="0">
                  <c:v>13.333449630345035</c:v>
                </c:pt>
                <c:pt idx="1">
                  <c:v>11.056326149271824</c:v>
                </c:pt>
                <c:pt idx="2">
                  <c:v>20.579829111246891</c:v>
                </c:pt>
                <c:pt idx="3">
                  <c:v>47.61480831270682</c:v>
                </c:pt>
                <c:pt idx="4">
                  <c:v>25.003707335275962</c:v>
                </c:pt>
                <c:pt idx="5">
                  <c:v>33.570898919609689</c:v>
                </c:pt>
                <c:pt idx="6">
                  <c:v>150.85345591052871</c:v>
                </c:pt>
                <c:pt idx="7">
                  <c:v>47.866168848256244</c:v>
                </c:pt>
                <c:pt idx="8">
                  <c:v>17.035912393150181</c:v>
                </c:pt>
                <c:pt idx="9">
                  <c:v>20.123431775883073</c:v>
                </c:pt>
                <c:pt idx="10">
                  <c:v>19.064809202321346</c:v>
                </c:pt>
                <c:pt idx="11">
                  <c:v>24.329301676642718</c:v>
                </c:pt>
                <c:pt idx="12">
                  <c:v>0</c:v>
                </c:pt>
                <c:pt idx="13">
                  <c:v>0.98470655565178034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E-45C8-8820-9664E491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corrected'!$Z$4:$Z$13,'Brain networks corrected'!$Z$16:$Z$17,'Brain networks corrected'!$Z$20:$Z$27)</c:f>
                <c:numCache>
                  <c:formatCode>General</c:formatCode>
                  <c:ptCount val="20"/>
                  <c:pt idx="0">
                    <c:v>4.4301812137337251</c:v>
                  </c:pt>
                  <c:pt idx="1">
                    <c:v>6.9843316874014256</c:v>
                  </c:pt>
                  <c:pt idx="2">
                    <c:v>3.8165248085399588</c:v>
                  </c:pt>
                  <c:pt idx="3">
                    <c:v>13.681596895170493</c:v>
                  </c:pt>
                  <c:pt idx="4">
                    <c:v>6.5101684654092953</c:v>
                  </c:pt>
                  <c:pt idx="5">
                    <c:v>32.611141698161688</c:v>
                  </c:pt>
                  <c:pt idx="6">
                    <c:v>6.5289907409811923</c:v>
                  </c:pt>
                  <c:pt idx="7">
                    <c:v>2.0852028802745011</c:v>
                  </c:pt>
                  <c:pt idx="8">
                    <c:v>8.9887022395546587</c:v>
                  </c:pt>
                  <c:pt idx="9">
                    <c:v>1.4040884847028641</c:v>
                  </c:pt>
                  <c:pt idx="10">
                    <c:v>13.503032882649098</c:v>
                  </c:pt>
                  <c:pt idx="11">
                    <c:v>7.0625095990480959</c:v>
                  </c:pt>
                  <c:pt idx="12">
                    <c:v>6.7704310671597279</c:v>
                  </c:pt>
                  <c:pt idx="13">
                    <c:v>14.949260586140769</c:v>
                  </c:pt>
                  <c:pt idx="14">
                    <c:v>4.8045238801366414</c:v>
                  </c:pt>
                  <c:pt idx="15">
                    <c:v>20.014290733425714</c:v>
                  </c:pt>
                  <c:pt idx="16">
                    <c:v>10.0539254392879</c:v>
                  </c:pt>
                  <c:pt idx="17">
                    <c:v>6.5920383646679097</c:v>
                  </c:pt>
                  <c:pt idx="18">
                    <c:v>2.3883110412157613</c:v>
                  </c:pt>
                  <c:pt idx="19">
                    <c:v>1.9614613349820114</c:v>
                  </c:pt>
                </c:numCache>
              </c:numRef>
            </c:plus>
            <c:minus>
              <c:numRef>
                <c:f>('Brain networks corrected'!$Z$4:$Z$13,'Brain networks corrected'!$Z$16:$Z$17,'Brain networks corrected'!$Z$20:$Z$27)</c:f>
                <c:numCache>
                  <c:formatCode>General</c:formatCode>
                  <c:ptCount val="20"/>
                  <c:pt idx="0">
                    <c:v>4.4301812137337251</c:v>
                  </c:pt>
                  <c:pt idx="1">
                    <c:v>6.9843316874014256</c:v>
                  </c:pt>
                  <c:pt idx="2">
                    <c:v>3.8165248085399588</c:v>
                  </c:pt>
                  <c:pt idx="3">
                    <c:v>13.681596895170493</c:v>
                  </c:pt>
                  <c:pt idx="4">
                    <c:v>6.5101684654092953</c:v>
                  </c:pt>
                  <c:pt idx="5">
                    <c:v>32.611141698161688</c:v>
                  </c:pt>
                  <c:pt idx="6">
                    <c:v>6.5289907409811923</c:v>
                  </c:pt>
                  <c:pt idx="7">
                    <c:v>2.0852028802745011</c:v>
                  </c:pt>
                  <c:pt idx="8">
                    <c:v>8.9887022395546587</c:v>
                  </c:pt>
                  <c:pt idx="9">
                    <c:v>1.4040884847028641</c:v>
                  </c:pt>
                  <c:pt idx="10">
                    <c:v>13.503032882649098</c:v>
                  </c:pt>
                  <c:pt idx="11">
                    <c:v>7.0625095990480959</c:v>
                  </c:pt>
                  <c:pt idx="12">
                    <c:v>6.7704310671597279</c:v>
                  </c:pt>
                  <c:pt idx="13">
                    <c:v>14.949260586140769</c:v>
                  </c:pt>
                  <c:pt idx="14">
                    <c:v>4.8045238801366414</c:v>
                  </c:pt>
                  <c:pt idx="15">
                    <c:v>20.014290733425714</c:v>
                  </c:pt>
                  <c:pt idx="16">
                    <c:v>10.0539254392879</c:v>
                  </c:pt>
                  <c:pt idx="17">
                    <c:v>6.5920383646679097</c:v>
                  </c:pt>
                  <c:pt idx="18">
                    <c:v>2.3883110412157613</c:v>
                  </c:pt>
                  <c:pt idx="19">
                    <c:v>1.9614613349820114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corrected'!$A$4:$A$13,'Brain networks corrected'!$A$16:$A$17,'Brain networks corrected'!$A$20:$A$27)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corrected'!$X$4:$X$13,'Brain networks corrected'!$X$16:$X$17,'Brain networks corrected'!$X$20:$X$27)</c:f>
              <c:numCache>
                <c:formatCode>General</c:formatCode>
                <c:ptCount val="20"/>
                <c:pt idx="0">
                  <c:v>30.496406675816321</c:v>
                </c:pt>
                <c:pt idx="1">
                  <c:v>55.407348846453218</c:v>
                </c:pt>
                <c:pt idx="2">
                  <c:v>29.626738277724353</c:v>
                </c:pt>
                <c:pt idx="3">
                  <c:v>135.45943128661762</c:v>
                </c:pt>
                <c:pt idx="4">
                  <c:v>105.11998400620818</c:v>
                </c:pt>
                <c:pt idx="5">
                  <c:v>719.01818798767874</c:v>
                </c:pt>
                <c:pt idx="6">
                  <c:v>72.446460757391975</c:v>
                </c:pt>
                <c:pt idx="7">
                  <c:v>14.613498029677483</c:v>
                </c:pt>
                <c:pt idx="8">
                  <c:v>27.452243628698604</c:v>
                </c:pt>
                <c:pt idx="9">
                  <c:v>5.7094005641463159</c:v>
                </c:pt>
                <c:pt idx="10">
                  <c:v>234.0810376519658</c:v>
                </c:pt>
                <c:pt idx="11">
                  <c:v>28.573220743944546</c:v>
                </c:pt>
                <c:pt idx="12">
                  <c:v>29.041000577106427</c:v>
                </c:pt>
                <c:pt idx="13">
                  <c:v>77.844399938395739</c:v>
                </c:pt>
                <c:pt idx="14">
                  <c:v>14.856966329527461</c:v>
                </c:pt>
                <c:pt idx="15">
                  <c:v>211.08676887802395</c:v>
                </c:pt>
                <c:pt idx="16">
                  <c:v>105.86755705682511</c:v>
                </c:pt>
                <c:pt idx="17">
                  <c:v>42.058648011984616</c:v>
                </c:pt>
                <c:pt idx="18">
                  <c:v>19.52881570644881</c:v>
                </c:pt>
                <c:pt idx="19">
                  <c:v>13.524562702340001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8-47E7-B5F6-0A3A38647C24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corrected'!$AA$4:$AA$13,'Brain networks corrected'!$AA$16:$AA$17,'Brain networks corrected'!$AA$20:$AA$27)</c:f>
                <c:numCache>
                  <c:formatCode>General</c:formatCode>
                  <c:ptCount val="20"/>
                  <c:pt idx="0">
                    <c:v>2.915388425395113</c:v>
                  </c:pt>
                  <c:pt idx="1">
                    <c:v>4.6599405064671382</c:v>
                  </c:pt>
                  <c:pt idx="2">
                    <c:v>4.0277075792513495</c:v>
                  </c:pt>
                  <c:pt idx="3">
                    <c:v>12.438485810718426</c:v>
                  </c:pt>
                  <c:pt idx="4">
                    <c:v>12.289540075512797</c:v>
                  </c:pt>
                  <c:pt idx="5">
                    <c:v>19.791572852455698</c:v>
                  </c:pt>
                  <c:pt idx="6">
                    <c:v>7.6493530023564746</c:v>
                  </c:pt>
                  <c:pt idx="7">
                    <c:v>2.2961812873753793</c:v>
                  </c:pt>
                  <c:pt idx="8">
                    <c:v>7.9364150043633463</c:v>
                  </c:pt>
                  <c:pt idx="9">
                    <c:v>7.0594623410221882</c:v>
                  </c:pt>
                  <c:pt idx="10">
                    <c:v>13.205591402649988</c:v>
                  </c:pt>
                  <c:pt idx="11">
                    <c:v>3.1969168443162439</c:v>
                  </c:pt>
                  <c:pt idx="12">
                    <c:v>4.4753505542087799</c:v>
                  </c:pt>
                  <c:pt idx="13">
                    <c:v>6.833357092495941</c:v>
                  </c:pt>
                  <c:pt idx="14">
                    <c:v>2.9114522358277788</c:v>
                  </c:pt>
                  <c:pt idx="15">
                    <c:v>9.5944592930430606</c:v>
                  </c:pt>
                  <c:pt idx="16">
                    <c:v>8.3051270584262031</c:v>
                  </c:pt>
                  <c:pt idx="17">
                    <c:v>8.6777711028029128</c:v>
                  </c:pt>
                  <c:pt idx="18">
                    <c:v>1.4208105018674793</c:v>
                  </c:pt>
                  <c:pt idx="19">
                    <c:v>2.2444534408040138</c:v>
                  </c:pt>
                </c:numCache>
              </c:numRef>
            </c:plus>
            <c:minus>
              <c:numRef>
                <c:f>('Brain networks corrected'!$AA$4:$AA$13,'Brain networks corrected'!$AA$16:$AA$17,'Brain networks corrected'!$AA$20:$AA$27)</c:f>
                <c:numCache>
                  <c:formatCode>General</c:formatCode>
                  <c:ptCount val="20"/>
                  <c:pt idx="0">
                    <c:v>2.915388425395113</c:v>
                  </c:pt>
                  <c:pt idx="1">
                    <c:v>4.6599405064671382</c:v>
                  </c:pt>
                  <c:pt idx="2">
                    <c:v>4.0277075792513495</c:v>
                  </c:pt>
                  <c:pt idx="3">
                    <c:v>12.438485810718426</c:v>
                  </c:pt>
                  <c:pt idx="4">
                    <c:v>12.289540075512797</c:v>
                  </c:pt>
                  <c:pt idx="5">
                    <c:v>19.791572852455698</c:v>
                  </c:pt>
                  <c:pt idx="6">
                    <c:v>7.6493530023564746</c:v>
                  </c:pt>
                  <c:pt idx="7">
                    <c:v>2.2961812873753793</c:v>
                  </c:pt>
                  <c:pt idx="8">
                    <c:v>7.9364150043633463</c:v>
                  </c:pt>
                  <c:pt idx="9">
                    <c:v>7.0594623410221882</c:v>
                  </c:pt>
                  <c:pt idx="10">
                    <c:v>13.205591402649988</c:v>
                  </c:pt>
                  <c:pt idx="11">
                    <c:v>3.1969168443162439</c:v>
                  </c:pt>
                  <c:pt idx="12">
                    <c:v>4.4753505542087799</c:v>
                  </c:pt>
                  <c:pt idx="13">
                    <c:v>6.833357092495941</c:v>
                  </c:pt>
                  <c:pt idx="14">
                    <c:v>2.9114522358277788</c:v>
                  </c:pt>
                  <c:pt idx="15">
                    <c:v>9.5944592930430606</c:v>
                  </c:pt>
                  <c:pt idx="16">
                    <c:v>8.3051270584262031</c:v>
                  </c:pt>
                  <c:pt idx="17">
                    <c:v>8.6777711028029128</c:v>
                  </c:pt>
                  <c:pt idx="18">
                    <c:v>1.4208105018674793</c:v>
                  </c:pt>
                  <c:pt idx="19">
                    <c:v>2.2444534408040138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corrected'!$A$4:$A$13,'Brain networks corrected'!$A$16:$A$17,'Brain networks corrected'!$A$20:$A$27)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corrected'!$Y$4:$Y$13,'Brain networks corrected'!$Y$16:$Y$17,'Brain networks corrected'!$Y$20:$Y$27)</c:f>
              <c:numCache>
                <c:formatCode>General</c:formatCode>
                <c:ptCount val="20"/>
                <c:pt idx="0">
                  <c:v>20.579829111246891</c:v>
                </c:pt>
                <c:pt idx="1">
                  <c:v>47.61480831270682</c:v>
                </c:pt>
                <c:pt idx="2">
                  <c:v>25.003707335275962</c:v>
                </c:pt>
                <c:pt idx="3">
                  <c:v>128.12465869363919</c:v>
                </c:pt>
                <c:pt idx="4">
                  <c:v>113.27685979197356</c:v>
                </c:pt>
                <c:pt idx="5">
                  <c:v>627.38038141877189</c:v>
                </c:pt>
                <c:pt idx="6">
                  <c:v>80.352211337384787</c:v>
                </c:pt>
                <c:pt idx="7">
                  <c:v>12.699333557304337</c:v>
                </c:pt>
                <c:pt idx="8">
                  <c:v>37.730169182763397</c:v>
                </c:pt>
                <c:pt idx="9">
                  <c:v>14.302983041070737</c:v>
                </c:pt>
                <c:pt idx="10">
                  <c:v>230.80705391879954</c:v>
                </c:pt>
                <c:pt idx="11">
                  <c:v>20.123431775883073</c:v>
                </c:pt>
                <c:pt idx="12">
                  <c:v>17.035912393150181</c:v>
                </c:pt>
                <c:pt idx="13">
                  <c:v>47.866168848256244</c:v>
                </c:pt>
                <c:pt idx="14">
                  <c:v>10.837694058760546</c:v>
                </c:pt>
                <c:pt idx="15">
                  <c:v>153.42975388109116</c:v>
                </c:pt>
                <c:pt idx="16">
                  <c:v>95.575110176601072</c:v>
                </c:pt>
                <c:pt idx="17">
                  <c:v>33.570898919609689</c:v>
                </c:pt>
                <c:pt idx="18">
                  <c:v>13.333449630345035</c:v>
                </c:pt>
                <c:pt idx="19">
                  <c:v>11.056326149271824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8-47E7-B5F6-0A3A38647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Z&lt;3'!$Z$4:$Z$13,'Brain networks corrected Z&lt;3'!$Z$16:$Z$17,'Brain networks corrected Z&lt;3'!$Z$20:$Z$27)</c:f>
                <c:numCache>
                  <c:formatCode>General</c:formatCode>
                  <c:ptCount val="20"/>
                  <c:pt idx="0">
                    <c:v>4.4301812137337251</c:v>
                  </c:pt>
                  <c:pt idx="1">
                    <c:v>6.9843316874014256</c:v>
                  </c:pt>
                  <c:pt idx="2">
                    <c:v>3.8165248085399588</c:v>
                  </c:pt>
                  <c:pt idx="3">
                    <c:v>13.681596895170493</c:v>
                  </c:pt>
                  <c:pt idx="4">
                    <c:v>6.5101684654092953</c:v>
                  </c:pt>
                  <c:pt idx="5">
                    <c:v>32.611141698161688</c:v>
                  </c:pt>
                  <c:pt idx="6">
                    <c:v>6.5289907409811923</c:v>
                  </c:pt>
                  <c:pt idx="7">
                    <c:v>2.0852028802745011</c:v>
                  </c:pt>
                  <c:pt idx="8">
                    <c:v>8.9887022395546587</c:v>
                  </c:pt>
                  <c:pt idx="9">
                    <c:v>1.4040884847028641</c:v>
                  </c:pt>
                  <c:pt idx="10">
                    <c:v>13.503032882649098</c:v>
                  </c:pt>
                  <c:pt idx="11">
                    <c:v>7.0625095990480959</c:v>
                  </c:pt>
                  <c:pt idx="12">
                    <c:v>6.7704310671597279</c:v>
                  </c:pt>
                  <c:pt idx="13">
                    <c:v>14.949260586140769</c:v>
                  </c:pt>
                  <c:pt idx="14">
                    <c:v>4.8045238801366414</c:v>
                  </c:pt>
                  <c:pt idx="15">
                    <c:v>19.905263247123145</c:v>
                  </c:pt>
                  <c:pt idx="16">
                    <c:v>10.0539254392879</c:v>
                  </c:pt>
                  <c:pt idx="17">
                    <c:v>6.5920383646679097</c:v>
                  </c:pt>
                  <c:pt idx="18">
                    <c:v>2.3883110412157613</c:v>
                  </c:pt>
                  <c:pt idx="19">
                    <c:v>1.9614613349820114</c:v>
                  </c:pt>
                </c:numCache>
              </c:numRef>
            </c:plus>
            <c:minus>
              <c:numRef>
                <c:f>('Brain networks corrected Z&lt;3'!$Z$4:$Z$13,'Brain networks corrected Z&lt;3'!$Z$16:$Z$17,'Brain networks corrected Z&lt;3'!$Z$20:$Z$27)</c:f>
                <c:numCache>
                  <c:formatCode>General</c:formatCode>
                  <c:ptCount val="20"/>
                  <c:pt idx="0">
                    <c:v>4.4301812137337251</c:v>
                  </c:pt>
                  <c:pt idx="1">
                    <c:v>6.9843316874014256</c:v>
                  </c:pt>
                  <c:pt idx="2">
                    <c:v>3.8165248085399588</c:v>
                  </c:pt>
                  <c:pt idx="3">
                    <c:v>13.681596895170493</c:v>
                  </c:pt>
                  <c:pt idx="4">
                    <c:v>6.5101684654092953</c:v>
                  </c:pt>
                  <c:pt idx="5">
                    <c:v>32.611141698161688</c:v>
                  </c:pt>
                  <c:pt idx="6">
                    <c:v>6.5289907409811923</c:v>
                  </c:pt>
                  <c:pt idx="7">
                    <c:v>2.0852028802745011</c:v>
                  </c:pt>
                  <c:pt idx="8">
                    <c:v>8.9887022395546587</c:v>
                  </c:pt>
                  <c:pt idx="9">
                    <c:v>1.4040884847028641</c:v>
                  </c:pt>
                  <c:pt idx="10">
                    <c:v>13.503032882649098</c:v>
                  </c:pt>
                  <c:pt idx="11">
                    <c:v>7.0625095990480959</c:v>
                  </c:pt>
                  <c:pt idx="12">
                    <c:v>6.7704310671597279</c:v>
                  </c:pt>
                  <c:pt idx="13">
                    <c:v>14.949260586140769</c:v>
                  </c:pt>
                  <c:pt idx="14">
                    <c:v>4.8045238801366414</c:v>
                  </c:pt>
                  <c:pt idx="15">
                    <c:v>19.905263247123145</c:v>
                  </c:pt>
                  <c:pt idx="16">
                    <c:v>10.0539254392879</c:v>
                  </c:pt>
                  <c:pt idx="17">
                    <c:v>6.5920383646679097</c:v>
                  </c:pt>
                  <c:pt idx="18">
                    <c:v>2.3883110412157613</c:v>
                  </c:pt>
                  <c:pt idx="19">
                    <c:v>1.9614613349820114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Z&lt;3'!$A$4:$A$13,'Brain networks corrected Z&lt;3'!$A$16:$A$17,'Brain networks corrected Z&lt;3'!$A$20:$A$27)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Z&lt;3'!$X$4:$X$13,'Brain networks corrected Z&lt;3'!$X$16:$X$17,'Brain networks corrected Z&lt;3'!$X$20:$X$27)</c:f>
              <c:numCache>
                <c:formatCode>General</c:formatCode>
                <c:ptCount val="20"/>
                <c:pt idx="0">
                  <c:v>30.496406675816321</c:v>
                </c:pt>
                <c:pt idx="1">
                  <c:v>55.407348846453218</c:v>
                </c:pt>
                <c:pt idx="2">
                  <c:v>29.626738277724353</c:v>
                </c:pt>
                <c:pt idx="3">
                  <c:v>135.45943128661762</c:v>
                </c:pt>
                <c:pt idx="4">
                  <c:v>105.11998400620818</c:v>
                </c:pt>
                <c:pt idx="5">
                  <c:v>719.01818798767874</c:v>
                </c:pt>
                <c:pt idx="6">
                  <c:v>72.446460757391975</c:v>
                </c:pt>
                <c:pt idx="7">
                  <c:v>14.613498029677483</c:v>
                </c:pt>
                <c:pt idx="8">
                  <c:v>27.452243628698604</c:v>
                </c:pt>
                <c:pt idx="9">
                  <c:v>5.7094005641463159</c:v>
                </c:pt>
                <c:pt idx="10">
                  <c:v>234.0810376519658</c:v>
                </c:pt>
                <c:pt idx="11">
                  <c:v>28.573220743944546</c:v>
                </c:pt>
                <c:pt idx="12">
                  <c:v>29.041000577106427</c:v>
                </c:pt>
                <c:pt idx="13">
                  <c:v>77.844399938395739</c:v>
                </c:pt>
                <c:pt idx="14">
                  <c:v>14.856966329527461</c:v>
                </c:pt>
                <c:pt idx="15">
                  <c:v>207.7156233231689</c:v>
                </c:pt>
                <c:pt idx="16">
                  <c:v>105.86755705682511</c:v>
                </c:pt>
                <c:pt idx="17">
                  <c:v>42.058648011984616</c:v>
                </c:pt>
                <c:pt idx="18">
                  <c:v>19.52881570644881</c:v>
                </c:pt>
                <c:pt idx="19">
                  <c:v>13.524562702340001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5-4664-8CFC-CB30CB8CAE5D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Z&lt;3'!$AA$4:$AA$13,'Brain networks corrected Z&lt;3'!$AA$16:$AA$17,'Brain networks corrected Z&lt;3'!$AA$20:$AA$27)</c:f>
                <c:numCache>
                  <c:formatCode>General</c:formatCode>
                  <c:ptCount val="20"/>
                  <c:pt idx="0">
                    <c:v>2.915388425395113</c:v>
                  </c:pt>
                  <c:pt idx="1">
                    <c:v>4.6599405064671382</c:v>
                  </c:pt>
                  <c:pt idx="2">
                    <c:v>4.0277075792513495</c:v>
                  </c:pt>
                  <c:pt idx="3">
                    <c:v>12.438485810718426</c:v>
                  </c:pt>
                  <c:pt idx="4">
                    <c:v>12.289540075512797</c:v>
                  </c:pt>
                  <c:pt idx="5">
                    <c:v>19.791572852455698</c:v>
                  </c:pt>
                  <c:pt idx="6">
                    <c:v>7.6493530023564746</c:v>
                  </c:pt>
                  <c:pt idx="7">
                    <c:v>2.2961812873753793</c:v>
                  </c:pt>
                  <c:pt idx="8">
                    <c:v>7.9364150043633463</c:v>
                  </c:pt>
                  <c:pt idx="9">
                    <c:v>7.0594623410221882</c:v>
                  </c:pt>
                  <c:pt idx="10">
                    <c:v>13.205591402649988</c:v>
                  </c:pt>
                  <c:pt idx="11">
                    <c:v>3.1969168443162439</c:v>
                  </c:pt>
                  <c:pt idx="12">
                    <c:v>4.4753505542087799</c:v>
                  </c:pt>
                  <c:pt idx="13">
                    <c:v>6.833357092495941</c:v>
                  </c:pt>
                  <c:pt idx="14">
                    <c:v>2.9114522358277788</c:v>
                  </c:pt>
                  <c:pt idx="15">
                    <c:v>9.4178992344946337</c:v>
                  </c:pt>
                  <c:pt idx="16">
                    <c:v>8.3051270584262031</c:v>
                  </c:pt>
                  <c:pt idx="17">
                    <c:v>8.6777711028029128</c:v>
                  </c:pt>
                  <c:pt idx="18">
                    <c:v>1.4208105018674793</c:v>
                  </c:pt>
                  <c:pt idx="19">
                    <c:v>2.2444534408040138</c:v>
                  </c:pt>
                </c:numCache>
              </c:numRef>
            </c:plus>
            <c:minus>
              <c:numRef>
                <c:f>('Brain networks corrected Z&lt;3'!$AA$4:$AA$13,'Brain networks corrected Z&lt;3'!$AA$16:$AA$17,'Brain networks corrected Z&lt;3'!$AA$20:$AA$27)</c:f>
                <c:numCache>
                  <c:formatCode>General</c:formatCode>
                  <c:ptCount val="20"/>
                  <c:pt idx="0">
                    <c:v>2.915388425395113</c:v>
                  </c:pt>
                  <c:pt idx="1">
                    <c:v>4.6599405064671382</c:v>
                  </c:pt>
                  <c:pt idx="2">
                    <c:v>4.0277075792513495</c:v>
                  </c:pt>
                  <c:pt idx="3">
                    <c:v>12.438485810718426</c:v>
                  </c:pt>
                  <c:pt idx="4">
                    <c:v>12.289540075512797</c:v>
                  </c:pt>
                  <c:pt idx="5">
                    <c:v>19.791572852455698</c:v>
                  </c:pt>
                  <c:pt idx="6">
                    <c:v>7.6493530023564746</c:v>
                  </c:pt>
                  <c:pt idx="7">
                    <c:v>2.2961812873753793</c:v>
                  </c:pt>
                  <c:pt idx="8">
                    <c:v>7.9364150043633463</c:v>
                  </c:pt>
                  <c:pt idx="9">
                    <c:v>7.0594623410221882</c:v>
                  </c:pt>
                  <c:pt idx="10">
                    <c:v>13.205591402649988</c:v>
                  </c:pt>
                  <c:pt idx="11">
                    <c:v>3.1969168443162439</c:v>
                  </c:pt>
                  <c:pt idx="12">
                    <c:v>4.4753505542087799</c:v>
                  </c:pt>
                  <c:pt idx="13">
                    <c:v>6.833357092495941</c:v>
                  </c:pt>
                  <c:pt idx="14">
                    <c:v>2.9114522358277788</c:v>
                  </c:pt>
                  <c:pt idx="15">
                    <c:v>9.4178992344946337</c:v>
                  </c:pt>
                  <c:pt idx="16">
                    <c:v>8.3051270584262031</c:v>
                  </c:pt>
                  <c:pt idx="17">
                    <c:v>8.6777711028029128</c:v>
                  </c:pt>
                  <c:pt idx="18">
                    <c:v>1.4208105018674793</c:v>
                  </c:pt>
                  <c:pt idx="19">
                    <c:v>2.2444534408040138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Z&lt;3'!$A$4:$A$13,'Brain networks corrected Z&lt;3'!$A$16:$A$17,'Brain networks corrected Z&lt;3'!$A$20:$A$27)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Z&lt;3'!$Y$4:$Y$13,'Brain networks corrected Z&lt;3'!$Y$16:$Y$17,'Brain networks corrected Z&lt;3'!$Y$20:$Y$27)</c:f>
              <c:numCache>
                <c:formatCode>General</c:formatCode>
                <c:ptCount val="20"/>
                <c:pt idx="0">
                  <c:v>20.579829111246891</c:v>
                </c:pt>
                <c:pt idx="1">
                  <c:v>47.61480831270682</c:v>
                </c:pt>
                <c:pt idx="2">
                  <c:v>25.003707335275962</c:v>
                </c:pt>
                <c:pt idx="3">
                  <c:v>128.12465869363919</c:v>
                </c:pt>
                <c:pt idx="4">
                  <c:v>113.27685979197356</c:v>
                </c:pt>
                <c:pt idx="5">
                  <c:v>627.38038141877189</c:v>
                </c:pt>
                <c:pt idx="6">
                  <c:v>80.352211337384787</c:v>
                </c:pt>
                <c:pt idx="7">
                  <c:v>12.699333557304337</c:v>
                </c:pt>
                <c:pt idx="8">
                  <c:v>37.730169182763397</c:v>
                </c:pt>
                <c:pt idx="9">
                  <c:v>14.302983041070737</c:v>
                </c:pt>
                <c:pt idx="10">
                  <c:v>230.80705391879954</c:v>
                </c:pt>
                <c:pt idx="11">
                  <c:v>20.123431775883073</c:v>
                </c:pt>
                <c:pt idx="12">
                  <c:v>17.035912393150181</c:v>
                </c:pt>
                <c:pt idx="13">
                  <c:v>47.866168848256244</c:v>
                </c:pt>
                <c:pt idx="14">
                  <c:v>10.837694058760546</c:v>
                </c:pt>
                <c:pt idx="15">
                  <c:v>150.85345591052871</c:v>
                </c:pt>
                <c:pt idx="16">
                  <c:v>95.575110176601072</c:v>
                </c:pt>
                <c:pt idx="17">
                  <c:v>33.570898919609689</c:v>
                </c:pt>
                <c:pt idx="18">
                  <c:v>13.333449630345035</c:v>
                </c:pt>
                <c:pt idx="19">
                  <c:v>11.056326149271824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5-4664-8CFC-CB30CB8CA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'Z-scores'!$C$3:$SK$3</c:f>
              <c:strCache>
                <c:ptCount val="503"/>
                <c:pt idx="0">
                  <c:v>Isocortex</c:v>
                </c:pt>
                <c:pt idx="1">
                  <c:v>Frontal pole, layer 1</c:v>
                </c:pt>
                <c:pt idx="2">
                  <c:v>Frontal pole, layer 2/3</c:v>
                </c:pt>
                <c:pt idx="3">
                  <c:v>Primary motor area</c:v>
                </c:pt>
                <c:pt idx="4">
                  <c:v>Primary motor area, Layer 1</c:v>
                </c:pt>
                <c:pt idx="5">
                  <c:v>Primary motor area, Layer 2/3</c:v>
                </c:pt>
                <c:pt idx="6">
                  <c:v>Primary motor area, Layer 5</c:v>
                </c:pt>
                <c:pt idx="7">
                  <c:v>Primary motor area, Layer 6a</c:v>
                </c:pt>
                <c:pt idx="8">
                  <c:v>Primary motor area, Layer 6b</c:v>
                </c:pt>
                <c:pt idx="9">
                  <c:v>Secondary motor area, layer 1</c:v>
                </c:pt>
                <c:pt idx="10">
                  <c:v>Secondary motor area, layer 2/3</c:v>
                </c:pt>
                <c:pt idx="11">
                  <c:v>Secondary motor area, layer 5</c:v>
                </c:pt>
                <c:pt idx="12">
                  <c:v>Secondary motor area, layer 6a</c:v>
                </c:pt>
                <c:pt idx="13">
                  <c:v>Secondary motor area, layer 6b</c:v>
                </c:pt>
                <c:pt idx="14">
                  <c:v>Primary somatosensory area, nose, layer 1</c:v>
                </c:pt>
                <c:pt idx="15">
                  <c:v>Primary somatosensory area, nose, layer 2/3</c:v>
                </c:pt>
                <c:pt idx="16">
                  <c:v>Primary somatosensory area, nose, layer 4</c:v>
                </c:pt>
                <c:pt idx="17">
                  <c:v>Primary somatosensory area, nose, layer 5</c:v>
                </c:pt>
                <c:pt idx="18">
                  <c:v>Primary somatosensory area, nose, layer 6a</c:v>
                </c:pt>
                <c:pt idx="19">
                  <c:v>Primary somatosensory area, nose, layer 6b</c:v>
                </c:pt>
                <c:pt idx="20">
                  <c:v>Primary somatosensory area, barrel field, layer 1</c:v>
                </c:pt>
                <c:pt idx="21">
                  <c:v>Primary somatosensory area, barrel field, layer 2/3</c:v>
                </c:pt>
                <c:pt idx="22">
                  <c:v>Primary somatosensory area, barrel field, layer 4</c:v>
                </c:pt>
                <c:pt idx="23">
                  <c:v>Primary somatosensory area, barrel field, layer 5</c:v>
                </c:pt>
                <c:pt idx="24">
                  <c:v>Primary somatosensory area, barrel field, layer 6a</c:v>
                </c:pt>
                <c:pt idx="25">
                  <c:v>Primary somatosensory area, barrel field, layer 6b</c:v>
                </c:pt>
                <c:pt idx="26">
                  <c:v>Primary somatosensory area, lower limb, layer 1</c:v>
                </c:pt>
                <c:pt idx="27">
                  <c:v>Primary somatosensory area, lower limb, layer 2/3</c:v>
                </c:pt>
                <c:pt idx="28">
                  <c:v>Primary somatosensory area, lower limb, layer 4</c:v>
                </c:pt>
                <c:pt idx="29">
                  <c:v>Primary somatosensory area, lower limb, layer 5</c:v>
                </c:pt>
                <c:pt idx="30">
                  <c:v>Primary somatosensory area, lower limb, layer 6a</c:v>
                </c:pt>
                <c:pt idx="31">
                  <c:v>Primary somatosensory area, lower limb, layer 6b</c:v>
                </c:pt>
                <c:pt idx="32">
                  <c:v>Primary somatosensory area, mouth, layer 1</c:v>
                </c:pt>
                <c:pt idx="33">
                  <c:v>Primary somatosensory area, mouth, layer 2/3</c:v>
                </c:pt>
                <c:pt idx="34">
                  <c:v>Primary somatosensory area, mouth, layer 4</c:v>
                </c:pt>
                <c:pt idx="35">
                  <c:v>Primary somatosensory area, mouth, layer 5</c:v>
                </c:pt>
                <c:pt idx="36">
                  <c:v>Primary somatosensory area, mouth, layer 6a</c:v>
                </c:pt>
                <c:pt idx="37">
                  <c:v>Primary somatosensory area, mouth, layer 6b</c:v>
                </c:pt>
                <c:pt idx="38">
                  <c:v>Primary somatosensory area, upper limb, layer 1</c:v>
                </c:pt>
                <c:pt idx="39">
                  <c:v>Primary somatosensory area, upper limb, layer 2/3</c:v>
                </c:pt>
                <c:pt idx="40">
                  <c:v>Primary somatosensory area, upper limb, layer 4</c:v>
                </c:pt>
                <c:pt idx="41">
                  <c:v>Primary somatosensory area, upper limb, layer 5</c:v>
                </c:pt>
                <c:pt idx="42">
                  <c:v>Primary somatosensory area, upper limb, layer 6a</c:v>
                </c:pt>
                <c:pt idx="43">
                  <c:v>Primary somatosensory area, upper limb, layer 6b</c:v>
                </c:pt>
                <c:pt idx="44">
                  <c:v>Primary somatosensory area, trunk, layer 1</c:v>
                </c:pt>
                <c:pt idx="45">
                  <c:v>Primary somatosensory area, trunk, layer 2/3</c:v>
                </c:pt>
                <c:pt idx="46">
                  <c:v>Primary somatosensory area, trunk, layer 4</c:v>
                </c:pt>
                <c:pt idx="47">
                  <c:v>Primary somatosensory area, trunk, layer 5</c:v>
                </c:pt>
                <c:pt idx="48">
                  <c:v>Primary somatosensory area, trunk, layer 6a</c:v>
                </c:pt>
                <c:pt idx="49">
                  <c:v>Primary somatosensory area, trunk, layer 6b</c:v>
                </c:pt>
                <c:pt idx="50">
                  <c:v>Supplemental somatosensory area, layer 1</c:v>
                </c:pt>
                <c:pt idx="51">
                  <c:v>Supplemental somatosensory area, layer 2/3</c:v>
                </c:pt>
                <c:pt idx="52">
                  <c:v>Supplemental somatosensory area, layer 4</c:v>
                </c:pt>
                <c:pt idx="53">
                  <c:v>Supplemental somatosensory area, layer 5</c:v>
                </c:pt>
                <c:pt idx="54">
                  <c:v>Supplemental somatosensory area, layer 6a</c:v>
                </c:pt>
                <c:pt idx="55">
                  <c:v>Supplemental somatosensory area, layer 6b</c:v>
                </c:pt>
                <c:pt idx="56">
                  <c:v>Gustatory areas, layer 1</c:v>
                </c:pt>
                <c:pt idx="57">
                  <c:v>Gustatory areas, layer 2/3</c:v>
                </c:pt>
                <c:pt idx="58">
                  <c:v>Gustatory areas, layer 4</c:v>
                </c:pt>
                <c:pt idx="59">
                  <c:v>Gustatory areas, layer 5</c:v>
                </c:pt>
                <c:pt idx="60">
                  <c:v>Gustatory areas, layer 6a</c:v>
                </c:pt>
                <c:pt idx="61">
                  <c:v>Gustatory areas, layer 6b</c:v>
                </c:pt>
                <c:pt idx="62">
                  <c:v>Visceral area, layer 1</c:v>
                </c:pt>
                <c:pt idx="63">
                  <c:v>Visceral area, layer 2/3</c:v>
                </c:pt>
                <c:pt idx="64">
                  <c:v>Visceral area, layer 4</c:v>
                </c:pt>
                <c:pt idx="65">
                  <c:v>Visceral area, layer 5</c:v>
                </c:pt>
                <c:pt idx="66">
                  <c:v>Visceral area, layer 6a</c:v>
                </c:pt>
                <c:pt idx="67">
                  <c:v>Visceral area, layer 6b</c:v>
                </c:pt>
                <c:pt idx="68">
                  <c:v>Dorsal auditory area, layer 1</c:v>
                </c:pt>
                <c:pt idx="69">
                  <c:v>Dorsal auditory area, layer 2/3</c:v>
                </c:pt>
                <c:pt idx="70">
                  <c:v>Dorsal auditory area, layer 4</c:v>
                </c:pt>
                <c:pt idx="71">
                  <c:v>Dorsal auditory area, layer 5</c:v>
                </c:pt>
                <c:pt idx="72">
                  <c:v>Dorsal auditory area, layer 6a</c:v>
                </c:pt>
                <c:pt idx="73">
                  <c:v>Dorsal auditory area, layer 6b</c:v>
                </c:pt>
                <c:pt idx="74">
                  <c:v>Primary auditory area, layer 1</c:v>
                </c:pt>
                <c:pt idx="75">
                  <c:v>Primary auditory area, layer 2/3</c:v>
                </c:pt>
                <c:pt idx="76">
                  <c:v>Primary auditory area, layer 4</c:v>
                </c:pt>
                <c:pt idx="77">
                  <c:v>Primary auditory area, layer 5</c:v>
                </c:pt>
                <c:pt idx="78">
                  <c:v>Primary auditory area, layer 6a</c:v>
                </c:pt>
                <c:pt idx="79">
                  <c:v>Primary auditory area, layer 6b</c:v>
                </c:pt>
                <c:pt idx="80">
                  <c:v>Posterior auditory area, layer 1</c:v>
                </c:pt>
                <c:pt idx="81">
                  <c:v>Posterior auditory area, layer 2/3</c:v>
                </c:pt>
                <c:pt idx="82">
                  <c:v>Posterior auditory area, layer 4</c:v>
                </c:pt>
                <c:pt idx="83">
                  <c:v>Posterior auditory area, layer 5</c:v>
                </c:pt>
                <c:pt idx="84">
                  <c:v>Posterior auditory area, layer 6a</c:v>
                </c:pt>
                <c:pt idx="85">
                  <c:v>Posterior auditory area, layer 6b</c:v>
                </c:pt>
                <c:pt idx="86">
                  <c:v>Ventral auditory area, layer 1</c:v>
                </c:pt>
                <c:pt idx="87">
                  <c:v>Ventral auditory area, layer 2/3</c:v>
                </c:pt>
                <c:pt idx="88">
                  <c:v>Ventral auditory area, layer 4</c:v>
                </c:pt>
                <c:pt idx="89">
                  <c:v>Ventral auditory area, layer 5</c:v>
                </c:pt>
                <c:pt idx="90">
                  <c:v>Ventral auditory area, layer 6a</c:v>
                </c:pt>
                <c:pt idx="91">
                  <c:v>Ventral auditory area, layer 6b</c:v>
                </c:pt>
                <c:pt idx="92">
                  <c:v>Anterolateral visual area, layer 1</c:v>
                </c:pt>
                <c:pt idx="93">
                  <c:v>Anterolateral visual area, layer 2/3</c:v>
                </c:pt>
                <c:pt idx="94">
                  <c:v>Anterolateral visual area, layer 4</c:v>
                </c:pt>
                <c:pt idx="95">
                  <c:v>Anterolateral visual area, layer 5</c:v>
                </c:pt>
                <c:pt idx="96">
                  <c:v>Anterolateral visual area, layer 6a</c:v>
                </c:pt>
                <c:pt idx="97">
                  <c:v>Anterolateral visual area, layer 6b</c:v>
                </c:pt>
                <c:pt idx="98">
                  <c:v>Anteromedial visual area, layer 1</c:v>
                </c:pt>
                <c:pt idx="99">
                  <c:v>Anteromedial visual area, layer 2/3</c:v>
                </c:pt>
                <c:pt idx="100">
                  <c:v>Anteromedial visual area, layer 4</c:v>
                </c:pt>
                <c:pt idx="101">
                  <c:v>Anteromedial visual area, layer 5</c:v>
                </c:pt>
                <c:pt idx="102">
                  <c:v>Anteromedial visual area, layer 6a</c:v>
                </c:pt>
                <c:pt idx="103">
                  <c:v>Anteromedial visual area, layer 6b</c:v>
                </c:pt>
                <c:pt idx="104">
                  <c:v>Lateral visual area, layer 1</c:v>
                </c:pt>
                <c:pt idx="105">
                  <c:v>Lateral visual area, layer 2/3</c:v>
                </c:pt>
                <c:pt idx="106">
                  <c:v>Lateral visual area, layer 4</c:v>
                </c:pt>
                <c:pt idx="107">
                  <c:v>Lateral visual area, layer 5</c:v>
                </c:pt>
                <c:pt idx="108">
                  <c:v>Lateral visual area, layer 6a</c:v>
                </c:pt>
                <c:pt idx="109">
                  <c:v>Lateral visual area, layer 6b</c:v>
                </c:pt>
                <c:pt idx="110">
                  <c:v>Primary visual area, layer 1</c:v>
                </c:pt>
                <c:pt idx="111">
                  <c:v>Primary visual area, layer 2/3</c:v>
                </c:pt>
                <c:pt idx="112">
                  <c:v>Primary visual area, layer 4</c:v>
                </c:pt>
                <c:pt idx="113">
                  <c:v>Primary visual area, layer 5</c:v>
                </c:pt>
                <c:pt idx="114">
                  <c:v>Primary visual area, layer 6a</c:v>
                </c:pt>
                <c:pt idx="115">
                  <c:v>Primary visual area, layer 6b</c:v>
                </c:pt>
                <c:pt idx="116">
                  <c:v>Posterolateral visual area, layer 1</c:v>
                </c:pt>
                <c:pt idx="117">
                  <c:v>Posterolateral visual area, layer 2/3</c:v>
                </c:pt>
                <c:pt idx="118">
                  <c:v>Posterolateral visual area, layer 4</c:v>
                </c:pt>
                <c:pt idx="119">
                  <c:v>Posterolateral visual area, layer 5</c:v>
                </c:pt>
                <c:pt idx="120">
                  <c:v>Posterolateral visual area, layer 6a</c:v>
                </c:pt>
                <c:pt idx="121">
                  <c:v>Posterolateral visual area, layer 6b</c:v>
                </c:pt>
                <c:pt idx="122">
                  <c:v>posteromedial visual area, layer 1</c:v>
                </c:pt>
                <c:pt idx="123">
                  <c:v>posteromedial visual area, layer 2/3</c:v>
                </c:pt>
                <c:pt idx="124">
                  <c:v>posteromedial visual area, layer 4</c:v>
                </c:pt>
                <c:pt idx="125">
                  <c:v>posteromedial visual area, layer 5</c:v>
                </c:pt>
                <c:pt idx="126">
                  <c:v>posteromedial visual area, layer 6a</c:v>
                </c:pt>
                <c:pt idx="127">
                  <c:v>posteromedial visual area, layer 6b</c:v>
                </c:pt>
                <c:pt idx="128">
                  <c:v>Anterior cingulate area, dorsal part, layer 1</c:v>
                </c:pt>
                <c:pt idx="129">
                  <c:v>Anterior cingulate area, dorsal part, layer 2/3</c:v>
                </c:pt>
                <c:pt idx="130">
                  <c:v>Anterior cingulate area, dorsal part, layer 5</c:v>
                </c:pt>
                <c:pt idx="131">
                  <c:v>Anterior cingulate area, dorsal part, layer 6a</c:v>
                </c:pt>
                <c:pt idx="132">
                  <c:v>Anterior cingulate area, dorsal part, layer 6b</c:v>
                </c:pt>
                <c:pt idx="133">
                  <c:v>Anterior cingulate area, ventral part, layer 1</c:v>
                </c:pt>
                <c:pt idx="134">
                  <c:v>Anterior cingulate area, ventral part, layer 2/3</c:v>
                </c:pt>
                <c:pt idx="135">
                  <c:v>Anterior cingulate area, ventral part, layer 5</c:v>
                </c:pt>
                <c:pt idx="136">
                  <c:v>Anterior cingulate area, ventral part, 6a</c:v>
                </c:pt>
                <c:pt idx="137">
                  <c:v>Anterior cingulate area, ventral part, 6b</c:v>
                </c:pt>
                <c:pt idx="138">
                  <c:v>Prelimbic area, layer 1</c:v>
                </c:pt>
                <c:pt idx="139">
                  <c:v>Prelimbic area, layer 2/3</c:v>
                </c:pt>
                <c:pt idx="140">
                  <c:v>Prelimbic area, layer 5</c:v>
                </c:pt>
                <c:pt idx="141">
                  <c:v>Prelimbic area, layer 6a</c:v>
                </c:pt>
                <c:pt idx="142">
                  <c:v>Prelimbic area, layer 6b</c:v>
                </c:pt>
                <c:pt idx="143">
                  <c:v>Infralimbic area, layer 1</c:v>
                </c:pt>
                <c:pt idx="144">
                  <c:v>Infralimbic area, layer 2/3</c:v>
                </c:pt>
                <c:pt idx="145">
                  <c:v>Infralimbic area, layer 5</c:v>
                </c:pt>
                <c:pt idx="146">
                  <c:v>Infralimbic area, layer 6a</c:v>
                </c:pt>
                <c:pt idx="147">
                  <c:v>Infralimbic area, layer 6b</c:v>
                </c:pt>
                <c:pt idx="148">
                  <c:v>Orbital area, lateral part, layer 1</c:v>
                </c:pt>
                <c:pt idx="149">
                  <c:v>Orbital area, lateral part, layer 2/3</c:v>
                </c:pt>
                <c:pt idx="150">
                  <c:v>Orbital area, lateral part, layer 5</c:v>
                </c:pt>
                <c:pt idx="151">
                  <c:v>Orbital area, lateral part, layer 6a</c:v>
                </c:pt>
                <c:pt idx="152">
                  <c:v>Orbital area, lateral part, layer 6b</c:v>
                </c:pt>
                <c:pt idx="153">
                  <c:v>Orbital area, medial part, layer 1</c:v>
                </c:pt>
                <c:pt idx="154">
                  <c:v>Orbital area, medial part, layer 2/3</c:v>
                </c:pt>
                <c:pt idx="155">
                  <c:v>Orbital area, medial part, layer 5</c:v>
                </c:pt>
                <c:pt idx="156">
                  <c:v>Orbital area, medial part, layer 6a</c:v>
                </c:pt>
                <c:pt idx="157">
                  <c:v>Orbital area, ventrolateral part, layer 1</c:v>
                </c:pt>
                <c:pt idx="158">
                  <c:v>Orbital area, ventrolateral part, layer 2/3</c:v>
                </c:pt>
                <c:pt idx="159">
                  <c:v>Orbital area, ventrolateral part, layer 5</c:v>
                </c:pt>
                <c:pt idx="160">
                  <c:v>Orbital area, ventrolateral part, layer 6a</c:v>
                </c:pt>
                <c:pt idx="161">
                  <c:v>Orbital area, ventrolateral part, layer 6b</c:v>
                </c:pt>
                <c:pt idx="162">
                  <c:v>Agranular insular area, dorsal part</c:v>
                </c:pt>
                <c:pt idx="163">
                  <c:v>Agranular insular area, dorsal part, layer 1</c:v>
                </c:pt>
                <c:pt idx="164">
                  <c:v>Agranular insular area, dorsal part, layer 2/3</c:v>
                </c:pt>
                <c:pt idx="165">
                  <c:v>Agranular insular area, dorsal part, layer 5</c:v>
                </c:pt>
                <c:pt idx="166">
                  <c:v>Agranular insular area, dorsal part, layer 6a</c:v>
                </c:pt>
                <c:pt idx="167">
                  <c:v>Agranular insular area, dorsal part, layer 6b</c:v>
                </c:pt>
                <c:pt idx="168">
                  <c:v>Agranular insular area, posterior part, layer 1</c:v>
                </c:pt>
                <c:pt idx="169">
                  <c:v>Agranular insular area, posterior part, layer 2/3</c:v>
                </c:pt>
                <c:pt idx="170">
                  <c:v>Agranular insular area, posterior part, layer 5</c:v>
                </c:pt>
                <c:pt idx="171">
                  <c:v>Agranular insular area, posterior part, layer 6a</c:v>
                </c:pt>
                <c:pt idx="172">
                  <c:v>Agranular insular area, ventral part, layer 1</c:v>
                </c:pt>
                <c:pt idx="173">
                  <c:v>Agranular insular area, ventral part, layer 2/3</c:v>
                </c:pt>
                <c:pt idx="174">
                  <c:v>Agranular insular area, ventral part, layer 5</c:v>
                </c:pt>
                <c:pt idx="175">
                  <c:v>Agranular insular area, ventral part, layer 6a</c:v>
                </c:pt>
                <c:pt idx="176">
                  <c:v>Agranular insular area, ventral part, layer 6b</c:v>
                </c:pt>
                <c:pt idx="177">
                  <c:v>Retrosplenial area, lateral agranular part</c:v>
                </c:pt>
                <c:pt idx="178">
                  <c:v>Retrosplenial area, lateral agranular part, layer 1</c:v>
                </c:pt>
                <c:pt idx="179">
                  <c:v>Retrosplenial area, lateral agranular part, layer 2/3</c:v>
                </c:pt>
                <c:pt idx="180">
                  <c:v>Retrosplenial area, lateral agranular part, layer 5</c:v>
                </c:pt>
                <c:pt idx="181">
                  <c:v>Retrosplenial area, lateral agranular part, layer 6a</c:v>
                </c:pt>
                <c:pt idx="182">
                  <c:v>Retrosplenial area, lateral agranular part, layer 6b</c:v>
                </c:pt>
                <c:pt idx="183">
                  <c:v>Retrosplenial area, dorsal part, layer 1</c:v>
                </c:pt>
                <c:pt idx="184">
                  <c:v>Retrosplenial area, dorsal part, layer 2/3</c:v>
                </c:pt>
                <c:pt idx="185">
                  <c:v>Retrosplenial area, dorsal part, layer 4</c:v>
                </c:pt>
                <c:pt idx="186">
                  <c:v>Retrosplenial area, dorsal part, layer 5</c:v>
                </c:pt>
                <c:pt idx="187">
                  <c:v>Retrosplenial area, dorsal part, layer 6a</c:v>
                </c:pt>
                <c:pt idx="188">
                  <c:v>Retrosplenial area, dorsal part, layer 6b</c:v>
                </c:pt>
                <c:pt idx="189">
                  <c:v>Retrosplenial area, ventral part, layer 1</c:v>
                </c:pt>
                <c:pt idx="190">
                  <c:v>Retrosplenial area, ventral part, layer 2/3</c:v>
                </c:pt>
                <c:pt idx="191">
                  <c:v>Retrosplenial area, ventral part, layer 5</c:v>
                </c:pt>
                <c:pt idx="192">
                  <c:v>Retrosplenial area, ventral part, layer 6a</c:v>
                </c:pt>
                <c:pt idx="193">
                  <c:v>Retrosplenial area, ventral part, layer 6b</c:v>
                </c:pt>
                <c:pt idx="194">
                  <c:v>Temporal association areas, layer 1</c:v>
                </c:pt>
                <c:pt idx="195">
                  <c:v>Temporal association areas, layer 2/3</c:v>
                </c:pt>
                <c:pt idx="196">
                  <c:v>Temporal association areas, layer 4</c:v>
                </c:pt>
                <c:pt idx="197">
                  <c:v>Temporal association areas, layer 5</c:v>
                </c:pt>
                <c:pt idx="198">
                  <c:v>Temporal association areas, layer 6a</c:v>
                </c:pt>
                <c:pt idx="199">
                  <c:v>Temporal association areas, layer 6b</c:v>
                </c:pt>
                <c:pt idx="200">
                  <c:v>Perirhinal area, layer 1</c:v>
                </c:pt>
                <c:pt idx="201">
                  <c:v>Perirhinal area, layer 2/3</c:v>
                </c:pt>
                <c:pt idx="202">
                  <c:v>Perirhinal area, layer 5</c:v>
                </c:pt>
                <c:pt idx="203">
                  <c:v>Perirhinal area, layer 6a</c:v>
                </c:pt>
                <c:pt idx="204">
                  <c:v>Perirhinal area, layer 6b</c:v>
                </c:pt>
                <c:pt idx="205">
                  <c:v>Ectorhinal area</c:v>
                </c:pt>
                <c:pt idx="206">
                  <c:v>Ectorhinal area/Layer 1</c:v>
                </c:pt>
                <c:pt idx="207">
                  <c:v>Ectorhinal area/Layer 2/3</c:v>
                </c:pt>
                <c:pt idx="208">
                  <c:v>Ectorhinal area/Layer 5</c:v>
                </c:pt>
                <c:pt idx="209">
                  <c:v>Ectorhinal area/Layer 6a</c:v>
                </c:pt>
                <c:pt idx="210">
                  <c:v>Ectorhinal area/Layer 6b</c:v>
                </c:pt>
                <c:pt idx="211">
                  <c:v>Olfactory areas</c:v>
                </c:pt>
                <c:pt idx="212">
                  <c:v>Main olfactory bulb</c:v>
                </c:pt>
                <c:pt idx="213">
                  <c:v>Accessory olfactory bulb, glomerular layer</c:v>
                </c:pt>
                <c:pt idx="214">
                  <c:v>Accessory olfactory bulb, granular layer</c:v>
                </c:pt>
                <c:pt idx="215">
                  <c:v>Accessory olfactory bulb, mitral layer</c:v>
                </c:pt>
                <c:pt idx="216">
                  <c:v>Anterior olfactory nucleus</c:v>
                </c:pt>
                <c:pt idx="217">
                  <c:v>Taenia tecta</c:v>
                </c:pt>
                <c:pt idx="218">
                  <c:v>Dorsal peduncular area</c:v>
                </c:pt>
                <c:pt idx="219">
                  <c:v>Piriform area</c:v>
                </c:pt>
                <c:pt idx="220">
                  <c:v>Nucleus of the lateral olfactory tract, molecular layer</c:v>
                </c:pt>
                <c:pt idx="221">
                  <c:v>Nucleus of the lateral olfactory tract, layer 3</c:v>
                </c:pt>
                <c:pt idx="222">
                  <c:v>Cortical amygdalar area, anterior part</c:v>
                </c:pt>
                <c:pt idx="223">
                  <c:v>Cortical amygdalar area, posterior part</c:v>
                </c:pt>
                <c:pt idx="224">
                  <c:v>Piriform-amygdalar area</c:v>
                </c:pt>
                <c:pt idx="225">
                  <c:v>Postpiriform transition area</c:v>
                </c:pt>
                <c:pt idx="226">
                  <c:v>Hippocampal formation</c:v>
                </c:pt>
                <c:pt idx="227">
                  <c:v>Field CA1</c:v>
                </c:pt>
                <c:pt idx="228">
                  <c:v>Field CA2</c:v>
                </c:pt>
                <c:pt idx="229">
                  <c:v>Field CA3</c:v>
                </c:pt>
                <c:pt idx="230">
                  <c:v>Field CA1 ventral</c:v>
                </c:pt>
                <c:pt idx="231">
                  <c:v>Field CA2 ventral</c:v>
                </c:pt>
                <c:pt idx="232">
                  <c:v>Field CA3 ventral</c:v>
                </c:pt>
                <c:pt idx="233">
                  <c:v>Dentate gyrus, molecular layer</c:v>
                </c:pt>
                <c:pt idx="234">
                  <c:v>Dentate gyrus, molecular layer</c:v>
                </c:pt>
                <c:pt idx="235">
                  <c:v>Dentate gyrus, polymorph layer</c:v>
                </c:pt>
                <c:pt idx="236">
                  <c:v>Dentate gyrus, granule cell layer</c:v>
                </c:pt>
                <c:pt idx="237">
                  <c:v>Dentate gyrus, granule cell layer ventral</c:v>
                </c:pt>
                <c:pt idx="238">
                  <c:v>Entorhinal area, lateral part</c:v>
                </c:pt>
                <c:pt idx="239">
                  <c:v>Entorhinal area, medial part, dorsal zone</c:v>
                </c:pt>
                <c:pt idx="240">
                  <c:v>Entorhinal area, medial part, ventral zone</c:v>
                </c:pt>
                <c:pt idx="241">
                  <c:v>Parasubiculum</c:v>
                </c:pt>
                <c:pt idx="242">
                  <c:v>Postsubiculum</c:v>
                </c:pt>
                <c:pt idx="243">
                  <c:v>Presubiculum</c:v>
                </c:pt>
                <c:pt idx="244">
                  <c:v>Subiculum</c:v>
                </c:pt>
                <c:pt idx="245">
                  <c:v>Cortical subplate</c:v>
                </c:pt>
                <c:pt idx="246">
                  <c:v>Claustrum</c:v>
                </c:pt>
                <c:pt idx="247">
                  <c:v>Endopiriform nucleus, dorsal part</c:v>
                </c:pt>
                <c:pt idx="248">
                  <c:v>Endopiriform nucleus, ventral part</c:v>
                </c:pt>
                <c:pt idx="249">
                  <c:v>Lateral amygdalar nucleus</c:v>
                </c:pt>
                <c:pt idx="250">
                  <c:v>Basolateral amygdalar nucleus, anterior part</c:v>
                </c:pt>
                <c:pt idx="251">
                  <c:v>Basolateral amygdalar nucleus, posterior part</c:v>
                </c:pt>
                <c:pt idx="252">
                  <c:v>Fundus of striatum</c:v>
                </c:pt>
                <c:pt idx="253">
                  <c:v>Basomedial amygdalar nucleus</c:v>
                </c:pt>
                <c:pt idx="254">
                  <c:v>Posterior amygdalar nucleus</c:v>
                </c:pt>
                <c:pt idx="255">
                  <c:v>Striatum</c:v>
                </c:pt>
                <c:pt idx="256">
                  <c:v>Caudoputamen</c:v>
                </c:pt>
                <c:pt idx="257">
                  <c:v>Nucleus accumbens</c:v>
                </c:pt>
                <c:pt idx="258">
                  <c:v>Fundus of striatum</c:v>
                </c:pt>
                <c:pt idx="259">
                  <c:v>Olfactory tubercle</c:v>
                </c:pt>
                <c:pt idx="260">
                  <c:v>Lateral septal nucleus, caudal (caudodorsal) part</c:v>
                </c:pt>
                <c:pt idx="261">
                  <c:v>Lateral septal nucleus, rostral (rostroventral) part</c:v>
                </c:pt>
                <c:pt idx="262">
                  <c:v>Lateral septal nucleus, ventral part</c:v>
                </c:pt>
                <c:pt idx="263">
                  <c:v>Septofimbrial nucleus</c:v>
                </c:pt>
                <c:pt idx="264">
                  <c:v>Septohippocampal nucleus</c:v>
                </c:pt>
                <c:pt idx="265">
                  <c:v>Striatum-like amygdalar nuclei</c:v>
                </c:pt>
                <c:pt idx="266">
                  <c:v>Anterior amygdalar area</c:v>
                </c:pt>
                <c:pt idx="267">
                  <c:v>Bed nucleus of the accessory olfactory tract</c:v>
                </c:pt>
                <c:pt idx="268">
                  <c:v>Central amygdalar nucleus</c:v>
                </c:pt>
                <c:pt idx="269">
                  <c:v>Intercalated amygdalar nucleus</c:v>
                </c:pt>
                <c:pt idx="270">
                  <c:v>Medial amygdalar nucleus</c:v>
                </c:pt>
                <c:pt idx="271">
                  <c:v>Pallidum</c:v>
                </c:pt>
                <c:pt idx="272">
                  <c:v>Globus pallidus, internal segment</c:v>
                </c:pt>
                <c:pt idx="273">
                  <c:v>Globus pallidus, external segment</c:v>
                </c:pt>
                <c:pt idx="274">
                  <c:v>Substantia innominata</c:v>
                </c:pt>
                <c:pt idx="275">
                  <c:v>Magnocellular nucleus</c:v>
                </c:pt>
                <c:pt idx="276">
                  <c:v>Medial septal nucleus</c:v>
                </c:pt>
                <c:pt idx="277">
                  <c:v>Diagonal band nucleus</c:v>
                </c:pt>
                <c:pt idx="278">
                  <c:v>Triangular nucleus of septum</c:v>
                </c:pt>
                <c:pt idx="279">
                  <c:v>Bed nuclei of the stria terminalis</c:v>
                </c:pt>
                <c:pt idx="280">
                  <c:v>Bed nucleus of the anterior commissure</c:v>
                </c:pt>
                <c:pt idx="281">
                  <c:v>Thalamus</c:v>
                </c:pt>
                <c:pt idx="282">
                  <c:v>Ventral anterior-lateral complex of the thalamus</c:v>
                </c:pt>
                <c:pt idx="283">
                  <c:v>Ventral medial nucleus of the thalamus</c:v>
                </c:pt>
                <c:pt idx="284">
                  <c:v>Ventral posterolateral nucleus of the thalamus</c:v>
                </c:pt>
                <c:pt idx="285">
                  <c:v>Ventral posterolateral nucleus of the thalamus, parvicellular part</c:v>
                </c:pt>
                <c:pt idx="286">
                  <c:v>Ventral posteromedial nucleus of the thalamus</c:v>
                </c:pt>
                <c:pt idx="287">
                  <c:v>Ventral posteromedial nucleus of the thalamus, parvicellular part</c:v>
                </c:pt>
                <c:pt idx="288">
                  <c:v>Subparafascicular nucleus, magnocellular part</c:v>
                </c:pt>
                <c:pt idx="289">
                  <c:v>Subparafascicular nucleus, parvicellular part</c:v>
                </c:pt>
                <c:pt idx="290">
                  <c:v>Subparafascicular area</c:v>
                </c:pt>
                <c:pt idx="291">
                  <c:v>Peripeduncular nucleus</c:v>
                </c:pt>
                <c:pt idx="292">
                  <c:v>Medial geniculate complex</c:v>
                </c:pt>
                <c:pt idx="293">
                  <c:v>Dorsal part of the lateral geniculate complex</c:v>
                </c:pt>
                <c:pt idx="294">
                  <c:v>Lateral posterior nucleus of the thalamus</c:v>
                </c:pt>
                <c:pt idx="295">
                  <c:v>Posterior complex of the thalamus</c:v>
                </c:pt>
                <c:pt idx="296">
                  <c:v>Posterior limiting nucleus of the thalamus</c:v>
                </c:pt>
                <c:pt idx="297">
                  <c:v>Suprageniculate nucleus</c:v>
                </c:pt>
                <c:pt idx="298">
                  <c:v>Anteroventral nucleus of thalamus</c:v>
                </c:pt>
                <c:pt idx="299">
                  <c:v>Anteromedial nucleus</c:v>
                </c:pt>
                <c:pt idx="300">
                  <c:v>Anterodorsal nucleus</c:v>
                </c:pt>
                <c:pt idx="301">
                  <c:v>Interanterodorsal nucleus of the thalamus</c:v>
                </c:pt>
                <c:pt idx="302">
                  <c:v>Lateral dorsal nucleus of thalamus</c:v>
                </c:pt>
                <c:pt idx="303">
                  <c:v>Mediodorsal nucleus of thalamus</c:v>
                </c:pt>
                <c:pt idx="304">
                  <c:v>Submedial nucleus of the thalamus</c:v>
                </c:pt>
                <c:pt idx="305">
                  <c:v>Perireunensis nucleus</c:v>
                </c:pt>
                <c:pt idx="306">
                  <c:v>Paraventricular nucleus of the thalamus</c:v>
                </c:pt>
                <c:pt idx="307">
                  <c:v>Parataenial nucleus</c:v>
                </c:pt>
                <c:pt idx="308">
                  <c:v>Nucleus of reunions</c:v>
                </c:pt>
                <c:pt idx="309">
                  <c:v>Rhomboid nucleus</c:v>
                </c:pt>
                <c:pt idx="310">
                  <c:v>Central medial nucleus of the thalamus</c:v>
                </c:pt>
                <c:pt idx="311">
                  <c:v>Paracentral nucleus</c:v>
                </c:pt>
                <c:pt idx="312">
                  <c:v>Central lateral nucleus of the thalamus</c:v>
                </c:pt>
                <c:pt idx="313">
                  <c:v>Parafascicular nucleus</c:v>
                </c:pt>
                <c:pt idx="314">
                  <c:v>Reticular nucleus of the thalamus</c:v>
                </c:pt>
                <c:pt idx="315">
                  <c:v>Intergeniculate leaflet of the lateral geniculate complex</c:v>
                </c:pt>
                <c:pt idx="316">
                  <c:v>Ventral part of the lateral geniculate complex</c:v>
                </c:pt>
                <c:pt idx="317">
                  <c:v>Subgeniculate nucleus</c:v>
                </c:pt>
                <c:pt idx="318">
                  <c:v>Medial habenula</c:v>
                </c:pt>
                <c:pt idx="319">
                  <c:v>Lateral habenula</c:v>
                </c:pt>
                <c:pt idx="320">
                  <c:v>Hypothalamus</c:v>
                </c:pt>
                <c:pt idx="321">
                  <c:v>Supraoptic nucleus</c:v>
                </c:pt>
                <c:pt idx="322">
                  <c:v>Accessory supraoptic group</c:v>
                </c:pt>
                <c:pt idx="323">
                  <c:v>Paraventricular hypothalamic nucleus</c:v>
                </c:pt>
                <c:pt idx="324">
                  <c:v>Arcuate hypothalamic nucleus</c:v>
                </c:pt>
                <c:pt idx="325">
                  <c:v>Anterodorsal preoptic nucleus</c:v>
                </c:pt>
                <c:pt idx="326">
                  <c:v>Anteroventral preoptic nucleus</c:v>
                </c:pt>
                <c:pt idx="327">
                  <c:v>Anteroventral periventricular nucleus</c:v>
                </c:pt>
                <c:pt idx="328">
                  <c:v>Dorsomedial nucleus of the hypothalamus</c:v>
                </c:pt>
                <c:pt idx="329">
                  <c:v>Median preoptic nucleus</c:v>
                </c:pt>
                <c:pt idx="330">
                  <c:v>Medial preoptic area</c:v>
                </c:pt>
                <c:pt idx="331">
                  <c:v>Posterodorsal preoptic nucleus</c:v>
                </c:pt>
                <c:pt idx="332">
                  <c:v>Parastrial nucleus</c:v>
                </c:pt>
                <c:pt idx="333">
                  <c:v>Periventricular hypothalamic nucleus, posterior part</c:v>
                </c:pt>
                <c:pt idx="334">
                  <c:v>Subparaventricular zone</c:v>
                </c:pt>
                <c:pt idx="335">
                  <c:v>Suprachiasmatic nucleus</c:v>
                </c:pt>
                <c:pt idx="336">
                  <c:v>Ventrolateral preoptic nucleus</c:v>
                </c:pt>
                <c:pt idx="337">
                  <c:v>Anterior hypothalamic nucleus</c:v>
                </c:pt>
                <c:pt idx="338">
                  <c:v>Lateral mammillary nucleus</c:v>
                </c:pt>
                <c:pt idx="339">
                  <c:v>Medial mammillary nucleus</c:v>
                </c:pt>
                <c:pt idx="340">
                  <c:v>Supramammillary nucleus</c:v>
                </c:pt>
                <c:pt idx="341">
                  <c:v>Tuberomammillary nucleus, dorsal part</c:v>
                </c:pt>
                <c:pt idx="342">
                  <c:v>Tuberomammillary nucleus, ventral part</c:v>
                </c:pt>
                <c:pt idx="343">
                  <c:v>Medial preoptic nucleus</c:v>
                </c:pt>
                <c:pt idx="344">
                  <c:v>Dorsal premammillary nucleus</c:v>
                </c:pt>
                <c:pt idx="345">
                  <c:v>Ventral premammillary nucleus</c:v>
                </c:pt>
                <c:pt idx="346">
                  <c:v>Paraventricular hypothalamic nucleus, descending division</c:v>
                </c:pt>
                <c:pt idx="347">
                  <c:v>Ventromedial hypothalamic nucleus</c:v>
                </c:pt>
                <c:pt idx="348">
                  <c:v>Posterior hypothalamic nucleus</c:v>
                </c:pt>
                <c:pt idx="349">
                  <c:v>Lateral hypothalamic area</c:v>
                </c:pt>
                <c:pt idx="350">
                  <c:v>Lateral preoptic area</c:v>
                </c:pt>
                <c:pt idx="351">
                  <c:v>Preparasubthalamic nucleus</c:v>
                </c:pt>
                <c:pt idx="352">
                  <c:v>Parasubthalamic nucleus</c:v>
                </c:pt>
                <c:pt idx="353">
                  <c:v>Retrochiasmatic area</c:v>
                </c:pt>
                <c:pt idx="354">
                  <c:v>Subthalamic nucleus</c:v>
                </c:pt>
                <c:pt idx="355">
                  <c:v>Tuberal nucleus</c:v>
                </c:pt>
                <c:pt idx="356">
                  <c:v>Zona incerta</c:v>
                </c:pt>
                <c:pt idx="357">
                  <c:v>Fields of Forel</c:v>
                </c:pt>
                <c:pt idx="358">
                  <c:v>Midbrain</c:v>
                </c:pt>
                <c:pt idx="359">
                  <c:v>Superior colliculus, optic layer</c:v>
                </c:pt>
                <c:pt idx="360">
                  <c:v>Superior colliculus, superficial gray layer</c:v>
                </c:pt>
                <c:pt idx="361">
                  <c:v>Inferior colliculus</c:v>
                </c:pt>
                <c:pt idx="362">
                  <c:v>Nucleus of the brachium of the inferior colliculus</c:v>
                </c:pt>
                <c:pt idx="363">
                  <c:v>Nucleus sagulum</c:v>
                </c:pt>
                <c:pt idx="364">
                  <c:v>Parabigeminal nucleus</c:v>
                </c:pt>
                <c:pt idx="365">
                  <c:v>Midbrain trigeminal nucleus</c:v>
                </c:pt>
                <c:pt idx="366">
                  <c:v>Substantia nigra, reticular part</c:v>
                </c:pt>
                <c:pt idx="367">
                  <c:v>Ventral tegmental area</c:v>
                </c:pt>
                <c:pt idx="368">
                  <c:v>Midbrain reticular nucleus</c:v>
                </c:pt>
                <c:pt idx="369">
                  <c:v>Midbrain reticular nucleus, retrorubral area</c:v>
                </c:pt>
                <c:pt idx="370">
                  <c:v>Superior colliculus, motor related, deep gray layer</c:v>
                </c:pt>
                <c:pt idx="371">
                  <c:v>Superior colliculus, motor related, deep white layer</c:v>
                </c:pt>
                <c:pt idx="372">
                  <c:v>Superior colliculus, motor related, intermediate white layer</c:v>
                </c:pt>
                <c:pt idx="373">
                  <c:v>Superior colliculus, motor related, intermediate gray layer</c:v>
                </c:pt>
                <c:pt idx="374">
                  <c:v>Superior colliculus, motor related, intermediate gray layer, sublayer a</c:v>
                </c:pt>
                <c:pt idx="375">
                  <c:v>Superior colliculus, motor related, intermediate gray layer, sublayer b</c:v>
                </c:pt>
                <c:pt idx="376">
                  <c:v>Superior colliculus, motor related, intermediate gray layer, sublayer c</c:v>
                </c:pt>
                <c:pt idx="377">
                  <c:v>Periaqueductal gray</c:v>
                </c:pt>
                <c:pt idx="378">
                  <c:v>Precommissural nucleus</c:v>
                </c:pt>
                <c:pt idx="379">
                  <c:v>Interstitial nucleus of Cajal</c:v>
                </c:pt>
                <c:pt idx="380">
                  <c:v>Nucleus of Darkschewitsch</c:v>
                </c:pt>
                <c:pt idx="381">
                  <c:v>Anterior pretectal nucleus</c:v>
                </c:pt>
                <c:pt idx="382">
                  <c:v>Medial pretectal area</c:v>
                </c:pt>
                <c:pt idx="383">
                  <c:v>Nucleus of the optic tract</c:v>
                </c:pt>
                <c:pt idx="384">
                  <c:v>Nucleus of the posterior commissure</c:v>
                </c:pt>
                <c:pt idx="385">
                  <c:v>Olivary pretectal nucleus</c:v>
                </c:pt>
                <c:pt idx="386">
                  <c:v>Posterior pretectal nucleus</c:v>
                </c:pt>
                <c:pt idx="387">
                  <c:v>Cuneiform nucleus</c:v>
                </c:pt>
                <c:pt idx="388">
                  <c:v>Red nucleus</c:v>
                </c:pt>
                <c:pt idx="389">
                  <c:v>Oculomotor nucleus</c:v>
                </c:pt>
                <c:pt idx="390">
                  <c:v>Trochlear nucleus</c:v>
                </c:pt>
                <c:pt idx="391">
                  <c:v>Ventral tegmental nucleus</c:v>
                </c:pt>
                <c:pt idx="392">
                  <c:v>Anterior tegmental nucleus</c:v>
                </c:pt>
                <c:pt idx="393">
                  <c:v>Lateral terminal nucleus of the accessory optic tract</c:v>
                </c:pt>
                <c:pt idx="394">
                  <c:v>Substantia nigra, compact part</c:v>
                </c:pt>
                <c:pt idx="395">
                  <c:v>Pedunculopontine nucleus</c:v>
                </c:pt>
                <c:pt idx="396">
                  <c:v>Interpeduncular nucleus</c:v>
                </c:pt>
                <c:pt idx="397">
                  <c:v>Central linear nucleus raphÃË</c:v>
                </c:pt>
                <c:pt idx="398">
                  <c:v>Pons</c:v>
                </c:pt>
                <c:pt idx="399">
                  <c:v>Nucleus of the lateral lemniscus</c:v>
                </c:pt>
                <c:pt idx="400">
                  <c:v>Principal sensory nucleus of the trigeminal</c:v>
                </c:pt>
                <c:pt idx="401">
                  <c:v>Parabrachial nucleus</c:v>
                </c:pt>
                <c:pt idx="402">
                  <c:v>Superior olivary complex, periolivary region</c:v>
                </c:pt>
                <c:pt idx="403">
                  <c:v>Superior olivary complex, medial part</c:v>
                </c:pt>
                <c:pt idx="404">
                  <c:v>Superior olivary complex, lateral part</c:v>
                </c:pt>
                <c:pt idx="405">
                  <c:v>Barrington's nucleus</c:v>
                </c:pt>
                <c:pt idx="406">
                  <c:v>Dorsal tegmental nucleus</c:v>
                </c:pt>
                <c:pt idx="407">
                  <c:v>Pontine central gray</c:v>
                </c:pt>
                <c:pt idx="408">
                  <c:v>Pontine gray</c:v>
                </c:pt>
                <c:pt idx="409">
                  <c:v>Pontine reticular nucleus, caudal part</c:v>
                </c:pt>
                <c:pt idx="410">
                  <c:v>Supratrigeminal nucleus</c:v>
                </c:pt>
                <c:pt idx="411">
                  <c:v>Tegmental reticular nucleus</c:v>
                </c:pt>
                <c:pt idx="412">
                  <c:v>Motor nucleus of trigeminal</c:v>
                </c:pt>
                <c:pt idx="413">
                  <c:v>Superior central nucleus raphÃË</c:v>
                </c:pt>
                <c:pt idx="414">
                  <c:v>Locus ceruleus</c:v>
                </c:pt>
                <c:pt idx="415">
                  <c:v>Laterodorsal tegmental nucleus</c:v>
                </c:pt>
                <c:pt idx="416">
                  <c:v>Nucleus incertus</c:v>
                </c:pt>
                <c:pt idx="417">
                  <c:v>Pontine reticular nucleus</c:v>
                </c:pt>
                <c:pt idx="418">
                  <c:v>Nucleus raphÃË pontis</c:v>
                </c:pt>
                <c:pt idx="419">
                  <c:v>Subceruleus nucleus</c:v>
                </c:pt>
                <c:pt idx="420">
                  <c:v>Sublaterodorsal nucleus</c:v>
                </c:pt>
                <c:pt idx="421">
                  <c:v>Medulla</c:v>
                </c:pt>
                <c:pt idx="422">
                  <c:v>Dorsal cochlear nucleus</c:v>
                </c:pt>
                <c:pt idx="423">
                  <c:v>Ventral cochlear nucleus</c:v>
                </c:pt>
                <c:pt idx="424">
                  <c:v>Dentate gyrus, granule cell layer</c:v>
                </c:pt>
                <c:pt idx="425">
                  <c:v>Nucleus of the trapezoid body</c:v>
                </c:pt>
                <c:pt idx="426">
                  <c:v>Abducens nucleus</c:v>
                </c:pt>
                <c:pt idx="427">
                  <c:v>Facial motor nucleus</c:v>
                </c:pt>
                <c:pt idx="428">
                  <c:v>Accessory facial motor nucleus</c:v>
                </c:pt>
                <c:pt idx="429">
                  <c:v>Gigantocellular reticular nucleus</c:v>
                </c:pt>
                <c:pt idx="430">
                  <c:v>Intermediate reticular nucleus</c:v>
                </c:pt>
                <c:pt idx="431">
                  <c:v>Magnocellular reticular nucleus</c:v>
                </c:pt>
                <c:pt idx="432">
                  <c:v>Parvicellular reticular nucleus</c:v>
                </c:pt>
                <c:pt idx="433">
                  <c:v>Paragigantocellular reticular nucleus, lateral part</c:v>
                </c:pt>
                <c:pt idx="434">
                  <c:v>Medial vestibular nucleus</c:v>
                </c:pt>
                <c:pt idx="435">
                  <c:v>Superior vestibular nucleus</c:v>
                </c:pt>
                <c:pt idx="436">
                  <c:v>Central lobule</c:v>
                </c:pt>
                <c:pt idx="437">
                  <c:v>Culmen</c:v>
                </c:pt>
                <c:pt idx="438">
                  <c:v>Simple lobule</c:v>
                </c:pt>
                <c:pt idx="439">
                  <c:v>Ansiform lobule</c:v>
                </c:pt>
                <c:pt idx="440">
                  <c:v>Paramedian lobule</c:v>
                </c:pt>
                <c:pt idx="441">
                  <c:v>Paraflocculus</c:v>
                </c:pt>
                <c:pt idx="442">
                  <c:v>Flocculus</c:v>
                </c:pt>
                <c:pt idx="443">
                  <c:v>Interposed nucleus</c:v>
                </c:pt>
                <c:pt idx="444">
                  <c:v>Dentate nucleus</c:v>
                </c:pt>
                <c:pt idx="445">
                  <c:v>fiber tracts</c:v>
                </c:pt>
                <c:pt idx="446">
                  <c:v>vomeronasal nerve</c:v>
                </c:pt>
                <c:pt idx="447">
                  <c:v>olfactory nerve layer of main olfactory bulb</c:v>
                </c:pt>
                <c:pt idx="448">
                  <c:v>lateral olfactory tract, body</c:v>
                </c:pt>
                <c:pt idx="449">
                  <c:v>anterior commissure, olfactory limb</c:v>
                </c:pt>
                <c:pt idx="450">
                  <c:v>optic chiasm</c:v>
                </c:pt>
                <c:pt idx="451">
                  <c:v>optic tract</c:v>
                </c:pt>
                <c:pt idx="452">
                  <c:v>medial longitudinal fascicle</c:v>
                </c:pt>
                <c:pt idx="453">
                  <c:v>posterior commissure</c:v>
                </c:pt>
                <c:pt idx="454">
                  <c:v>trochlear nerve</c:v>
                </c:pt>
                <c:pt idx="455">
                  <c:v>motor root of the trigeminal nerve</c:v>
                </c:pt>
                <c:pt idx="456">
                  <c:v>midbrain tract of the trigeminal nerve</c:v>
                </c:pt>
                <c:pt idx="457">
                  <c:v>spinal tract of the trigeminal nerve</c:v>
                </c:pt>
                <c:pt idx="458">
                  <c:v>facial nerve</c:v>
                </c:pt>
                <c:pt idx="459">
                  <c:v>vestibular nerve</c:v>
                </c:pt>
                <c:pt idx="460">
                  <c:v>trapezoid body</c:v>
                </c:pt>
                <c:pt idx="461">
                  <c:v>lateral lemniscus</c:v>
                </c:pt>
                <c:pt idx="462">
                  <c:v>inferior colliculus commissure</c:v>
                </c:pt>
                <c:pt idx="463">
                  <c:v>brachium of the inferior colliculus</c:v>
                </c:pt>
                <c:pt idx="464">
                  <c:v>medial lemniscus</c:v>
                </c:pt>
                <c:pt idx="465">
                  <c:v>superior cerebelar peduncles</c:v>
                </c:pt>
                <c:pt idx="466">
                  <c:v>middle cerebellar peduncle</c:v>
                </c:pt>
                <c:pt idx="467">
                  <c:v>inferior cerebellar peduncle</c:v>
                </c:pt>
                <c:pt idx="468">
                  <c:v>arbor vitae</c:v>
                </c:pt>
                <c:pt idx="469">
                  <c:v>corpus callosum</c:v>
                </c:pt>
                <c:pt idx="470">
                  <c:v>corticospinal tract</c:v>
                </c:pt>
                <c:pt idx="471">
                  <c:v>external medullary lamina of the thalamus</c:v>
                </c:pt>
                <c:pt idx="472">
                  <c:v>internal capsule</c:v>
                </c:pt>
                <c:pt idx="473">
                  <c:v>cerebal peduncle</c:v>
                </c:pt>
                <c:pt idx="474">
                  <c:v>pyramid</c:v>
                </c:pt>
                <c:pt idx="475">
                  <c:v>tectospinal pathway</c:v>
                </c:pt>
                <c:pt idx="476">
                  <c:v>doral tegmental decussation</c:v>
                </c:pt>
                <c:pt idx="477">
                  <c:v>rubrospinal tract</c:v>
                </c:pt>
                <c:pt idx="478">
                  <c:v>ventral tegmental decussation</c:v>
                </c:pt>
                <c:pt idx="479">
                  <c:v>amygdalar capsule</c:v>
                </c:pt>
                <c:pt idx="480">
                  <c:v>anterior commissure, temporal limb</c:v>
                </c:pt>
                <c:pt idx="481">
                  <c:v>cingulum bundle</c:v>
                </c:pt>
                <c:pt idx="482">
                  <c:v>alveus</c:v>
                </c:pt>
                <c:pt idx="483">
                  <c:v>dorsal fornix</c:v>
                </c:pt>
                <c:pt idx="484">
                  <c:v>fimbria</c:v>
                </c:pt>
                <c:pt idx="485">
                  <c:v>columns of the fornix</c:v>
                </c:pt>
                <c:pt idx="486">
                  <c:v>dorsal hippocampal commissure</c:v>
                </c:pt>
                <c:pt idx="487">
                  <c:v>ventral hippocampal commissure</c:v>
                </c:pt>
                <c:pt idx="488">
                  <c:v>stria terminalis</c:v>
                </c:pt>
                <c:pt idx="489">
                  <c:v>supramammillary decussation</c:v>
                </c:pt>
                <c:pt idx="490">
                  <c:v>mammilothalmic tract</c:v>
                </c:pt>
                <c:pt idx="491">
                  <c:v>mammillotegmental tract</c:v>
                </c:pt>
                <c:pt idx="492">
                  <c:v>mammillary peduncle</c:v>
                </c:pt>
                <c:pt idx="493">
                  <c:v>stria medullaris</c:v>
                </c:pt>
                <c:pt idx="494">
                  <c:v>fasciculus retroflexus</c:v>
                </c:pt>
                <c:pt idx="495">
                  <c:v>habenular commissure</c:v>
                </c:pt>
                <c:pt idx="496">
                  <c:v>ventricular systems</c:v>
                </c:pt>
                <c:pt idx="497">
                  <c:v>lateral ventricle</c:v>
                </c:pt>
                <c:pt idx="498">
                  <c:v>third ventricle</c:v>
                </c:pt>
                <c:pt idx="499">
                  <c:v>cerebral aqueduct</c:v>
                </c:pt>
                <c:pt idx="500">
                  <c:v>fourth ventricle</c:v>
                </c:pt>
                <c:pt idx="501">
                  <c:v>lateral recess</c:v>
                </c:pt>
                <c:pt idx="502">
                  <c:v>root</c:v>
                </c:pt>
              </c:strCache>
            </c:strRef>
          </c:cat>
          <c:val>
            <c:numRef>
              <c:f>'Z-scores'!$C$21:$SK$21</c:f>
              <c:numCache>
                <c:formatCode>0.00000</c:formatCode>
                <c:ptCount val="503"/>
                <c:pt idx="0">
                  <c:v>8.9678645136737123E-2</c:v>
                </c:pt>
                <c:pt idx="1">
                  <c:v>-0.16642028499074227</c:v>
                </c:pt>
                <c:pt idx="2">
                  <c:v>0.29183128677483838</c:v>
                </c:pt>
                <c:pt idx="3">
                  <c:v>0.53344978576918101</c:v>
                </c:pt>
                <c:pt idx="4">
                  <c:v>1.5698449181790256E-2</c:v>
                </c:pt>
                <c:pt idx="5">
                  <c:v>0.56278594260439208</c:v>
                </c:pt>
                <c:pt idx="6">
                  <c:v>0.38515307091653028</c:v>
                </c:pt>
                <c:pt idx="7">
                  <c:v>0.15041332553780717</c:v>
                </c:pt>
                <c:pt idx="8">
                  <c:v>-0.37326476088880606</c:v>
                </c:pt>
                <c:pt idx="9">
                  <c:v>-0.48606880543363484</c:v>
                </c:pt>
                <c:pt idx="10">
                  <c:v>-0.33531884970397507</c:v>
                </c:pt>
                <c:pt idx="11">
                  <c:v>0.2766002950457791</c:v>
                </c:pt>
                <c:pt idx="12">
                  <c:v>0.36754316977447382</c:v>
                </c:pt>
                <c:pt idx="13">
                  <c:v>0.74696132889452693</c:v>
                </c:pt>
                <c:pt idx="14">
                  <c:v>0.35458270021794769</c:v>
                </c:pt>
                <c:pt idx="15">
                  <c:v>0.33027911058698251</c:v>
                </c:pt>
                <c:pt idx="16">
                  <c:v>0.57970399184470112</c:v>
                </c:pt>
                <c:pt idx="17">
                  <c:v>7.5069764921107632E-2</c:v>
                </c:pt>
                <c:pt idx="18">
                  <c:v>-1.6122393788044774E-2</c:v>
                </c:pt>
                <c:pt idx="19">
                  <c:v>-3.8061239935579157E-5</c:v>
                </c:pt>
                <c:pt idx="20">
                  <c:v>0.13909058099616686</c:v>
                </c:pt>
                <c:pt idx="21">
                  <c:v>0.17964277970397993</c:v>
                </c:pt>
                <c:pt idx="22">
                  <c:v>0.17024676052787155</c:v>
                </c:pt>
                <c:pt idx="23">
                  <c:v>-0.34532947452823659</c:v>
                </c:pt>
                <c:pt idx="24">
                  <c:v>-0.28836436238609503</c:v>
                </c:pt>
                <c:pt idx="25">
                  <c:v>-0.39332726868998569</c:v>
                </c:pt>
                <c:pt idx="26">
                  <c:v>-0.38031425993190493</c:v>
                </c:pt>
                <c:pt idx="27">
                  <c:v>-6.7736323769432311E-2</c:v>
                </c:pt>
                <c:pt idx="28">
                  <c:v>0.15446680449401995</c:v>
                </c:pt>
                <c:pt idx="29">
                  <c:v>0.34163763059389091</c:v>
                </c:pt>
                <c:pt idx="30">
                  <c:v>0.38343579092882563</c:v>
                </c:pt>
                <c:pt idx="31">
                  <c:v>-0.32377621365905035</c:v>
                </c:pt>
                <c:pt idx="32">
                  <c:v>0.20651975742198553</c:v>
                </c:pt>
                <c:pt idx="33">
                  <c:v>0.48239289082581327</c:v>
                </c:pt>
                <c:pt idx="34">
                  <c:v>0.31303400577151358</c:v>
                </c:pt>
                <c:pt idx="35">
                  <c:v>0.2116740364376776</c:v>
                </c:pt>
                <c:pt idx="36">
                  <c:v>-0.83098125102090603</c:v>
                </c:pt>
                <c:pt idx="37">
                  <c:v>-0.78434407083555202</c:v>
                </c:pt>
                <c:pt idx="38">
                  <c:v>-0.1755358133025389</c:v>
                </c:pt>
                <c:pt idx="39">
                  <c:v>0.1683358636447756</c:v>
                </c:pt>
                <c:pt idx="40">
                  <c:v>0.34755572857786554</c:v>
                </c:pt>
                <c:pt idx="41">
                  <c:v>0.2120772249688169</c:v>
                </c:pt>
                <c:pt idx="42">
                  <c:v>-0.15842043110974374</c:v>
                </c:pt>
                <c:pt idx="43">
                  <c:v>-0.36700252662059019</c:v>
                </c:pt>
                <c:pt idx="44">
                  <c:v>-0.27809795712456187</c:v>
                </c:pt>
                <c:pt idx="45">
                  <c:v>-0.84020573590971026</c:v>
                </c:pt>
                <c:pt idx="46">
                  <c:v>-0.40404688797048638</c:v>
                </c:pt>
                <c:pt idx="47">
                  <c:v>-0.19171044701224987</c:v>
                </c:pt>
                <c:pt idx="48">
                  <c:v>-2.0384490429993692E-2</c:v>
                </c:pt>
                <c:pt idx="49">
                  <c:v>-0.74000096111716052</c:v>
                </c:pt>
                <c:pt idx="50">
                  <c:v>0.220883233793842</c:v>
                </c:pt>
                <c:pt idx="51">
                  <c:v>-0.44459740728440045</c:v>
                </c:pt>
                <c:pt idx="52">
                  <c:v>0.24778943026977129</c:v>
                </c:pt>
                <c:pt idx="53">
                  <c:v>0.14955586373196653</c:v>
                </c:pt>
                <c:pt idx="54">
                  <c:v>2.9601893416683199E-2</c:v>
                </c:pt>
                <c:pt idx="55">
                  <c:v>3.149250602684435E-2</c:v>
                </c:pt>
                <c:pt idx="56">
                  <c:v>-0.33682139440963504</c:v>
                </c:pt>
                <c:pt idx="57">
                  <c:v>-0.62748320179756112</c:v>
                </c:pt>
                <c:pt idx="58">
                  <c:v>0.18474260331369052</c:v>
                </c:pt>
                <c:pt idx="59">
                  <c:v>0.35834292829005321</c:v>
                </c:pt>
                <c:pt idx="60">
                  <c:v>0.28520688598301375</c:v>
                </c:pt>
                <c:pt idx="61">
                  <c:v>-0.42153279560786194</c:v>
                </c:pt>
                <c:pt idx="62">
                  <c:v>0.21721404035098663</c:v>
                </c:pt>
                <c:pt idx="63">
                  <c:v>-0.84515407431785716</c:v>
                </c:pt>
                <c:pt idx="64">
                  <c:v>-0.42800586937231855</c:v>
                </c:pt>
                <c:pt idx="65">
                  <c:v>-6.5779669420318765E-2</c:v>
                </c:pt>
                <c:pt idx="66">
                  <c:v>0.35387458329149468</c:v>
                </c:pt>
                <c:pt idx="67">
                  <c:v>-3.3853521219100749E-2</c:v>
                </c:pt>
                <c:pt idx="68">
                  <c:v>0.26015599088302499</c:v>
                </c:pt>
                <c:pt idx="69">
                  <c:v>-0.68905772331866566</c:v>
                </c:pt>
                <c:pt idx="70">
                  <c:v>-0.59364669790767033</c:v>
                </c:pt>
                <c:pt idx="71">
                  <c:v>-0.31716817040196543</c:v>
                </c:pt>
                <c:pt idx="72">
                  <c:v>4.0623388237411545E-2</c:v>
                </c:pt>
                <c:pt idx="73">
                  <c:v>0.17958952100279038</c:v>
                </c:pt>
                <c:pt idx="74">
                  <c:v>0.65972476463630525</c:v>
                </c:pt>
                <c:pt idx="75">
                  <c:v>-0.10900263423038922</c:v>
                </c:pt>
                <c:pt idx="76">
                  <c:v>-0.64281108467208214</c:v>
                </c:pt>
                <c:pt idx="77">
                  <c:v>-0.28656588169072467</c:v>
                </c:pt>
                <c:pt idx="78">
                  <c:v>6.349287572294765E-2</c:v>
                </c:pt>
                <c:pt idx="79">
                  <c:v>0.67345450366406645</c:v>
                </c:pt>
                <c:pt idx="80">
                  <c:v>0.43157018781422563</c:v>
                </c:pt>
                <c:pt idx="81">
                  <c:v>0.4796304950982806</c:v>
                </c:pt>
                <c:pt idx="82">
                  <c:v>0.3429723925657342</c:v>
                </c:pt>
                <c:pt idx="83">
                  <c:v>-0.10958420232726543</c:v>
                </c:pt>
                <c:pt idx="84">
                  <c:v>-0.3795614447142962</c:v>
                </c:pt>
                <c:pt idx="85">
                  <c:v>-0.26818890334360501</c:v>
                </c:pt>
                <c:pt idx="86">
                  <c:v>0.61128995301141376</c:v>
                </c:pt>
                <c:pt idx="87">
                  <c:v>-0.3225055168935238</c:v>
                </c:pt>
                <c:pt idx="88">
                  <c:v>-0.48575502516927443</c:v>
                </c:pt>
                <c:pt idx="89">
                  <c:v>-0.36546417358761746</c:v>
                </c:pt>
                <c:pt idx="90">
                  <c:v>0.18927873906408796</c:v>
                </c:pt>
                <c:pt idx="91">
                  <c:v>0.92647996445790159</c:v>
                </c:pt>
                <c:pt idx="92">
                  <c:v>0.12012805836100279</c:v>
                </c:pt>
                <c:pt idx="93">
                  <c:v>-0.62183278441528822</c:v>
                </c:pt>
                <c:pt idx="94">
                  <c:v>-0.3383784105323791</c:v>
                </c:pt>
                <c:pt idx="95">
                  <c:v>-0.34958359877006001</c:v>
                </c:pt>
                <c:pt idx="96">
                  <c:v>-9.490435549009453E-2</c:v>
                </c:pt>
                <c:pt idx="97">
                  <c:v>-0.77831294096031312</c:v>
                </c:pt>
                <c:pt idx="98">
                  <c:v>-0.40124408516523286</c:v>
                </c:pt>
                <c:pt idx="99">
                  <c:v>-0.79761654125930015</c:v>
                </c:pt>
                <c:pt idx="100">
                  <c:v>-0.33412538833779903</c:v>
                </c:pt>
                <c:pt idx="101">
                  <c:v>4.9883428764703683E-2</c:v>
                </c:pt>
                <c:pt idx="102">
                  <c:v>0.60606956270151768</c:v>
                </c:pt>
                <c:pt idx="103">
                  <c:v>0.12421372872495534</c:v>
                </c:pt>
                <c:pt idx="104">
                  <c:v>0.36270873699076989</c:v>
                </c:pt>
                <c:pt idx="105">
                  <c:v>-0.479551120534427</c:v>
                </c:pt>
                <c:pt idx="106">
                  <c:v>0.14660210945607202</c:v>
                </c:pt>
                <c:pt idx="107">
                  <c:v>0.10319375911260303</c:v>
                </c:pt>
                <c:pt idx="108">
                  <c:v>0.20803958147635426</c:v>
                </c:pt>
                <c:pt idx="109">
                  <c:v>-0.25497626207456725</c:v>
                </c:pt>
                <c:pt idx="110">
                  <c:v>-0.11087231226051553</c:v>
                </c:pt>
                <c:pt idx="111">
                  <c:v>-0.5477102450528033</c:v>
                </c:pt>
                <c:pt idx="112">
                  <c:v>0.15866032444784206</c:v>
                </c:pt>
                <c:pt idx="113">
                  <c:v>1.1401373816095059E-2</c:v>
                </c:pt>
                <c:pt idx="114">
                  <c:v>-0.13723456984686255</c:v>
                </c:pt>
                <c:pt idx="115">
                  <c:v>-0.23963982978444454</c:v>
                </c:pt>
                <c:pt idx="116">
                  <c:v>-0.22778269786311106</c:v>
                </c:pt>
                <c:pt idx="117">
                  <c:v>-1.0741226460183502</c:v>
                </c:pt>
                <c:pt idx="118">
                  <c:v>-0.70606042571893801</c:v>
                </c:pt>
                <c:pt idx="119">
                  <c:v>-0.46711654571146377</c:v>
                </c:pt>
                <c:pt idx="120">
                  <c:v>3.7477374293068818E-3</c:v>
                </c:pt>
                <c:pt idx="121">
                  <c:v>-7.0510509720715639E-2</c:v>
                </c:pt>
                <c:pt idx="122">
                  <c:v>-0.46526640612681591</c:v>
                </c:pt>
                <c:pt idx="123">
                  <c:v>-0.43557006678205973</c:v>
                </c:pt>
                <c:pt idx="124">
                  <c:v>0.35655916499139106</c:v>
                </c:pt>
                <c:pt idx="125">
                  <c:v>0.86256936527212913</c:v>
                </c:pt>
                <c:pt idx="126">
                  <c:v>0.47858120373869822</c:v>
                </c:pt>
                <c:pt idx="127">
                  <c:v>0.50902532763960417</c:v>
                </c:pt>
                <c:pt idx="128">
                  <c:v>5.1175516599055525E-2</c:v>
                </c:pt>
                <c:pt idx="129">
                  <c:v>-0.46833252842104045</c:v>
                </c:pt>
                <c:pt idx="130">
                  <c:v>-0.50823541276953843</c:v>
                </c:pt>
                <c:pt idx="131">
                  <c:v>-0.48026820116809943</c:v>
                </c:pt>
                <c:pt idx="132">
                  <c:v>0.39010733277832488</c:v>
                </c:pt>
                <c:pt idx="133">
                  <c:v>-0.52479181568622812</c:v>
                </c:pt>
                <c:pt idx="134">
                  <c:v>-0.85942114063149411</c:v>
                </c:pt>
                <c:pt idx="135">
                  <c:v>-0.79195421451031389</c:v>
                </c:pt>
                <c:pt idx="136">
                  <c:v>-0.64193975038300422</c:v>
                </c:pt>
                <c:pt idx="137">
                  <c:v>-0.15767165534789671</c:v>
                </c:pt>
                <c:pt idx="138">
                  <c:v>-0.46029187996775323</c:v>
                </c:pt>
                <c:pt idx="139">
                  <c:v>-0.15479003890251758</c:v>
                </c:pt>
                <c:pt idx="140">
                  <c:v>-0.53483171023367637</c:v>
                </c:pt>
                <c:pt idx="141">
                  <c:v>-0.74717890626641847</c:v>
                </c:pt>
                <c:pt idx="142">
                  <c:v>0.281737637245845</c:v>
                </c:pt>
                <c:pt idx="143">
                  <c:v>4.6872228195060192E-2</c:v>
                </c:pt>
                <c:pt idx="144">
                  <c:v>-0.34873384941793401</c:v>
                </c:pt>
                <c:pt idx="145">
                  <c:v>-0.42912714237764887</c:v>
                </c:pt>
                <c:pt idx="146">
                  <c:v>-0.47036378619458924</c:v>
                </c:pt>
                <c:pt idx="147">
                  <c:v>-0.12068032602506856</c:v>
                </c:pt>
                <c:pt idx="148">
                  <c:v>0.83476971098290209</c:v>
                </c:pt>
                <c:pt idx="149">
                  <c:v>1.1387223806177289</c:v>
                </c:pt>
                <c:pt idx="150">
                  <c:v>0.77662999367101571</c:v>
                </c:pt>
                <c:pt idx="151">
                  <c:v>0.7416245294638899</c:v>
                </c:pt>
                <c:pt idx="152">
                  <c:v>0.35790310831453614</c:v>
                </c:pt>
                <c:pt idx="153">
                  <c:v>-0.47943853935275249</c:v>
                </c:pt>
                <c:pt idx="154">
                  <c:v>-0.30344965641656724</c:v>
                </c:pt>
                <c:pt idx="155">
                  <c:v>-0.29774287608068944</c:v>
                </c:pt>
                <c:pt idx="156">
                  <c:v>-0.11929685257631428</c:v>
                </c:pt>
                <c:pt idx="157">
                  <c:v>-0.37449341177873308</c:v>
                </c:pt>
                <c:pt idx="158">
                  <c:v>-0.25746804905610804</c:v>
                </c:pt>
                <c:pt idx="159">
                  <c:v>0.90464715366904591</c:v>
                </c:pt>
                <c:pt idx="160">
                  <c:v>0.92977073616996764</c:v>
                </c:pt>
                <c:pt idx="161">
                  <c:v>-0.23811896011144335</c:v>
                </c:pt>
                <c:pt idx="162">
                  <c:v>-0.59136399197178602</c:v>
                </c:pt>
                <c:pt idx="163">
                  <c:v>0.47340565531207301</c:v>
                </c:pt>
                <c:pt idx="164">
                  <c:v>0.59065503098484329</c:v>
                </c:pt>
                <c:pt idx="165">
                  <c:v>0.73035902841264355</c:v>
                </c:pt>
                <c:pt idx="166">
                  <c:v>0.27826249726117841</c:v>
                </c:pt>
                <c:pt idx="167">
                  <c:v>-6.8171076259408284E-2</c:v>
                </c:pt>
                <c:pt idx="168">
                  <c:v>-3.8815383632981405E-2</c:v>
                </c:pt>
                <c:pt idx="169">
                  <c:v>-0.8182227105229225</c:v>
                </c:pt>
                <c:pt idx="170">
                  <c:v>-0.43832472807820022</c:v>
                </c:pt>
                <c:pt idx="171">
                  <c:v>-6.8509916265897169E-2</c:v>
                </c:pt>
                <c:pt idx="172">
                  <c:v>0.1899089032047051</c:v>
                </c:pt>
                <c:pt idx="173">
                  <c:v>-0.2405993477508433</c:v>
                </c:pt>
                <c:pt idx="174">
                  <c:v>0.42076203704041509</c:v>
                </c:pt>
                <c:pt idx="175">
                  <c:v>0.35596912175936185</c:v>
                </c:pt>
                <c:pt idx="176">
                  <c:v>0.61131265983818661</c:v>
                </c:pt>
                <c:pt idx="177">
                  <c:v>-0.75871048364215632</c:v>
                </c:pt>
                <c:pt idx="178">
                  <c:v>-0.6031593105913835</c:v>
                </c:pt>
                <c:pt idx="179">
                  <c:v>-0.46849636939910988</c:v>
                </c:pt>
                <c:pt idx="180">
                  <c:v>-0.74391466166467413</c:v>
                </c:pt>
                <c:pt idx="181">
                  <c:v>-5.2349249376310525E-2</c:v>
                </c:pt>
                <c:pt idx="182">
                  <c:v>0.24228910606264456</c:v>
                </c:pt>
                <c:pt idx="183">
                  <c:v>-0.15709557505081867</c:v>
                </c:pt>
                <c:pt idx="184">
                  <c:v>-1.0880104656187943</c:v>
                </c:pt>
                <c:pt idx="185">
                  <c:v>-0.61055289892501974</c:v>
                </c:pt>
                <c:pt idx="186">
                  <c:v>-0.49558069940975447</c:v>
                </c:pt>
                <c:pt idx="187">
                  <c:v>1.1227990673270403</c:v>
                </c:pt>
                <c:pt idx="188">
                  <c:v>0.83924933630892129</c:v>
                </c:pt>
                <c:pt idx="189">
                  <c:v>-1.1075837764982921</c:v>
                </c:pt>
                <c:pt idx="190">
                  <c:v>-0.97075887971671182</c:v>
                </c:pt>
                <c:pt idx="191">
                  <c:v>-0.7652390403442243</c:v>
                </c:pt>
                <c:pt idx="192">
                  <c:v>-0.3356011389902247</c:v>
                </c:pt>
                <c:pt idx="193">
                  <c:v>-0.38649056139590143</c:v>
                </c:pt>
                <c:pt idx="194">
                  <c:v>0.18895470679258858</c:v>
                </c:pt>
                <c:pt idx="195">
                  <c:v>-0.30430679142694561</c:v>
                </c:pt>
                <c:pt idx="196">
                  <c:v>-0.55326934897730118</c:v>
                </c:pt>
                <c:pt idx="197">
                  <c:v>-0.60008723539300401</c:v>
                </c:pt>
                <c:pt idx="198">
                  <c:v>-0.31847963426006637</c:v>
                </c:pt>
                <c:pt idx="199">
                  <c:v>0.46838225269068934</c:v>
                </c:pt>
                <c:pt idx="200">
                  <c:v>-0.6001275878811595</c:v>
                </c:pt>
                <c:pt idx="201">
                  <c:v>-0.59741818925400603</c:v>
                </c:pt>
                <c:pt idx="202">
                  <c:v>-0.39063618208601736</c:v>
                </c:pt>
                <c:pt idx="203">
                  <c:v>-9.6420055985169006E-2</c:v>
                </c:pt>
                <c:pt idx="204">
                  <c:v>0.38727558155857278</c:v>
                </c:pt>
                <c:pt idx="205">
                  <c:v>-0.49633988354959735</c:v>
                </c:pt>
                <c:pt idx="206">
                  <c:v>-0.24289640696967935</c:v>
                </c:pt>
                <c:pt idx="207">
                  <c:v>-0.66321235556532432</c:v>
                </c:pt>
                <c:pt idx="208">
                  <c:v>-0.59029693667385119</c:v>
                </c:pt>
                <c:pt idx="209">
                  <c:v>-0.31686675560357647</c:v>
                </c:pt>
                <c:pt idx="210">
                  <c:v>-8.7172236694860766E-2</c:v>
                </c:pt>
                <c:pt idx="211">
                  <c:v>0.94633845368636327</c:v>
                </c:pt>
                <c:pt idx="212">
                  <c:v>0.71049238660350333</c:v>
                </c:pt>
                <c:pt idx="213">
                  <c:v>0.10796564569397581</c:v>
                </c:pt>
                <c:pt idx="214">
                  <c:v>0.65668282964950508</c:v>
                </c:pt>
                <c:pt idx="215">
                  <c:v>0.56160032831518947</c:v>
                </c:pt>
                <c:pt idx="216">
                  <c:v>-9.9474453245394102E-3</c:v>
                </c:pt>
                <c:pt idx="217">
                  <c:v>2.6453057224021258E-2</c:v>
                </c:pt>
                <c:pt idx="218">
                  <c:v>-0.10092417268942014</c:v>
                </c:pt>
                <c:pt idx="219">
                  <c:v>0.16803063047905945</c:v>
                </c:pt>
                <c:pt idx="220">
                  <c:v>-8.9136571476793477E-2</c:v>
                </c:pt>
                <c:pt idx="221">
                  <c:v>0.2484065199385348</c:v>
                </c:pt>
                <c:pt idx="222">
                  <c:v>-0.55494667602465109</c:v>
                </c:pt>
                <c:pt idx="223">
                  <c:v>-0.29929798869888896</c:v>
                </c:pt>
                <c:pt idx="224">
                  <c:v>-4.1730651596147889E-2</c:v>
                </c:pt>
                <c:pt idx="225">
                  <c:v>0.18117654916478446</c:v>
                </c:pt>
                <c:pt idx="226">
                  <c:v>-0.69074268015689677</c:v>
                </c:pt>
                <c:pt idx="227">
                  <c:v>-0.89555698666202421</c:v>
                </c:pt>
                <c:pt idx="228">
                  <c:v>-0.69157111339280086</c:v>
                </c:pt>
                <c:pt idx="229">
                  <c:v>-0.41911540538268049</c:v>
                </c:pt>
                <c:pt idx="230">
                  <c:v>-0.41575956793689839</c:v>
                </c:pt>
                <c:pt idx="231">
                  <c:v>-0.6431585653085069</c:v>
                </c:pt>
                <c:pt idx="232">
                  <c:v>-0.41319389599575962</c:v>
                </c:pt>
                <c:pt idx="233">
                  <c:v>-0.92071198349217687</c:v>
                </c:pt>
                <c:pt idx="234">
                  <c:v>-0.38131633371708895</c:v>
                </c:pt>
                <c:pt idx="235">
                  <c:v>-0.51154850135740926</c:v>
                </c:pt>
                <c:pt idx="236">
                  <c:v>-0.63090969632913152</c:v>
                </c:pt>
                <c:pt idx="237">
                  <c:v>-0.65681577954403636</c:v>
                </c:pt>
                <c:pt idx="238">
                  <c:v>-0.32428324470041181</c:v>
                </c:pt>
                <c:pt idx="239">
                  <c:v>-0.33398321235467054</c:v>
                </c:pt>
                <c:pt idx="240">
                  <c:v>-0.38368613957640818</c:v>
                </c:pt>
                <c:pt idx="241">
                  <c:v>-0.28795911903055416</c:v>
                </c:pt>
                <c:pt idx="242">
                  <c:v>-0.75496538428464355</c:v>
                </c:pt>
                <c:pt idx="243">
                  <c:v>-0.36175425880675338</c:v>
                </c:pt>
                <c:pt idx="244">
                  <c:v>-0.59378253030914818</c:v>
                </c:pt>
                <c:pt idx="245">
                  <c:v>0.70435351625189813</c:v>
                </c:pt>
                <c:pt idx="246">
                  <c:v>-9.730706439108236E-2</c:v>
                </c:pt>
                <c:pt idx="247">
                  <c:v>0.10659629050953529</c:v>
                </c:pt>
                <c:pt idx="248">
                  <c:v>-7.5803264989427284E-3</c:v>
                </c:pt>
                <c:pt idx="249">
                  <c:v>6.007679457332283E-2</c:v>
                </c:pt>
                <c:pt idx="250">
                  <c:v>0.45483809230738897</c:v>
                </c:pt>
                <c:pt idx="251">
                  <c:v>0.11009966078811287</c:v>
                </c:pt>
                <c:pt idx="252">
                  <c:v>0.54262280641985416</c:v>
                </c:pt>
                <c:pt idx="253">
                  <c:v>7.9445745947427537E-2</c:v>
                </c:pt>
                <c:pt idx="254">
                  <c:v>-0.76170390609502925</c:v>
                </c:pt>
                <c:pt idx="255">
                  <c:v>-0.12829220066744088</c:v>
                </c:pt>
                <c:pt idx="256">
                  <c:v>-0.95209953034454164</c:v>
                </c:pt>
                <c:pt idx="257">
                  <c:v>0.40113830554855345</c:v>
                </c:pt>
                <c:pt idx="258">
                  <c:v>-0.15478304340770863</c:v>
                </c:pt>
                <c:pt idx="259">
                  <c:v>1.0386810712375676</c:v>
                </c:pt>
                <c:pt idx="260">
                  <c:v>-0.67055054968055305</c:v>
                </c:pt>
                <c:pt idx="261">
                  <c:v>-0.15663828074939928</c:v>
                </c:pt>
                <c:pt idx="262">
                  <c:v>0.35485313668579366</c:v>
                </c:pt>
                <c:pt idx="263">
                  <c:v>-7.9669805188996787E-2</c:v>
                </c:pt>
                <c:pt idx="264">
                  <c:v>0.20152969339101073</c:v>
                </c:pt>
                <c:pt idx="265">
                  <c:v>-0.56090926649304595</c:v>
                </c:pt>
                <c:pt idx="266">
                  <c:v>-0.20239397300403544</c:v>
                </c:pt>
                <c:pt idx="267">
                  <c:v>-0.78785906493535629</c:v>
                </c:pt>
                <c:pt idx="268">
                  <c:v>-0.17548568257229655</c:v>
                </c:pt>
                <c:pt idx="269">
                  <c:v>-8.8670912987445741E-2</c:v>
                </c:pt>
                <c:pt idx="270">
                  <c:v>-0.3280970226261577</c:v>
                </c:pt>
                <c:pt idx="271">
                  <c:v>0.13651721214602583</c:v>
                </c:pt>
                <c:pt idx="272">
                  <c:v>-0.8932839729944223</c:v>
                </c:pt>
                <c:pt idx="273">
                  <c:v>-0.77799856356751729</c:v>
                </c:pt>
                <c:pt idx="274">
                  <c:v>0.18867660631672895</c:v>
                </c:pt>
                <c:pt idx="275">
                  <c:v>-0.13663481307808134</c:v>
                </c:pt>
                <c:pt idx="276">
                  <c:v>-0.58780653624947121</c:v>
                </c:pt>
                <c:pt idx="277">
                  <c:v>1.1060592640631173</c:v>
                </c:pt>
                <c:pt idx="278">
                  <c:v>-0.13020129761347388</c:v>
                </c:pt>
                <c:pt idx="279">
                  <c:v>-0.31237635774847572</c:v>
                </c:pt>
                <c:pt idx="280">
                  <c:v>-0.24601508907684083</c:v>
                </c:pt>
                <c:pt idx="281">
                  <c:v>-0.94692148577885427</c:v>
                </c:pt>
                <c:pt idx="282">
                  <c:v>-0.60233818144588025</c:v>
                </c:pt>
                <c:pt idx="283">
                  <c:v>-0.55236948368939454</c:v>
                </c:pt>
                <c:pt idx="284">
                  <c:v>-0.92077514358036294</c:v>
                </c:pt>
                <c:pt idx="285">
                  <c:v>-0.31957727214631487</c:v>
                </c:pt>
                <c:pt idx="286">
                  <c:v>-1.1808740072581987</c:v>
                </c:pt>
                <c:pt idx="287">
                  <c:v>6.4851372767251378E-2</c:v>
                </c:pt>
                <c:pt idx="288">
                  <c:v>-0.40534032391458574</c:v>
                </c:pt>
                <c:pt idx="289">
                  <c:v>-0.31571991714632713</c:v>
                </c:pt>
                <c:pt idx="290">
                  <c:v>-0.66556762413175463</c:v>
                </c:pt>
                <c:pt idx="291">
                  <c:v>0.60065210678475811</c:v>
                </c:pt>
                <c:pt idx="292">
                  <c:v>0.58962610967192985</c:v>
                </c:pt>
                <c:pt idx="293">
                  <c:v>-0.7762392114701363</c:v>
                </c:pt>
                <c:pt idx="294">
                  <c:v>-0.59131040594601303</c:v>
                </c:pt>
                <c:pt idx="295">
                  <c:v>-0.93077908548039801</c:v>
                </c:pt>
                <c:pt idx="296">
                  <c:v>0.38870617840284177</c:v>
                </c:pt>
                <c:pt idx="297">
                  <c:v>0.25472344158952825</c:v>
                </c:pt>
                <c:pt idx="298">
                  <c:v>-1.7587656020979035E-3</c:v>
                </c:pt>
                <c:pt idx="299">
                  <c:v>-0.33653922785878809</c:v>
                </c:pt>
                <c:pt idx="300">
                  <c:v>-0.3354119926366218</c:v>
                </c:pt>
                <c:pt idx="301">
                  <c:v>0.25755460614999565</c:v>
                </c:pt>
                <c:pt idx="302">
                  <c:v>-0.10865092872879398</c:v>
                </c:pt>
                <c:pt idx="303">
                  <c:v>2.7245476333421677E-2</c:v>
                </c:pt>
                <c:pt idx="304">
                  <c:v>0.11049776144789086</c:v>
                </c:pt>
                <c:pt idx="305">
                  <c:v>-2.029700941097631E-2</c:v>
                </c:pt>
                <c:pt idx="306">
                  <c:v>-0.76474367553113531</c:v>
                </c:pt>
                <c:pt idx="307">
                  <c:v>0.48392402277982949</c:v>
                </c:pt>
                <c:pt idx="308">
                  <c:v>0.48489970370340363</c:v>
                </c:pt>
                <c:pt idx="309">
                  <c:v>-0.58234855499320792</c:v>
                </c:pt>
                <c:pt idx="310">
                  <c:v>0.21772900303979609</c:v>
                </c:pt>
                <c:pt idx="311">
                  <c:v>-0.20891567375801307</c:v>
                </c:pt>
                <c:pt idx="312">
                  <c:v>-0.31838773910310791</c:v>
                </c:pt>
                <c:pt idx="313">
                  <c:v>-0.22557168255814947</c:v>
                </c:pt>
                <c:pt idx="314">
                  <c:v>-0.38074124927570507</c:v>
                </c:pt>
                <c:pt idx="315">
                  <c:v>-3.920630278124447E-2</c:v>
                </c:pt>
                <c:pt idx="316">
                  <c:v>0.38836331887984327</c:v>
                </c:pt>
                <c:pt idx="317">
                  <c:v>-0.6864603180979878</c:v>
                </c:pt>
                <c:pt idx="318">
                  <c:v>0.15729251153069526</c:v>
                </c:pt>
                <c:pt idx="319">
                  <c:v>0.43939324828362103</c:v>
                </c:pt>
                <c:pt idx="320">
                  <c:v>-0.16264113123022961</c:v>
                </c:pt>
                <c:pt idx="321">
                  <c:v>1.328701101155386</c:v>
                </c:pt>
                <c:pt idx="322">
                  <c:v>0.49769963749182133</c:v>
                </c:pt>
                <c:pt idx="323">
                  <c:v>8.6221931300999206E-3</c:v>
                </c:pt>
                <c:pt idx="324">
                  <c:v>-0.55373199660152417</c:v>
                </c:pt>
                <c:pt idx="325">
                  <c:v>0.1120819677745942</c:v>
                </c:pt>
                <c:pt idx="326">
                  <c:v>0.41229770467579163</c:v>
                </c:pt>
                <c:pt idx="327">
                  <c:v>-0.18513637413422435</c:v>
                </c:pt>
                <c:pt idx="328">
                  <c:v>0.53338759977929073</c:v>
                </c:pt>
                <c:pt idx="329">
                  <c:v>-6.0671748037328797E-2</c:v>
                </c:pt>
                <c:pt idx="330">
                  <c:v>0.77406957600783854</c:v>
                </c:pt>
                <c:pt idx="331">
                  <c:v>-0.52035521938356788</c:v>
                </c:pt>
                <c:pt idx="332">
                  <c:v>-0.12971181477277638</c:v>
                </c:pt>
                <c:pt idx="333">
                  <c:v>-0.47113091176455768</c:v>
                </c:pt>
                <c:pt idx="334">
                  <c:v>0.30703337619866811</c:v>
                </c:pt>
                <c:pt idx="335">
                  <c:v>-0.46316755319881775</c:v>
                </c:pt>
                <c:pt idx="336">
                  <c:v>0.51062765750274308</c:v>
                </c:pt>
                <c:pt idx="337">
                  <c:v>0.75381368906302271</c:v>
                </c:pt>
                <c:pt idx="338">
                  <c:v>0.55308721415185624</c:v>
                </c:pt>
                <c:pt idx="339">
                  <c:v>-0.49723778626497245</c:v>
                </c:pt>
                <c:pt idx="340">
                  <c:v>0.76823233673052682</c:v>
                </c:pt>
                <c:pt idx="341">
                  <c:v>-0.41685360371422486</c:v>
                </c:pt>
                <c:pt idx="342">
                  <c:v>0.45758417855931177</c:v>
                </c:pt>
                <c:pt idx="343">
                  <c:v>-0.12798167660973925</c:v>
                </c:pt>
                <c:pt idx="344">
                  <c:v>0.44535117344915948</c:v>
                </c:pt>
                <c:pt idx="345">
                  <c:v>0.15480267514012835</c:v>
                </c:pt>
                <c:pt idx="346">
                  <c:v>0.29305428394426203</c:v>
                </c:pt>
                <c:pt idx="347">
                  <c:v>0.59988158957918769</c:v>
                </c:pt>
                <c:pt idx="348">
                  <c:v>0.42467641977041709</c:v>
                </c:pt>
                <c:pt idx="349">
                  <c:v>0.62145935553161102</c:v>
                </c:pt>
                <c:pt idx="350">
                  <c:v>0.50002525096010142</c:v>
                </c:pt>
                <c:pt idx="351">
                  <c:v>-0.17589398126897685</c:v>
                </c:pt>
                <c:pt idx="352">
                  <c:v>-0.2742555327069105</c:v>
                </c:pt>
                <c:pt idx="353">
                  <c:v>0.45065407209696273</c:v>
                </c:pt>
                <c:pt idx="354">
                  <c:v>-0.95500594566400809</c:v>
                </c:pt>
                <c:pt idx="355">
                  <c:v>0.50852514892706335</c:v>
                </c:pt>
                <c:pt idx="356">
                  <c:v>-1.1321775111992836</c:v>
                </c:pt>
                <c:pt idx="357">
                  <c:v>-0.12335493828430708</c:v>
                </c:pt>
                <c:pt idx="358">
                  <c:v>0.32335413057955242</c:v>
                </c:pt>
                <c:pt idx="359">
                  <c:v>0.50374986205201866</c:v>
                </c:pt>
                <c:pt idx="360">
                  <c:v>-0.69241591569457539</c:v>
                </c:pt>
                <c:pt idx="361">
                  <c:v>0.81015077188283047</c:v>
                </c:pt>
                <c:pt idx="362">
                  <c:v>1.0853237295039229</c:v>
                </c:pt>
                <c:pt idx="363">
                  <c:v>0.77579978165133601</c:v>
                </c:pt>
                <c:pt idx="364">
                  <c:v>-0.41361062752235334</c:v>
                </c:pt>
                <c:pt idx="365">
                  <c:v>1.0452393805440847E-2</c:v>
                </c:pt>
                <c:pt idx="366">
                  <c:v>-0.40405273868445174</c:v>
                </c:pt>
                <c:pt idx="367">
                  <c:v>0.49423306734237049</c:v>
                </c:pt>
                <c:pt idx="368">
                  <c:v>0.50327900112854862</c:v>
                </c:pt>
                <c:pt idx="369">
                  <c:v>0.38218573772928388</c:v>
                </c:pt>
                <c:pt idx="370">
                  <c:v>0.6609921494696297</c:v>
                </c:pt>
                <c:pt idx="371">
                  <c:v>0.87157893952726551</c:v>
                </c:pt>
                <c:pt idx="372">
                  <c:v>0.74542947058706788</c:v>
                </c:pt>
                <c:pt idx="373">
                  <c:v>0.39092138340914728</c:v>
                </c:pt>
                <c:pt idx="374">
                  <c:v>-0.17427801103200413</c:v>
                </c:pt>
                <c:pt idx="375">
                  <c:v>0.21988901727974797</c:v>
                </c:pt>
                <c:pt idx="376">
                  <c:v>1.0078247414511901</c:v>
                </c:pt>
                <c:pt idx="377">
                  <c:v>0.40717417330276923</c:v>
                </c:pt>
                <c:pt idx="378">
                  <c:v>0.22298806886123018</c:v>
                </c:pt>
                <c:pt idx="379">
                  <c:v>0.5933772916586606</c:v>
                </c:pt>
                <c:pt idx="380">
                  <c:v>0.68409806646211324</c:v>
                </c:pt>
                <c:pt idx="381">
                  <c:v>-0.68982019248005433</c:v>
                </c:pt>
                <c:pt idx="382">
                  <c:v>0.3745041358118088</c:v>
                </c:pt>
                <c:pt idx="383">
                  <c:v>-0.47749378743994947</c:v>
                </c:pt>
                <c:pt idx="384">
                  <c:v>0.33830128854832092</c:v>
                </c:pt>
                <c:pt idx="385">
                  <c:v>-0.14255515674486308</c:v>
                </c:pt>
                <c:pt idx="386">
                  <c:v>-9.633783618096943E-2</c:v>
                </c:pt>
                <c:pt idx="387">
                  <c:v>0.46775982056167981</c:v>
                </c:pt>
                <c:pt idx="388">
                  <c:v>0.4739349256085893</c:v>
                </c:pt>
                <c:pt idx="389">
                  <c:v>0.20071192243485184</c:v>
                </c:pt>
                <c:pt idx="390">
                  <c:v>-0.65321693322179819</c:v>
                </c:pt>
                <c:pt idx="391">
                  <c:v>0.29635666188943194</c:v>
                </c:pt>
                <c:pt idx="392">
                  <c:v>0.27915534772728662</c:v>
                </c:pt>
                <c:pt idx="393">
                  <c:v>-0.3243191255100597</c:v>
                </c:pt>
                <c:pt idx="394">
                  <c:v>0.32890933516512677</c:v>
                </c:pt>
                <c:pt idx="395">
                  <c:v>0.38386001695850569</c:v>
                </c:pt>
                <c:pt idx="396">
                  <c:v>-0.17447350463383227</c:v>
                </c:pt>
                <c:pt idx="397">
                  <c:v>0.76313453138929788</c:v>
                </c:pt>
                <c:pt idx="398">
                  <c:v>0.55745453972967174</c:v>
                </c:pt>
                <c:pt idx="399">
                  <c:v>0.18958333519332066</c:v>
                </c:pt>
                <c:pt idx="400">
                  <c:v>0.3151587887023154</c:v>
                </c:pt>
                <c:pt idx="401">
                  <c:v>0.55356498407967891</c:v>
                </c:pt>
                <c:pt idx="402">
                  <c:v>3.784281376911309E-3</c:v>
                </c:pt>
                <c:pt idx="403">
                  <c:v>0.58265790527129879</c:v>
                </c:pt>
                <c:pt idx="404">
                  <c:v>-3.4804102073287156E-3</c:v>
                </c:pt>
                <c:pt idx="405">
                  <c:v>-0.4591632979307404</c:v>
                </c:pt>
                <c:pt idx="406">
                  <c:v>-0.47516255932369933</c:v>
                </c:pt>
                <c:pt idx="407">
                  <c:v>-0.3403383004936979</c:v>
                </c:pt>
                <c:pt idx="408">
                  <c:v>-0.43669541864960365</c:v>
                </c:pt>
                <c:pt idx="409">
                  <c:v>0.71376617420660926</c:v>
                </c:pt>
                <c:pt idx="410">
                  <c:v>0.75736836792500428</c:v>
                </c:pt>
                <c:pt idx="411">
                  <c:v>0.1299454805757228</c:v>
                </c:pt>
                <c:pt idx="412">
                  <c:v>0.69033125736871126</c:v>
                </c:pt>
                <c:pt idx="413">
                  <c:v>0.58386409746971502</c:v>
                </c:pt>
                <c:pt idx="414">
                  <c:v>-0.4</c:v>
                </c:pt>
                <c:pt idx="415">
                  <c:v>-0.10755391926923358</c:v>
                </c:pt>
                <c:pt idx="416">
                  <c:v>-0.31561227314246637</c:v>
                </c:pt>
                <c:pt idx="417">
                  <c:v>0.72044676632512639</c:v>
                </c:pt>
                <c:pt idx="418">
                  <c:v>-1.7036695160172727E-2</c:v>
                </c:pt>
                <c:pt idx="419">
                  <c:v>0.87366811329345562</c:v>
                </c:pt>
                <c:pt idx="420">
                  <c:v>0.4262886789837339</c:v>
                </c:pt>
                <c:pt idx="421">
                  <c:v>-0.53461823923682827</c:v>
                </c:pt>
                <c:pt idx="422">
                  <c:v>-0.51415678931907938</c:v>
                </c:pt>
                <c:pt idx="423">
                  <c:v>0.49350670582258421</c:v>
                </c:pt>
                <c:pt idx="424">
                  <c:v>2.4221349090734937E-2</c:v>
                </c:pt>
                <c:pt idx="425">
                  <c:v>0.43041697756516306</c:v>
                </c:pt>
                <c:pt idx="426">
                  <c:v>-0.4</c:v>
                </c:pt>
                <c:pt idx="427">
                  <c:v>-0.87543764230327348</c:v>
                </c:pt>
                <c:pt idx="428">
                  <c:v>-0.50128409661414119</c:v>
                </c:pt>
                <c:pt idx="429">
                  <c:v>-0.56410563021838289</c:v>
                </c:pt>
                <c:pt idx="430">
                  <c:v>-0.45986210888696155</c:v>
                </c:pt>
                <c:pt idx="431">
                  <c:v>-0.55726728376539791</c:v>
                </c:pt>
                <c:pt idx="432">
                  <c:v>-0.4641641972356263</c:v>
                </c:pt>
                <c:pt idx="433">
                  <c:v>-0.4</c:v>
                </c:pt>
                <c:pt idx="434">
                  <c:v>-0.39999999999999997</c:v>
                </c:pt>
                <c:pt idx="435">
                  <c:v>-0.5662980259660092</c:v>
                </c:pt>
                <c:pt idx="436">
                  <c:v>-0.54023512833347564</c:v>
                </c:pt>
                <c:pt idx="437">
                  <c:v>-2.0075878771139855E-2</c:v>
                </c:pt>
                <c:pt idx="438">
                  <c:v>-0.61544756444912774</c:v>
                </c:pt>
                <c:pt idx="439">
                  <c:v>-0.61785453592740192</c:v>
                </c:pt>
                <c:pt idx="440">
                  <c:v>-0.4</c:v>
                </c:pt>
                <c:pt idx="441">
                  <c:v>-0.74586240092605904</c:v>
                </c:pt>
                <c:pt idx="442">
                  <c:v>0.18299900232456695</c:v>
                </c:pt>
                <c:pt idx="443">
                  <c:v>-0.4</c:v>
                </c:pt>
                <c:pt idx="444">
                  <c:v>-0.39999999999999991</c:v>
                </c:pt>
                <c:pt idx="445">
                  <c:v>-1.113125868662707</c:v>
                </c:pt>
                <c:pt idx="446">
                  <c:v>0.70991653315903824</c:v>
                </c:pt>
                <c:pt idx="447">
                  <c:v>0.10991876613340491</c:v>
                </c:pt>
                <c:pt idx="448">
                  <c:v>0.68183132695338333</c:v>
                </c:pt>
                <c:pt idx="449">
                  <c:v>0.38373650926975</c:v>
                </c:pt>
                <c:pt idx="450">
                  <c:v>-0.66604096691367376</c:v>
                </c:pt>
                <c:pt idx="451">
                  <c:v>-0.22229078332591451</c:v>
                </c:pt>
                <c:pt idx="452">
                  <c:v>0.87310932994350288</c:v>
                </c:pt>
                <c:pt idx="453">
                  <c:v>1.2384156107710114</c:v>
                </c:pt>
                <c:pt idx="454">
                  <c:v>0.10093022821110187</c:v>
                </c:pt>
                <c:pt idx="455">
                  <c:v>1.1964412659548633</c:v>
                </c:pt>
                <c:pt idx="456">
                  <c:v>-7.859446693589206E-2</c:v>
                </c:pt>
                <c:pt idx="457">
                  <c:v>-8.0251862648563696E-2</c:v>
                </c:pt>
                <c:pt idx="458">
                  <c:v>-0.10950691679494727</c:v>
                </c:pt>
                <c:pt idx="459">
                  <c:v>-0.47791794729131093</c:v>
                </c:pt>
                <c:pt idx="460">
                  <c:v>0.19184721088226653</c:v>
                </c:pt>
                <c:pt idx="461">
                  <c:v>0.70491621294001305</c:v>
                </c:pt>
                <c:pt idx="462">
                  <c:v>0.71611728572271904</c:v>
                </c:pt>
                <c:pt idx="463">
                  <c:v>0.2834989487132934</c:v>
                </c:pt>
                <c:pt idx="464">
                  <c:v>2.500479849146287E-3</c:v>
                </c:pt>
                <c:pt idx="465">
                  <c:v>0.40502209865325312</c:v>
                </c:pt>
                <c:pt idx="466">
                  <c:v>0.79588930699776161</c:v>
                </c:pt>
                <c:pt idx="467">
                  <c:v>-0.41808109400255777</c:v>
                </c:pt>
                <c:pt idx="468">
                  <c:v>-0.33739327463449531</c:v>
                </c:pt>
                <c:pt idx="469">
                  <c:v>-0.65644267578923543</c:v>
                </c:pt>
                <c:pt idx="470">
                  <c:v>0.62042389085344274</c:v>
                </c:pt>
                <c:pt idx="471">
                  <c:v>-0.32655403712599984</c:v>
                </c:pt>
                <c:pt idx="472">
                  <c:v>-0.58497850888837222</c:v>
                </c:pt>
                <c:pt idx="473">
                  <c:v>-0.54880113922523766</c:v>
                </c:pt>
                <c:pt idx="474">
                  <c:v>0.14097647778139361</c:v>
                </c:pt>
                <c:pt idx="475">
                  <c:v>0.76049681197994767</c:v>
                </c:pt>
                <c:pt idx="476">
                  <c:v>0.50450360889756785</c:v>
                </c:pt>
                <c:pt idx="477">
                  <c:v>0.69992221634629148</c:v>
                </c:pt>
                <c:pt idx="478">
                  <c:v>0.88435708329152063</c:v>
                </c:pt>
                <c:pt idx="479">
                  <c:v>0.5134165647987563</c:v>
                </c:pt>
                <c:pt idx="480">
                  <c:v>5.5703948745693841E-3</c:v>
                </c:pt>
                <c:pt idx="481">
                  <c:v>-1.9129060471258775E-2</c:v>
                </c:pt>
                <c:pt idx="482">
                  <c:v>-0.75252590931890184</c:v>
                </c:pt>
                <c:pt idx="483">
                  <c:v>-0.72468755231505944</c:v>
                </c:pt>
                <c:pt idx="484">
                  <c:v>-0.30344904430729563</c:v>
                </c:pt>
                <c:pt idx="485">
                  <c:v>0.68172151070041176</c:v>
                </c:pt>
                <c:pt idx="486">
                  <c:v>-0.12441847104962687</c:v>
                </c:pt>
                <c:pt idx="487">
                  <c:v>0.47134598091271024</c:v>
                </c:pt>
                <c:pt idx="488">
                  <c:v>-0.78212742174987615</c:v>
                </c:pt>
                <c:pt idx="489">
                  <c:v>-0.27763935954019892</c:v>
                </c:pt>
                <c:pt idx="490">
                  <c:v>0.35764348465360785</c:v>
                </c:pt>
                <c:pt idx="491">
                  <c:v>1.7198771409604595E-2</c:v>
                </c:pt>
                <c:pt idx="492">
                  <c:v>-0.10782560269940018</c:v>
                </c:pt>
                <c:pt idx="493">
                  <c:v>-0.23990961142693967</c:v>
                </c:pt>
                <c:pt idx="494">
                  <c:v>0.25900333772126805</c:v>
                </c:pt>
                <c:pt idx="495">
                  <c:v>0.46024553031222382</c:v>
                </c:pt>
                <c:pt idx="496">
                  <c:v>0.12552633365963356</c:v>
                </c:pt>
                <c:pt idx="497">
                  <c:v>1.329268130676196E-2</c:v>
                </c:pt>
                <c:pt idx="498">
                  <c:v>-0.18044354401131096</c:v>
                </c:pt>
                <c:pt idx="499">
                  <c:v>0.53575834856037763</c:v>
                </c:pt>
                <c:pt idx="500">
                  <c:v>-0.55154813537499836</c:v>
                </c:pt>
                <c:pt idx="501">
                  <c:v>-0.67771081874222039</c:v>
                </c:pt>
                <c:pt idx="502">
                  <c:v>1.0333392918976809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E-4075-8AD4-33C3CCEC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'Z-scores'!$C$22:$SK$22</c:f>
              <c:numCache>
                <c:formatCode>General</c:formatCode>
                <c:ptCount val="50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E-4075-8AD4-33C3CCEC3E04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'Z-scores'!$C$23:$SK$23</c:f>
              <c:numCache>
                <c:formatCode>General</c:formatCode>
                <c:ptCount val="50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1E-4075-8AD4-33C3CCEC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'Z-scores&lt;3'!$C$3:$SK$3</c:f>
              <c:strCache>
                <c:ptCount val="503"/>
                <c:pt idx="0">
                  <c:v>Isocortex</c:v>
                </c:pt>
                <c:pt idx="1">
                  <c:v>Frontal pole, layer 1</c:v>
                </c:pt>
                <c:pt idx="2">
                  <c:v>Frontal pole, layer 2/3</c:v>
                </c:pt>
                <c:pt idx="3">
                  <c:v>Primary motor area</c:v>
                </c:pt>
                <c:pt idx="4">
                  <c:v>Primary motor area, Layer 1</c:v>
                </c:pt>
                <c:pt idx="5">
                  <c:v>Primary motor area, Layer 2/3</c:v>
                </c:pt>
                <c:pt idx="6">
                  <c:v>Primary motor area, Layer 5</c:v>
                </c:pt>
                <c:pt idx="7">
                  <c:v>Primary motor area, Layer 6a</c:v>
                </c:pt>
                <c:pt idx="8">
                  <c:v>Primary motor area, Layer 6b</c:v>
                </c:pt>
                <c:pt idx="9">
                  <c:v>Secondary motor area, layer 1</c:v>
                </c:pt>
                <c:pt idx="10">
                  <c:v>Secondary motor area, layer 2/3</c:v>
                </c:pt>
                <c:pt idx="11">
                  <c:v>Secondary motor area, layer 5</c:v>
                </c:pt>
                <c:pt idx="12">
                  <c:v>Secondary motor area, layer 6a</c:v>
                </c:pt>
                <c:pt idx="13">
                  <c:v>Secondary motor area, layer 6b</c:v>
                </c:pt>
                <c:pt idx="14">
                  <c:v>Primary somatosensory area, nose, layer 1</c:v>
                </c:pt>
                <c:pt idx="15">
                  <c:v>Primary somatosensory area, nose, layer 2/3</c:v>
                </c:pt>
                <c:pt idx="16">
                  <c:v>Primary somatosensory area, nose, layer 4</c:v>
                </c:pt>
                <c:pt idx="17">
                  <c:v>Primary somatosensory area, nose, layer 5</c:v>
                </c:pt>
                <c:pt idx="18">
                  <c:v>Primary somatosensory area, nose, layer 6a</c:v>
                </c:pt>
                <c:pt idx="19">
                  <c:v>Primary somatosensory area, nose, layer 6b</c:v>
                </c:pt>
                <c:pt idx="20">
                  <c:v>Primary somatosensory area, barrel field, layer 1</c:v>
                </c:pt>
                <c:pt idx="21">
                  <c:v>Primary somatosensory area, barrel field, layer 2/3</c:v>
                </c:pt>
                <c:pt idx="22">
                  <c:v>Primary somatosensory area, barrel field, layer 4</c:v>
                </c:pt>
                <c:pt idx="23">
                  <c:v>Primary somatosensory area, barrel field, layer 5</c:v>
                </c:pt>
                <c:pt idx="24">
                  <c:v>Primary somatosensory area, barrel field, layer 6a</c:v>
                </c:pt>
                <c:pt idx="25">
                  <c:v>Primary somatosensory area, barrel field, layer 6b</c:v>
                </c:pt>
                <c:pt idx="26">
                  <c:v>Primary somatosensory area, lower limb, layer 1</c:v>
                </c:pt>
                <c:pt idx="27">
                  <c:v>Primary somatosensory area, lower limb, layer 2/3</c:v>
                </c:pt>
                <c:pt idx="28">
                  <c:v>Primary somatosensory area, lower limb, layer 4</c:v>
                </c:pt>
                <c:pt idx="29">
                  <c:v>Primary somatosensory area, lower limb, layer 5</c:v>
                </c:pt>
                <c:pt idx="30">
                  <c:v>Primary somatosensory area, lower limb, layer 6a</c:v>
                </c:pt>
                <c:pt idx="31">
                  <c:v>Primary somatosensory area, lower limb, layer 6b</c:v>
                </c:pt>
                <c:pt idx="32">
                  <c:v>Primary somatosensory area, mouth, layer 1</c:v>
                </c:pt>
                <c:pt idx="33">
                  <c:v>Primary somatosensory area, mouth, layer 2/3</c:v>
                </c:pt>
                <c:pt idx="34">
                  <c:v>Primary somatosensory area, mouth, layer 4</c:v>
                </c:pt>
                <c:pt idx="35">
                  <c:v>Primary somatosensory area, mouth, layer 5</c:v>
                </c:pt>
                <c:pt idx="36">
                  <c:v>Primary somatosensory area, mouth, layer 6a</c:v>
                </c:pt>
                <c:pt idx="37">
                  <c:v>Primary somatosensory area, mouth, layer 6b</c:v>
                </c:pt>
                <c:pt idx="38">
                  <c:v>Primary somatosensory area, upper limb, layer 1</c:v>
                </c:pt>
                <c:pt idx="39">
                  <c:v>Primary somatosensory area, upper limb, layer 2/3</c:v>
                </c:pt>
                <c:pt idx="40">
                  <c:v>Primary somatosensory area, upper limb, layer 4</c:v>
                </c:pt>
                <c:pt idx="41">
                  <c:v>Primary somatosensory area, upper limb, layer 5</c:v>
                </c:pt>
                <c:pt idx="42">
                  <c:v>Primary somatosensory area, upper limb, layer 6a</c:v>
                </c:pt>
                <c:pt idx="43">
                  <c:v>Primary somatosensory area, upper limb, layer 6b</c:v>
                </c:pt>
                <c:pt idx="44">
                  <c:v>Primary somatosensory area, trunk, layer 1</c:v>
                </c:pt>
                <c:pt idx="45">
                  <c:v>Primary somatosensory area, trunk, layer 2/3</c:v>
                </c:pt>
                <c:pt idx="46">
                  <c:v>Primary somatosensory area, trunk, layer 4</c:v>
                </c:pt>
                <c:pt idx="47">
                  <c:v>Primary somatosensory area, trunk, layer 5</c:v>
                </c:pt>
                <c:pt idx="48">
                  <c:v>Primary somatosensory area, trunk, layer 6a</c:v>
                </c:pt>
                <c:pt idx="49">
                  <c:v>Primary somatosensory area, trunk, layer 6b</c:v>
                </c:pt>
                <c:pt idx="50">
                  <c:v>Supplemental somatosensory area, layer 1</c:v>
                </c:pt>
                <c:pt idx="51">
                  <c:v>Supplemental somatosensory area, layer 2/3</c:v>
                </c:pt>
                <c:pt idx="52">
                  <c:v>Supplemental somatosensory area, layer 4</c:v>
                </c:pt>
                <c:pt idx="53">
                  <c:v>Supplemental somatosensory area, layer 5</c:v>
                </c:pt>
                <c:pt idx="54">
                  <c:v>Supplemental somatosensory area, layer 6a</c:v>
                </c:pt>
                <c:pt idx="55">
                  <c:v>Supplemental somatosensory area, layer 6b</c:v>
                </c:pt>
                <c:pt idx="56">
                  <c:v>Gustatory areas, layer 1</c:v>
                </c:pt>
                <c:pt idx="57">
                  <c:v>Gustatory areas, layer 2/3</c:v>
                </c:pt>
                <c:pt idx="58">
                  <c:v>Gustatory areas, layer 4</c:v>
                </c:pt>
                <c:pt idx="59">
                  <c:v>Gustatory areas, layer 5</c:v>
                </c:pt>
                <c:pt idx="60">
                  <c:v>Gustatory areas, layer 6a</c:v>
                </c:pt>
                <c:pt idx="61">
                  <c:v>Gustatory areas, layer 6b</c:v>
                </c:pt>
                <c:pt idx="62">
                  <c:v>Visceral area, layer 1</c:v>
                </c:pt>
                <c:pt idx="63">
                  <c:v>Visceral area, layer 2/3</c:v>
                </c:pt>
                <c:pt idx="64">
                  <c:v>Visceral area, layer 4</c:v>
                </c:pt>
                <c:pt idx="65">
                  <c:v>Visceral area, layer 5</c:v>
                </c:pt>
                <c:pt idx="66">
                  <c:v>Visceral area, layer 6a</c:v>
                </c:pt>
                <c:pt idx="67">
                  <c:v>Visceral area, layer 6b</c:v>
                </c:pt>
                <c:pt idx="68">
                  <c:v>Dorsal auditory area, layer 1</c:v>
                </c:pt>
                <c:pt idx="69">
                  <c:v>Dorsal auditory area, layer 2/3</c:v>
                </c:pt>
                <c:pt idx="70">
                  <c:v>Dorsal auditory area, layer 4</c:v>
                </c:pt>
                <c:pt idx="71">
                  <c:v>Dorsal auditory area, layer 5</c:v>
                </c:pt>
                <c:pt idx="72">
                  <c:v>Dorsal auditory area, layer 6a</c:v>
                </c:pt>
                <c:pt idx="73">
                  <c:v>Dorsal auditory area, layer 6b</c:v>
                </c:pt>
                <c:pt idx="74">
                  <c:v>Primary auditory area, layer 1</c:v>
                </c:pt>
                <c:pt idx="75">
                  <c:v>Primary auditory area, layer 2/3</c:v>
                </c:pt>
                <c:pt idx="76">
                  <c:v>Primary auditory area, layer 4</c:v>
                </c:pt>
                <c:pt idx="77">
                  <c:v>Primary auditory area, layer 5</c:v>
                </c:pt>
                <c:pt idx="78">
                  <c:v>Primary auditory area, layer 6a</c:v>
                </c:pt>
                <c:pt idx="79">
                  <c:v>Primary auditory area, layer 6b</c:v>
                </c:pt>
                <c:pt idx="80">
                  <c:v>Posterior auditory area, layer 1</c:v>
                </c:pt>
                <c:pt idx="81">
                  <c:v>Posterior auditory area, layer 2/3</c:v>
                </c:pt>
                <c:pt idx="82">
                  <c:v>Posterior auditory area, layer 4</c:v>
                </c:pt>
                <c:pt idx="83">
                  <c:v>Posterior auditory area, layer 5</c:v>
                </c:pt>
                <c:pt idx="84">
                  <c:v>Posterior auditory area, layer 6a</c:v>
                </c:pt>
                <c:pt idx="85">
                  <c:v>Posterior auditory area, layer 6b</c:v>
                </c:pt>
                <c:pt idx="86">
                  <c:v>Ventral auditory area, layer 1</c:v>
                </c:pt>
                <c:pt idx="87">
                  <c:v>Ventral auditory area, layer 2/3</c:v>
                </c:pt>
                <c:pt idx="88">
                  <c:v>Ventral auditory area, layer 4</c:v>
                </c:pt>
                <c:pt idx="89">
                  <c:v>Ventral auditory area, layer 5</c:v>
                </c:pt>
                <c:pt idx="90">
                  <c:v>Ventral auditory area, layer 6a</c:v>
                </c:pt>
                <c:pt idx="91">
                  <c:v>Ventral auditory area, layer 6b</c:v>
                </c:pt>
                <c:pt idx="92">
                  <c:v>Anterolateral visual area, layer 1</c:v>
                </c:pt>
                <c:pt idx="93">
                  <c:v>Anterolateral visual area, layer 2/3</c:v>
                </c:pt>
                <c:pt idx="94">
                  <c:v>Anterolateral visual area, layer 4</c:v>
                </c:pt>
                <c:pt idx="95">
                  <c:v>Anterolateral visual area, layer 5</c:v>
                </c:pt>
                <c:pt idx="96">
                  <c:v>Anterolateral visual area, layer 6a</c:v>
                </c:pt>
                <c:pt idx="97">
                  <c:v>Anterolateral visual area, layer 6b</c:v>
                </c:pt>
                <c:pt idx="98">
                  <c:v>Anteromedial visual area, layer 1</c:v>
                </c:pt>
                <c:pt idx="99">
                  <c:v>Anteromedial visual area, layer 2/3</c:v>
                </c:pt>
                <c:pt idx="100">
                  <c:v>Anteromedial visual area, layer 4</c:v>
                </c:pt>
                <c:pt idx="101">
                  <c:v>Anteromedial visual area, layer 5</c:v>
                </c:pt>
                <c:pt idx="102">
                  <c:v>Anteromedial visual area, layer 6a</c:v>
                </c:pt>
                <c:pt idx="103">
                  <c:v>Anteromedial visual area, layer 6b</c:v>
                </c:pt>
                <c:pt idx="104">
                  <c:v>Lateral visual area, layer 1</c:v>
                </c:pt>
                <c:pt idx="105">
                  <c:v>Lateral visual area, layer 2/3</c:v>
                </c:pt>
                <c:pt idx="106">
                  <c:v>Lateral visual area, layer 4</c:v>
                </c:pt>
                <c:pt idx="107">
                  <c:v>Lateral visual area, layer 5</c:v>
                </c:pt>
                <c:pt idx="108">
                  <c:v>Lateral visual area, layer 6a</c:v>
                </c:pt>
                <c:pt idx="109">
                  <c:v>Lateral visual area, layer 6b</c:v>
                </c:pt>
                <c:pt idx="110">
                  <c:v>Primary visual area, layer 1</c:v>
                </c:pt>
                <c:pt idx="111">
                  <c:v>Primary visual area, layer 2/3</c:v>
                </c:pt>
                <c:pt idx="112">
                  <c:v>Primary visual area, layer 4</c:v>
                </c:pt>
                <c:pt idx="113">
                  <c:v>Primary visual area, layer 5</c:v>
                </c:pt>
                <c:pt idx="114">
                  <c:v>Primary visual area, layer 6a</c:v>
                </c:pt>
                <c:pt idx="115">
                  <c:v>Primary visual area, layer 6b</c:v>
                </c:pt>
                <c:pt idx="116">
                  <c:v>Posterolateral visual area, layer 1</c:v>
                </c:pt>
                <c:pt idx="117">
                  <c:v>Posterolateral visual area, layer 2/3</c:v>
                </c:pt>
                <c:pt idx="118">
                  <c:v>Posterolateral visual area, layer 4</c:v>
                </c:pt>
                <c:pt idx="119">
                  <c:v>Posterolateral visual area, layer 5</c:v>
                </c:pt>
                <c:pt idx="120">
                  <c:v>Posterolateral visual area, layer 6a</c:v>
                </c:pt>
                <c:pt idx="121">
                  <c:v>Posterolateral visual area, layer 6b</c:v>
                </c:pt>
                <c:pt idx="122">
                  <c:v>posteromedial visual area, layer 1</c:v>
                </c:pt>
                <c:pt idx="123">
                  <c:v>posteromedial visual area, layer 2/3</c:v>
                </c:pt>
                <c:pt idx="124">
                  <c:v>posteromedial visual area, layer 4</c:v>
                </c:pt>
                <c:pt idx="125">
                  <c:v>posteromedial visual area, layer 5</c:v>
                </c:pt>
                <c:pt idx="126">
                  <c:v>posteromedial visual area, layer 6a</c:v>
                </c:pt>
                <c:pt idx="127">
                  <c:v>posteromedial visual area, layer 6b</c:v>
                </c:pt>
                <c:pt idx="128">
                  <c:v>Anterior cingulate area, dorsal part, layer 1</c:v>
                </c:pt>
                <c:pt idx="129">
                  <c:v>Anterior cingulate area, dorsal part, layer 2/3</c:v>
                </c:pt>
                <c:pt idx="130">
                  <c:v>Anterior cingulate area, dorsal part, layer 5</c:v>
                </c:pt>
                <c:pt idx="131">
                  <c:v>Anterior cingulate area, dorsal part, layer 6a</c:v>
                </c:pt>
                <c:pt idx="132">
                  <c:v>Anterior cingulate area, dorsal part, layer 6b</c:v>
                </c:pt>
                <c:pt idx="133">
                  <c:v>Anterior cingulate area, ventral part, layer 1</c:v>
                </c:pt>
                <c:pt idx="134">
                  <c:v>Anterior cingulate area, ventral part, layer 2/3</c:v>
                </c:pt>
                <c:pt idx="135">
                  <c:v>Anterior cingulate area, ventral part, layer 5</c:v>
                </c:pt>
                <c:pt idx="136">
                  <c:v>Anterior cingulate area, ventral part, 6a</c:v>
                </c:pt>
                <c:pt idx="137">
                  <c:v>Anterior cingulate area, ventral part, 6b</c:v>
                </c:pt>
                <c:pt idx="138">
                  <c:v>Prelimbic area, layer 1</c:v>
                </c:pt>
                <c:pt idx="139">
                  <c:v>Prelimbic area, layer 2/3</c:v>
                </c:pt>
                <c:pt idx="140">
                  <c:v>Prelimbic area, layer 5</c:v>
                </c:pt>
                <c:pt idx="141">
                  <c:v>Prelimbic area, layer 6a</c:v>
                </c:pt>
                <c:pt idx="142">
                  <c:v>Prelimbic area, layer 6b</c:v>
                </c:pt>
                <c:pt idx="143">
                  <c:v>Infralimbic area, layer 1</c:v>
                </c:pt>
                <c:pt idx="144">
                  <c:v>Infralimbic area, layer 2/3</c:v>
                </c:pt>
                <c:pt idx="145">
                  <c:v>Infralimbic area, layer 5</c:v>
                </c:pt>
                <c:pt idx="146">
                  <c:v>Infralimbic area, layer 6a</c:v>
                </c:pt>
                <c:pt idx="147">
                  <c:v>Infralimbic area, layer 6b</c:v>
                </c:pt>
                <c:pt idx="148">
                  <c:v>Orbital area, lateral part, layer 1</c:v>
                </c:pt>
                <c:pt idx="149">
                  <c:v>Orbital area, lateral part, layer 2/3</c:v>
                </c:pt>
                <c:pt idx="150">
                  <c:v>Orbital area, lateral part, layer 5</c:v>
                </c:pt>
                <c:pt idx="151">
                  <c:v>Orbital area, lateral part, layer 6a</c:v>
                </c:pt>
                <c:pt idx="152">
                  <c:v>Orbital area, lateral part, layer 6b</c:v>
                </c:pt>
                <c:pt idx="153">
                  <c:v>Orbital area, medial part, layer 1</c:v>
                </c:pt>
                <c:pt idx="154">
                  <c:v>Orbital area, medial part, layer 2/3</c:v>
                </c:pt>
                <c:pt idx="155">
                  <c:v>Orbital area, medial part, layer 5</c:v>
                </c:pt>
                <c:pt idx="156">
                  <c:v>Orbital area, medial part, layer 6a</c:v>
                </c:pt>
                <c:pt idx="157">
                  <c:v>Orbital area, ventrolateral part, layer 1</c:v>
                </c:pt>
                <c:pt idx="158">
                  <c:v>Orbital area, ventrolateral part, layer 2/3</c:v>
                </c:pt>
                <c:pt idx="159">
                  <c:v>Orbital area, ventrolateral part, layer 5</c:v>
                </c:pt>
                <c:pt idx="160">
                  <c:v>Orbital area, ventrolateral part, layer 6a</c:v>
                </c:pt>
                <c:pt idx="161">
                  <c:v>Orbital area, ventrolateral part, layer 6b</c:v>
                </c:pt>
                <c:pt idx="162">
                  <c:v>Agranular insular area, dorsal part</c:v>
                </c:pt>
                <c:pt idx="163">
                  <c:v>Agranular insular area, dorsal part, layer 1</c:v>
                </c:pt>
                <c:pt idx="164">
                  <c:v>Agranular insular area, dorsal part, layer 2/3</c:v>
                </c:pt>
                <c:pt idx="165">
                  <c:v>Agranular insular area, dorsal part, layer 5</c:v>
                </c:pt>
                <c:pt idx="166">
                  <c:v>Agranular insular area, dorsal part, layer 6a</c:v>
                </c:pt>
                <c:pt idx="167">
                  <c:v>Agranular insular area, dorsal part, layer 6b</c:v>
                </c:pt>
                <c:pt idx="168">
                  <c:v>Agranular insular area, posterior part, layer 1</c:v>
                </c:pt>
                <c:pt idx="169">
                  <c:v>Agranular insular area, posterior part, layer 2/3</c:v>
                </c:pt>
                <c:pt idx="170">
                  <c:v>Agranular insular area, posterior part, layer 5</c:v>
                </c:pt>
                <c:pt idx="171">
                  <c:v>Agranular insular area, posterior part, layer 6a</c:v>
                </c:pt>
                <c:pt idx="172">
                  <c:v>Agranular insular area, ventral part, layer 1</c:v>
                </c:pt>
                <c:pt idx="173">
                  <c:v>Agranular insular area, ventral part, layer 2/3</c:v>
                </c:pt>
                <c:pt idx="174">
                  <c:v>Agranular insular area, ventral part, layer 5</c:v>
                </c:pt>
                <c:pt idx="175">
                  <c:v>Agranular insular area, ventral part, layer 6a</c:v>
                </c:pt>
                <c:pt idx="176">
                  <c:v>Agranular insular area, ventral part, layer 6b</c:v>
                </c:pt>
                <c:pt idx="177">
                  <c:v>Retrosplenial area, lateral agranular part</c:v>
                </c:pt>
                <c:pt idx="178">
                  <c:v>Retrosplenial area, lateral agranular part, layer 1</c:v>
                </c:pt>
                <c:pt idx="179">
                  <c:v>Retrosplenial area, lateral agranular part, layer 2/3</c:v>
                </c:pt>
                <c:pt idx="180">
                  <c:v>Retrosplenial area, lateral agranular part, layer 5</c:v>
                </c:pt>
                <c:pt idx="181">
                  <c:v>Retrosplenial area, lateral agranular part, layer 6a</c:v>
                </c:pt>
                <c:pt idx="182">
                  <c:v>Retrosplenial area, lateral agranular part, layer 6b</c:v>
                </c:pt>
                <c:pt idx="183">
                  <c:v>Retrosplenial area, dorsal part, layer 1</c:v>
                </c:pt>
                <c:pt idx="184">
                  <c:v>Retrosplenial area, dorsal part, layer 2/3</c:v>
                </c:pt>
                <c:pt idx="185">
                  <c:v>Retrosplenial area, dorsal part, layer 4</c:v>
                </c:pt>
                <c:pt idx="186">
                  <c:v>Retrosplenial area, dorsal part, layer 5</c:v>
                </c:pt>
                <c:pt idx="187">
                  <c:v>Retrosplenial area, dorsal part, layer 6a</c:v>
                </c:pt>
                <c:pt idx="188">
                  <c:v>Retrosplenial area, dorsal part, layer 6b</c:v>
                </c:pt>
                <c:pt idx="189">
                  <c:v>Retrosplenial area, ventral part, layer 1</c:v>
                </c:pt>
                <c:pt idx="190">
                  <c:v>Retrosplenial area, ventral part, layer 2/3</c:v>
                </c:pt>
                <c:pt idx="191">
                  <c:v>Retrosplenial area, ventral part, layer 5</c:v>
                </c:pt>
                <c:pt idx="192">
                  <c:v>Retrosplenial area, ventral part, layer 6a</c:v>
                </c:pt>
                <c:pt idx="193">
                  <c:v>Retrosplenial area, ventral part, layer 6b</c:v>
                </c:pt>
                <c:pt idx="194">
                  <c:v>Temporal association areas, layer 1</c:v>
                </c:pt>
                <c:pt idx="195">
                  <c:v>Temporal association areas, layer 2/3</c:v>
                </c:pt>
                <c:pt idx="196">
                  <c:v>Temporal association areas, layer 4</c:v>
                </c:pt>
                <c:pt idx="197">
                  <c:v>Temporal association areas, layer 5</c:v>
                </c:pt>
                <c:pt idx="198">
                  <c:v>Temporal association areas, layer 6a</c:v>
                </c:pt>
                <c:pt idx="199">
                  <c:v>Temporal association areas, layer 6b</c:v>
                </c:pt>
                <c:pt idx="200">
                  <c:v>Perirhinal area, layer 1</c:v>
                </c:pt>
                <c:pt idx="201">
                  <c:v>Perirhinal area, layer 2/3</c:v>
                </c:pt>
                <c:pt idx="202">
                  <c:v>Perirhinal area, layer 5</c:v>
                </c:pt>
                <c:pt idx="203">
                  <c:v>Perirhinal area, layer 6a</c:v>
                </c:pt>
                <c:pt idx="204">
                  <c:v>Perirhinal area, layer 6b</c:v>
                </c:pt>
                <c:pt idx="205">
                  <c:v>Ectorhinal area</c:v>
                </c:pt>
                <c:pt idx="206">
                  <c:v>Ectorhinal area/Layer 1</c:v>
                </c:pt>
                <c:pt idx="207">
                  <c:v>Ectorhinal area/Layer 2/3</c:v>
                </c:pt>
                <c:pt idx="208">
                  <c:v>Ectorhinal area/Layer 5</c:v>
                </c:pt>
                <c:pt idx="209">
                  <c:v>Ectorhinal area/Layer 6a</c:v>
                </c:pt>
                <c:pt idx="210">
                  <c:v>Ectorhinal area/Layer 6b</c:v>
                </c:pt>
                <c:pt idx="211">
                  <c:v>Olfactory areas</c:v>
                </c:pt>
                <c:pt idx="212">
                  <c:v>Main olfactory bulb</c:v>
                </c:pt>
                <c:pt idx="213">
                  <c:v>Accessory olfactory bulb, glomerular layer</c:v>
                </c:pt>
                <c:pt idx="214">
                  <c:v>Accessory olfactory bulb, granular layer</c:v>
                </c:pt>
                <c:pt idx="215">
                  <c:v>Accessory olfactory bulb, mitral layer</c:v>
                </c:pt>
                <c:pt idx="216">
                  <c:v>Anterior olfactory nucleus</c:v>
                </c:pt>
                <c:pt idx="217">
                  <c:v>Taenia tecta</c:v>
                </c:pt>
                <c:pt idx="218">
                  <c:v>Dorsal peduncular area</c:v>
                </c:pt>
                <c:pt idx="219">
                  <c:v>Piriform area</c:v>
                </c:pt>
                <c:pt idx="220">
                  <c:v>Nucleus of the lateral olfactory tract, molecular layer</c:v>
                </c:pt>
                <c:pt idx="221">
                  <c:v>Nucleus of the lateral olfactory tract, layer 3</c:v>
                </c:pt>
                <c:pt idx="222">
                  <c:v>Cortical amygdalar area, anterior part</c:v>
                </c:pt>
                <c:pt idx="223">
                  <c:v>Cortical amygdalar area, posterior part</c:v>
                </c:pt>
                <c:pt idx="224">
                  <c:v>Piriform-amygdalar area</c:v>
                </c:pt>
                <c:pt idx="225">
                  <c:v>Postpiriform transition area</c:v>
                </c:pt>
                <c:pt idx="226">
                  <c:v>Hippocampal formation</c:v>
                </c:pt>
                <c:pt idx="227">
                  <c:v>Field CA1</c:v>
                </c:pt>
                <c:pt idx="228">
                  <c:v>Field CA2</c:v>
                </c:pt>
                <c:pt idx="229">
                  <c:v>Field CA3</c:v>
                </c:pt>
                <c:pt idx="230">
                  <c:v>Field CA1 ventral</c:v>
                </c:pt>
                <c:pt idx="231">
                  <c:v>Field CA2 ventral</c:v>
                </c:pt>
                <c:pt idx="232">
                  <c:v>Field CA3 ventral</c:v>
                </c:pt>
                <c:pt idx="233">
                  <c:v>Dentate gyrus, molecular layer</c:v>
                </c:pt>
                <c:pt idx="234">
                  <c:v>Dentate gyrus, molecular layer</c:v>
                </c:pt>
                <c:pt idx="235">
                  <c:v>Dentate gyrus, polymorph layer</c:v>
                </c:pt>
                <c:pt idx="236">
                  <c:v>Dentate gyrus, granule cell layer</c:v>
                </c:pt>
                <c:pt idx="237">
                  <c:v>Dentate gyrus, granule cell layer ventral</c:v>
                </c:pt>
                <c:pt idx="238">
                  <c:v>Entorhinal area, lateral part</c:v>
                </c:pt>
                <c:pt idx="239">
                  <c:v>Entorhinal area, medial part, dorsal zone</c:v>
                </c:pt>
                <c:pt idx="240">
                  <c:v>Entorhinal area, medial part, ventral zone</c:v>
                </c:pt>
                <c:pt idx="241">
                  <c:v>Parasubiculum</c:v>
                </c:pt>
                <c:pt idx="242">
                  <c:v>Postsubiculum</c:v>
                </c:pt>
                <c:pt idx="243">
                  <c:v>Presubiculum</c:v>
                </c:pt>
                <c:pt idx="244">
                  <c:v>Subiculum</c:v>
                </c:pt>
                <c:pt idx="245">
                  <c:v>Cortical subplate</c:v>
                </c:pt>
                <c:pt idx="246">
                  <c:v>Claustrum</c:v>
                </c:pt>
                <c:pt idx="247">
                  <c:v>Endopiriform nucleus, dorsal part</c:v>
                </c:pt>
                <c:pt idx="248">
                  <c:v>Endopiriform nucleus, ventral part</c:v>
                </c:pt>
                <c:pt idx="249">
                  <c:v>Lateral amygdalar nucleus</c:v>
                </c:pt>
                <c:pt idx="250">
                  <c:v>Basolateral amygdalar nucleus, anterior part</c:v>
                </c:pt>
                <c:pt idx="251">
                  <c:v>Basolateral amygdalar nucleus, posterior part</c:v>
                </c:pt>
                <c:pt idx="252">
                  <c:v>Fundus of striatum</c:v>
                </c:pt>
                <c:pt idx="253">
                  <c:v>Basomedial amygdalar nucleus</c:v>
                </c:pt>
                <c:pt idx="254">
                  <c:v>Posterior amygdalar nucleus</c:v>
                </c:pt>
                <c:pt idx="255">
                  <c:v>Striatum</c:v>
                </c:pt>
                <c:pt idx="256">
                  <c:v>Caudoputamen</c:v>
                </c:pt>
                <c:pt idx="257">
                  <c:v>Nucleus accumbens</c:v>
                </c:pt>
                <c:pt idx="258">
                  <c:v>Fundus of striatum</c:v>
                </c:pt>
                <c:pt idx="259">
                  <c:v>Olfactory tubercle</c:v>
                </c:pt>
                <c:pt idx="260">
                  <c:v>Lateral septal nucleus, caudal (caudodorsal) part</c:v>
                </c:pt>
                <c:pt idx="261">
                  <c:v>Lateral septal nucleus, rostral (rostroventral) part</c:v>
                </c:pt>
                <c:pt idx="262">
                  <c:v>Lateral septal nucleus, ventral part</c:v>
                </c:pt>
                <c:pt idx="263">
                  <c:v>Septofimbrial nucleus</c:v>
                </c:pt>
                <c:pt idx="264">
                  <c:v>Septohippocampal nucleus</c:v>
                </c:pt>
                <c:pt idx="265">
                  <c:v>Striatum-like amygdalar nuclei</c:v>
                </c:pt>
                <c:pt idx="266">
                  <c:v>Anterior amygdalar area</c:v>
                </c:pt>
                <c:pt idx="267">
                  <c:v>Bed nucleus of the accessory olfactory tract</c:v>
                </c:pt>
                <c:pt idx="268">
                  <c:v>Central amygdalar nucleus</c:v>
                </c:pt>
                <c:pt idx="269">
                  <c:v>Intercalated amygdalar nucleus</c:v>
                </c:pt>
                <c:pt idx="270">
                  <c:v>Medial amygdalar nucleus</c:v>
                </c:pt>
                <c:pt idx="271">
                  <c:v>Pallidum</c:v>
                </c:pt>
                <c:pt idx="272">
                  <c:v>Globus pallidus, internal segment</c:v>
                </c:pt>
                <c:pt idx="273">
                  <c:v>Globus pallidus, external segment</c:v>
                </c:pt>
                <c:pt idx="274">
                  <c:v>Substantia innominata</c:v>
                </c:pt>
                <c:pt idx="275">
                  <c:v>Magnocellular nucleus</c:v>
                </c:pt>
                <c:pt idx="276">
                  <c:v>Medial septal nucleus</c:v>
                </c:pt>
                <c:pt idx="277">
                  <c:v>Diagonal band nucleus</c:v>
                </c:pt>
                <c:pt idx="278">
                  <c:v>Triangular nucleus of septum</c:v>
                </c:pt>
                <c:pt idx="279">
                  <c:v>Bed nuclei of the stria terminalis</c:v>
                </c:pt>
                <c:pt idx="280">
                  <c:v>Bed nucleus of the anterior commissure</c:v>
                </c:pt>
                <c:pt idx="281">
                  <c:v>Thalamus</c:v>
                </c:pt>
                <c:pt idx="282">
                  <c:v>Ventral anterior-lateral complex of the thalamus</c:v>
                </c:pt>
                <c:pt idx="283">
                  <c:v>Ventral medial nucleus of the thalamus</c:v>
                </c:pt>
                <c:pt idx="284">
                  <c:v>Ventral posterolateral nucleus of the thalamus</c:v>
                </c:pt>
                <c:pt idx="285">
                  <c:v>Ventral posterolateral nucleus of the thalamus, parvicellular part</c:v>
                </c:pt>
                <c:pt idx="286">
                  <c:v>Ventral posteromedial nucleus of the thalamus</c:v>
                </c:pt>
                <c:pt idx="287">
                  <c:v>Ventral posteromedial nucleus of the thalamus, parvicellular part</c:v>
                </c:pt>
                <c:pt idx="288">
                  <c:v>Subparafascicular nucleus, magnocellular part</c:v>
                </c:pt>
                <c:pt idx="289">
                  <c:v>Subparafascicular nucleus, parvicellular part</c:v>
                </c:pt>
                <c:pt idx="290">
                  <c:v>Subparafascicular area</c:v>
                </c:pt>
                <c:pt idx="291">
                  <c:v>Peripeduncular nucleus</c:v>
                </c:pt>
                <c:pt idx="292">
                  <c:v>Medial geniculate complex</c:v>
                </c:pt>
                <c:pt idx="293">
                  <c:v>Dorsal part of the lateral geniculate complex</c:v>
                </c:pt>
                <c:pt idx="294">
                  <c:v>Lateral posterior nucleus of the thalamus</c:v>
                </c:pt>
                <c:pt idx="295">
                  <c:v>Posterior complex of the thalamus</c:v>
                </c:pt>
                <c:pt idx="296">
                  <c:v>Posterior limiting nucleus of the thalamus</c:v>
                </c:pt>
                <c:pt idx="297">
                  <c:v>Suprageniculate nucleus</c:v>
                </c:pt>
                <c:pt idx="298">
                  <c:v>Anteroventral nucleus of thalamus</c:v>
                </c:pt>
                <c:pt idx="299">
                  <c:v>Anteromedial nucleus</c:v>
                </c:pt>
                <c:pt idx="300">
                  <c:v>Anterodorsal nucleus</c:v>
                </c:pt>
                <c:pt idx="301">
                  <c:v>Interanterodorsal nucleus of the thalamus</c:v>
                </c:pt>
                <c:pt idx="302">
                  <c:v>Lateral dorsal nucleus of thalamus</c:v>
                </c:pt>
                <c:pt idx="303">
                  <c:v>Mediodorsal nucleus of thalamus</c:v>
                </c:pt>
                <c:pt idx="304">
                  <c:v>Submedial nucleus of the thalamus</c:v>
                </c:pt>
                <c:pt idx="305">
                  <c:v>Perireunensis nucleus</c:v>
                </c:pt>
                <c:pt idx="306">
                  <c:v>Paraventricular nucleus of the thalamus</c:v>
                </c:pt>
                <c:pt idx="307">
                  <c:v>Parataenial nucleus</c:v>
                </c:pt>
                <c:pt idx="308">
                  <c:v>Nucleus of reunions</c:v>
                </c:pt>
                <c:pt idx="309">
                  <c:v>Rhomboid nucleus</c:v>
                </c:pt>
                <c:pt idx="310">
                  <c:v>Central medial nucleus of the thalamus</c:v>
                </c:pt>
                <c:pt idx="311">
                  <c:v>Paracentral nucleus</c:v>
                </c:pt>
                <c:pt idx="312">
                  <c:v>Central lateral nucleus of the thalamus</c:v>
                </c:pt>
                <c:pt idx="313">
                  <c:v>Parafascicular nucleus</c:v>
                </c:pt>
                <c:pt idx="314">
                  <c:v>Reticular nucleus of the thalamus</c:v>
                </c:pt>
                <c:pt idx="315">
                  <c:v>Intergeniculate leaflet of the lateral geniculate complex</c:v>
                </c:pt>
                <c:pt idx="316">
                  <c:v>Ventral part of the lateral geniculate complex</c:v>
                </c:pt>
                <c:pt idx="317">
                  <c:v>Subgeniculate nucleus</c:v>
                </c:pt>
                <c:pt idx="318">
                  <c:v>Medial habenula</c:v>
                </c:pt>
                <c:pt idx="319">
                  <c:v>Lateral habenula</c:v>
                </c:pt>
                <c:pt idx="320">
                  <c:v>Hypothalamus</c:v>
                </c:pt>
                <c:pt idx="321">
                  <c:v>Supraoptic nucleus</c:v>
                </c:pt>
                <c:pt idx="322">
                  <c:v>Accessory supraoptic group</c:v>
                </c:pt>
                <c:pt idx="323">
                  <c:v>Paraventricular hypothalamic nucleus</c:v>
                </c:pt>
                <c:pt idx="324">
                  <c:v>Arcuate hypothalamic nucleus</c:v>
                </c:pt>
                <c:pt idx="325">
                  <c:v>Anterodorsal preoptic nucleus</c:v>
                </c:pt>
                <c:pt idx="326">
                  <c:v>Anteroventral preoptic nucleus</c:v>
                </c:pt>
                <c:pt idx="327">
                  <c:v>Anteroventral periventricular nucleus</c:v>
                </c:pt>
                <c:pt idx="328">
                  <c:v>Dorsomedial nucleus of the hypothalamus</c:v>
                </c:pt>
                <c:pt idx="329">
                  <c:v>Median preoptic nucleus</c:v>
                </c:pt>
                <c:pt idx="330">
                  <c:v>Medial preoptic area</c:v>
                </c:pt>
                <c:pt idx="331">
                  <c:v>Posterodorsal preoptic nucleus</c:v>
                </c:pt>
                <c:pt idx="332">
                  <c:v>Parastrial nucleus</c:v>
                </c:pt>
                <c:pt idx="333">
                  <c:v>Periventricular hypothalamic nucleus, posterior part</c:v>
                </c:pt>
                <c:pt idx="334">
                  <c:v>Subparaventricular zone</c:v>
                </c:pt>
                <c:pt idx="335">
                  <c:v>Suprachiasmatic nucleus</c:v>
                </c:pt>
                <c:pt idx="336">
                  <c:v>Ventrolateral preoptic nucleus</c:v>
                </c:pt>
                <c:pt idx="337">
                  <c:v>Anterior hypothalamic nucleus</c:v>
                </c:pt>
                <c:pt idx="338">
                  <c:v>Lateral mammillary nucleus</c:v>
                </c:pt>
                <c:pt idx="339">
                  <c:v>Medial mammillary nucleus</c:v>
                </c:pt>
                <c:pt idx="340">
                  <c:v>Supramammillary nucleus</c:v>
                </c:pt>
                <c:pt idx="341">
                  <c:v>Tuberomammillary nucleus, dorsal part</c:v>
                </c:pt>
                <c:pt idx="342">
                  <c:v>Tuberomammillary nucleus, ventral part</c:v>
                </c:pt>
                <c:pt idx="343">
                  <c:v>Medial preoptic nucleus</c:v>
                </c:pt>
                <c:pt idx="344">
                  <c:v>Dorsal premammillary nucleus</c:v>
                </c:pt>
                <c:pt idx="345">
                  <c:v>Ventral premammillary nucleus</c:v>
                </c:pt>
                <c:pt idx="346">
                  <c:v>Paraventricular hypothalamic nucleus, descending division</c:v>
                </c:pt>
                <c:pt idx="347">
                  <c:v>Ventromedial hypothalamic nucleus</c:v>
                </c:pt>
                <c:pt idx="348">
                  <c:v>Posterior hypothalamic nucleus</c:v>
                </c:pt>
                <c:pt idx="349">
                  <c:v>Lateral hypothalamic area</c:v>
                </c:pt>
                <c:pt idx="350">
                  <c:v>Lateral preoptic area</c:v>
                </c:pt>
                <c:pt idx="351">
                  <c:v>Preparasubthalamic nucleus</c:v>
                </c:pt>
                <c:pt idx="352">
                  <c:v>Parasubthalamic nucleus</c:v>
                </c:pt>
                <c:pt idx="353">
                  <c:v>Retrochiasmatic area</c:v>
                </c:pt>
                <c:pt idx="354">
                  <c:v>Subthalamic nucleus</c:v>
                </c:pt>
                <c:pt idx="355">
                  <c:v>Tuberal nucleus</c:v>
                </c:pt>
                <c:pt idx="356">
                  <c:v>Zona incerta</c:v>
                </c:pt>
                <c:pt idx="357">
                  <c:v>Fields of Forel</c:v>
                </c:pt>
                <c:pt idx="358">
                  <c:v>Midbrain</c:v>
                </c:pt>
                <c:pt idx="359">
                  <c:v>Superior colliculus, optic layer</c:v>
                </c:pt>
                <c:pt idx="360">
                  <c:v>Superior colliculus, superficial gray layer</c:v>
                </c:pt>
                <c:pt idx="361">
                  <c:v>Inferior colliculus</c:v>
                </c:pt>
                <c:pt idx="362">
                  <c:v>Nucleus of the brachium of the inferior colliculus</c:v>
                </c:pt>
                <c:pt idx="363">
                  <c:v>Nucleus sagulum</c:v>
                </c:pt>
                <c:pt idx="364">
                  <c:v>Parabigeminal nucleus</c:v>
                </c:pt>
                <c:pt idx="365">
                  <c:v>Midbrain trigeminal nucleus</c:v>
                </c:pt>
                <c:pt idx="366">
                  <c:v>Substantia nigra, reticular part</c:v>
                </c:pt>
                <c:pt idx="367">
                  <c:v>Ventral tegmental area</c:v>
                </c:pt>
                <c:pt idx="368">
                  <c:v>Midbrain reticular nucleus</c:v>
                </c:pt>
                <c:pt idx="369">
                  <c:v>Midbrain reticular nucleus, retrorubral area</c:v>
                </c:pt>
                <c:pt idx="370">
                  <c:v>Superior colliculus, motor related, deep gray layer</c:v>
                </c:pt>
                <c:pt idx="371">
                  <c:v>Superior colliculus, motor related, deep white layer</c:v>
                </c:pt>
                <c:pt idx="372">
                  <c:v>Superior colliculus, motor related, intermediate white layer</c:v>
                </c:pt>
                <c:pt idx="373">
                  <c:v>Superior colliculus, motor related, intermediate gray layer</c:v>
                </c:pt>
                <c:pt idx="374">
                  <c:v>Superior colliculus, motor related, intermediate gray layer, sublayer a</c:v>
                </c:pt>
                <c:pt idx="375">
                  <c:v>Superior colliculus, motor related, intermediate gray layer, sublayer b</c:v>
                </c:pt>
                <c:pt idx="376">
                  <c:v>Superior colliculus, motor related, intermediate gray layer, sublayer c</c:v>
                </c:pt>
                <c:pt idx="377">
                  <c:v>Periaqueductal gray</c:v>
                </c:pt>
                <c:pt idx="378">
                  <c:v>Precommissural nucleus</c:v>
                </c:pt>
                <c:pt idx="379">
                  <c:v>Interstitial nucleus of Cajal</c:v>
                </c:pt>
                <c:pt idx="380">
                  <c:v>Nucleus of Darkschewitsch</c:v>
                </c:pt>
                <c:pt idx="381">
                  <c:v>Anterior pretectal nucleus</c:v>
                </c:pt>
                <c:pt idx="382">
                  <c:v>Medial pretectal area</c:v>
                </c:pt>
                <c:pt idx="383">
                  <c:v>Nucleus of the optic tract</c:v>
                </c:pt>
                <c:pt idx="384">
                  <c:v>Nucleus of the posterior commissure</c:v>
                </c:pt>
                <c:pt idx="385">
                  <c:v>Olivary pretectal nucleus</c:v>
                </c:pt>
                <c:pt idx="386">
                  <c:v>Posterior pretectal nucleus</c:v>
                </c:pt>
                <c:pt idx="387">
                  <c:v>Cuneiform nucleus</c:v>
                </c:pt>
                <c:pt idx="388">
                  <c:v>Red nucleus</c:v>
                </c:pt>
                <c:pt idx="389">
                  <c:v>Oculomotor nucleus</c:v>
                </c:pt>
                <c:pt idx="390">
                  <c:v>Trochlear nucleus</c:v>
                </c:pt>
                <c:pt idx="391">
                  <c:v>Ventral tegmental nucleus</c:v>
                </c:pt>
                <c:pt idx="392">
                  <c:v>Anterior tegmental nucleus</c:v>
                </c:pt>
                <c:pt idx="393">
                  <c:v>Lateral terminal nucleus of the accessory optic tract</c:v>
                </c:pt>
                <c:pt idx="394">
                  <c:v>Substantia nigra, compact part</c:v>
                </c:pt>
                <c:pt idx="395">
                  <c:v>Pedunculopontine nucleus</c:v>
                </c:pt>
                <c:pt idx="396">
                  <c:v>Interpeduncular nucleus</c:v>
                </c:pt>
                <c:pt idx="397">
                  <c:v>Central linear nucleus raphÃË</c:v>
                </c:pt>
                <c:pt idx="398">
                  <c:v>Pons</c:v>
                </c:pt>
                <c:pt idx="399">
                  <c:v>Nucleus of the lateral lemniscus</c:v>
                </c:pt>
                <c:pt idx="400">
                  <c:v>Principal sensory nucleus of the trigeminal</c:v>
                </c:pt>
                <c:pt idx="401">
                  <c:v>Parabrachial nucleus</c:v>
                </c:pt>
                <c:pt idx="402">
                  <c:v>Superior olivary complex, periolivary region</c:v>
                </c:pt>
                <c:pt idx="403">
                  <c:v>Superior olivary complex, medial part</c:v>
                </c:pt>
                <c:pt idx="404">
                  <c:v>Superior olivary complex, lateral part</c:v>
                </c:pt>
                <c:pt idx="405">
                  <c:v>Barrington's nucleus</c:v>
                </c:pt>
                <c:pt idx="406">
                  <c:v>Dorsal tegmental nucleus</c:v>
                </c:pt>
                <c:pt idx="407">
                  <c:v>Pontine central gray</c:v>
                </c:pt>
                <c:pt idx="408">
                  <c:v>Pontine gray</c:v>
                </c:pt>
                <c:pt idx="409">
                  <c:v>Pontine reticular nucleus, caudal part</c:v>
                </c:pt>
                <c:pt idx="410">
                  <c:v>Supratrigeminal nucleus</c:v>
                </c:pt>
                <c:pt idx="411">
                  <c:v>Tegmental reticular nucleus</c:v>
                </c:pt>
                <c:pt idx="412">
                  <c:v>Motor nucleus of trigeminal</c:v>
                </c:pt>
                <c:pt idx="413">
                  <c:v>Superior central nucleus raphÃË</c:v>
                </c:pt>
                <c:pt idx="414">
                  <c:v>Locus ceruleus</c:v>
                </c:pt>
                <c:pt idx="415">
                  <c:v>Laterodorsal tegmental nucleus</c:v>
                </c:pt>
                <c:pt idx="416">
                  <c:v>Nucleus incertus</c:v>
                </c:pt>
                <c:pt idx="417">
                  <c:v>Pontine reticular nucleus</c:v>
                </c:pt>
                <c:pt idx="418">
                  <c:v>Nucleus raphÃË pontis</c:v>
                </c:pt>
                <c:pt idx="419">
                  <c:v>Subceruleus nucleus</c:v>
                </c:pt>
                <c:pt idx="420">
                  <c:v>Sublaterodorsal nucleus</c:v>
                </c:pt>
                <c:pt idx="421">
                  <c:v>Medulla</c:v>
                </c:pt>
                <c:pt idx="422">
                  <c:v>Dorsal cochlear nucleus</c:v>
                </c:pt>
                <c:pt idx="423">
                  <c:v>Ventral cochlear nucleus</c:v>
                </c:pt>
                <c:pt idx="424">
                  <c:v>Dentate gyrus, granule cell layer</c:v>
                </c:pt>
                <c:pt idx="425">
                  <c:v>Nucleus of the trapezoid body</c:v>
                </c:pt>
                <c:pt idx="426">
                  <c:v>Abducens nucleus</c:v>
                </c:pt>
                <c:pt idx="427">
                  <c:v>Facial motor nucleus</c:v>
                </c:pt>
                <c:pt idx="428">
                  <c:v>Accessory facial motor nucleus</c:v>
                </c:pt>
                <c:pt idx="429">
                  <c:v>Gigantocellular reticular nucleus</c:v>
                </c:pt>
                <c:pt idx="430">
                  <c:v>Intermediate reticular nucleus</c:v>
                </c:pt>
                <c:pt idx="431">
                  <c:v>Magnocellular reticular nucleus</c:v>
                </c:pt>
                <c:pt idx="432">
                  <c:v>Parvicellular reticular nucleus</c:v>
                </c:pt>
                <c:pt idx="433">
                  <c:v>Paragigantocellular reticular nucleus, lateral part</c:v>
                </c:pt>
                <c:pt idx="434">
                  <c:v>Medial vestibular nucleus</c:v>
                </c:pt>
                <c:pt idx="435">
                  <c:v>Superior vestibular nucleus</c:v>
                </c:pt>
                <c:pt idx="436">
                  <c:v>Central lobule</c:v>
                </c:pt>
                <c:pt idx="437">
                  <c:v>Culmen</c:v>
                </c:pt>
                <c:pt idx="438">
                  <c:v>Simple lobule</c:v>
                </c:pt>
                <c:pt idx="439">
                  <c:v>Ansiform lobule</c:v>
                </c:pt>
                <c:pt idx="440">
                  <c:v>Paramedian lobule</c:v>
                </c:pt>
                <c:pt idx="441">
                  <c:v>Paraflocculus</c:v>
                </c:pt>
                <c:pt idx="442">
                  <c:v>Flocculus</c:v>
                </c:pt>
                <c:pt idx="443">
                  <c:v>Interposed nucleus</c:v>
                </c:pt>
                <c:pt idx="444">
                  <c:v>Dentate nucleus</c:v>
                </c:pt>
                <c:pt idx="445">
                  <c:v>fiber tracts</c:v>
                </c:pt>
                <c:pt idx="446">
                  <c:v>vomeronasal nerve</c:v>
                </c:pt>
                <c:pt idx="447">
                  <c:v>olfactory nerve layer of main olfactory bulb</c:v>
                </c:pt>
                <c:pt idx="448">
                  <c:v>lateral olfactory tract, body</c:v>
                </c:pt>
                <c:pt idx="449">
                  <c:v>anterior commissure, olfactory limb</c:v>
                </c:pt>
                <c:pt idx="450">
                  <c:v>optic chiasm</c:v>
                </c:pt>
                <c:pt idx="451">
                  <c:v>optic tract</c:v>
                </c:pt>
                <c:pt idx="452">
                  <c:v>medial longitudinal fascicle</c:v>
                </c:pt>
                <c:pt idx="453">
                  <c:v>posterior commissure</c:v>
                </c:pt>
                <c:pt idx="454">
                  <c:v>trochlear nerve</c:v>
                </c:pt>
                <c:pt idx="455">
                  <c:v>motor root of the trigeminal nerve</c:v>
                </c:pt>
                <c:pt idx="456">
                  <c:v>midbrain tract of the trigeminal nerve</c:v>
                </c:pt>
                <c:pt idx="457">
                  <c:v>spinal tract of the trigeminal nerve</c:v>
                </c:pt>
                <c:pt idx="458">
                  <c:v>facial nerve</c:v>
                </c:pt>
                <c:pt idx="459">
                  <c:v>vestibular nerve</c:v>
                </c:pt>
                <c:pt idx="460">
                  <c:v>trapezoid body</c:v>
                </c:pt>
                <c:pt idx="461">
                  <c:v>lateral lemniscus</c:v>
                </c:pt>
                <c:pt idx="462">
                  <c:v>inferior colliculus commissure</c:v>
                </c:pt>
                <c:pt idx="463">
                  <c:v>brachium of the inferior colliculus</c:v>
                </c:pt>
                <c:pt idx="464">
                  <c:v>medial lemniscus</c:v>
                </c:pt>
                <c:pt idx="465">
                  <c:v>superior cerebelar peduncles</c:v>
                </c:pt>
                <c:pt idx="466">
                  <c:v>middle cerebellar peduncle</c:v>
                </c:pt>
                <c:pt idx="467">
                  <c:v>inferior cerebellar peduncle</c:v>
                </c:pt>
                <c:pt idx="468">
                  <c:v>arbor vitae</c:v>
                </c:pt>
                <c:pt idx="469">
                  <c:v>corpus callosum</c:v>
                </c:pt>
                <c:pt idx="470">
                  <c:v>corticospinal tract</c:v>
                </c:pt>
                <c:pt idx="471">
                  <c:v>external medullary lamina of the thalamus</c:v>
                </c:pt>
                <c:pt idx="472">
                  <c:v>internal capsule</c:v>
                </c:pt>
                <c:pt idx="473">
                  <c:v>cerebal peduncle</c:v>
                </c:pt>
                <c:pt idx="474">
                  <c:v>pyramid</c:v>
                </c:pt>
                <c:pt idx="475">
                  <c:v>tectospinal pathway</c:v>
                </c:pt>
                <c:pt idx="476">
                  <c:v>doral tegmental decussation</c:v>
                </c:pt>
                <c:pt idx="477">
                  <c:v>rubrospinal tract</c:v>
                </c:pt>
                <c:pt idx="478">
                  <c:v>ventral tegmental decussation</c:v>
                </c:pt>
                <c:pt idx="479">
                  <c:v>amygdalar capsule</c:v>
                </c:pt>
                <c:pt idx="480">
                  <c:v>anterior commissure, temporal limb</c:v>
                </c:pt>
                <c:pt idx="481">
                  <c:v>cingulum bundle</c:v>
                </c:pt>
                <c:pt idx="482">
                  <c:v>alveus</c:v>
                </c:pt>
                <c:pt idx="483">
                  <c:v>dorsal fornix</c:v>
                </c:pt>
                <c:pt idx="484">
                  <c:v>fimbria</c:v>
                </c:pt>
                <c:pt idx="485">
                  <c:v>columns of the fornix</c:v>
                </c:pt>
                <c:pt idx="486">
                  <c:v>dorsal hippocampal commissure</c:v>
                </c:pt>
                <c:pt idx="487">
                  <c:v>ventral hippocampal commissure</c:v>
                </c:pt>
                <c:pt idx="488">
                  <c:v>stria terminalis</c:v>
                </c:pt>
                <c:pt idx="489">
                  <c:v>supramammillary decussation</c:v>
                </c:pt>
                <c:pt idx="490">
                  <c:v>mammilothalmic tract</c:v>
                </c:pt>
                <c:pt idx="491">
                  <c:v>mammillotegmental tract</c:v>
                </c:pt>
                <c:pt idx="492">
                  <c:v>mammillary peduncle</c:v>
                </c:pt>
                <c:pt idx="493">
                  <c:v>stria medullaris</c:v>
                </c:pt>
                <c:pt idx="494">
                  <c:v>fasciculus retroflexus</c:v>
                </c:pt>
                <c:pt idx="495">
                  <c:v>habenular commissure</c:v>
                </c:pt>
                <c:pt idx="496">
                  <c:v>ventricular systems</c:v>
                </c:pt>
                <c:pt idx="497">
                  <c:v>lateral ventricle</c:v>
                </c:pt>
                <c:pt idx="498">
                  <c:v>third ventricle</c:v>
                </c:pt>
                <c:pt idx="499">
                  <c:v>cerebral aqueduct</c:v>
                </c:pt>
                <c:pt idx="500">
                  <c:v>fourth ventricle</c:v>
                </c:pt>
                <c:pt idx="501">
                  <c:v>lateral recess</c:v>
                </c:pt>
                <c:pt idx="502">
                  <c:v>root</c:v>
                </c:pt>
              </c:strCache>
            </c:strRef>
          </c:cat>
          <c:val>
            <c:numRef>
              <c:f>'Z-scores&lt;3'!$C$21:$SK$21</c:f>
              <c:numCache>
                <c:formatCode>0.00000</c:formatCode>
                <c:ptCount val="503"/>
                <c:pt idx="0">
                  <c:v>8.9678645136737123E-2</c:v>
                </c:pt>
                <c:pt idx="1">
                  <c:v>-0.16642028499074227</c:v>
                </c:pt>
                <c:pt idx="2">
                  <c:v>0.29183128677483838</c:v>
                </c:pt>
                <c:pt idx="3">
                  <c:v>0.53344978576918101</c:v>
                </c:pt>
                <c:pt idx="4">
                  <c:v>1.5698449181790256E-2</c:v>
                </c:pt>
                <c:pt idx="5">
                  <c:v>0.56278594260439208</c:v>
                </c:pt>
                <c:pt idx="6">
                  <c:v>0.38515307091653028</c:v>
                </c:pt>
                <c:pt idx="7">
                  <c:v>0.15041332553780717</c:v>
                </c:pt>
                <c:pt idx="8">
                  <c:v>-6.0715542678169143E-3</c:v>
                </c:pt>
                <c:pt idx="9">
                  <c:v>-0.48606880543363484</c:v>
                </c:pt>
                <c:pt idx="10">
                  <c:v>-0.33531884970397507</c:v>
                </c:pt>
                <c:pt idx="11">
                  <c:v>0.2766002950457791</c:v>
                </c:pt>
                <c:pt idx="12">
                  <c:v>0.36754316977447382</c:v>
                </c:pt>
                <c:pt idx="13">
                  <c:v>0.74696132889452693</c:v>
                </c:pt>
                <c:pt idx="14">
                  <c:v>0.35458270021794769</c:v>
                </c:pt>
                <c:pt idx="15">
                  <c:v>0.33027911058698251</c:v>
                </c:pt>
                <c:pt idx="16">
                  <c:v>0.57970399184470112</c:v>
                </c:pt>
                <c:pt idx="17">
                  <c:v>7.5069764921107632E-2</c:v>
                </c:pt>
                <c:pt idx="18">
                  <c:v>-1.6122393788044774E-2</c:v>
                </c:pt>
                <c:pt idx="19">
                  <c:v>-3.8061239935579157E-5</c:v>
                </c:pt>
                <c:pt idx="20">
                  <c:v>0.13909058099616686</c:v>
                </c:pt>
                <c:pt idx="21">
                  <c:v>0.17964277970397993</c:v>
                </c:pt>
                <c:pt idx="22">
                  <c:v>0.17024676052787155</c:v>
                </c:pt>
                <c:pt idx="23">
                  <c:v>-0.34532947452823659</c:v>
                </c:pt>
                <c:pt idx="24">
                  <c:v>-0.28836436238609503</c:v>
                </c:pt>
                <c:pt idx="25">
                  <c:v>-0.39332726868998569</c:v>
                </c:pt>
                <c:pt idx="26">
                  <c:v>-0.38031425993190493</c:v>
                </c:pt>
                <c:pt idx="27">
                  <c:v>-6.7736323769432311E-2</c:v>
                </c:pt>
                <c:pt idx="28">
                  <c:v>0.15446680449401995</c:v>
                </c:pt>
                <c:pt idx="29">
                  <c:v>0.34163763059389091</c:v>
                </c:pt>
                <c:pt idx="30">
                  <c:v>0.38343579092882563</c:v>
                </c:pt>
                <c:pt idx="31">
                  <c:v>-0.32377621365905035</c:v>
                </c:pt>
                <c:pt idx="32">
                  <c:v>0.20651975742198553</c:v>
                </c:pt>
                <c:pt idx="33">
                  <c:v>0.48239289082581327</c:v>
                </c:pt>
                <c:pt idx="34">
                  <c:v>0.31303400577151358</c:v>
                </c:pt>
                <c:pt idx="35">
                  <c:v>0.2116740364376776</c:v>
                </c:pt>
                <c:pt idx="36">
                  <c:v>-0.83098125102090603</c:v>
                </c:pt>
                <c:pt idx="37">
                  <c:v>-0.44744181120706289</c:v>
                </c:pt>
                <c:pt idx="38">
                  <c:v>-0.1755358133025389</c:v>
                </c:pt>
                <c:pt idx="39">
                  <c:v>0.1683358636447756</c:v>
                </c:pt>
                <c:pt idx="40">
                  <c:v>0.34755572857786554</c:v>
                </c:pt>
                <c:pt idx="41">
                  <c:v>0.2120772249688169</c:v>
                </c:pt>
                <c:pt idx="42">
                  <c:v>-0.15842043110974374</c:v>
                </c:pt>
                <c:pt idx="43">
                  <c:v>-2.7507745568615127E-3</c:v>
                </c:pt>
                <c:pt idx="44">
                  <c:v>-0.27809795712456187</c:v>
                </c:pt>
                <c:pt idx="45">
                  <c:v>-0.84020573590971026</c:v>
                </c:pt>
                <c:pt idx="46">
                  <c:v>-0.40404688797048638</c:v>
                </c:pt>
                <c:pt idx="47">
                  <c:v>-0.19171044701224987</c:v>
                </c:pt>
                <c:pt idx="48">
                  <c:v>-2.0384490429993692E-2</c:v>
                </c:pt>
                <c:pt idx="49">
                  <c:v>-0.74000096111716052</c:v>
                </c:pt>
                <c:pt idx="50">
                  <c:v>0.220883233793842</c:v>
                </c:pt>
                <c:pt idx="51">
                  <c:v>-0.44459740728440045</c:v>
                </c:pt>
                <c:pt idx="52">
                  <c:v>0.24778943026977129</c:v>
                </c:pt>
                <c:pt idx="53">
                  <c:v>0.14955586373196653</c:v>
                </c:pt>
                <c:pt idx="54">
                  <c:v>2.9601893416683199E-2</c:v>
                </c:pt>
                <c:pt idx="55">
                  <c:v>3.149250602684435E-2</c:v>
                </c:pt>
                <c:pt idx="56">
                  <c:v>-0.33682139440963504</c:v>
                </c:pt>
                <c:pt idx="57">
                  <c:v>-0.2761374937245194</c:v>
                </c:pt>
                <c:pt idx="58">
                  <c:v>0.18474260331369052</c:v>
                </c:pt>
                <c:pt idx="59">
                  <c:v>0.35834292829005321</c:v>
                </c:pt>
                <c:pt idx="60">
                  <c:v>0.28520688598301375</c:v>
                </c:pt>
                <c:pt idx="61">
                  <c:v>-0.42153279560786194</c:v>
                </c:pt>
                <c:pt idx="62">
                  <c:v>0.21721404035098663</c:v>
                </c:pt>
                <c:pt idx="63">
                  <c:v>-0.84515407431785716</c:v>
                </c:pt>
                <c:pt idx="64">
                  <c:v>-0.42800586937231855</c:v>
                </c:pt>
                <c:pt idx="65">
                  <c:v>-6.5779669420318765E-2</c:v>
                </c:pt>
                <c:pt idx="66">
                  <c:v>0.35387458329149468</c:v>
                </c:pt>
                <c:pt idx="67">
                  <c:v>-3.3853521219100749E-2</c:v>
                </c:pt>
                <c:pt idx="68">
                  <c:v>0.26015599088302499</c:v>
                </c:pt>
                <c:pt idx="69">
                  <c:v>-0.68905772331866566</c:v>
                </c:pt>
                <c:pt idx="70">
                  <c:v>-0.59364669790767033</c:v>
                </c:pt>
                <c:pt idx="71">
                  <c:v>-0.31716817040196543</c:v>
                </c:pt>
                <c:pt idx="72">
                  <c:v>4.0623388237411545E-2</c:v>
                </c:pt>
                <c:pt idx="73">
                  <c:v>0.17958952100279038</c:v>
                </c:pt>
                <c:pt idx="74">
                  <c:v>0.65972476463630525</c:v>
                </c:pt>
                <c:pt idx="75">
                  <c:v>-0.10900263423038922</c:v>
                </c:pt>
                <c:pt idx="76">
                  <c:v>-0.64281108467208214</c:v>
                </c:pt>
                <c:pt idx="77">
                  <c:v>-0.28656588169072467</c:v>
                </c:pt>
                <c:pt idx="78">
                  <c:v>6.349287572294765E-2</c:v>
                </c:pt>
                <c:pt idx="79">
                  <c:v>0.67345450366406645</c:v>
                </c:pt>
                <c:pt idx="80">
                  <c:v>0.43157018781422563</c:v>
                </c:pt>
                <c:pt idx="81">
                  <c:v>0.4796304950982806</c:v>
                </c:pt>
                <c:pt idx="82">
                  <c:v>0.3429723925657342</c:v>
                </c:pt>
                <c:pt idx="83">
                  <c:v>-0.10958420232726543</c:v>
                </c:pt>
                <c:pt idx="84">
                  <c:v>-0.3795614447142962</c:v>
                </c:pt>
                <c:pt idx="85">
                  <c:v>-0.26818890334360501</c:v>
                </c:pt>
                <c:pt idx="86">
                  <c:v>7.3948506335776237E-2</c:v>
                </c:pt>
                <c:pt idx="87">
                  <c:v>-0.3225055168935238</c:v>
                </c:pt>
                <c:pt idx="88">
                  <c:v>-0.16605034138850011</c:v>
                </c:pt>
                <c:pt idx="89">
                  <c:v>-0.36546417358761746</c:v>
                </c:pt>
                <c:pt idx="90">
                  <c:v>0.18927873906408796</c:v>
                </c:pt>
                <c:pt idx="91">
                  <c:v>0.92647996445790159</c:v>
                </c:pt>
                <c:pt idx="92">
                  <c:v>0.12012805836100279</c:v>
                </c:pt>
                <c:pt idx="93">
                  <c:v>-0.29366306810759385</c:v>
                </c:pt>
                <c:pt idx="94">
                  <c:v>-0.3383784105323791</c:v>
                </c:pt>
                <c:pt idx="95">
                  <c:v>-0.34958359877006001</c:v>
                </c:pt>
                <c:pt idx="96">
                  <c:v>-9.490435549009453E-2</c:v>
                </c:pt>
                <c:pt idx="97">
                  <c:v>-0.77831294096031312</c:v>
                </c:pt>
                <c:pt idx="98">
                  <c:v>-4.5561574383021719E-2</c:v>
                </c:pt>
                <c:pt idx="99">
                  <c:v>-0.79761654125930015</c:v>
                </c:pt>
                <c:pt idx="100">
                  <c:v>-0.33412538833779903</c:v>
                </c:pt>
                <c:pt idx="101">
                  <c:v>4.9883428764703683E-2</c:v>
                </c:pt>
                <c:pt idx="102">
                  <c:v>0.60606956270151768</c:v>
                </c:pt>
                <c:pt idx="103">
                  <c:v>0.12421372872495534</c:v>
                </c:pt>
                <c:pt idx="104">
                  <c:v>0.36270873699076989</c:v>
                </c:pt>
                <c:pt idx="105">
                  <c:v>-0.479551120534427</c:v>
                </c:pt>
                <c:pt idx="106">
                  <c:v>0.14660210945607202</c:v>
                </c:pt>
                <c:pt idx="107">
                  <c:v>0.10319375911260303</c:v>
                </c:pt>
                <c:pt idx="108">
                  <c:v>0.20803958147635426</c:v>
                </c:pt>
                <c:pt idx="109">
                  <c:v>-0.25497626207456725</c:v>
                </c:pt>
                <c:pt idx="110">
                  <c:v>-0.11087231226051553</c:v>
                </c:pt>
                <c:pt idx="111">
                  <c:v>-0.5477102450528033</c:v>
                </c:pt>
                <c:pt idx="112">
                  <c:v>0.15866032444784206</c:v>
                </c:pt>
                <c:pt idx="113">
                  <c:v>1.1401373816095059E-2</c:v>
                </c:pt>
                <c:pt idx="114">
                  <c:v>-0.13723456984686255</c:v>
                </c:pt>
                <c:pt idx="115">
                  <c:v>-0.23963982978444454</c:v>
                </c:pt>
                <c:pt idx="116">
                  <c:v>0.12018792274313903</c:v>
                </c:pt>
                <c:pt idx="117">
                  <c:v>-1.0741226460183502</c:v>
                </c:pt>
                <c:pt idx="118">
                  <c:v>-0.70606042571893801</c:v>
                </c:pt>
                <c:pt idx="119">
                  <c:v>-0.46711654571146377</c:v>
                </c:pt>
                <c:pt idx="120">
                  <c:v>0.36572461780184895</c:v>
                </c:pt>
                <c:pt idx="121">
                  <c:v>-7.0510509720715639E-2</c:v>
                </c:pt>
                <c:pt idx="122">
                  <c:v>-0.11262394856846775</c:v>
                </c:pt>
                <c:pt idx="123">
                  <c:v>-0.43557006678205973</c:v>
                </c:pt>
                <c:pt idx="124">
                  <c:v>0.35655916499139106</c:v>
                </c:pt>
                <c:pt idx="125">
                  <c:v>0.86256936527212913</c:v>
                </c:pt>
                <c:pt idx="126">
                  <c:v>0.47858120373869822</c:v>
                </c:pt>
                <c:pt idx="127">
                  <c:v>0.50902532763960417</c:v>
                </c:pt>
                <c:pt idx="128">
                  <c:v>5.1175516599055525E-2</c:v>
                </c:pt>
                <c:pt idx="129">
                  <c:v>-0.46833252842104045</c:v>
                </c:pt>
                <c:pt idx="130">
                  <c:v>-0.12849294166285968</c:v>
                </c:pt>
                <c:pt idx="131">
                  <c:v>-0.48026820116809943</c:v>
                </c:pt>
                <c:pt idx="132">
                  <c:v>0.39010733277832488</c:v>
                </c:pt>
                <c:pt idx="133">
                  <c:v>-0.14204513347843667</c:v>
                </c:pt>
                <c:pt idx="134">
                  <c:v>-0.85942114063149411</c:v>
                </c:pt>
                <c:pt idx="135">
                  <c:v>-0.46151077480679126</c:v>
                </c:pt>
                <c:pt idx="136">
                  <c:v>-0.30879492778663442</c:v>
                </c:pt>
                <c:pt idx="137">
                  <c:v>-0.15767165534789671</c:v>
                </c:pt>
                <c:pt idx="138">
                  <c:v>-0.46029187996775323</c:v>
                </c:pt>
                <c:pt idx="139">
                  <c:v>-0.15479003890251758</c:v>
                </c:pt>
                <c:pt idx="140">
                  <c:v>-0.17165059710622457</c:v>
                </c:pt>
                <c:pt idx="141">
                  <c:v>-0.74717890626641847</c:v>
                </c:pt>
                <c:pt idx="142">
                  <c:v>0.281737637245845</c:v>
                </c:pt>
                <c:pt idx="143">
                  <c:v>4.6872228195060192E-2</c:v>
                </c:pt>
                <c:pt idx="144">
                  <c:v>-0.34873384941793401</c:v>
                </c:pt>
                <c:pt idx="145">
                  <c:v>-8.6723644467442962E-2</c:v>
                </c:pt>
                <c:pt idx="146">
                  <c:v>-0.47036378619458924</c:v>
                </c:pt>
                <c:pt idx="147">
                  <c:v>-0.12068032602506856</c:v>
                </c:pt>
                <c:pt idx="148">
                  <c:v>0.83476971098290209</c:v>
                </c:pt>
                <c:pt idx="149">
                  <c:v>1.1387223806177289</c:v>
                </c:pt>
                <c:pt idx="150">
                  <c:v>0.77662999367101571</c:v>
                </c:pt>
                <c:pt idx="151">
                  <c:v>0.7416245294638899</c:v>
                </c:pt>
                <c:pt idx="152">
                  <c:v>0.35790310831453614</c:v>
                </c:pt>
                <c:pt idx="153">
                  <c:v>-0.13354938496696109</c:v>
                </c:pt>
                <c:pt idx="154">
                  <c:v>-0.30344965641656724</c:v>
                </c:pt>
                <c:pt idx="155">
                  <c:v>8.152936605338082E-2</c:v>
                </c:pt>
                <c:pt idx="156">
                  <c:v>-0.11929685257631428</c:v>
                </c:pt>
                <c:pt idx="157">
                  <c:v>-0.37449341177873308</c:v>
                </c:pt>
                <c:pt idx="158">
                  <c:v>8.9500421572571015E-2</c:v>
                </c:pt>
                <c:pt idx="159">
                  <c:v>0.90464715366904591</c:v>
                </c:pt>
                <c:pt idx="160">
                  <c:v>0.92977073616996764</c:v>
                </c:pt>
                <c:pt idx="161">
                  <c:v>-0.23811896011144335</c:v>
                </c:pt>
                <c:pt idx="162">
                  <c:v>-0.59136399197178602</c:v>
                </c:pt>
                <c:pt idx="163">
                  <c:v>-0.16576901223178381</c:v>
                </c:pt>
                <c:pt idx="164">
                  <c:v>0.59065503098484329</c:v>
                </c:pt>
                <c:pt idx="165">
                  <c:v>0.73035902841264355</c:v>
                </c:pt>
                <c:pt idx="166">
                  <c:v>0.27826249726117841</c:v>
                </c:pt>
                <c:pt idx="167">
                  <c:v>-6.8171076259408284E-2</c:v>
                </c:pt>
                <c:pt idx="168">
                  <c:v>-3.8815383632981405E-2</c:v>
                </c:pt>
                <c:pt idx="169">
                  <c:v>-0.8182227105229225</c:v>
                </c:pt>
                <c:pt idx="170">
                  <c:v>-0.43832472807820022</c:v>
                </c:pt>
                <c:pt idx="171">
                  <c:v>-6.8509916265897169E-2</c:v>
                </c:pt>
                <c:pt idx="172">
                  <c:v>0.1899089032047051</c:v>
                </c:pt>
                <c:pt idx="173">
                  <c:v>-0.2405993477508433</c:v>
                </c:pt>
                <c:pt idx="174">
                  <c:v>0.42076203704041509</c:v>
                </c:pt>
                <c:pt idx="175">
                  <c:v>0.35596912175936185</c:v>
                </c:pt>
                <c:pt idx="176">
                  <c:v>0.61131265983818661</c:v>
                </c:pt>
                <c:pt idx="177">
                  <c:v>-0.75871048364215632</c:v>
                </c:pt>
                <c:pt idx="178">
                  <c:v>-0.6031593105913835</c:v>
                </c:pt>
                <c:pt idx="179">
                  <c:v>-0.46849636939910988</c:v>
                </c:pt>
                <c:pt idx="180">
                  <c:v>-0.74391466166467413</c:v>
                </c:pt>
                <c:pt idx="181">
                  <c:v>-5.2349249376310525E-2</c:v>
                </c:pt>
                <c:pt idx="182">
                  <c:v>0.24228910606264456</c:v>
                </c:pt>
                <c:pt idx="183">
                  <c:v>-0.15709557505081867</c:v>
                </c:pt>
                <c:pt idx="184">
                  <c:v>-1.0880104656187943</c:v>
                </c:pt>
                <c:pt idx="185">
                  <c:v>-0.27540651170926411</c:v>
                </c:pt>
                <c:pt idx="186">
                  <c:v>-0.49558069940975447</c:v>
                </c:pt>
                <c:pt idx="187">
                  <c:v>1.1227990673270403</c:v>
                </c:pt>
                <c:pt idx="188">
                  <c:v>0.83924933630892129</c:v>
                </c:pt>
                <c:pt idx="189">
                  <c:v>-1.1075837764982921</c:v>
                </c:pt>
                <c:pt idx="190">
                  <c:v>-0.97075887971671182</c:v>
                </c:pt>
                <c:pt idx="191">
                  <c:v>-0.7652390403442243</c:v>
                </c:pt>
                <c:pt idx="192">
                  <c:v>-0.3356011389902247</c:v>
                </c:pt>
                <c:pt idx="193">
                  <c:v>-6.3602069025765456E-2</c:v>
                </c:pt>
                <c:pt idx="194">
                  <c:v>0.18895470679258858</c:v>
                </c:pt>
                <c:pt idx="195">
                  <c:v>-0.30430679142694561</c:v>
                </c:pt>
                <c:pt idx="196">
                  <c:v>-0.21623490518054034</c:v>
                </c:pt>
                <c:pt idx="197">
                  <c:v>-0.60008723539300401</c:v>
                </c:pt>
                <c:pt idx="198">
                  <c:v>1.1826909260528179E-2</c:v>
                </c:pt>
                <c:pt idx="199">
                  <c:v>0.46838225269068934</c:v>
                </c:pt>
                <c:pt idx="200">
                  <c:v>-0.6001275878811595</c:v>
                </c:pt>
                <c:pt idx="201">
                  <c:v>-0.59741818925400603</c:v>
                </c:pt>
                <c:pt idx="202">
                  <c:v>-0.39063618208601736</c:v>
                </c:pt>
                <c:pt idx="203">
                  <c:v>0.24546390635017368</c:v>
                </c:pt>
                <c:pt idx="204">
                  <c:v>0.38727558155857278</c:v>
                </c:pt>
                <c:pt idx="205">
                  <c:v>-0.49633988354959735</c:v>
                </c:pt>
                <c:pt idx="206">
                  <c:v>-0.24289640696967935</c:v>
                </c:pt>
                <c:pt idx="207">
                  <c:v>-0.66321235556532432</c:v>
                </c:pt>
                <c:pt idx="208">
                  <c:v>-0.59029693667385119</c:v>
                </c:pt>
                <c:pt idx="209">
                  <c:v>6.2896409164343026E-2</c:v>
                </c:pt>
                <c:pt idx="210">
                  <c:v>0.26710735295301724</c:v>
                </c:pt>
                <c:pt idx="211">
                  <c:v>0.94633845368636327</c:v>
                </c:pt>
                <c:pt idx="212">
                  <c:v>0.15527030785538815</c:v>
                </c:pt>
                <c:pt idx="213">
                  <c:v>0.44859772589883135</c:v>
                </c:pt>
                <c:pt idx="214">
                  <c:v>3.3758355667884377E-2</c:v>
                </c:pt>
                <c:pt idx="215">
                  <c:v>0.56160032831518947</c:v>
                </c:pt>
                <c:pt idx="216">
                  <c:v>-9.9474453245394102E-3</c:v>
                </c:pt>
                <c:pt idx="217">
                  <c:v>2.6453057224021258E-2</c:v>
                </c:pt>
                <c:pt idx="218">
                  <c:v>-0.10092417268942014</c:v>
                </c:pt>
                <c:pt idx="219">
                  <c:v>0.16803063047905945</c:v>
                </c:pt>
                <c:pt idx="220">
                  <c:v>-8.9136571476793477E-2</c:v>
                </c:pt>
                <c:pt idx="221">
                  <c:v>0.2484065199385348</c:v>
                </c:pt>
                <c:pt idx="222">
                  <c:v>-0.55494667602465109</c:v>
                </c:pt>
                <c:pt idx="223">
                  <c:v>4.3182788793196342E-2</c:v>
                </c:pt>
                <c:pt idx="224">
                  <c:v>-4.1730651596147889E-2</c:v>
                </c:pt>
                <c:pt idx="225">
                  <c:v>0.18117654916478446</c:v>
                </c:pt>
                <c:pt idx="226">
                  <c:v>-0.69074268015689677</c:v>
                </c:pt>
                <c:pt idx="227">
                  <c:v>-0.89555698666202421</c:v>
                </c:pt>
                <c:pt idx="228">
                  <c:v>-0.69157111339280086</c:v>
                </c:pt>
                <c:pt idx="229">
                  <c:v>-0.41911540538268049</c:v>
                </c:pt>
                <c:pt idx="230">
                  <c:v>-0.41575956793689839</c:v>
                </c:pt>
                <c:pt idx="231">
                  <c:v>-0.31917099283257283</c:v>
                </c:pt>
                <c:pt idx="232">
                  <c:v>-0.41319389599575962</c:v>
                </c:pt>
                <c:pt idx="233">
                  <c:v>-0.92071198349217687</c:v>
                </c:pt>
                <c:pt idx="234">
                  <c:v>-0.38131633371708895</c:v>
                </c:pt>
                <c:pt idx="235">
                  <c:v>-0.51154850135740926</c:v>
                </c:pt>
                <c:pt idx="236">
                  <c:v>-0.63090969632913152</c:v>
                </c:pt>
                <c:pt idx="237">
                  <c:v>-0.65681577954403636</c:v>
                </c:pt>
                <c:pt idx="238">
                  <c:v>-0.32428324470041181</c:v>
                </c:pt>
                <c:pt idx="239">
                  <c:v>9.9091703710380841E-3</c:v>
                </c:pt>
                <c:pt idx="240">
                  <c:v>-3.7538991103780034E-2</c:v>
                </c:pt>
                <c:pt idx="241">
                  <c:v>-0.28795911903055416</c:v>
                </c:pt>
                <c:pt idx="242">
                  <c:v>-0.75496538428464355</c:v>
                </c:pt>
                <c:pt idx="243">
                  <c:v>-0.36175425880675338</c:v>
                </c:pt>
                <c:pt idx="244">
                  <c:v>-0.26022785351861805</c:v>
                </c:pt>
                <c:pt idx="245">
                  <c:v>0.70435351625189813</c:v>
                </c:pt>
                <c:pt idx="246">
                  <c:v>-9.730706439108236E-2</c:v>
                </c:pt>
                <c:pt idx="247">
                  <c:v>0.10659629050953529</c:v>
                </c:pt>
                <c:pt idx="248">
                  <c:v>-7.5803264989427284E-3</c:v>
                </c:pt>
                <c:pt idx="249">
                  <c:v>6.007679457332283E-2</c:v>
                </c:pt>
                <c:pt idx="250">
                  <c:v>0.45483809230738897</c:v>
                </c:pt>
                <c:pt idx="251">
                  <c:v>0.11009966078811287</c:v>
                </c:pt>
                <c:pt idx="252">
                  <c:v>0.54262280641985416</c:v>
                </c:pt>
                <c:pt idx="253">
                  <c:v>7.9445745947427537E-2</c:v>
                </c:pt>
                <c:pt idx="254">
                  <c:v>-0.76170390609502925</c:v>
                </c:pt>
                <c:pt idx="255">
                  <c:v>-0.12829220066744088</c:v>
                </c:pt>
                <c:pt idx="256">
                  <c:v>-0.95209953034454164</c:v>
                </c:pt>
                <c:pt idx="257">
                  <c:v>0.40113830554855345</c:v>
                </c:pt>
                <c:pt idx="258">
                  <c:v>-0.15478304340770863</c:v>
                </c:pt>
                <c:pt idx="259">
                  <c:v>1.0386810712375676</c:v>
                </c:pt>
                <c:pt idx="260">
                  <c:v>-0.67055054968055305</c:v>
                </c:pt>
                <c:pt idx="261">
                  <c:v>-0.15663828074939928</c:v>
                </c:pt>
                <c:pt idx="262">
                  <c:v>0.35485313668579366</c:v>
                </c:pt>
                <c:pt idx="263">
                  <c:v>-7.9669805188996787E-2</c:v>
                </c:pt>
                <c:pt idx="264">
                  <c:v>0.20152969339101073</c:v>
                </c:pt>
                <c:pt idx="265">
                  <c:v>-0.19707438964352381</c:v>
                </c:pt>
                <c:pt idx="266">
                  <c:v>-0.20239397300403544</c:v>
                </c:pt>
                <c:pt idx="267">
                  <c:v>-0.78785906493535629</c:v>
                </c:pt>
                <c:pt idx="268">
                  <c:v>-0.17548568257229655</c:v>
                </c:pt>
                <c:pt idx="269">
                  <c:v>-8.8670912987445741E-2</c:v>
                </c:pt>
                <c:pt idx="270">
                  <c:v>-0.3280970226261577</c:v>
                </c:pt>
                <c:pt idx="271">
                  <c:v>0.13651721214602583</c:v>
                </c:pt>
                <c:pt idx="272">
                  <c:v>-0.8932839729944223</c:v>
                </c:pt>
                <c:pt idx="273">
                  <c:v>-0.77799856356751729</c:v>
                </c:pt>
                <c:pt idx="274">
                  <c:v>0.18867660631672895</c:v>
                </c:pt>
                <c:pt idx="275">
                  <c:v>-0.13663481307808134</c:v>
                </c:pt>
                <c:pt idx="276">
                  <c:v>-0.58780653624947121</c:v>
                </c:pt>
                <c:pt idx="277">
                  <c:v>1.1060592640631173</c:v>
                </c:pt>
                <c:pt idx="278">
                  <c:v>0.22548136267226254</c:v>
                </c:pt>
                <c:pt idx="279">
                  <c:v>-0.31237635774847572</c:v>
                </c:pt>
                <c:pt idx="280">
                  <c:v>8.787561309093439E-2</c:v>
                </c:pt>
                <c:pt idx="281">
                  <c:v>-0.94692148577885427</c:v>
                </c:pt>
                <c:pt idx="282">
                  <c:v>-0.60233818144588025</c:v>
                </c:pt>
                <c:pt idx="283">
                  <c:v>-0.55236948368939454</c:v>
                </c:pt>
                <c:pt idx="284">
                  <c:v>-0.92077514358036294</c:v>
                </c:pt>
                <c:pt idx="285">
                  <c:v>-0.31957727214631487</c:v>
                </c:pt>
                <c:pt idx="286">
                  <c:v>-1.1808740072581987</c:v>
                </c:pt>
                <c:pt idx="287">
                  <c:v>6.4851372767251378E-2</c:v>
                </c:pt>
                <c:pt idx="288">
                  <c:v>-0.40534032391458574</c:v>
                </c:pt>
                <c:pt idx="289">
                  <c:v>-0.31571991714632713</c:v>
                </c:pt>
                <c:pt idx="290">
                  <c:v>-0.66556762413175463</c:v>
                </c:pt>
                <c:pt idx="291">
                  <c:v>0.60065210678475811</c:v>
                </c:pt>
                <c:pt idx="292">
                  <c:v>0.58962610967192985</c:v>
                </c:pt>
                <c:pt idx="293">
                  <c:v>-0.7762392114701363</c:v>
                </c:pt>
                <c:pt idx="294">
                  <c:v>-0.59131040594601303</c:v>
                </c:pt>
                <c:pt idx="295">
                  <c:v>-0.93077908548039801</c:v>
                </c:pt>
                <c:pt idx="296">
                  <c:v>0.38870617840284177</c:v>
                </c:pt>
                <c:pt idx="297">
                  <c:v>0.25472344158952825</c:v>
                </c:pt>
                <c:pt idx="298">
                  <c:v>-1.7587656020979035E-3</c:v>
                </c:pt>
                <c:pt idx="299">
                  <c:v>-0.33653922785878809</c:v>
                </c:pt>
                <c:pt idx="300">
                  <c:v>-0.3354119926366218</c:v>
                </c:pt>
                <c:pt idx="301">
                  <c:v>0.25755460614999565</c:v>
                </c:pt>
                <c:pt idx="302">
                  <c:v>-0.10865092872879398</c:v>
                </c:pt>
                <c:pt idx="303">
                  <c:v>2.7245476333421677E-2</c:v>
                </c:pt>
                <c:pt idx="304">
                  <c:v>0.11049776144789086</c:v>
                </c:pt>
                <c:pt idx="305">
                  <c:v>-2.029700941097631E-2</c:v>
                </c:pt>
                <c:pt idx="306">
                  <c:v>-0.76474367553113531</c:v>
                </c:pt>
                <c:pt idx="307">
                  <c:v>0.48392402277982949</c:v>
                </c:pt>
                <c:pt idx="308">
                  <c:v>0.48489970370340363</c:v>
                </c:pt>
                <c:pt idx="309">
                  <c:v>-0.58234855499320792</c:v>
                </c:pt>
                <c:pt idx="310">
                  <c:v>-0.40346833785562902</c:v>
                </c:pt>
                <c:pt idx="311">
                  <c:v>-0.20891567375801307</c:v>
                </c:pt>
                <c:pt idx="312">
                  <c:v>-0.31838773910310791</c:v>
                </c:pt>
                <c:pt idx="313">
                  <c:v>-0.22557168255814947</c:v>
                </c:pt>
                <c:pt idx="314">
                  <c:v>-0.38074124927570507</c:v>
                </c:pt>
                <c:pt idx="315">
                  <c:v>-3.920630278124447E-2</c:v>
                </c:pt>
                <c:pt idx="316">
                  <c:v>0.38836331887984327</c:v>
                </c:pt>
                <c:pt idx="317">
                  <c:v>-0.6864603180979878</c:v>
                </c:pt>
                <c:pt idx="318">
                  <c:v>0.15729251153069526</c:v>
                </c:pt>
                <c:pt idx="319">
                  <c:v>0.43939324828362103</c:v>
                </c:pt>
                <c:pt idx="320">
                  <c:v>-0.16264113123022961</c:v>
                </c:pt>
                <c:pt idx="321">
                  <c:v>1.328701101155386</c:v>
                </c:pt>
                <c:pt idx="322">
                  <c:v>0.49769963749182133</c:v>
                </c:pt>
                <c:pt idx="323">
                  <c:v>8.6221931300999206E-3</c:v>
                </c:pt>
                <c:pt idx="324">
                  <c:v>-0.18005910401274672</c:v>
                </c:pt>
                <c:pt idx="325">
                  <c:v>0.1120819677745942</c:v>
                </c:pt>
                <c:pt idx="326">
                  <c:v>-0.14315243902469627</c:v>
                </c:pt>
                <c:pt idx="327">
                  <c:v>0.19937376496652048</c:v>
                </c:pt>
                <c:pt idx="328">
                  <c:v>-4.2020989143279536E-2</c:v>
                </c:pt>
                <c:pt idx="329">
                  <c:v>0.30690896953491553</c:v>
                </c:pt>
                <c:pt idx="330">
                  <c:v>0.21426200141384913</c:v>
                </c:pt>
                <c:pt idx="331">
                  <c:v>-0.52035521938356788</c:v>
                </c:pt>
                <c:pt idx="332">
                  <c:v>-0.12971181477277638</c:v>
                </c:pt>
                <c:pt idx="333">
                  <c:v>-8.5980935766296729E-2</c:v>
                </c:pt>
                <c:pt idx="334">
                  <c:v>0.30703337619866811</c:v>
                </c:pt>
                <c:pt idx="335">
                  <c:v>-6.9999504046110161E-2</c:v>
                </c:pt>
                <c:pt idx="336">
                  <c:v>0.51062765750274308</c:v>
                </c:pt>
                <c:pt idx="337">
                  <c:v>0.14358282098133246</c:v>
                </c:pt>
                <c:pt idx="338">
                  <c:v>-6.1483564425813791E-2</c:v>
                </c:pt>
                <c:pt idx="339">
                  <c:v>-0.18165848622638495</c:v>
                </c:pt>
                <c:pt idx="340">
                  <c:v>0.76823233673052682</c:v>
                </c:pt>
                <c:pt idx="341">
                  <c:v>-1.7892106753243542E-2</c:v>
                </c:pt>
                <c:pt idx="342">
                  <c:v>-0.15656053649227358</c:v>
                </c:pt>
                <c:pt idx="343">
                  <c:v>-0.12798167660973925</c:v>
                </c:pt>
                <c:pt idx="344">
                  <c:v>0.44535117344915948</c:v>
                </c:pt>
                <c:pt idx="345">
                  <c:v>0.15480267514012835</c:v>
                </c:pt>
                <c:pt idx="346">
                  <c:v>-0.38146729129772372</c:v>
                </c:pt>
                <c:pt idx="347">
                  <c:v>6.8308763741031814E-2</c:v>
                </c:pt>
                <c:pt idx="348">
                  <c:v>0.42467641977041709</c:v>
                </c:pt>
                <c:pt idx="349">
                  <c:v>0.62145935553161102</c:v>
                </c:pt>
                <c:pt idx="350">
                  <c:v>0.50002525096010142</c:v>
                </c:pt>
                <c:pt idx="351">
                  <c:v>-0.17589398126897685</c:v>
                </c:pt>
                <c:pt idx="352">
                  <c:v>-0.2742555327069105</c:v>
                </c:pt>
                <c:pt idx="353">
                  <c:v>0.45065407209696273</c:v>
                </c:pt>
                <c:pt idx="354">
                  <c:v>-0.95500594566400809</c:v>
                </c:pt>
                <c:pt idx="355">
                  <c:v>0.50852514892706335</c:v>
                </c:pt>
                <c:pt idx="356">
                  <c:v>-1.1321775111992836</c:v>
                </c:pt>
                <c:pt idx="357">
                  <c:v>-0.12335493828430708</c:v>
                </c:pt>
                <c:pt idx="358">
                  <c:v>0.32335413057955242</c:v>
                </c:pt>
                <c:pt idx="359">
                  <c:v>0.50374986205201866</c:v>
                </c:pt>
                <c:pt idx="360">
                  <c:v>-0.69241591569457539</c:v>
                </c:pt>
                <c:pt idx="361">
                  <c:v>0.81015077188283047</c:v>
                </c:pt>
                <c:pt idx="362">
                  <c:v>1.0853237295039229</c:v>
                </c:pt>
                <c:pt idx="363">
                  <c:v>0.77579978165133601</c:v>
                </c:pt>
                <c:pt idx="364">
                  <c:v>-7.3607376105312677E-2</c:v>
                </c:pt>
                <c:pt idx="365">
                  <c:v>0.34758327696778918</c:v>
                </c:pt>
                <c:pt idx="366">
                  <c:v>-0.40405273868445174</c:v>
                </c:pt>
                <c:pt idx="367">
                  <c:v>0.49423306734237049</c:v>
                </c:pt>
                <c:pt idx="368">
                  <c:v>0.50327900112854862</c:v>
                </c:pt>
                <c:pt idx="369">
                  <c:v>0.38218573772928388</c:v>
                </c:pt>
                <c:pt idx="370">
                  <c:v>0.6609921494696297</c:v>
                </c:pt>
                <c:pt idx="371">
                  <c:v>0.87157893952726551</c:v>
                </c:pt>
                <c:pt idx="372">
                  <c:v>0.74542947058706788</c:v>
                </c:pt>
                <c:pt idx="373">
                  <c:v>0.39092138340914728</c:v>
                </c:pt>
                <c:pt idx="374">
                  <c:v>-0.17427801103200413</c:v>
                </c:pt>
                <c:pt idx="375">
                  <c:v>0.21988901727974797</c:v>
                </c:pt>
                <c:pt idx="376">
                  <c:v>1.0078247414511901</c:v>
                </c:pt>
                <c:pt idx="377">
                  <c:v>0.40717417330276923</c:v>
                </c:pt>
                <c:pt idx="378">
                  <c:v>0.22298806886123018</c:v>
                </c:pt>
                <c:pt idx="379">
                  <c:v>0.5933772916586606</c:v>
                </c:pt>
                <c:pt idx="380">
                  <c:v>0.68409806646211324</c:v>
                </c:pt>
                <c:pt idx="381">
                  <c:v>-0.68982019248005433</c:v>
                </c:pt>
                <c:pt idx="382">
                  <c:v>0.3745041358118088</c:v>
                </c:pt>
                <c:pt idx="383">
                  <c:v>-0.47749378743994947</c:v>
                </c:pt>
                <c:pt idx="384">
                  <c:v>0.33830128854832092</c:v>
                </c:pt>
                <c:pt idx="385">
                  <c:v>-0.14255515674486308</c:v>
                </c:pt>
                <c:pt idx="386">
                  <c:v>-9.633783618096943E-2</c:v>
                </c:pt>
                <c:pt idx="387">
                  <c:v>0.46775982056167981</c:v>
                </c:pt>
                <c:pt idx="388">
                  <c:v>0.4739349256085893</c:v>
                </c:pt>
                <c:pt idx="389">
                  <c:v>0.20071192243485184</c:v>
                </c:pt>
                <c:pt idx="390">
                  <c:v>-0.34323264757236538</c:v>
                </c:pt>
                <c:pt idx="391">
                  <c:v>0.29635666188943194</c:v>
                </c:pt>
                <c:pt idx="392">
                  <c:v>0.27915534772728662</c:v>
                </c:pt>
                <c:pt idx="393">
                  <c:v>-0.3243191255100597</c:v>
                </c:pt>
                <c:pt idx="394">
                  <c:v>0.32890933516512677</c:v>
                </c:pt>
                <c:pt idx="395">
                  <c:v>0.38386001695850569</c:v>
                </c:pt>
                <c:pt idx="396">
                  <c:v>-0.17447350463383227</c:v>
                </c:pt>
                <c:pt idx="397">
                  <c:v>0.13586641804648664</c:v>
                </c:pt>
                <c:pt idx="398">
                  <c:v>0.55745453972967174</c:v>
                </c:pt>
                <c:pt idx="399">
                  <c:v>0.18958333519332066</c:v>
                </c:pt>
                <c:pt idx="400">
                  <c:v>0.3151587887023154</c:v>
                </c:pt>
                <c:pt idx="401">
                  <c:v>0.55356498407967891</c:v>
                </c:pt>
                <c:pt idx="402">
                  <c:v>3.784281376911309E-3</c:v>
                </c:pt>
                <c:pt idx="403">
                  <c:v>-7.6825089992216267E-3</c:v>
                </c:pt>
                <c:pt idx="404">
                  <c:v>-3.4804102073287156E-3</c:v>
                </c:pt>
                <c:pt idx="405">
                  <c:v>-6.5624262921903237E-2</c:v>
                </c:pt>
                <c:pt idx="406">
                  <c:v>-0.11527291525516242</c:v>
                </c:pt>
                <c:pt idx="407">
                  <c:v>5.4022879101776805E-2</c:v>
                </c:pt>
                <c:pt idx="408">
                  <c:v>-0.11587336221542127</c:v>
                </c:pt>
                <c:pt idx="409">
                  <c:v>0.71376617420660926</c:v>
                </c:pt>
                <c:pt idx="410">
                  <c:v>0.75736836792500428</c:v>
                </c:pt>
                <c:pt idx="411">
                  <c:v>0.1299454805757228</c:v>
                </c:pt>
                <c:pt idx="412">
                  <c:v>0.69033125736871126</c:v>
                </c:pt>
                <c:pt idx="413">
                  <c:v>-4.3979023238069986E-2</c:v>
                </c:pt>
                <c:pt idx="414">
                  <c:v>0</c:v>
                </c:pt>
                <c:pt idx="415">
                  <c:v>-0.10755391926923358</c:v>
                </c:pt>
                <c:pt idx="416">
                  <c:v>-0.31561227314246637</c:v>
                </c:pt>
                <c:pt idx="417">
                  <c:v>0.72044676632512639</c:v>
                </c:pt>
                <c:pt idx="418">
                  <c:v>0.34068606662047485</c:v>
                </c:pt>
                <c:pt idx="419">
                  <c:v>0.87366811329345562</c:v>
                </c:pt>
                <c:pt idx="420">
                  <c:v>0.4262886789837339</c:v>
                </c:pt>
                <c:pt idx="421">
                  <c:v>-0.15867558935648551</c:v>
                </c:pt>
                <c:pt idx="422">
                  <c:v>-0.14004104959516184</c:v>
                </c:pt>
                <c:pt idx="423">
                  <c:v>0.49350670582258421</c:v>
                </c:pt>
                <c:pt idx="424">
                  <c:v>2.4221349090734937E-2</c:v>
                </c:pt>
                <c:pt idx="425">
                  <c:v>0.43041697756516306</c:v>
                </c:pt>
                <c:pt idx="426">
                  <c:v>0</c:v>
                </c:pt>
                <c:pt idx="427">
                  <c:v>-0.57746663183633307</c:v>
                </c:pt>
                <c:pt idx="428">
                  <c:v>-0.1212336376624758</c:v>
                </c:pt>
                <c:pt idx="429">
                  <c:v>-0.23181471645601087</c:v>
                </c:pt>
                <c:pt idx="430">
                  <c:v>-6.7112854469139838E-2</c:v>
                </c:pt>
                <c:pt idx="431">
                  <c:v>-0.18777018852160282</c:v>
                </c:pt>
                <c:pt idx="432">
                  <c:v>-7.2374457386170155E-2</c:v>
                </c:pt>
                <c:pt idx="433">
                  <c:v>0</c:v>
                </c:pt>
                <c:pt idx="434">
                  <c:v>0</c:v>
                </c:pt>
                <c:pt idx="435">
                  <c:v>-0.23724358719224761</c:v>
                </c:pt>
                <c:pt idx="436">
                  <c:v>-0.20272904146889575</c:v>
                </c:pt>
                <c:pt idx="437">
                  <c:v>-2.0075878771139855E-2</c:v>
                </c:pt>
                <c:pt idx="438">
                  <c:v>-0.61544756444912774</c:v>
                </c:pt>
                <c:pt idx="439">
                  <c:v>-0.28436708133409533</c:v>
                </c:pt>
                <c:pt idx="440">
                  <c:v>0</c:v>
                </c:pt>
                <c:pt idx="441">
                  <c:v>-0.41497926177597533</c:v>
                </c:pt>
                <c:pt idx="442">
                  <c:v>0.18299900232456695</c:v>
                </c:pt>
                <c:pt idx="443">
                  <c:v>0</c:v>
                </c:pt>
                <c:pt idx="444">
                  <c:v>0</c:v>
                </c:pt>
                <c:pt idx="445">
                  <c:v>-1.113125868662707</c:v>
                </c:pt>
                <c:pt idx="446">
                  <c:v>0.70991653315903824</c:v>
                </c:pt>
                <c:pt idx="447">
                  <c:v>0.45685641191872112</c:v>
                </c:pt>
                <c:pt idx="448">
                  <c:v>0.11065501438346731</c:v>
                </c:pt>
                <c:pt idx="449">
                  <c:v>0.38373650926975</c:v>
                </c:pt>
                <c:pt idx="450">
                  <c:v>-0.66604096691367376</c:v>
                </c:pt>
                <c:pt idx="451">
                  <c:v>-0.22229078332591451</c:v>
                </c:pt>
                <c:pt idx="452">
                  <c:v>0.87310932994350288</c:v>
                </c:pt>
                <c:pt idx="453">
                  <c:v>1.2384156107710114</c:v>
                </c:pt>
                <c:pt idx="454">
                  <c:v>0.10093022821110187</c:v>
                </c:pt>
                <c:pt idx="455">
                  <c:v>1.1964412659548633</c:v>
                </c:pt>
                <c:pt idx="456">
                  <c:v>0.2839566574673833</c:v>
                </c:pt>
                <c:pt idx="457">
                  <c:v>-8.0251862648563696E-2</c:v>
                </c:pt>
                <c:pt idx="458">
                  <c:v>-0.10950691679494727</c:v>
                </c:pt>
                <c:pt idx="459">
                  <c:v>-0.47791794729131093</c:v>
                </c:pt>
                <c:pt idx="460">
                  <c:v>0.19184721088226653</c:v>
                </c:pt>
                <c:pt idx="461">
                  <c:v>0.70491621294001305</c:v>
                </c:pt>
                <c:pt idx="462">
                  <c:v>0.71611728572271904</c:v>
                </c:pt>
                <c:pt idx="463">
                  <c:v>0.2834989487132934</c:v>
                </c:pt>
                <c:pt idx="464">
                  <c:v>2.500479849146287E-3</c:v>
                </c:pt>
                <c:pt idx="465">
                  <c:v>0.40502209865325312</c:v>
                </c:pt>
                <c:pt idx="466">
                  <c:v>0.79588930699776161</c:v>
                </c:pt>
                <c:pt idx="467">
                  <c:v>-1.9222639072440761E-2</c:v>
                </c:pt>
                <c:pt idx="468">
                  <c:v>-0.33739327463449531</c:v>
                </c:pt>
                <c:pt idx="469">
                  <c:v>-0.65644267578923543</c:v>
                </c:pt>
                <c:pt idx="470">
                  <c:v>8.070192448178018E-2</c:v>
                </c:pt>
                <c:pt idx="471">
                  <c:v>-0.32655403712599984</c:v>
                </c:pt>
                <c:pt idx="472">
                  <c:v>-0.58497850888837222</c:v>
                </c:pt>
                <c:pt idx="473">
                  <c:v>-0.54880113922523766</c:v>
                </c:pt>
                <c:pt idx="474">
                  <c:v>0.14097647778139361</c:v>
                </c:pt>
                <c:pt idx="475">
                  <c:v>0.22147399180527533</c:v>
                </c:pt>
                <c:pt idx="476">
                  <c:v>-4.8243291286050871E-2</c:v>
                </c:pt>
                <c:pt idx="477">
                  <c:v>0.69992221634629148</c:v>
                </c:pt>
                <c:pt idx="478">
                  <c:v>0.34328054223615356</c:v>
                </c:pt>
                <c:pt idx="479">
                  <c:v>0.5134165647987563</c:v>
                </c:pt>
                <c:pt idx="480">
                  <c:v>5.5703948745693841E-3</c:v>
                </c:pt>
                <c:pt idx="481">
                  <c:v>0.34739351569849491</c:v>
                </c:pt>
                <c:pt idx="482">
                  <c:v>-0.75252590931890184</c:v>
                </c:pt>
                <c:pt idx="483">
                  <c:v>-0.40167627512150234</c:v>
                </c:pt>
                <c:pt idx="484">
                  <c:v>-0.30344904430729563</c:v>
                </c:pt>
                <c:pt idx="485">
                  <c:v>0.68172151070041176</c:v>
                </c:pt>
                <c:pt idx="486">
                  <c:v>-0.12441847104962687</c:v>
                </c:pt>
                <c:pt idx="487">
                  <c:v>0.47134598091271024</c:v>
                </c:pt>
                <c:pt idx="488">
                  <c:v>-0.78212742174987615</c:v>
                </c:pt>
                <c:pt idx="489">
                  <c:v>-0.27763935954019892</c:v>
                </c:pt>
                <c:pt idx="490">
                  <c:v>0.35764348465360785</c:v>
                </c:pt>
                <c:pt idx="491">
                  <c:v>1.7198771409604595E-2</c:v>
                </c:pt>
                <c:pt idx="492">
                  <c:v>0.22137736799055252</c:v>
                </c:pt>
                <c:pt idx="493">
                  <c:v>-0.23990961142693967</c:v>
                </c:pt>
                <c:pt idx="494">
                  <c:v>0.25900333772126805</c:v>
                </c:pt>
                <c:pt idx="495">
                  <c:v>0.46024553031222382</c:v>
                </c:pt>
                <c:pt idx="496">
                  <c:v>0.12552633365963356</c:v>
                </c:pt>
                <c:pt idx="497">
                  <c:v>1.329268130676196E-2</c:v>
                </c:pt>
                <c:pt idx="498">
                  <c:v>-0.18044354401131096</c:v>
                </c:pt>
                <c:pt idx="499">
                  <c:v>0.53575834856037763</c:v>
                </c:pt>
                <c:pt idx="500">
                  <c:v>-0.19801484382200815</c:v>
                </c:pt>
                <c:pt idx="501">
                  <c:v>-0.35787732282298218</c:v>
                </c:pt>
                <c:pt idx="502">
                  <c:v>1.0333392918976809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5-408F-B29E-07F40EF98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'Z-scores&lt;3'!$C$22:$SK$22</c:f>
              <c:numCache>
                <c:formatCode>General</c:formatCode>
                <c:ptCount val="50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5-408F-B29E-07F40EF98352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'Z-scores&lt;3'!$C$23:$SK$23</c:f>
              <c:numCache>
                <c:formatCode>General</c:formatCode>
                <c:ptCount val="50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5-408F-B29E-07F40EF98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0</xdr:rowOff>
    </xdr:from>
    <xdr:to>
      <xdr:col>24</xdr:col>
      <xdr:colOff>0</xdr:colOff>
      <xdr:row>131</xdr:row>
      <xdr:rowOff>28575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FED2DA56-3C9A-499D-BB43-772B15469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21</xdr:col>
      <xdr:colOff>600076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84165E1-D340-4FEA-939B-ECA3F0F6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21</xdr:col>
      <xdr:colOff>600076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5CA96C8-6911-4290-B736-338C244B6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0</xdr:rowOff>
    </xdr:from>
    <xdr:to>
      <xdr:col>21</xdr:col>
      <xdr:colOff>600076</xdr:colOff>
      <xdr:row>51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CBE10526-631D-4598-AFB5-E629F787A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0</xdr:rowOff>
    </xdr:from>
    <xdr:to>
      <xdr:col>21</xdr:col>
      <xdr:colOff>600076</xdr:colOff>
      <xdr:row>51</xdr:row>
      <xdr:rowOff>185738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127C570-B6FE-478D-ACA5-97A500F7D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0</xdr:rowOff>
    </xdr:from>
    <xdr:to>
      <xdr:col>16</xdr:col>
      <xdr:colOff>541244</xdr:colOff>
      <xdr:row>46</xdr:row>
      <xdr:rowOff>100013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7D56F4C6-7834-4D3D-AFE0-A729C6DBA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0</xdr:rowOff>
    </xdr:from>
    <xdr:to>
      <xdr:col>16</xdr:col>
      <xdr:colOff>541244</xdr:colOff>
      <xdr:row>46</xdr:row>
      <xdr:rowOff>100013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9F97AC4-93FA-4B45-AF1F-9874B5B77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F11E1-4E1E-4392-B4AF-3BD484E7D1DC}" name="Tabel132" displayName="Tabel132" ref="A1:M1091" totalsRowShown="0" headerRowDxfId="29">
  <autoFilter ref="A1:M1091" xr:uid="{C85B788A-26C0-4BD3-B474-795410AB5F13}"/>
  <tableColumns count="13">
    <tableColumn id="1" xr3:uid="{2DE0D074-13CD-40A9-889D-CCB57A1AA3A3}" name="Order" dataDxfId="28"/>
    <tableColumn id="2" xr3:uid="{D9D3E96D-658F-4934-B171-54D0FAD6FD33}" name="Region1" dataDxfId="27"/>
    <tableColumn id="3" xr3:uid="{2ABE7206-D6A8-4334-AE60-927DF016F4CD}" name="Region2" dataDxfId="26"/>
    <tableColumn id="4" xr3:uid="{377292DE-33FD-471F-A284-1DEFAE6DCB98}" name="Region3" dataDxfId="25"/>
    <tableColumn id="5" xr3:uid="{CAC98C27-0FCE-469F-A2B2-6186E336F32B}" name="Region4" dataDxfId="24"/>
    <tableColumn id="6" xr3:uid="{650505F6-2C60-435D-B3ED-49F4DCB11A9E}" name="Region5" dataDxfId="23"/>
    <tableColumn id="7" xr3:uid="{B1D898BF-6A37-4F69-9972-E5A69248FB47}" name="Region6" dataDxfId="22"/>
    <tableColumn id="8" xr3:uid="{0B3B75D5-B3DE-480F-93AF-03CA95AFF2F6}" name="Region7" dataDxfId="21"/>
    <tableColumn id="9" xr3:uid="{310BA614-D835-4A99-9A35-FCD571AC3FD9}" name="Number" dataDxfId="20"/>
    <tableColumn id="10" xr3:uid="{6A4D68AC-AEDA-433C-AC3B-7D99215F40A5}" name="ID" dataDxfId="19"/>
    <tableColumn id="11" xr3:uid="{B3E5C959-8C4B-498E-A60B-D4701E56879B}" name="Region" dataDxfId="18"/>
    <tableColumn id="12" xr3:uid="{76324D61-E478-4A43-B75F-E7AC42645956}" name="Cluster"/>
    <tableColumn id="13" xr3:uid="{2D1BF0FE-6A36-41E2-BE72-DB3BC5EE8FB1}" name="Naa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502464-6249-4B37-AFD8-0D32E10E9733}" name="Tabel3" displayName="Tabel3" ref="O1:P92" totalsRowShown="0" headerRowDxfId="17" dataDxfId="16">
  <autoFilter ref="O1:P92" xr:uid="{4582EFF4-AFC9-4C96-9F02-080CCF7FF8AA}"/>
  <tableColumns count="2">
    <tableColumn id="1" xr3:uid="{8A97C04E-E43C-491E-A65C-243254A05689}" name="Cluster" dataDxfId="15"/>
    <tableColumn id="2" xr3:uid="{D880B04E-514E-48F2-8651-B655B20D3E11}" name="Naam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E065-6AC2-458B-B351-5FA28FF2112E}">
  <dimension ref="A1:Y1246"/>
  <sheetViews>
    <sheetView workbookViewId="0"/>
  </sheetViews>
  <sheetFormatPr defaultRowHeight="15" x14ac:dyDescent="0.25"/>
  <cols>
    <col min="1" max="1" width="10" bestFit="1" customWidth="1"/>
    <col min="2" max="2" width="39.85546875" customWidth="1"/>
    <col min="3" max="3" width="19.5703125" bestFit="1" customWidth="1"/>
    <col min="4" max="4" width="14.140625" bestFit="1" customWidth="1"/>
    <col min="5" max="5" width="11.5703125" bestFit="1" customWidth="1"/>
    <col min="6" max="20" width="8.5703125" bestFit="1" customWidth="1"/>
    <col min="21" max="21" width="10.28515625" bestFit="1" customWidth="1"/>
    <col min="22" max="22" width="10.28515625" customWidth="1"/>
  </cols>
  <sheetData>
    <row r="1" spans="1:25" x14ac:dyDescent="0.25">
      <c r="E1">
        <v>0</v>
      </c>
      <c r="F1">
        <v>0</v>
      </c>
      <c r="G1">
        <v>0</v>
      </c>
      <c r="H1">
        <v>0</v>
      </c>
      <c r="I1">
        <v>0</v>
      </c>
      <c r="J1" s="13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345391</v>
      </c>
      <c r="F2" s="1">
        <v>348028</v>
      </c>
      <c r="G2" s="1">
        <v>348030</v>
      </c>
      <c r="H2" s="1">
        <v>348035</v>
      </c>
      <c r="I2" s="1">
        <v>348465</v>
      </c>
      <c r="J2" s="1">
        <v>349038</v>
      </c>
      <c r="K2" s="1">
        <v>349438</v>
      </c>
      <c r="L2" s="1">
        <v>354044</v>
      </c>
      <c r="M2" s="1">
        <v>354519</v>
      </c>
      <c r="N2" s="1">
        <v>354522</v>
      </c>
      <c r="O2" s="1">
        <v>348034</v>
      </c>
      <c r="P2" s="1">
        <v>349022</v>
      </c>
      <c r="Q2" s="1">
        <v>349440</v>
      </c>
      <c r="R2" s="1">
        <v>350322</v>
      </c>
      <c r="S2" s="1">
        <v>350324</v>
      </c>
      <c r="T2" s="1">
        <v>354043</v>
      </c>
      <c r="U2" s="1" t="s">
        <v>1254</v>
      </c>
      <c r="V2" s="1" t="s">
        <v>1421</v>
      </c>
      <c r="W2" s="1" t="s">
        <v>507</v>
      </c>
      <c r="X2" s="1" t="s">
        <v>508</v>
      </c>
      <c r="Y2" s="1" t="s">
        <v>509</v>
      </c>
    </row>
    <row r="3" spans="1:25" x14ac:dyDescent="0.25">
      <c r="A3">
        <v>0</v>
      </c>
      <c r="B3" t="s">
        <v>4</v>
      </c>
      <c r="C3">
        <v>0</v>
      </c>
      <c r="E3">
        <v>409976</v>
      </c>
      <c r="F3">
        <v>335651</v>
      </c>
      <c r="G3">
        <v>251576</v>
      </c>
      <c r="H3">
        <v>349440</v>
      </c>
      <c r="I3">
        <v>372074</v>
      </c>
      <c r="J3">
        <v>363773</v>
      </c>
      <c r="K3">
        <v>315889</v>
      </c>
      <c r="L3">
        <v>303738</v>
      </c>
      <c r="M3">
        <v>234665</v>
      </c>
      <c r="N3">
        <v>247709</v>
      </c>
      <c r="O3">
        <v>363766</v>
      </c>
      <c r="P3">
        <v>525215</v>
      </c>
      <c r="Q3">
        <v>350378</v>
      </c>
      <c r="R3">
        <v>285271</v>
      </c>
      <c r="S3">
        <v>318028</v>
      </c>
      <c r="T3">
        <v>355637</v>
      </c>
      <c r="U3">
        <f>IF(AND(X3=0,Y3=0),0,1)</f>
        <v>1</v>
      </c>
      <c r="V3">
        <f>SUMIFS(Tabel132[Cluster],Tabel132[ID],A3)</f>
        <v>0</v>
      </c>
      <c r="W3">
        <f>IFERROR(_xlfn.T.TEST(E3:N3,O3:T3,2,2),"")</f>
        <v>0.19722229126919097</v>
      </c>
      <c r="X3">
        <f>AVERAGE(E3:N3)</f>
        <v>318449.09999999998</v>
      </c>
      <c r="Y3">
        <f>AVERAGE(O3:T3)</f>
        <v>366382.5</v>
      </c>
    </row>
    <row r="4" spans="1:25" x14ac:dyDescent="0.25">
      <c r="A4">
        <v>1</v>
      </c>
      <c r="B4" t="s">
        <v>5</v>
      </c>
      <c r="C4">
        <v>75500</v>
      </c>
      <c r="D4">
        <v>557</v>
      </c>
      <c r="E4">
        <v>19</v>
      </c>
      <c r="F4">
        <v>1</v>
      </c>
      <c r="G4">
        <v>19</v>
      </c>
      <c r="H4">
        <v>46</v>
      </c>
      <c r="I4">
        <v>51</v>
      </c>
      <c r="J4">
        <v>0</v>
      </c>
      <c r="K4">
        <v>1</v>
      </c>
      <c r="L4">
        <v>14</v>
      </c>
      <c r="M4">
        <v>0</v>
      </c>
      <c r="N4">
        <v>89</v>
      </c>
      <c r="O4">
        <v>360</v>
      </c>
      <c r="P4">
        <v>4</v>
      </c>
      <c r="Q4">
        <v>7</v>
      </c>
      <c r="R4">
        <v>27</v>
      </c>
      <c r="S4">
        <v>47</v>
      </c>
      <c r="T4">
        <v>0</v>
      </c>
      <c r="U4">
        <f t="shared" ref="U4:U67" si="0">IF(AND(X4=0,Y4=0),0,1)</f>
        <v>1</v>
      </c>
      <c r="V4">
        <f>SUMIFS(Tabel132[Cluster],Tabel132[ID],A4)</f>
        <v>84</v>
      </c>
      <c r="W4">
        <f>IFERROR(_xlfn.T.TEST(E4:N4,O4:T4,2,2),"")</f>
        <v>0.2860458911701752</v>
      </c>
      <c r="X4">
        <f>AVERAGE(E4:N4)</f>
        <v>24</v>
      </c>
      <c r="Y4">
        <f>AVERAGE(O4:T4)</f>
        <v>74.166666666666671</v>
      </c>
    </row>
    <row r="5" spans="1:25" x14ac:dyDescent="0.25">
      <c r="A5">
        <v>2</v>
      </c>
      <c r="B5" t="s">
        <v>6</v>
      </c>
      <c r="C5">
        <v>6200</v>
      </c>
      <c r="D5">
        <v>345</v>
      </c>
      <c r="E5">
        <v>643</v>
      </c>
      <c r="F5">
        <v>613</v>
      </c>
      <c r="G5">
        <v>937</v>
      </c>
      <c r="H5">
        <v>618</v>
      </c>
      <c r="I5">
        <v>780</v>
      </c>
      <c r="J5">
        <v>1663</v>
      </c>
      <c r="K5">
        <v>469</v>
      </c>
      <c r="L5">
        <v>589</v>
      </c>
      <c r="M5">
        <v>557</v>
      </c>
      <c r="N5">
        <v>636</v>
      </c>
      <c r="O5">
        <v>551</v>
      </c>
      <c r="P5">
        <v>680</v>
      </c>
      <c r="Q5">
        <v>738</v>
      </c>
      <c r="R5">
        <v>612</v>
      </c>
      <c r="S5">
        <v>694</v>
      </c>
      <c r="T5">
        <v>320</v>
      </c>
      <c r="U5">
        <f t="shared" si="0"/>
        <v>1</v>
      </c>
      <c r="V5">
        <f>SUMIFS(Tabel132[Cluster],Tabel132[ID],A5)</f>
        <v>8</v>
      </c>
      <c r="W5">
        <f>IFERROR(_xlfn.T.TEST(E5:N5,O5:T5,2,2),"")</f>
        <v>0.33136570996298942</v>
      </c>
      <c r="X5">
        <f>AVERAGE(E5:N5)</f>
        <v>750.5</v>
      </c>
      <c r="Y5">
        <f>AVERAGE(O5:T5)</f>
        <v>599.16666666666663</v>
      </c>
    </row>
    <row r="6" spans="1:25" x14ac:dyDescent="0.25">
      <c r="A6">
        <v>3</v>
      </c>
      <c r="B6" t="s">
        <v>510</v>
      </c>
      <c r="C6">
        <v>118200</v>
      </c>
      <c r="D6">
        <v>1040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f t="shared" si="0"/>
        <v>0</v>
      </c>
      <c r="V6">
        <f>SUMIFS(Tabel132[Cluster],Tabel132[ID],A6)</f>
        <v>0</v>
      </c>
      <c r="W6" t="str">
        <f>IFERROR(_xlfn.T.TEST(E6:N6,O6:T6,2,2),"")</f>
        <v/>
      </c>
      <c r="X6">
        <f>AVERAGE(E6:N6)</f>
        <v>0</v>
      </c>
      <c r="Y6">
        <f>AVERAGE(O6:T6)</f>
        <v>0</v>
      </c>
    </row>
    <row r="7" spans="1:25" x14ac:dyDescent="0.25">
      <c r="A7">
        <v>4</v>
      </c>
      <c r="B7" t="s">
        <v>7</v>
      </c>
      <c r="C7">
        <v>79100</v>
      </c>
      <c r="D7">
        <v>339</v>
      </c>
      <c r="E7">
        <v>10234</v>
      </c>
      <c r="F7">
        <v>24062</v>
      </c>
      <c r="G7">
        <v>11035</v>
      </c>
      <c r="H7">
        <v>6232</v>
      </c>
      <c r="I7">
        <v>7301</v>
      </c>
      <c r="J7">
        <v>17416</v>
      </c>
      <c r="K7">
        <v>9290</v>
      </c>
      <c r="L7">
        <v>15429</v>
      </c>
      <c r="M7">
        <v>7409</v>
      </c>
      <c r="N7">
        <v>11101</v>
      </c>
      <c r="O7">
        <v>20742</v>
      </c>
      <c r="P7">
        <v>25984</v>
      </c>
      <c r="Q7">
        <v>18856</v>
      </c>
      <c r="R7">
        <v>26916</v>
      </c>
      <c r="S7">
        <v>18871</v>
      </c>
      <c r="T7">
        <v>4678</v>
      </c>
      <c r="U7">
        <f t="shared" si="0"/>
        <v>1</v>
      </c>
      <c r="V7">
        <f>SUMIFS(Tabel132[Cluster],Tabel132[ID],A7)</f>
        <v>86</v>
      </c>
      <c r="W7">
        <f>IFERROR(_xlfn.T.TEST(E7:N7,O7:T7,2,2),"")</f>
        <v>4.5366564082307367E-2</v>
      </c>
      <c r="X7">
        <f>AVERAGE(E7:N7)</f>
        <v>11950.9</v>
      </c>
      <c r="Y7">
        <f>AVERAGE(O7:T7)</f>
        <v>19341.166666666668</v>
      </c>
    </row>
    <row r="8" spans="1:25" x14ac:dyDescent="0.25">
      <c r="A8">
        <v>6</v>
      </c>
      <c r="B8" t="s">
        <v>8</v>
      </c>
      <c r="C8">
        <v>107000</v>
      </c>
      <c r="D8">
        <v>784</v>
      </c>
      <c r="E8">
        <v>24387</v>
      </c>
      <c r="F8">
        <v>24092</v>
      </c>
      <c r="G8">
        <v>29631</v>
      </c>
      <c r="H8">
        <v>21120</v>
      </c>
      <c r="I8">
        <v>17399</v>
      </c>
      <c r="J8">
        <v>15541</v>
      </c>
      <c r="K8">
        <v>16818</v>
      </c>
      <c r="L8">
        <v>16337</v>
      </c>
      <c r="M8">
        <v>15595</v>
      </c>
      <c r="N8">
        <v>21078</v>
      </c>
      <c r="O8">
        <v>19550</v>
      </c>
      <c r="P8">
        <v>22803</v>
      </c>
      <c r="Q8">
        <v>23398</v>
      </c>
      <c r="R8">
        <v>19948</v>
      </c>
      <c r="S8">
        <v>19063</v>
      </c>
      <c r="T8">
        <v>18508</v>
      </c>
      <c r="U8">
        <f t="shared" si="0"/>
        <v>1</v>
      </c>
      <c r="V8">
        <f>SUMIFS(Tabel132[Cluster],Tabel132[ID],A8)</f>
        <v>0</v>
      </c>
      <c r="W8">
        <f>IFERROR(_xlfn.T.TEST(E8:N8,O8:T8,2,2),"")</f>
        <v>0.86887800522378944</v>
      </c>
      <c r="X8">
        <f>AVERAGE(E8:N8)</f>
        <v>20199.8</v>
      </c>
      <c r="Y8">
        <f>AVERAGE(O8:T8)</f>
        <v>20545</v>
      </c>
    </row>
    <row r="9" spans="1:25" x14ac:dyDescent="0.25">
      <c r="A9">
        <v>7</v>
      </c>
      <c r="B9" t="s">
        <v>9</v>
      </c>
      <c r="C9">
        <v>85300</v>
      </c>
      <c r="D9">
        <v>1132</v>
      </c>
      <c r="E9">
        <v>1588</v>
      </c>
      <c r="F9">
        <v>5745</v>
      </c>
      <c r="G9">
        <v>2043</v>
      </c>
      <c r="H9">
        <v>218</v>
      </c>
      <c r="I9">
        <v>718</v>
      </c>
      <c r="J9">
        <v>1064</v>
      </c>
      <c r="K9">
        <v>156</v>
      </c>
      <c r="L9">
        <v>4558</v>
      </c>
      <c r="M9">
        <v>2932</v>
      </c>
      <c r="N9">
        <v>1075</v>
      </c>
      <c r="O9">
        <v>6120</v>
      </c>
      <c r="P9">
        <v>710</v>
      </c>
      <c r="Q9">
        <v>1964</v>
      </c>
      <c r="R9">
        <v>4570</v>
      </c>
      <c r="S9">
        <v>5464</v>
      </c>
      <c r="T9">
        <v>58</v>
      </c>
      <c r="U9">
        <f t="shared" si="0"/>
        <v>1</v>
      </c>
      <c r="V9">
        <f>SUMIFS(Tabel132[Cluster],Tabel132[ID],A9)</f>
        <v>93</v>
      </c>
      <c r="W9">
        <f>IFERROR(_xlfn.T.TEST(E9:N9,O9:T9,2,2),"")</f>
        <v>0.32260943631387207</v>
      </c>
      <c r="X9">
        <f>AVERAGE(E9:N9)</f>
        <v>2009.7</v>
      </c>
      <c r="Y9">
        <f>AVERAGE(O9:T9)</f>
        <v>3147.6666666666665</v>
      </c>
    </row>
    <row r="10" spans="1:25" x14ac:dyDescent="0.25">
      <c r="A10">
        <v>8</v>
      </c>
      <c r="B10" t="s">
        <v>511</v>
      </c>
      <c r="C10">
        <v>100</v>
      </c>
      <c r="D10">
        <v>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f t="shared" si="0"/>
        <v>0</v>
      </c>
      <c r="V10">
        <f>SUMIFS(Tabel132[Cluster],Tabel132[ID],A10)</f>
        <v>0</v>
      </c>
      <c r="W10" t="str">
        <f>IFERROR(_xlfn.T.TEST(E10:N10,O10:T10,2,2),"")</f>
        <v/>
      </c>
      <c r="X10">
        <f>AVERAGE(E10:N10)</f>
        <v>0</v>
      </c>
      <c r="Y10">
        <f>AVERAGE(O10:T10)</f>
        <v>0</v>
      </c>
    </row>
    <row r="11" spans="1:25" x14ac:dyDescent="0.25">
      <c r="A11">
        <v>9</v>
      </c>
      <c r="B11" t="s">
        <v>10</v>
      </c>
      <c r="C11">
        <v>7500</v>
      </c>
      <c r="D11">
        <v>361</v>
      </c>
      <c r="E11">
        <v>732</v>
      </c>
      <c r="F11">
        <v>1224</v>
      </c>
      <c r="G11">
        <v>2250</v>
      </c>
      <c r="H11">
        <v>200</v>
      </c>
      <c r="I11">
        <v>1087</v>
      </c>
      <c r="J11">
        <v>179</v>
      </c>
      <c r="K11">
        <v>711</v>
      </c>
      <c r="L11">
        <v>607</v>
      </c>
      <c r="M11">
        <v>1045</v>
      </c>
      <c r="N11">
        <v>460</v>
      </c>
      <c r="O11">
        <v>822</v>
      </c>
      <c r="P11">
        <v>1375</v>
      </c>
      <c r="Q11">
        <v>867</v>
      </c>
      <c r="R11">
        <v>1031</v>
      </c>
      <c r="S11">
        <v>1196</v>
      </c>
      <c r="T11">
        <v>393</v>
      </c>
      <c r="U11">
        <f t="shared" si="0"/>
        <v>1</v>
      </c>
      <c r="V11">
        <f>SUMIFS(Tabel132[Cluster],Tabel132[ID],A11)</f>
        <v>10</v>
      </c>
      <c r="W11">
        <f>IFERROR(_xlfn.T.TEST(E11:N11,O11:T11,2,2),"")</f>
        <v>0.72473121395104356</v>
      </c>
      <c r="X11">
        <f>AVERAGE(E11:N11)</f>
        <v>849.5</v>
      </c>
      <c r="Y11">
        <f>AVERAGE(O11:T11)</f>
        <v>947.33333333333337</v>
      </c>
    </row>
    <row r="12" spans="1:25" x14ac:dyDescent="0.25">
      <c r="A12">
        <v>10</v>
      </c>
      <c r="B12" t="s">
        <v>11</v>
      </c>
      <c r="C12">
        <v>81100</v>
      </c>
      <c r="D12">
        <v>294</v>
      </c>
      <c r="E12">
        <v>7362</v>
      </c>
      <c r="F12">
        <v>7856</v>
      </c>
      <c r="G12">
        <v>8732</v>
      </c>
      <c r="H12">
        <v>3835</v>
      </c>
      <c r="I12">
        <v>4745</v>
      </c>
      <c r="J12">
        <v>3761</v>
      </c>
      <c r="K12">
        <v>3199</v>
      </c>
      <c r="L12">
        <v>6627</v>
      </c>
      <c r="M12">
        <v>4127</v>
      </c>
      <c r="N12">
        <v>5817</v>
      </c>
      <c r="O12">
        <v>11715</v>
      </c>
      <c r="P12">
        <v>7423</v>
      </c>
      <c r="Q12">
        <v>12650</v>
      </c>
      <c r="R12">
        <v>4499</v>
      </c>
      <c r="S12">
        <v>4611</v>
      </c>
      <c r="T12">
        <v>4121</v>
      </c>
      <c r="U12">
        <f t="shared" si="0"/>
        <v>1</v>
      </c>
      <c r="V12">
        <f>SUMIFS(Tabel132[Cluster],Tabel132[ID],A12)</f>
        <v>89</v>
      </c>
      <c r="W12">
        <f>IFERROR(_xlfn.T.TEST(E12:N12,O12:T12,2,2),"")</f>
        <v>0.20581846069656085</v>
      </c>
      <c r="X12">
        <f>AVERAGE(E12:N12)</f>
        <v>5606.1</v>
      </c>
      <c r="Y12">
        <f>AVERAGE(O12:T12)</f>
        <v>7503.166666666667</v>
      </c>
    </row>
    <row r="13" spans="1:25" x14ac:dyDescent="0.25">
      <c r="A13">
        <v>11</v>
      </c>
      <c r="B13" t="s">
        <v>512</v>
      </c>
      <c r="C13">
        <v>118300</v>
      </c>
      <c r="D13">
        <v>1040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f t="shared" si="0"/>
        <v>0</v>
      </c>
      <c r="V13">
        <f>SUMIFS(Tabel132[Cluster],Tabel132[ID],A13)</f>
        <v>0</v>
      </c>
      <c r="W13" t="str">
        <f>IFERROR(_xlfn.T.TEST(E13:N13,O13:T13,2,2),"")</f>
        <v/>
      </c>
      <c r="X13">
        <f>AVERAGE(E13:N13)</f>
        <v>0</v>
      </c>
      <c r="Y13">
        <f>AVERAGE(O13:T13)</f>
        <v>0</v>
      </c>
    </row>
    <row r="14" spans="1:25" x14ac:dyDescent="0.25">
      <c r="A14">
        <v>12</v>
      </c>
      <c r="B14" t="s">
        <v>513</v>
      </c>
      <c r="C14">
        <v>84100</v>
      </c>
      <c r="D14">
        <v>165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f t="shared" si="0"/>
        <v>0</v>
      </c>
      <c r="V14">
        <f>SUMIFS(Tabel132[Cluster],Tabel132[ID],A14)</f>
        <v>92</v>
      </c>
      <c r="W14" t="str">
        <f>IFERROR(_xlfn.T.TEST(E14:N14,O14:T14,2,2),"")</f>
        <v/>
      </c>
      <c r="X14">
        <f>AVERAGE(E14:N14)</f>
        <v>0</v>
      </c>
      <c r="Y14">
        <f>AVERAGE(O14:T14)</f>
        <v>0</v>
      </c>
    </row>
    <row r="15" spans="1:25" x14ac:dyDescent="0.25">
      <c r="A15">
        <v>14</v>
      </c>
      <c r="B15" t="s">
        <v>514</v>
      </c>
      <c r="C15">
        <v>108200</v>
      </c>
      <c r="D15">
        <v>896</v>
      </c>
      <c r="E15">
        <v>11</v>
      </c>
      <c r="F15">
        <v>11</v>
      </c>
      <c r="G15">
        <v>6</v>
      </c>
      <c r="H15">
        <v>6</v>
      </c>
      <c r="I15">
        <v>1</v>
      </c>
      <c r="J15">
        <v>10</v>
      </c>
      <c r="K15">
        <v>12</v>
      </c>
      <c r="L15">
        <v>6</v>
      </c>
      <c r="M15">
        <v>1</v>
      </c>
      <c r="N15">
        <v>8</v>
      </c>
      <c r="O15">
        <v>11</v>
      </c>
      <c r="P15">
        <v>6</v>
      </c>
      <c r="Q15">
        <v>7</v>
      </c>
      <c r="R15">
        <v>5</v>
      </c>
      <c r="S15">
        <v>9</v>
      </c>
      <c r="T15">
        <v>0</v>
      </c>
      <c r="U15">
        <f t="shared" si="0"/>
        <v>1</v>
      </c>
      <c r="V15">
        <f>SUMIFS(Tabel132[Cluster],Tabel132[ID],A15)</f>
        <v>0</v>
      </c>
      <c r="W15">
        <f>IFERROR(_xlfn.T.TEST(E15:N15,O15:T15,2,2),"")</f>
        <v>0.67350048345450908</v>
      </c>
      <c r="X15">
        <f>AVERAGE(E15:N15)</f>
        <v>7.2</v>
      </c>
      <c r="Y15">
        <f>AVERAGE(O15:T15)</f>
        <v>6.333333333333333</v>
      </c>
    </row>
    <row r="16" spans="1:25" x14ac:dyDescent="0.25">
      <c r="A16">
        <v>15</v>
      </c>
      <c r="B16" t="s">
        <v>12</v>
      </c>
      <c r="C16">
        <v>68100</v>
      </c>
      <c r="D16">
        <v>571</v>
      </c>
      <c r="E16">
        <v>548</v>
      </c>
      <c r="F16">
        <v>321</v>
      </c>
      <c r="G16">
        <v>299</v>
      </c>
      <c r="H16">
        <v>40</v>
      </c>
      <c r="I16">
        <v>249</v>
      </c>
      <c r="J16">
        <v>0</v>
      </c>
      <c r="K16">
        <v>124</v>
      </c>
      <c r="L16">
        <v>197</v>
      </c>
      <c r="M16">
        <v>87</v>
      </c>
      <c r="N16">
        <v>16</v>
      </c>
      <c r="O16">
        <v>17</v>
      </c>
      <c r="P16">
        <v>458</v>
      </c>
      <c r="Q16">
        <v>496</v>
      </c>
      <c r="R16">
        <v>561</v>
      </c>
      <c r="S16">
        <v>161</v>
      </c>
      <c r="T16">
        <v>55</v>
      </c>
      <c r="U16">
        <f t="shared" si="0"/>
        <v>1</v>
      </c>
      <c r="V16">
        <f>SUMIFS(Tabel132[Cluster],Tabel132[ID],A16)</f>
        <v>80</v>
      </c>
      <c r="W16">
        <f>IFERROR(_xlfn.T.TEST(E16:N16,O16:T16,2,2),"")</f>
        <v>0.33240720803539769</v>
      </c>
      <c r="X16">
        <f>AVERAGE(E16:N16)</f>
        <v>188.1</v>
      </c>
      <c r="Y16">
        <f>AVERAGE(O16:T16)</f>
        <v>291.33333333333331</v>
      </c>
    </row>
    <row r="17" spans="1:25" x14ac:dyDescent="0.25">
      <c r="A17">
        <v>16</v>
      </c>
      <c r="B17" t="s">
        <v>515</v>
      </c>
      <c r="C17">
        <v>46500</v>
      </c>
      <c r="D17">
        <v>703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f t="shared" si="0"/>
        <v>0</v>
      </c>
      <c r="V17">
        <f>SUMIFS(Tabel132[Cluster],Tabel132[ID],A17)</f>
        <v>61</v>
      </c>
      <c r="W17" t="str">
        <f>IFERROR(_xlfn.T.TEST(E17:N17,O17:T17,2,2),"")</f>
        <v/>
      </c>
      <c r="X17">
        <f>AVERAGE(E17:N17)</f>
        <v>0</v>
      </c>
      <c r="Y17">
        <f>AVERAGE(O17:T17)</f>
        <v>0</v>
      </c>
    </row>
    <row r="18" spans="1:25" x14ac:dyDescent="0.25">
      <c r="A18">
        <v>17</v>
      </c>
      <c r="B18" t="s">
        <v>13</v>
      </c>
      <c r="C18">
        <v>81000</v>
      </c>
      <c r="D18">
        <v>294</v>
      </c>
      <c r="E18">
        <v>2110</v>
      </c>
      <c r="F18">
        <v>13091</v>
      </c>
      <c r="G18">
        <v>11319</v>
      </c>
      <c r="H18">
        <v>1798</v>
      </c>
      <c r="I18">
        <v>6833</v>
      </c>
      <c r="J18">
        <v>6469</v>
      </c>
      <c r="K18">
        <v>7159</v>
      </c>
      <c r="L18">
        <v>9583</v>
      </c>
      <c r="M18">
        <v>3961</v>
      </c>
      <c r="N18">
        <v>8683</v>
      </c>
      <c r="O18">
        <v>14874</v>
      </c>
      <c r="P18">
        <v>11840</v>
      </c>
      <c r="Q18">
        <v>13887</v>
      </c>
      <c r="R18">
        <v>11380</v>
      </c>
      <c r="S18">
        <v>10024</v>
      </c>
      <c r="T18">
        <v>4653</v>
      </c>
      <c r="U18">
        <f t="shared" si="0"/>
        <v>1</v>
      </c>
      <c r="V18">
        <f>SUMIFS(Tabel132[Cluster],Tabel132[ID],A18)</f>
        <v>89</v>
      </c>
      <c r="W18">
        <f>IFERROR(_xlfn.T.TEST(E18:N18,O18:T18,2,2),"")</f>
        <v>5.4177395457420945E-2</v>
      </c>
      <c r="X18">
        <f>AVERAGE(E18:N18)</f>
        <v>7100.6</v>
      </c>
      <c r="Y18">
        <f>AVERAGE(O18:T18)</f>
        <v>11109.666666666666</v>
      </c>
    </row>
    <row r="19" spans="1:25" x14ac:dyDescent="0.25">
      <c r="A19">
        <v>18</v>
      </c>
      <c r="B19" t="s">
        <v>516</v>
      </c>
      <c r="C19">
        <v>118400</v>
      </c>
      <c r="D19">
        <v>1040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f t="shared" si="0"/>
        <v>0</v>
      </c>
      <c r="V19">
        <f>SUMIFS(Tabel132[Cluster],Tabel132[ID],A19)</f>
        <v>0</v>
      </c>
      <c r="W19" t="str">
        <f>IFERROR(_xlfn.T.TEST(E19:N19,O19:T19,2,2),"")</f>
        <v/>
      </c>
      <c r="X19">
        <f>AVERAGE(E19:N19)</f>
        <v>0</v>
      </c>
      <c r="Y19">
        <f>AVERAGE(O19:T19)</f>
        <v>0</v>
      </c>
    </row>
    <row r="20" spans="1:25" x14ac:dyDescent="0.25">
      <c r="A20">
        <v>19</v>
      </c>
      <c r="B20" t="s">
        <v>14</v>
      </c>
      <c r="C20">
        <v>41100</v>
      </c>
      <c r="D20">
        <v>1080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f t="shared" si="0"/>
        <v>0</v>
      </c>
      <c r="V20">
        <f>SUMIFS(Tabel132[Cluster],Tabel132[ID],A20)</f>
        <v>0</v>
      </c>
      <c r="W20" t="str">
        <f>IFERROR(_xlfn.T.TEST(E20:N20,O20:T20,2,2),"")</f>
        <v/>
      </c>
      <c r="X20">
        <f>AVERAGE(E20:N20)</f>
        <v>0</v>
      </c>
      <c r="Y20">
        <f>AVERAGE(O20:T20)</f>
        <v>0</v>
      </c>
    </row>
    <row r="21" spans="1:25" x14ac:dyDescent="0.25">
      <c r="A21">
        <v>20</v>
      </c>
      <c r="B21" t="s">
        <v>517</v>
      </c>
      <c r="C21">
        <v>41500</v>
      </c>
      <c r="D21">
        <v>918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f t="shared" si="0"/>
        <v>0</v>
      </c>
      <c r="V21">
        <f>SUMIFS(Tabel132[Cluster],Tabel132[ID],A21)</f>
        <v>54</v>
      </c>
      <c r="W21" t="str">
        <f>IFERROR(_xlfn.T.TEST(E21:N21,O21:T21,2,2),"")</f>
        <v/>
      </c>
      <c r="X21">
        <f>AVERAGE(E21:N21)</f>
        <v>0</v>
      </c>
      <c r="Y21">
        <f>AVERAGE(O21:T21)</f>
        <v>0</v>
      </c>
    </row>
    <row r="22" spans="1:25" x14ac:dyDescent="0.25">
      <c r="A22">
        <v>21</v>
      </c>
      <c r="B22" t="s">
        <v>518</v>
      </c>
      <c r="C22">
        <v>97800</v>
      </c>
      <c r="D22">
        <v>840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f t="shared" si="0"/>
        <v>0</v>
      </c>
      <c r="V22">
        <f>SUMIFS(Tabel132[Cluster],Tabel132[ID],A22)</f>
        <v>0</v>
      </c>
      <c r="W22" t="str">
        <f>IFERROR(_xlfn.T.TEST(E22:N22,O22:T22,2,2),"")</f>
        <v/>
      </c>
      <c r="X22">
        <f>AVERAGE(E22:N22)</f>
        <v>0</v>
      </c>
      <c r="Y22">
        <f>AVERAGE(O22:T22)</f>
        <v>0</v>
      </c>
    </row>
    <row r="23" spans="1:25" x14ac:dyDescent="0.25">
      <c r="A23">
        <v>22</v>
      </c>
      <c r="B23" t="s">
        <v>519</v>
      </c>
      <c r="C23">
        <v>27300</v>
      </c>
      <c r="D23">
        <v>315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f t="shared" si="0"/>
        <v>0</v>
      </c>
      <c r="V23">
        <f>SUMIFS(Tabel132[Cluster],Tabel132[ID],A23)</f>
        <v>0</v>
      </c>
      <c r="W23" t="str">
        <f>IFERROR(_xlfn.T.TEST(E23:N23,O23:T23,2,2),"")</f>
        <v/>
      </c>
      <c r="X23">
        <f>AVERAGE(E23:N23)</f>
        <v>0</v>
      </c>
      <c r="Y23">
        <f>AVERAGE(O23:T23)</f>
        <v>0</v>
      </c>
    </row>
    <row r="24" spans="1:25" x14ac:dyDescent="0.25">
      <c r="A24">
        <v>23</v>
      </c>
      <c r="B24" t="s">
        <v>15</v>
      </c>
      <c r="C24">
        <v>50100</v>
      </c>
      <c r="D24">
        <v>278</v>
      </c>
      <c r="E24">
        <v>3815</v>
      </c>
      <c r="F24">
        <v>3760</v>
      </c>
      <c r="G24">
        <v>4559</v>
      </c>
      <c r="H24">
        <v>3098</v>
      </c>
      <c r="I24">
        <v>3595</v>
      </c>
      <c r="J24">
        <v>1847</v>
      </c>
      <c r="K24">
        <v>3061</v>
      </c>
      <c r="L24">
        <v>2093</v>
      </c>
      <c r="M24">
        <v>1099</v>
      </c>
      <c r="N24">
        <v>719</v>
      </c>
      <c r="O24">
        <v>3194</v>
      </c>
      <c r="P24">
        <v>1454</v>
      </c>
      <c r="Q24">
        <v>3824</v>
      </c>
      <c r="R24">
        <v>4311</v>
      </c>
      <c r="S24">
        <v>2703</v>
      </c>
      <c r="T24">
        <v>1405</v>
      </c>
      <c r="U24">
        <f t="shared" si="0"/>
        <v>1</v>
      </c>
      <c r="V24">
        <f>SUMIFS(Tabel132[Cluster],Tabel132[ID],A24)</f>
        <v>66</v>
      </c>
      <c r="W24">
        <f>IFERROR(_xlfn.T.TEST(E24:N24,O24:T24,2,2),"")</f>
        <v>0.93843191715875585</v>
      </c>
      <c r="X24">
        <f>AVERAGE(E24:N24)</f>
        <v>2764.6</v>
      </c>
      <c r="Y24">
        <f>AVERAGE(O24:T24)</f>
        <v>2815.1666666666665</v>
      </c>
    </row>
    <row r="25" spans="1:25" x14ac:dyDescent="0.25">
      <c r="A25">
        <v>25</v>
      </c>
      <c r="B25" t="s">
        <v>520</v>
      </c>
      <c r="C25">
        <v>118500</v>
      </c>
      <c r="D25">
        <v>1040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f t="shared" si="0"/>
        <v>0</v>
      </c>
      <c r="V25">
        <f>SUMIFS(Tabel132[Cluster],Tabel132[ID],A25)</f>
        <v>0</v>
      </c>
      <c r="W25" t="str">
        <f>IFERROR(_xlfn.T.TEST(E25:N25,O25:T25,2,2),"")</f>
        <v/>
      </c>
      <c r="X25">
        <f>AVERAGE(E25:N25)</f>
        <v>0</v>
      </c>
      <c r="Y25">
        <f>AVERAGE(O25:T25)</f>
        <v>0</v>
      </c>
    </row>
    <row r="26" spans="1:25" x14ac:dyDescent="0.25">
      <c r="A26">
        <v>26</v>
      </c>
      <c r="B26" t="s">
        <v>16</v>
      </c>
      <c r="C26">
        <v>80800</v>
      </c>
      <c r="D26">
        <v>294</v>
      </c>
      <c r="E26">
        <v>485</v>
      </c>
      <c r="F26">
        <v>9635</v>
      </c>
      <c r="G26">
        <v>5646</v>
      </c>
      <c r="H26">
        <v>660</v>
      </c>
      <c r="I26">
        <v>2650</v>
      </c>
      <c r="J26">
        <v>5939</v>
      </c>
      <c r="K26">
        <v>5988</v>
      </c>
      <c r="L26">
        <v>6560</v>
      </c>
      <c r="M26">
        <v>2723</v>
      </c>
      <c r="N26">
        <v>6543</v>
      </c>
      <c r="O26">
        <v>8633</v>
      </c>
      <c r="P26">
        <v>10773</v>
      </c>
      <c r="Q26">
        <v>5582</v>
      </c>
      <c r="R26">
        <v>9461</v>
      </c>
      <c r="S26">
        <v>6873</v>
      </c>
      <c r="T26">
        <v>3758</v>
      </c>
      <c r="U26">
        <f t="shared" si="0"/>
        <v>1</v>
      </c>
      <c r="V26">
        <f>SUMIFS(Tabel132[Cluster],Tabel132[ID],A26)</f>
        <v>89</v>
      </c>
      <c r="W26">
        <f>IFERROR(_xlfn.T.TEST(E26:N26,O26:T26,2,2),"")</f>
        <v>7.2404634240983326E-2</v>
      </c>
      <c r="X26">
        <f>AVERAGE(E26:N26)</f>
        <v>4682.8999999999996</v>
      </c>
      <c r="Y26">
        <f>AVERAGE(O26:T26)</f>
        <v>7513.333333333333</v>
      </c>
    </row>
    <row r="27" spans="1:25" x14ac:dyDescent="0.25">
      <c r="A27">
        <v>27</v>
      </c>
      <c r="B27" t="s">
        <v>17</v>
      </c>
      <c r="C27">
        <v>69100</v>
      </c>
      <c r="D27">
        <v>1014</v>
      </c>
      <c r="E27">
        <v>636</v>
      </c>
      <c r="F27">
        <v>541</v>
      </c>
      <c r="G27">
        <v>406</v>
      </c>
      <c r="H27">
        <v>438</v>
      </c>
      <c r="I27">
        <v>308</v>
      </c>
      <c r="J27">
        <v>735</v>
      </c>
      <c r="K27">
        <v>450</v>
      </c>
      <c r="L27">
        <v>424</v>
      </c>
      <c r="M27">
        <v>74</v>
      </c>
      <c r="N27">
        <v>289</v>
      </c>
      <c r="O27">
        <v>666</v>
      </c>
      <c r="P27">
        <v>620</v>
      </c>
      <c r="Q27">
        <v>441</v>
      </c>
      <c r="R27">
        <v>333</v>
      </c>
      <c r="S27">
        <v>525</v>
      </c>
      <c r="T27">
        <v>270</v>
      </c>
      <c r="U27">
        <f t="shared" si="0"/>
        <v>1</v>
      </c>
      <c r="V27">
        <f>SUMIFS(Tabel132[Cluster],Tabel132[ID],A27)</f>
        <v>82</v>
      </c>
      <c r="W27">
        <f>IFERROR(_xlfn.T.TEST(E27:N27,O27:T27,2,2),"")</f>
        <v>0.62266788350035052</v>
      </c>
      <c r="X27">
        <f>AVERAGE(E27:N27)</f>
        <v>430.1</v>
      </c>
      <c r="Y27">
        <f>AVERAGE(O27:T27)</f>
        <v>475.83333333333331</v>
      </c>
    </row>
    <row r="28" spans="1:25" x14ac:dyDescent="0.25">
      <c r="A28">
        <v>28</v>
      </c>
      <c r="B28" t="s">
        <v>521</v>
      </c>
      <c r="C28">
        <v>42400</v>
      </c>
      <c r="D28">
        <v>918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f t="shared" si="0"/>
        <v>0</v>
      </c>
      <c r="V28">
        <f>SUMIFS(Tabel132[Cluster],Tabel132[ID],A28)</f>
        <v>54</v>
      </c>
      <c r="W28" t="str">
        <f>IFERROR(_xlfn.T.TEST(E28:N28,O28:T28,2,2),"")</f>
        <v/>
      </c>
      <c r="X28">
        <f>AVERAGE(E28:N28)</f>
        <v>0</v>
      </c>
      <c r="Y28">
        <f>AVERAGE(O28:T28)</f>
        <v>0</v>
      </c>
    </row>
    <row r="29" spans="1:25" x14ac:dyDescent="0.25">
      <c r="A29">
        <v>29</v>
      </c>
      <c r="B29" t="s">
        <v>522</v>
      </c>
      <c r="C29">
        <v>103200</v>
      </c>
      <c r="D29">
        <v>871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f t="shared" si="0"/>
        <v>0</v>
      </c>
      <c r="V29">
        <f>SUMIFS(Tabel132[Cluster],Tabel132[ID],A29)</f>
        <v>0</v>
      </c>
      <c r="W29" t="str">
        <f>IFERROR(_xlfn.T.TEST(E29:N29,O29:T29,2,2),"")</f>
        <v/>
      </c>
      <c r="X29">
        <f>AVERAGE(E29:N29)</f>
        <v>0</v>
      </c>
      <c r="Y29">
        <f>AVERAGE(O29:T29)</f>
        <v>0</v>
      </c>
    </row>
    <row r="30" spans="1:25" x14ac:dyDescent="0.25">
      <c r="A30">
        <v>30</v>
      </c>
      <c r="B30" t="s">
        <v>523</v>
      </c>
      <c r="C30">
        <v>71600</v>
      </c>
      <c r="D30">
        <v>157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f t="shared" si="0"/>
        <v>0</v>
      </c>
      <c r="V30">
        <f>SUMIFS(Tabel132[Cluster],Tabel132[ID],A30)</f>
        <v>83</v>
      </c>
      <c r="W30" t="str">
        <f>IFERROR(_xlfn.T.TEST(E30:N30,O30:T30,2,2),"")</f>
        <v/>
      </c>
      <c r="X30">
        <f>AVERAGE(E30:N30)</f>
        <v>0</v>
      </c>
      <c r="Y30">
        <f>AVERAGE(O30:T30)</f>
        <v>0</v>
      </c>
    </row>
    <row r="31" spans="1:25" x14ac:dyDescent="0.25">
      <c r="A31">
        <v>31</v>
      </c>
      <c r="B31" t="s">
        <v>18</v>
      </c>
      <c r="C31">
        <v>18300</v>
      </c>
      <c r="D31">
        <v>315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f t="shared" si="0"/>
        <v>0</v>
      </c>
      <c r="V31">
        <f>SUMIFS(Tabel132[Cluster],Tabel132[ID],A31)</f>
        <v>0</v>
      </c>
      <c r="W31" t="str">
        <f>IFERROR(_xlfn.T.TEST(E31:N31,O31:T31,2,2),"")</f>
        <v/>
      </c>
      <c r="X31">
        <f>AVERAGE(E31:N31)</f>
        <v>0</v>
      </c>
      <c r="Y31">
        <f>AVERAGE(O31:T31)</f>
        <v>0</v>
      </c>
    </row>
    <row r="32" spans="1:25" x14ac:dyDescent="0.25">
      <c r="A32">
        <v>33</v>
      </c>
      <c r="B32" t="s">
        <v>19</v>
      </c>
      <c r="C32">
        <v>16700</v>
      </c>
      <c r="D32">
        <v>385</v>
      </c>
      <c r="E32">
        <v>2125</v>
      </c>
      <c r="F32">
        <v>3323</v>
      </c>
      <c r="G32">
        <v>10616</v>
      </c>
      <c r="H32">
        <v>10332</v>
      </c>
      <c r="I32">
        <v>5031</v>
      </c>
      <c r="J32">
        <v>1467</v>
      </c>
      <c r="K32">
        <v>1241</v>
      </c>
      <c r="L32">
        <v>6676</v>
      </c>
      <c r="M32">
        <v>11097</v>
      </c>
      <c r="N32">
        <v>9331</v>
      </c>
      <c r="O32">
        <v>5704</v>
      </c>
      <c r="P32">
        <v>12070</v>
      </c>
      <c r="Q32">
        <v>4083</v>
      </c>
      <c r="R32">
        <v>3680</v>
      </c>
      <c r="S32">
        <v>5708</v>
      </c>
      <c r="T32">
        <v>8903</v>
      </c>
      <c r="U32">
        <f t="shared" si="0"/>
        <v>1</v>
      </c>
      <c r="V32">
        <f>SUMIFS(Tabel132[Cluster],Tabel132[ID],A32)</f>
        <v>20</v>
      </c>
      <c r="W32">
        <f>IFERROR(_xlfn.T.TEST(E32:N32,O32:T32,2,2),"")</f>
        <v>0.77298021473217227</v>
      </c>
      <c r="X32">
        <f>AVERAGE(E32:N32)</f>
        <v>6123.9</v>
      </c>
      <c r="Y32">
        <f>AVERAGE(O32:T32)</f>
        <v>6691.333333333333</v>
      </c>
    </row>
    <row r="33" spans="1:25" x14ac:dyDescent="0.25">
      <c r="A33">
        <v>34</v>
      </c>
      <c r="B33" t="s">
        <v>524</v>
      </c>
      <c r="C33">
        <v>118600</v>
      </c>
      <c r="D33">
        <v>1040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f t="shared" si="0"/>
        <v>0</v>
      </c>
      <c r="V33">
        <f>SUMIFS(Tabel132[Cluster],Tabel132[ID],A33)</f>
        <v>0</v>
      </c>
      <c r="W33" t="str">
        <f>IFERROR(_xlfn.T.TEST(E33:N33,O33:T33,2,2),"")</f>
        <v/>
      </c>
      <c r="X33">
        <f>AVERAGE(E33:N33)</f>
        <v>0</v>
      </c>
      <c r="Y33">
        <f>AVERAGE(O33:T33)</f>
        <v>0</v>
      </c>
    </row>
    <row r="34" spans="1:25" x14ac:dyDescent="0.25">
      <c r="A34">
        <v>35</v>
      </c>
      <c r="B34" t="s">
        <v>20</v>
      </c>
      <c r="C34">
        <v>82800</v>
      </c>
      <c r="D34">
        <v>323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4</v>
      </c>
      <c r="N34">
        <v>0</v>
      </c>
      <c r="O34">
        <v>4</v>
      </c>
      <c r="P34">
        <v>0</v>
      </c>
      <c r="Q34">
        <v>0</v>
      </c>
      <c r="R34">
        <v>0</v>
      </c>
      <c r="S34">
        <v>4</v>
      </c>
      <c r="T34">
        <v>0</v>
      </c>
      <c r="U34">
        <f t="shared" si="0"/>
        <v>1</v>
      </c>
      <c r="V34">
        <f>SUMIFS(Tabel132[Cluster],Tabel132[ID],A34)</f>
        <v>91</v>
      </c>
      <c r="W34">
        <f>IFERROR(_xlfn.T.TEST(E34:N34,O34:T34,2,2),"")</f>
        <v>0.40161555959975059</v>
      </c>
      <c r="X34">
        <f>AVERAGE(E34:N34)</f>
        <v>0.6</v>
      </c>
      <c r="Y34">
        <f>AVERAGE(O34:T34)</f>
        <v>1.3333333333333333</v>
      </c>
    </row>
    <row r="35" spans="1:25" x14ac:dyDescent="0.25">
      <c r="A35">
        <v>36</v>
      </c>
      <c r="B35" t="s">
        <v>21</v>
      </c>
      <c r="C35">
        <v>9200</v>
      </c>
      <c r="D35">
        <v>1057</v>
      </c>
      <c r="E35">
        <v>2006</v>
      </c>
      <c r="F35">
        <v>1260</v>
      </c>
      <c r="G35">
        <v>851</v>
      </c>
      <c r="H35">
        <v>1240</v>
      </c>
      <c r="I35">
        <v>1937</v>
      </c>
      <c r="J35">
        <v>1801</v>
      </c>
      <c r="K35">
        <v>927</v>
      </c>
      <c r="L35">
        <v>1066</v>
      </c>
      <c r="M35">
        <v>1003</v>
      </c>
      <c r="N35">
        <v>1068</v>
      </c>
      <c r="O35">
        <v>896</v>
      </c>
      <c r="P35">
        <v>808</v>
      </c>
      <c r="Q35">
        <v>1993</v>
      </c>
      <c r="R35">
        <v>656</v>
      </c>
      <c r="S35">
        <v>1558</v>
      </c>
      <c r="T35">
        <v>1709</v>
      </c>
      <c r="U35">
        <f t="shared" si="0"/>
        <v>1</v>
      </c>
      <c r="V35">
        <f>SUMIFS(Tabel132[Cluster],Tabel132[ID],A35)</f>
        <v>12</v>
      </c>
      <c r="W35">
        <f>IFERROR(_xlfn.T.TEST(E35:N35,O35:T35,2,2),"")</f>
        <v>0.85571310763600161</v>
      </c>
      <c r="X35">
        <f>AVERAGE(E35:N35)</f>
        <v>1315.9</v>
      </c>
      <c r="Y35">
        <f>AVERAGE(O35:T35)</f>
        <v>1270</v>
      </c>
    </row>
    <row r="36" spans="1:25" x14ac:dyDescent="0.25">
      <c r="A36">
        <v>37</v>
      </c>
      <c r="B36" t="s">
        <v>525</v>
      </c>
      <c r="C36">
        <v>112500</v>
      </c>
      <c r="D36">
        <v>768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f t="shared" si="0"/>
        <v>0</v>
      </c>
      <c r="V36">
        <f>SUMIFS(Tabel132[Cluster],Tabel132[ID],A36)</f>
        <v>0</v>
      </c>
      <c r="W36" t="str">
        <f>IFERROR(_xlfn.T.TEST(E36:N36,O36:T36,2,2),"")</f>
        <v/>
      </c>
      <c r="X36">
        <f>AVERAGE(E36:N36)</f>
        <v>0</v>
      </c>
      <c r="Y36">
        <f>AVERAGE(O36:T36)</f>
        <v>0</v>
      </c>
    </row>
    <row r="37" spans="1:25" x14ac:dyDescent="0.25">
      <c r="A37">
        <v>38</v>
      </c>
      <c r="B37" t="s">
        <v>22</v>
      </c>
      <c r="C37">
        <v>70500</v>
      </c>
      <c r="D37">
        <v>157</v>
      </c>
      <c r="E37">
        <v>88</v>
      </c>
      <c r="F37">
        <v>41</v>
      </c>
      <c r="G37">
        <v>45</v>
      </c>
      <c r="H37">
        <v>10</v>
      </c>
      <c r="I37">
        <v>288</v>
      </c>
      <c r="J37">
        <v>0</v>
      </c>
      <c r="K37">
        <v>25</v>
      </c>
      <c r="L37">
        <v>61</v>
      </c>
      <c r="M37">
        <v>79</v>
      </c>
      <c r="N37">
        <v>14</v>
      </c>
      <c r="O37">
        <v>0</v>
      </c>
      <c r="P37">
        <v>204</v>
      </c>
      <c r="Q37">
        <v>72</v>
      </c>
      <c r="R37">
        <v>80</v>
      </c>
      <c r="S37">
        <v>78</v>
      </c>
      <c r="T37">
        <v>18</v>
      </c>
      <c r="U37">
        <f t="shared" si="0"/>
        <v>1</v>
      </c>
      <c r="V37">
        <f>SUMIFS(Tabel132[Cluster],Tabel132[ID],A37)</f>
        <v>83</v>
      </c>
      <c r="W37">
        <f>IFERROR(_xlfn.T.TEST(E37:N37,O37:T37,2,2),"")</f>
        <v>0.80674255606385303</v>
      </c>
      <c r="X37">
        <f>AVERAGE(E37:N37)</f>
        <v>65.099999999999994</v>
      </c>
      <c r="Y37">
        <f>AVERAGE(O37:T37)</f>
        <v>75.333333333333329</v>
      </c>
    </row>
    <row r="38" spans="1:25" x14ac:dyDescent="0.25">
      <c r="A38">
        <v>39</v>
      </c>
      <c r="B38" t="s">
        <v>526</v>
      </c>
      <c r="C38">
        <v>18900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f t="shared" si="0"/>
        <v>0</v>
      </c>
      <c r="V38">
        <f>SUMIFS(Tabel132[Cluster],Tabel132[ID],A38)</f>
        <v>23</v>
      </c>
      <c r="W38" t="str">
        <f>IFERROR(_xlfn.T.TEST(E38:N38,O38:T38,2,2),"")</f>
        <v/>
      </c>
      <c r="X38">
        <f>AVERAGE(E38:N38)</f>
        <v>0</v>
      </c>
      <c r="Y38">
        <f>AVERAGE(O38:T38)</f>
        <v>0</v>
      </c>
    </row>
    <row r="39" spans="1:25" x14ac:dyDescent="0.25">
      <c r="A39">
        <v>41</v>
      </c>
      <c r="B39" t="s">
        <v>23</v>
      </c>
      <c r="C39">
        <v>17800</v>
      </c>
      <c r="D39">
        <v>533</v>
      </c>
      <c r="E39">
        <v>1803</v>
      </c>
      <c r="F39">
        <v>2105</v>
      </c>
      <c r="G39">
        <v>877</v>
      </c>
      <c r="H39">
        <v>196</v>
      </c>
      <c r="I39">
        <v>677</v>
      </c>
      <c r="J39">
        <v>599</v>
      </c>
      <c r="K39">
        <v>920</v>
      </c>
      <c r="L39">
        <v>598</v>
      </c>
      <c r="M39">
        <v>1020</v>
      </c>
      <c r="N39">
        <v>623</v>
      </c>
      <c r="O39">
        <v>757</v>
      </c>
      <c r="P39">
        <v>489</v>
      </c>
      <c r="Q39">
        <v>277</v>
      </c>
      <c r="R39">
        <v>797</v>
      </c>
      <c r="S39">
        <v>882</v>
      </c>
      <c r="T39">
        <v>1377</v>
      </c>
      <c r="U39">
        <f t="shared" si="0"/>
        <v>1</v>
      </c>
      <c r="V39">
        <f>SUMIFS(Tabel132[Cluster],Tabel132[ID],A39)</f>
        <v>22</v>
      </c>
      <c r="W39">
        <f>IFERROR(_xlfn.T.TEST(E39:N39,O39:T39,2,2),"")</f>
        <v>0.51601057560632668</v>
      </c>
      <c r="X39">
        <f>AVERAGE(E39:N39)</f>
        <v>941.8</v>
      </c>
      <c r="Y39">
        <f>AVERAGE(O39:T39)</f>
        <v>763.16666666666663</v>
      </c>
    </row>
    <row r="40" spans="1:25" x14ac:dyDescent="0.25">
      <c r="A40">
        <v>42</v>
      </c>
      <c r="B40" t="s">
        <v>24</v>
      </c>
      <c r="C40">
        <v>80900</v>
      </c>
      <c r="D40">
        <v>294</v>
      </c>
      <c r="E40">
        <v>55</v>
      </c>
      <c r="F40">
        <v>2026</v>
      </c>
      <c r="G40">
        <v>1003</v>
      </c>
      <c r="H40">
        <v>30</v>
      </c>
      <c r="I40">
        <v>217</v>
      </c>
      <c r="J40">
        <v>1448</v>
      </c>
      <c r="K40">
        <v>1019</v>
      </c>
      <c r="L40">
        <v>1348</v>
      </c>
      <c r="M40">
        <v>622</v>
      </c>
      <c r="N40">
        <v>1121</v>
      </c>
      <c r="O40">
        <v>2347</v>
      </c>
      <c r="P40">
        <v>2459</v>
      </c>
      <c r="Q40">
        <v>1484</v>
      </c>
      <c r="R40">
        <v>2416</v>
      </c>
      <c r="S40">
        <v>1391</v>
      </c>
      <c r="T40">
        <v>422</v>
      </c>
      <c r="U40">
        <f t="shared" si="0"/>
        <v>1</v>
      </c>
      <c r="V40">
        <f>SUMIFS(Tabel132[Cluster],Tabel132[ID],A40)</f>
        <v>89</v>
      </c>
      <c r="W40">
        <f>IFERROR(_xlfn.T.TEST(E40:N40,O40:T40,2,2),"")</f>
        <v>3.4186161080024827E-2</v>
      </c>
      <c r="X40">
        <f>AVERAGE(E40:N40)</f>
        <v>888.9</v>
      </c>
      <c r="Y40">
        <f>AVERAGE(O40:T40)</f>
        <v>1753.1666666666667</v>
      </c>
    </row>
    <row r="41" spans="1:25" x14ac:dyDescent="0.25">
      <c r="A41">
        <v>43</v>
      </c>
      <c r="B41" t="s">
        <v>527</v>
      </c>
      <c r="C41">
        <v>118700</v>
      </c>
      <c r="D41">
        <v>1040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f t="shared" si="0"/>
        <v>0</v>
      </c>
      <c r="V41">
        <f>SUMIFS(Tabel132[Cluster],Tabel132[ID],A41)</f>
        <v>0</v>
      </c>
      <c r="W41" t="str">
        <f>IFERROR(_xlfn.T.TEST(E41:N41,O41:T41,2,2),"")</f>
        <v/>
      </c>
      <c r="X41">
        <f>AVERAGE(E41:N41)</f>
        <v>0</v>
      </c>
      <c r="Y41">
        <f>AVERAGE(O41:T41)</f>
        <v>0</v>
      </c>
    </row>
    <row r="42" spans="1:25" x14ac:dyDescent="0.25">
      <c r="A42">
        <v>44</v>
      </c>
      <c r="B42" t="s">
        <v>25</v>
      </c>
      <c r="C42">
        <v>8400</v>
      </c>
      <c r="D42">
        <v>315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f t="shared" si="0"/>
        <v>0</v>
      </c>
      <c r="V42">
        <f>SUMIFS(Tabel132[Cluster],Tabel132[ID],A42)</f>
        <v>26</v>
      </c>
      <c r="W42" t="str">
        <f>IFERROR(_xlfn.T.TEST(E42:N42,O42:T42,2,2),"")</f>
        <v/>
      </c>
      <c r="X42">
        <f>AVERAGE(E42:N42)</f>
        <v>0</v>
      </c>
      <c r="Y42">
        <f>AVERAGE(O42:T42)</f>
        <v>0</v>
      </c>
    </row>
    <row r="43" spans="1:25" x14ac:dyDescent="0.25">
      <c r="A43">
        <v>45</v>
      </c>
      <c r="B43" t="s">
        <v>528</v>
      </c>
      <c r="C43">
        <v>91900</v>
      </c>
      <c r="D43">
        <v>445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f t="shared" si="0"/>
        <v>0</v>
      </c>
      <c r="V43">
        <f>SUMIFS(Tabel132[Cluster],Tabel132[ID],A43)</f>
        <v>96</v>
      </c>
      <c r="W43" t="str">
        <f>IFERROR(_xlfn.T.TEST(E43:N43,O43:T43,2,2),"")</f>
        <v/>
      </c>
      <c r="X43">
        <f>AVERAGE(E43:N43)</f>
        <v>0</v>
      </c>
      <c r="Y43">
        <f>AVERAGE(O43:T43)</f>
        <v>0</v>
      </c>
    </row>
    <row r="44" spans="1:25" x14ac:dyDescent="0.25">
      <c r="A44">
        <v>46</v>
      </c>
      <c r="B44" t="s">
        <v>529</v>
      </c>
      <c r="C44">
        <v>114300</v>
      </c>
      <c r="D44">
        <v>824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f t="shared" si="0"/>
        <v>0</v>
      </c>
      <c r="V44">
        <f>SUMIFS(Tabel132[Cluster],Tabel132[ID],A44)</f>
        <v>0</v>
      </c>
      <c r="W44" t="str">
        <f>IFERROR(_xlfn.T.TEST(E44:N44,O44:T44,2,2),"")</f>
        <v/>
      </c>
      <c r="X44">
        <f>AVERAGE(E44:N44)</f>
        <v>0</v>
      </c>
      <c r="Y44">
        <f>AVERAGE(O44:T44)</f>
        <v>0</v>
      </c>
    </row>
    <row r="45" spans="1:25" x14ac:dyDescent="0.25">
      <c r="A45">
        <v>47</v>
      </c>
      <c r="B45" t="s">
        <v>530</v>
      </c>
      <c r="C45">
        <v>70700</v>
      </c>
      <c r="D45">
        <v>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f t="shared" si="0"/>
        <v>0</v>
      </c>
      <c r="V45">
        <f>SUMIFS(Tabel132[Cluster],Tabel132[ID],A45)</f>
        <v>83</v>
      </c>
      <c r="W45" t="str">
        <f>IFERROR(_xlfn.T.TEST(E45:N45,O45:T45,2,2),"")</f>
        <v/>
      </c>
      <c r="X45">
        <f>AVERAGE(E45:N45)</f>
        <v>0</v>
      </c>
      <c r="Y45">
        <f>AVERAGE(O45:T45)</f>
        <v>0</v>
      </c>
    </row>
    <row r="46" spans="1:25" x14ac:dyDescent="0.25">
      <c r="A46">
        <v>48</v>
      </c>
      <c r="B46" t="s">
        <v>531</v>
      </c>
      <c r="C46">
        <v>19500</v>
      </c>
      <c r="D46">
        <v>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f t="shared" si="0"/>
        <v>0</v>
      </c>
      <c r="V46">
        <f>SUMIFS(Tabel132[Cluster],Tabel132[ID],A46)</f>
        <v>24</v>
      </c>
      <c r="W46" t="str">
        <f>IFERROR(_xlfn.T.TEST(E46:N46,O46:T46,2,2),"")</f>
        <v/>
      </c>
      <c r="X46">
        <f>AVERAGE(E46:N46)</f>
        <v>0</v>
      </c>
      <c r="Y46">
        <f>AVERAGE(O46:T46)</f>
        <v>0</v>
      </c>
    </row>
    <row r="47" spans="1:25" x14ac:dyDescent="0.25">
      <c r="A47">
        <v>49</v>
      </c>
      <c r="B47" t="s">
        <v>532</v>
      </c>
      <c r="C47">
        <v>118800</v>
      </c>
      <c r="D47">
        <v>1040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f t="shared" si="0"/>
        <v>0</v>
      </c>
      <c r="V47">
        <f>SUMIFS(Tabel132[Cluster],Tabel132[ID],A47)</f>
        <v>0</v>
      </c>
      <c r="W47" t="str">
        <f>IFERROR(_xlfn.T.TEST(E47:N47,O47:T47,2,2),"")</f>
        <v/>
      </c>
      <c r="X47">
        <f>AVERAGE(E47:N47)</f>
        <v>0</v>
      </c>
      <c r="Y47">
        <f>AVERAGE(O47:T47)</f>
        <v>0</v>
      </c>
    </row>
    <row r="48" spans="1:25" x14ac:dyDescent="0.25">
      <c r="A48">
        <v>50</v>
      </c>
      <c r="B48" t="s">
        <v>26</v>
      </c>
      <c r="C48">
        <v>81600</v>
      </c>
      <c r="D48">
        <v>795</v>
      </c>
      <c r="E48">
        <v>59</v>
      </c>
      <c r="F48">
        <v>52</v>
      </c>
      <c r="G48">
        <v>652</v>
      </c>
      <c r="H48">
        <v>1</v>
      </c>
      <c r="I48">
        <v>356</v>
      </c>
      <c r="J48">
        <v>0</v>
      </c>
      <c r="K48">
        <v>109</v>
      </c>
      <c r="L48">
        <v>49</v>
      </c>
      <c r="M48">
        <v>19</v>
      </c>
      <c r="N48">
        <v>24</v>
      </c>
      <c r="O48">
        <v>97</v>
      </c>
      <c r="P48">
        <v>120</v>
      </c>
      <c r="Q48">
        <v>146</v>
      </c>
      <c r="R48">
        <v>626</v>
      </c>
      <c r="S48">
        <v>101</v>
      </c>
      <c r="T48">
        <v>20</v>
      </c>
      <c r="U48">
        <f t="shared" si="0"/>
        <v>1</v>
      </c>
      <c r="V48">
        <f>SUMIFS(Tabel132[Cluster],Tabel132[ID],A48)</f>
        <v>90</v>
      </c>
      <c r="W48">
        <f>IFERROR(_xlfn.T.TEST(E48:N48,O48:T48,2,2),"")</f>
        <v>0.63950746377330936</v>
      </c>
      <c r="X48">
        <f>AVERAGE(E48:N48)</f>
        <v>132.1</v>
      </c>
      <c r="Y48">
        <f>AVERAGE(O48:T48)</f>
        <v>185</v>
      </c>
    </row>
    <row r="49" spans="1:25" x14ac:dyDescent="0.25">
      <c r="A49">
        <v>51</v>
      </c>
      <c r="B49" t="s">
        <v>533</v>
      </c>
      <c r="C49">
        <v>68300</v>
      </c>
      <c r="D49">
        <v>856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f t="shared" si="0"/>
        <v>0</v>
      </c>
      <c r="V49">
        <f>SUMIFS(Tabel132[Cluster],Tabel132[ID],A49)</f>
        <v>81</v>
      </c>
      <c r="W49" t="str">
        <f>IFERROR(_xlfn.T.TEST(E49:N49,O49:T49,2,2),"")</f>
        <v/>
      </c>
      <c r="X49">
        <f>AVERAGE(E49:N49)</f>
        <v>0</v>
      </c>
      <c r="Y49">
        <f>AVERAGE(O49:T49)</f>
        <v>0</v>
      </c>
    </row>
    <row r="50" spans="1:25" x14ac:dyDescent="0.25">
      <c r="A50">
        <v>52</v>
      </c>
      <c r="B50" t="s">
        <v>534</v>
      </c>
      <c r="C50">
        <v>41900</v>
      </c>
      <c r="D50">
        <v>918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f t="shared" si="0"/>
        <v>0</v>
      </c>
      <c r="V50">
        <f>SUMIFS(Tabel132[Cluster],Tabel132[ID],A50)</f>
        <v>54</v>
      </c>
      <c r="W50" t="str">
        <f>IFERROR(_xlfn.T.TEST(E50:N50,O50:T50,2,2),"")</f>
        <v/>
      </c>
      <c r="X50">
        <f>AVERAGE(E50:N50)</f>
        <v>0</v>
      </c>
      <c r="Y50">
        <f>AVERAGE(O50:T50)</f>
        <v>0</v>
      </c>
    </row>
    <row r="51" spans="1:25" x14ac:dyDescent="0.25">
      <c r="A51">
        <v>53</v>
      </c>
      <c r="B51" t="s">
        <v>535</v>
      </c>
      <c r="C51">
        <v>91700</v>
      </c>
      <c r="D51">
        <v>445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f t="shared" si="0"/>
        <v>0</v>
      </c>
      <c r="V51">
        <f>SUMIFS(Tabel132[Cluster],Tabel132[ID],A51)</f>
        <v>96</v>
      </c>
      <c r="W51" t="str">
        <f>IFERROR(_xlfn.T.TEST(E51:N51,O51:T51,2,2),"")</f>
        <v/>
      </c>
      <c r="X51">
        <f>AVERAGE(E51:N51)</f>
        <v>0</v>
      </c>
      <c r="Y51">
        <f>AVERAGE(O51:T51)</f>
        <v>0</v>
      </c>
    </row>
    <row r="52" spans="1:25" x14ac:dyDescent="0.25">
      <c r="A52">
        <v>54</v>
      </c>
      <c r="B52" t="s">
        <v>536</v>
      </c>
      <c r="C52">
        <v>112800</v>
      </c>
      <c r="D52">
        <v>824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f t="shared" si="0"/>
        <v>0</v>
      </c>
      <c r="V52">
        <f>SUMIFS(Tabel132[Cluster],Tabel132[ID],A52)</f>
        <v>0</v>
      </c>
      <c r="W52" t="str">
        <f>IFERROR(_xlfn.T.TEST(E52:N52,O52:T52,2,2),"")</f>
        <v/>
      </c>
      <c r="X52">
        <f>AVERAGE(E52:N52)</f>
        <v>0</v>
      </c>
      <c r="Y52">
        <f>AVERAGE(O52:T52)</f>
        <v>0</v>
      </c>
    </row>
    <row r="53" spans="1:25" x14ac:dyDescent="0.25">
      <c r="A53">
        <v>55</v>
      </c>
      <c r="B53" t="s">
        <v>537</v>
      </c>
      <c r="C53">
        <v>71300</v>
      </c>
      <c r="D53">
        <v>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f t="shared" si="0"/>
        <v>0</v>
      </c>
      <c r="V53">
        <f>SUMIFS(Tabel132[Cluster],Tabel132[ID],A53)</f>
        <v>83</v>
      </c>
      <c r="W53" t="str">
        <f>IFERROR(_xlfn.T.TEST(E53:N53,O53:T53,2,2),"")</f>
        <v/>
      </c>
      <c r="X53">
        <f>AVERAGE(E53:N53)</f>
        <v>0</v>
      </c>
      <c r="Y53">
        <f>AVERAGE(O53:T53)</f>
        <v>0</v>
      </c>
    </row>
    <row r="54" spans="1:25" x14ac:dyDescent="0.25">
      <c r="A54">
        <v>56</v>
      </c>
      <c r="B54" t="s">
        <v>27</v>
      </c>
      <c r="C54">
        <v>48400</v>
      </c>
      <c r="D54">
        <v>493</v>
      </c>
      <c r="E54">
        <v>15724</v>
      </c>
      <c r="F54">
        <v>16694</v>
      </c>
      <c r="G54">
        <v>17632</v>
      </c>
      <c r="H54">
        <v>13017</v>
      </c>
      <c r="I54">
        <v>9929</v>
      </c>
      <c r="J54">
        <v>13286</v>
      </c>
      <c r="K54">
        <v>17680</v>
      </c>
      <c r="L54">
        <v>7233</v>
      </c>
      <c r="M54">
        <v>9500</v>
      </c>
      <c r="N54">
        <v>4164</v>
      </c>
      <c r="O54">
        <v>10931</v>
      </c>
      <c r="P54">
        <v>16096</v>
      </c>
      <c r="Q54">
        <v>20448</v>
      </c>
      <c r="R54">
        <v>16195</v>
      </c>
      <c r="S54">
        <v>12996</v>
      </c>
      <c r="T54">
        <v>13967</v>
      </c>
      <c r="U54">
        <f t="shared" si="0"/>
        <v>1</v>
      </c>
      <c r="V54">
        <f>SUMIFS(Tabel132[Cluster],Tabel132[ID],A54)</f>
        <v>64</v>
      </c>
      <c r="W54">
        <f>IFERROR(_xlfn.T.TEST(E54:N54,O54:T54,2,2),"")</f>
        <v>0.24876166451157175</v>
      </c>
      <c r="X54">
        <f>AVERAGE(E54:N54)</f>
        <v>12485.9</v>
      </c>
      <c r="Y54">
        <f>AVERAGE(O54:T54)</f>
        <v>15105.5</v>
      </c>
    </row>
    <row r="55" spans="1:25" x14ac:dyDescent="0.25">
      <c r="A55">
        <v>57</v>
      </c>
      <c r="B55" t="s">
        <v>538</v>
      </c>
      <c r="C55">
        <v>118900</v>
      </c>
      <c r="D55">
        <v>1040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f t="shared" si="0"/>
        <v>0</v>
      </c>
      <c r="V55">
        <f>SUMIFS(Tabel132[Cluster],Tabel132[ID],A55)</f>
        <v>0</v>
      </c>
      <c r="W55" t="str">
        <f>IFERROR(_xlfn.T.TEST(E55:N55,O55:T55,2,2),"")</f>
        <v/>
      </c>
      <c r="X55">
        <f>AVERAGE(E55:N55)</f>
        <v>0</v>
      </c>
      <c r="Y55">
        <f>AVERAGE(O55:T55)</f>
        <v>0</v>
      </c>
    </row>
    <row r="56" spans="1:25" x14ac:dyDescent="0.25">
      <c r="A56">
        <v>58</v>
      </c>
      <c r="B56" t="s">
        <v>539</v>
      </c>
      <c r="C56">
        <v>83500</v>
      </c>
      <c r="D56">
        <v>323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f t="shared" si="0"/>
        <v>0</v>
      </c>
      <c r="V56">
        <f>SUMIFS(Tabel132[Cluster],Tabel132[ID],A56)</f>
        <v>91</v>
      </c>
      <c r="W56" t="str">
        <f>IFERROR(_xlfn.T.TEST(E56:N56,O56:T56,2,2),"")</f>
        <v/>
      </c>
      <c r="X56">
        <f>AVERAGE(E56:N56)</f>
        <v>0</v>
      </c>
      <c r="Y56">
        <f>AVERAGE(O56:T56)</f>
        <v>0</v>
      </c>
    </row>
    <row r="57" spans="1:25" x14ac:dyDescent="0.25">
      <c r="A57">
        <v>59</v>
      </c>
      <c r="B57" t="s">
        <v>540</v>
      </c>
      <c r="C57">
        <v>67200</v>
      </c>
      <c r="D57">
        <v>444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f t="shared" si="0"/>
        <v>0</v>
      </c>
      <c r="V57">
        <f>SUMIFS(Tabel132[Cluster],Tabel132[ID],A57)</f>
        <v>80</v>
      </c>
      <c r="W57" t="str">
        <f>IFERROR(_xlfn.T.TEST(E57:N57,O57:T57,2,2),"")</f>
        <v/>
      </c>
      <c r="X57">
        <f>AVERAGE(E57:N57)</f>
        <v>0</v>
      </c>
      <c r="Y57">
        <f>AVERAGE(O57:T57)</f>
        <v>0</v>
      </c>
    </row>
    <row r="58" spans="1:25" x14ac:dyDescent="0.25">
      <c r="A58">
        <v>60</v>
      </c>
      <c r="B58" t="s">
        <v>541</v>
      </c>
      <c r="C58">
        <v>42500</v>
      </c>
      <c r="D58">
        <v>918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f t="shared" si="0"/>
        <v>0</v>
      </c>
      <c r="V58">
        <f>SUMIFS(Tabel132[Cluster],Tabel132[ID],A58)</f>
        <v>54</v>
      </c>
      <c r="W58" t="str">
        <f>IFERROR(_xlfn.T.TEST(E58:N58,O58:T58,2,2),"")</f>
        <v/>
      </c>
      <c r="X58">
        <f>AVERAGE(E58:N58)</f>
        <v>0</v>
      </c>
      <c r="Y58">
        <f>AVERAGE(O58:T58)</f>
        <v>0</v>
      </c>
    </row>
    <row r="59" spans="1:25" x14ac:dyDescent="0.25">
      <c r="A59">
        <v>61</v>
      </c>
      <c r="B59" t="s">
        <v>542</v>
      </c>
      <c r="C59">
        <v>91800</v>
      </c>
      <c r="D59">
        <v>445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f t="shared" si="0"/>
        <v>0</v>
      </c>
      <c r="V59">
        <f>SUMIFS(Tabel132[Cluster],Tabel132[ID],A59)</f>
        <v>96</v>
      </c>
      <c r="W59" t="str">
        <f>IFERROR(_xlfn.T.TEST(E59:N59,O59:T59,2,2),"")</f>
        <v/>
      </c>
      <c r="X59">
        <f>AVERAGE(E59:N59)</f>
        <v>0</v>
      </c>
      <c r="Y59">
        <f>AVERAGE(O59:T59)</f>
        <v>0</v>
      </c>
    </row>
    <row r="60" spans="1:25" x14ac:dyDescent="0.25">
      <c r="A60">
        <v>62</v>
      </c>
      <c r="B60" t="s">
        <v>28</v>
      </c>
      <c r="C60">
        <v>99100</v>
      </c>
      <c r="D60">
        <v>832</v>
      </c>
      <c r="E60">
        <v>146</v>
      </c>
      <c r="F60">
        <v>827</v>
      </c>
      <c r="G60">
        <v>806</v>
      </c>
      <c r="H60">
        <v>6</v>
      </c>
      <c r="I60">
        <v>64</v>
      </c>
      <c r="J60">
        <v>325</v>
      </c>
      <c r="K60">
        <v>336</v>
      </c>
      <c r="L60">
        <v>527</v>
      </c>
      <c r="M60">
        <v>198</v>
      </c>
      <c r="N60">
        <v>200</v>
      </c>
      <c r="O60">
        <v>530</v>
      </c>
      <c r="P60">
        <v>358</v>
      </c>
      <c r="Q60">
        <v>759</v>
      </c>
      <c r="R60">
        <v>992</v>
      </c>
      <c r="S60">
        <v>1118</v>
      </c>
      <c r="T60">
        <v>244</v>
      </c>
      <c r="U60">
        <f t="shared" si="0"/>
        <v>1</v>
      </c>
      <c r="V60">
        <f>SUMIFS(Tabel132[Cluster],Tabel132[ID],A60)</f>
        <v>0</v>
      </c>
      <c r="W60">
        <f>IFERROR(_xlfn.T.TEST(E60:N60,O60:T60,2,2),"")</f>
        <v>6.4686901100441188E-2</v>
      </c>
      <c r="X60">
        <f>AVERAGE(E60:N60)</f>
        <v>343.5</v>
      </c>
      <c r="Y60">
        <f>AVERAGE(O60:T60)</f>
        <v>666.83333333333337</v>
      </c>
    </row>
    <row r="61" spans="1:25" x14ac:dyDescent="0.25">
      <c r="A61">
        <v>63</v>
      </c>
      <c r="B61" t="s">
        <v>29</v>
      </c>
      <c r="C61">
        <v>76200</v>
      </c>
      <c r="D61">
        <v>467</v>
      </c>
      <c r="E61">
        <v>87</v>
      </c>
      <c r="F61">
        <v>48</v>
      </c>
      <c r="G61">
        <v>71</v>
      </c>
      <c r="H61">
        <v>34</v>
      </c>
      <c r="I61">
        <v>71</v>
      </c>
      <c r="J61">
        <v>9</v>
      </c>
      <c r="K61">
        <v>46</v>
      </c>
      <c r="L61">
        <v>52</v>
      </c>
      <c r="M61">
        <v>25</v>
      </c>
      <c r="N61">
        <v>30</v>
      </c>
      <c r="O61">
        <v>354</v>
      </c>
      <c r="P61">
        <v>32</v>
      </c>
      <c r="Q61">
        <v>33</v>
      </c>
      <c r="R61">
        <v>31</v>
      </c>
      <c r="S61">
        <v>32</v>
      </c>
      <c r="T61">
        <v>5</v>
      </c>
      <c r="U61">
        <f t="shared" si="0"/>
        <v>1</v>
      </c>
      <c r="V61">
        <f>SUMIFS(Tabel132[Cluster],Tabel132[ID],A61)</f>
        <v>84</v>
      </c>
      <c r="W61">
        <f>IFERROR(_xlfn.T.TEST(E61:N61,O61:T61,2,2),"")</f>
        <v>0.43941823408843805</v>
      </c>
      <c r="X61">
        <f>AVERAGE(E61:N61)</f>
        <v>47.3</v>
      </c>
      <c r="Y61">
        <f>AVERAGE(O61:T61)</f>
        <v>81.166666666666671</v>
      </c>
    </row>
    <row r="62" spans="1:25" x14ac:dyDescent="0.25">
      <c r="A62">
        <v>64</v>
      </c>
      <c r="B62" t="s">
        <v>30</v>
      </c>
      <c r="C62">
        <v>66700</v>
      </c>
      <c r="D62">
        <v>239</v>
      </c>
      <c r="E62">
        <v>767</v>
      </c>
      <c r="F62">
        <v>303</v>
      </c>
      <c r="G62">
        <v>1495</v>
      </c>
      <c r="H62">
        <v>408</v>
      </c>
      <c r="I62">
        <v>2</v>
      </c>
      <c r="J62">
        <v>116</v>
      </c>
      <c r="K62">
        <v>328</v>
      </c>
      <c r="L62">
        <v>656</v>
      </c>
      <c r="M62">
        <v>155</v>
      </c>
      <c r="N62">
        <v>628</v>
      </c>
      <c r="O62">
        <v>370</v>
      </c>
      <c r="P62">
        <v>479</v>
      </c>
      <c r="Q62">
        <v>372</v>
      </c>
      <c r="R62">
        <v>441</v>
      </c>
      <c r="S62">
        <v>698</v>
      </c>
      <c r="T62">
        <v>176</v>
      </c>
      <c r="U62">
        <f t="shared" si="0"/>
        <v>1</v>
      </c>
      <c r="V62">
        <f>SUMIFS(Tabel132[Cluster],Tabel132[ID],A62)</f>
        <v>79</v>
      </c>
      <c r="W62">
        <f>IFERROR(_xlfn.T.TEST(E62:N62,O62:T62,2,2),"")</f>
        <v>0.7407318537165043</v>
      </c>
      <c r="X62">
        <f>AVERAGE(E62:N62)</f>
        <v>485.8</v>
      </c>
      <c r="Y62">
        <f>AVERAGE(O62:T62)</f>
        <v>422.66666666666669</v>
      </c>
    </row>
    <row r="63" spans="1:25" x14ac:dyDescent="0.25">
      <c r="A63">
        <v>65</v>
      </c>
      <c r="B63" t="s">
        <v>543</v>
      </c>
      <c r="C63">
        <v>119000</v>
      </c>
      <c r="D63">
        <v>1040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f t="shared" si="0"/>
        <v>0</v>
      </c>
      <c r="V63">
        <f>SUMIFS(Tabel132[Cluster],Tabel132[ID],A63)</f>
        <v>0</v>
      </c>
      <c r="W63" t="str">
        <f>IFERROR(_xlfn.T.TEST(E63:N63,O63:T63,2,2),"")</f>
        <v/>
      </c>
      <c r="X63">
        <f>AVERAGE(E63:N63)</f>
        <v>0</v>
      </c>
      <c r="Y63">
        <f>AVERAGE(O63:T63)</f>
        <v>0</v>
      </c>
    </row>
    <row r="64" spans="1:25" x14ac:dyDescent="0.25">
      <c r="A64">
        <v>66</v>
      </c>
      <c r="B64" t="s">
        <v>31</v>
      </c>
      <c r="C64">
        <v>83300</v>
      </c>
      <c r="D64">
        <v>323</v>
      </c>
      <c r="E64">
        <v>51</v>
      </c>
      <c r="F64">
        <v>39</v>
      </c>
      <c r="G64">
        <v>14</v>
      </c>
      <c r="H64">
        <v>11</v>
      </c>
      <c r="I64">
        <v>4</v>
      </c>
      <c r="J64">
        <v>84</v>
      </c>
      <c r="K64">
        <v>47</v>
      </c>
      <c r="L64">
        <v>12</v>
      </c>
      <c r="M64">
        <v>43</v>
      </c>
      <c r="N64">
        <v>39</v>
      </c>
      <c r="O64">
        <v>23</v>
      </c>
      <c r="P64">
        <v>54</v>
      </c>
      <c r="Q64">
        <v>12</v>
      </c>
      <c r="R64">
        <v>13</v>
      </c>
      <c r="S64">
        <v>28</v>
      </c>
      <c r="T64">
        <v>51</v>
      </c>
      <c r="U64">
        <f t="shared" si="0"/>
        <v>1</v>
      </c>
      <c r="V64">
        <f>SUMIFS(Tabel132[Cluster],Tabel132[ID],A64)</f>
        <v>91</v>
      </c>
      <c r="W64">
        <f>IFERROR(_xlfn.T.TEST(E64:N64,O64:T64,2,2),"")</f>
        <v>0.72096275665431964</v>
      </c>
      <c r="X64">
        <f>AVERAGE(E64:N64)</f>
        <v>34.4</v>
      </c>
      <c r="Y64">
        <f>AVERAGE(O64:T64)</f>
        <v>30.166666666666668</v>
      </c>
    </row>
    <row r="65" spans="1:25" x14ac:dyDescent="0.25">
      <c r="A65">
        <v>67</v>
      </c>
      <c r="B65" t="s">
        <v>32</v>
      </c>
      <c r="C65">
        <v>81700</v>
      </c>
      <c r="D65">
        <v>795</v>
      </c>
      <c r="E65">
        <v>240</v>
      </c>
      <c r="F65">
        <v>529</v>
      </c>
      <c r="G65">
        <v>548</v>
      </c>
      <c r="H65">
        <v>63</v>
      </c>
      <c r="I65">
        <v>361</v>
      </c>
      <c r="J65">
        <v>9</v>
      </c>
      <c r="K65">
        <v>483</v>
      </c>
      <c r="L65">
        <v>43</v>
      </c>
      <c r="M65">
        <v>54</v>
      </c>
      <c r="N65">
        <v>70</v>
      </c>
      <c r="O65">
        <v>33</v>
      </c>
      <c r="P65">
        <v>461</v>
      </c>
      <c r="Q65">
        <v>509</v>
      </c>
      <c r="R65">
        <v>423</v>
      </c>
      <c r="S65">
        <v>449</v>
      </c>
      <c r="T65">
        <v>273</v>
      </c>
      <c r="U65">
        <f t="shared" si="0"/>
        <v>1</v>
      </c>
      <c r="V65">
        <f>SUMIFS(Tabel132[Cluster],Tabel132[ID],A65)</f>
        <v>90</v>
      </c>
      <c r="W65">
        <f>IFERROR(_xlfn.T.TEST(E65:N65,O65:T65,2,2),"")</f>
        <v>0.28746028947097568</v>
      </c>
      <c r="X65">
        <f>AVERAGE(E65:N65)</f>
        <v>240</v>
      </c>
      <c r="Y65">
        <f>AVERAGE(O65:T65)</f>
        <v>358</v>
      </c>
    </row>
    <row r="66" spans="1:25" x14ac:dyDescent="0.25">
      <c r="A66">
        <v>68</v>
      </c>
      <c r="B66" t="s">
        <v>33</v>
      </c>
      <c r="C66">
        <v>700</v>
      </c>
      <c r="D66">
        <v>184</v>
      </c>
      <c r="E66">
        <v>3448</v>
      </c>
      <c r="F66">
        <v>1467</v>
      </c>
      <c r="G66">
        <v>1266</v>
      </c>
      <c r="H66">
        <v>1566</v>
      </c>
      <c r="I66">
        <v>1869</v>
      </c>
      <c r="J66">
        <v>3534</v>
      </c>
      <c r="K66">
        <v>2371</v>
      </c>
      <c r="L66">
        <v>3493</v>
      </c>
      <c r="M66">
        <v>2502</v>
      </c>
      <c r="N66">
        <v>597</v>
      </c>
      <c r="O66">
        <v>477</v>
      </c>
      <c r="P66">
        <v>5433</v>
      </c>
      <c r="Q66">
        <v>1938</v>
      </c>
      <c r="R66">
        <v>1290</v>
      </c>
      <c r="S66">
        <v>1825</v>
      </c>
      <c r="T66">
        <v>2611</v>
      </c>
      <c r="U66">
        <f t="shared" si="0"/>
        <v>1</v>
      </c>
      <c r="V66">
        <f>SUMIFS(Tabel132[Cluster],Tabel132[ID],A66)</f>
        <v>1</v>
      </c>
      <c r="W66">
        <f>IFERROR(_xlfn.T.TEST(E66:N66,O66:T66,2,2),"")</f>
        <v>0.94117325056403822</v>
      </c>
      <c r="X66">
        <f>AVERAGE(E66:N66)</f>
        <v>2211.3000000000002</v>
      </c>
      <c r="Y66">
        <f>AVERAGE(O66:T66)</f>
        <v>2262.3333333333335</v>
      </c>
    </row>
    <row r="67" spans="1:25" x14ac:dyDescent="0.25">
      <c r="A67">
        <v>69</v>
      </c>
      <c r="B67" t="s">
        <v>544</v>
      </c>
      <c r="C67">
        <v>92000</v>
      </c>
      <c r="D67">
        <v>445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f t="shared" si="0"/>
        <v>0</v>
      </c>
      <c r="V67">
        <f>SUMIFS(Tabel132[Cluster],Tabel132[ID],A67)</f>
        <v>96</v>
      </c>
      <c r="W67" t="str">
        <f>IFERROR(_xlfn.T.TEST(E67:N67,O67:T67,2,2),"")</f>
        <v/>
      </c>
      <c r="X67">
        <f>AVERAGE(E67:N67)</f>
        <v>0</v>
      </c>
      <c r="Y67">
        <f>AVERAGE(O67:T67)</f>
        <v>0</v>
      </c>
    </row>
    <row r="68" spans="1:25" x14ac:dyDescent="0.25">
      <c r="A68">
        <v>70</v>
      </c>
      <c r="B68" t="s">
        <v>545</v>
      </c>
      <c r="C68">
        <v>115500</v>
      </c>
      <c r="D68">
        <v>824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f t="shared" ref="U68:U131" si="1">IF(AND(X68=0,Y68=0),0,1)</f>
        <v>0</v>
      </c>
      <c r="V68">
        <f>SUMIFS(Tabel132[Cluster],Tabel132[ID],A68)</f>
        <v>0</v>
      </c>
      <c r="W68" t="str">
        <f>IFERROR(_xlfn.T.TEST(E68:N68,O68:T68,2,2),"")</f>
        <v/>
      </c>
      <c r="X68">
        <f>AVERAGE(E68:N68)</f>
        <v>0</v>
      </c>
      <c r="Y68">
        <f>AVERAGE(O68:T68)</f>
        <v>0</v>
      </c>
    </row>
    <row r="69" spans="1:25" x14ac:dyDescent="0.25">
      <c r="A69">
        <v>71</v>
      </c>
      <c r="B69" t="s">
        <v>546</v>
      </c>
      <c r="C69">
        <v>70600</v>
      </c>
      <c r="D69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f t="shared" si="1"/>
        <v>0</v>
      </c>
      <c r="V69">
        <f>SUMIFS(Tabel132[Cluster],Tabel132[ID],A69)</f>
        <v>83</v>
      </c>
      <c r="W69" t="str">
        <f>IFERROR(_xlfn.T.TEST(E69:N69,O69:T69,2,2),"")</f>
        <v/>
      </c>
      <c r="X69">
        <f>AVERAGE(E69:N69)</f>
        <v>0</v>
      </c>
      <c r="Y69">
        <f>AVERAGE(O69:T69)</f>
        <v>0</v>
      </c>
    </row>
    <row r="70" spans="1:25" x14ac:dyDescent="0.25">
      <c r="A70">
        <v>72</v>
      </c>
      <c r="B70" t="s">
        <v>34</v>
      </c>
      <c r="C70">
        <v>72000</v>
      </c>
      <c r="D70">
        <v>141</v>
      </c>
      <c r="E70">
        <v>98</v>
      </c>
      <c r="F70">
        <v>28</v>
      </c>
      <c r="G70">
        <v>14</v>
      </c>
      <c r="H70">
        <v>10</v>
      </c>
      <c r="I70">
        <v>16</v>
      </c>
      <c r="J70">
        <v>0</v>
      </c>
      <c r="K70">
        <v>0</v>
      </c>
      <c r="L70">
        <v>45</v>
      </c>
      <c r="M70">
        <v>15</v>
      </c>
      <c r="N70">
        <v>2</v>
      </c>
      <c r="O70">
        <v>0</v>
      </c>
      <c r="P70">
        <v>36</v>
      </c>
      <c r="Q70">
        <v>33</v>
      </c>
      <c r="R70">
        <v>20</v>
      </c>
      <c r="S70">
        <v>70</v>
      </c>
      <c r="T70">
        <v>4</v>
      </c>
      <c r="U70">
        <f t="shared" si="1"/>
        <v>1</v>
      </c>
      <c r="V70">
        <f>SUMIFS(Tabel132[Cluster],Tabel132[ID],A70)</f>
        <v>83</v>
      </c>
      <c r="W70">
        <f>IFERROR(_xlfn.T.TEST(E70:N70,O70:T70,2,2),"")</f>
        <v>0.77003796860467677</v>
      </c>
      <c r="X70">
        <f>AVERAGE(E70:N70)</f>
        <v>22.8</v>
      </c>
      <c r="Y70">
        <f>AVERAGE(O70:T70)</f>
        <v>27.166666666666668</v>
      </c>
    </row>
    <row r="71" spans="1:25" x14ac:dyDescent="0.25">
      <c r="A71">
        <v>73</v>
      </c>
      <c r="B71" t="s">
        <v>35</v>
      </c>
      <c r="C71">
        <v>115800</v>
      </c>
      <c r="D71">
        <v>997</v>
      </c>
      <c r="E71">
        <v>35</v>
      </c>
      <c r="F71">
        <v>1136</v>
      </c>
      <c r="G71">
        <v>558</v>
      </c>
      <c r="H71">
        <v>871</v>
      </c>
      <c r="I71">
        <v>1582</v>
      </c>
      <c r="J71">
        <v>1644</v>
      </c>
      <c r="K71">
        <v>374</v>
      </c>
      <c r="L71">
        <v>323</v>
      </c>
      <c r="M71">
        <v>529</v>
      </c>
      <c r="N71">
        <v>1113</v>
      </c>
      <c r="O71">
        <v>466</v>
      </c>
      <c r="P71">
        <v>975</v>
      </c>
      <c r="Q71">
        <v>2293</v>
      </c>
      <c r="R71">
        <v>154</v>
      </c>
      <c r="S71">
        <v>2185</v>
      </c>
      <c r="T71">
        <v>211</v>
      </c>
      <c r="U71">
        <f t="shared" si="1"/>
        <v>1</v>
      </c>
      <c r="V71">
        <f>SUMIFS(Tabel132[Cluster],Tabel132[ID],A71)</f>
        <v>0</v>
      </c>
      <c r="W71">
        <f>IFERROR(_xlfn.T.TEST(E71:N71,O71:T71,2,2),"")</f>
        <v>0.547182829598992</v>
      </c>
      <c r="X71">
        <f>AVERAGE(E71:N71)</f>
        <v>816.5</v>
      </c>
      <c r="Y71">
        <f>AVERAGE(O71:T71)</f>
        <v>1047.3333333333333</v>
      </c>
    </row>
    <row r="72" spans="1:25" x14ac:dyDescent="0.25">
      <c r="A72">
        <v>74</v>
      </c>
      <c r="B72" t="s">
        <v>36</v>
      </c>
      <c r="C72">
        <v>16000</v>
      </c>
      <c r="D72">
        <v>409</v>
      </c>
      <c r="E72">
        <v>1075</v>
      </c>
      <c r="F72">
        <v>1121</v>
      </c>
      <c r="G72">
        <v>838</v>
      </c>
      <c r="H72">
        <v>483</v>
      </c>
      <c r="I72">
        <v>622</v>
      </c>
      <c r="J72">
        <v>605</v>
      </c>
      <c r="K72">
        <v>342</v>
      </c>
      <c r="L72">
        <v>389</v>
      </c>
      <c r="M72">
        <v>1694</v>
      </c>
      <c r="N72">
        <v>625</v>
      </c>
      <c r="O72">
        <v>1088</v>
      </c>
      <c r="P72">
        <v>1816</v>
      </c>
      <c r="Q72">
        <v>460</v>
      </c>
      <c r="R72">
        <v>1019</v>
      </c>
      <c r="S72">
        <v>1423</v>
      </c>
      <c r="T72">
        <v>552</v>
      </c>
      <c r="U72">
        <f t="shared" si="1"/>
        <v>1</v>
      </c>
      <c r="V72">
        <f>SUMIFS(Tabel132[Cluster],Tabel132[ID],A72)</f>
        <v>19</v>
      </c>
      <c r="W72">
        <f>IFERROR(_xlfn.T.TEST(E72:N72,O72:T72,2,2),"")</f>
        <v>0.25120582265241481</v>
      </c>
      <c r="X72">
        <f>AVERAGE(E72:N72)</f>
        <v>779.4</v>
      </c>
      <c r="Y72">
        <f>AVERAGE(O72:T72)</f>
        <v>1059.6666666666667</v>
      </c>
    </row>
    <row r="73" spans="1:25" x14ac:dyDescent="0.25">
      <c r="A73">
        <v>75</v>
      </c>
      <c r="B73" t="s">
        <v>547</v>
      </c>
      <c r="C73">
        <v>83400</v>
      </c>
      <c r="D73">
        <v>323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f t="shared" si="1"/>
        <v>0</v>
      </c>
      <c r="V73">
        <f>SUMIFS(Tabel132[Cluster],Tabel132[ID],A73)</f>
        <v>91</v>
      </c>
      <c r="W73" t="str">
        <f>IFERROR(_xlfn.T.TEST(E73:N73,O73:T73,2,2),"")</f>
        <v/>
      </c>
      <c r="X73">
        <f>AVERAGE(E73:N73)</f>
        <v>0</v>
      </c>
      <c r="Y73">
        <f>AVERAGE(O73:T73)</f>
        <v>0</v>
      </c>
    </row>
    <row r="74" spans="1:25" x14ac:dyDescent="0.25">
      <c r="A74">
        <v>76</v>
      </c>
      <c r="B74" t="s">
        <v>548</v>
      </c>
      <c r="C74">
        <v>96700</v>
      </c>
      <c r="D74">
        <v>370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f t="shared" si="1"/>
        <v>0</v>
      </c>
      <c r="V74">
        <f>SUMIFS(Tabel132[Cluster],Tabel132[ID],A74)</f>
        <v>96</v>
      </c>
      <c r="W74" t="str">
        <f>IFERROR(_xlfn.T.TEST(E74:N74,O74:T74,2,2),"")</f>
        <v/>
      </c>
      <c r="X74">
        <f>AVERAGE(E74:N74)</f>
        <v>0</v>
      </c>
      <c r="Y74">
        <f>AVERAGE(O74:T74)</f>
        <v>0</v>
      </c>
    </row>
    <row r="75" spans="1:25" x14ac:dyDescent="0.25">
      <c r="A75">
        <v>77</v>
      </c>
      <c r="B75" t="s">
        <v>549</v>
      </c>
      <c r="C75">
        <v>91600</v>
      </c>
      <c r="D75">
        <v>445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f t="shared" si="1"/>
        <v>0</v>
      </c>
      <c r="V75">
        <f>SUMIFS(Tabel132[Cluster],Tabel132[ID],A75)</f>
        <v>96</v>
      </c>
      <c r="W75" t="str">
        <f>IFERROR(_xlfn.T.TEST(E75:N75,O75:T75,2,2),"")</f>
        <v/>
      </c>
      <c r="X75">
        <f>AVERAGE(E75:N75)</f>
        <v>0</v>
      </c>
      <c r="Y75">
        <f>AVERAGE(O75:T75)</f>
        <v>0</v>
      </c>
    </row>
    <row r="76" spans="1:25" x14ac:dyDescent="0.25">
      <c r="A76">
        <v>78</v>
      </c>
      <c r="B76" t="s">
        <v>37</v>
      </c>
      <c r="C76">
        <v>105000</v>
      </c>
      <c r="D76">
        <v>752</v>
      </c>
      <c r="E76">
        <v>779</v>
      </c>
      <c r="F76">
        <v>2019</v>
      </c>
      <c r="G76">
        <v>2762</v>
      </c>
      <c r="H76">
        <v>691</v>
      </c>
      <c r="I76">
        <v>1498</v>
      </c>
      <c r="J76">
        <v>1952</v>
      </c>
      <c r="K76">
        <v>372</v>
      </c>
      <c r="L76">
        <v>2062</v>
      </c>
      <c r="M76">
        <v>2050</v>
      </c>
      <c r="N76">
        <v>1886</v>
      </c>
      <c r="O76">
        <v>3028</v>
      </c>
      <c r="P76">
        <v>1469</v>
      </c>
      <c r="Q76">
        <v>3796</v>
      </c>
      <c r="R76">
        <v>2588</v>
      </c>
      <c r="S76">
        <v>3765</v>
      </c>
      <c r="T76">
        <v>1716</v>
      </c>
      <c r="U76">
        <f t="shared" si="1"/>
        <v>1</v>
      </c>
      <c r="V76">
        <f>SUMIFS(Tabel132[Cluster],Tabel132[ID],A76)</f>
        <v>0</v>
      </c>
      <c r="W76">
        <f>IFERROR(_xlfn.T.TEST(E76:N76,O76:T76,2,2),"")</f>
        <v>2.2973479005280104E-2</v>
      </c>
      <c r="X76">
        <f>AVERAGE(E76:N76)</f>
        <v>1607.1</v>
      </c>
      <c r="Y76">
        <f>AVERAGE(O76:T76)</f>
        <v>2727</v>
      </c>
    </row>
    <row r="77" spans="1:25" x14ac:dyDescent="0.25">
      <c r="A77">
        <v>79</v>
      </c>
      <c r="B77" t="s">
        <v>550</v>
      </c>
      <c r="C77">
        <v>70800</v>
      </c>
      <c r="D77">
        <v>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f t="shared" si="1"/>
        <v>0</v>
      </c>
      <c r="V77">
        <f>SUMIFS(Tabel132[Cluster],Tabel132[ID],A77)</f>
        <v>83</v>
      </c>
      <c r="W77" t="str">
        <f>IFERROR(_xlfn.T.TEST(E77:N77,O77:T77,2,2),"")</f>
        <v/>
      </c>
      <c r="X77">
        <f>AVERAGE(E77:N77)</f>
        <v>0</v>
      </c>
      <c r="Y77">
        <f>AVERAGE(O77:T77)</f>
        <v>0</v>
      </c>
    </row>
    <row r="78" spans="1:25" x14ac:dyDescent="0.25">
      <c r="A78">
        <v>80</v>
      </c>
      <c r="B78" t="s">
        <v>551</v>
      </c>
      <c r="C78">
        <v>72100</v>
      </c>
      <c r="D78">
        <v>141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f t="shared" si="1"/>
        <v>0</v>
      </c>
      <c r="V78">
        <f>SUMIFS(Tabel132[Cluster],Tabel132[ID],A78)</f>
        <v>83</v>
      </c>
      <c r="W78" t="str">
        <f>IFERROR(_xlfn.T.TEST(E78:N78,O78:T78,2,2),"")</f>
        <v/>
      </c>
      <c r="X78">
        <f>AVERAGE(E78:N78)</f>
        <v>0</v>
      </c>
      <c r="Y78">
        <f>AVERAGE(O78:T78)</f>
        <v>0</v>
      </c>
    </row>
    <row r="79" spans="1:25" x14ac:dyDescent="0.25">
      <c r="A79">
        <v>81</v>
      </c>
      <c r="B79" t="s">
        <v>38</v>
      </c>
      <c r="C79">
        <v>115900</v>
      </c>
      <c r="D79">
        <v>73</v>
      </c>
      <c r="E79">
        <v>5159</v>
      </c>
      <c r="F79">
        <v>4385</v>
      </c>
      <c r="G79">
        <v>6342</v>
      </c>
      <c r="H79">
        <v>1169</v>
      </c>
      <c r="I79">
        <v>15738</v>
      </c>
      <c r="J79">
        <v>3965</v>
      </c>
      <c r="K79">
        <v>6654</v>
      </c>
      <c r="L79">
        <v>4405</v>
      </c>
      <c r="M79">
        <v>3529</v>
      </c>
      <c r="N79">
        <v>3451</v>
      </c>
      <c r="O79">
        <v>17301</v>
      </c>
      <c r="P79">
        <v>3763</v>
      </c>
      <c r="Q79">
        <v>6987</v>
      </c>
      <c r="R79">
        <v>2521</v>
      </c>
      <c r="S79">
        <v>4131</v>
      </c>
      <c r="T79">
        <v>4291</v>
      </c>
      <c r="U79">
        <f t="shared" si="1"/>
        <v>1</v>
      </c>
      <c r="V79">
        <f>SUMIFS(Tabel132[Cluster],Tabel132[ID],A79)</f>
        <v>0</v>
      </c>
      <c r="W79">
        <f>IFERROR(_xlfn.T.TEST(E79:N79,O79:T79,2,2),"")</f>
        <v>0.67075993900158215</v>
      </c>
      <c r="X79">
        <f>AVERAGE(E79:N79)</f>
        <v>5479.7</v>
      </c>
      <c r="Y79">
        <f>AVERAGE(O79:T79)</f>
        <v>6499</v>
      </c>
    </row>
    <row r="80" spans="1:25" x14ac:dyDescent="0.25">
      <c r="A80">
        <v>82</v>
      </c>
      <c r="B80" t="s">
        <v>552</v>
      </c>
      <c r="C80">
        <v>85000</v>
      </c>
      <c r="D80">
        <v>612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f t="shared" si="1"/>
        <v>0</v>
      </c>
      <c r="V80">
        <f>SUMIFS(Tabel132[Cluster],Tabel132[ID],A80)</f>
        <v>93</v>
      </c>
      <c r="W80" t="str">
        <f>IFERROR(_xlfn.T.TEST(E80:N80,O80:T80,2,2),"")</f>
        <v/>
      </c>
      <c r="X80">
        <f>AVERAGE(E80:N80)</f>
        <v>0</v>
      </c>
      <c r="Y80">
        <f>AVERAGE(O80:T80)</f>
        <v>0</v>
      </c>
    </row>
    <row r="81" spans="1:25" x14ac:dyDescent="0.25">
      <c r="A81">
        <v>83</v>
      </c>
      <c r="B81" t="s">
        <v>553</v>
      </c>
      <c r="C81">
        <v>93500</v>
      </c>
      <c r="D81">
        <v>370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f t="shared" si="1"/>
        <v>0</v>
      </c>
      <c r="V81">
        <f>SUMIFS(Tabel132[Cluster],Tabel132[ID],A81)</f>
        <v>96</v>
      </c>
      <c r="W81" t="str">
        <f>IFERROR(_xlfn.T.TEST(E81:N81,O81:T81,2,2),"")</f>
        <v/>
      </c>
      <c r="X81">
        <f>AVERAGE(E81:N81)</f>
        <v>0</v>
      </c>
      <c r="Y81">
        <f>AVERAGE(O81:T81)</f>
        <v>0</v>
      </c>
    </row>
    <row r="82" spans="1:25" x14ac:dyDescent="0.25">
      <c r="A82">
        <v>84</v>
      </c>
      <c r="B82" t="s">
        <v>39</v>
      </c>
      <c r="C82">
        <v>20600</v>
      </c>
      <c r="D82">
        <v>972</v>
      </c>
      <c r="E82">
        <v>3685</v>
      </c>
      <c r="F82">
        <v>2561</v>
      </c>
      <c r="G82">
        <v>1160</v>
      </c>
      <c r="H82">
        <v>1467</v>
      </c>
      <c r="I82">
        <v>1372</v>
      </c>
      <c r="J82">
        <v>1168</v>
      </c>
      <c r="K82">
        <v>2390</v>
      </c>
      <c r="L82">
        <v>453</v>
      </c>
      <c r="M82">
        <v>1099</v>
      </c>
      <c r="N82">
        <v>348</v>
      </c>
      <c r="O82">
        <v>1075</v>
      </c>
      <c r="P82">
        <v>1280</v>
      </c>
      <c r="Q82">
        <v>1493</v>
      </c>
      <c r="R82">
        <v>1643</v>
      </c>
      <c r="S82">
        <v>659</v>
      </c>
      <c r="T82">
        <v>532</v>
      </c>
      <c r="U82">
        <f t="shared" si="1"/>
        <v>1</v>
      </c>
      <c r="V82">
        <f>SUMIFS(Tabel132[Cluster],Tabel132[ID],A82)</f>
        <v>25</v>
      </c>
      <c r="W82">
        <f>IFERROR(_xlfn.T.TEST(E82:N82,O82:T82,2,2),"")</f>
        <v>0.32384058347320022</v>
      </c>
      <c r="X82">
        <f>AVERAGE(E82:N82)</f>
        <v>1570.3</v>
      </c>
      <c r="Y82">
        <f>AVERAGE(O82:T82)</f>
        <v>1113.6666666666667</v>
      </c>
    </row>
    <row r="83" spans="1:25" x14ac:dyDescent="0.25">
      <c r="A83">
        <v>85</v>
      </c>
      <c r="B83" t="s">
        <v>554</v>
      </c>
      <c r="C83">
        <v>104700</v>
      </c>
      <c r="D83">
        <v>812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f t="shared" si="1"/>
        <v>0</v>
      </c>
      <c r="V83">
        <f>SUMIFS(Tabel132[Cluster],Tabel132[ID],A83)</f>
        <v>0</v>
      </c>
      <c r="W83" t="str">
        <f>IFERROR(_xlfn.T.TEST(E83:N83,O83:T83,2,2),"")</f>
        <v/>
      </c>
      <c r="X83">
        <f>AVERAGE(E83:N83)</f>
        <v>0</v>
      </c>
      <c r="Y83">
        <f>AVERAGE(O83:T83)</f>
        <v>0</v>
      </c>
    </row>
    <row r="84" spans="1:25" x14ac:dyDescent="0.25">
      <c r="A84">
        <v>86</v>
      </c>
      <c r="B84" t="s">
        <v>555</v>
      </c>
      <c r="C84">
        <v>108300</v>
      </c>
      <c r="D84">
        <v>896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f t="shared" si="1"/>
        <v>0</v>
      </c>
      <c r="V84">
        <f>SUMIFS(Tabel132[Cluster],Tabel132[ID],A84)</f>
        <v>0</v>
      </c>
      <c r="W84" t="str">
        <f>IFERROR(_xlfn.T.TEST(E84:N84,O84:T84,2,2),"")</f>
        <v/>
      </c>
      <c r="X84">
        <f>AVERAGE(E84:N84)</f>
        <v>0</v>
      </c>
      <c r="Y84">
        <f>AVERAGE(O84:T84)</f>
        <v>0</v>
      </c>
    </row>
    <row r="85" spans="1:25" x14ac:dyDescent="0.25">
      <c r="A85">
        <v>87</v>
      </c>
      <c r="B85" t="s">
        <v>556</v>
      </c>
      <c r="C85">
        <v>71400</v>
      </c>
      <c r="D85">
        <v>94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f t="shared" si="1"/>
        <v>0</v>
      </c>
      <c r="V85">
        <f>SUMIFS(Tabel132[Cluster],Tabel132[ID],A85)</f>
        <v>83</v>
      </c>
      <c r="W85" t="str">
        <f>IFERROR(_xlfn.T.TEST(E85:N85,O85:T85,2,2),"")</f>
        <v/>
      </c>
      <c r="X85">
        <f>AVERAGE(E85:N85)</f>
        <v>0</v>
      </c>
      <c r="Y85">
        <f>AVERAGE(O85:T85)</f>
        <v>0</v>
      </c>
    </row>
    <row r="86" spans="1:25" x14ac:dyDescent="0.25">
      <c r="A86">
        <v>88</v>
      </c>
      <c r="B86" t="s">
        <v>40</v>
      </c>
      <c r="C86">
        <v>74100</v>
      </c>
      <c r="D86">
        <v>467</v>
      </c>
      <c r="E86">
        <v>1588</v>
      </c>
      <c r="F86">
        <v>1441</v>
      </c>
      <c r="G86">
        <v>2755</v>
      </c>
      <c r="H86">
        <v>2062</v>
      </c>
      <c r="I86">
        <v>587</v>
      </c>
      <c r="J86">
        <v>14</v>
      </c>
      <c r="K86">
        <v>413</v>
      </c>
      <c r="L86">
        <v>459</v>
      </c>
      <c r="M86">
        <v>447</v>
      </c>
      <c r="N86">
        <v>458</v>
      </c>
      <c r="O86">
        <v>11103</v>
      </c>
      <c r="P86">
        <v>1448</v>
      </c>
      <c r="Q86">
        <v>2449</v>
      </c>
      <c r="R86">
        <v>1490</v>
      </c>
      <c r="S86">
        <v>1197</v>
      </c>
      <c r="T86">
        <v>429</v>
      </c>
      <c r="U86">
        <f t="shared" si="1"/>
        <v>1</v>
      </c>
      <c r="V86">
        <f>SUMIFS(Tabel132[Cluster],Tabel132[ID],A86)</f>
        <v>84</v>
      </c>
      <c r="W86">
        <f>IFERROR(_xlfn.T.TEST(E86:N86,O86:T86,2,2),"")</f>
        <v>0.14448982593898857</v>
      </c>
      <c r="X86">
        <f>AVERAGE(E86:N86)</f>
        <v>1022.4</v>
      </c>
      <c r="Y86">
        <f>AVERAGE(O86:T86)</f>
        <v>3019.3333333333335</v>
      </c>
    </row>
    <row r="87" spans="1:25" x14ac:dyDescent="0.25">
      <c r="A87">
        <v>89</v>
      </c>
      <c r="B87" t="s">
        <v>557</v>
      </c>
      <c r="C87">
        <v>116000</v>
      </c>
      <c r="D87">
        <v>81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f t="shared" si="1"/>
        <v>0</v>
      </c>
      <c r="V87">
        <f>SUMIFS(Tabel132[Cluster],Tabel132[ID],A87)</f>
        <v>0</v>
      </c>
      <c r="W87" t="str">
        <f>IFERROR(_xlfn.T.TEST(E87:N87,O87:T87,2,2),"")</f>
        <v/>
      </c>
      <c r="X87">
        <f>AVERAGE(E87:N87)</f>
        <v>0</v>
      </c>
      <c r="Y87">
        <f>AVERAGE(O87:T87)</f>
        <v>0</v>
      </c>
    </row>
    <row r="88" spans="1:25" x14ac:dyDescent="0.25">
      <c r="A88">
        <v>90</v>
      </c>
      <c r="B88" t="s">
        <v>558</v>
      </c>
      <c r="C88">
        <v>85100</v>
      </c>
      <c r="D88">
        <v>612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f t="shared" si="1"/>
        <v>0</v>
      </c>
      <c r="V88">
        <f>SUMIFS(Tabel132[Cluster],Tabel132[ID],A88)</f>
        <v>93</v>
      </c>
      <c r="W88" t="str">
        <f>IFERROR(_xlfn.T.TEST(E88:N88,O88:T88,2,2),"")</f>
        <v/>
      </c>
      <c r="X88">
        <f>AVERAGE(E88:N88)</f>
        <v>0</v>
      </c>
      <c r="Y88">
        <f>AVERAGE(O88:T88)</f>
        <v>0</v>
      </c>
    </row>
    <row r="89" spans="1:25" x14ac:dyDescent="0.25">
      <c r="A89">
        <v>91</v>
      </c>
      <c r="B89" t="s">
        <v>559</v>
      </c>
      <c r="C89">
        <v>63100</v>
      </c>
      <c r="D89">
        <v>519</v>
      </c>
      <c r="E89">
        <v>0</v>
      </c>
      <c r="F89">
        <v>0</v>
      </c>
      <c r="G89">
        <v>0</v>
      </c>
      <c r="H89">
        <v>0</v>
      </c>
      <c r="I89">
        <v>0</v>
      </c>
      <c r="J89">
        <v>23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f t="shared" si="1"/>
        <v>1</v>
      </c>
      <c r="V89">
        <f>SUMIFS(Tabel132[Cluster],Tabel132[ID],A89)</f>
        <v>0</v>
      </c>
      <c r="W89">
        <f>IFERROR(_xlfn.T.TEST(E89:N89,O89:T89,2,2),"")</f>
        <v>0.45768790507519963</v>
      </c>
      <c r="X89">
        <f>AVERAGE(E89:N89)</f>
        <v>2.2999999999999998</v>
      </c>
      <c r="Y89">
        <f>AVERAGE(O89:T89)</f>
        <v>0</v>
      </c>
    </row>
    <row r="90" spans="1:25" x14ac:dyDescent="0.25">
      <c r="A90">
        <v>92</v>
      </c>
      <c r="B90" t="s">
        <v>560</v>
      </c>
      <c r="C90">
        <v>42000</v>
      </c>
      <c r="D90">
        <v>918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f t="shared" si="1"/>
        <v>0</v>
      </c>
      <c r="V90">
        <f>SUMIFS(Tabel132[Cluster],Tabel132[ID],A90)</f>
        <v>54</v>
      </c>
      <c r="W90" t="str">
        <f>IFERROR(_xlfn.T.TEST(E90:N90,O90:T90,2,2),"")</f>
        <v/>
      </c>
      <c r="X90">
        <f>AVERAGE(E90:N90)</f>
        <v>0</v>
      </c>
      <c r="Y90">
        <f>AVERAGE(O90:T90)</f>
        <v>0</v>
      </c>
    </row>
    <row r="91" spans="1:25" x14ac:dyDescent="0.25">
      <c r="A91">
        <v>93</v>
      </c>
      <c r="B91" t="s">
        <v>41</v>
      </c>
      <c r="C91">
        <v>99700</v>
      </c>
      <c r="D91">
        <v>901</v>
      </c>
      <c r="E91">
        <v>20</v>
      </c>
      <c r="F91">
        <v>142</v>
      </c>
      <c r="G91">
        <v>82</v>
      </c>
      <c r="H91">
        <v>2</v>
      </c>
      <c r="I91">
        <v>66</v>
      </c>
      <c r="J91">
        <v>0</v>
      </c>
      <c r="K91">
        <v>15</v>
      </c>
      <c r="L91">
        <v>38</v>
      </c>
      <c r="M91">
        <v>55</v>
      </c>
      <c r="N91">
        <v>55</v>
      </c>
      <c r="O91">
        <v>97</v>
      </c>
      <c r="P91">
        <v>65</v>
      </c>
      <c r="Q91">
        <v>198</v>
      </c>
      <c r="R91">
        <v>63</v>
      </c>
      <c r="S91">
        <v>173</v>
      </c>
      <c r="T91">
        <v>175</v>
      </c>
      <c r="U91">
        <f t="shared" si="1"/>
        <v>1</v>
      </c>
      <c r="V91">
        <f>SUMIFS(Tabel132[Cluster],Tabel132[ID],A91)</f>
        <v>0</v>
      </c>
      <c r="W91">
        <f>IFERROR(_xlfn.T.TEST(E91:N91,O91:T91,2,2),"")</f>
        <v>7.3353191843041777E-3</v>
      </c>
      <c r="X91">
        <f>AVERAGE(E91:N91)</f>
        <v>47.5</v>
      </c>
      <c r="Y91">
        <f>AVERAGE(O91:T91)</f>
        <v>128.5</v>
      </c>
    </row>
    <row r="92" spans="1:25" x14ac:dyDescent="0.25">
      <c r="A92">
        <v>94</v>
      </c>
      <c r="B92" t="s">
        <v>561</v>
      </c>
      <c r="C92">
        <v>71200</v>
      </c>
      <c r="D92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f t="shared" si="1"/>
        <v>0</v>
      </c>
      <c r="V92">
        <f>SUMIFS(Tabel132[Cluster],Tabel132[ID],A92)</f>
        <v>83</v>
      </c>
      <c r="W92" t="str">
        <f>IFERROR(_xlfn.T.TEST(E92:N92,O92:T92,2,2),"")</f>
        <v/>
      </c>
      <c r="X92">
        <f>AVERAGE(E92:N92)</f>
        <v>0</v>
      </c>
      <c r="Y92">
        <f>AVERAGE(O92:T92)</f>
        <v>0</v>
      </c>
    </row>
    <row r="93" spans="1:25" x14ac:dyDescent="0.25">
      <c r="A93">
        <v>95</v>
      </c>
      <c r="B93" t="s">
        <v>562</v>
      </c>
      <c r="C93">
        <v>23300</v>
      </c>
      <c r="D93">
        <v>315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f t="shared" si="1"/>
        <v>0</v>
      </c>
      <c r="V93">
        <f>SUMIFS(Tabel132[Cluster],Tabel132[ID],A93)</f>
        <v>30</v>
      </c>
      <c r="W93" t="str">
        <f>IFERROR(_xlfn.T.TEST(E93:N93,O93:T93,2,2),"")</f>
        <v/>
      </c>
      <c r="X93">
        <f>AVERAGE(E93:N93)</f>
        <v>0</v>
      </c>
      <c r="Y93">
        <f>AVERAGE(O93:T93)</f>
        <v>0</v>
      </c>
    </row>
    <row r="94" spans="1:25" x14ac:dyDescent="0.25">
      <c r="A94">
        <v>96</v>
      </c>
      <c r="B94" t="s">
        <v>563</v>
      </c>
      <c r="C94">
        <v>90000</v>
      </c>
      <c r="D94">
        <v>607</v>
      </c>
      <c r="E94">
        <v>0</v>
      </c>
      <c r="F94">
        <v>0</v>
      </c>
      <c r="G94">
        <v>0</v>
      </c>
      <c r="H94">
        <v>0</v>
      </c>
      <c r="I94">
        <v>0</v>
      </c>
      <c r="J94">
        <v>164</v>
      </c>
      <c r="K94">
        <v>0</v>
      </c>
      <c r="L94">
        <v>47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f t="shared" si="1"/>
        <v>1</v>
      </c>
      <c r="V94">
        <f>SUMIFS(Tabel132[Cluster],Tabel132[ID],A94)</f>
        <v>96</v>
      </c>
      <c r="W94">
        <f>IFERROR(_xlfn.T.TEST(E94:N94,O94:T94,2,2),"")</f>
        <v>0.3467268810380435</v>
      </c>
      <c r="X94">
        <f>AVERAGE(E94:N94)</f>
        <v>21.1</v>
      </c>
      <c r="Y94">
        <f>AVERAGE(O94:T94)</f>
        <v>0</v>
      </c>
    </row>
    <row r="95" spans="1:25" x14ac:dyDescent="0.25">
      <c r="A95">
        <v>97</v>
      </c>
      <c r="B95" t="s">
        <v>42</v>
      </c>
      <c r="C95">
        <v>28100</v>
      </c>
      <c r="D95">
        <v>541</v>
      </c>
      <c r="E95">
        <v>1021</v>
      </c>
      <c r="F95">
        <v>1562</v>
      </c>
      <c r="G95">
        <v>2268</v>
      </c>
      <c r="H95">
        <v>3489</v>
      </c>
      <c r="I95">
        <v>1185</v>
      </c>
      <c r="J95">
        <v>2304</v>
      </c>
      <c r="K95">
        <v>1735</v>
      </c>
      <c r="L95">
        <v>1447</v>
      </c>
      <c r="M95">
        <v>1523</v>
      </c>
      <c r="N95">
        <v>1816</v>
      </c>
      <c r="O95">
        <v>1446</v>
      </c>
      <c r="P95">
        <v>2628</v>
      </c>
      <c r="Q95">
        <v>848</v>
      </c>
      <c r="R95">
        <v>1584</v>
      </c>
      <c r="S95">
        <v>3279</v>
      </c>
      <c r="T95">
        <v>3436</v>
      </c>
      <c r="U95">
        <f t="shared" si="1"/>
        <v>1</v>
      </c>
      <c r="V95">
        <f>SUMIFS(Tabel132[Cluster],Tabel132[ID],A95)</f>
        <v>36</v>
      </c>
      <c r="W95">
        <f>IFERROR(_xlfn.T.TEST(E95:N95,O95:T95,2,2),"")</f>
        <v>0.41745075146710109</v>
      </c>
      <c r="X95">
        <f>AVERAGE(E95:N95)</f>
        <v>1835</v>
      </c>
      <c r="Y95">
        <f>AVERAGE(O95:T95)</f>
        <v>2203.5</v>
      </c>
    </row>
    <row r="96" spans="1:25" x14ac:dyDescent="0.25">
      <c r="A96">
        <v>98</v>
      </c>
      <c r="B96" t="s">
        <v>564</v>
      </c>
      <c r="C96">
        <v>116100</v>
      </c>
      <c r="D96">
        <v>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f t="shared" si="1"/>
        <v>0</v>
      </c>
      <c r="V96">
        <f>SUMIFS(Tabel132[Cluster],Tabel132[ID],A96)</f>
        <v>0</v>
      </c>
      <c r="W96" t="str">
        <f>IFERROR(_xlfn.T.TEST(E96:N96,O96:T96,2,2),"")</f>
        <v/>
      </c>
      <c r="X96">
        <f>AVERAGE(E96:N96)</f>
        <v>0</v>
      </c>
      <c r="Y96">
        <f>AVERAGE(O96:T96)</f>
        <v>0</v>
      </c>
    </row>
    <row r="97" spans="1:25" x14ac:dyDescent="0.25">
      <c r="A97">
        <v>99</v>
      </c>
      <c r="B97" t="s">
        <v>565</v>
      </c>
      <c r="C97">
        <v>85200</v>
      </c>
      <c r="D97">
        <v>612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f t="shared" si="1"/>
        <v>0</v>
      </c>
      <c r="V97">
        <f>SUMIFS(Tabel132[Cluster],Tabel132[ID],A97)</f>
        <v>93</v>
      </c>
      <c r="W97" t="str">
        <f>IFERROR(_xlfn.T.TEST(E97:N97,O97:T97,2,2),"")</f>
        <v/>
      </c>
      <c r="X97">
        <f>AVERAGE(E97:N97)</f>
        <v>0</v>
      </c>
      <c r="Y97">
        <f>AVERAGE(O97:T97)</f>
        <v>0</v>
      </c>
    </row>
    <row r="98" spans="1:25" x14ac:dyDescent="0.25">
      <c r="A98">
        <v>100</v>
      </c>
      <c r="B98" t="s">
        <v>43</v>
      </c>
      <c r="C98">
        <v>84200</v>
      </c>
      <c r="D98">
        <v>165</v>
      </c>
      <c r="E98">
        <v>0</v>
      </c>
      <c r="F98">
        <v>140</v>
      </c>
      <c r="G98">
        <v>64</v>
      </c>
      <c r="H98">
        <v>0</v>
      </c>
      <c r="I98">
        <v>113</v>
      </c>
      <c r="J98">
        <v>0</v>
      </c>
      <c r="K98">
        <v>5</v>
      </c>
      <c r="L98">
        <v>328</v>
      </c>
      <c r="M98">
        <v>159</v>
      </c>
      <c r="N98">
        <v>69</v>
      </c>
      <c r="O98">
        <v>205</v>
      </c>
      <c r="P98">
        <v>9</v>
      </c>
      <c r="Q98">
        <v>13</v>
      </c>
      <c r="R98">
        <v>29</v>
      </c>
      <c r="S98">
        <v>273</v>
      </c>
      <c r="T98">
        <v>7</v>
      </c>
      <c r="U98">
        <f t="shared" si="1"/>
        <v>1</v>
      </c>
      <c r="V98">
        <f>SUMIFS(Tabel132[Cluster],Tabel132[ID],A98)</f>
        <v>92</v>
      </c>
      <c r="W98">
        <f>IFERROR(_xlfn.T.TEST(E98:N98,O98:T98,2,2),"")</f>
        <v>0.97868420612669382</v>
      </c>
      <c r="X98">
        <f>AVERAGE(E98:N98)</f>
        <v>87.8</v>
      </c>
      <c r="Y98">
        <f>AVERAGE(O98:T98)</f>
        <v>89.333333333333329</v>
      </c>
    </row>
    <row r="99" spans="1:25" x14ac:dyDescent="0.25">
      <c r="A99">
        <v>101</v>
      </c>
      <c r="B99" t="s">
        <v>44</v>
      </c>
      <c r="C99">
        <v>90100</v>
      </c>
      <c r="D99">
        <v>607</v>
      </c>
      <c r="E99">
        <v>951</v>
      </c>
      <c r="F99">
        <v>253</v>
      </c>
      <c r="G99">
        <v>139</v>
      </c>
      <c r="H99">
        <v>694</v>
      </c>
      <c r="I99">
        <v>62</v>
      </c>
      <c r="J99">
        <v>333</v>
      </c>
      <c r="K99">
        <v>692</v>
      </c>
      <c r="L99">
        <v>905</v>
      </c>
      <c r="M99">
        <v>181</v>
      </c>
      <c r="N99">
        <v>985</v>
      </c>
      <c r="O99">
        <v>125</v>
      </c>
      <c r="P99">
        <v>1186</v>
      </c>
      <c r="Q99">
        <v>1567</v>
      </c>
      <c r="R99">
        <v>368</v>
      </c>
      <c r="S99">
        <v>2320</v>
      </c>
      <c r="T99">
        <v>117</v>
      </c>
      <c r="U99">
        <f t="shared" si="1"/>
        <v>1</v>
      </c>
      <c r="V99">
        <f>SUMIFS(Tabel132[Cluster],Tabel132[ID],A99)</f>
        <v>96</v>
      </c>
      <c r="W99">
        <f>IFERROR(_xlfn.T.TEST(E99:N99,O99:T99,2,2),"")</f>
        <v>0.19618427402348596</v>
      </c>
      <c r="X99">
        <f>AVERAGE(E99:N99)</f>
        <v>519.5</v>
      </c>
      <c r="Y99">
        <f>AVERAGE(O99:T99)</f>
        <v>947.16666666666663</v>
      </c>
    </row>
    <row r="100" spans="1:25" x14ac:dyDescent="0.25">
      <c r="A100">
        <v>102</v>
      </c>
      <c r="B100" t="s">
        <v>566</v>
      </c>
      <c r="C100">
        <v>108800</v>
      </c>
      <c r="D100">
        <v>760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f t="shared" si="1"/>
        <v>0</v>
      </c>
      <c r="V100">
        <f>SUMIFS(Tabel132[Cluster],Tabel132[ID],A100)</f>
        <v>0</v>
      </c>
      <c r="W100" t="str">
        <f>IFERROR(_xlfn.T.TEST(E100:N100,O100:T100,2,2),"")</f>
        <v/>
      </c>
      <c r="X100">
        <f>AVERAGE(E100:N100)</f>
        <v>0</v>
      </c>
      <c r="Y100">
        <f>AVERAGE(O100:T100)</f>
        <v>0</v>
      </c>
    </row>
    <row r="101" spans="1:25" x14ac:dyDescent="0.25">
      <c r="A101">
        <v>103</v>
      </c>
      <c r="B101" t="s">
        <v>567</v>
      </c>
      <c r="C101">
        <v>70900</v>
      </c>
      <c r="D101">
        <v>71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f t="shared" si="1"/>
        <v>0</v>
      </c>
      <c r="V101">
        <f>SUMIFS(Tabel132[Cluster],Tabel132[ID],A101)</f>
        <v>83</v>
      </c>
      <c r="W101" t="str">
        <f>IFERROR(_xlfn.T.TEST(E101:N101,O101:T101,2,2),"")</f>
        <v/>
      </c>
      <c r="X101">
        <f>AVERAGE(E101:N101)</f>
        <v>0</v>
      </c>
      <c r="Y101">
        <f>AVERAGE(O101:T101)</f>
        <v>0</v>
      </c>
    </row>
    <row r="102" spans="1:25" x14ac:dyDescent="0.25">
      <c r="A102">
        <v>104</v>
      </c>
      <c r="B102" t="s">
        <v>45</v>
      </c>
      <c r="C102">
        <v>23400</v>
      </c>
      <c r="D102">
        <v>95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2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f t="shared" si="1"/>
        <v>1</v>
      </c>
      <c r="V102">
        <f>SUMIFS(Tabel132[Cluster],Tabel132[ID],A102)</f>
        <v>30</v>
      </c>
      <c r="W102">
        <f>IFERROR(_xlfn.T.TEST(E102:N102,O102:T102,2,2),"")</f>
        <v>0.31336358452170265</v>
      </c>
      <c r="X102">
        <f>AVERAGE(E102:N102)</f>
        <v>0.5</v>
      </c>
      <c r="Y102">
        <f>AVERAGE(O102:T102)</f>
        <v>0.16666666666666666</v>
      </c>
    </row>
    <row r="103" spans="1:25" x14ac:dyDescent="0.25">
      <c r="A103">
        <v>105</v>
      </c>
      <c r="B103" t="s">
        <v>46</v>
      </c>
      <c r="C103">
        <v>86800</v>
      </c>
      <c r="D103">
        <v>398</v>
      </c>
      <c r="E103">
        <v>7</v>
      </c>
      <c r="F103">
        <v>221</v>
      </c>
      <c r="G103">
        <v>664</v>
      </c>
      <c r="H103">
        <v>6</v>
      </c>
      <c r="I103">
        <v>35</v>
      </c>
      <c r="J103">
        <v>9</v>
      </c>
      <c r="K103">
        <v>9</v>
      </c>
      <c r="L103">
        <v>66</v>
      </c>
      <c r="M103">
        <v>53</v>
      </c>
      <c r="N103">
        <v>53</v>
      </c>
      <c r="O103">
        <v>1575</v>
      </c>
      <c r="P103">
        <v>192</v>
      </c>
      <c r="Q103">
        <v>19</v>
      </c>
      <c r="R103">
        <v>70</v>
      </c>
      <c r="S103">
        <v>271</v>
      </c>
      <c r="T103">
        <v>0</v>
      </c>
      <c r="U103">
        <f t="shared" si="1"/>
        <v>1</v>
      </c>
      <c r="V103">
        <f>SUMIFS(Tabel132[Cluster],Tabel132[ID],A103)</f>
        <v>93</v>
      </c>
      <c r="W103">
        <f>IFERROR(_xlfn.T.TEST(E103:N103,O103:T103,2,2),"")</f>
        <v>0.25822175914682</v>
      </c>
      <c r="X103">
        <f>AVERAGE(E103:N103)</f>
        <v>112.3</v>
      </c>
      <c r="Y103">
        <f>AVERAGE(O103:T103)</f>
        <v>354.5</v>
      </c>
    </row>
    <row r="104" spans="1:25" x14ac:dyDescent="0.25">
      <c r="A104">
        <v>106</v>
      </c>
      <c r="B104" t="s">
        <v>568</v>
      </c>
      <c r="C104">
        <v>93700</v>
      </c>
      <c r="D104">
        <v>370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f t="shared" si="1"/>
        <v>0</v>
      </c>
      <c r="V104">
        <f>SUMIFS(Tabel132[Cluster],Tabel132[ID],A104)</f>
        <v>96</v>
      </c>
      <c r="W104" t="str">
        <f>IFERROR(_xlfn.T.TEST(E104:N104,O104:T104,2,2),"")</f>
        <v/>
      </c>
      <c r="X104">
        <f>AVERAGE(E104:N104)</f>
        <v>0</v>
      </c>
      <c r="Y104">
        <f>AVERAGE(O104:T104)</f>
        <v>0</v>
      </c>
    </row>
    <row r="105" spans="1:25" x14ac:dyDescent="0.25">
      <c r="A105">
        <v>107</v>
      </c>
      <c r="B105" t="s">
        <v>569</v>
      </c>
      <c r="C105">
        <v>1000</v>
      </c>
      <c r="D105">
        <v>500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f t="shared" si="1"/>
        <v>0</v>
      </c>
      <c r="V105">
        <f>SUMIFS(Tabel132[Cluster],Tabel132[ID],A105)</f>
        <v>2</v>
      </c>
      <c r="W105" t="str">
        <f>IFERROR(_xlfn.T.TEST(E105:N105,O105:T105,2,2),"")</f>
        <v/>
      </c>
      <c r="X105">
        <f>AVERAGE(E105:N105)</f>
        <v>0</v>
      </c>
      <c r="Y105">
        <f>AVERAGE(O105:T105)</f>
        <v>0</v>
      </c>
    </row>
    <row r="106" spans="1:25" x14ac:dyDescent="0.25">
      <c r="A106">
        <v>108</v>
      </c>
      <c r="B106" t="s">
        <v>570</v>
      </c>
      <c r="C106">
        <v>116200</v>
      </c>
      <c r="D106">
        <v>81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f t="shared" si="1"/>
        <v>0</v>
      </c>
      <c r="V106">
        <f>SUMIFS(Tabel132[Cluster],Tabel132[ID],A106)</f>
        <v>0</v>
      </c>
      <c r="W106" t="str">
        <f>IFERROR(_xlfn.T.TEST(E106:N106,O106:T106,2,2),"")</f>
        <v/>
      </c>
      <c r="X106">
        <f>AVERAGE(E106:N106)</f>
        <v>0</v>
      </c>
      <c r="Y106">
        <f>AVERAGE(O106:T106)</f>
        <v>0</v>
      </c>
    </row>
    <row r="107" spans="1:25" x14ac:dyDescent="0.25">
      <c r="A107">
        <v>109</v>
      </c>
      <c r="B107" t="s">
        <v>571</v>
      </c>
      <c r="C107">
        <v>108900</v>
      </c>
      <c r="D107">
        <v>760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f t="shared" si="1"/>
        <v>0</v>
      </c>
      <c r="V107">
        <f>SUMIFS(Tabel132[Cluster],Tabel132[ID],A107)</f>
        <v>0</v>
      </c>
      <c r="W107" t="str">
        <f>IFERROR(_xlfn.T.TEST(E107:N107,O107:T107,2,2),"")</f>
        <v/>
      </c>
      <c r="X107">
        <f>AVERAGE(E107:N107)</f>
        <v>0</v>
      </c>
      <c r="Y107">
        <f>AVERAGE(O107:T107)</f>
        <v>0</v>
      </c>
    </row>
    <row r="108" spans="1:25" x14ac:dyDescent="0.25">
      <c r="A108">
        <v>110</v>
      </c>
      <c r="B108" t="s">
        <v>572</v>
      </c>
      <c r="C108">
        <v>71500</v>
      </c>
      <c r="D108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f t="shared" si="1"/>
        <v>0</v>
      </c>
      <c r="V108">
        <f>SUMIFS(Tabel132[Cluster],Tabel132[ID],A108)</f>
        <v>83</v>
      </c>
      <c r="W108" t="str">
        <f>IFERROR(_xlfn.T.TEST(E108:N108,O108:T108,2,2),"")</f>
        <v/>
      </c>
      <c r="X108">
        <f>AVERAGE(E108:N108)</f>
        <v>0</v>
      </c>
      <c r="Y108">
        <f>AVERAGE(O108:T108)</f>
        <v>0</v>
      </c>
    </row>
    <row r="109" spans="1:25" x14ac:dyDescent="0.25">
      <c r="A109">
        <v>111</v>
      </c>
      <c r="B109" t="s">
        <v>573</v>
      </c>
      <c r="C109">
        <v>24000</v>
      </c>
      <c r="D109">
        <v>95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f t="shared" si="1"/>
        <v>0</v>
      </c>
      <c r="V109">
        <f>SUMIFS(Tabel132[Cluster],Tabel132[ID],A109)</f>
        <v>31</v>
      </c>
      <c r="W109" t="str">
        <f>IFERROR(_xlfn.T.TEST(E109:N109,O109:T109,2,2),"")</f>
        <v/>
      </c>
      <c r="X109">
        <f>AVERAGE(E109:N109)</f>
        <v>0</v>
      </c>
      <c r="Y109">
        <f>AVERAGE(O109:T109)</f>
        <v>0</v>
      </c>
    </row>
    <row r="110" spans="1:25" x14ac:dyDescent="0.25">
      <c r="A110">
        <v>112</v>
      </c>
      <c r="B110" t="s">
        <v>574</v>
      </c>
      <c r="C110">
        <v>89800</v>
      </c>
      <c r="D110">
        <v>607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f t="shared" si="1"/>
        <v>0</v>
      </c>
      <c r="V110">
        <f>SUMIFS(Tabel132[Cluster],Tabel132[ID],A110)</f>
        <v>96</v>
      </c>
      <c r="W110" t="str">
        <f>IFERROR(_xlfn.T.TEST(E110:N110,O110:T110,2,2),"")</f>
        <v/>
      </c>
      <c r="X110">
        <f>AVERAGE(E110:N110)</f>
        <v>0</v>
      </c>
      <c r="Y110">
        <f>AVERAGE(O110:T110)</f>
        <v>0</v>
      </c>
    </row>
    <row r="111" spans="1:25" x14ac:dyDescent="0.25">
      <c r="A111">
        <v>113</v>
      </c>
      <c r="B111" t="s">
        <v>47</v>
      </c>
      <c r="C111">
        <v>5100</v>
      </c>
      <c r="D111">
        <v>337</v>
      </c>
      <c r="E111">
        <v>3283</v>
      </c>
      <c r="F111">
        <v>1100</v>
      </c>
      <c r="G111">
        <v>2180</v>
      </c>
      <c r="H111">
        <v>990</v>
      </c>
      <c r="I111">
        <v>2001</v>
      </c>
      <c r="J111">
        <v>160</v>
      </c>
      <c r="K111">
        <v>1673</v>
      </c>
      <c r="L111">
        <v>672</v>
      </c>
      <c r="M111">
        <v>1530</v>
      </c>
      <c r="N111">
        <v>706</v>
      </c>
      <c r="O111">
        <v>2593</v>
      </c>
      <c r="P111">
        <v>933</v>
      </c>
      <c r="Q111">
        <v>1797</v>
      </c>
      <c r="R111">
        <v>1127</v>
      </c>
      <c r="S111">
        <v>1108</v>
      </c>
      <c r="T111">
        <v>1660</v>
      </c>
      <c r="U111">
        <f t="shared" si="1"/>
        <v>1</v>
      </c>
      <c r="V111">
        <f>SUMIFS(Tabel132[Cluster],Tabel132[ID],A111)</f>
        <v>7</v>
      </c>
      <c r="W111">
        <f>IFERROR(_xlfn.T.TEST(E111:N111,O111:T111,2,2),"")</f>
        <v>0.8035238295061703</v>
      </c>
      <c r="X111">
        <f>AVERAGE(E111:N111)</f>
        <v>1429.5</v>
      </c>
      <c r="Y111">
        <f>AVERAGE(O111:T111)</f>
        <v>1536.3333333333333</v>
      </c>
    </row>
    <row r="112" spans="1:25" x14ac:dyDescent="0.25">
      <c r="A112">
        <v>114</v>
      </c>
      <c r="B112" t="s">
        <v>48</v>
      </c>
      <c r="C112">
        <v>86900</v>
      </c>
      <c r="D112">
        <v>398</v>
      </c>
      <c r="E112">
        <v>154</v>
      </c>
      <c r="F112">
        <v>149</v>
      </c>
      <c r="G112">
        <v>1239</v>
      </c>
      <c r="H112">
        <v>53</v>
      </c>
      <c r="I112">
        <v>49</v>
      </c>
      <c r="J112">
        <v>47</v>
      </c>
      <c r="K112">
        <v>28</v>
      </c>
      <c r="L112">
        <v>62</v>
      </c>
      <c r="M112">
        <v>345</v>
      </c>
      <c r="N112">
        <v>104</v>
      </c>
      <c r="O112">
        <v>686</v>
      </c>
      <c r="P112">
        <v>160</v>
      </c>
      <c r="Q112">
        <v>243</v>
      </c>
      <c r="R112">
        <v>33</v>
      </c>
      <c r="S112">
        <v>434</v>
      </c>
      <c r="T112">
        <v>0</v>
      </c>
      <c r="U112">
        <f t="shared" si="1"/>
        <v>1</v>
      </c>
      <c r="V112">
        <f>SUMIFS(Tabel132[Cluster],Tabel132[ID],A112)</f>
        <v>93</v>
      </c>
      <c r="W112">
        <f>IFERROR(_xlfn.T.TEST(E112:N112,O112:T112,2,2),"")</f>
        <v>0.83644922919177933</v>
      </c>
      <c r="X112">
        <f>AVERAGE(E112:N112)</f>
        <v>223</v>
      </c>
      <c r="Y112">
        <f>AVERAGE(O112:T112)</f>
        <v>259.33333333333331</v>
      </c>
    </row>
    <row r="113" spans="1:25" x14ac:dyDescent="0.25">
      <c r="A113">
        <v>115</v>
      </c>
      <c r="B113" t="s">
        <v>49</v>
      </c>
      <c r="C113">
        <v>83000</v>
      </c>
      <c r="D113">
        <v>323</v>
      </c>
      <c r="E113">
        <v>0</v>
      </c>
      <c r="F113">
        <v>18</v>
      </c>
      <c r="G113">
        <v>0</v>
      </c>
      <c r="H113">
        <v>0</v>
      </c>
      <c r="I113">
        <v>0</v>
      </c>
      <c r="J113">
        <v>9</v>
      </c>
      <c r="K113">
        <v>0</v>
      </c>
      <c r="L113">
        <v>21</v>
      </c>
      <c r="M113">
        <v>1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1</v>
      </c>
      <c r="T113">
        <v>0</v>
      </c>
      <c r="U113">
        <f t="shared" si="1"/>
        <v>1</v>
      </c>
      <c r="V113">
        <f>SUMIFS(Tabel132[Cluster],Tabel132[ID],A113)</f>
        <v>91</v>
      </c>
      <c r="W113">
        <f>IFERROR(_xlfn.T.TEST(E113:N113,O113:T113,2,2),"")</f>
        <v>0.21781675548512711</v>
      </c>
      <c r="X113">
        <f>AVERAGE(E113:N113)</f>
        <v>4.9000000000000004</v>
      </c>
      <c r="Y113">
        <f>AVERAGE(O113:T113)</f>
        <v>0.5</v>
      </c>
    </row>
    <row r="114" spans="1:25" x14ac:dyDescent="0.25">
      <c r="A114">
        <v>116</v>
      </c>
      <c r="B114" t="s">
        <v>575</v>
      </c>
      <c r="C114">
        <v>116300</v>
      </c>
      <c r="D114">
        <v>81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f t="shared" si="1"/>
        <v>0</v>
      </c>
      <c r="V114">
        <f>SUMIFS(Tabel132[Cluster],Tabel132[ID],A114)</f>
        <v>0</v>
      </c>
      <c r="W114" t="str">
        <f>IFERROR(_xlfn.T.TEST(E114:N114,O114:T114,2,2),"")</f>
        <v/>
      </c>
      <c r="X114">
        <f>AVERAGE(E114:N114)</f>
        <v>0</v>
      </c>
      <c r="Y114">
        <f>AVERAGE(O114:T114)</f>
        <v>0</v>
      </c>
    </row>
    <row r="115" spans="1:25" x14ac:dyDescent="0.25">
      <c r="A115">
        <v>117</v>
      </c>
      <c r="B115" t="s">
        <v>50</v>
      </c>
      <c r="C115">
        <v>98700</v>
      </c>
      <c r="D115">
        <v>848</v>
      </c>
      <c r="E115">
        <v>1181</v>
      </c>
      <c r="F115">
        <v>218</v>
      </c>
      <c r="G115">
        <v>474</v>
      </c>
      <c r="H115">
        <v>919</v>
      </c>
      <c r="I115">
        <v>67</v>
      </c>
      <c r="J115">
        <v>9</v>
      </c>
      <c r="K115">
        <v>820</v>
      </c>
      <c r="L115">
        <v>2592</v>
      </c>
      <c r="M115">
        <v>1389</v>
      </c>
      <c r="N115">
        <v>1105</v>
      </c>
      <c r="O115">
        <v>412</v>
      </c>
      <c r="P115">
        <v>558</v>
      </c>
      <c r="Q115">
        <v>543</v>
      </c>
      <c r="R115">
        <v>1108</v>
      </c>
      <c r="S115">
        <v>511</v>
      </c>
      <c r="T115">
        <v>12</v>
      </c>
      <c r="U115">
        <f t="shared" si="1"/>
        <v>1</v>
      </c>
      <c r="V115">
        <f>SUMIFS(Tabel132[Cluster],Tabel132[ID],A115)</f>
        <v>0</v>
      </c>
      <c r="W115">
        <f>IFERROR(_xlfn.T.TEST(E115:N115,O115:T115,2,2),"")</f>
        <v>0.31264812485730498</v>
      </c>
      <c r="X115">
        <f>AVERAGE(E115:N115)</f>
        <v>877.4</v>
      </c>
      <c r="Y115">
        <f>AVERAGE(O115:T115)</f>
        <v>524</v>
      </c>
    </row>
    <row r="116" spans="1:25" x14ac:dyDescent="0.25">
      <c r="A116">
        <v>118</v>
      </c>
      <c r="B116" t="s">
        <v>51</v>
      </c>
      <c r="C116">
        <v>71700</v>
      </c>
      <c r="D116">
        <v>157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f t="shared" si="1"/>
        <v>0</v>
      </c>
      <c r="V116">
        <f>SUMIFS(Tabel132[Cluster],Tabel132[ID],A116)</f>
        <v>83</v>
      </c>
      <c r="W116" t="str">
        <f>IFERROR(_xlfn.T.TEST(E116:N116,O116:T116,2,2),"")</f>
        <v/>
      </c>
      <c r="X116">
        <f>AVERAGE(E116:N116)</f>
        <v>0</v>
      </c>
      <c r="Y116">
        <f>AVERAGE(O116:T116)</f>
        <v>0</v>
      </c>
    </row>
    <row r="117" spans="1:25" x14ac:dyDescent="0.25">
      <c r="A117">
        <v>119</v>
      </c>
      <c r="B117" t="s">
        <v>576</v>
      </c>
      <c r="C117">
        <v>24600</v>
      </c>
      <c r="D117">
        <v>95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f t="shared" si="1"/>
        <v>0</v>
      </c>
      <c r="V117">
        <f>SUMIFS(Tabel132[Cluster],Tabel132[ID],A117)</f>
        <v>32</v>
      </c>
      <c r="W117" t="str">
        <f>IFERROR(_xlfn.T.TEST(E117:N117,O117:T117,2,2),"")</f>
        <v/>
      </c>
      <c r="X117">
        <f>AVERAGE(E117:N117)</f>
        <v>0</v>
      </c>
      <c r="Y117">
        <f>AVERAGE(O117:T117)</f>
        <v>0</v>
      </c>
    </row>
    <row r="118" spans="1:25" x14ac:dyDescent="0.25">
      <c r="A118">
        <v>120</v>
      </c>
      <c r="B118" t="s">
        <v>52</v>
      </c>
      <c r="C118">
        <v>24100</v>
      </c>
      <c r="D118">
        <v>111</v>
      </c>
      <c r="E118">
        <v>3118</v>
      </c>
      <c r="F118">
        <v>1775</v>
      </c>
      <c r="G118">
        <v>1715</v>
      </c>
      <c r="H118">
        <v>1760</v>
      </c>
      <c r="I118">
        <v>3204</v>
      </c>
      <c r="J118">
        <v>1261</v>
      </c>
      <c r="K118">
        <v>1960</v>
      </c>
      <c r="L118">
        <v>1801</v>
      </c>
      <c r="M118">
        <v>1078</v>
      </c>
      <c r="N118">
        <v>1906</v>
      </c>
      <c r="O118">
        <v>2526</v>
      </c>
      <c r="P118">
        <v>1270</v>
      </c>
      <c r="Q118">
        <v>2691</v>
      </c>
      <c r="R118">
        <v>1870</v>
      </c>
      <c r="S118">
        <v>2430</v>
      </c>
      <c r="T118">
        <v>2174</v>
      </c>
      <c r="U118">
        <f t="shared" si="1"/>
        <v>1</v>
      </c>
      <c r="V118">
        <f>SUMIFS(Tabel132[Cluster],Tabel132[ID],A118)</f>
        <v>31</v>
      </c>
      <c r="W118">
        <f>IFERROR(_xlfn.T.TEST(E118:N118,O118:T118,2,2),"")</f>
        <v>0.54835898490021595</v>
      </c>
      <c r="X118">
        <f>AVERAGE(E118:N118)</f>
        <v>1957.8</v>
      </c>
      <c r="Y118">
        <f>AVERAGE(O118:T118)</f>
        <v>2160.1666666666665</v>
      </c>
    </row>
    <row r="119" spans="1:25" x14ac:dyDescent="0.25">
      <c r="A119">
        <v>121</v>
      </c>
      <c r="B119" t="s">
        <v>53</v>
      </c>
      <c r="C119">
        <v>16100</v>
      </c>
      <c r="D119">
        <v>409</v>
      </c>
      <c r="E119">
        <v>140</v>
      </c>
      <c r="F119">
        <v>60</v>
      </c>
      <c r="G119">
        <v>104</v>
      </c>
      <c r="H119">
        <v>67</v>
      </c>
      <c r="I119">
        <v>20</v>
      </c>
      <c r="J119">
        <v>21</v>
      </c>
      <c r="K119">
        <v>22</v>
      </c>
      <c r="L119">
        <v>38</v>
      </c>
      <c r="M119">
        <v>139</v>
      </c>
      <c r="N119">
        <v>80</v>
      </c>
      <c r="O119">
        <v>15</v>
      </c>
      <c r="P119">
        <v>100</v>
      </c>
      <c r="Q119">
        <v>115</v>
      </c>
      <c r="R119">
        <v>7</v>
      </c>
      <c r="S119">
        <v>49</v>
      </c>
      <c r="T119">
        <v>100</v>
      </c>
      <c r="U119">
        <f t="shared" si="1"/>
        <v>1</v>
      </c>
      <c r="V119">
        <f>SUMIFS(Tabel132[Cluster],Tabel132[ID],A119)</f>
        <v>19</v>
      </c>
      <c r="W119">
        <f>IFERROR(_xlfn.T.TEST(E119:N119,O119:T119,2,2),"")</f>
        <v>0.84560901582474857</v>
      </c>
      <c r="X119">
        <f>AVERAGE(E119:N119)</f>
        <v>69.099999999999994</v>
      </c>
      <c r="Y119">
        <f>AVERAGE(O119:T119)</f>
        <v>64.333333333333329</v>
      </c>
    </row>
    <row r="120" spans="1:25" x14ac:dyDescent="0.25">
      <c r="A120">
        <v>122</v>
      </c>
      <c r="B120" t="s">
        <v>54</v>
      </c>
      <c r="C120">
        <v>86700</v>
      </c>
      <c r="D120">
        <v>398</v>
      </c>
      <c r="E120">
        <v>31</v>
      </c>
      <c r="F120">
        <v>138</v>
      </c>
      <c r="G120">
        <v>988</v>
      </c>
      <c r="H120">
        <v>25</v>
      </c>
      <c r="I120">
        <v>59</v>
      </c>
      <c r="J120">
        <v>11</v>
      </c>
      <c r="K120">
        <v>2</v>
      </c>
      <c r="L120">
        <v>72</v>
      </c>
      <c r="M120">
        <v>294</v>
      </c>
      <c r="N120">
        <v>114</v>
      </c>
      <c r="O120">
        <v>627</v>
      </c>
      <c r="P120">
        <v>223</v>
      </c>
      <c r="Q120">
        <v>252</v>
      </c>
      <c r="R120">
        <v>26</v>
      </c>
      <c r="S120">
        <v>151</v>
      </c>
      <c r="T120">
        <v>0</v>
      </c>
      <c r="U120">
        <f t="shared" si="1"/>
        <v>1</v>
      </c>
      <c r="V120">
        <f>SUMIFS(Tabel132[Cluster],Tabel132[ID],A120)</f>
        <v>93</v>
      </c>
      <c r="W120">
        <f>IFERROR(_xlfn.T.TEST(E120:N120,O120:T120,2,2),"")</f>
        <v>0.7838254596575529</v>
      </c>
      <c r="X120">
        <f>AVERAGE(E120:N120)</f>
        <v>173.4</v>
      </c>
      <c r="Y120">
        <f>AVERAGE(O120:T120)</f>
        <v>213.16666666666666</v>
      </c>
    </row>
    <row r="121" spans="1:25" x14ac:dyDescent="0.25">
      <c r="A121">
        <v>123</v>
      </c>
      <c r="B121" t="s">
        <v>577</v>
      </c>
      <c r="C121">
        <v>85500</v>
      </c>
      <c r="D121">
        <v>867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f t="shared" si="1"/>
        <v>0</v>
      </c>
      <c r="V121">
        <f>SUMIFS(Tabel132[Cluster],Tabel132[ID],A121)</f>
        <v>93</v>
      </c>
      <c r="W121" t="str">
        <f>IFERROR(_xlfn.T.TEST(E121:N121,O121:T121,2,2),"")</f>
        <v/>
      </c>
      <c r="X121">
        <f>AVERAGE(E121:N121)</f>
        <v>0</v>
      </c>
      <c r="Y121">
        <f>AVERAGE(O121:T121)</f>
        <v>0</v>
      </c>
    </row>
    <row r="122" spans="1:25" x14ac:dyDescent="0.25">
      <c r="A122">
        <v>124</v>
      </c>
      <c r="B122" t="s">
        <v>578</v>
      </c>
      <c r="C122">
        <v>116400</v>
      </c>
      <c r="D122">
        <v>73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f t="shared" si="1"/>
        <v>0</v>
      </c>
      <c r="V122">
        <f>SUMIFS(Tabel132[Cluster],Tabel132[ID],A122)</f>
        <v>0</v>
      </c>
      <c r="W122" t="str">
        <f>IFERROR(_xlfn.T.TEST(E122:N122,O122:T122,2,2),"")</f>
        <v/>
      </c>
      <c r="X122">
        <f>AVERAGE(E122:N122)</f>
        <v>0</v>
      </c>
      <c r="Y122">
        <f>AVERAGE(O122:T122)</f>
        <v>0</v>
      </c>
    </row>
    <row r="123" spans="1:25" x14ac:dyDescent="0.25">
      <c r="A123">
        <v>125</v>
      </c>
      <c r="B123" t="s">
        <v>55</v>
      </c>
      <c r="C123">
        <v>98800</v>
      </c>
      <c r="D123">
        <v>848</v>
      </c>
      <c r="E123">
        <v>6146</v>
      </c>
      <c r="F123">
        <v>3998</v>
      </c>
      <c r="G123">
        <v>2286</v>
      </c>
      <c r="H123">
        <v>1825</v>
      </c>
      <c r="I123">
        <v>2206</v>
      </c>
      <c r="J123">
        <v>2342</v>
      </c>
      <c r="K123">
        <v>2301</v>
      </c>
      <c r="L123">
        <v>1898</v>
      </c>
      <c r="M123">
        <v>3612</v>
      </c>
      <c r="N123">
        <v>3395</v>
      </c>
      <c r="O123">
        <v>3083</v>
      </c>
      <c r="P123">
        <v>3336</v>
      </c>
      <c r="Q123">
        <v>1787</v>
      </c>
      <c r="R123">
        <v>1818</v>
      </c>
      <c r="S123">
        <v>2056</v>
      </c>
      <c r="T123">
        <v>5461</v>
      </c>
      <c r="U123">
        <f t="shared" si="1"/>
        <v>1</v>
      </c>
      <c r="V123">
        <f>SUMIFS(Tabel132[Cluster],Tabel132[ID],A123)</f>
        <v>0</v>
      </c>
      <c r="W123">
        <f>IFERROR(_xlfn.T.TEST(E123:N123,O123:T123,2,2),"")</f>
        <v>0.91395178271906663</v>
      </c>
      <c r="X123">
        <f>AVERAGE(E123:N123)</f>
        <v>3000.9</v>
      </c>
      <c r="Y123">
        <f>AVERAGE(O123:T123)</f>
        <v>2923.5</v>
      </c>
    </row>
    <row r="124" spans="1:25" x14ac:dyDescent="0.25">
      <c r="A124">
        <v>126</v>
      </c>
      <c r="B124" t="s">
        <v>56</v>
      </c>
      <c r="C124">
        <v>73400</v>
      </c>
      <c r="D124">
        <v>141</v>
      </c>
      <c r="E124">
        <v>43</v>
      </c>
      <c r="F124">
        <v>6</v>
      </c>
      <c r="G124">
        <v>8</v>
      </c>
      <c r="H124">
        <v>139</v>
      </c>
      <c r="I124">
        <v>42</v>
      </c>
      <c r="J124">
        <v>0</v>
      </c>
      <c r="K124">
        <v>0</v>
      </c>
      <c r="L124">
        <v>527</v>
      </c>
      <c r="M124">
        <v>0</v>
      </c>
      <c r="N124">
        <v>10</v>
      </c>
      <c r="O124">
        <v>0</v>
      </c>
      <c r="P124">
        <v>25</v>
      </c>
      <c r="Q124">
        <v>8</v>
      </c>
      <c r="R124">
        <v>10</v>
      </c>
      <c r="S124">
        <v>50</v>
      </c>
      <c r="T124">
        <v>0</v>
      </c>
      <c r="U124">
        <f t="shared" si="1"/>
        <v>1</v>
      </c>
      <c r="V124">
        <f>SUMIFS(Tabel132[Cluster],Tabel132[ID],A124)</f>
        <v>83</v>
      </c>
      <c r="W124">
        <f>IFERROR(_xlfn.T.TEST(E124:N124,O124:T124,2,2),"")</f>
        <v>0.3772183923973943</v>
      </c>
      <c r="X124">
        <f>AVERAGE(E124:N124)</f>
        <v>77.5</v>
      </c>
      <c r="Y124">
        <f>AVERAGE(O124:T124)</f>
        <v>15.5</v>
      </c>
    </row>
    <row r="125" spans="1:25" x14ac:dyDescent="0.25">
      <c r="A125">
        <v>127</v>
      </c>
      <c r="B125" t="s">
        <v>57</v>
      </c>
      <c r="C125">
        <v>66400</v>
      </c>
      <c r="D125">
        <v>239</v>
      </c>
      <c r="E125">
        <v>1773</v>
      </c>
      <c r="F125">
        <v>1892</v>
      </c>
      <c r="G125">
        <v>1782</v>
      </c>
      <c r="H125">
        <v>1961</v>
      </c>
      <c r="I125">
        <v>572</v>
      </c>
      <c r="J125">
        <v>657</v>
      </c>
      <c r="K125">
        <v>1651</v>
      </c>
      <c r="L125">
        <v>1433</v>
      </c>
      <c r="M125">
        <v>312</v>
      </c>
      <c r="N125">
        <v>1296</v>
      </c>
      <c r="O125">
        <v>1338</v>
      </c>
      <c r="P125">
        <v>1475</v>
      </c>
      <c r="Q125">
        <v>1690</v>
      </c>
      <c r="R125">
        <v>1714</v>
      </c>
      <c r="S125">
        <v>1039</v>
      </c>
      <c r="T125">
        <v>710</v>
      </c>
      <c r="U125">
        <f t="shared" si="1"/>
        <v>1</v>
      </c>
      <c r="V125">
        <f>SUMIFS(Tabel132[Cluster],Tabel132[ID],A125)</f>
        <v>79</v>
      </c>
      <c r="W125">
        <f>IFERROR(_xlfn.T.TEST(E125:N125,O125:T125,2,2),"")</f>
        <v>0.98525165102490753</v>
      </c>
      <c r="X125">
        <f>AVERAGE(E125:N125)</f>
        <v>1332.9</v>
      </c>
      <c r="Y125">
        <f>AVERAGE(O125:T125)</f>
        <v>1327.6666666666667</v>
      </c>
    </row>
    <row r="126" spans="1:25" x14ac:dyDescent="0.25">
      <c r="A126">
        <v>128</v>
      </c>
      <c r="B126" t="s">
        <v>58</v>
      </c>
      <c r="C126">
        <v>80300</v>
      </c>
      <c r="D126">
        <v>323</v>
      </c>
      <c r="E126">
        <v>20922</v>
      </c>
      <c r="F126">
        <v>54609</v>
      </c>
      <c r="G126">
        <v>53373</v>
      </c>
      <c r="H126">
        <v>12657</v>
      </c>
      <c r="I126">
        <v>42739</v>
      </c>
      <c r="J126">
        <v>12203</v>
      </c>
      <c r="K126">
        <v>28634</v>
      </c>
      <c r="L126">
        <v>30869</v>
      </c>
      <c r="M126">
        <v>12584</v>
      </c>
      <c r="N126">
        <v>34356</v>
      </c>
      <c r="O126">
        <v>44303</v>
      </c>
      <c r="P126">
        <v>49202</v>
      </c>
      <c r="Q126">
        <v>49291</v>
      </c>
      <c r="R126">
        <v>47510</v>
      </c>
      <c r="S126">
        <v>48763</v>
      </c>
      <c r="T126">
        <v>12776</v>
      </c>
      <c r="U126">
        <f t="shared" si="1"/>
        <v>1</v>
      </c>
      <c r="V126">
        <f>SUMIFS(Tabel132[Cluster],Tabel132[ID],A126)</f>
        <v>87</v>
      </c>
      <c r="W126">
        <f>IFERROR(_xlfn.T.TEST(E126:N126,O126:T126,2,2),"")</f>
        <v>0.16747302349204016</v>
      </c>
      <c r="X126">
        <f>AVERAGE(E126:N126)</f>
        <v>30294.6</v>
      </c>
      <c r="Y126">
        <f>AVERAGE(O126:T126)</f>
        <v>41974.166666666664</v>
      </c>
    </row>
    <row r="127" spans="1:25" x14ac:dyDescent="0.25">
      <c r="A127">
        <v>129</v>
      </c>
      <c r="B127" t="s">
        <v>59</v>
      </c>
      <c r="C127">
        <v>116500</v>
      </c>
      <c r="D127">
        <v>73</v>
      </c>
      <c r="E127">
        <v>3181</v>
      </c>
      <c r="F127">
        <v>2930</v>
      </c>
      <c r="G127">
        <v>1710</v>
      </c>
      <c r="H127">
        <v>2831</v>
      </c>
      <c r="I127">
        <v>147</v>
      </c>
      <c r="J127">
        <v>30</v>
      </c>
      <c r="K127">
        <v>454</v>
      </c>
      <c r="L127">
        <v>1914</v>
      </c>
      <c r="M127">
        <v>1300</v>
      </c>
      <c r="N127">
        <v>3691</v>
      </c>
      <c r="O127">
        <v>223</v>
      </c>
      <c r="P127">
        <v>2418</v>
      </c>
      <c r="Q127">
        <v>2397</v>
      </c>
      <c r="R127">
        <v>3018</v>
      </c>
      <c r="S127">
        <v>1633</v>
      </c>
      <c r="T127">
        <v>1382</v>
      </c>
      <c r="U127">
        <f t="shared" si="1"/>
        <v>1</v>
      </c>
      <c r="V127">
        <f>SUMIFS(Tabel132[Cluster],Tabel132[ID],A127)</f>
        <v>0</v>
      </c>
      <c r="W127">
        <f>IFERROR(_xlfn.T.TEST(E127:N127,O127:T127,2,2),"")</f>
        <v>0.9670728399893771</v>
      </c>
      <c r="X127">
        <f>AVERAGE(E127:N127)</f>
        <v>1818.8</v>
      </c>
      <c r="Y127">
        <f>AVERAGE(O127:T127)</f>
        <v>1845.1666666666667</v>
      </c>
    </row>
    <row r="128" spans="1:25" x14ac:dyDescent="0.25">
      <c r="A128">
        <v>130</v>
      </c>
      <c r="B128" t="s">
        <v>579</v>
      </c>
      <c r="C128">
        <v>88600</v>
      </c>
      <c r="D128">
        <v>679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f t="shared" si="1"/>
        <v>0</v>
      </c>
      <c r="V128">
        <f>SUMIFS(Tabel132[Cluster],Tabel132[ID],A128)</f>
        <v>95</v>
      </c>
      <c r="W128" t="str">
        <f>IFERROR(_xlfn.T.TEST(E128:N128,O128:T128,2,2),"")</f>
        <v/>
      </c>
      <c r="X128">
        <f>AVERAGE(E128:N128)</f>
        <v>0</v>
      </c>
      <c r="Y128">
        <f>AVERAGE(O128:T128)</f>
        <v>0</v>
      </c>
    </row>
    <row r="129" spans="1:25" x14ac:dyDescent="0.25">
      <c r="A129">
        <v>131</v>
      </c>
      <c r="B129" t="s">
        <v>60</v>
      </c>
      <c r="C129">
        <v>47000</v>
      </c>
      <c r="D129">
        <v>703</v>
      </c>
      <c r="E129">
        <v>950</v>
      </c>
      <c r="F129">
        <v>1639</v>
      </c>
      <c r="G129">
        <v>1485</v>
      </c>
      <c r="H129">
        <v>436</v>
      </c>
      <c r="I129">
        <v>363</v>
      </c>
      <c r="J129">
        <v>1764</v>
      </c>
      <c r="K129">
        <v>2795</v>
      </c>
      <c r="L129">
        <v>676</v>
      </c>
      <c r="M129">
        <v>1004</v>
      </c>
      <c r="N129">
        <v>583</v>
      </c>
      <c r="O129">
        <v>1405</v>
      </c>
      <c r="P129">
        <v>1253</v>
      </c>
      <c r="Q129">
        <v>1991</v>
      </c>
      <c r="R129">
        <v>1954</v>
      </c>
      <c r="S129">
        <v>1017</v>
      </c>
      <c r="T129">
        <v>680</v>
      </c>
      <c r="U129">
        <f t="shared" si="1"/>
        <v>1</v>
      </c>
      <c r="V129">
        <f>SUMIFS(Tabel132[Cluster],Tabel132[ID],A129)</f>
        <v>62</v>
      </c>
      <c r="W129">
        <f>IFERROR(_xlfn.T.TEST(E129:N129,O129:T129,2,2),"")</f>
        <v>0.55336362042545817</v>
      </c>
      <c r="X129">
        <f>AVERAGE(E129:N129)</f>
        <v>1169.5</v>
      </c>
      <c r="Y129">
        <f>AVERAGE(O129:T129)</f>
        <v>1383.3333333333333</v>
      </c>
    </row>
    <row r="130" spans="1:25" x14ac:dyDescent="0.25">
      <c r="A130">
        <v>132</v>
      </c>
      <c r="B130" t="s">
        <v>61</v>
      </c>
      <c r="C130">
        <v>20700</v>
      </c>
      <c r="D130">
        <v>972</v>
      </c>
      <c r="E130">
        <v>228</v>
      </c>
      <c r="F130">
        <v>231</v>
      </c>
      <c r="G130">
        <v>119</v>
      </c>
      <c r="H130">
        <v>181</v>
      </c>
      <c r="I130">
        <v>112</v>
      </c>
      <c r="J130">
        <v>248</v>
      </c>
      <c r="K130">
        <v>85</v>
      </c>
      <c r="L130">
        <v>79</v>
      </c>
      <c r="M130">
        <v>83</v>
      </c>
      <c r="N130">
        <v>28</v>
      </c>
      <c r="O130">
        <v>107</v>
      </c>
      <c r="P130">
        <v>291</v>
      </c>
      <c r="Q130">
        <v>207</v>
      </c>
      <c r="R130">
        <v>241</v>
      </c>
      <c r="S130">
        <v>96</v>
      </c>
      <c r="T130">
        <v>102</v>
      </c>
      <c r="U130">
        <f t="shared" si="1"/>
        <v>1</v>
      </c>
      <c r="V130">
        <f>SUMIFS(Tabel132[Cluster],Tabel132[ID],A130)</f>
        <v>25</v>
      </c>
      <c r="W130">
        <f>IFERROR(_xlfn.T.TEST(E130:N130,O130:T130,2,2),"")</f>
        <v>0.41265840329801329</v>
      </c>
      <c r="X130">
        <f>AVERAGE(E130:N130)</f>
        <v>139.4</v>
      </c>
      <c r="Y130">
        <f>AVERAGE(O130:T130)</f>
        <v>174</v>
      </c>
    </row>
    <row r="131" spans="1:25" x14ac:dyDescent="0.25">
      <c r="A131">
        <v>133</v>
      </c>
      <c r="B131" t="s">
        <v>62</v>
      </c>
      <c r="C131">
        <v>73500</v>
      </c>
      <c r="D131">
        <v>141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f t="shared" si="1"/>
        <v>0</v>
      </c>
      <c r="V131">
        <f>SUMIFS(Tabel132[Cluster],Tabel132[ID],A131)</f>
        <v>83</v>
      </c>
      <c r="W131" t="str">
        <f>IFERROR(_xlfn.T.TEST(E131:N131,O131:T131,2,2),"")</f>
        <v/>
      </c>
      <c r="X131">
        <f>AVERAGE(E131:N131)</f>
        <v>0</v>
      </c>
      <c r="Y131">
        <f>AVERAGE(O131:T131)</f>
        <v>0</v>
      </c>
    </row>
    <row r="132" spans="1:25" x14ac:dyDescent="0.25">
      <c r="A132">
        <v>134</v>
      </c>
      <c r="B132" t="s">
        <v>580</v>
      </c>
      <c r="C132">
        <v>109000</v>
      </c>
      <c r="D132">
        <v>760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f t="shared" ref="U132:U195" si="2">IF(AND(X132=0,Y132=0),0,1)</f>
        <v>0</v>
      </c>
      <c r="V132">
        <f>SUMIFS(Tabel132[Cluster],Tabel132[ID],A132)</f>
        <v>0</v>
      </c>
      <c r="W132" t="str">
        <f>IFERROR(_xlfn.T.TEST(E132:N132,O132:T132,2,2),"")</f>
        <v/>
      </c>
      <c r="X132">
        <f>AVERAGE(E132:N132)</f>
        <v>0</v>
      </c>
      <c r="Y132">
        <f>AVERAGE(O132:T132)</f>
        <v>0</v>
      </c>
    </row>
    <row r="133" spans="1:25" x14ac:dyDescent="0.25">
      <c r="A133">
        <v>135</v>
      </c>
      <c r="B133" t="s">
        <v>581</v>
      </c>
      <c r="C133">
        <v>92800</v>
      </c>
      <c r="D133">
        <v>370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f t="shared" si="2"/>
        <v>0</v>
      </c>
      <c r="V133">
        <f>SUMIFS(Tabel132[Cluster],Tabel132[ID],A133)</f>
        <v>96</v>
      </c>
      <c r="W133" t="str">
        <f>IFERROR(_xlfn.T.TEST(E133:N133,O133:T133,2,2),"")</f>
        <v/>
      </c>
      <c r="X133">
        <f>AVERAGE(E133:N133)</f>
        <v>0</v>
      </c>
      <c r="Y133">
        <f>AVERAGE(O133:T133)</f>
        <v>0</v>
      </c>
    </row>
    <row r="134" spans="1:25" x14ac:dyDescent="0.25">
      <c r="A134">
        <v>136</v>
      </c>
      <c r="B134" t="s">
        <v>582</v>
      </c>
      <c r="C134">
        <v>93600</v>
      </c>
      <c r="D134">
        <v>370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607</v>
      </c>
      <c r="K134">
        <v>0</v>
      </c>
      <c r="L134">
        <v>81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f t="shared" si="2"/>
        <v>1</v>
      </c>
      <c r="V134">
        <f>SUMIFS(Tabel132[Cluster],Tabel132[ID],A134)</f>
        <v>96</v>
      </c>
      <c r="W134">
        <f>IFERROR(_xlfn.T.TEST(E134:N134,O134:T134,2,2),"")</f>
        <v>0.39852038787015687</v>
      </c>
      <c r="X134">
        <f>AVERAGE(E134:N134)</f>
        <v>68.8</v>
      </c>
      <c r="Y134">
        <f>AVERAGE(O134:T134)</f>
        <v>0</v>
      </c>
    </row>
    <row r="135" spans="1:25" x14ac:dyDescent="0.25">
      <c r="A135">
        <v>137</v>
      </c>
      <c r="B135" t="s">
        <v>583</v>
      </c>
      <c r="C135">
        <v>88500</v>
      </c>
      <c r="D135">
        <v>679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f t="shared" si="2"/>
        <v>0</v>
      </c>
      <c r="V135">
        <f>SUMIFS(Tabel132[Cluster],Tabel132[ID],A135)</f>
        <v>95</v>
      </c>
      <c r="W135" t="str">
        <f>IFERROR(_xlfn.T.TEST(E135:N135,O135:T135,2,2),"")</f>
        <v/>
      </c>
      <c r="X135">
        <f>AVERAGE(E135:N135)</f>
        <v>0</v>
      </c>
      <c r="Y135">
        <f>AVERAGE(O135:T135)</f>
        <v>0</v>
      </c>
    </row>
    <row r="136" spans="1:25" x14ac:dyDescent="0.25">
      <c r="A136">
        <v>138</v>
      </c>
      <c r="B136" t="s">
        <v>584</v>
      </c>
      <c r="C136">
        <v>65700</v>
      </c>
      <c r="D136">
        <v>856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f t="shared" si="2"/>
        <v>0</v>
      </c>
      <c r="V136">
        <f>SUMIFS(Tabel132[Cluster],Tabel132[ID],A136)</f>
        <v>78</v>
      </c>
      <c r="W136" t="str">
        <f>IFERROR(_xlfn.T.TEST(E136:N136,O136:T136,2,2),"")</f>
        <v/>
      </c>
      <c r="X136">
        <f>AVERAGE(E136:N136)</f>
        <v>0</v>
      </c>
      <c r="Y136">
        <f>AVERAGE(O136:T136)</f>
        <v>0</v>
      </c>
    </row>
    <row r="137" spans="1:25" x14ac:dyDescent="0.25">
      <c r="A137">
        <v>139</v>
      </c>
      <c r="B137" t="s">
        <v>585</v>
      </c>
      <c r="C137">
        <v>42200</v>
      </c>
      <c r="D137">
        <v>918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f t="shared" si="2"/>
        <v>0</v>
      </c>
      <c r="V137">
        <f>SUMIFS(Tabel132[Cluster],Tabel132[ID],A137)</f>
        <v>54</v>
      </c>
      <c r="W137" t="str">
        <f>IFERROR(_xlfn.T.TEST(E137:N137,O137:T137,2,2),"")</f>
        <v/>
      </c>
      <c r="X137">
        <f>AVERAGE(E137:N137)</f>
        <v>0</v>
      </c>
      <c r="Y137">
        <f>AVERAGE(O137:T137)</f>
        <v>0</v>
      </c>
    </row>
    <row r="138" spans="1:25" x14ac:dyDescent="0.25">
      <c r="A138">
        <v>140</v>
      </c>
      <c r="B138" t="s">
        <v>63</v>
      </c>
      <c r="C138">
        <v>116600</v>
      </c>
      <c r="D138">
        <v>73</v>
      </c>
      <c r="E138">
        <v>2</v>
      </c>
      <c r="F138">
        <v>35</v>
      </c>
      <c r="G138">
        <v>0</v>
      </c>
      <c r="H138">
        <v>1</v>
      </c>
      <c r="I138">
        <v>0</v>
      </c>
      <c r="J138">
        <v>269</v>
      </c>
      <c r="K138">
        <v>0</v>
      </c>
      <c r="L138">
        <v>46</v>
      </c>
      <c r="M138">
        <v>17</v>
      </c>
      <c r="N138">
        <v>386</v>
      </c>
      <c r="O138">
        <v>356</v>
      </c>
      <c r="P138">
        <v>271</v>
      </c>
      <c r="Q138">
        <v>0</v>
      </c>
      <c r="R138">
        <v>13</v>
      </c>
      <c r="S138">
        <v>764</v>
      </c>
      <c r="T138">
        <v>0</v>
      </c>
      <c r="U138">
        <f t="shared" si="2"/>
        <v>1</v>
      </c>
      <c r="V138">
        <f>SUMIFS(Tabel132[Cluster],Tabel132[ID],A138)</f>
        <v>0</v>
      </c>
      <c r="W138">
        <f>IFERROR(_xlfn.T.TEST(E138:N138,O138:T138,2,2),"")</f>
        <v>0.16808137890866789</v>
      </c>
      <c r="X138">
        <f>AVERAGE(E138:N138)</f>
        <v>75.599999999999994</v>
      </c>
      <c r="Y138">
        <f>AVERAGE(O138:T138)</f>
        <v>234</v>
      </c>
    </row>
    <row r="139" spans="1:25" x14ac:dyDescent="0.25">
      <c r="A139">
        <v>141</v>
      </c>
      <c r="B139" t="s">
        <v>586</v>
      </c>
      <c r="C139">
        <v>71900</v>
      </c>
      <c r="D139">
        <v>1097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f t="shared" si="2"/>
        <v>0</v>
      </c>
      <c r="V139">
        <f>SUMIFS(Tabel132[Cluster],Tabel132[ID],A139)</f>
        <v>83</v>
      </c>
      <c r="W139" t="str">
        <f>IFERROR(_xlfn.T.TEST(E139:N139,O139:T139,2,2),"")</f>
        <v/>
      </c>
      <c r="X139">
        <f>AVERAGE(E139:N139)</f>
        <v>0</v>
      </c>
      <c r="Y139">
        <f>AVERAGE(O139:T139)</f>
        <v>0</v>
      </c>
    </row>
    <row r="140" spans="1:25" x14ac:dyDescent="0.25">
      <c r="A140">
        <v>142</v>
      </c>
      <c r="B140" t="s">
        <v>587</v>
      </c>
      <c r="C140">
        <v>108700</v>
      </c>
      <c r="D140">
        <v>760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f t="shared" si="2"/>
        <v>0</v>
      </c>
      <c r="V140">
        <f>SUMIFS(Tabel132[Cluster],Tabel132[ID],A140)</f>
        <v>0</v>
      </c>
      <c r="W140" t="str">
        <f>IFERROR(_xlfn.T.TEST(E140:N140,O140:T140,2,2),"")</f>
        <v/>
      </c>
      <c r="X140">
        <f>AVERAGE(E140:N140)</f>
        <v>0</v>
      </c>
      <c r="Y140">
        <f>AVERAGE(O140:T140)</f>
        <v>0</v>
      </c>
    </row>
    <row r="141" spans="1:25" x14ac:dyDescent="0.25">
      <c r="A141">
        <v>143</v>
      </c>
      <c r="B141" t="s">
        <v>588</v>
      </c>
      <c r="C141">
        <v>93000</v>
      </c>
      <c r="D141">
        <v>135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f t="shared" si="2"/>
        <v>0</v>
      </c>
      <c r="V141">
        <f>SUMIFS(Tabel132[Cluster],Tabel132[ID],A141)</f>
        <v>96</v>
      </c>
      <c r="W141" t="str">
        <f>IFERROR(_xlfn.T.TEST(E141:N141,O141:T141,2,2),"")</f>
        <v/>
      </c>
      <c r="X141">
        <f>AVERAGE(E141:N141)</f>
        <v>0</v>
      </c>
      <c r="Y141">
        <f>AVERAGE(O141:T141)</f>
        <v>0</v>
      </c>
    </row>
    <row r="142" spans="1:25" x14ac:dyDescent="0.25">
      <c r="A142">
        <v>144</v>
      </c>
      <c r="B142" t="s">
        <v>589</v>
      </c>
      <c r="C142">
        <v>48900</v>
      </c>
      <c r="D142">
        <v>754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f t="shared" si="2"/>
        <v>0</v>
      </c>
      <c r="V142">
        <f>SUMIFS(Tabel132[Cluster],Tabel132[ID],A142)</f>
        <v>0</v>
      </c>
      <c r="W142" t="str">
        <f>IFERROR(_xlfn.T.TEST(E142:N142,O142:T142,2,2),"")</f>
        <v/>
      </c>
      <c r="X142">
        <f>AVERAGE(E142:N142)</f>
        <v>0</v>
      </c>
      <c r="Y142">
        <f>AVERAGE(O142:T142)</f>
        <v>0</v>
      </c>
    </row>
    <row r="143" spans="1:25" x14ac:dyDescent="0.25">
      <c r="A143">
        <v>145</v>
      </c>
      <c r="B143" t="s">
        <v>64</v>
      </c>
      <c r="C143">
        <v>116700</v>
      </c>
      <c r="D143">
        <v>73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150</v>
      </c>
      <c r="K143">
        <v>0</v>
      </c>
      <c r="L143">
        <v>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f t="shared" si="2"/>
        <v>1</v>
      </c>
      <c r="V143">
        <f>SUMIFS(Tabel132[Cluster],Tabel132[ID],A143)</f>
        <v>0</v>
      </c>
      <c r="W143">
        <f>IFERROR(_xlfn.T.TEST(E143:N143,O143:T143,2,2),"")</f>
        <v>0.30982036733078616</v>
      </c>
      <c r="X143">
        <f>AVERAGE(E143:N143)</f>
        <v>21.4</v>
      </c>
      <c r="Y143">
        <f>AVERAGE(O143:T143)</f>
        <v>0</v>
      </c>
    </row>
    <row r="144" spans="1:25" x14ac:dyDescent="0.25">
      <c r="A144">
        <v>146</v>
      </c>
      <c r="B144" t="s">
        <v>65</v>
      </c>
      <c r="C144">
        <v>89000</v>
      </c>
      <c r="D144">
        <v>1117</v>
      </c>
      <c r="E144">
        <v>349</v>
      </c>
      <c r="F144">
        <v>14573</v>
      </c>
      <c r="G144">
        <v>3239</v>
      </c>
      <c r="H144">
        <v>16</v>
      </c>
      <c r="I144">
        <v>3669</v>
      </c>
      <c r="J144">
        <v>903</v>
      </c>
      <c r="K144">
        <v>264</v>
      </c>
      <c r="L144">
        <v>5993</v>
      </c>
      <c r="M144">
        <v>123</v>
      </c>
      <c r="N144">
        <v>1396</v>
      </c>
      <c r="O144">
        <v>23427</v>
      </c>
      <c r="P144">
        <v>1063</v>
      </c>
      <c r="Q144">
        <v>1196</v>
      </c>
      <c r="R144">
        <v>10492</v>
      </c>
      <c r="S144">
        <v>12423</v>
      </c>
      <c r="T144">
        <v>48</v>
      </c>
      <c r="U144">
        <f t="shared" si="2"/>
        <v>1</v>
      </c>
      <c r="V144">
        <f>SUMIFS(Tabel132[Cluster],Tabel132[ID],A144)</f>
        <v>95</v>
      </c>
      <c r="W144">
        <f>IFERROR(_xlfn.T.TEST(E144:N144,O144:T144,2,2),"")</f>
        <v>0.15807086942848</v>
      </c>
      <c r="X144">
        <f>AVERAGE(E144:N144)</f>
        <v>3052.5</v>
      </c>
      <c r="Y144">
        <f>AVERAGE(O144:T144)</f>
        <v>8108.166666666667</v>
      </c>
    </row>
    <row r="145" spans="1:25" x14ac:dyDescent="0.25">
      <c r="A145">
        <v>147</v>
      </c>
      <c r="B145" t="s">
        <v>590</v>
      </c>
      <c r="C145">
        <v>88700</v>
      </c>
      <c r="D145">
        <v>1117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f t="shared" si="2"/>
        <v>1</v>
      </c>
      <c r="V145">
        <f>SUMIFS(Tabel132[Cluster],Tabel132[ID],A145)</f>
        <v>95</v>
      </c>
      <c r="W145">
        <f>IFERROR(_xlfn.T.TEST(E145:N145,O145:T145,2,2),"")</f>
        <v>0.45768790507519963</v>
      </c>
      <c r="X145">
        <f>AVERAGE(E145:N145)</f>
        <v>10.7</v>
      </c>
      <c r="Y145">
        <f>AVERAGE(O145:T145)</f>
        <v>0</v>
      </c>
    </row>
    <row r="146" spans="1:25" x14ac:dyDescent="0.25">
      <c r="A146">
        <v>148</v>
      </c>
      <c r="B146" t="s">
        <v>66</v>
      </c>
      <c r="C146">
        <v>9400</v>
      </c>
      <c r="D146">
        <v>1057</v>
      </c>
      <c r="E146">
        <v>373</v>
      </c>
      <c r="F146">
        <v>482</v>
      </c>
      <c r="G146">
        <v>378</v>
      </c>
      <c r="H146">
        <v>612</v>
      </c>
      <c r="I146">
        <v>471</v>
      </c>
      <c r="J146">
        <v>731</v>
      </c>
      <c r="K146">
        <v>717</v>
      </c>
      <c r="L146">
        <v>365</v>
      </c>
      <c r="M146">
        <v>542</v>
      </c>
      <c r="N146">
        <v>411</v>
      </c>
      <c r="O146">
        <v>645</v>
      </c>
      <c r="P146">
        <v>361</v>
      </c>
      <c r="Q146">
        <v>656</v>
      </c>
      <c r="R146">
        <v>1033</v>
      </c>
      <c r="S146">
        <v>483</v>
      </c>
      <c r="T146">
        <v>584</v>
      </c>
      <c r="U146">
        <f t="shared" si="2"/>
        <v>1</v>
      </c>
      <c r="V146">
        <f>SUMIFS(Tabel132[Cluster],Tabel132[ID],A146)</f>
        <v>12</v>
      </c>
      <c r="W146">
        <f>IFERROR(_xlfn.T.TEST(E146:N146,O146:T146,2,2),"")</f>
        <v>0.21127639382291361</v>
      </c>
      <c r="X146">
        <f>AVERAGE(E146:N146)</f>
        <v>508.2</v>
      </c>
      <c r="Y146">
        <f>AVERAGE(O146:T146)</f>
        <v>627</v>
      </c>
    </row>
    <row r="147" spans="1:25" x14ac:dyDescent="0.25">
      <c r="A147">
        <v>149</v>
      </c>
      <c r="B147" t="s">
        <v>591</v>
      </c>
      <c r="C147">
        <v>68000</v>
      </c>
      <c r="D147">
        <v>571</v>
      </c>
      <c r="E147">
        <v>116</v>
      </c>
      <c r="F147">
        <v>109</v>
      </c>
      <c r="G147">
        <v>69</v>
      </c>
      <c r="H147">
        <v>5</v>
      </c>
      <c r="I147">
        <v>5</v>
      </c>
      <c r="J147">
        <v>0</v>
      </c>
      <c r="K147">
        <v>0</v>
      </c>
      <c r="L147">
        <v>9</v>
      </c>
      <c r="M147">
        <v>37</v>
      </c>
      <c r="N147">
        <v>58</v>
      </c>
      <c r="O147">
        <v>3</v>
      </c>
      <c r="P147">
        <v>23</v>
      </c>
      <c r="Q147">
        <v>15</v>
      </c>
      <c r="R147">
        <v>44</v>
      </c>
      <c r="S147">
        <v>7</v>
      </c>
      <c r="T147">
        <v>0</v>
      </c>
      <c r="U147">
        <f t="shared" si="2"/>
        <v>1</v>
      </c>
      <c r="V147">
        <f>SUMIFS(Tabel132[Cluster],Tabel132[ID],A147)</f>
        <v>80</v>
      </c>
      <c r="W147">
        <f>IFERROR(_xlfn.T.TEST(E147:N147,O147:T147,2,2),"")</f>
        <v>0.20923450394416143</v>
      </c>
      <c r="X147">
        <f>AVERAGE(E147:N147)</f>
        <v>40.799999999999997</v>
      </c>
      <c r="Y147">
        <f>AVERAGE(O147:T147)</f>
        <v>15.333333333333334</v>
      </c>
    </row>
    <row r="148" spans="1:25" x14ac:dyDescent="0.25">
      <c r="A148">
        <v>150</v>
      </c>
      <c r="B148" t="s">
        <v>592</v>
      </c>
      <c r="C148">
        <v>114200</v>
      </c>
      <c r="D148">
        <v>824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f t="shared" si="2"/>
        <v>0</v>
      </c>
      <c r="V148">
        <f>SUMIFS(Tabel132[Cluster],Tabel132[ID],A148)</f>
        <v>0</v>
      </c>
      <c r="W148" t="str">
        <f>IFERROR(_xlfn.T.TEST(E148:N148,O148:T148,2,2),"")</f>
        <v/>
      </c>
      <c r="X148">
        <f>AVERAGE(E148:N148)</f>
        <v>0</v>
      </c>
      <c r="Y148">
        <f>AVERAGE(O148:T148)</f>
        <v>0</v>
      </c>
    </row>
    <row r="149" spans="1:25" x14ac:dyDescent="0.25">
      <c r="A149">
        <v>151</v>
      </c>
      <c r="B149" t="s">
        <v>593</v>
      </c>
      <c r="C149">
        <v>30600</v>
      </c>
      <c r="D149">
        <v>698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f t="shared" si="2"/>
        <v>0</v>
      </c>
      <c r="V149">
        <f>SUMIFS(Tabel132[Cluster],Tabel132[ID],A149)</f>
        <v>40</v>
      </c>
      <c r="W149" t="str">
        <f>IFERROR(_xlfn.T.TEST(E149:N149,O149:T149,2,2),"")</f>
        <v/>
      </c>
      <c r="X149">
        <f>AVERAGE(E149:N149)</f>
        <v>0</v>
      </c>
      <c r="Y149">
        <f>AVERAGE(O149:T149)</f>
        <v>0</v>
      </c>
    </row>
    <row r="150" spans="1:25" x14ac:dyDescent="0.25">
      <c r="A150">
        <v>152</v>
      </c>
      <c r="B150" t="s">
        <v>594</v>
      </c>
      <c r="C150">
        <v>33700</v>
      </c>
      <c r="D150">
        <v>961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f t="shared" si="2"/>
        <v>0</v>
      </c>
      <c r="V150">
        <f>SUMIFS(Tabel132[Cluster],Tabel132[ID],A150)</f>
        <v>43</v>
      </c>
      <c r="W150" t="str">
        <f>IFERROR(_xlfn.T.TEST(E150:N150,O150:T150,2,2),"")</f>
        <v/>
      </c>
      <c r="X150">
        <f>AVERAGE(E150:N150)</f>
        <v>0</v>
      </c>
      <c r="Y150">
        <f>AVERAGE(O150:T150)</f>
        <v>0</v>
      </c>
    </row>
    <row r="151" spans="1:25" x14ac:dyDescent="0.25">
      <c r="A151">
        <v>153</v>
      </c>
      <c r="B151" t="s">
        <v>595</v>
      </c>
      <c r="C151">
        <v>116800</v>
      </c>
      <c r="D151">
        <v>145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60</v>
      </c>
      <c r="K151">
        <v>0</v>
      </c>
      <c r="L151">
        <v>26</v>
      </c>
      <c r="M151">
        <v>0</v>
      </c>
      <c r="N151">
        <v>19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f t="shared" si="2"/>
        <v>1</v>
      </c>
      <c r="V151">
        <f>SUMIFS(Tabel132[Cluster],Tabel132[ID],A151)</f>
        <v>0</v>
      </c>
      <c r="W151">
        <f>IFERROR(_xlfn.T.TEST(E151:N151,O151:T151,2,2),"")</f>
        <v>0.22145481160648539</v>
      </c>
      <c r="X151">
        <f>AVERAGE(E151:N151)</f>
        <v>10.5</v>
      </c>
      <c r="Y151">
        <f>AVERAGE(O151:T151)</f>
        <v>0</v>
      </c>
    </row>
    <row r="152" spans="1:25" x14ac:dyDescent="0.25">
      <c r="A152">
        <v>154</v>
      </c>
      <c r="B152" t="s">
        <v>596</v>
      </c>
      <c r="C152">
        <v>95100</v>
      </c>
      <c r="D152">
        <v>370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f t="shared" si="2"/>
        <v>0</v>
      </c>
      <c r="V152">
        <f>SUMIFS(Tabel132[Cluster],Tabel132[ID],A152)</f>
        <v>96</v>
      </c>
      <c r="W152" t="str">
        <f>IFERROR(_xlfn.T.TEST(E152:N152,O152:T152,2,2),"")</f>
        <v/>
      </c>
      <c r="X152">
        <f>AVERAGE(E152:N152)</f>
        <v>0</v>
      </c>
      <c r="Y152">
        <f>AVERAGE(O152:T152)</f>
        <v>0</v>
      </c>
    </row>
    <row r="153" spans="1:25" x14ac:dyDescent="0.25">
      <c r="A153">
        <v>155</v>
      </c>
      <c r="B153" t="s">
        <v>67</v>
      </c>
      <c r="C153">
        <v>67000</v>
      </c>
      <c r="D153">
        <v>239</v>
      </c>
      <c r="E153">
        <v>10195</v>
      </c>
      <c r="F153">
        <v>5657</v>
      </c>
      <c r="G153">
        <v>14051</v>
      </c>
      <c r="H153">
        <v>7730</v>
      </c>
      <c r="I153">
        <v>2984</v>
      </c>
      <c r="J153">
        <v>3169</v>
      </c>
      <c r="K153">
        <v>3806</v>
      </c>
      <c r="L153">
        <v>4248</v>
      </c>
      <c r="M153">
        <v>2982</v>
      </c>
      <c r="N153">
        <v>4507</v>
      </c>
      <c r="O153">
        <v>8498</v>
      </c>
      <c r="P153">
        <v>6809</v>
      </c>
      <c r="Q153">
        <v>7929</v>
      </c>
      <c r="R153">
        <v>9081</v>
      </c>
      <c r="S153">
        <v>3909</v>
      </c>
      <c r="T153">
        <v>2281</v>
      </c>
      <c r="U153">
        <f t="shared" si="2"/>
        <v>1</v>
      </c>
      <c r="V153">
        <f>SUMIFS(Tabel132[Cluster],Tabel132[ID],A153)</f>
        <v>79</v>
      </c>
      <c r="W153">
        <f>IFERROR(_xlfn.T.TEST(E153:N153,O153:T153,2,2),"")</f>
        <v>0.78463594420927252</v>
      </c>
      <c r="X153">
        <f>AVERAGE(E153:N153)</f>
        <v>5932.9</v>
      </c>
      <c r="Y153">
        <f>AVERAGE(O153:T153)</f>
        <v>6417.833333333333</v>
      </c>
    </row>
    <row r="154" spans="1:25" x14ac:dyDescent="0.25">
      <c r="A154">
        <v>156</v>
      </c>
      <c r="B154" t="s">
        <v>68</v>
      </c>
      <c r="C154">
        <v>11100</v>
      </c>
      <c r="D154">
        <v>1011</v>
      </c>
      <c r="E154">
        <v>4619</v>
      </c>
      <c r="F154">
        <v>10040</v>
      </c>
      <c r="G154">
        <v>6263</v>
      </c>
      <c r="H154">
        <v>2613</v>
      </c>
      <c r="I154">
        <v>1641</v>
      </c>
      <c r="J154">
        <v>6899</v>
      </c>
      <c r="K154">
        <v>6277</v>
      </c>
      <c r="L154">
        <v>2566</v>
      </c>
      <c r="M154">
        <v>5815</v>
      </c>
      <c r="N154">
        <v>3506</v>
      </c>
      <c r="O154">
        <v>7940</v>
      </c>
      <c r="P154">
        <v>3587</v>
      </c>
      <c r="Q154">
        <v>5524</v>
      </c>
      <c r="R154">
        <v>9443</v>
      </c>
      <c r="S154">
        <v>5553</v>
      </c>
      <c r="T154">
        <v>3228</v>
      </c>
      <c r="U154">
        <f t="shared" si="2"/>
        <v>1</v>
      </c>
      <c r="V154">
        <f>SUMIFS(Tabel132[Cluster],Tabel132[ID],A154)</f>
        <v>14</v>
      </c>
      <c r="W154">
        <f>IFERROR(_xlfn.T.TEST(E154:N154,O154:T154,2,2),"")</f>
        <v>0.51874112937760286</v>
      </c>
      <c r="X154">
        <f>AVERAGE(E154:N154)</f>
        <v>5023.8999999999996</v>
      </c>
      <c r="Y154">
        <f>AVERAGE(O154:T154)</f>
        <v>5879.166666666667</v>
      </c>
    </row>
    <row r="155" spans="1:25" x14ac:dyDescent="0.25">
      <c r="A155">
        <v>157</v>
      </c>
      <c r="B155" t="s">
        <v>597</v>
      </c>
      <c r="C155">
        <v>70100</v>
      </c>
      <c r="D155">
        <v>1097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f t="shared" si="2"/>
        <v>0</v>
      </c>
      <c r="V155">
        <f>SUMIFS(Tabel132[Cluster],Tabel132[ID],A155)</f>
        <v>83</v>
      </c>
      <c r="W155" t="str">
        <f>IFERROR(_xlfn.T.TEST(E155:N155,O155:T155,2,2),"")</f>
        <v/>
      </c>
      <c r="X155">
        <f>AVERAGE(E155:N155)</f>
        <v>0</v>
      </c>
      <c r="Y155">
        <f>AVERAGE(O155:T155)</f>
        <v>0</v>
      </c>
    </row>
    <row r="156" spans="1:25" x14ac:dyDescent="0.25">
      <c r="A156">
        <v>158</v>
      </c>
      <c r="B156" t="s">
        <v>69</v>
      </c>
      <c r="C156">
        <v>99200</v>
      </c>
      <c r="D156">
        <v>832</v>
      </c>
      <c r="E156">
        <v>14</v>
      </c>
      <c r="F156">
        <v>77</v>
      </c>
      <c r="G156">
        <v>103</v>
      </c>
      <c r="H156">
        <v>1</v>
      </c>
      <c r="I156">
        <v>31</v>
      </c>
      <c r="J156">
        <v>0</v>
      </c>
      <c r="K156">
        <v>40</v>
      </c>
      <c r="L156">
        <v>9</v>
      </c>
      <c r="M156">
        <v>15</v>
      </c>
      <c r="N156">
        <v>4</v>
      </c>
      <c r="O156">
        <v>8</v>
      </c>
      <c r="P156">
        <v>121</v>
      </c>
      <c r="Q156">
        <v>93</v>
      </c>
      <c r="R156">
        <v>88</v>
      </c>
      <c r="S156">
        <v>78</v>
      </c>
      <c r="T156">
        <v>114</v>
      </c>
      <c r="U156">
        <f t="shared" si="2"/>
        <v>1</v>
      </c>
      <c r="V156">
        <f>SUMIFS(Tabel132[Cluster],Tabel132[ID],A156)</f>
        <v>0</v>
      </c>
      <c r="W156">
        <f>IFERROR(_xlfn.T.TEST(E156:N156,O156:T156,2,2),"")</f>
        <v>1.3073698403704379E-2</v>
      </c>
      <c r="X156">
        <f>AVERAGE(E156:N156)</f>
        <v>29.4</v>
      </c>
      <c r="Y156">
        <f>AVERAGE(O156:T156)</f>
        <v>83.666666666666671</v>
      </c>
    </row>
    <row r="157" spans="1:25" x14ac:dyDescent="0.25">
      <c r="A157">
        <v>159</v>
      </c>
      <c r="B157" t="s">
        <v>70</v>
      </c>
      <c r="C157">
        <v>31000</v>
      </c>
      <c r="D157">
        <v>698</v>
      </c>
      <c r="E157">
        <v>10204</v>
      </c>
      <c r="F157">
        <v>10354</v>
      </c>
      <c r="G157">
        <v>6292</v>
      </c>
      <c r="H157">
        <v>3328</v>
      </c>
      <c r="I157">
        <v>8466</v>
      </c>
      <c r="J157">
        <v>11779</v>
      </c>
      <c r="K157">
        <v>24579</v>
      </c>
      <c r="L157">
        <v>11361</v>
      </c>
      <c r="M157">
        <v>9089</v>
      </c>
      <c r="N157">
        <v>2623</v>
      </c>
      <c r="O157">
        <v>12289</v>
      </c>
      <c r="P157">
        <v>8213</v>
      </c>
      <c r="Q157">
        <v>10541</v>
      </c>
      <c r="R157">
        <v>8837</v>
      </c>
      <c r="S157">
        <v>9693</v>
      </c>
      <c r="T157">
        <v>15115</v>
      </c>
      <c r="U157">
        <f t="shared" si="2"/>
        <v>1</v>
      </c>
      <c r="V157">
        <f>SUMIFS(Tabel132[Cluster],Tabel132[ID],A157)</f>
        <v>41</v>
      </c>
      <c r="W157">
        <f>IFERROR(_xlfn.T.TEST(E157:N157,O157:T157,2,2),"")</f>
        <v>0.71773777042700726</v>
      </c>
      <c r="X157">
        <f>AVERAGE(E157:N157)</f>
        <v>9807.5</v>
      </c>
      <c r="Y157">
        <f>AVERAGE(O157:T157)</f>
        <v>10781.333333333334</v>
      </c>
    </row>
    <row r="158" spans="1:25" x14ac:dyDescent="0.25">
      <c r="A158">
        <v>160</v>
      </c>
      <c r="B158" t="s">
        <v>598</v>
      </c>
      <c r="C158">
        <v>31600</v>
      </c>
      <c r="D158">
        <v>159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f t="shared" si="2"/>
        <v>0</v>
      </c>
      <c r="V158">
        <f>SUMIFS(Tabel132[Cluster],Tabel132[ID],A158)</f>
        <v>41</v>
      </c>
      <c r="W158" t="str">
        <f>IFERROR(_xlfn.T.TEST(E158:N158,O158:T158,2,2),"")</f>
        <v/>
      </c>
      <c r="X158">
        <f>AVERAGE(E158:N158)</f>
        <v>0</v>
      </c>
      <c r="Y158">
        <f>AVERAGE(O158:T158)</f>
        <v>0</v>
      </c>
    </row>
    <row r="159" spans="1:25" x14ac:dyDescent="0.25">
      <c r="A159">
        <v>161</v>
      </c>
      <c r="B159" t="s">
        <v>599</v>
      </c>
      <c r="C159">
        <v>95200</v>
      </c>
      <c r="D159">
        <v>154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f t="shared" si="2"/>
        <v>0</v>
      </c>
      <c r="V159">
        <f>SUMIFS(Tabel132[Cluster],Tabel132[ID],A159)</f>
        <v>96</v>
      </c>
      <c r="W159" t="str">
        <f>IFERROR(_xlfn.T.TEST(E159:N159,O159:T159,2,2),"")</f>
        <v/>
      </c>
      <c r="X159">
        <f>AVERAGE(E159:N159)</f>
        <v>0</v>
      </c>
      <c r="Y159">
        <f>AVERAGE(O159:T159)</f>
        <v>0</v>
      </c>
    </row>
    <row r="160" spans="1:25" x14ac:dyDescent="0.25">
      <c r="A160">
        <v>162</v>
      </c>
      <c r="B160" t="s">
        <v>71</v>
      </c>
      <c r="C160">
        <v>88800</v>
      </c>
      <c r="D160">
        <v>1117</v>
      </c>
      <c r="E160">
        <v>1</v>
      </c>
      <c r="F160">
        <v>18</v>
      </c>
      <c r="G160">
        <v>1</v>
      </c>
      <c r="H160">
        <v>0</v>
      </c>
      <c r="I160">
        <v>0</v>
      </c>
      <c r="J160">
        <v>698</v>
      </c>
      <c r="K160">
        <v>7</v>
      </c>
      <c r="L160">
        <v>514</v>
      </c>
      <c r="M160">
        <v>11</v>
      </c>
      <c r="N160">
        <v>11</v>
      </c>
      <c r="O160">
        <v>172</v>
      </c>
      <c r="P160">
        <v>7</v>
      </c>
      <c r="Q160">
        <v>13</v>
      </c>
      <c r="R160">
        <v>429</v>
      </c>
      <c r="S160">
        <v>152</v>
      </c>
      <c r="T160">
        <v>0</v>
      </c>
      <c r="U160">
        <f t="shared" si="2"/>
        <v>1</v>
      </c>
      <c r="V160">
        <f>SUMIFS(Tabel132[Cluster],Tabel132[ID],A160)</f>
        <v>95</v>
      </c>
      <c r="W160">
        <f>IFERROR(_xlfn.T.TEST(E160:N160,O160:T160,2,2),"")</f>
        <v>0.98183847300801474</v>
      </c>
      <c r="X160">
        <f>AVERAGE(E160:N160)</f>
        <v>126.1</v>
      </c>
      <c r="Y160">
        <f>AVERAGE(O160:T160)</f>
        <v>128.83333333333334</v>
      </c>
    </row>
    <row r="161" spans="1:25" x14ac:dyDescent="0.25">
      <c r="A161">
        <v>163</v>
      </c>
      <c r="B161" t="s">
        <v>72</v>
      </c>
      <c r="C161">
        <v>24200</v>
      </c>
      <c r="D161">
        <v>111</v>
      </c>
      <c r="E161">
        <v>3267</v>
      </c>
      <c r="F161">
        <v>2382</v>
      </c>
      <c r="G161">
        <v>1172</v>
      </c>
      <c r="H161">
        <v>1616</v>
      </c>
      <c r="I161">
        <v>1929</v>
      </c>
      <c r="J161">
        <v>1520</v>
      </c>
      <c r="K161">
        <v>990</v>
      </c>
      <c r="L161">
        <v>1033</v>
      </c>
      <c r="M161">
        <v>798</v>
      </c>
      <c r="N161">
        <v>808</v>
      </c>
      <c r="O161">
        <v>1304</v>
      </c>
      <c r="P161">
        <v>709</v>
      </c>
      <c r="Q161">
        <v>1308</v>
      </c>
      <c r="R161">
        <v>1179</v>
      </c>
      <c r="S161">
        <v>1373</v>
      </c>
      <c r="T161">
        <v>1304</v>
      </c>
      <c r="U161">
        <f t="shared" si="2"/>
        <v>1</v>
      </c>
      <c r="V161">
        <f>SUMIFS(Tabel132[Cluster],Tabel132[ID],A161)</f>
        <v>31</v>
      </c>
      <c r="W161">
        <f>IFERROR(_xlfn.T.TEST(E161:N161,O161:T161,2,2),"")</f>
        <v>0.30843360394158692</v>
      </c>
      <c r="X161">
        <f>AVERAGE(E161:N161)</f>
        <v>1551.5</v>
      </c>
      <c r="Y161">
        <f>AVERAGE(O161:T161)</f>
        <v>1196.1666666666667</v>
      </c>
    </row>
    <row r="162" spans="1:25" x14ac:dyDescent="0.25">
      <c r="A162">
        <v>164</v>
      </c>
      <c r="B162" t="s">
        <v>600</v>
      </c>
      <c r="C162">
        <v>116900</v>
      </c>
      <c r="D162">
        <v>73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f t="shared" si="2"/>
        <v>0</v>
      </c>
      <c r="V162">
        <f>SUMIFS(Tabel132[Cluster],Tabel132[ID],A162)</f>
        <v>0</v>
      </c>
      <c r="W162" t="str">
        <f>IFERROR(_xlfn.T.TEST(E162:N162,O162:T162,2,2),"")</f>
        <v/>
      </c>
      <c r="X162">
        <f>AVERAGE(E162:N162)</f>
        <v>0</v>
      </c>
      <c r="Y162">
        <f>AVERAGE(O162:T162)</f>
        <v>0</v>
      </c>
    </row>
    <row r="163" spans="1:25" x14ac:dyDescent="0.25">
      <c r="A163">
        <v>165</v>
      </c>
      <c r="B163" t="s">
        <v>601</v>
      </c>
      <c r="C163">
        <v>84000</v>
      </c>
      <c r="D163">
        <v>348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f t="shared" si="2"/>
        <v>0</v>
      </c>
      <c r="V163">
        <f>SUMIFS(Tabel132[Cluster],Tabel132[ID],A163)</f>
        <v>92</v>
      </c>
      <c r="W163" t="str">
        <f>IFERROR(_xlfn.T.TEST(E163:N163,O163:T163,2,2),"")</f>
        <v/>
      </c>
      <c r="X163">
        <f>AVERAGE(E163:N163)</f>
        <v>0</v>
      </c>
      <c r="Y163">
        <f>AVERAGE(O163:T163)</f>
        <v>0</v>
      </c>
    </row>
    <row r="164" spans="1:25" x14ac:dyDescent="0.25">
      <c r="A164">
        <v>166</v>
      </c>
      <c r="B164" t="s">
        <v>602</v>
      </c>
      <c r="C164">
        <v>113500</v>
      </c>
      <c r="D164">
        <v>824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f t="shared" si="2"/>
        <v>0</v>
      </c>
      <c r="V164">
        <f>SUMIFS(Tabel132[Cluster],Tabel132[ID],A164)</f>
        <v>0</v>
      </c>
      <c r="W164" t="str">
        <f>IFERROR(_xlfn.T.TEST(E164:N164,O164:T164,2,2),"")</f>
        <v/>
      </c>
      <c r="X164">
        <f>AVERAGE(E164:N164)</f>
        <v>0</v>
      </c>
      <c r="Y164">
        <f>AVERAGE(O164:T164)</f>
        <v>0</v>
      </c>
    </row>
    <row r="165" spans="1:25" x14ac:dyDescent="0.25">
      <c r="A165">
        <v>167</v>
      </c>
      <c r="B165" t="s">
        <v>603</v>
      </c>
      <c r="C165">
        <v>31100</v>
      </c>
      <c r="D165">
        <v>159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f t="shared" si="2"/>
        <v>0</v>
      </c>
      <c r="V165">
        <f>SUMIFS(Tabel132[Cluster],Tabel132[ID],A165)</f>
        <v>41</v>
      </c>
      <c r="W165" t="str">
        <f>IFERROR(_xlfn.T.TEST(E165:N165,O165:T165,2,2),"")</f>
        <v/>
      </c>
      <c r="X165">
        <f>AVERAGE(E165:N165)</f>
        <v>0</v>
      </c>
      <c r="Y165">
        <f>AVERAGE(O165:T165)</f>
        <v>0</v>
      </c>
    </row>
    <row r="166" spans="1:25" x14ac:dyDescent="0.25">
      <c r="A166">
        <v>168</v>
      </c>
      <c r="B166" t="s">
        <v>604</v>
      </c>
      <c r="C166">
        <v>31700</v>
      </c>
      <c r="D166">
        <v>159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f t="shared" si="2"/>
        <v>0</v>
      </c>
      <c r="V166">
        <f>SUMIFS(Tabel132[Cluster],Tabel132[ID],A166)</f>
        <v>41</v>
      </c>
      <c r="W166" t="str">
        <f>IFERROR(_xlfn.T.TEST(E166:N166,O166:T166,2,2),"")</f>
        <v/>
      </c>
      <c r="X166">
        <f>AVERAGE(E166:N166)</f>
        <v>0</v>
      </c>
      <c r="Y166">
        <f>AVERAGE(O166:T166)</f>
        <v>0</v>
      </c>
    </row>
    <row r="167" spans="1:25" x14ac:dyDescent="0.25">
      <c r="A167">
        <v>169</v>
      </c>
      <c r="B167" t="s">
        <v>605</v>
      </c>
      <c r="C167">
        <v>95400</v>
      </c>
      <c r="D167">
        <v>154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f t="shared" si="2"/>
        <v>0</v>
      </c>
      <c r="V167">
        <f>SUMIFS(Tabel132[Cluster],Tabel132[ID],A167)</f>
        <v>96</v>
      </c>
      <c r="W167" t="str">
        <f>IFERROR(_xlfn.T.TEST(E167:N167,O167:T167,2,2),"")</f>
        <v/>
      </c>
      <c r="X167">
        <f>AVERAGE(E167:N167)</f>
        <v>0</v>
      </c>
      <c r="Y167">
        <f>AVERAGE(O167:T167)</f>
        <v>0</v>
      </c>
    </row>
    <row r="168" spans="1:25" x14ac:dyDescent="0.25">
      <c r="A168">
        <v>170</v>
      </c>
      <c r="B168" t="s">
        <v>73</v>
      </c>
      <c r="C168">
        <v>65500</v>
      </c>
      <c r="D168">
        <v>1008</v>
      </c>
      <c r="E168">
        <v>5400</v>
      </c>
      <c r="F168">
        <v>5439</v>
      </c>
      <c r="G168">
        <v>6107</v>
      </c>
      <c r="H168">
        <v>3972</v>
      </c>
      <c r="I168">
        <v>2991</v>
      </c>
      <c r="J168">
        <v>7640</v>
      </c>
      <c r="K168">
        <v>4707</v>
      </c>
      <c r="L168">
        <v>3288</v>
      </c>
      <c r="M168">
        <v>3245</v>
      </c>
      <c r="N168">
        <v>4084</v>
      </c>
      <c r="O168">
        <v>5646</v>
      </c>
      <c r="P168">
        <v>5481</v>
      </c>
      <c r="Q168">
        <v>4396</v>
      </c>
      <c r="R168">
        <v>4848</v>
      </c>
      <c r="S168">
        <v>2523</v>
      </c>
      <c r="T168">
        <v>3157</v>
      </c>
      <c r="U168">
        <f t="shared" si="2"/>
        <v>1</v>
      </c>
      <c r="V168">
        <f>SUMIFS(Tabel132[Cluster],Tabel132[ID],A168)</f>
        <v>77</v>
      </c>
      <c r="W168">
        <f>IFERROR(_xlfn.T.TEST(E168:N168,O168:T168,2,2),"")</f>
        <v>0.64090387998205922</v>
      </c>
      <c r="X168">
        <f>AVERAGE(E168:N168)</f>
        <v>4687.3</v>
      </c>
      <c r="Y168">
        <f>AVERAGE(O168:T168)</f>
        <v>4341.833333333333</v>
      </c>
    </row>
    <row r="169" spans="1:25" x14ac:dyDescent="0.25">
      <c r="A169">
        <v>171</v>
      </c>
      <c r="B169" t="s">
        <v>74</v>
      </c>
      <c r="C169">
        <v>20200</v>
      </c>
      <c r="D169">
        <v>972</v>
      </c>
      <c r="E169">
        <v>110</v>
      </c>
      <c r="F169">
        <v>14</v>
      </c>
      <c r="G169">
        <v>90</v>
      </c>
      <c r="H169">
        <v>19</v>
      </c>
      <c r="I169">
        <v>115</v>
      </c>
      <c r="J169">
        <v>610</v>
      </c>
      <c r="K169">
        <v>3</v>
      </c>
      <c r="L169">
        <v>662</v>
      </c>
      <c r="M169">
        <v>206</v>
      </c>
      <c r="N169">
        <v>82</v>
      </c>
      <c r="O169">
        <v>13</v>
      </c>
      <c r="P169">
        <v>22</v>
      </c>
      <c r="Q169">
        <v>301</v>
      </c>
      <c r="R169">
        <v>29</v>
      </c>
      <c r="S169">
        <v>99</v>
      </c>
      <c r="T169">
        <v>206</v>
      </c>
      <c r="U169">
        <f t="shared" si="2"/>
        <v>1</v>
      </c>
      <c r="V169">
        <f>SUMIFS(Tabel132[Cluster],Tabel132[ID],A169)</f>
        <v>25</v>
      </c>
      <c r="W169">
        <f>IFERROR(_xlfn.T.TEST(E169:N169,O169:T169,2,2),"")</f>
        <v>0.46895469694883651</v>
      </c>
      <c r="X169">
        <f>AVERAGE(E169:N169)</f>
        <v>191.1</v>
      </c>
      <c r="Y169">
        <f>AVERAGE(O169:T169)</f>
        <v>111.66666666666667</v>
      </c>
    </row>
    <row r="170" spans="1:25" x14ac:dyDescent="0.25">
      <c r="A170">
        <v>173</v>
      </c>
      <c r="B170" t="s">
        <v>75</v>
      </c>
      <c r="C170">
        <v>77800</v>
      </c>
      <c r="D170">
        <v>290</v>
      </c>
      <c r="E170">
        <v>577</v>
      </c>
      <c r="F170">
        <v>10</v>
      </c>
      <c r="G170">
        <v>540</v>
      </c>
      <c r="H170">
        <v>81</v>
      </c>
      <c r="I170">
        <v>1125</v>
      </c>
      <c r="J170">
        <v>18</v>
      </c>
      <c r="K170">
        <v>59</v>
      </c>
      <c r="L170">
        <v>1232</v>
      </c>
      <c r="M170">
        <v>22</v>
      </c>
      <c r="N170">
        <v>23</v>
      </c>
      <c r="O170">
        <v>3028</v>
      </c>
      <c r="P170">
        <v>68</v>
      </c>
      <c r="Q170">
        <v>1102</v>
      </c>
      <c r="R170">
        <v>285</v>
      </c>
      <c r="S170">
        <v>436</v>
      </c>
      <c r="T170">
        <v>17</v>
      </c>
      <c r="U170">
        <f t="shared" si="2"/>
        <v>1</v>
      </c>
      <c r="V170">
        <f>SUMIFS(Tabel132[Cluster],Tabel132[ID],A170)</f>
        <v>85</v>
      </c>
      <c r="W170">
        <f>IFERROR(_xlfn.T.TEST(E170:N170,O170:T170,2,2),"")</f>
        <v>0.28245628288845626</v>
      </c>
      <c r="X170">
        <f>AVERAGE(E170:N170)</f>
        <v>368.7</v>
      </c>
      <c r="Y170">
        <f>AVERAGE(O170:T170)</f>
        <v>822.66666666666663</v>
      </c>
    </row>
    <row r="171" spans="1:25" x14ac:dyDescent="0.25">
      <c r="A171">
        <v>174</v>
      </c>
      <c r="B171" t="s">
        <v>606</v>
      </c>
      <c r="C171">
        <v>113000</v>
      </c>
      <c r="D171">
        <v>824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f t="shared" si="2"/>
        <v>0</v>
      </c>
      <c r="V171">
        <f>SUMIFS(Tabel132[Cluster],Tabel132[ID],A171)</f>
        <v>0</v>
      </c>
      <c r="W171" t="str">
        <f>IFERROR(_xlfn.T.TEST(E171:N171,O171:T171,2,2),"")</f>
        <v/>
      </c>
      <c r="X171">
        <f>AVERAGE(E171:N171)</f>
        <v>0</v>
      </c>
      <c r="Y171">
        <f>AVERAGE(O171:T171)</f>
        <v>0</v>
      </c>
    </row>
    <row r="172" spans="1:25" x14ac:dyDescent="0.25">
      <c r="A172">
        <v>175</v>
      </c>
      <c r="B172" t="s">
        <v>607</v>
      </c>
      <c r="C172">
        <v>31200</v>
      </c>
      <c r="D172">
        <v>159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f t="shared" si="2"/>
        <v>0</v>
      </c>
      <c r="V172">
        <f>SUMIFS(Tabel132[Cluster],Tabel132[ID],A172)</f>
        <v>41</v>
      </c>
      <c r="W172" t="str">
        <f>IFERROR(_xlfn.T.TEST(E172:N172,O172:T172,2,2),"")</f>
        <v/>
      </c>
      <c r="X172">
        <f>AVERAGE(E172:N172)</f>
        <v>0</v>
      </c>
      <c r="Y172">
        <f>AVERAGE(O172:T172)</f>
        <v>0</v>
      </c>
    </row>
    <row r="173" spans="1:25" x14ac:dyDescent="0.25">
      <c r="A173">
        <v>177</v>
      </c>
      <c r="B173" t="s">
        <v>608</v>
      </c>
      <c r="C173">
        <v>95300</v>
      </c>
      <c r="D173">
        <v>154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f t="shared" si="2"/>
        <v>0</v>
      </c>
      <c r="V173">
        <f>SUMIFS(Tabel132[Cluster],Tabel132[ID],A173)</f>
        <v>96</v>
      </c>
      <c r="W173" t="str">
        <f>IFERROR(_xlfn.T.TEST(E173:N173,O173:T173,2,2),"")</f>
        <v/>
      </c>
      <c r="X173">
        <f>AVERAGE(E173:N173)</f>
        <v>0</v>
      </c>
      <c r="Y173">
        <f>AVERAGE(O173:T173)</f>
        <v>0</v>
      </c>
    </row>
    <row r="174" spans="1:25" x14ac:dyDescent="0.25">
      <c r="A174">
        <v>178</v>
      </c>
      <c r="B174" t="s">
        <v>76</v>
      </c>
      <c r="C174">
        <v>69200</v>
      </c>
      <c r="D174">
        <v>1014</v>
      </c>
      <c r="E174">
        <v>2967</v>
      </c>
      <c r="F174">
        <v>3391</v>
      </c>
      <c r="G174">
        <v>3565</v>
      </c>
      <c r="H174">
        <v>2431</v>
      </c>
      <c r="I174">
        <v>1270</v>
      </c>
      <c r="J174">
        <v>2511</v>
      </c>
      <c r="K174">
        <v>2337</v>
      </c>
      <c r="L174">
        <v>1775</v>
      </c>
      <c r="M174">
        <v>1303</v>
      </c>
      <c r="N174">
        <v>1442</v>
      </c>
      <c r="O174">
        <v>3621</v>
      </c>
      <c r="P174">
        <v>3178</v>
      </c>
      <c r="Q174">
        <v>2717</v>
      </c>
      <c r="R174">
        <v>1891</v>
      </c>
      <c r="S174">
        <v>2563</v>
      </c>
      <c r="T174">
        <v>2506</v>
      </c>
      <c r="U174">
        <f t="shared" si="2"/>
        <v>1</v>
      </c>
      <c r="V174">
        <f>SUMIFS(Tabel132[Cluster],Tabel132[ID],A174)</f>
        <v>82</v>
      </c>
      <c r="W174">
        <f>IFERROR(_xlfn.T.TEST(E174:N174,O174:T174,2,2),"")</f>
        <v>0.27556610206444548</v>
      </c>
      <c r="X174">
        <f>AVERAGE(E174:N174)</f>
        <v>2299.1999999999998</v>
      </c>
      <c r="Y174">
        <f>AVERAGE(O174:T174)</f>
        <v>2746</v>
      </c>
    </row>
    <row r="175" spans="1:25" x14ac:dyDescent="0.25">
      <c r="A175">
        <v>179</v>
      </c>
      <c r="B175" t="s">
        <v>609</v>
      </c>
      <c r="C175">
        <v>18700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f t="shared" si="2"/>
        <v>0</v>
      </c>
      <c r="V175">
        <f>SUMIFS(Tabel132[Cluster],Tabel132[ID],A175)</f>
        <v>0</v>
      </c>
      <c r="W175" t="str">
        <f>IFERROR(_xlfn.T.TEST(E175:N175,O175:T175,2,2),"")</f>
        <v/>
      </c>
      <c r="X175">
        <f>AVERAGE(E175:N175)</f>
        <v>0</v>
      </c>
      <c r="Y175">
        <f>AVERAGE(O175:T175)</f>
        <v>0</v>
      </c>
    </row>
    <row r="176" spans="1:25" x14ac:dyDescent="0.25">
      <c r="A176">
        <v>180</v>
      </c>
      <c r="B176" t="s">
        <v>77</v>
      </c>
      <c r="C176">
        <v>9300</v>
      </c>
      <c r="D176">
        <v>1057</v>
      </c>
      <c r="E176">
        <v>1888</v>
      </c>
      <c r="F176">
        <v>1780</v>
      </c>
      <c r="G176">
        <v>1107</v>
      </c>
      <c r="H176">
        <v>1725</v>
      </c>
      <c r="I176">
        <v>1397</v>
      </c>
      <c r="J176">
        <v>4240</v>
      </c>
      <c r="K176">
        <v>1644</v>
      </c>
      <c r="L176">
        <v>1436</v>
      </c>
      <c r="M176">
        <v>1492</v>
      </c>
      <c r="N176">
        <v>1334</v>
      </c>
      <c r="O176">
        <v>1433</v>
      </c>
      <c r="P176">
        <v>1055</v>
      </c>
      <c r="Q176">
        <v>1838</v>
      </c>
      <c r="R176">
        <v>2019</v>
      </c>
      <c r="S176">
        <v>1479</v>
      </c>
      <c r="T176">
        <v>1322</v>
      </c>
      <c r="U176">
        <f t="shared" si="2"/>
        <v>1</v>
      </c>
      <c r="V176">
        <f>SUMIFS(Tabel132[Cluster],Tabel132[ID],A176)</f>
        <v>12</v>
      </c>
      <c r="W176">
        <f>IFERROR(_xlfn.T.TEST(E176:N176,O176:T176,2,2),"")</f>
        <v>0.47662716764552282</v>
      </c>
      <c r="X176">
        <f>AVERAGE(E176:N176)</f>
        <v>1804.3</v>
      </c>
      <c r="Y176">
        <f>AVERAGE(O176:T176)</f>
        <v>1524.3333333333333</v>
      </c>
    </row>
    <row r="177" spans="1:25" x14ac:dyDescent="0.25">
      <c r="A177">
        <v>181</v>
      </c>
      <c r="B177" t="s">
        <v>78</v>
      </c>
      <c r="C177">
        <v>68200</v>
      </c>
      <c r="D177">
        <v>571</v>
      </c>
      <c r="E177">
        <v>295</v>
      </c>
      <c r="F177">
        <v>312</v>
      </c>
      <c r="G177">
        <v>107</v>
      </c>
      <c r="H177">
        <v>49</v>
      </c>
      <c r="I177">
        <v>266</v>
      </c>
      <c r="J177">
        <v>2</v>
      </c>
      <c r="K177">
        <v>127</v>
      </c>
      <c r="L177">
        <v>34</v>
      </c>
      <c r="M177">
        <v>4</v>
      </c>
      <c r="N177">
        <v>36</v>
      </c>
      <c r="O177">
        <v>5</v>
      </c>
      <c r="P177">
        <v>255</v>
      </c>
      <c r="Q177">
        <v>277</v>
      </c>
      <c r="R177">
        <v>394</v>
      </c>
      <c r="S177">
        <v>209</v>
      </c>
      <c r="T177">
        <v>5</v>
      </c>
      <c r="U177">
        <f t="shared" si="2"/>
        <v>1</v>
      </c>
      <c r="V177">
        <f>SUMIFS(Tabel132[Cluster],Tabel132[ID],A177)</f>
        <v>80</v>
      </c>
      <c r="W177">
        <f>IFERROR(_xlfn.T.TEST(E177:N177,O177:T177,2,2),"")</f>
        <v>0.3510324799970499</v>
      </c>
      <c r="X177">
        <f>AVERAGE(E177:N177)</f>
        <v>123.2</v>
      </c>
      <c r="Y177">
        <f>AVERAGE(O177:T177)</f>
        <v>190.83333333333334</v>
      </c>
    </row>
    <row r="178" spans="1:25" x14ac:dyDescent="0.25">
      <c r="A178">
        <v>182</v>
      </c>
      <c r="B178" t="s">
        <v>610</v>
      </c>
      <c r="C178">
        <v>113700</v>
      </c>
      <c r="D178">
        <v>824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f t="shared" si="2"/>
        <v>0</v>
      </c>
      <c r="V178">
        <f>SUMIFS(Tabel132[Cluster],Tabel132[ID],A178)</f>
        <v>0</v>
      </c>
      <c r="W178" t="str">
        <f>IFERROR(_xlfn.T.TEST(E178:N178,O178:T178,2,2),"")</f>
        <v/>
      </c>
      <c r="X178">
        <f>AVERAGE(E178:N178)</f>
        <v>0</v>
      </c>
      <c r="Y178">
        <f>AVERAGE(O178:T178)</f>
        <v>0</v>
      </c>
    </row>
    <row r="179" spans="1:25" x14ac:dyDescent="0.25">
      <c r="A179">
        <v>183</v>
      </c>
      <c r="B179" t="s">
        <v>611</v>
      </c>
      <c r="C179">
        <v>31300</v>
      </c>
      <c r="D179">
        <v>159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f t="shared" si="2"/>
        <v>0</v>
      </c>
      <c r="V179">
        <f>SUMIFS(Tabel132[Cluster],Tabel132[ID],A179)</f>
        <v>41</v>
      </c>
      <c r="W179" t="str">
        <f>IFERROR(_xlfn.T.TEST(E179:N179,O179:T179,2,2),"")</f>
        <v/>
      </c>
      <c r="X179">
        <f>AVERAGE(E179:N179)</f>
        <v>0</v>
      </c>
      <c r="Y179">
        <f>AVERAGE(O179:T179)</f>
        <v>0</v>
      </c>
    </row>
    <row r="180" spans="1:25" x14ac:dyDescent="0.25">
      <c r="A180">
        <v>184</v>
      </c>
      <c r="B180" t="s">
        <v>612</v>
      </c>
      <c r="C180">
        <v>600</v>
      </c>
      <c r="D180">
        <v>315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f t="shared" si="2"/>
        <v>0</v>
      </c>
      <c r="V180">
        <f>SUMIFS(Tabel132[Cluster],Tabel132[ID],A180)</f>
        <v>1</v>
      </c>
      <c r="W180" t="str">
        <f>IFERROR(_xlfn.T.TEST(E180:N180,O180:T180,2,2),"")</f>
        <v/>
      </c>
      <c r="X180">
        <f>AVERAGE(E180:N180)</f>
        <v>0</v>
      </c>
      <c r="Y180">
        <f>AVERAGE(O180:T180)</f>
        <v>0</v>
      </c>
    </row>
    <row r="181" spans="1:25" x14ac:dyDescent="0.25">
      <c r="A181">
        <v>185</v>
      </c>
      <c r="B181" t="s">
        <v>613</v>
      </c>
      <c r="C181">
        <v>95700</v>
      </c>
      <c r="D181">
        <v>1069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f t="shared" si="2"/>
        <v>0</v>
      </c>
      <c r="V181">
        <f>SUMIFS(Tabel132[Cluster],Tabel132[ID],A181)</f>
        <v>96</v>
      </c>
      <c r="W181" t="str">
        <f>IFERROR(_xlfn.T.TEST(E181:N181,O181:T181,2,2),"")</f>
        <v/>
      </c>
      <c r="X181">
        <f>AVERAGE(E181:N181)</f>
        <v>0</v>
      </c>
      <c r="Y181">
        <f>AVERAGE(O181:T181)</f>
        <v>0</v>
      </c>
    </row>
    <row r="182" spans="1:25" x14ac:dyDescent="0.25">
      <c r="A182">
        <v>186</v>
      </c>
      <c r="B182" t="s">
        <v>79</v>
      </c>
      <c r="C182">
        <v>69800</v>
      </c>
      <c r="D182">
        <v>958</v>
      </c>
      <c r="E182">
        <v>557</v>
      </c>
      <c r="F182">
        <v>595</v>
      </c>
      <c r="G182">
        <v>1440</v>
      </c>
      <c r="H182">
        <v>763</v>
      </c>
      <c r="I182">
        <v>581</v>
      </c>
      <c r="J182">
        <v>53</v>
      </c>
      <c r="K182">
        <v>192</v>
      </c>
      <c r="L182">
        <v>739</v>
      </c>
      <c r="M182">
        <v>244</v>
      </c>
      <c r="N182">
        <v>601</v>
      </c>
      <c r="O182">
        <v>797</v>
      </c>
      <c r="P182">
        <v>938</v>
      </c>
      <c r="Q182">
        <v>831</v>
      </c>
      <c r="R182">
        <v>1079</v>
      </c>
      <c r="S182">
        <v>1044</v>
      </c>
      <c r="T182">
        <v>213</v>
      </c>
      <c r="U182">
        <f t="shared" si="2"/>
        <v>1</v>
      </c>
      <c r="V182">
        <f>SUMIFS(Tabel132[Cluster],Tabel132[ID],A182)</f>
        <v>82</v>
      </c>
      <c r="W182">
        <f>IFERROR(_xlfn.T.TEST(E182:N182,O182:T182,2,2),"")</f>
        <v>0.21986286652814888</v>
      </c>
      <c r="X182">
        <f>AVERAGE(E182:N182)</f>
        <v>576.5</v>
      </c>
      <c r="Y182">
        <f>AVERAGE(O182:T182)</f>
        <v>817</v>
      </c>
    </row>
    <row r="183" spans="1:25" x14ac:dyDescent="0.25">
      <c r="A183">
        <v>187</v>
      </c>
      <c r="B183" t="s">
        <v>80</v>
      </c>
      <c r="C183">
        <v>9500</v>
      </c>
      <c r="D183">
        <v>1057</v>
      </c>
      <c r="E183">
        <v>2560</v>
      </c>
      <c r="F183">
        <v>3037</v>
      </c>
      <c r="G183">
        <v>2285</v>
      </c>
      <c r="H183">
        <v>2636</v>
      </c>
      <c r="I183">
        <v>3294</v>
      </c>
      <c r="J183">
        <v>2921</v>
      </c>
      <c r="K183">
        <v>6397</v>
      </c>
      <c r="L183">
        <v>1703</v>
      </c>
      <c r="M183">
        <v>3768</v>
      </c>
      <c r="N183">
        <v>2196</v>
      </c>
      <c r="O183">
        <v>5902</v>
      </c>
      <c r="P183">
        <v>2876</v>
      </c>
      <c r="Q183">
        <v>5030</v>
      </c>
      <c r="R183">
        <v>6047</v>
      </c>
      <c r="S183">
        <v>2839</v>
      </c>
      <c r="T183">
        <v>2614</v>
      </c>
      <c r="U183">
        <f t="shared" si="2"/>
        <v>1</v>
      </c>
      <c r="V183">
        <f>SUMIFS(Tabel132[Cluster],Tabel132[ID],A183)</f>
        <v>12</v>
      </c>
      <c r="W183">
        <f>IFERROR(_xlfn.T.TEST(E183:N183,O183:T183,2,2),"")</f>
        <v>0.14427857113308248</v>
      </c>
      <c r="X183">
        <f>AVERAGE(E183:N183)</f>
        <v>3079.7</v>
      </c>
      <c r="Y183">
        <f>AVERAGE(O183:T183)</f>
        <v>4218</v>
      </c>
    </row>
    <row r="184" spans="1:25" x14ac:dyDescent="0.25">
      <c r="A184">
        <v>188</v>
      </c>
      <c r="B184" t="s">
        <v>81</v>
      </c>
      <c r="C184">
        <v>30700</v>
      </c>
      <c r="D184">
        <v>151</v>
      </c>
      <c r="E184">
        <v>418</v>
      </c>
      <c r="F184">
        <v>155</v>
      </c>
      <c r="G184">
        <v>136</v>
      </c>
      <c r="H184">
        <v>2382</v>
      </c>
      <c r="I184">
        <v>693</v>
      </c>
      <c r="J184">
        <v>35</v>
      </c>
      <c r="K184">
        <v>802</v>
      </c>
      <c r="L184">
        <v>313</v>
      </c>
      <c r="M184">
        <v>372</v>
      </c>
      <c r="N184">
        <v>178</v>
      </c>
      <c r="O184">
        <v>562</v>
      </c>
      <c r="P184">
        <v>1760</v>
      </c>
      <c r="Q184">
        <v>962</v>
      </c>
      <c r="R184">
        <v>241</v>
      </c>
      <c r="S184">
        <v>639</v>
      </c>
      <c r="T184">
        <v>214</v>
      </c>
      <c r="U184">
        <f t="shared" si="2"/>
        <v>1</v>
      </c>
      <c r="V184">
        <f>SUMIFS(Tabel132[Cluster],Tabel132[ID],A184)</f>
        <v>40</v>
      </c>
      <c r="W184">
        <f>IFERROR(_xlfn.T.TEST(E184:N184,O184:T184,2,2),"")</f>
        <v>0.5982130069996342</v>
      </c>
      <c r="X184">
        <f>AVERAGE(E184:N184)</f>
        <v>548.4</v>
      </c>
      <c r="Y184">
        <f>AVERAGE(O184:T184)</f>
        <v>729.66666666666663</v>
      </c>
    </row>
    <row r="185" spans="1:25" x14ac:dyDescent="0.25">
      <c r="A185">
        <v>189</v>
      </c>
      <c r="B185" t="s">
        <v>82</v>
      </c>
      <c r="C185">
        <v>68400</v>
      </c>
      <c r="D185">
        <v>51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f t="shared" si="2"/>
        <v>1</v>
      </c>
      <c r="V185">
        <f>SUMIFS(Tabel132[Cluster],Tabel132[ID],A185)</f>
        <v>81</v>
      </c>
      <c r="W185">
        <f>IFERROR(_xlfn.T.TEST(E185:N185,O185:T185,2,2),"")</f>
        <v>0.27114900383166973</v>
      </c>
      <c r="X185">
        <f>AVERAGE(E185:N185)</f>
        <v>0.2</v>
      </c>
      <c r="Y185">
        <f>AVERAGE(O185:T185)</f>
        <v>0</v>
      </c>
    </row>
    <row r="186" spans="1:25" x14ac:dyDescent="0.25">
      <c r="A186">
        <v>190</v>
      </c>
      <c r="B186" t="s">
        <v>83</v>
      </c>
      <c r="C186">
        <v>107600</v>
      </c>
      <c r="D186">
        <v>784</v>
      </c>
      <c r="E186">
        <v>22</v>
      </c>
      <c r="F186">
        <v>389</v>
      </c>
      <c r="G186">
        <v>42</v>
      </c>
      <c r="H186">
        <v>21</v>
      </c>
      <c r="I186">
        <v>79</v>
      </c>
      <c r="J186">
        <v>1</v>
      </c>
      <c r="K186">
        <v>5</v>
      </c>
      <c r="L186">
        <v>1</v>
      </c>
      <c r="M186">
        <v>40</v>
      </c>
      <c r="N186">
        <v>156</v>
      </c>
      <c r="O186">
        <v>60</v>
      </c>
      <c r="P186">
        <v>455</v>
      </c>
      <c r="Q186">
        <v>112</v>
      </c>
      <c r="R186">
        <v>3</v>
      </c>
      <c r="S186">
        <v>15</v>
      </c>
      <c r="T186">
        <v>0</v>
      </c>
      <c r="U186">
        <f t="shared" si="2"/>
        <v>1</v>
      </c>
      <c r="V186">
        <f>SUMIFS(Tabel132[Cluster],Tabel132[ID],A186)</f>
        <v>0</v>
      </c>
      <c r="W186">
        <f>IFERROR(_xlfn.T.TEST(E186:N186,O186:T186,2,2),"")</f>
        <v>0.67062501386621365</v>
      </c>
      <c r="X186">
        <f>AVERAGE(E186:N186)</f>
        <v>75.599999999999994</v>
      </c>
      <c r="Y186">
        <f>AVERAGE(O186:T186)</f>
        <v>107.5</v>
      </c>
    </row>
    <row r="187" spans="1:25" x14ac:dyDescent="0.25">
      <c r="A187">
        <v>191</v>
      </c>
      <c r="B187" t="s">
        <v>614</v>
      </c>
      <c r="C187">
        <v>31400</v>
      </c>
      <c r="D187">
        <v>159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f t="shared" si="2"/>
        <v>0</v>
      </c>
      <c r="V187">
        <f>SUMIFS(Tabel132[Cluster],Tabel132[ID],A187)</f>
        <v>41</v>
      </c>
      <c r="W187" t="str">
        <f>IFERROR(_xlfn.T.TEST(E187:N187,O187:T187,2,2),"")</f>
        <v/>
      </c>
      <c r="X187">
        <f>AVERAGE(E187:N187)</f>
        <v>0</v>
      </c>
      <c r="Y187">
        <f>AVERAGE(O187:T187)</f>
        <v>0</v>
      </c>
    </row>
    <row r="188" spans="1:25" x14ac:dyDescent="0.25">
      <c r="A188">
        <v>192</v>
      </c>
      <c r="B188" t="s">
        <v>615</v>
      </c>
      <c r="C188">
        <v>34800</v>
      </c>
      <c r="D188">
        <v>639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f t="shared" si="2"/>
        <v>0</v>
      </c>
      <c r="V188">
        <f>SUMIFS(Tabel132[Cluster],Tabel132[ID],A188)</f>
        <v>45</v>
      </c>
      <c r="W188" t="str">
        <f>IFERROR(_xlfn.T.TEST(E188:N188,O188:T188,2,2),"")</f>
        <v/>
      </c>
      <c r="X188">
        <f>AVERAGE(E188:N188)</f>
        <v>0</v>
      </c>
      <c r="Y188">
        <f>AVERAGE(O188:T188)</f>
        <v>0</v>
      </c>
    </row>
    <row r="189" spans="1:25" x14ac:dyDescent="0.25">
      <c r="A189">
        <v>193</v>
      </c>
      <c r="B189" t="s">
        <v>616</v>
      </c>
      <c r="C189">
        <v>95800</v>
      </c>
      <c r="D189">
        <v>1069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f t="shared" si="2"/>
        <v>0</v>
      </c>
      <c r="V189">
        <f>SUMIFS(Tabel132[Cluster],Tabel132[ID],A189)</f>
        <v>96</v>
      </c>
      <c r="W189" t="str">
        <f>IFERROR(_xlfn.T.TEST(E189:N189,O189:T189,2,2),"")</f>
        <v/>
      </c>
      <c r="X189">
        <f>AVERAGE(E189:N189)</f>
        <v>0</v>
      </c>
      <c r="Y189">
        <f>AVERAGE(O189:T189)</f>
        <v>0</v>
      </c>
    </row>
    <row r="190" spans="1:25" x14ac:dyDescent="0.25">
      <c r="A190">
        <v>194</v>
      </c>
      <c r="B190" t="s">
        <v>84</v>
      </c>
      <c r="C190">
        <v>77300</v>
      </c>
      <c r="D190">
        <v>290</v>
      </c>
      <c r="E190">
        <v>28856</v>
      </c>
      <c r="F190">
        <v>34306</v>
      </c>
      <c r="G190">
        <v>36485</v>
      </c>
      <c r="H190">
        <v>24795</v>
      </c>
      <c r="I190">
        <v>21078</v>
      </c>
      <c r="J190">
        <v>9709</v>
      </c>
      <c r="K190">
        <v>23607</v>
      </c>
      <c r="L190">
        <v>11543</v>
      </c>
      <c r="M190">
        <v>4348</v>
      </c>
      <c r="N190">
        <v>19548</v>
      </c>
      <c r="O190">
        <v>47471</v>
      </c>
      <c r="P190">
        <v>28149</v>
      </c>
      <c r="Q190">
        <v>32052</v>
      </c>
      <c r="R190">
        <v>35341</v>
      </c>
      <c r="S190">
        <v>27556</v>
      </c>
      <c r="T190">
        <v>9825</v>
      </c>
      <c r="U190">
        <f t="shared" si="2"/>
        <v>1</v>
      </c>
      <c r="V190">
        <f>SUMIFS(Tabel132[Cluster],Tabel132[ID],A190)</f>
        <v>85</v>
      </c>
      <c r="W190">
        <f>IFERROR(_xlfn.T.TEST(E190:N190,O190:T190,2,2),"")</f>
        <v>0.1566568992212716</v>
      </c>
      <c r="X190">
        <f>AVERAGE(E190:N190)</f>
        <v>21427.5</v>
      </c>
      <c r="Y190">
        <f>AVERAGE(O190:T190)</f>
        <v>30065.666666666668</v>
      </c>
    </row>
    <row r="191" spans="1:25" x14ac:dyDescent="0.25">
      <c r="A191">
        <v>195</v>
      </c>
      <c r="B191" t="s">
        <v>617</v>
      </c>
      <c r="C191">
        <v>20300</v>
      </c>
      <c r="D191">
        <v>972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f t="shared" si="2"/>
        <v>0</v>
      </c>
      <c r="V191">
        <f>SUMIFS(Tabel132[Cluster],Tabel132[ID],A191)</f>
        <v>25</v>
      </c>
      <c r="W191" t="str">
        <f>IFERROR(_xlfn.T.TEST(E191:N191,O191:T191,2,2),"")</f>
        <v/>
      </c>
      <c r="X191">
        <f>AVERAGE(E191:N191)</f>
        <v>0</v>
      </c>
      <c r="Y191">
        <f>AVERAGE(O191:T191)</f>
        <v>0</v>
      </c>
    </row>
    <row r="192" spans="1:25" x14ac:dyDescent="0.25">
      <c r="A192">
        <v>196</v>
      </c>
      <c r="B192" t="s">
        <v>85</v>
      </c>
      <c r="C192">
        <v>30800</v>
      </c>
      <c r="D192">
        <v>151</v>
      </c>
      <c r="E192">
        <v>254</v>
      </c>
      <c r="F192">
        <v>101</v>
      </c>
      <c r="G192">
        <v>49</v>
      </c>
      <c r="H192">
        <v>935</v>
      </c>
      <c r="I192">
        <v>638</v>
      </c>
      <c r="J192">
        <v>471</v>
      </c>
      <c r="K192">
        <v>237</v>
      </c>
      <c r="L192">
        <v>26</v>
      </c>
      <c r="M192">
        <v>17</v>
      </c>
      <c r="N192">
        <v>15</v>
      </c>
      <c r="O192">
        <v>17</v>
      </c>
      <c r="P192">
        <v>84</v>
      </c>
      <c r="Q192">
        <v>538</v>
      </c>
      <c r="R192">
        <v>538</v>
      </c>
      <c r="S192">
        <v>494</v>
      </c>
      <c r="T192">
        <v>2844</v>
      </c>
      <c r="U192">
        <f t="shared" si="2"/>
        <v>1</v>
      </c>
      <c r="V192">
        <f>SUMIFS(Tabel132[Cluster],Tabel132[ID],A192)</f>
        <v>40</v>
      </c>
      <c r="W192">
        <f>IFERROR(_xlfn.T.TEST(E192:N192,O192:T192,2,2),"")</f>
        <v>0.19257933369028515</v>
      </c>
      <c r="X192">
        <f>AVERAGE(E192:N192)</f>
        <v>274.3</v>
      </c>
      <c r="Y192">
        <f>AVERAGE(O192:T192)</f>
        <v>752.5</v>
      </c>
    </row>
    <row r="193" spans="1:25" x14ac:dyDescent="0.25">
      <c r="A193">
        <v>197</v>
      </c>
      <c r="B193" t="s">
        <v>618</v>
      </c>
      <c r="C193">
        <v>84300</v>
      </c>
      <c r="D193">
        <v>165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f t="shared" si="2"/>
        <v>0</v>
      </c>
      <c r="V193">
        <f>SUMIFS(Tabel132[Cluster],Tabel132[ID],A193)</f>
        <v>0</v>
      </c>
      <c r="W193" t="str">
        <f>IFERROR(_xlfn.T.TEST(E193:N193,O193:T193,2,2),"")</f>
        <v/>
      </c>
      <c r="X193">
        <f>AVERAGE(E193:N193)</f>
        <v>0</v>
      </c>
      <c r="Y193">
        <f>AVERAGE(O193:T193)</f>
        <v>0</v>
      </c>
    </row>
    <row r="194" spans="1:25" x14ac:dyDescent="0.25">
      <c r="A194">
        <v>198</v>
      </c>
      <c r="B194" t="s">
        <v>619</v>
      </c>
      <c r="C194">
        <v>107700</v>
      </c>
      <c r="D194">
        <v>784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f t="shared" si="2"/>
        <v>0</v>
      </c>
      <c r="V194">
        <f>SUMIFS(Tabel132[Cluster],Tabel132[ID],A194)</f>
        <v>0</v>
      </c>
      <c r="W194" t="str">
        <f>IFERROR(_xlfn.T.TEST(E194:N194,O194:T194,2,2),"")</f>
        <v/>
      </c>
      <c r="X194">
        <f>AVERAGE(E194:N194)</f>
        <v>0</v>
      </c>
      <c r="Y194">
        <f>AVERAGE(O194:T194)</f>
        <v>0</v>
      </c>
    </row>
    <row r="195" spans="1:25" x14ac:dyDescent="0.25">
      <c r="A195">
        <v>199</v>
      </c>
      <c r="B195" t="s">
        <v>620</v>
      </c>
      <c r="C195">
        <v>31500</v>
      </c>
      <c r="D195">
        <v>159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f t="shared" si="2"/>
        <v>0</v>
      </c>
      <c r="V195">
        <f>SUMIFS(Tabel132[Cluster],Tabel132[ID],A195)</f>
        <v>0</v>
      </c>
      <c r="W195" t="str">
        <f>IFERROR(_xlfn.T.TEST(E195:N195,O195:T195,2,2),"")</f>
        <v/>
      </c>
      <c r="X195">
        <f>AVERAGE(E195:N195)</f>
        <v>0</v>
      </c>
      <c r="Y195">
        <f>AVERAGE(O195:T195)</f>
        <v>0</v>
      </c>
    </row>
    <row r="196" spans="1:25" x14ac:dyDescent="0.25">
      <c r="A196">
        <v>200</v>
      </c>
      <c r="B196" t="s">
        <v>621</v>
      </c>
      <c r="C196">
        <v>34900</v>
      </c>
      <c r="D196">
        <v>639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f t="shared" ref="U196:U259" si="3">IF(AND(X196=0,Y196=0),0,1)</f>
        <v>0</v>
      </c>
      <c r="V196">
        <f>SUMIFS(Tabel132[Cluster],Tabel132[ID],A196)</f>
        <v>0</v>
      </c>
      <c r="W196" t="str">
        <f>IFERROR(_xlfn.T.TEST(E196:N196,O196:T196,2,2),"")</f>
        <v/>
      </c>
      <c r="X196">
        <f>AVERAGE(E196:N196)</f>
        <v>0</v>
      </c>
      <c r="Y196">
        <f>AVERAGE(O196:T196)</f>
        <v>0</v>
      </c>
    </row>
    <row r="197" spans="1:25" x14ac:dyDescent="0.25">
      <c r="A197">
        <v>201</v>
      </c>
      <c r="B197" t="s">
        <v>86</v>
      </c>
      <c r="C197">
        <v>4400</v>
      </c>
      <c r="D197">
        <v>329</v>
      </c>
      <c r="E197">
        <v>16372</v>
      </c>
      <c r="F197">
        <v>13529</v>
      </c>
      <c r="G197">
        <v>4556</v>
      </c>
      <c r="H197">
        <v>5950</v>
      </c>
      <c r="I197">
        <v>5400</v>
      </c>
      <c r="J197">
        <v>1294</v>
      </c>
      <c r="K197">
        <v>8744</v>
      </c>
      <c r="L197">
        <v>3028</v>
      </c>
      <c r="M197">
        <v>5408</v>
      </c>
      <c r="N197">
        <v>4796</v>
      </c>
      <c r="O197">
        <v>8712</v>
      </c>
      <c r="P197">
        <v>3867</v>
      </c>
      <c r="Q197">
        <v>14541</v>
      </c>
      <c r="R197">
        <v>8073</v>
      </c>
      <c r="S197">
        <v>8773</v>
      </c>
      <c r="T197">
        <v>5620</v>
      </c>
      <c r="U197">
        <f t="shared" si="3"/>
        <v>1</v>
      </c>
      <c r="V197">
        <f>SUMIFS(Tabel132[Cluster],Tabel132[ID],A197)</f>
        <v>6</v>
      </c>
      <c r="W197">
        <f>IFERROR(_xlfn.T.TEST(E197:N197,O197:T197,2,2),"")</f>
        <v>0.55561323251713612</v>
      </c>
      <c r="X197">
        <f>AVERAGE(E197:N197)</f>
        <v>6907.7</v>
      </c>
      <c r="Y197">
        <f>AVERAGE(O197:T197)</f>
        <v>8264.3333333333339</v>
      </c>
    </row>
    <row r="198" spans="1:25" x14ac:dyDescent="0.25">
      <c r="A198">
        <v>202</v>
      </c>
      <c r="B198" t="s">
        <v>622</v>
      </c>
      <c r="C198">
        <v>96100</v>
      </c>
      <c r="D198">
        <v>701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357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f t="shared" si="3"/>
        <v>1</v>
      </c>
      <c r="V198">
        <f>SUMIFS(Tabel132[Cluster],Tabel132[ID],A198)</f>
        <v>96</v>
      </c>
      <c r="W198">
        <f>IFERROR(_xlfn.T.TEST(E198:N198,O198:T198,2,2),"")</f>
        <v>0.45768790507519963</v>
      </c>
      <c r="X198">
        <f>AVERAGE(E198:N198)</f>
        <v>35.700000000000003</v>
      </c>
      <c r="Y198">
        <f>AVERAGE(O198:T198)</f>
        <v>0</v>
      </c>
    </row>
    <row r="199" spans="1:25" x14ac:dyDescent="0.25">
      <c r="A199">
        <v>203</v>
      </c>
      <c r="B199" t="s">
        <v>623</v>
      </c>
      <c r="C199">
        <v>93800</v>
      </c>
      <c r="D199">
        <v>370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f t="shared" si="3"/>
        <v>0</v>
      </c>
      <c r="V199">
        <f>SUMIFS(Tabel132[Cluster],Tabel132[ID],A199)</f>
        <v>96</v>
      </c>
      <c r="W199" t="str">
        <f>IFERROR(_xlfn.T.TEST(E199:N199,O199:T199,2,2),"")</f>
        <v/>
      </c>
      <c r="X199">
        <f>AVERAGE(E199:N199)</f>
        <v>0</v>
      </c>
      <c r="Y199">
        <f>AVERAGE(O199:T199)</f>
        <v>0</v>
      </c>
    </row>
    <row r="200" spans="1:25" x14ac:dyDescent="0.25">
      <c r="A200">
        <v>204</v>
      </c>
      <c r="B200" t="s">
        <v>87</v>
      </c>
      <c r="C200">
        <v>30900</v>
      </c>
      <c r="D200">
        <v>151</v>
      </c>
      <c r="E200">
        <v>101</v>
      </c>
      <c r="F200">
        <v>144</v>
      </c>
      <c r="G200">
        <v>136</v>
      </c>
      <c r="H200">
        <v>1409</v>
      </c>
      <c r="I200">
        <v>1245</v>
      </c>
      <c r="J200">
        <v>882</v>
      </c>
      <c r="K200">
        <v>295</v>
      </c>
      <c r="L200">
        <v>176</v>
      </c>
      <c r="M200">
        <v>302</v>
      </c>
      <c r="N200">
        <v>155</v>
      </c>
      <c r="O200">
        <v>602</v>
      </c>
      <c r="P200">
        <v>1877</v>
      </c>
      <c r="Q200">
        <v>1038</v>
      </c>
      <c r="R200">
        <v>435</v>
      </c>
      <c r="S200">
        <v>755</v>
      </c>
      <c r="T200">
        <v>507</v>
      </c>
      <c r="U200">
        <f t="shared" si="3"/>
        <v>1</v>
      </c>
      <c r="V200">
        <f>SUMIFS(Tabel132[Cluster],Tabel132[ID],A200)</f>
        <v>40</v>
      </c>
      <c r="W200">
        <f>IFERROR(_xlfn.T.TEST(E200:N200,O200:T200,2,2),"")</f>
        <v>0.16937020949203868</v>
      </c>
      <c r="X200">
        <f>AVERAGE(E200:N200)</f>
        <v>484.5</v>
      </c>
      <c r="Y200">
        <f>AVERAGE(O200:T200)</f>
        <v>869</v>
      </c>
    </row>
    <row r="201" spans="1:25" x14ac:dyDescent="0.25">
      <c r="A201">
        <v>205</v>
      </c>
      <c r="B201" t="s">
        <v>624</v>
      </c>
      <c r="C201">
        <v>110200</v>
      </c>
      <c r="D201">
        <v>855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f t="shared" si="3"/>
        <v>0</v>
      </c>
      <c r="V201">
        <f>SUMIFS(Tabel132[Cluster],Tabel132[ID],A201)</f>
        <v>0</v>
      </c>
      <c r="W201" t="str">
        <f>IFERROR(_xlfn.T.TEST(E201:N201,O201:T201,2,2),"")</f>
        <v/>
      </c>
      <c r="X201">
        <f>AVERAGE(E201:N201)</f>
        <v>0</v>
      </c>
      <c r="Y201">
        <f>AVERAGE(O201:T201)</f>
        <v>0</v>
      </c>
    </row>
    <row r="202" spans="1:25" x14ac:dyDescent="0.25">
      <c r="A202">
        <v>206</v>
      </c>
      <c r="B202" t="s">
        <v>625</v>
      </c>
      <c r="C202">
        <v>96900</v>
      </c>
      <c r="D202">
        <v>379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f t="shared" si="3"/>
        <v>0</v>
      </c>
      <c r="V202">
        <f>SUMIFS(Tabel132[Cluster],Tabel132[ID],A202)</f>
        <v>96</v>
      </c>
      <c r="W202" t="str">
        <f>IFERROR(_xlfn.T.TEST(E202:N202,O202:T202,2,2),"")</f>
        <v/>
      </c>
      <c r="X202">
        <f>AVERAGE(E202:N202)</f>
        <v>0</v>
      </c>
      <c r="Y202">
        <f>AVERAGE(O202:T202)</f>
        <v>0</v>
      </c>
    </row>
    <row r="203" spans="1:25" x14ac:dyDescent="0.25">
      <c r="A203">
        <v>207</v>
      </c>
      <c r="B203" t="s">
        <v>626</v>
      </c>
      <c r="C203">
        <v>89600</v>
      </c>
      <c r="D203">
        <v>386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f t="shared" si="3"/>
        <v>0</v>
      </c>
      <c r="V203">
        <f>SUMIFS(Tabel132[Cluster],Tabel132[ID],A203)</f>
        <v>96</v>
      </c>
      <c r="W203" t="str">
        <f>IFERROR(_xlfn.T.TEST(E203:N203,O203:T203,2,2),"")</f>
        <v/>
      </c>
      <c r="X203">
        <f>AVERAGE(E203:N203)</f>
        <v>0</v>
      </c>
      <c r="Y203">
        <f>AVERAGE(O203:T203)</f>
        <v>0</v>
      </c>
    </row>
    <row r="204" spans="1:25" x14ac:dyDescent="0.25">
      <c r="A204">
        <v>208</v>
      </c>
      <c r="B204" t="s">
        <v>627</v>
      </c>
      <c r="C204">
        <v>35000</v>
      </c>
      <c r="D204">
        <v>639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f t="shared" si="3"/>
        <v>0</v>
      </c>
      <c r="V204">
        <f>SUMIFS(Tabel132[Cluster],Tabel132[ID],A204)</f>
        <v>45</v>
      </c>
      <c r="W204" t="str">
        <f>IFERROR(_xlfn.T.TEST(E204:N204,O204:T204,2,2),"")</f>
        <v/>
      </c>
      <c r="X204">
        <f>AVERAGE(E204:N204)</f>
        <v>0</v>
      </c>
      <c r="Y204">
        <f>AVERAGE(O204:T204)</f>
        <v>0</v>
      </c>
    </row>
    <row r="205" spans="1:25" x14ac:dyDescent="0.25">
      <c r="A205">
        <v>209</v>
      </c>
      <c r="B205" t="s">
        <v>628</v>
      </c>
      <c r="C205">
        <v>96000</v>
      </c>
      <c r="D205">
        <v>701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f t="shared" si="3"/>
        <v>0</v>
      </c>
      <c r="V205">
        <f>SUMIFS(Tabel132[Cluster],Tabel132[ID],A205)</f>
        <v>96</v>
      </c>
      <c r="W205" t="str">
        <f>IFERROR(_xlfn.T.TEST(E205:N205,O205:T205,2,2),"")</f>
        <v/>
      </c>
      <c r="X205">
        <f>AVERAGE(E205:N205)</f>
        <v>0</v>
      </c>
      <c r="Y205">
        <f>AVERAGE(O205:T205)</f>
        <v>0</v>
      </c>
    </row>
    <row r="206" spans="1:25" x14ac:dyDescent="0.25">
      <c r="A206">
        <v>210</v>
      </c>
      <c r="B206" t="s">
        <v>88</v>
      </c>
      <c r="C206">
        <v>74700</v>
      </c>
      <c r="D206">
        <v>331</v>
      </c>
      <c r="E206">
        <v>12</v>
      </c>
      <c r="F206">
        <v>3</v>
      </c>
      <c r="G206">
        <v>91</v>
      </c>
      <c r="H206">
        <v>0</v>
      </c>
      <c r="I206">
        <v>198</v>
      </c>
      <c r="J206">
        <v>0</v>
      </c>
      <c r="K206">
        <v>0</v>
      </c>
      <c r="L206">
        <v>28</v>
      </c>
      <c r="M206">
        <v>1</v>
      </c>
      <c r="N206">
        <v>135</v>
      </c>
      <c r="O206">
        <v>823</v>
      </c>
      <c r="P206">
        <v>0</v>
      </c>
      <c r="Q206">
        <v>7</v>
      </c>
      <c r="R206">
        <v>92</v>
      </c>
      <c r="S206">
        <v>116</v>
      </c>
      <c r="T206">
        <v>0</v>
      </c>
      <c r="U206">
        <f t="shared" si="3"/>
        <v>1</v>
      </c>
      <c r="V206">
        <f>SUMIFS(Tabel132[Cluster],Tabel132[ID],A206)</f>
        <v>84</v>
      </c>
      <c r="W206">
        <f>IFERROR(_xlfn.T.TEST(E206:N206,O206:T206,2,2),"")</f>
        <v>0.24369325335994343</v>
      </c>
      <c r="X206">
        <f>AVERAGE(E206:N206)</f>
        <v>46.8</v>
      </c>
      <c r="Y206">
        <f>AVERAGE(O206:T206)</f>
        <v>173</v>
      </c>
    </row>
    <row r="207" spans="1:25" x14ac:dyDescent="0.25">
      <c r="A207">
        <v>211</v>
      </c>
      <c r="B207" t="s">
        <v>89</v>
      </c>
      <c r="C207">
        <v>19100</v>
      </c>
      <c r="D207">
        <v>39</v>
      </c>
      <c r="E207">
        <v>86</v>
      </c>
      <c r="F207">
        <v>980</v>
      </c>
      <c r="G207">
        <v>1101</v>
      </c>
      <c r="H207">
        <v>607</v>
      </c>
      <c r="I207">
        <v>1038</v>
      </c>
      <c r="J207">
        <v>5415</v>
      </c>
      <c r="K207">
        <v>5302</v>
      </c>
      <c r="L207">
        <v>1014</v>
      </c>
      <c r="M207">
        <v>1748</v>
      </c>
      <c r="N207">
        <v>983</v>
      </c>
      <c r="O207">
        <v>655</v>
      </c>
      <c r="P207">
        <v>1209</v>
      </c>
      <c r="Q207">
        <v>3214</v>
      </c>
      <c r="R207">
        <v>1027</v>
      </c>
      <c r="S207">
        <v>827</v>
      </c>
      <c r="T207">
        <v>926</v>
      </c>
      <c r="U207">
        <f t="shared" si="3"/>
        <v>1</v>
      </c>
      <c r="V207">
        <f>SUMIFS(Tabel132[Cluster],Tabel132[ID],A207)</f>
        <v>23</v>
      </c>
      <c r="W207">
        <f>IFERROR(_xlfn.T.TEST(E207:N207,O207:T207,2,2),"")</f>
        <v>0.54860132374021531</v>
      </c>
      <c r="X207">
        <f>AVERAGE(E207:N207)</f>
        <v>1827.4</v>
      </c>
      <c r="Y207">
        <f>AVERAGE(O207:T207)</f>
        <v>1309.6666666666667</v>
      </c>
    </row>
    <row r="208" spans="1:25" x14ac:dyDescent="0.25">
      <c r="A208">
        <v>212</v>
      </c>
      <c r="B208" t="s">
        <v>629</v>
      </c>
      <c r="C208">
        <v>30100</v>
      </c>
      <c r="D208">
        <v>507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f t="shared" si="3"/>
        <v>0</v>
      </c>
      <c r="V208">
        <f>SUMIFS(Tabel132[Cluster],Tabel132[ID],A208)</f>
        <v>39</v>
      </c>
      <c r="W208" t="str">
        <f>IFERROR(_xlfn.T.TEST(E208:N208,O208:T208,2,2),"")</f>
        <v/>
      </c>
      <c r="X208">
        <f>AVERAGE(E208:N208)</f>
        <v>0</v>
      </c>
      <c r="Y208">
        <f>AVERAGE(O208:T208)</f>
        <v>0</v>
      </c>
    </row>
    <row r="209" spans="1:25" x14ac:dyDescent="0.25">
      <c r="A209">
        <v>213</v>
      </c>
      <c r="B209" t="s">
        <v>630</v>
      </c>
      <c r="C209">
        <v>110300</v>
      </c>
      <c r="D209">
        <v>855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f t="shared" si="3"/>
        <v>0</v>
      </c>
      <c r="V209">
        <f>SUMIFS(Tabel132[Cluster],Tabel132[ID],A209)</f>
        <v>0</v>
      </c>
      <c r="W209" t="str">
        <f>IFERROR(_xlfn.T.TEST(E209:N209,O209:T209,2,2),"")</f>
        <v/>
      </c>
      <c r="X209">
        <f>AVERAGE(E209:N209)</f>
        <v>0</v>
      </c>
      <c r="Y209">
        <f>AVERAGE(O209:T209)</f>
        <v>0</v>
      </c>
    </row>
    <row r="210" spans="1:25" x14ac:dyDescent="0.25">
      <c r="A210">
        <v>214</v>
      </c>
      <c r="B210" t="s">
        <v>90</v>
      </c>
      <c r="C210">
        <v>82700</v>
      </c>
      <c r="D210">
        <v>323</v>
      </c>
      <c r="E210">
        <v>2991</v>
      </c>
      <c r="F210">
        <v>7735</v>
      </c>
      <c r="G210">
        <v>8777</v>
      </c>
      <c r="H210">
        <v>2603</v>
      </c>
      <c r="I210">
        <v>6974</v>
      </c>
      <c r="J210">
        <v>909</v>
      </c>
      <c r="K210">
        <v>4662</v>
      </c>
      <c r="L210">
        <v>4565</v>
      </c>
      <c r="M210">
        <v>1558</v>
      </c>
      <c r="N210">
        <v>5137</v>
      </c>
      <c r="O210">
        <v>6545</v>
      </c>
      <c r="P210">
        <v>9257</v>
      </c>
      <c r="Q210">
        <v>7582</v>
      </c>
      <c r="R210">
        <v>7350</v>
      </c>
      <c r="S210">
        <v>6987</v>
      </c>
      <c r="T210">
        <v>1207</v>
      </c>
      <c r="U210">
        <f t="shared" si="3"/>
        <v>1</v>
      </c>
      <c r="V210">
        <f>SUMIFS(Tabel132[Cluster],Tabel132[ID],A210)</f>
        <v>91</v>
      </c>
      <c r="W210">
        <f>IFERROR(_xlfn.T.TEST(E210:N210,O210:T210,2,2),"")</f>
        <v>0.19175613440132061</v>
      </c>
      <c r="X210">
        <f>AVERAGE(E210:N210)</f>
        <v>4591.1000000000004</v>
      </c>
      <c r="Y210">
        <f>AVERAGE(O210:T210)</f>
        <v>6488</v>
      </c>
    </row>
    <row r="211" spans="1:25" x14ac:dyDescent="0.25">
      <c r="A211">
        <v>215</v>
      </c>
      <c r="B211" t="s">
        <v>91</v>
      </c>
      <c r="C211">
        <v>82000</v>
      </c>
      <c r="D211">
        <v>1100</v>
      </c>
      <c r="E211">
        <v>8629</v>
      </c>
      <c r="F211">
        <v>10488</v>
      </c>
      <c r="G211">
        <v>9546</v>
      </c>
      <c r="H211">
        <v>5887</v>
      </c>
      <c r="I211">
        <v>11185</v>
      </c>
      <c r="J211">
        <v>8337</v>
      </c>
      <c r="K211">
        <v>7866</v>
      </c>
      <c r="L211">
        <v>8903</v>
      </c>
      <c r="M211">
        <v>4863</v>
      </c>
      <c r="N211">
        <v>10663</v>
      </c>
      <c r="O211">
        <v>10148</v>
      </c>
      <c r="P211">
        <v>10601</v>
      </c>
      <c r="Q211">
        <v>8565</v>
      </c>
      <c r="R211">
        <v>8286</v>
      </c>
      <c r="S211">
        <v>9012</v>
      </c>
      <c r="T211">
        <v>3513</v>
      </c>
      <c r="U211">
        <f t="shared" si="3"/>
        <v>1</v>
      </c>
      <c r="V211">
        <f>SUMIFS(Tabel132[Cluster],Tabel132[ID],A211)</f>
        <v>91</v>
      </c>
      <c r="W211">
        <f>IFERROR(_xlfn.T.TEST(E211:N211,O211:T211,2,2),"")</f>
        <v>0.80971381361153349</v>
      </c>
      <c r="X211">
        <f>AVERAGE(E211:N211)</f>
        <v>8636.7000000000007</v>
      </c>
      <c r="Y211">
        <f>AVERAGE(O211:T211)</f>
        <v>8354.1666666666661</v>
      </c>
    </row>
    <row r="212" spans="1:25" x14ac:dyDescent="0.25">
      <c r="A212">
        <v>216</v>
      </c>
      <c r="B212" t="s">
        <v>631</v>
      </c>
      <c r="C212">
        <v>35500</v>
      </c>
      <c r="D212">
        <v>655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f t="shared" si="3"/>
        <v>0</v>
      </c>
      <c r="V212">
        <f>SUMIFS(Tabel132[Cluster],Tabel132[ID],A212)</f>
        <v>45</v>
      </c>
      <c r="W212" t="str">
        <f>IFERROR(_xlfn.T.TEST(E212:N212,O212:T212,2,2),"")</f>
        <v/>
      </c>
      <c r="X212">
        <f>AVERAGE(E212:N212)</f>
        <v>0</v>
      </c>
      <c r="Y212">
        <f>AVERAGE(O212:T212)</f>
        <v>0</v>
      </c>
    </row>
    <row r="213" spans="1:25" x14ac:dyDescent="0.25">
      <c r="A213">
        <v>217</v>
      </c>
      <c r="B213" t="s">
        <v>632</v>
      </c>
      <c r="C213">
        <v>96300</v>
      </c>
      <c r="D213">
        <v>701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537</v>
      </c>
      <c r="K213">
        <v>0</v>
      </c>
      <c r="L213">
        <v>783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f t="shared" si="3"/>
        <v>1</v>
      </c>
      <c r="V213">
        <f>SUMIFS(Tabel132[Cluster],Tabel132[ID],A213)</f>
        <v>96</v>
      </c>
      <c r="W213">
        <f>IFERROR(_xlfn.T.TEST(E213:N213,O213:T213,2,2),"")</f>
        <v>0.28092001602649896</v>
      </c>
      <c r="X213">
        <f>AVERAGE(E213:N213)</f>
        <v>132</v>
      </c>
      <c r="Y213">
        <f>AVERAGE(O213:T213)</f>
        <v>0</v>
      </c>
    </row>
    <row r="214" spans="1:25" x14ac:dyDescent="0.25">
      <c r="A214">
        <v>218</v>
      </c>
      <c r="B214" t="s">
        <v>92</v>
      </c>
      <c r="C214">
        <v>65800</v>
      </c>
      <c r="D214">
        <v>138</v>
      </c>
      <c r="E214">
        <v>7073</v>
      </c>
      <c r="F214">
        <v>5990</v>
      </c>
      <c r="G214">
        <v>10399</v>
      </c>
      <c r="H214">
        <v>3497</v>
      </c>
      <c r="I214">
        <v>5576</v>
      </c>
      <c r="J214">
        <v>8974</v>
      </c>
      <c r="K214">
        <v>4248</v>
      </c>
      <c r="L214">
        <v>4519</v>
      </c>
      <c r="M214">
        <v>2250</v>
      </c>
      <c r="N214">
        <v>4222</v>
      </c>
      <c r="O214">
        <v>6553</v>
      </c>
      <c r="P214">
        <v>8629</v>
      </c>
      <c r="Q214">
        <v>4269</v>
      </c>
      <c r="R214">
        <v>6620</v>
      </c>
      <c r="S214">
        <v>3003</v>
      </c>
      <c r="T214">
        <v>1717</v>
      </c>
      <c r="U214">
        <f t="shared" si="3"/>
        <v>1</v>
      </c>
      <c r="V214">
        <f>SUMIFS(Tabel132[Cluster],Tabel132[ID],A214)</f>
        <v>78</v>
      </c>
      <c r="W214">
        <f>IFERROR(_xlfn.T.TEST(E214:N214,O214:T214,2,2),"")</f>
        <v>0.68566966317709865</v>
      </c>
      <c r="X214">
        <f>AVERAGE(E214:N214)</f>
        <v>5674.8</v>
      </c>
      <c r="Y214">
        <f>AVERAGE(O214:T214)</f>
        <v>5131.833333333333</v>
      </c>
    </row>
    <row r="215" spans="1:25" x14ac:dyDescent="0.25">
      <c r="A215">
        <v>219</v>
      </c>
      <c r="B215" t="s">
        <v>633</v>
      </c>
      <c r="C215">
        <v>1100</v>
      </c>
      <c r="D215">
        <v>500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f t="shared" si="3"/>
        <v>0</v>
      </c>
      <c r="V215">
        <f>SUMIFS(Tabel132[Cluster],Tabel132[ID],A215)</f>
        <v>2</v>
      </c>
      <c r="W215" t="str">
        <f>IFERROR(_xlfn.T.TEST(E215:N215,O215:T215,2,2),"")</f>
        <v/>
      </c>
      <c r="X215">
        <f>AVERAGE(E215:N215)</f>
        <v>0</v>
      </c>
      <c r="Y215">
        <f>AVERAGE(O215:T215)</f>
        <v>0</v>
      </c>
    </row>
    <row r="216" spans="1:25" x14ac:dyDescent="0.25">
      <c r="A216">
        <v>220</v>
      </c>
      <c r="B216" t="s">
        <v>634</v>
      </c>
      <c r="C216">
        <v>30200</v>
      </c>
      <c r="D216">
        <v>507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f t="shared" si="3"/>
        <v>0</v>
      </c>
      <c r="V216">
        <f>SUMIFS(Tabel132[Cluster],Tabel132[ID],A216)</f>
        <v>39</v>
      </c>
      <c r="W216" t="str">
        <f>IFERROR(_xlfn.T.TEST(E216:N216,O216:T216,2,2),"")</f>
        <v/>
      </c>
      <c r="X216">
        <f>AVERAGE(E216:N216)</f>
        <v>0</v>
      </c>
      <c r="Y216">
        <f>AVERAGE(O216:T216)</f>
        <v>0</v>
      </c>
    </row>
    <row r="217" spans="1:25" x14ac:dyDescent="0.25">
      <c r="A217">
        <v>221</v>
      </c>
      <c r="B217" t="s">
        <v>635</v>
      </c>
      <c r="C217">
        <v>109900</v>
      </c>
      <c r="D217">
        <v>863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f t="shared" si="3"/>
        <v>0</v>
      </c>
      <c r="V217">
        <f>SUMIFS(Tabel132[Cluster],Tabel132[ID],A217)</f>
        <v>0</v>
      </c>
      <c r="W217" t="str">
        <f>IFERROR(_xlfn.T.TEST(E217:N217,O217:T217,2,2),"")</f>
        <v/>
      </c>
      <c r="X217">
        <f>AVERAGE(E217:N217)</f>
        <v>0</v>
      </c>
      <c r="Y217">
        <f>AVERAGE(O217:T217)</f>
        <v>0</v>
      </c>
    </row>
    <row r="218" spans="1:25" x14ac:dyDescent="0.25">
      <c r="A218">
        <v>222</v>
      </c>
      <c r="B218" t="s">
        <v>636</v>
      </c>
      <c r="C218">
        <v>97100</v>
      </c>
      <c r="D218">
        <v>379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f t="shared" si="3"/>
        <v>0</v>
      </c>
      <c r="V218">
        <f>SUMIFS(Tabel132[Cluster],Tabel132[ID],A218)</f>
        <v>96</v>
      </c>
      <c r="W218" t="str">
        <f>IFERROR(_xlfn.T.TEST(E218:N218,O218:T218,2,2),"")</f>
        <v/>
      </c>
      <c r="X218">
        <f>AVERAGE(E218:N218)</f>
        <v>0</v>
      </c>
      <c r="Y218">
        <f>AVERAGE(O218:T218)</f>
        <v>0</v>
      </c>
    </row>
    <row r="219" spans="1:25" x14ac:dyDescent="0.25">
      <c r="A219">
        <v>223</v>
      </c>
      <c r="B219" t="s">
        <v>93</v>
      </c>
      <c r="C219">
        <v>71800</v>
      </c>
      <c r="D219">
        <v>157</v>
      </c>
      <c r="E219">
        <v>229</v>
      </c>
      <c r="F219">
        <v>20</v>
      </c>
      <c r="G219">
        <v>287</v>
      </c>
      <c r="H219">
        <v>123</v>
      </c>
      <c r="I219">
        <v>99</v>
      </c>
      <c r="J219">
        <v>0</v>
      </c>
      <c r="K219">
        <v>5</v>
      </c>
      <c r="L219">
        <v>855</v>
      </c>
      <c r="M219">
        <v>1</v>
      </c>
      <c r="N219">
        <v>0</v>
      </c>
      <c r="O219">
        <v>17</v>
      </c>
      <c r="P219">
        <v>95</v>
      </c>
      <c r="Q219">
        <v>10</v>
      </c>
      <c r="R219">
        <v>15</v>
      </c>
      <c r="S219">
        <v>77</v>
      </c>
      <c r="T219">
        <v>0</v>
      </c>
      <c r="U219">
        <f t="shared" si="3"/>
        <v>1</v>
      </c>
      <c r="V219">
        <f>SUMIFS(Tabel132[Cluster],Tabel132[ID],A219)</f>
        <v>83</v>
      </c>
      <c r="W219">
        <f>IFERROR(_xlfn.T.TEST(E219:N219,O219:T219,2,2),"")</f>
        <v>0.27101087067182689</v>
      </c>
      <c r="X219">
        <f>AVERAGE(E219:N219)</f>
        <v>161.9</v>
      </c>
      <c r="Y219">
        <f>AVERAGE(O219:T219)</f>
        <v>35.666666666666664</v>
      </c>
    </row>
    <row r="220" spans="1:25" x14ac:dyDescent="0.25">
      <c r="A220">
        <v>224</v>
      </c>
      <c r="B220" t="s">
        <v>637</v>
      </c>
      <c r="C220">
        <v>35600</v>
      </c>
      <c r="D220">
        <v>655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f t="shared" si="3"/>
        <v>0</v>
      </c>
      <c r="V220">
        <f>SUMIFS(Tabel132[Cluster],Tabel132[ID],A220)</f>
        <v>45</v>
      </c>
      <c r="W220" t="str">
        <f>IFERROR(_xlfn.T.TEST(E220:N220,O220:T220,2,2),"")</f>
        <v/>
      </c>
      <c r="X220">
        <f>AVERAGE(E220:N220)</f>
        <v>0</v>
      </c>
      <c r="Y220">
        <f>AVERAGE(O220:T220)</f>
        <v>0</v>
      </c>
    </row>
    <row r="221" spans="1:25" x14ac:dyDescent="0.25">
      <c r="A221">
        <v>225</v>
      </c>
      <c r="B221" t="s">
        <v>638</v>
      </c>
      <c r="C221">
        <v>96200</v>
      </c>
      <c r="D221">
        <v>701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f t="shared" si="3"/>
        <v>0</v>
      </c>
      <c r="V221">
        <f>SUMIFS(Tabel132[Cluster],Tabel132[ID],A221)</f>
        <v>96</v>
      </c>
      <c r="W221" t="str">
        <f>IFERROR(_xlfn.T.TEST(E221:N221,O221:T221,2,2),"")</f>
        <v/>
      </c>
      <c r="X221">
        <f>AVERAGE(E221:N221)</f>
        <v>0</v>
      </c>
      <c r="Y221">
        <f>AVERAGE(O221:T221)</f>
        <v>0</v>
      </c>
    </row>
    <row r="222" spans="1:25" x14ac:dyDescent="0.25">
      <c r="A222">
        <v>226</v>
      </c>
      <c r="B222" t="s">
        <v>94</v>
      </c>
      <c r="C222">
        <v>77400</v>
      </c>
      <c r="D222">
        <v>290</v>
      </c>
      <c r="E222">
        <v>7966</v>
      </c>
      <c r="F222">
        <v>8087</v>
      </c>
      <c r="G222">
        <v>5148</v>
      </c>
      <c r="H222">
        <v>7040</v>
      </c>
      <c r="I222">
        <v>662</v>
      </c>
      <c r="J222">
        <v>579</v>
      </c>
      <c r="K222">
        <v>2102</v>
      </c>
      <c r="L222">
        <v>2481</v>
      </c>
      <c r="M222">
        <v>1195</v>
      </c>
      <c r="N222">
        <v>2367</v>
      </c>
      <c r="O222">
        <v>4325</v>
      </c>
      <c r="P222">
        <v>3287</v>
      </c>
      <c r="Q222">
        <v>7475</v>
      </c>
      <c r="R222">
        <v>6347</v>
      </c>
      <c r="S222">
        <v>4910</v>
      </c>
      <c r="T222">
        <v>4619</v>
      </c>
      <c r="U222">
        <f t="shared" si="3"/>
        <v>1</v>
      </c>
      <c r="V222">
        <f>SUMIFS(Tabel132[Cluster],Tabel132[ID],A222)</f>
        <v>85</v>
      </c>
      <c r="W222">
        <f>IFERROR(_xlfn.T.TEST(E222:N222,O222:T222,2,2),"")</f>
        <v>0.31152525878408488</v>
      </c>
      <c r="X222">
        <f>AVERAGE(E222:N222)</f>
        <v>3762.7</v>
      </c>
      <c r="Y222">
        <f>AVERAGE(O222:T222)</f>
        <v>5160.5</v>
      </c>
    </row>
    <row r="223" spans="1:25" x14ac:dyDescent="0.25">
      <c r="A223">
        <v>227</v>
      </c>
      <c r="B223" t="s">
        <v>639</v>
      </c>
      <c r="C223">
        <v>18800</v>
      </c>
      <c r="D223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f t="shared" si="3"/>
        <v>0</v>
      </c>
      <c r="V223">
        <f>SUMIFS(Tabel132[Cluster],Tabel132[ID],A223)</f>
        <v>0</v>
      </c>
      <c r="W223" t="str">
        <f>IFERROR(_xlfn.T.TEST(E223:N223,O223:T223,2,2),"")</f>
        <v/>
      </c>
      <c r="X223">
        <f>AVERAGE(E223:N223)</f>
        <v>0</v>
      </c>
      <c r="Y223">
        <f>AVERAGE(O223:T223)</f>
        <v>0</v>
      </c>
    </row>
    <row r="224" spans="1:25" x14ac:dyDescent="0.25">
      <c r="A224">
        <v>228</v>
      </c>
      <c r="B224" t="s">
        <v>640</v>
      </c>
      <c r="C224">
        <v>30300</v>
      </c>
      <c r="D224">
        <v>507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f t="shared" si="3"/>
        <v>0</v>
      </c>
      <c r="V224">
        <f>SUMIFS(Tabel132[Cluster],Tabel132[ID],A224)</f>
        <v>39</v>
      </c>
      <c r="W224" t="str">
        <f>IFERROR(_xlfn.T.TEST(E224:N224,O224:T224,2,2),"")</f>
        <v/>
      </c>
      <c r="X224">
        <f>AVERAGE(E224:N224)</f>
        <v>0</v>
      </c>
      <c r="Y224">
        <f>AVERAGE(O224:T224)</f>
        <v>0</v>
      </c>
    </row>
    <row r="225" spans="1:25" x14ac:dyDescent="0.25">
      <c r="A225">
        <v>229</v>
      </c>
      <c r="B225" t="s">
        <v>641</v>
      </c>
      <c r="C225">
        <v>99800</v>
      </c>
      <c r="D225">
        <v>901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f t="shared" si="3"/>
        <v>0</v>
      </c>
      <c r="V225">
        <f>SUMIFS(Tabel132[Cluster],Tabel132[ID],A225)</f>
        <v>0</v>
      </c>
      <c r="W225" t="str">
        <f>IFERROR(_xlfn.T.TEST(E225:N225,O225:T225,2,2),"")</f>
        <v/>
      </c>
      <c r="X225">
        <f>AVERAGE(E225:N225)</f>
        <v>0</v>
      </c>
      <c r="Y225">
        <f>AVERAGE(O225:T225)</f>
        <v>0</v>
      </c>
    </row>
    <row r="226" spans="1:25" x14ac:dyDescent="0.25">
      <c r="A226">
        <v>230</v>
      </c>
      <c r="B226" t="s">
        <v>642</v>
      </c>
      <c r="C226">
        <v>97000</v>
      </c>
      <c r="D226">
        <v>379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f t="shared" si="3"/>
        <v>0</v>
      </c>
      <c r="V226">
        <f>SUMIFS(Tabel132[Cluster],Tabel132[ID],A226)</f>
        <v>96</v>
      </c>
      <c r="W226" t="str">
        <f>IFERROR(_xlfn.T.TEST(E226:N226,O226:T226,2,2),"")</f>
        <v/>
      </c>
      <c r="X226">
        <f>AVERAGE(E226:N226)</f>
        <v>0</v>
      </c>
      <c r="Y226">
        <f>AVERAGE(O226:T226)</f>
        <v>0</v>
      </c>
    </row>
    <row r="227" spans="1:25" x14ac:dyDescent="0.25">
      <c r="A227">
        <v>231</v>
      </c>
      <c r="B227" t="s">
        <v>95</v>
      </c>
      <c r="C227">
        <v>83200</v>
      </c>
      <c r="D227">
        <v>323</v>
      </c>
      <c r="E227">
        <v>0</v>
      </c>
      <c r="F227">
        <v>104</v>
      </c>
      <c r="G227">
        <v>97</v>
      </c>
      <c r="H227">
        <v>0</v>
      </c>
      <c r="I227">
        <v>19</v>
      </c>
      <c r="J227">
        <v>16</v>
      </c>
      <c r="K227">
        <v>13</v>
      </c>
      <c r="L227">
        <v>12</v>
      </c>
      <c r="M227">
        <v>43</v>
      </c>
      <c r="N227">
        <v>49</v>
      </c>
      <c r="O227">
        <v>104</v>
      </c>
      <c r="P227">
        <v>10</v>
      </c>
      <c r="Q227">
        <v>0</v>
      </c>
      <c r="R227">
        <v>104</v>
      </c>
      <c r="S227">
        <v>73</v>
      </c>
      <c r="T227">
        <v>20</v>
      </c>
      <c r="U227">
        <f t="shared" si="3"/>
        <v>1</v>
      </c>
      <c r="V227">
        <f>SUMIFS(Tabel132[Cluster],Tabel132[ID],A227)</f>
        <v>91</v>
      </c>
      <c r="W227">
        <f>IFERROR(_xlfn.T.TEST(E227:N227,O227:T227,2,2),"")</f>
        <v>0.45482924550437021</v>
      </c>
      <c r="X227">
        <f>AVERAGE(E227:N227)</f>
        <v>35.299999999999997</v>
      </c>
      <c r="Y227">
        <f>AVERAGE(O227:T227)</f>
        <v>51.833333333333336</v>
      </c>
    </row>
    <row r="228" spans="1:25" x14ac:dyDescent="0.25">
      <c r="A228">
        <v>232</v>
      </c>
      <c r="B228" t="s">
        <v>643</v>
      </c>
      <c r="C228">
        <v>35700</v>
      </c>
      <c r="D228">
        <v>655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f t="shared" si="3"/>
        <v>0</v>
      </c>
      <c r="V228">
        <f>SUMIFS(Tabel132[Cluster],Tabel132[ID],A228)</f>
        <v>45</v>
      </c>
      <c r="W228" t="str">
        <f>IFERROR(_xlfn.T.TEST(E228:N228,O228:T228,2,2),"")</f>
        <v/>
      </c>
      <c r="X228">
        <f>AVERAGE(E228:N228)</f>
        <v>0</v>
      </c>
      <c r="Y228">
        <f>AVERAGE(O228:T228)</f>
        <v>0</v>
      </c>
    </row>
    <row r="229" spans="1:25" x14ac:dyDescent="0.25">
      <c r="A229">
        <v>233</v>
      </c>
      <c r="B229" t="s">
        <v>96</v>
      </c>
      <c r="C229">
        <v>14500</v>
      </c>
      <c r="D229">
        <v>402</v>
      </c>
      <c r="E229">
        <v>682</v>
      </c>
      <c r="F229">
        <v>1206</v>
      </c>
      <c r="G229">
        <v>329</v>
      </c>
      <c r="H229">
        <v>536</v>
      </c>
      <c r="I229">
        <v>298</v>
      </c>
      <c r="J229">
        <v>1339</v>
      </c>
      <c r="K229">
        <v>893</v>
      </c>
      <c r="L229">
        <v>676</v>
      </c>
      <c r="M229">
        <v>633</v>
      </c>
      <c r="N229">
        <v>805</v>
      </c>
      <c r="O229">
        <v>1243</v>
      </c>
      <c r="P229">
        <v>600</v>
      </c>
      <c r="Q229">
        <v>246</v>
      </c>
      <c r="R229">
        <v>926</v>
      </c>
      <c r="S229">
        <v>664</v>
      </c>
      <c r="T229">
        <v>731</v>
      </c>
      <c r="U229">
        <f t="shared" si="3"/>
        <v>1</v>
      </c>
      <c r="V229">
        <f>SUMIFS(Tabel132[Cluster],Tabel132[ID],A229)</f>
        <v>17</v>
      </c>
      <c r="W229">
        <f>IFERROR(_xlfn.T.TEST(E229:N229,O229:T229,2,2),"")</f>
        <v>0.97880419959815601</v>
      </c>
      <c r="X229">
        <f>AVERAGE(E229:N229)</f>
        <v>739.7</v>
      </c>
      <c r="Y229">
        <f>AVERAGE(O229:T229)</f>
        <v>735</v>
      </c>
    </row>
    <row r="230" spans="1:25" x14ac:dyDescent="0.25">
      <c r="A230">
        <v>234</v>
      </c>
      <c r="B230" t="s">
        <v>97</v>
      </c>
      <c r="C230">
        <v>28300</v>
      </c>
      <c r="D230">
        <v>541</v>
      </c>
      <c r="E230">
        <v>376</v>
      </c>
      <c r="F230">
        <v>531</v>
      </c>
      <c r="G230">
        <v>307</v>
      </c>
      <c r="H230">
        <v>483</v>
      </c>
      <c r="I230">
        <v>331</v>
      </c>
      <c r="J230">
        <v>1361</v>
      </c>
      <c r="K230">
        <v>385</v>
      </c>
      <c r="L230">
        <v>371</v>
      </c>
      <c r="M230">
        <v>472</v>
      </c>
      <c r="N230">
        <v>435</v>
      </c>
      <c r="O230">
        <v>334</v>
      </c>
      <c r="P230">
        <v>355</v>
      </c>
      <c r="Q230">
        <v>372</v>
      </c>
      <c r="R230">
        <v>333</v>
      </c>
      <c r="S230">
        <v>377</v>
      </c>
      <c r="T230">
        <v>609</v>
      </c>
      <c r="U230">
        <f t="shared" si="3"/>
        <v>1</v>
      </c>
      <c r="V230">
        <f>SUMIFS(Tabel132[Cluster],Tabel132[ID],A230)</f>
        <v>36</v>
      </c>
      <c r="W230">
        <f>IFERROR(_xlfn.T.TEST(E230:N230,O230:T230,2,2),"")</f>
        <v>0.42458453365776339</v>
      </c>
      <c r="X230">
        <f>AVERAGE(E230:N230)</f>
        <v>505.2</v>
      </c>
      <c r="Y230">
        <f>AVERAGE(O230:T230)</f>
        <v>396.66666666666669</v>
      </c>
    </row>
    <row r="231" spans="1:25" x14ac:dyDescent="0.25">
      <c r="A231">
        <v>235</v>
      </c>
      <c r="B231" t="s">
        <v>644</v>
      </c>
      <c r="C231">
        <v>93900</v>
      </c>
      <c r="D231">
        <v>370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f t="shared" si="3"/>
        <v>0</v>
      </c>
      <c r="V231">
        <f>SUMIFS(Tabel132[Cluster],Tabel132[ID],A231)</f>
        <v>96</v>
      </c>
      <c r="W231" t="str">
        <f>IFERROR(_xlfn.T.TEST(E231:N231,O231:T231,2,2),"")</f>
        <v/>
      </c>
      <c r="X231">
        <f>AVERAGE(E231:N231)</f>
        <v>0</v>
      </c>
      <c r="Y231">
        <f>AVERAGE(O231:T231)</f>
        <v>0</v>
      </c>
    </row>
    <row r="232" spans="1:25" x14ac:dyDescent="0.25">
      <c r="A232">
        <v>236</v>
      </c>
      <c r="B232" t="s">
        <v>645</v>
      </c>
      <c r="C232">
        <v>30400</v>
      </c>
      <c r="D232">
        <v>507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f t="shared" si="3"/>
        <v>0</v>
      </c>
      <c r="V232">
        <f>SUMIFS(Tabel132[Cluster],Tabel132[ID],A232)</f>
        <v>39</v>
      </c>
      <c r="W232" t="str">
        <f>IFERROR(_xlfn.T.TEST(E232:N232,O232:T232,2,2),"")</f>
        <v/>
      </c>
      <c r="X232">
        <f>AVERAGE(E232:N232)</f>
        <v>0</v>
      </c>
      <c r="Y232">
        <f>AVERAGE(O232:T232)</f>
        <v>0</v>
      </c>
    </row>
    <row r="233" spans="1:25" x14ac:dyDescent="0.25">
      <c r="A233">
        <v>237</v>
      </c>
      <c r="B233" t="s">
        <v>646</v>
      </c>
      <c r="C233">
        <v>101600</v>
      </c>
      <c r="D233">
        <v>917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f t="shared" si="3"/>
        <v>0</v>
      </c>
      <c r="V233">
        <f>SUMIFS(Tabel132[Cluster],Tabel132[ID],A233)</f>
        <v>0</v>
      </c>
      <c r="W233" t="str">
        <f>IFERROR(_xlfn.T.TEST(E233:N233,O233:T233,2,2),"")</f>
        <v/>
      </c>
      <c r="X233">
        <f>AVERAGE(E233:N233)</f>
        <v>0</v>
      </c>
      <c r="Y233">
        <f>AVERAGE(O233:T233)</f>
        <v>0</v>
      </c>
    </row>
    <row r="234" spans="1:25" x14ac:dyDescent="0.25">
      <c r="A234">
        <v>238</v>
      </c>
      <c r="B234" t="s">
        <v>647</v>
      </c>
      <c r="C234">
        <v>89100</v>
      </c>
      <c r="D234">
        <v>1117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f t="shared" si="3"/>
        <v>1</v>
      </c>
      <c r="V234">
        <f>SUMIFS(Tabel132[Cluster],Tabel132[ID],A234)</f>
        <v>95</v>
      </c>
      <c r="W234">
        <f>IFERROR(_xlfn.T.TEST(E234:N234,O234:T234,2,2),"")</f>
        <v>0.91030558983919851</v>
      </c>
      <c r="X234">
        <f>AVERAGE(E234:N234)</f>
        <v>0.2</v>
      </c>
      <c r="Y234">
        <f>AVERAGE(O234:T234)</f>
        <v>0.16666666666666666</v>
      </c>
    </row>
    <row r="235" spans="1:25" x14ac:dyDescent="0.25">
      <c r="A235">
        <v>239</v>
      </c>
      <c r="B235" t="s">
        <v>648</v>
      </c>
      <c r="C235">
        <v>66200</v>
      </c>
      <c r="D235">
        <v>856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f t="shared" si="3"/>
        <v>0</v>
      </c>
      <c r="V235">
        <f>SUMIFS(Tabel132[Cluster],Tabel132[ID],A235)</f>
        <v>0</v>
      </c>
      <c r="W235" t="str">
        <f>IFERROR(_xlfn.T.TEST(E235:N235,O235:T235,2,2),"")</f>
        <v/>
      </c>
      <c r="X235">
        <f>AVERAGE(E235:N235)</f>
        <v>0</v>
      </c>
      <c r="Y235">
        <f>AVERAGE(O235:T235)</f>
        <v>0</v>
      </c>
    </row>
    <row r="236" spans="1:25" x14ac:dyDescent="0.25">
      <c r="A236">
        <v>240</v>
      </c>
      <c r="B236" t="s">
        <v>649</v>
      </c>
      <c r="C236">
        <v>36100</v>
      </c>
      <c r="D236">
        <v>663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f t="shared" si="3"/>
        <v>0</v>
      </c>
      <c r="V236">
        <f>SUMIFS(Tabel132[Cluster],Tabel132[ID],A236)</f>
        <v>45</v>
      </c>
      <c r="W236" t="str">
        <f>IFERROR(_xlfn.T.TEST(E236:N236,O236:T236,2,2),"")</f>
        <v/>
      </c>
      <c r="X236">
        <f>AVERAGE(E236:N236)</f>
        <v>0</v>
      </c>
      <c r="Y236">
        <f>AVERAGE(O236:T236)</f>
        <v>0</v>
      </c>
    </row>
    <row r="237" spans="1:25" x14ac:dyDescent="0.25">
      <c r="A237">
        <v>241</v>
      </c>
      <c r="B237" t="s">
        <v>650</v>
      </c>
      <c r="C237">
        <v>27500</v>
      </c>
      <c r="D237">
        <v>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f t="shared" si="3"/>
        <v>0</v>
      </c>
      <c r="V237">
        <f>SUMIFS(Tabel132[Cluster],Tabel132[ID],A237)</f>
        <v>0</v>
      </c>
      <c r="W237" t="str">
        <f>IFERROR(_xlfn.T.TEST(E237:N237,O237:T237,2,2),"")</f>
        <v/>
      </c>
      <c r="X237">
        <f>AVERAGE(E237:N237)</f>
        <v>0</v>
      </c>
      <c r="Y237">
        <f>AVERAGE(O237:T237)</f>
        <v>0</v>
      </c>
    </row>
    <row r="238" spans="1:25" x14ac:dyDescent="0.25">
      <c r="A238">
        <v>242</v>
      </c>
      <c r="B238" t="s">
        <v>651</v>
      </c>
      <c r="C238">
        <v>49400</v>
      </c>
      <c r="D238">
        <v>275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f t="shared" si="3"/>
        <v>0</v>
      </c>
      <c r="V238">
        <f>SUMIFS(Tabel132[Cluster],Tabel132[ID],A238)</f>
        <v>65</v>
      </c>
      <c r="W238" t="str">
        <f>IFERROR(_xlfn.T.TEST(E238:N238,O238:T238,2,2),"")</f>
        <v/>
      </c>
      <c r="X238">
        <f>AVERAGE(E238:N238)</f>
        <v>0</v>
      </c>
      <c r="Y238">
        <f>AVERAGE(O238:T238)</f>
        <v>0</v>
      </c>
    </row>
    <row r="239" spans="1:25" x14ac:dyDescent="0.25">
      <c r="A239">
        <v>243</v>
      </c>
      <c r="B239" t="s">
        <v>98</v>
      </c>
      <c r="C239">
        <v>11200</v>
      </c>
      <c r="D239">
        <v>1011</v>
      </c>
      <c r="E239">
        <v>1200</v>
      </c>
      <c r="F239">
        <v>1574</v>
      </c>
      <c r="G239">
        <v>1507</v>
      </c>
      <c r="H239">
        <v>548</v>
      </c>
      <c r="I239">
        <v>49</v>
      </c>
      <c r="J239">
        <v>1748</v>
      </c>
      <c r="K239">
        <v>1318</v>
      </c>
      <c r="L239">
        <v>611</v>
      </c>
      <c r="M239">
        <v>1275</v>
      </c>
      <c r="N239">
        <v>656</v>
      </c>
      <c r="O239">
        <v>1100</v>
      </c>
      <c r="P239">
        <v>1234</v>
      </c>
      <c r="Q239">
        <v>1547</v>
      </c>
      <c r="R239">
        <v>2077</v>
      </c>
      <c r="S239">
        <v>991</v>
      </c>
      <c r="T239">
        <v>838</v>
      </c>
      <c r="U239">
        <f t="shared" si="3"/>
        <v>1</v>
      </c>
      <c r="V239">
        <f>SUMIFS(Tabel132[Cluster],Tabel132[ID],A239)</f>
        <v>14</v>
      </c>
      <c r="W239">
        <f>IFERROR(_xlfn.T.TEST(E239:N239,O239:T239,2,2),"")</f>
        <v>0.36595878572887774</v>
      </c>
      <c r="X239">
        <f>AVERAGE(E239:N239)</f>
        <v>1048.5999999999999</v>
      </c>
      <c r="Y239">
        <f>AVERAGE(O239:T239)</f>
        <v>1297.8333333333333</v>
      </c>
    </row>
    <row r="240" spans="1:25" x14ac:dyDescent="0.25">
      <c r="A240">
        <v>244</v>
      </c>
      <c r="B240" t="s">
        <v>652</v>
      </c>
      <c r="C240">
        <v>30500</v>
      </c>
      <c r="D240">
        <v>507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f t="shared" si="3"/>
        <v>0</v>
      </c>
      <c r="V240">
        <f>SUMIFS(Tabel132[Cluster],Tabel132[ID],A240)</f>
        <v>39</v>
      </c>
      <c r="W240" t="str">
        <f>IFERROR(_xlfn.T.TEST(E240:N240,O240:T240,2,2),"")</f>
        <v/>
      </c>
      <c r="X240">
        <f>AVERAGE(E240:N240)</f>
        <v>0</v>
      </c>
      <c r="Y240">
        <f>AVERAGE(O240:T240)</f>
        <v>0</v>
      </c>
    </row>
    <row r="241" spans="1:25" x14ac:dyDescent="0.25">
      <c r="A241">
        <v>245</v>
      </c>
      <c r="B241" t="s">
        <v>653</v>
      </c>
      <c r="C241">
        <v>103400</v>
      </c>
      <c r="D241">
        <v>871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f t="shared" si="3"/>
        <v>0</v>
      </c>
      <c r="V241">
        <f>SUMIFS(Tabel132[Cluster],Tabel132[ID],A241)</f>
        <v>0</v>
      </c>
      <c r="W241" t="str">
        <f>IFERROR(_xlfn.T.TEST(E241:N241,O241:T241,2,2),"")</f>
        <v/>
      </c>
      <c r="X241">
        <f>AVERAGE(E241:N241)</f>
        <v>0</v>
      </c>
      <c r="Y241">
        <f>AVERAGE(O241:T241)</f>
        <v>0</v>
      </c>
    </row>
    <row r="242" spans="1:25" x14ac:dyDescent="0.25">
      <c r="A242">
        <v>246</v>
      </c>
      <c r="B242" t="s">
        <v>99</v>
      </c>
      <c r="C242">
        <v>80200</v>
      </c>
      <c r="D242">
        <v>323</v>
      </c>
      <c r="E242">
        <v>396</v>
      </c>
      <c r="F242">
        <v>2380</v>
      </c>
      <c r="G242">
        <v>2727</v>
      </c>
      <c r="H242">
        <v>104</v>
      </c>
      <c r="I242">
        <v>1759</v>
      </c>
      <c r="J242">
        <v>260</v>
      </c>
      <c r="K242">
        <v>1112</v>
      </c>
      <c r="L242">
        <v>1802</v>
      </c>
      <c r="M242">
        <v>684</v>
      </c>
      <c r="N242">
        <v>1163</v>
      </c>
      <c r="O242">
        <v>2536</v>
      </c>
      <c r="P242">
        <v>1202</v>
      </c>
      <c r="Q242">
        <v>1598</v>
      </c>
      <c r="R242">
        <v>2852</v>
      </c>
      <c r="S242">
        <v>2270</v>
      </c>
      <c r="T242">
        <v>229</v>
      </c>
      <c r="U242">
        <f t="shared" si="3"/>
        <v>1</v>
      </c>
      <c r="V242">
        <f>SUMIFS(Tabel132[Cluster],Tabel132[ID],A242)</f>
        <v>88</v>
      </c>
      <c r="W242">
        <f>IFERROR(_xlfn.T.TEST(E242:N242,O242:T242,2,2),"")</f>
        <v>0.27794565384872838</v>
      </c>
      <c r="X242">
        <f>AVERAGE(E242:N242)</f>
        <v>1238.7</v>
      </c>
      <c r="Y242">
        <f>AVERAGE(O242:T242)</f>
        <v>1781.1666666666667</v>
      </c>
    </row>
    <row r="243" spans="1:25" x14ac:dyDescent="0.25">
      <c r="A243">
        <v>247</v>
      </c>
      <c r="B243" t="s">
        <v>654</v>
      </c>
      <c r="C243">
        <v>10500</v>
      </c>
      <c r="D243">
        <v>315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f t="shared" si="3"/>
        <v>0</v>
      </c>
      <c r="V243">
        <f>SUMIFS(Tabel132[Cluster],Tabel132[ID],A243)</f>
        <v>14</v>
      </c>
      <c r="W243" t="str">
        <f>IFERROR(_xlfn.T.TEST(E243:N243,O243:T243,2,2),"")</f>
        <v/>
      </c>
      <c r="X243">
        <f>AVERAGE(E243:N243)</f>
        <v>0</v>
      </c>
      <c r="Y243">
        <f>AVERAGE(O243:T243)</f>
        <v>0</v>
      </c>
    </row>
    <row r="244" spans="1:25" x14ac:dyDescent="0.25">
      <c r="A244">
        <v>248</v>
      </c>
      <c r="B244" t="s">
        <v>655</v>
      </c>
      <c r="C244">
        <v>36200</v>
      </c>
      <c r="D244">
        <v>663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f t="shared" si="3"/>
        <v>0</v>
      </c>
      <c r="V244">
        <f>SUMIFS(Tabel132[Cluster],Tabel132[ID],A244)</f>
        <v>45</v>
      </c>
      <c r="W244" t="str">
        <f>IFERROR(_xlfn.T.TEST(E244:N244,O244:T244,2,2),"")</f>
        <v/>
      </c>
      <c r="X244">
        <f>AVERAGE(E244:N244)</f>
        <v>0</v>
      </c>
      <c r="Y244">
        <f>AVERAGE(O244:T244)</f>
        <v>0</v>
      </c>
    </row>
    <row r="245" spans="1:25" x14ac:dyDescent="0.25">
      <c r="A245">
        <v>249</v>
      </c>
      <c r="B245" t="s">
        <v>100</v>
      </c>
      <c r="C245">
        <v>12500</v>
      </c>
      <c r="D245">
        <v>1027</v>
      </c>
      <c r="E245">
        <v>78</v>
      </c>
      <c r="F245">
        <v>45</v>
      </c>
      <c r="G245">
        <v>62</v>
      </c>
      <c r="H245">
        <v>24</v>
      </c>
      <c r="I245">
        <v>37</v>
      </c>
      <c r="J245">
        <v>121</v>
      </c>
      <c r="K245">
        <v>97</v>
      </c>
      <c r="L245">
        <v>22</v>
      </c>
      <c r="M245">
        <v>41</v>
      </c>
      <c r="N245">
        <v>23</v>
      </c>
      <c r="O245">
        <v>53</v>
      </c>
      <c r="P245">
        <v>55</v>
      </c>
      <c r="Q245">
        <v>50</v>
      </c>
      <c r="R245">
        <v>62</v>
      </c>
      <c r="S245">
        <v>39</v>
      </c>
      <c r="T245">
        <v>43</v>
      </c>
      <c r="U245">
        <f t="shared" si="3"/>
        <v>1</v>
      </c>
      <c r="V245">
        <f>SUMIFS(Tabel132[Cluster],Tabel132[ID],A245)</f>
        <v>15</v>
      </c>
      <c r="W245">
        <f>IFERROR(_xlfn.T.TEST(E245:N245,O245:T245,2,2),"")</f>
        <v>0.74903472792099757</v>
      </c>
      <c r="X245">
        <f>AVERAGE(E245:N245)</f>
        <v>55</v>
      </c>
      <c r="Y245">
        <f>AVERAGE(O245:T245)</f>
        <v>50.333333333333336</v>
      </c>
    </row>
    <row r="246" spans="1:25" x14ac:dyDescent="0.25">
      <c r="A246">
        <v>250</v>
      </c>
      <c r="B246" t="s">
        <v>101</v>
      </c>
      <c r="C246">
        <v>49500</v>
      </c>
      <c r="D246">
        <v>242</v>
      </c>
      <c r="E246">
        <v>2083</v>
      </c>
      <c r="F246">
        <v>763</v>
      </c>
      <c r="G246">
        <v>405</v>
      </c>
      <c r="H246">
        <v>150</v>
      </c>
      <c r="I246">
        <v>2850</v>
      </c>
      <c r="J246">
        <v>1342</v>
      </c>
      <c r="K246">
        <v>2466</v>
      </c>
      <c r="L246">
        <v>1289</v>
      </c>
      <c r="M246">
        <v>681</v>
      </c>
      <c r="N246">
        <v>366</v>
      </c>
      <c r="O246">
        <v>1911</v>
      </c>
      <c r="P246">
        <v>760</v>
      </c>
      <c r="Q246">
        <v>631</v>
      </c>
      <c r="R246">
        <v>1071</v>
      </c>
      <c r="S246">
        <v>603</v>
      </c>
      <c r="T246">
        <v>162</v>
      </c>
      <c r="U246">
        <f t="shared" si="3"/>
        <v>1</v>
      </c>
      <c r="V246">
        <f>SUMIFS(Tabel132[Cluster],Tabel132[ID],A246)</f>
        <v>65</v>
      </c>
      <c r="W246">
        <f>IFERROR(_xlfn.T.TEST(E246:N246,O246:T246,2,2),"")</f>
        <v>0.38948939170864361</v>
      </c>
      <c r="X246">
        <f>AVERAGE(E246:N246)</f>
        <v>1239.5</v>
      </c>
      <c r="Y246">
        <f>AVERAGE(O246:T246)</f>
        <v>856.33333333333337</v>
      </c>
    </row>
    <row r="247" spans="1:25" x14ac:dyDescent="0.25">
      <c r="A247">
        <v>251</v>
      </c>
      <c r="B247" t="s">
        <v>102</v>
      </c>
      <c r="C247">
        <v>11500</v>
      </c>
      <c r="D247">
        <v>1002</v>
      </c>
      <c r="E247">
        <v>2281</v>
      </c>
      <c r="F247">
        <v>2512</v>
      </c>
      <c r="G247">
        <v>1139</v>
      </c>
      <c r="H247">
        <v>1578</v>
      </c>
      <c r="I247">
        <v>697</v>
      </c>
      <c r="J247">
        <v>3528</v>
      </c>
      <c r="K247">
        <v>1960</v>
      </c>
      <c r="L247">
        <v>2827</v>
      </c>
      <c r="M247">
        <v>2238</v>
      </c>
      <c r="N247">
        <v>2391</v>
      </c>
      <c r="O247">
        <v>1288</v>
      </c>
      <c r="P247">
        <v>1309</v>
      </c>
      <c r="Q247">
        <v>2812</v>
      </c>
      <c r="R247">
        <v>1226</v>
      </c>
      <c r="S247">
        <v>3516</v>
      </c>
      <c r="T247">
        <v>3306</v>
      </c>
      <c r="U247">
        <f t="shared" si="3"/>
        <v>1</v>
      </c>
      <c r="V247">
        <f>SUMIFS(Tabel132[Cluster],Tabel132[ID],A247)</f>
        <v>15</v>
      </c>
      <c r="W247">
        <f>IFERROR(_xlfn.T.TEST(E247:N247,O247:T247,2,2),"")</f>
        <v>0.79279807182500761</v>
      </c>
      <c r="X247">
        <f>AVERAGE(E247:N247)</f>
        <v>2115.1</v>
      </c>
      <c r="Y247">
        <f>AVERAGE(O247:T247)</f>
        <v>2242.8333333333335</v>
      </c>
    </row>
    <row r="248" spans="1:25" x14ac:dyDescent="0.25">
      <c r="A248">
        <v>252</v>
      </c>
      <c r="B248" t="s">
        <v>103</v>
      </c>
      <c r="C248">
        <v>11000</v>
      </c>
      <c r="D248">
        <v>1011</v>
      </c>
      <c r="E248">
        <v>4896</v>
      </c>
      <c r="F248">
        <v>7221</v>
      </c>
      <c r="G248">
        <v>4674</v>
      </c>
      <c r="H248">
        <v>5166</v>
      </c>
      <c r="I248">
        <v>3660</v>
      </c>
      <c r="J248">
        <v>4533</v>
      </c>
      <c r="K248">
        <v>6494</v>
      </c>
      <c r="L248">
        <v>4422</v>
      </c>
      <c r="M248">
        <v>5057</v>
      </c>
      <c r="N248">
        <v>7193</v>
      </c>
      <c r="O248">
        <v>7937</v>
      </c>
      <c r="P248">
        <v>3146</v>
      </c>
      <c r="Q248">
        <v>4818</v>
      </c>
      <c r="R248">
        <v>6748</v>
      </c>
      <c r="S248">
        <v>4888</v>
      </c>
      <c r="T248">
        <v>5973</v>
      </c>
      <c r="U248">
        <f t="shared" si="3"/>
        <v>1</v>
      </c>
      <c r="V248">
        <f>SUMIFS(Tabel132[Cluster],Tabel132[ID],A248)</f>
        <v>14</v>
      </c>
      <c r="W248">
        <f>IFERROR(_xlfn.T.TEST(E248:N248,O248:T248,2,2),"")</f>
        <v>0.73112147811776296</v>
      </c>
      <c r="X248">
        <f>AVERAGE(E248:N248)</f>
        <v>5331.6</v>
      </c>
      <c r="Y248">
        <f>AVERAGE(O248:T248)</f>
        <v>5585</v>
      </c>
    </row>
    <row r="249" spans="1:25" x14ac:dyDescent="0.25">
      <c r="A249">
        <v>253</v>
      </c>
      <c r="B249" t="s">
        <v>656</v>
      </c>
      <c r="C249">
        <v>103900</v>
      </c>
      <c r="D249">
        <v>871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f t="shared" si="3"/>
        <v>0</v>
      </c>
      <c r="V249">
        <f>SUMIFS(Tabel132[Cluster],Tabel132[ID],A249)</f>
        <v>0</v>
      </c>
      <c r="W249" t="str">
        <f>IFERROR(_xlfn.T.TEST(E249:N249,O249:T249,2,2),"")</f>
        <v/>
      </c>
      <c r="X249">
        <f>AVERAGE(E249:N249)</f>
        <v>0</v>
      </c>
      <c r="Y249">
        <f>AVERAGE(O249:T249)</f>
        <v>0</v>
      </c>
    </row>
    <row r="250" spans="1:25" x14ac:dyDescent="0.25">
      <c r="A250">
        <v>254</v>
      </c>
      <c r="B250" t="s">
        <v>104</v>
      </c>
      <c r="C250">
        <v>25200</v>
      </c>
      <c r="D250">
        <v>315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f t="shared" si="3"/>
        <v>0</v>
      </c>
      <c r="V250">
        <f>SUMIFS(Tabel132[Cluster],Tabel132[ID],A250)</f>
        <v>33</v>
      </c>
      <c r="W250" t="str">
        <f>IFERROR(_xlfn.T.TEST(E250:N250,O250:T250,2,2),"")</f>
        <v/>
      </c>
      <c r="X250">
        <f>AVERAGE(E250:N250)</f>
        <v>0</v>
      </c>
      <c r="Y250">
        <f>AVERAGE(O250:T250)</f>
        <v>0</v>
      </c>
    </row>
    <row r="251" spans="1:25" x14ac:dyDescent="0.25">
      <c r="A251">
        <v>255</v>
      </c>
      <c r="B251" t="s">
        <v>105</v>
      </c>
      <c r="C251">
        <v>66300</v>
      </c>
      <c r="D251">
        <v>239</v>
      </c>
      <c r="E251">
        <v>2108</v>
      </c>
      <c r="F251">
        <v>1440</v>
      </c>
      <c r="G251">
        <v>2644</v>
      </c>
      <c r="H251">
        <v>2214</v>
      </c>
      <c r="I251">
        <v>48</v>
      </c>
      <c r="J251">
        <v>991</v>
      </c>
      <c r="K251">
        <v>1502</v>
      </c>
      <c r="L251">
        <v>1755</v>
      </c>
      <c r="M251">
        <v>519</v>
      </c>
      <c r="N251">
        <v>1627</v>
      </c>
      <c r="O251">
        <v>2240</v>
      </c>
      <c r="P251">
        <v>1438</v>
      </c>
      <c r="Q251">
        <v>1522</v>
      </c>
      <c r="R251">
        <v>1950</v>
      </c>
      <c r="S251">
        <v>1592</v>
      </c>
      <c r="T251">
        <v>1318</v>
      </c>
      <c r="U251">
        <f t="shared" si="3"/>
        <v>1</v>
      </c>
      <c r="V251">
        <f>SUMIFS(Tabel132[Cluster],Tabel132[ID],A251)</f>
        <v>79</v>
      </c>
      <c r="W251">
        <f>IFERROR(_xlfn.T.TEST(E251:N251,O251:T251,2,2),"")</f>
        <v>0.58571802279816376</v>
      </c>
      <c r="X251">
        <f>AVERAGE(E251:N251)</f>
        <v>1484.8</v>
      </c>
      <c r="Y251">
        <f>AVERAGE(O251:T251)</f>
        <v>1676.6666666666667</v>
      </c>
    </row>
    <row r="252" spans="1:25" x14ac:dyDescent="0.25">
      <c r="A252">
        <v>256</v>
      </c>
      <c r="B252" t="s">
        <v>657</v>
      </c>
      <c r="C252">
        <v>36300</v>
      </c>
      <c r="D252">
        <v>663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f t="shared" si="3"/>
        <v>0</v>
      </c>
      <c r="V252">
        <f>SUMIFS(Tabel132[Cluster],Tabel132[ID],A252)</f>
        <v>45</v>
      </c>
      <c r="W252" t="str">
        <f>IFERROR(_xlfn.T.TEST(E252:N252,O252:T252,2,2),"")</f>
        <v/>
      </c>
      <c r="X252">
        <f>AVERAGE(E252:N252)</f>
        <v>0</v>
      </c>
      <c r="Y252">
        <f>AVERAGE(O252:T252)</f>
        <v>0</v>
      </c>
    </row>
    <row r="253" spans="1:25" x14ac:dyDescent="0.25">
      <c r="A253">
        <v>257</v>
      </c>
      <c r="B253" t="s">
        <v>106</v>
      </c>
      <c r="C253">
        <v>18100</v>
      </c>
      <c r="D253">
        <v>533</v>
      </c>
      <c r="E253">
        <v>194</v>
      </c>
      <c r="F253">
        <v>494</v>
      </c>
      <c r="G253">
        <v>1550</v>
      </c>
      <c r="H253">
        <v>422</v>
      </c>
      <c r="I253">
        <v>706</v>
      </c>
      <c r="J253">
        <v>79</v>
      </c>
      <c r="K253">
        <v>180</v>
      </c>
      <c r="L253">
        <v>720</v>
      </c>
      <c r="M253">
        <v>685</v>
      </c>
      <c r="N253">
        <v>916</v>
      </c>
      <c r="O253">
        <v>772</v>
      </c>
      <c r="P253">
        <v>1452</v>
      </c>
      <c r="Q253">
        <v>752</v>
      </c>
      <c r="R253">
        <v>591</v>
      </c>
      <c r="S253">
        <v>1407</v>
      </c>
      <c r="T253">
        <v>561</v>
      </c>
      <c r="U253">
        <f t="shared" si="3"/>
        <v>1</v>
      </c>
      <c r="V253">
        <f>SUMIFS(Tabel132[Cluster],Tabel132[ID],A253)</f>
        <v>22</v>
      </c>
      <c r="W253">
        <f>IFERROR(_xlfn.T.TEST(E253:N253,O253:T253,2,2),"")</f>
        <v>0.15499429274459367</v>
      </c>
      <c r="X253">
        <f>AVERAGE(E253:N253)</f>
        <v>594.6</v>
      </c>
      <c r="Y253">
        <f>AVERAGE(O253:T253)</f>
        <v>922.5</v>
      </c>
    </row>
    <row r="254" spans="1:25" x14ac:dyDescent="0.25">
      <c r="A254">
        <v>258</v>
      </c>
      <c r="B254" t="s">
        <v>107</v>
      </c>
      <c r="C254">
        <v>49600</v>
      </c>
      <c r="D254">
        <v>242</v>
      </c>
      <c r="E254">
        <v>6562</v>
      </c>
      <c r="F254">
        <v>2981</v>
      </c>
      <c r="G254">
        <v>4221</v>
      </c>
      <c r="H254">
        <v>1884</v>
      </c>
      <c r="I254">
        <v>1589</v>
      </c>
      <c r="J254">
        <v>2029</v>
      </c>
      <c r="K254">
        <v>3393</v>
      </c>
      <c r="L254">
        <v>2509</v>
      </c>
      <c r="M254">
        <v>4166</v>
      </c>
      <c r="N254">
        <v>1086</v>
      </c>
      <c r="O254">
        <v>3216</v>
      </c>
      <c r="P254">
        <v>4593</v>
      </c>
      <c r="Q254">
        <v>2526</v>
      </c>
      <c r="R254">
        <v>5241</v>
      </c>
      <c r="S254">
        <v>3065</v>
      </c>
      <c r="T254">
        <v>985</v>
      </c>
      <c r="U254">
        <f t="shared" si="3"/>
        <v>1</v>
      </c>
      <c r="V254">
        <f>SUMIFS(Tabel132[Cluster],Tabel132[ID],A254)</f>
        <v>65</v>
      </c>
      <c r="W254">
        <f>IFERROR(_xlfn.T.TEST(E254:N254,O254:T254,2,2),"")</f>
        <v>0.78386286458903476</v>
      </c>
      <c r="X254">
        <f>AVERAGE(E254:N254)</f>
        <v>3042</v>
      </c>
      <c r="Y254">
        <f>AVERAGE(O254:T254)</f>
        <v>3271</v>
      </c>
    </row>
    <row r="255" spans="1:25" x14ac:dyDescent="0.25">
      <c r="A255">
        <v>259</v>
      </c>
      <c r="B255" t="s">
        <v>658</v>
      </c>
      <c r="C255">
        <v>43800</v>
      </c>
      <c r="D255">
        <v>934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f t="shared" si="3"/>
        <v>0</v>
      </c>
      <c r="V255">
        <f>SUMIFS(Tabel132[Cluster],Tabel132[ID],A255)</f>
        <v>56</v>
      </c>
      <c r="W255" t="str">
        <f>IFERROR(_xlfn.T.TEST(E255:N255,O255:T255,2,2),"")</f>
        <v/>
      </c>
      <c r="X255">
        <f>AVERAGE(E255:N255)</f>
        <v>0</v>
      </c>
      <c r="Y255">
        <f>AVERAGE(O255:T255)</f>
        <v>0</v>
      </c>
    </row>
    <row r="256" spans="1:25" x14ac:dyDescent="0.25">
      <c r="A256">
        <v>260</v>
      </c>
      <c r="B256" t="s">
        <v>108</v>
      </c>
      <c r="C256">
        <v>34300</v>
      </c>
      <c r="D256">
        <v>619</v>
      </c>
      <c r="E256">
        <v>245</v>
      </c>
      <c r="F256">
        <v>391</v>
      </c>
      <c r="G256">
        <v>342</v>
      </c>
      <c r="H256">
        <v>29</v>
      </c>
      <c r="I256">
        <v>430</v>
      </c>
      <c r="J256">
        <v>306</v>
      </c>
      <c r="K256">
        <v>324</v>
      </c>
      <c r="L256">
        <v>230</v>
      </c>
      <c r="M256">
        <v>260</v>
      </c>
      <c r="N256">
        <v>191</v>
      </c>
      <c r="O256">
        <v>516</v>
      </c>
      <c r="P256">
        <v>107</v>
      </c>
      <c r="Q256">
        <v>500</v>
      </c>
      <c r="R256">
        <v>357</v>
      </c>
      <c r="S256">
        <v>209</v>
      </c>
      <c r="T256">
        <v>169</v>
      </c>
      <c r="U256">
        <f t="shared" si="3"/>
        <v>1</v>
      </c>
      <c r="V256">
        <f>SUMIFS(Tabel132[Cluster],Tabel132[ID],A256)</f>
        <v>44</v>
      </c>
      <c r="W256">
        <f>IFERROR(_xlfn.T.TEST(E256:N256,O256:T256,2,2),"")</f>
        <v>0.63315756031480719</v>
      </c>
      <c r="X256">
        <f>AVERAGE(E256:N256)</f>
        <v>274.8</v>
      </c>
      <c r="Y256">
        <f>AVERAGE(O256:T256)</f>
        <v>309.66666666666669</v>
      </c>
    </row>
    <row r="257" spans="1:25" x14ac:dyDescent="0.25">
      <c r="A257">
        <v>261</v>
      </c>
      <c r="B257" t="s">
        <v>659</v>
      </c>
      <c r="C257">
        <v>103500</v>
      </c>
      <c r="D257">
        <v>871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f t="shared" si="3"/>
        <v>0</v>
      </c>
      <c r="V257">
        <f>SUMIFS(Tabel132[Cluster],Tabel132[ID],A257)</f>
        <v>0</v>
      </c>
      <c r="W257" t="str">
        <f>IFERROR(_xlfn.T.TEST(E257:N257,O257:T257,2,2),"")</f>
        <v/>
      </c>
      <c r="X257">
        <f>AVERAGE(E257:N257)</f>
        <v>0</v>
      </c>
      <c r="Y257">
        <f>AVERAGE(O257:T257)</f>
        <v>0</v>
      </c>
    </row>
    <row r="258" spans="1:25" x14ac:dyDescent="0.25">
      <c r="A258">
        <v>262</v>
      </c>
      <c r="B258" t="s">
        <v>109</v>
      </c>
      <c r="C258">
        <v>68900</v>
      </c>
      <c r="D258">
        <v>856</v>
      </c>
      <c r="E258">
        <v>11526</v>
      </c>
      <c r="F258">
        <v>9994</v>
      </c>
      <c r="G258">
        <v>14182</v>
      </c>
      <c r="H258">
        <v>9416</v>
      </c>
      <c r="I258">
        <v>8659</v>
      </c>
      <c r="J258">
        <v>6119</v>
      </c>
      <c r="K258">
        <v>7127</v>
      </c>
      <c r="L258">
        <v>7412</v>
      </c>
      <c r="M258">
        <v>3985</v>
      </c>
      <c r="N258">
        <v>6527</v>
      </c>
      <c r="O258">
        <v>10266</v>
      </c>
      <c r="P258">
        <v>9002</v>
      </c>
      <c r="Q258">
        <v>10147</v>
      </c>
      <c r="R258">
        <v>9915</v>
      </c>
      <c r="S258">
        <v>6925</v>
      </c>
      <c r="T258">
        <v>6685</v>
      </c>
      <c r="U258">
        <f t="shared" si="3"/>
        <v>1</v>
      </c>
      <c r="V258">
        <f>SUMIFS(Tabel132[Cluster],Tabel132[ID],A258)</f>
        <v>81</v>
      </c>
      <c r="W258">
        <f>IFERROR(_xlfn.T.TEST(E258:N258,O258:T258,2,2),"")</f>
        <v>0.80628861445597377</v>
      </c>
      <c r="X258">
        <f>AVERAGE(E258:N258)</f>
        <v>8494.7000000000007</v>
      </c>
      <c r="Y258">
        <f>AVERAGE(O258:T258)</f>
        <v>8823.3333333333339</v>
      </c>
    </row>
    <row r="259" spans="1:25" x14ac:dyDescent="0.25">
      <c r="A259">
        <v>263</v>
      </c>
      <c r="B259" t="s">
        <v>110</v>
      </c>
      <c r="C259">
        <v>72200</v>
      </c>
      <c r="D259">
        <v>141</v>
      </c>
      <c r="E259">
        <v>253</v>
      </c>
      <c r="F259">
        <v>95</v>
      </c>
      <c r="G259">
        <v>11</v>
      </c>
      <c r="H259">
        <v>38</v>
      </c>
      <c r="I259">
        <v>3</v>
      </c>
      <c r="J259">
        <v>0</v>
      </c>
      <c r="K259">
        <v>186</v>
      </c>
      <c r="L259">
        <v>193</v>
      </c>
      <c r="M259">
        <v>137</v>
      </c>
      <c r="N259">
        <v>13</v>
      </c>
      <c r="O259">
        <v>709</v>
      </c>
      <c r="P259">
        <v>33</v>
      </c>
      <c r="Q259">
        <v>87</v>
      </c>
      <c r="R259">
        <v>184</v>
      </c>
      <c r="S259">
        <v>98</v>
      </c>
      <c r="T259">
        <v>24</v>
      </c>
      <c r="U259">
        <f t="shared" si="3"/>
        <v>1</v>
      </c>
      <c r="V259">
        <f>SUMIFS(Tabel132[Cluster],Tabel132[ID],A259)</f>
        <v>83</v>
      </c>
      <c r="W259">
        <f>IFERROR(_xlfn.T.TEST(E259:N259,O259:T259,2,2),"")</f>
        <v>0.29985997425083999</v>
      </c>
      <c r="X259">
        <f>AVERAGE(E259:N259)</f>
        <v>92.9</v>
      </c>
      <c r="Y259">
        <f>AVERAGE(O259:T259)</f>
        <v>189.16666666666666</v>
      </c>
    </row>
    <row r="260" spans="1:25" x14ac:dyDescent="0.25">
      <c r="A260">
        <v>264</v>
      </c>
      <c r="B260" t="s">
        <v>660</v>
      </c>
      <c r="C260">
        <v>20900</v>
      </c>
      <c r="D260">
        <v>714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f t="shared" ref="U260:U323" si="4">IF(AND(X260=0,Y260=0),0,1)</f>
        <v>0</v>
      </c>
      <c r="V260">
        <f>SUMIFS(Tabel132[Cluster],Tabel132[ID],A260)</f>
        <v>0</v>
      </c>
      <c r="W260" t="str">
        <f>IFERROR(_xlfn.T.TEST(E260:N260,O260:T260,2,2),"")</f>
        <v/>
      </c>
      <c r="X260">
        <f>AVERAGE(E260:N260)</f>
        <v>0</v>
      </c>
      <c r="Y260">
        <f>AVERAGE(O260:T260)</f>
        <v>0</v>
      </c>
    </row>
    <row r="261" spans="1:25" x14ac:dyDescent="0.25">
      <c r="A261">
        <v>266</v>
      </c>
      <c r="B261" t="s">
        <v>111</v>
      </c>
      <c r="C261">
        <v>49700</v>
      </c>
      <c r="D261">
        <v>242</v>
      </c>
      <c r="E261">
        <v>354</v>
      </c>
      <c r="F261">
        <v>176</v>
      </c>
      <c r="G261">
        <v>215</v>
      </c>
      <c r="H261">
        <v>21</v>
      </c>
      <c r="I261">
        <v>56</v>
      </c>
      <c r="J261">
        <v>2</v>
      </c>
      <c r="K261">
        <v>55</v>
      </c>
      <c r="L261">
        <v>283</v>
      </c>
      <c r="M261">
        <v>232</v>
      </c>
      <c r="N261">
        <v>75</v>
      </c>
      <c r="O261">
        <v>151</v>
      </c>
      <c r="P261">
        <v>565</v>
      </c>
      <c r="Q261">
        <v>204</v>
      </c>
      <c r="R261">
        <v>228</v>
      </c>
      <c r="S261">
        <v>170</v>
      </c>
      <c r="T261">
        <v>55</v>
      </c>
      <c r="U261">
        <f t="shared" si="4"/>
        <v>1</v>
      </c>
      <c r="V261">
        <f>SUMIFS(Tabel132[Cluster],Tabel132[ID],A261)</f>
        <v>65</v>
      </c>
      <c r="W261">
        <f>IFERROR(_xlfn.T.TEST(E261:N261,O261:T261,2,2),"")</f>
        <v>0.28584872832650499</v>
      </c>
      <c r="X261">
        <f>AVERAGE(E261:N261)</f>
        <v>146.9</v>
      </c>
      <c r="Y261">
        <f>AVERAGE(O261:T261)</f>
        <v>228.83333333333334</v>
      </c>
    </row>
    <row r="262" spans="1:25" x14ac:dyDescent="0.25">
      <c r="A262">
        <v>267</v>
      </c>
      <c r="B262" t="s">
        <v>661</v>
      </c>
      <c r="C262">
        <v>33500</v>
      </c>
      <c r="D262">
        <v>814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f t="shared" si="4"/>
        <v>0</v>
      </c>
      <c r="V262">
        <f>SUMIFS(Tabel132[Cluster],Tabel132[ID],A262)</f>
        <v>42</v>
      </c>
      <c r="W262" t="str">
        <f>IFERROR(_xlfn.T.TEST(E262:N262,O262:T262,2,2),"")</f>
        <v/>
      </c>
      <c r="X262">
        <f>AVERAGE(E262:N262)</f>
        <v>0</v>
      </c>
      <c r="Y262">
        <f>AVERAGE(O262:T262)</f>
        <v>0</v>
      </c>
    </row>
    <row r="263" spans="1:25" x14ac:dyDescent="0.25">
      <c r="A263">
        <v>268</v>
      </c>
      <c r="B263" t="s">
        <v>662</v>
      </c>
      <c r="C263">
        <v>34400</v>
      </c>
      <c r="D263">
        <v>619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f t="shared" si="4"/>
        <v>0</v>
      </c>
      <c r="V263">
        <f>SUMIFS(Tabel132[Cluster],Tabel132[ID],A263)</f>
        <v>44</v>
      </c>
      <c r="W263" t="str">
        <f>IFERROR(_xlfn.T.TEST(E263:N263,O263:T263,2,2),"")</f>
        <v/>
      </c>
      <c r="X263">
        <f>AVERAGE(E263:N263)</f>
        <v>0</v>
      </c>
      <c r="Y263">
        <f>AVERAGE(O263:T263)</f>
        <v>0</v>
      </c>
    </row>
    <row r="264" spans="1:25" x14ac:dyDescent="0.25">
      <c r="A264">
        <v>269</v>
      </c>
      <c r="B264" t="s">
        <v>112</v>
      </c>
      <c r="C264">
        <v>17100</v>
      </c>
      <c r="D264">
        <v>425</v>
      </c>
      <c r="E264">
        <v>336</v>
      </c>
      <c r="F264">
        <v>253</v>
      </c>
      <c r="G264">
        <v>168</v>
      </c>
      <c r="H264">
        <v>475</v>
      </c>
      <c r="I264">
        <v>223</v>
      </c>
      <c r="J264">
        <v>280</v>
      </c>
      <c r="K264">
        <v>257</v>
      </c>
      <c r="L264">
        <v>199</v>
      </c>
      <c r="M264">
        <v>327</v>
      </c>
      <c r="N264">
        <v>141</v>
      </c>
      <c r="O264">
        <v>259</v>
      </c>
      <c r="P264">
        <v>244</v>
      </c>
      <c r="Q264">
        <v>101</v>
      </c>
      <c r="R264">
        <v>174</v>
      </c>
      <c r="S264">
        <v>214</v>
      </c>
      <c r="T264">
        <v>65</v>
      </c>
      <c r="U264">
        <f t="shared" si="4"/>
        <v>1</v>
      </c>
      <c r="V264">
        <f>SUMIFS(Tabel132[Cluster],Tabel132[ID],A264)</f>
        <v>21</v>
      </c>
      <c r="W264">
        <f>IFERROR(_xlfn.T.TEST(E264:N264,O264:T264,2,2),"")</f>
        <v>7.6090813737532459E-2</v>
      </c>
      <c r="X264">
        <f>AVERAGE(E264:N264)</f>
        <v>265.89999999999998</v>
      </c>
      <c r="Y264">
        <f>AVERAGE(O264:T264)</f>
        <v>176.16666666666666</v>
      </c>
    </row>
    <row r="265" spans="1:25" x14ac:dyDescent="0.25">
      <c r="A265">
        <v>270</v>
      </c>
      <c r="B265" t="s">
        <v>663</v>
      </c>
      <c r="C265">
        <v>103600</v>
      </c>
      <c r="D265">
        <v>871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f t="shared" si="4"/>
        <v>0</v>
      </c>
      <c r="V265">
        <f>SUMIFS(Tabel132[Cluster],Tabel132[ID],A265)</f>
        <v>0</v>
      </c>
      <c r="W265" t="str">
        <f>IFERROR(_xlfn.T.TEST(E265:N265,O265:T265,2,2),"")</f>
        <v/>
      </c>
      <c r="X265">
        <f>AVERAGE(E265:N265)</f>
        <v>0</v>
      </c>
      <c r="Y265">
        <f>AVERAGE(O265:T265)</f>
        <v>0</v>
      </c>
    </row>
    <row r="266" spans="1:25" x14ac:dyDescent="0.25">
      <c r="A266">
        <v>271</v>
      </c>
      <c r="B266" t="s">
        <v>113</v>
      </c>
      <c r="C266">
        <v>79600</v>
      </c>
      <c r="D266">
        <v>339</v>
      </c>
      <c r="E266">
        <v>1</v>
      </c>
      <c r="F266">
        <v>826</v>
      </c>
      <c r="G266">
        <v>1008</v>
      </c>
      <c r="H266">
        <v>32</v>
      </c>
      <c r="I266">
        <v>824</v>
      </c>
      <c r="J266">
        <v>153</v>
      </c>
      <c r="K266">
        <v>188</v>
      </c>
      <c r="L266">
        <v>295</v>
      </c>
      <c r="M266">
        <v>134</v>
      </c>
      <c r="N266">
        <v>339</v>
      </c>
      <c r="O266">
        <v>1008</v>
      </c>
      <c r="P266">
        <v>741</v>
      </c>
      <c r="Q266">
        <v>1068</v>
      </c>
      <c r="R266">
        <v>486</v>
      </c>
      <c r="S266">
        <v>594</v>
      </c>
      <c r="T266">
        <v>247</v>
      </c>
      <c r="U266">
        <f t="shared" si="4"/>
        <v>1</v>
      </c>
      <c r="V266">
        <f>SUMIFS(Tabel132[Cluster],Tabel132[ID],A266)</f>
        <v>86</v>
      </c>
      <c r="W266">
        <f>IFERROR(_xlfn.T.TEST(E266:N266,O266:T266,2,2),"")</f>
        <v>0.10688406376653711</v>
      </c>
      <c r="X266">
        <f>AVERAGE(E266:N266)</f>
        <v>380</v>
      </c>
      <c r="Y266">
        <f>AVERAGE(O266:T266)</f>
        <v>690.66666666666663</v>
      </c>
    </row>
    <row r="267" spans="1:25" x14ac:dyDescent="0.25">
      <c r="A267">
        <v>272</v>
      </c>
      <c r="B267" t="s">
        <v>114</v>
      </c>
      <c r="C267">
        <v>72300</v>
      </c>
      <c r="D267">
        <v>141</v>
      </c>
      <c r="E267">
        <v>98</v>
      </c>
      <c r="F267">
        <v>8</v>
      </c>
      <c r="G267">
        <v>0</v>
      </c>
      <c r="H267">
        <v>0</v>
      </c>
      <c r="I267">
        <v>5</v>
      </c>
      <c r="J267">
        <v>0</v>
      </c>
      <c r="K267">
        <v>1</v>
      </c>
      <c r="L267">
        <v>10</v>
      </c>
      <c r="M267">
        <v>0</v>
      </c>
      <c r="N267">
        <v>2</v>
      </c>
      <c r="O267">
        <v>0</v>
      </c>
      <c r="P267">
        <v>6</v>
      </c>
      <c r="Q267">
        <v>4</v>
      </c>
      <c r="R267">
        <v>32</v>
      </c>
      <c r="S267">
        <v>5</v>
      </c>
      <c r="T267">
        <v>1</v>
      </c>
      <c r="U267">
        <f t="shared" si="4"/>
        <v>1</v>
      </c>
      <c r="V267">
        <f>SUMIFS(Tabel132[Cluster],Tabel132[ID],A267)</f>
        <v>83</v>
      </c>
      <c r="W267">
        <f>IFERROR(_xlfn.T.TEST(E267:N267,O267:T267,2,2),"")</f>
        <v>0.74151442350988961</v>
      </c>
      <c r="X267">
        <f>AVERAGE(E267:N267)</f>
        <v>12.4</v>
      </c>
      <c r="Y267">
        <f>AVERAGE(O267:T267)</f>
        <v>8</v>
      </c>
    </row>
    <row r="268" spans="1:25" x14ac:dyDescent="0.25">
      <c r="A268">
        <v>274</v>
      </c>
      <c r="B268" t="s">
        <v>115</v>
      </c>
      <c r="C268">
        <v>26400</v>
      </c>
      <c r="D268">
        <v>879</v>
      </c>
      <c r="E268">
        <v>2189</v>
      </c>
      <c r="F268">
        <v>4048</v>
      </c>
      <c r="G268">
        <v>4450</v>
      </c>
      <c r="H268">
        <v>3421</v>
      </c>
      <c r="I268">
        <v>2801</v>
      </c>
      <c r="J268">
        <v>2657</v>
      </c>
      <c r="K268">
        <v>3017</v>
      </c>
      <c r="L268">
        <v>1953</v>
      </c>
      <c r="M268">
        <v>2758</v>
      </c>
      <c r="N268">
        <v>2214</v>
      </c>
      <c r="O268">
        <v>6010</v>
      </c>
      <c r="P268">
        <v>3527</v>
      </c>
      <c r="Q268">
        <v>4895</v>
      </c>
      <c r="R268">
        <v>4264</v>
      </c>
      <c r="S268">
        <v>3505</v>
      </c>
      <c r="T268">
        <v>3633</v>
      </c>
      <c r="U268">
        <f t="shared" si="4"/>
        <v>1</v>
      </c>
      <c r="V268">
        <f>SUMIFS(Tabel132[Cluster],Tabel132[ID],A268)</f>
        <v>34</v>
      </c>
      <c r="W268">
        <f>IFERROR(_xlfn.T.TEST(E268:N268,O268:T268,2,2),"")</f>
        <v>1.0054438528499868E-2</v>
      </c>
      <c r="X268">
        <f>AVERAGE(E268:N268)</f>
        <v>2950.8</v>
      </c>
      <c r="Y268">
        <f>AVERAGE(O268:T268)</f>
        <v>4305.666666666667</v>
      </c>
    </row>
    <row r="269" spans="1:25" x14ac:dyDescent="0.25">
      <c r="A269">
        <v>275</v>
      </c>
      <c r="B269" t="s">
        <v>664</v>
      </c>
      <c r="C269">
        <v>49300</v>
      </c>
      <c r="D269">
        <v>477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f t="shared" si="4"/>
        <v>0</v>
      </c>
      <c r="V269">
        <f>SUMIFS(Tabel132[Cluster],Tabel132[ID],A269)</f>
        <v>0</v>
      </c>
      <c r="W269" t="str">
        <f>IFERROR(_xlfn.T.TEST(E269:N269,O269:T269,2,2),"")</f>
        <v/>
      </c>
      <c r="X269">
        <f>AVERAGE(E269:N269)</f>
        <v>0</v>
      </c>
      <c r="Y269">
        <f>AVERAGE(O269:T269)</f>
        <v>0</v>
      </c>
    </row>
    <row r="270" spans="1:25" x14ac:dyDescent="0.25">
      <c r="A270">
        <v>276</v>
      </c>
      <c r="B270" t="s">
        <v>665</v>
      </c>
      <c r="C270">
        <v>33800</v>
      </c>
      <c r="D270">
        <v>961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f t="shared" si="4"/>
        <v>0</v>
      </c>
      <c r="V270">
        <f>SUMIFS(Tabel132[Cluster],Tabel132[ID],A270)</f>
        <v>43</v>
      </c>
      <c r="W270" t="str">
        <f>IFERROR(_xlfn.T.TEST(E270:N270,O270:T270,2,2),"")</f>
        <v/>
      </c>
      <c r="X270">
        <f>AVERAGE(E270:N270)</f>
        <v>0</v>
      </c>
      <c r="Y270">
        <f>AVERAGE(O270:T270)</f>
        <v>0</v>
      </c>
    </row>
    <row r="271" spans="1:25" x14ac:dyDescent="0.25">
      <c r="A271">
        <v>277</v>
      </c>
      <c r="B271" t="s">
        <v>666</v>
      </c>
      <c r="C271">
        <v>103800</v>
      </c>
      <c r="D271">
        <v>871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f t="shared" si="4"/>
        <v>0</v>
      </c>
      <c r="V271">
        <f>SUMIFS(Tabel132[Cluster],Tabel132[ID],A271)</f>
        <v>0</v>
      </c>
      <c r="W271" t="str">
        <f>IFERROR(_xlfn.T.TEST(E271:N271,O271:T271,2,2),"")</f>
        <v/>
      </c>
      <c r="X271">
        <f>AVERAGE(E271:N271)</f>
        <v>0</v>
      </c>
      <c r="Y271">
        <f>AVERAGE(O271:T271)</f>
        <v>0</v>
      </c>
    </row>
    <row r="272" spans="1:25" x14ac:dyDescent="0.25">
      <c r="A272">
        <v>278</v>
      </c>
      <c r="B272" t="s">
        <v>116</v>
      </c>
      <c r="C272">
        <v>50000</v>
      </c>
      <c r="D272">
        <v>477</v>
      </c>
      <c r="E272">
        <v>788</v>
      </c>
      <c r="F272">
        <v>766</v>
      </c>
      <c r="G272">
        <v>710</v>
      </c>
      <c r="H272">
        <v>630</v>
      </c>
      <c r="I272">
        <v>679</v>
      </c>
      <c r="J272">
        <v>1377</v>
      </c>
      <c r="K272">
        <v>616</v>
      </c>
      <c r="L272">
        <v>373</v>
      </c>
      <c r="M272">
        <v>453</v>
      </c>
      <c r="N272">
        <v>388</v>
      </c>
      <c r="O272">
        <v>670</v>
      </c>
      <c r="P272">
        <v>550</v>
      </c>
      <c r="Q272">
        <v>694</v>
      </c>
      <c r="R272">
        <v>769</v>
      </c>
      <c r="S272">
        <v>472</v>
      </c>
      <c r="T272">
        <v>562</v>
      </c>
      <c r="U272">
        <f t="shared" si="4"/>
        <v>1</v>
      </c>
      <c r="V272">
        <f>SUMIFS(Tabel132[Cluster],Tabel132[ID],A272)</f>
        <v>66</v>
      </c>
      <c r="W272">
        <f>IFERROR(_xlfn.T.TEST(E272:N272,O272:T272,2,2),"")</f>
        <v>0.64363627038248283</v>
      </c>
      <c r="X272">
        <f>AVERAGE(E272:N272)</f>
        <v>678</v>
      </c>
      <c r="Y272">
        <f>AVERAGE(O272:T272)</f>
        <v>619.5</v>
      </c>
    </row>
    <row r="273" spans="1:25" x14ac:dyDescent="0.25">
      <c r="A273">
        <v>279</v>
      </c>
      <c r="B273" t="s">
        <v>117</v>
      </c>
      <c r="C273">
        <v>25800</v>
      </c>
      <c r="D273">
        <v>894</v>
      </c>
      <c r="E273">
        <v>2</v>
      </c>
      <c r="F273">
        <v>35</v>
      </c>
      <c r="G273">
        <v>36</v>
      </c>
      <c r="H273">
        <v>0</v>
      </c>
      <c r="I273">
        <v>12</v>
      </c>
      <c r="J273">
        <v>12</v>
      </c>
      <c r="K273">
        <v>2</v>
      </c>
      <c r="L273">
        <v>4</v>
      </c>
      <c r="M273">
        <v>10</v>
      </c>
      <c r="N273">
        <v>4</v>
      </c>
      <c r="O273">
        <v>13</v>
      </c>
      <c r="P273">
        <v>17</v>
      </c>
      <c r="Q273">
        <v>13</v>
      </c>
      <c r="R273">
        <v>11</v>
      </c>
      <c r="S273">
        <v>25</v>
      </c>
      <c r="T273">
        <v>9</v>
      </c>
      <c r="U273">
        <f t="shared" si="4"/>
        <v>1</v>
      </c>
      <c r="V273">
        <f>SUMIFS(Tabel132[Cluster],Tabel132[ID],A273)</f>
        <v>33</v>
      </c>
      <c r="W273">
        <f>IFERROR(_xlfn.T.TEST(E273:N273,O273:T273,2,2),"")</f>
        <v>0.61471809272012123</v>
      </c>
      <c r="X273">
        <f>AVERAGE(E273:N273)</f>
        <v>11.7</v>
      </c>
      <c r="Y273">
        <f>AVERAGE(O273:T273)</f>
        <v>14.666666666666666</v>
      </c>
    </row>
    <row r="274" spans="1:25" x14ac:dyDescent="0.25">
      <c r="A274">
        <v>280</v>
      </c>
      <c r="B274" t="s">
        <v>667</v>
      </c>
      <c r="C274">
        <v>87100</v>
      </c>
      <c r="D274">
        <v>987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39</v>
      </c>
      <c r="K274">
        <v>0</v>
      </c>
      <c r="L274">
        <v>248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f t="shared" si="4"/>
        <v>1</v>
      </c>
      <c r="V274">
        <f>SUMIFS(Tabel132[Cluster],Tabel132[ID],A274)</f>
        <v>94</v>
      </c>
      <c r="W274">
        <f>IFERROR(_xlfn.T.TEST(E274:N274,O274:T274,2,2),"")</f>
        <v>0.38382670458903789</v>
      </c>
      <c r="X274">
        <f>AVERAGE(E274:N274)</f>
        <v>29</v>
      </c>
      <c r="Y274">
        <f>AVERAGE(O274:T274)</f>
        <v>0</v>
      </c>
    </row>
    <row r="275" spans="1:25" x14ac:dyDescent="0.25">
      <c r="A275">
        <v>281</v>
      </c>
      <c r="B275" t="s">
        <v>118</v>
      </c>
      <c r="C275">
        <v>14900</v>
      </c>
      <c r="D275">
        <v>394</v>
      </c>
      <c r="E275">
        <v>844</v>
      </c>
      <c r="F275">
        <v>750</v>
      </c>
      <c r="G275">
        <v>158</v>
      </c>
      <c r="H275">
        <v>362</v>
      </c>
      <c r="I275">
        <v>308</v>
      </c>
      <c r="J275">
        <v>494</v>
      </c>
      <c r="K275">
        <v>925</v>
      </c>
      <c r="L275">
        <v>140</v>
      </c>
      <c r="M275">
        <v>2179</v>
      </c>
      <c r="N275">
        <v>287</v>
      </c>
      <c r="O275">
        <v>272</v>
      </c>
      <c r="P275">
        <v>71</v>
      </c>
      <c r="Q275">
        <v>133</v>
      </c>
      <c r="R275">
        <v>87</v>
      </c>
      <c r="S275">
        <v>873</v>
      </c>
      <c r="T275">
        <v>1051</v>
      </c>
      <c r="U275">
        <f t="shared" si="4"/>
        <v>1</v>
      </c>
      <c r="V275">
        <f>SUMIFS(Tabel132[Cluster],Tabel132[ID],A275)</f>
        <v>18</v>
      </c>
      <c r="W275">
        <f>IFERROR(_xlfn.T.TEST(E275:N275,O275:T275,2,2),"")</f>
        <v>0.43248992986834744</v>
      </c>
      <c r="X275">
        <f>AVERAGE(E275:N275)</f>
        <v>644.70000000000005</v>
      </c>
      <c r="Y275">
        <f>AVERAGE(O275:T275)</f>
        <v>414.5</v>
      </c>
    </row>
    <row r="276" spans="1:25" x14ac:dyDescent="0.25">
      <c r="A276">
        <v>283</v>
      </c>
      <c r="B276" t="s">
        <v>668</v>
      </c>
      <c r="C276">
        <v>87300</v>
      </c>
      <c r="D276">
        <v>987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f t="shared" si="4"/>
        <v>0</v>
      </c>
      <c r="V276">
        <f>SUMIFS(Tabel132[Cluster],Tabel132[ID],A276)</f>
        <v>94</v>
      </c>
      <c r="W276" t="str">
        <f>IFERROR(_xlfn.T.TEST(E276:N276,O276:T276,2,2),"")</f>
        <v/>
      </c>
      <c r="X276">
        <f>AVERAGE(E276:N276)</f>
        <v>0</v>
      </c>
      <c r="Y276">
        <f>AVERAGE(O276:T276)</f>
        <v>0</v>
      </c>
    </row>
    <row r="277" spans="1:25" x14ac:dyDescent="0.25">
      <c r="A277">
        <v>284</v>
      </c>
      <c r="B277" t="s">
        <v>669</v>
      </c>
      <c r="C277">
        <v>33900</v>
      </c>
      <c r="D277">
        <v>961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f t="shared" si="4"/>
        <v>0</v>
      </c>
      <c r="V277">
        <f>SUMIFS(Tabel132[Cluster],Tabel132[ID],A277)</f>
        <v>43</v>
      </c>
      <c r="W277" t="str">
        <f>IFERROR(_xlfn.T.TEST(E277:N277,O277:T277,2,2),"")</f>
        <v/>
      </c>
      <c r="X277">
        <f>AVERAGE(E277:N277)</f>
        <v>0</v>
      </c>
      <c r="Y277">
        <f>AVERAGE(O277:T277)</f>
        <v>0</v>
      </c>
    </row>
    <row r="278" spans="1:25" x14ac:dyDescent="0.25">
      <c r="A278">
        <v>285</v>
      </c>
      <c r="B278" t="s">
        <v>670</v>
      </c>
      <c r="C278">
        <v>104000</v>
      </c>
      <c r="D278">
        <v>871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f t="shared" si="4"/>
        <v>0</v>
      </c>
      <c r="V278">
        <f>SUMIFS(Tabel132[Cluster],Tabel132[ID],A278)</f>
        <v>0</v>
      </c>
      <c r="W278" t="str">
        <f>IFERROR(_xlfn.T.TEST(E278:N278,O278:T278,2,2),"")</f>
        <v/>
      </c>
      <c r="X278">
        <f>AVERAGE(E278:N278)</f>
        <v>0</v>
      </c>
      <c r="Y278">
        <f>AVERAGE(O278:T278)</f>
        <v>0</v>
      </c>
    </row>
    <row r="279" spans="1:25" x14ac:dyDescent="0.25">
      <c r="A279">
        <v>286</v>
      </c>
      <c r="B279" t="s">
        <v>671</v>
      </c>
      <c r="C279">
        <v>73700</v>
      </c>
      <c r="D279">
        <v>141</v>
      </c>
      <c r="E279">
        <v>9</v>
      </c>
      <c r="F279">
        <v>0</v>
      </c>
      <c r="G279">
        <v>2</v>
      </c>
      <c r="H279">
        <v>0</v>
      </c>
      <c r="I279">
        <v>58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</v>
      </c>
      <c r="T279">
        <v>0</v>
      </c>
      <c r="U279">
        <f t="shared" si="4"/>
        <v>1</v>
      </c>
      <c r="V279">
        <f>SUMIFS(Tabel132[Cluster],Tabel132[ID],A279)</f>
        <v>83</v>
      </c>
      <c r="W279">
        <f>IFERROR(_xlfn.T.TEST(E279:N279,O279:T279,2,2),"")</f>
        <v>0.38212933514889014</v>
      </c>
      <c r="X279">
        <f>AVERAGE(E279:N279)</f>
        <v>7.1</v>
      </c>
      <c r="Y279">
        <f>AVERAGE(O279:T279)</f>
        <v>0.33333333333333331</v>
      </c>
    </row>
    <row r="280" spans="1:25" x14ac:dyDescent="0.25">
      <c r="A280">
        <v>287</v>
      </c>
      <c r="B280" t="s">
        <v>119</v>
      </c>
      <c r="C280">
        <v>54600</v>
      </c>
      <c r="D280">
        <v>809</v>
      </c>
      <c r="E280">
        <v>30</v>
      </c>
      <c r="F280">
        <v>7</v>
      </c>
      <c r="G280">
        <v>55</v>
      </c>
      <c r="H280">
        <v>1</v>
      </c>
      <c r="I280">
        <v>0</v>
      </c>
      <c r="J280">
        <v>0</v>
      </c>
      <c r="K280">
        <v>3</v>
      </c>
      <c r="L280">
        <v>5</v>
      </c>
      <c r="M280">
        <v>2</v>
      </c>
      <c r="N280">
        <v>4</v>
      </c>
      <c r="O280">
        <v>8</v>
      </c>
      <c r="P280">
        <v>1</v>
      </c>
      <c r="Q280">
        <v>12</v>
      </c>
      <c r="R280">
        <v>3</v>
      </c>
      <c r="S280">
        <v>19</v>
      </c>
      <c r="T280">
        <v>1</v>
      </c>
      <c r="U280">
        <f t="shared" si="4"/>
        <v>1</v>
      </c>
      <c r="V280">
        <f>SUMIFS(Tabel132[Cluster],Tabel132[ID],A280)</f>
        <v>75</v>
      </c>
      <c r="W280">
        <f>IFERROR(_xlfn.T.TEST(E280:N280,O280:T280,2,2),"")</f>
        <v>0.67003227631473694</v>
      </c>
      <c r="X280">
        <f>AVERAGE(E280:N280)</f>
        <v>10.7</v>
      </c>
      <c r="Y280">
        <f>AVERAGE(O280:T280)</f>
        <v>7.333333333333333</v>
      </c>
    </row>
    <row r="281" spans="1:25" x14ac:dyDescent="0.25">
      <c r="A281">
        <v>288</v>
      </c>
      <c r="B281" t="s">
        <v>120</v>
      </c>
      <c r="C281">
        <v>22900</v>
      </c>
      <c r="D281">
        <v>746</v>
      </c>
      <c r="E281">
        <v>2169</v>
      </c>
      <c r="F281">
        <v>1505</v>
      </c>
      <c r="G281">
        <v>1052</v>
      </c>
      <c r="H281">
        <v>529</v>
      </c>
      <c r="I281">
        <v>1378</v>
      </c>
      <c r="J281">
        <v>857</v>
      </c>
      <c r="K281">
        <v>4575</v>
      </c>
      <c r="L281">
        <v>888</v>
      </c>
      <c r="M281">
        <v>1779</v>
      </c>
      <c r="N281">
        <v>383</v>
      </c>
      <c r="O281">
        <v>1811</v>
      </c>
      <c r="P281">
        <v>1631</v>
      </c>
      <c r="Q281">
        <v>1449</v>
      </c>
      <c r="R281">
        <v>1812</v>
      </c>
      <c r="S281">
        <v>1263</v>
      </c>
      <c r="T281">
        <v>807</v>
      </c>
      <c r="U281">
        <f t="shared" si="4"/>
        <v>1</v>
      </c>
      <c r="V281">
        <f>SUMIFS(Tabel132[Cluster],Tabel132[ID],A281)</f>
        <v>29</v>
      </c>
      <c r="W281">
        <f>IFERROR(_xlfn.T.TEST(E281:N281,O281:T281,2,2),"")</f>
        <v>0.92501910572089507</v>
      </c>
      <c r="X281">
        <f>AVERAGE(E281:N281)</f>
        <v>1511.5</v>
      </c>
      <c r="Y281">
        <f>AVERAGE(O281:T281)</f>
        <v>1462.1666666666667</v>
      </c>
    </row>
    <row r="282" spans="1:25" x14ac:dyDescent="0.25">
      <c r="A282">
        <v>289</v>
      </c>
      <c r="B282" t="s">
        <v>121</v>
      </c>
      <c r="C282">
        <v>28400</v>
      </c>
      <c r="D282">
        <v>541</v>
      </c>
      <c r="E282">
        <v>1533</v>
      </c>
      <c r="F282">
        <v>1438</v>
      </c>
      <c r="G282">
        <v>1750</v>
      </c>
      <c r="H282">
        <v>2479</v>
      </c>
      <c r="I282">
        <v>1321</v>
      </c>
      <c r="J282">
        <v>4914</v>
      </c>
      <c r="K282">
        <v>2062</v>
      </c>
      <c r="L282">
        <v>1957</v>
      </c>
      <c r="M282">
        <v>2133</v>
      </c>
      <c r="N282">
        <v>2349</v>
      </c>
      <c r="O282">
        <v>2054</v>
      </c>
      <c r="P282">
        <v>1169</v>
      </c>
      <c r="Q282">
        <v>1604</v>
      </c>
      <c r="R282">
        <v>1841</v>
      </c>
      <c r="S282">
        <v>1660</v>
      </c>
      <c r="T282">
        <v>2630</v>
      </c>
      <c r="U282">
        <f t="shared" si="4"/>
        <v>1</v>
      </c>
      <c r="V282">
        <f>SUMIFS(Tabel132[Cluster],Tabel132[ID],A282)</f>
        <v>36</v>
      </c>
      <c r="W282">
        <f>IFERROR(_xlfn.T.TEST(E282:N282,O282:T282,2,2),"")</f>
        <v>0.43071050276810074</v>
      </c>
      <c r="X282">
        <f>AVERAGE(E282:N282)</f>
        <v>2193.6</v>
      </c>
      <c r="Y282">
        <f>AVERAGE(O282:T282)</f>
        <v>1826.3333333333333</v>
      </c>
    </row>
    <row r="283" spans="1:25" x14ac:dyDescent="0.25">
      <c r="A283">
        <v>290</v>
      </c>
      <c r="B283" t="s">
        <v>672</v>
      </c>
      <c r="C283">
        <v>77200</v>
      </c>
      <c r="D283">
        <v>1097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f t="shared" si="4"/>
        <v>0</v>
      </c>
      <c r="V283">
        <f>SUMIFS(Tabel132[Cluster],Tabel132[ID],A283)</f>
        <v>85</v>
      </c>
      <c r="W283" t="str">
        <f>IFERROR(_xlfn.T.TEST(E283:N283,O283:T283,2,2),"")</f>
        <v/>
      </c>
      <c r="X283">
        <f>AVERAGE(E283:N283)</f>
        <v>0</v>
      </c>
      <c r="Y283">
        <f>AVERAGE(O283:T283)</f>
        <v>0</v>
      </c>
    </row>
    <row r="284" spans="1:25" x14ac:dyDescent="0.25">
      <c r="A284">
        <v>291</v>
      </c>
      <c r="B284" t="s">
        <v>673</v>
      </c>
      <c r="C284">
        <v>34000</v>
      </c>
      <c r="D284">
        <v>961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f t="shared" si="4"/>
        <v>0</v>
      </c>
      <c r="V284">
        <f>SUMIFS(Tabel132[Cluster],Tabel132[ID],A284)</f>
        <v>43</v>
      </c>
      <c r="W284" t="str">
        <f>IFERROR(_xlfn.T.TEST(E284:N284,O284:T284,2,2),"")</f>
        <v/>
      </c>
      <c r="X284">
        <f>AVERAGE(E284:N284)</f>
        <v>0</v>
      </c>
      <c r="Y284">
        <f>AVERAGE(O284:T284)</f>
        <v>0</v>
      </c>
    </row>
    <row r="285" spans="1:25" x14ac:dyDescent="0.25">
      <c r="A285">
        <v>292</v>
      </c>
      <c r="B285" t="s">
        <v>122</v>
      </c>
      <c r="C285">
        <v>50200</v>
      </c>
      <c r="D285">
        <v>278</v>
      </c>
      <c r="E285">
        <v>143</v>
      </c>
      <c r="F285">
        <v>203</v>
      </c>
      <c r="G285">
        <v>125</v>
      </c>
      <c r="H285">
        <v>51</v>
      </c>
      <c r="I285">
        <v>248</v>
      </c>
      <c r="J285">
        <v>215</v>
      </c>
      <c r="K285">
        <v>348</v>
      </c>
      <c r="L285">
        <v>250</v>
      </c>
      <c r="M285">
        <v>63</v>
      </c>
      <c r="N285">
        <v>18</v>
      </c>
      <c r="O285">
        <v>87</v>
      </c>
      <c r="P285">
        <v>99</v>
      </c>
      <c r="Q285">
        <v>115</v>
      </c>
      <c r="R285">
        <v>173</v>
      </c>
      <c r="S285">
        <v>129</v>
      </c>
      <c r="T285">
        <v>24</v>
      </c>
      <c r="U285">
        <f t="shared" si="4"/>
        <v>1</v>
      </c>
      <c r="V285">
        <f>SUMIFS(Tabel132[Cluster],Tabel132[ID],A285)</f>
        <v>66</v>
      </c>
      <c r="W285">
        <f>IFERROR(_xlfn.T.TEST(E285:N285,O285:T285,2,2),"")</f>
        <v>0.19932704245901112</v>
      </c>
      <c r="X285">
        <f>AVERAGE(E285:N285)</f>
        <v>166.4</v>
      </c>
      <c r="Y285">
        <f>AVERAGE(O285:T285)</f>
        <v>104.5</v>
      </c>
    </row>
    <row r="286" spans="1:25" x14ac:dyDescent="0.25">
      <c r="A286">
        <v>293</v>
      </c>
      <c r="B286" t="s">
        <v>674</v>
      </c>
      <c r="C286">
        <v>103700</v>
      </c>
      <c r="D286">
        <v>871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f t="shared" si="4"/>
        <v>0</v>
      </c>
      <c r="V286">
        <f>SUMIFS(Tabel132[Cluster],Tabel132[ID],A286)</f>
        <v>0</v>
      </c>
      <c r="W286" t="str">
        <f>IFERROR(_xlfn.T.TEST(E286:N286,O286:T286,2,2),"")</f>
        <v/>
      </c>
      <c r="X286">
        <f>AVERAGE(E286:N286)</f>
        <v>0</v>
      </c>
      <c r="Y286">
        <f>AVERAGE(O286:T286)</f>
        <v>0</v>
      </c>
    </row>
    <row r="287" spans="1:25" x14ac:dyDescent="0.25">
      <c r="A287">
        <v>294</v>
      </c>
      <c r="B287" t="s">
        <v>675</v>
      </c>
      <c r="C287">
        <v>80700</v>
      </c>
      <c r="D287">
        <v>323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f t="shared" si="4"/>
        <v>0</v>
      </c>
      <c r="V287">
        <f>SUMIFS(Tabel132[Cluster],Tabel132[ID],A287)</f>
        <v>89</v>
      </c>
      <c r="W287" t="str">
        <f>IFERROR(_xlfn.T.TEST(E287:N287,O287:T287,2,2),"")</f>
        <v/>
      </c>
      <c r="X287">
        <f>AVERAGE(E287:N287)</f>
        <v>0</v>
      </c>
      <c r="Y287">
        <f>AVERAGE(O287:T287)</f>
        <v>0</v>
      </c>
    </row>
    <row r="288" spans="1:25" x14ac:dyDescent="0.25">
      <c r="A288">
        <v>295</v>
      </c>
      <c r="B288" t="s">
        <v>123</v>
      </c>
      <c r="C288">
        <v>47100</v>
      </c>
      <c r="D288">
        <v>703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f t="shared" si="4"/>
        <v>0</v>
      </c>
      <c r="V288">
        <f>SUMIFS(Tabel132[Cluster],Tabel132[ID],A288)</f>
        <v>62</v>
      </c>
      <c r="W288" t="str">
        <f>IFERROR(_xlfn.T.TEST(E288:N288,O288:T288,2,2),"")</f>
        <v/>
      </c>
      <c r="X288">
        <f>AVERAGE(E288:N288)</f>
        <v>0</v>
      </c>
      <c r="Y288">
        <f>AVERAGE(O288:T288)</f>
        <v>0</v>
      </c>
    </row>
    <row r="289" spans="1:25" x14ac:dyDescent="0.25">
      <c r="A289">
        <v>296</v>
      </c>
      <c r="B289" t="s">
        <v>124</v>
      </c>
      <c r="C289">
        <v>19700</v>
      </c>
      <c r="D289">
        <v>48</v>
      </c>
      <c r="E289">
        <v>37</v>
      </c>
      <c r="F289">
        <v>457</v>
      </c>
      <c r="G289">
        <v>3269</v>
      </c>
      <c r="H289">
        <v>374</v>
      </c>
      <c r="I289">
        <v>59</v>
      </c>
      <c r="J289">
        <v>1594</v>
      </c>
      <c r="K289">
        <v>1933</v>
      </c>
      <c r="L289">
        <v>1052</v>
      </c>
      <c r="M289">
        <v>1560</v>
      </c>
      <c r="N289">
        <v>441</v>
      </c>
      <c r="O289">
        <v>421</v>
      </c>
      <c r="P289">
        <v>428</v>
      </c>
      <c r="Q289">
        <v>660</v>
      </c>
      <c r="R289">
        <v>462</v>
      </c>
      <c r="S289">
        <v>339</v>
      </c>
      <c r="T289">
        <v>365</v>
      </c>
      <c r="U289">
        <f t="shared" si="4"/>
        <v>1</v>
      </c>
      <c r="V289">
        <f>SUMIFS(Tabel132[Cluster],Tabel132[ID],A289)</f>
        <v>24</v>
      </c>
      <c r="W289">
        <f>IFERROR(_xlfn.T.TEST(E289:N289,O289:T289,2,2),"")</f>
        <v>0.15976585358753984</v>
      </c>
      <c r="X289">
        <f>AVERAGE(E289:N289)</f>
        <v>1077.5999999999999</v>
      </c>
      <c r="Y289">
        <f>AVERAGE(O289:T289)</f>
        <v>445.83333333333331</v>
      </c>
    </row>
    <row r="290" spans="1:25" x14ac:dyDescent="0.25">
      <c r="A290">
        <v>297</v>
      </c>
      <c r="B290" t="s">
        <v>676</v>
      </c>
      <c r="C290">
        <v>32000</v>
      </c>
      <c r="D290">
        <v>589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f t="shared" si="4"/>
        <v>0</v>
      </c>
      <c r="V290">
        <f>SUMIFS(Tabel132[Cluster],Tabel132[ID],A290)</f>
        <v>42</v>
      </c>
      <c r="W290" t="str">
        <f>IFERROR(_xlfn.T.TEST(E290:N290,O290:T290,2,2),"")</f>
        <v/>
      </c>
      <c r="X290">
        <f>AVERAGE(E290:N290)</f>
        <v>0</v>
      </c>
      <c r="Y290">
        <f>AVERAGE(O290:T290)</f>
        <v>0</v>
      </c>
    </row>
    <row r="291" spans="1:25" x14ac:dyDescent="0.25">
      <c r="A291">
        <v>298</v>
      </c>
      <c r="B291" t="s">
        <v>125</v>
      </c>
      <c r="C291">
        <v>52200</v>
      </c>
      <c r="D291">
        <v>835</v>
      </c>
      <c r="E291">
        <v>3518</v>
      </c>
      <c r="F291">
        <v>3634</v>
      </c>
      <c r="G291">
        <v>2993</v>
      </c>
      <c r="H291">
        <v>3001</v>
      </c>
      <c r="I291">
        <v>2903</v>
      </c>
      <c r="J291">
        <v>833</v>
      </c>
      <c r="K291">
        <v>2296</v>
      </c>
      <c r="L291">
        <v>1477</v>
      </c>
      <c r="M291">
        <v>579</v>
      </c>
      <c r="N291">
        <v>1692</v>
      </c>
      <c r="O291">
        <v>2391</v>
      </c>
      <c r="P291">
        <v>1534</v>
      </c>
      <c r="Q291">
        <v>3768</v>
      </c>
      <c r="R291">
        <v>2406</v>
      </c>
      <c r="S291">
        <v>2644</v>
      </c>
      <c r="T291">
        <v>1530</v>
      </c>
      <c r="U291">
        <f t="shared" si="4"/>
        <v>1</v>
      </c>
      <c r="V291">
        <f>SUMIFS(Tabel132[Cluster],Tabel132[ID],A291)</f>
        <v>73</v>
      </c>
      <c r="W291">
        <f>IFERROR(_xlfn.T.TEST(E291:N291,O291:T291,2,2),"")</f>
        <v>0.87064996715016718</v>
      </c>
      <c r="X291">
        <f>AVERAGE(E291:N291)</f>
        <v>2292.6</v>
      </c>
      <c r="Y291">
        <f>AVERAGE(O291:T291)</f>
        <v>2378.8333333333335</v>
      </c>
    </row>
    <row r="292" spans="1:25" x14ac:dyDescent="0.25">
      <c r="A292">
        <v>299</v>
      </c>
      <c r="B292" t="s">
        <v>677</v>
      </c>
      <c r="C292">
        <v>1200</v>
      </c>
      <c r="D292">
        <v>500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f t="shared" si="4"/>
        <v>0</v>
      </c>
      <c r="V292">
        <f>SUMIFS(Tabel132[Cluster],Tabel132[ID],A292)</f>
        <v>2</v>
      </c>
      <c r="W292" t="str">
        <f>IFERROR(_xlfn.T.TEST(E292:N292,O292:T292,2,2),"")</f>
        <v/>
      </c>
      <c r="X292">
        <f>AVERAGE(E292:N292)</f>
        <v>0</v>
      </c>
      <c r="Y292">
        <f>AVERAGE(O292:T292)</f>
        <v>0</v>
      </c>
    </row>
    <row r="293" spans="1:25" x14ac:dyDescent="0.25">
      <c r="A293">
        <v>300</v>
      </c>
      <c r="B293" t="s">
        <v>678</v>
      </c>
      <c r="C293">
        <v>69300</v>
      </c>
      <c r="D293">
        <v>178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f t="shared" si="4"/>
        <v>0</v>
      </c>
      <c r="V293">
        <f>SUMIFS(Tabel132[Cluster],Tabel132[ID],A293)</f>
        <v>82</v>
      </c>
      <c r="W293" t="str">
        <f>IFERROR(_xlfn.T.TEST(E293:N293,O293:T293,2,2),"")</f>
        <v/>
      </c>
      <c r="X293">
        <f>AVERAGE(E293:N293)</f>
        <v>0</v>
      </c>
      <c r="Y293">
        <f>AVERAGE(O293:T293)</f>
        <v>0</v>
      </c>
    </row>
    <row r="294" spans="1:25" x14ac:dyDescent="0.25">
      <c r="A294">
        <v>301</v>
      </c>
      <c r="B294" t="s">
        <v>126</v>
      </c>
      <c r="C294">
        <v>112600</v>
      </c>
      <c r="D294">
        <v>768</v>
      </c>
      <c r="E294">
        <v>2533</v>
      </c>
      <c r="F294">
        <v>2437</v>
      </c>
      <c r="G294">
        <v>2905</v>
      </c>
      <c r="H294">
        <v>1797</v>
      </c>
      <c r="I294">
        <v>2476</v>
      </c>
      <c r="J294">
        <v>1624</v>
      </c>
      <c r="K294">
        <v>1485</v>
      </c>
      <c r="L294">
        <v>1491</v>
      </c>
      <c r="M294">
        <v>1210</v>
      </c>
      <c r="N294">
        <v>1187</v>
      </c>
      <c r="O294">
        <v>2121</v>
      </c>
      <c r="P294">
        <v>2203</v>
      </c>
      <c r="Q294">
        <v>2085</v>
      </c>
      <c r="R294">
        <v>1525</v>
      </c>
      <c r="S294">
        <v>1936</v>
      </c>
      <c r="T294">
        <v>1297</v>
      </c>
      <c r="U294">
        <f t="shared" si="4"/>
        <v>1</v>
      </c>
      <c r="V294">
        <f>SUMIFS(Tabel132[Cluster],Tabel132[ID],A294)</f>
        <v>0</v>
      </c>
      <c r="W294">
        <f>IFERROR(_xlfn.T.TEST(E294:N294,O294:T294,2,2),"")</f>
        <v>0.85157913563303467</v>
      </c>
      <c r="X294">
        <f>AVERAGE(E294:N294)</f>
        <v>1914.5</v>
      </c>
      <c r="Y294">
        <f>AVERAGE(O294:T294)</f>
        <v>1861.1666666666667</v>
      </c>
    </row>
    <row r="295" spans="1:25" x14ac:dyDescent="0.25">
      <c r="A295">
        <v>302</v>
      </c>
      <c r="B295" t="s">
        <v>679</v>
      </c>
      <c r="C295">
        <v>78700</v>
      </c>
      <c r="D295">
        <v>339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f t="shared" si="4"/>
        <v>0</v>
      </c>
      <c r="V295">
        <f>SUMIFS(Tabel132[Cluster],Tabel132[ID],A295)</f>
        <v>86</v>
      </c>
      <c r="W295" t="str">
        <f>IFERROR(_xlfn.T.TEST(E295:N295,O295:T295,2,2),"")</f>
        <v/>
      </c>
      <c r="X295">
        <f>AVERAGE(E295:N295)</f>
        <v>0</v>
      </c>
      <c r="Y295">
        <f>AVERAGE(O295:T295)</f>
        <v>0</v>
      </c>
    </row>
    <row r="296" spans="1:25" x14ac:dyDescent="0.25">
      <c r="A296">
        <v>303</v>
      </c>
      <c r="B296" t="s">
        <v>127</v>
      </c>
      <c r="C296">
        <v>47200</v>
      </c>
      <c r="D296">
        <v>295</v>
      </c>
      <c r="E296">
        <v>3129</v>
      </c>
      <c r="F296">
        <v>2814</v>
      </c>
      <c r="G296">
        <v>3829</v>
      </c>
      <c r="H296">
        <v>2447</v>
      </c>
      <c r="I296">
        <v>2390</v>
      </c>
      <c r="J296">
        <v>1011</v>
      </c>
      <c r="K296">
        <v>2845</v>
      </c>
      <c r="L296">
        <v>808</v>
      </c>
      <c r="M296">
        <v>1519</v>
      </c>
      <c r="N296">
        <v>1007</v>
      </c>
      <c r="O296">
        <v>3422</v>
      </c>
      <c r="P296">
        <v>2432</v>
      </c>
      <c r="Q296">
        <v>3426</v>
      </c>
      <c r="R296">
        <v>3862</v>
      </c>
      <c r="S296">
        <v>1624</v>
      </c>
      <c r="T296">
        <v>1958</v>
      </c>
      <c r="U296">
        <f t="shared" si="4"/>
        <v>1</v>
      </c>
      <c r="V296">
        <f>SUMIFS(Tabel132[Cluster],Tabel132[ID],A296)</f>
        <v>62</v>
      </c>
      <c r="W296">
        <f>IFERROR(_xlfn.T.TEST(E296:N296,O296:T296,2,2),"")</f>
        <v>0.2554020391538861</v>
      </c>
      <c r="X296">
        <f>AVERAGE(E296:N296)</f>
        <v>2179.9</v>
      </c>
      <c r="Y296">
        <f>AVERAGE(O296:T296)</f>
        <v>2787.3333333333335</v>
      </c>
    </row>
    <row r="297" spans="1:25" x14ac:dyDescent="0.25">
      <c r="A297">
        <v>304</v>
      </c>
      <c r="B297" t="s">
        <v>128</v>
      </c>
      <c r="C297">
        <v>20400</v>
      </c>
      <c r="D297">
        <v>972</v>
      </c>
      <c r="E297">
        <v>375</v>
      </c>
      <c r="F297">
        <v>271</v>
      </c>
      <c r="G297">
        <v>401</v>
      </c>
      <c r="H297">
        <v>98</v>
      </c>
      <c r="I297">
        <v>403</v>
      </c>
      <c r="J297">
        <v>2531</v>
      </c>
      <c r="K297">
        <v>723</v>
      </c>
      <c r="L297">
        <v>1296</v>
      </c>
      <c r="M297">
        <v>1526</v>
      </c>
      <c r="N297">
        <v>206</v>
      </c>
      <c r="O297">
        <v>57</v>
      </c>
      <c r="P297">
        <v>564</v>
      </c>
      <c r="Q297">
        <v>3451</v>
      </c>
      <c r="R297">
        <v>400</v>
      </c>
      <c r="S297">
        <v>245</v>
      </c>
      <c r="T297">
        <v>247</v>
      </c>
      <c r="U297">
        <f t="shared" si="4"/>
        <v>1</v>
      </c>
      <c r="V297">
        <f>SUMIFS(Tabel132[Cluster],Tabel132[ID],A297)</f>
        <v>25</v>
      </c>
      <c r="W297">
        <f>IFERROR(_xlfn.T.TEST(E297:N297,O297:T297,2,2),"")</f>
        <v>0.93231731417007224</v>
      </c>
      <c r="X297">
        <f>AVERAGE(E297:N297)</f>
        <v>783</v>
      </c>
      <c r="Y297">
        <f>AVERAGE(O297:T297)</f>
        <v>827.33333333333337</v>
      </c>
    </row>
    <row r="298" spans="1:25" x14ac:dyDescent="0.25">
      <c r="A298">
        <v>305</v>
      </c>
      <c r="B298" t="s">
        <v>129</v>
      </c>
      <c r="C298">
        <v>16800</v>
      </c>
      <c r="D298">
        <v>385</v>
      </c>
      <c r="E298">
        <v>337</v>
      </c>
      <c r="F298">
        <v>754</v>
      </c>
      <c r="G298">
        <v>1413</v>
      </c>
      <c r="H298">
        <v>948</v>
      </c>
      <c r="I298">
        <v>337</v>
      </c>
      <c r="J298">
        <v>159</v>
      </c>
      <c r="K298">
        <v>389</v>
      </c>
      <c r="L298">
        <v>912</v>
      </c>
      <c r="M298">
        <v>1279</v>
      </c>
      <c r="N298">
        <v>1192</v>
      </c>
      <c r="O298">
        <v>746</v>
      </c>
      <c r="P298">
        <v>827</v>
      </c>
      <c r="Q298">
        <v>545</v>
      </c>
      <c r="R298">
        <v>609</v>
      </c>
      <c r="S298">
        <v>628</v>
      </c>
      <c r="T298">
        <v>1265</v>
      </c>
      <c r="U298">
        <f t="shared" si="4"/>
        <v>1</v>
      </c>
      <c r="V298">
        <f>SUMIFS(Tabel132[Cluster],Tabel132[ID],A298)</f>
        <v>20</v>
      </c>
      <c r="W298">
        <f>IFERROR(_xlfn.T.TEST(E298:N298,O298:T298,2,2),"")</f>
        <v>0.99223906072513923</v>
      </c>
      <c r="X298">
        <f>AVERAGE(E298:N298)</f>
        <v>772</v>
      </c>
      <c r="Y298">
        <f>AVERAGE(O298:T298)</f>
        <v>770</v>
      </c>
    </row>
    <row r="299" spans="1:25" x14ac:dyDescent="0.25">
      <c r="A299">
        <v>306</v>
      </c>
      <c r="B299" t="s">
        <v>680</v>
      </c>
      <c r="C299">
        <v>32600</v>
      </c>
      <c r="D299">
        <v>589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f t="shared" si="4"/>
        <v>0</v>
      </c>
      <c r="V299">
        <f>SUMIFS(Tabel132[Cluster],Tabel132[ID],A299)</f>
        <v>42</v>
      </c>
      <c r="W299" t="str">
        <f>IFERROR(_xlfn.T.TEST(E299:N299,O299:T299,2,2),"")</f>
        <v/>
      </c>
      <c r="X299">
        <f>AVERAGE(E299:N299)</f>
        <v>0</v>
      </c>
      <c r="Y299">
        <f>AVERAGE(O299:T299)</f>
        <v>0</v>
      </c>
    </row>
    <row r="300" spans="1:25" x14ac:dyDescent="0.25">
      <c r="A300">
        <v>307</v>
      </c>
      <c r="B300" t="s">
        <v>681</v>
      </c>
      <c r="C300">
        <v>94200</v>
      </c>
      <c r="D300">
        <v>370</v>
      </c>
      <c r="E300">
        <v>95</v>
      </c>
      <c r="F300">
        <v>0</v>
      </c>
      <c r="G300">
        <v>0</v>
      </c>
      <c r="H300">
        <v>3</v>
      </c>
      <c r="I300">
        <v>0</v>
      </c>
      <c r="J300">
        <v>4</v>
      </c>
      <c r="K300">
        <v>0</v>
      </c>
      <c r="L300">
        <v>24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f t="shared" si="4"/>
        <v>1</v>
      </c>
      <c r="V300">
        <f>SUMIFS(Tabel132[Cluster],Tabel132[ID],A300)</f>
        <v>96</v>
      </c>
      <c r="W300">
        <f>IFERROR(_xlfn.T.TEST(E300:N300,O300:T300,2,2),"")</f>
        <v>0.32582217497045296</v>
      </c>
      <c r="X300">
        <f>AVERAGE(E300:N300)</f>
        <v>12.6</v>
      </c>
      <c r="Y300">
        <f>AVERAGE(O300:T300)</f>
        <v>0</v>
      </c>
    </row>
    <row r="301" spans="1:25" x14ac:dyDescent="0.25">
      <c r="A301">
        <v>308</v>
      </c>
      <c r="B301" t="s">
        <v>682</v>
      </c>
      <c r="C301">
        <v>27800</v>
      </c>
      <c r="D301">
        <v>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f t="shared" si="4"/>
        <v>0</v>
      </c>
      <c r="V301">
        <f>SUMIFS(Tabel132[Cluster],Tabel132[ID],A301)</f>
        <v>0</v>
      </c>
      <c r="W301" t="str">
        <f>IFERROR(_xlfn.T.TEST(E301:N301,O301:T301,2,2),"")</f>
        <v/>
      </c>
      <c r="X301">
        <f>AVERAGE(E301:N301)</f>
        <v>0</v>
      </c>
      <c r="Y301">
        <f>AVERAGE(O301:T301)</f>
        <v>0</v>
      </c>
    </row>
    <row r="302" spans="1:25" x14ac:dyDescent="0.25">
      <c r="A302">
        <v>309</v>
      </c>
      <c r="B302" t="s">
        <v>683</v>
      </c>
      <c r="C302">
        <v>109100</v>
      </c>
      <c r="D302">
        <v>760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f t="shared" si="4"/>
        <v>0</v>
      </c>
      <c r="V302">
        <f>SUMIFS(Tabel132[Cluster],Tabel132[ID],A302)</f>
        <v>0</v>
      </c>
      <c r="W302" t="str">
        <f>IFERROR(_xlfn.T.TEST(E302:N302,O302:T302,2,2),"")</f>
        <v/>
      </c>
      <c r="X302">
        <f>AVERAGE(E302:N302)</f>
        <v>0</v>
      </c>
      <c r="Y302">
        <f>AVERAGE(O302:T302)</f>
        <v>0</v>
      </c>
    </row>
    <row r="303" spans="1:25" x14ac:dyDescent="0.25">
      <c r="A303">
        <v>310</v>
      </c>
      <c r="B303" t="s">
        <v>130</v>
      </c>
      <c r="C303">
        <v>49800</v>
      </c>
      <c r="D303">
        <v>275</v>
      </c>
      <c r="E303">
        <v>424</v>
      </c>
      <c r="F303">
        <v>390</v>
      </c>
      <c r="G303">
        <v>562</v>
      </c>
      <c r="H303">
        <v>153</v>
      </c>
      <c r="I303">
        <v>237</v>
      </c>
      <c r="J303">
        <v>22</v>
      </c>
      <c r="K303">
        <v>381</v>
      </c>
      <c r="L303">
        <v>702</v>
      </c>
      <c r="M303">
        <v>159</v>
      </c>
      <c r="N303">
        <v>185</v>
      </c>
      <c r="O303">
        <v>590</v>
      </c>
      <c r="P303">
        <v>587</v>
      </c>
      <c r="Q303">
        <v>177</v>
      </c>
      <c r="R303">
        <v>194</v>
      </c>
      <c r="S303">
        <v>397</v>
      </c>
      <c r="T303">
        <v>172</v>
      </c>
      <c r="U303">
        <f t="shared" si="4"/>
        <v>1</v>
      </c>
      <c r="V303">
        <f>SUMIFS(Tabel132[Cluster],Tabel132[ID],A303)</f>
        <v>65</v>
      </c>
      <c r="W303">
        <f>IFERROR(_xlfn.T.TEST(E303:N303,O303:T303,2,2),"")</f>
        <v>0.77255169345081354</v>
      </c>
      <c r="X303">
        <f>AVERAGE(E303:N303)</f>
        <v>321.5</v>
      </c>
      <c r="Y303">
        <f>AVERAGE(O303:T303)</f>
        <v>352.83333333333331</v>
      </c>
    </row>
    <row r="304" spans="1:25" x14ac:dyDescent="0.25">
      <c r="A304">
        <v>311</v>
      </c>
      <c r="B304" t="s">
        <v>131</v>
      </c>
      <c r="C304">
        <v>47300</v>
      </c>
      <c r="D304">
        <v>295</v>
      </c>
      <c r="E304">
        <v>628</v>
      </c>
      <c r="F304">
        <v>1681</v>
      </c>
      <c r="G304">
        <v>1749</v>
      </c>
      <c r="H304">
        <v>592</v>
      </c>
      <c r="I304">
        <v>587</v>
      </c>
      <c r="J304">
        <v>2396</v>
      </c>
      <c r="K304">
        <v>1968</v>
      </c>
      <c r="L304">
        <v>895</v>
      </c>
      <c r="M304">
        <v>641</v>
      </c>
      <c r="N304">
        <v>637</v>
      </c>
      <c r="O304">
        <v>1535</v>
      </c>
      <c r="P304">
        <v>1211</v>
      </c>
      <c r="Q304">
        <v>1611</v>
      </c>
      <c r="R304">
        <v>2215</v>
      </c>
      <c r="S304">
        <v>1357</v>
      </c>
      <c r="T304">
        <v>539</v>
      </c>
      <c r="U304">
        <f t="shared" si="4"/>
        <v>1</v>
      </c>
      <c r="V304">
        <f>SUMIFS(Tabel132[Cluster],Tabel132[ID],A304)</f>
        <v>62</v>
      </c>
      <c r="W304">
        <f>IFERROR(_xlfn.T.TEST(E304:N304,O304:T304,2,2),"")</f>
        <v>0.4948419575277001</v>
      </c>
      <c r="X304">
        <f>AVERAGE(E304:N304)</f>
        <v>1177.4000000000001</v>
      </c>
      <c r="Y304">
        <f>AVERAGE(O304:T304)</f>
        <v>1411.3333333333333</v>
      </c>
    </row>
    <row r="305" spans="1:25" x14ac:dyDescent="0.25">
      <c r="A305">
        <v>312</v>
      </c>
      <c r="B305" t="s">
        <v>684</v>
      </c>
      <c r="C305">
        <v>42100</v>
      </c>
      <c r="D305">
        <v>918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f t="shared" si="4"/>
        <v>0</v>
      </c>
      <c r="V305">
        <f>SUMIFS(Tabel132[Cluster],Tabel132[ID],A305)</f>
        <v>54</v>
      </c>
      <c r="W305" t="str">
        <f>IFERROR(_xlfn.T.TEST(E305:N305,O305:T305,2,2),"")</f>
        <v/>
      </c>
      <c r="X305">
        <f>AVERAGE(E305:N305)</f>
        <v>0</v>
      </c>
      <c r="Y305">
        <f>AVERAGE(O305:T305)</f>
        <v>0</v>
      </c>
    </row>
    <row r="306" spans="1:25" x14ac:dyDescent="0.25">
      <c r="A306">
        <v>313</v>
      </c>
      <c r="B306" t="s">
        <v>132</v>
      </c>
      <c r="C306">
        <v>78500</v>
      </c>
      <c r="D306">
        <v>343</v>
      </c>
      <c r="E306">
        <v>17254</v>
      </c>
      <c r="F306">
        <v>37632</v>
      </c>
      <c r="G306">
        <v>35775</v>
      </c>
      <c r="H306">
        <v>8898</v>
      </c>
      <c r="I306">
        <v>23269</v>
      </c>
      <c r="J306">
        <v>20782</v>
      </c>
      <c r="K306">
        <v>20199</v>
      </c>
      <c r="L306">
        <v>23930</v>
      </c>
      <c r="M306">
        <v>10002</v>
      </c>
      <c r="N306">
        <v>23004</v>
      </c>
      <c r="O306">
        <v>34717</v>
      </c>
      <c r="P306">
        <v>33905</v>
      </c>
      <c r="Q306">
        <v>25054</v>
      </c>
      <c r="R306">
        <v>33140</v>
      </c>
      <c r="S306">
        <v>32606</v>
      </c>
      <c r="T306">
        <v>9009</v>
      </c>
      <c r="U306">
        <f t="shared" si="4"/>
        <v>1</v>
      </c>
      <c r="V306">
        <f>SUMIFS(Tabel132[Cluster],Tabel132[ID],A306)</f>
        <v>0</v>
      </c>
      <c r="W306">
        <f>IFERROR(_xlfn.T.TEST(E306:N306,O306:T306,2,2),"")</f>
        <v>0.24464248945134989</v>
      </c>
      <c r="X306">
        <f>AVERAGE(E306:N306)</f>
        <v>22074.5</v>
      </c>
      <c r="Y306">
        <f>AVERAGE(O306:T306)</f>
        <v>28071.833333333332</v>
      </c>
    </row>
    <row r="307" spans="1:25" x14ac:dyDescent="0.25">
      <c r="A307">
        <v>314</v>
      </c>
      <c r="B307" t="s">
        <v>133</v>
      </c>
      <c r="C307">
        <v>24400</v>
      </c>
      <c r="D307">
        <v>111</v>
      </c>
      <c r="E307">
        <v>839</v>
      </c>
      <c r="F307">
        <v>421</v>
      </c>
      <c r="G307">
        <v>897</v>
      </c>
      <c r="H307">
        <v>1112</v>
      </c>
      <c r="I307">
        <v>522</v>
      </c>
      <c r="J307">
        <v>739</v>
      </c>
      <c r="K307">
        <v>382</v>
      </c>
      <c r="L307">
        <v>195</v>
      </c>
      <c r="M307">
        <v>303</v>
      </c>
      <c r="N307">
        <v>317</v>
      </c>
      <c r="O307">
        <v>943</v>
      </c>
      <c r="P307">
        <v>344</v>
      </c>
      <c r="Q307">
        <v>724</v>
      </c>
      <c r="R307">
        <v>830</v>
      </c>
      <c r="S307">
        <v>229</v>
      </c>
      <c r="T307">
        <v>635</v>
      </c>
      <c r="U307">
        <f t="shared" si="4"/>
        <v>1</v>
      </c>
      <c r="V307">
        <f>SUMIFS(Tabel132[Cluster],Tabel132[ID],A307)</f>
        <v>31</v>
      </c>
      <c r="W307">
        <f>IFERROR(_xlfn.T.TEST(E307:N307,O307:T307,2,2),"")</f>
        <v>0.77367890852303867</v>
      </c>
      <c r="X307">
        <f>AVERAGE(E307:N307)</f>
        <v>572.70000000000005</v>
      </c>
      <c r="Y307">
        <f>AVERAGE(O307:T307)</f>
        <v>617.5</v>
      </c>
    </row>
    <row r="308" spans="1:25" x14ac:dyDescent="0.25">
      <c r="A308">
        <v>315</v>
      </c>
      <c r="B308" t="s">
        <v>685</v>
      </c>
      <c r="C308">
        <v>500</v>
      </c>
      <c r="D308">
        <v>695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3</v>
      </c>
      <c r="M308">
        <v>0</v>
      </c>
      <c r="N308">
        <v>0</v>
      </c>
      <c r="O308">
        <v>3</v>
      </c>
      <c r="P308">
        <v>0</v>
      </c>
      <c r="Q308">
        <v>0</v>
      </c>
      <c r="R308">
        <v>0</v>
      </c>
      <c r="S308">
        <v>1</v>
      </c>
      <c r="T308">
        <v>0</v>
      </c>
      <c r="U308">
        <f t="shared" si="4"/>
        <v>1</v>
      </c>
      <c r="V308">
        <f>SUMIFS(Tabel132[Cluster],Tabel132[ID],A308)</f>
        <v>0</v>
      </c>
      <c r="W308">
        <f>IFERROR(_xlfn.T.TEST(E308:N308,O308:T308,2,2),"")</f>
        <v>0.63371018422572289</v>
      </c>
      <c r="X308">
        <f>AVERAGE(E308:N308)</f>
        <v>0.4</v>
      </c>
      <c r="Y308">
        <f>AVERAGE(O308:T308)</f>
        <v>0.66666666666666663</v>
      </c>
    </row>
    <row r="309" spans="1:25" x14ac:dyDescent="0.25">
      <c r="A309">
        <v>316</v>
      </c>
      <c r="B309" t="s">
        <v>686</v>
      </c>
      <c r="C309">
        <v>69400</v>
      </c>
      <c r="D309">
        <v>178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f t="shared" si="4"/>
        <v>0</v>
      </c>
      <c r="V309">
        <f>SUMIFS(Tabel132[Cluster],Tabel132[ID],A309)</f>
        <v>82</v>
      </c>
      <c r="W309" t="str">
        <f>IFERROR(_xlfn.T.TEST(E309:N309,O309:T309,2,2),"")</f>
        <v/>
      </c>
      <c r="X309">
        <f>AVERAGE(E309:N309)</f>
        <v>0</v>
      </c>
      <c r="Y309">
        <f>AVERAGE(O309:T309)</f>
        <v>0</v>
      </c>
    </row>
    <row r="310" spans="1:25" x14ac:dyDescent="0.25">
      <c r="A310">
        <v>317</v>
      </c>
      <c r="B310" t="s">
        <v>687</v>
      </c>
      <c r="C310">
        <v>109200</v>
      </c>
      <c r="D310">
        <v>760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f t="shared" si="4"/>
        <v>0</v>
      </c>
      <c r="V310">
        <f>SUMIFS(Tabel132[Cluster],Tabel132[ID],A310)</f>
        <v>0</v>
      </c>
      <c r="W310" t="str">
        <f>IFERROR(_xlfn.T.TEST(E310:N310,O310:T310,2,2),"")</f>
        <v/>
      </c>
      <c r="X310">
        <f>AVERAGE(E310:N310)</f>
        <v>0</v>
      </c>
      <c r="Y310">
        <f>AVERAGE(O310:T310)</f>
        <v>0</v>
      </c>
    </row>
    <row r="311" spans="1:25" x14ac:dyDescent="0.25">
      <c r="A311">
        <v>318</v>
      </c>
      <c r="B311" t="s">
        <v>688</v>
      </c>
      <c r="C311">
        <v>87800</v>
      </c>
      <c r="D311">
        <v>987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f t="shared" si="4"/>
        <v>0</v>
      </c>
      <c r="V311">
        <f>SUMIFS(Tabel132[Cluster],Tabel132[ID],A311)</f>
        <v>94</v>
      </c>
      <c r="W311" t="str">
        <f>IFERROR(_xlfn.T.TEST(E311:N311,O311:T311,2,2),"")</f>
        <v/>
      </c>
      <c r="X311">
        <f>AVERAGE(E311:N311)</f>
        <v>0</v>
      </c>
      <c r="Y311">
        <f>AVERAGE(O311:T311)</f>
        <v>0</v>
      </c>
    </row>
    <row r="312" spans="1:25" x14ac:dyDescent="0.25">
      <c r="A312">
        <v>319</v>
      </c>
      <c r="B312" t="s">
        <v>134</v>
      </c>
      <c r="C312">
        <v>47500</v>
      </c>
      <c r="D312">
        <v>703</v>
      </c>
      <c r="E312">
        <v>1589</v>
      </c>
      <c r="F312">
        <v>3311</v>
      </c>
      <c r="G312">
        <v>2605</v>
      </c>
      <c r="H312">
        <v>1313</v>
      </c>
      <c r="I312">
        <v>1621</v>
      </c>
      <c r="J312">
        <v>3614</v>
      </c>
      <c r="K312">
        <v>3197</v>
      </c>
      <c r="L312">
        <v>1153</v>
      </c>
      <c r="M312">
        <v>1314</v>
      </c>
      <c r="N312">
        <v>483</v>
      </c>
      <c r="O312">
        <v>2078</v>
      </c>
      <c r="P312">
        <v>1649</v>
      </c>
      <c r="Q312">
        <v>3179</v>
      </c>
      <c r="R312">
        <v>3403</v>
      </c>
      <c r="S312">
        <v>2181</v>
      </c>
      <c r="T312">
        <v>1362</v>
      </c>
      <c r="U312">
        <f t="shared" si="4"/>
        <v>1</v>
      </c>
      <c r="V312">
        <f>SUMIFS(Tabel132[Cluster],Tabel132[ID],A312)</f>
        <v>62</v>
      </c>
      <c r="W312">
        <f>IFERROR(_xlfn.T.TEST(E312:N312,O312:T312,2,2),"")</f>
        <v>0.58161423056903738</v>
      </c>
      <c r="X312">
        <f>AVERAGE(E312:N312)</f>
        <v>2020</v>
      </c>
      <c r="Y312">
        <f>AVERAGE(O312:T312)</f>
        <v>2308.6666666666665</v>
      </c>
    </row>
    <row r="313" spans="1:25" x14ac:dyDescent="0.25">
      <c r="A313">
        <v>320</v>
      </c>
      <c r="B313" t="s">
        <v>135</v>
      </c>
      <c r="C313">
        <v>1600</v>
      </c>
      <c r="D313">
        <v>985</v>
      </c>
      <c r="E313">
        <v>5256</v>
      </c>
      <c r="F313">
        <v>5748</v>
      </c>
      <c r="G313">
        <v>5221</v>
      </c>
      <c r="H313">
        <v>6698</v>
      </c>
      <c r="I313">
        <v>7628</v>
      </c>
      <c r="J313">
        <v>4797</v>
      </c>
      <c r="K313">
        <v>5314</v>
      </c>
      <c r="L313">
        <v>6435</v>
      </c>
      <c r="M313">
        <v>8683</v>
      </c>
      <c r="N313">
        <v>2686</v>
      </c>
      <c r="O313">
        <v>5216</v>
      </c>
      <c r="P313">
        <v>3520</v>
      </c>
      <c r="Q313">
        <v>3723</v>
      </c>
      <c r="R313">
        <v>2921</v>
      </c>
      <c r="S313">
        <v>9899</v>
      </c>
      <c r="T313">
        <v>12958</v>
      </c>
      <c r="U313">
        <f t="shared" si="4"/>
        <v>1</v>
      </c>
      <c r="V313">
        <f>SUMIFS(Tabel132[Cluster],Tabel132[ID],A313)</f>
        <v>3</v>
      </c>
      <c r="W313">
        <f>IFERROR(_xlfn.T.TEST(E313:N313,O313:T313,2,2),"")</f>
        <v>0.71995354040919102</v>
      </c>
      <c r="X313">
        <f>AVERAGE(E313:N313)</f>
        <v>5846.6</v>
      </c>
      <c r="Y313">
        <f>AVERAGE(O313:T313)</f>
        <v>6372.833333333333</v>
      </c>
    </row>
    <row r="314" spans="1:25" x14ac:dyDescent="0.25">
      <c r="A314">
        <v>321</v>
      </c>
      <c r="B314" t="s">
        <v>136</v>
      </c>
      <c r="C314">
        <v>69500</v>
      </c>
      <c r="D314">
        <v>1014</v>
      </c>
      <c r="E314">
        <v>149</v>
      </c>
      <c r="F314">
        <v>192</v>
      </c>
      <c r="G314">
        <v>176</v>
      </c>
      <c r="H314">
        <v>189</v>
      </c>
      <c r="I314">
        <v>137</v>
      </c>
      <c r="J314">
        <v>309</v>
      </c>
      <c r="K314">
        <v>149</v>
      </c>
      <c r="L314">
        <v>223</v>
      </c>
      <c r="M314">
        <v>156</v>
      </c>
      <c r="N314">
        <v>155</v>
      </c>
      <c r="O314">
        <v>283</v>
      </c>
      <c r="P314">
        <v>101</v>
      </c>
      <c r="Q314">
        <v>137</v>
      </c>
      <c r="R314">
        <v>121</v>
      </c>
      <c r="S314">
        <v>174</v>
      </c>
      <c r="T314">
        <v>178</v>
      </c>
      <c r="U314">
        <f t="shared" si="4"/>
        <v>1</v>
      </c>
      <c r="V314">
        <f>SUMIFS(Tabel132[Cluster],Tabel132[ID],A314)</f>
        <v>82</v>
      </c>
      <c r="W314">
        <f>IFERROR(_xlfn.T.TEST(E314:N314,O314:T314,2,2),"")</f>
        <v>0.55030309214866557</v>
      </c>
      <c r="X314">
        <f>AVERAGE(E314:N314)</f>
        <v>183.5</v>
      </c>
      <c r="Y314">
        <f>AVERAGE(O314:T314)</f>
        <v>165.66666666666666</v>
      </c>
    </row>
    <row r="315" spans="1:25" x14ac:dyDescent="0.25">
      <c r="A315">
        <v>322</v>
      </c>
      <c r="B315" t="s">
        <v>689</v>
      </c>
      <c r="C315">
        <v>2800</v>
      </c>
      <c r="D315">
        <v>453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f t="shared" si="4"/>
        <v>0</v>
      </c>
      <c r="V315">
        <f>SUMIFS(Tabel132[Cluster],Tabel132[ID],A315)</f>
        <v>0</v>
      </c>
      <c r="W315" t="str">
        <f>IFERROR(_xlfn.T.TEST(E315:N315,O315:T315,2,2),"")</f>
        <v/>
      </c>
      <c r="X315">
        <f>AVERAGE(E315:N315)</f>
        <v>0</v>
      </c>
      <c r="Y315">
        <f>AVERAGE(O315:T315)</f>
        <v>0</v>
      </c>
    </row>
    <row r="316" spans="1:25" x14ac:dyDescent="0.25">
      <c r="A316">
        <v>323</v>
      </c>
      <c r="B316" t="s">
        <v>690</v>
      </c>
      <c r="C316">
        <v>79900</v>
      </c>
      <c r="D316">
        <v>313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f t="shared" si="4"/>
        <v>0</v>
      </c>
      <c r="V316">
        <f>SUMIFS(Tabel132[Cluster],Tabel132[ID],A316)</f>
        <v>0</v>
      </c>
      <c r="W316" t="str">
        <f>IFERROR(_xlfn.T.TEST(E316:N316,O316:T316,2,2),"")</f>
        <v/>
      </c>
      <c r="X316">
        <f>AVERAGE(E316:N316)</f>
        <v>0</v>
      </c>
      <c r="Y316">
        <f>AVERAGE(O316:T316)</f>
        <v>0</v>
      </c>
    </row>
    <row r="317" spans="1:25" x14ac:dyDescent="0.25">
      <c r="A317">
        <v>324</v>
      </c>
      <c r="B317" t="s">
        <v>691</v>
      </c>
      <c r="C317">
        <v>43900</v>
      </c>
      <c r="D317">
        <v>934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f t="shared" si="4"/>
        <v>0</v>
      </c>
      <c r="V317">
        <f>SUMIFS(Tabel132[Cluster],Tabel132[ID],A317)</f>
        <v>56</v>
      </c>
      <c r="W317" t="str">
        <f>IFERROR(_xlfn.T.TEST(E317:N317,O317:T317,2,2),"")</f>
        <v/>
      </c>
      <c r="X317">
        <f>AVERAGE(E317:N317)</f>
        <v>0</v>
      </c>
      <c r="Y317">
        <f>AVERAGE(O317:T317)</f>
        <v>0</v>
      </c>
    </row>
    <row r="318" spans="1:25" x14ac:dyDescent="0.25">
      <c r="A318">
        <v>325</v>
      </c>
      <c r="B318" t="s">
        <v>137</v>
      </c>
      <c r="C318">
        <v>66100</v>
      </c>
      <c r="D318">
        <v>138</v>
      </c>
      <c r="E318">
        <v>277</v>
      </c>
      <c r="F318">
        <v>358</v>
      </c>
      <c r="G318">
        <v>334</v>
      </c>
      <c r="H318">
        <v>15</v>
      </c>
      <c r="I318">
        <v>219</v>
      </c>
      <c r="J318">
        <v>354</v>
      </c>
      <c r="K318">
        <v>189</v>
      </c>
      <c r="L318">
        <v>192</v>
      </c>
      <c r="M318">
        <v>92</v>
      </c>
      <c r="N318">
        <v>183</v>
      </c>
      <c r="O318">
        <v>347</v>
      </c>
      <c r="P318">
        <v>228</v>
      </c>
      <c r="Q318">
        <v>258</v>
      </c>
      <c r="R318">
        <v>297</v>
      </c>
      <c r="S318">
        <v>173</v>
      </c>
      <c r="T318">
        <v>285</v>
      </c>
      <c r="U318">
        <f t="shared" si="4"/>
        <v>1</v>
      </c>
      <c r="V318">
        <f>SUMIFS(Tabel132[Cluster],Tabel132[ID],A318)</f>
        <v>78</v>
      </c>
      <c r="W318">
        <f>IFERROR(_xlfn.T.TEST(E318:N318,O318:T318,2,2),"")</f>
        <v>0.40304274750483116</v>
      </c>
      <c r="X318">
        <f>AVERAGE(E318:N318)</f>
        <v>221.3</v>
      </c>
      <c r="Y318">
        <f>AVERAGE(O318:T318)</f>
        <v>264.66666666666669</v>
      </c>
    </row>
    <row r="319" spans="1:25" x14ac:dyDescent="0.25">
      <c r="A319">
        <v>326</v>
      </c>
      <c r="B319" t="s">
        <v>138</v>
      </c>
      <c r="C319">
        <v>104500</v>
      </c>
      <c r="D319">
        <v>752</v>
      </c>
      <c r="E319">
        <v>0</v>
      </c>
      <c r="F319">
        <v>1320</v>
      </c>
      <c r="G319">
        <v>1127</v>
      </c>
      <c r="H319">
        <v>2</v>
      </c>
      <c r="I319">
        <v>275</v>
      </c>
      <c r="J319">
        <v>926</v>
      </c>
      <c r="K319">
        <v>755</v>
      </c>
      <c r="L319">
        <v>2006</v>
      </c>
      <c r="M319">
        <v>265</v>
      </c>
      <c r="N319">
        <v>918</v>
      </c>
      <c r="O319">
        <v>2243</v>
      </c>
      <c r="P319">
        <v>204</v>
      </c>
      <c r="Q319">
        <v>306</v>
      </c>
      <c r="R319">
        <v>2722</v>
      </c>
      <c r="S319">
        <v>2309</v>
      </c>
      <c r="T319">
        <v>55</v>
      </c>
      <c r="U319">
        <f t="shared" si="4"/>
        <v>1</v>
      </c>
      <c r="V319">
        <f>SUMIFS(Tabel132[Cluster],Tabel132[ID],A319)</f>
        <v>0</v>
      </c>
      <c r="W319">
        <f>IFERROR(_xlfn.T.TEST(E319:N319,O319:T319,2,2),"")</f>
        <v>0.25903741382946305</v>
      </c>
      <c r="X319">
        <f>AVERAGE(E319:N319)</f>
        <v>759.4</v>
      </c>
      <c r="Y319">
        <f>AVERAGE(O319:T319)</f>
        <v>1306.5</v>
      </c>
    </row>
    <row r="320" spans="1:25" x14ac:dyDescent="0.25">
      <c r="A320">
        <v>327</v>
      </c>
      <c r="B320" t="s">
        <v>692</v>
      </c>
      <c r="C320">
        <v>47600</v>
      </c>
      <c r="D320">
        <v>319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f t="shared" si="4"/>
        <v>0</v>
      </c>
      <c r="V320">
        <f>SUMIFS(Tabel132[Cluster],Tabel132[ID],A320)</f>
        <v>62</v>
      </c>
      <c r="W320" t="str">
        <f>IFERROR(_xlfn.T.TEST(E320:N320,O320:T320,2,2),"")</f>
        <v/>
      </c>
      <c r="X320">
        <f>AVERAGE(E320:N320)</f>
        <v>0</v>
      </c>
      <c r="Y320">
        <f>AVERAGE(O320:T320)</f>
        <v>0</v>
      </c>
    </row>
    <row r="321" spans="1:25" x14ac:dyDescent="0.25">
      <c r="A321">
        <v>328</v>
      </c>
      <c r="B321" t="s">
        <v>139</v>
      </c>
      <c r="C321">
        <v>23600</v>
      </c>
      <c r="D321">
        <v>104</v>
      </c>
      <c r="E321">
        <v>3866</v>
      </c>
      <c r="F321">
        <v>2899</v>
      </c>
      <c r="G321">
        <v>2256</v>
      </c>
      <c r="H321">
        <v>3206</v>
      </c>
      <c r="I321">
        <v>1965</v>
      </c>
      <c r="J321">
        <v>2994</v>
      </c>
      <c r="K321">
        <v>2938</v>
      </c>
      <c r="L321">
        <v>1875</v>
      </c>
      <c r="M321">
        <v>2452</v>
      </c>
      <c r="N321">
        <v>1125</v>
      </c>
      <c r="O321">
        <v>3899</v>
      </c>
      <c r="P321">
        <v>2712</v>
      </c>
      <c r="Q321">
        <v>3323</v>
      </c>
      <c r="R321">
        <v>3461</v>
      </c>
      <c r="S321">
        <v>2494</v>
      </c>
      <c r="T321">
        <v>4307</v>
      </c>
      <c r="U321">
        <f t="shared" si="4"/>
        <v>1</v>
      </c>
      <c r="V321">
        <f>SUMIFS(Tabel132[Cluster],Tabel132[ID],A321)</f>
        <v>30</v>
      </c>
      <c r="W321">
        <f>IFERROR(_xlfn.T.TEST(E321:N321,O321:T321,2,2),"")</f>
        <v>5.6295532145322756E-2</v>
      </c>
      <c r="X321">
        <f>AVERAGE(E321:N321)</f>
        <v>2557.6</v>
      </c>
      <c r="Y321">
        <f>AVERAGE(O321:T321)</f>
        <v>3366</v>
      </c>
    </row>
    <row r="322" spans="1:25" x14ac:dyDescent="0.25">
      <c r="A322">
        <v>329</v>
      </c>
      <c r="B322" t="s">
        <v>693</v>
      </c>
      <c r="C322">
        <v>4200</v>
      </c>
      <c r="D322">
        <v>322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f t="shared" si="4"/>
        <v>0</v>
      </c>
      <c r="V322">
        <f>SUMIFS(Tabel132[Cluster],Tabel132[ID],A322)</f>
        <v>6</v>
      </c>
      <c r="W322" t="str">
        <f>IFERROR(_xlfn.T.TEST(E322:N322,O322:T322,2,2),"")</f>
        <v/>
      </c>
      <c r="X322">
        <f>AVERAGE(E322:N322)</f>
        <v>0</v>
      </c>
      <c r="Y322">
        <f>AVERAGE(O322:T322)</f>
        <v>0</v>
      </c>
    </row>
    <row r="323" spans="1:25" x14ac:dyDescent="0.25">
      <c r="A323">
        <v>330</v>
      </c>
      <c r="B323" t="s">
        <v>140</v>
      </c>
      <c r="C323">
        <v>26500</v>
      </c>
      <c r="D323">
        <v>879</v>
      </c>
      <c r="E323">
        <v>29</v>
      </c>
      <c r="F323">
        <v>185</v>
      </c>
      <c r="G323">
        <v>152</v>
      </c>
      <c r="H323">
        <v>143</v>
      </c>
      <c r="I323">
        <v>212</v>
      </c>
      <c r="J323">
        <v>94</v>
      </c>
      <c r="K323">
        <v>57</v>
      </c>
      <c r="L323">
        <v>58</v>
      </c>
      <c r="M323">
        <v>83</v>
      </c>
      <c r="N323">
        <v>71</v>
      </c>
      <c r="O323">
        <v>233</v>
      </c>
      <c r="P323">
        <v>153</v>
      </c>
      <c r="Q323">
        <v>200</v>
      </c>
      <c r="R323">
        <v>174</v>
      </c>
      <c r="S323">
        <v>127</v>
      </c>
      <c r="T323">
        <v>118</v>
      </c>
      <c r="U323">
        <f t="shared" si="4"/>
        <v>1</v>
      </c>
      <c r="V323">
        <f>SUMIFS(Tabel132[Cluster],Tabel132[ID],A323)</f>
        <v>34</v>
      </c>
      <c r="W323">
        <f>IFERROR(_xlfn.T.TEST(E323:N323,O323:T323,2,2),"")</f>
        <v>5.8274589385141518E-2</v>
      </c>
      <c r="X323">
        <f>AVERAGE(E323:N323)</f>
        <v>108.4</v>
      </c>
      <c r="Y323">
        <f>AVERAGE(O323:T323)</f>
        <v>167.5</v>
      </c>
    </row>
    <row r="324" spans="1:25" x14ac:dyDescent="0.25">
      <c r="A324">
        <v>331</v>
      </c>
      <c r="B324" t="s">
        <v>694</v>
      </c>
      <c r="C324">
        <v>74600</v>
      </c>
      <c r="D324">
        <v>467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f t="shared" ref="U324:U387" si="5">IF(AND(X324=0,Y324=0),0,1)</f>
        <v>0</v>
      </c>
      <c r="V324">
        <f>SUMIFS(Tabel132[Cluster],Tabel132[ID],A324)</f>
        <v>84</v>
      </c>
      <c r="W324" t="str">
        <f>IFERROR(_xlfn.T.TEST(E324:N324,O324:T324,2,2),"")</f>
        <v/>
      </c>
      <c r="X324">
        <f>AVERAGE(E324:N324)</f>
        <v>0</v>
      </c>
      <c r="Y324">
        <f>AVERAGE(O324:T324)</f>
        <v>0</v>
      </c>
    </row>
    <row r="325" spans="1:25" x14ac:dyDescent="0.25">
      <c r="A325">
        <v>332</v>
      </c>
      <c r="B325" t="s">
        <v>141</v>
      </c>
      <c r="C325">
        <v>70300</v>
      </c>
      <c r="D325">
        <v>157</v>
      </c>
      <c r="E325">
        <v>4</v>
      </c>
      <c r="F325">
        <v>1</v>
      </c>
      <c r="G325">
        <v>7</v>
      </c>
      <c r="H325">
        <v>7</v>
      </c>
      <c r="I325">
        <v>8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16</v>
      </c>
      <c r="P325">
        <v>2</v>
      </c>
      <c r="Q325">
        <v>13</v>
      </c>
      <c r="R325">
        <v>2</v>
      </c>
      <c r="S325">
        <v>2</v>
      </c>
      <c r="T325">
        <v>0</v>
      </c>
      <c r="U325">
        <f t="shared" si="5"/>
        <v>1</v>
      </c>
      <c r="V325">
        <f>SUMIFS(Tabel132[Cluster],Tabel132[ID],A325)</f>
        <v>83</v>
      </c>
      <c r="W325">
        <f>IFERROR(_xlfn.T.TEST(E325:N325,O325:T325,2,2),"")</f>
        <v>0.26272942131279337</v>
      </c>
      <c r="X325">
        <f>AVERAGE(E325:N325)</f>
        <v>2.9</v>
      </c>
      <c r="Y325">
        <f>AVERAGE(O325:T325)</f>
        <v>5.833333333333333</v>
      </c>
    </row>
    <row r="326" spans="1:25" x14ac:dyDescent="0.25">
      <c r="A326">
        <v>333</v>
      </c>
      <c r="B326" t="s">
        <v>142</v>
      </c>
      <c r="C326">
        <v>49900</v>
      </c>
      <c r="D326">
        <v>275</v>
      </c>
      <c r="E326">
        <v>3</v>
      </c>
      <c r="F326">
        <v>4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5</v>
      </c>
      <c r="Q326">
        <v>2</v>
      </c>
      <c r="R326">
        <v>4</v>
      </c>
      <c r="S326">
        <v>0</v>
      </c>
      <c r="T326">
        <v>0</v>
      </c>
      <c r="U326">
        <f t="shared" si="5"/>
        <v>1</v>
      </c>
      <c r="V326">
        <f>SUMIFS(Tabel132[Cluster],Tabel132[ID],A326)</f>
        <v>65</v>
      </c>
      <c r="W326">
        <f>IFERROR(_xlfn.T.TEST(E326:N326,O326:T326,2,2),"")</f>
        <v>0.68947284656710495</v>
      </c>
      <c r="X326">
        <f>AVERAGE(E326:N326)</f>
        <v>1.4</v>
      </c>
      <c r="Y326">
        <f>AVERAGE(O326:T326)</f>
        <v>1.8333333333333333</v>
      </c>
    </row>
    <row r="327" spans="1:25" x14ac:dyDescent="0.25">
      <c r="A327">
        <v>334</v>
      </c>
      <c r="B327" t="s">
        <v>695</v>
      </c>
      <c r="C327">
        <v>47700</v>
      </c>
      <c r="D327">
        <v>319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f t="shared" si="5"/>
        <v>0</v>
      </c>
      <c r="V327">
        <f>SUMIFS(Tabel132[Cluster],Tabel132[ID],A327)</f>
        <v>62</v>
      </c>
      <c r="W327" t="str">
        <f>IFERROR(_xlfn.T.TEST(E327:N327,O327:T327,2,2),"")</f>
        <v/>
      </c>
      <c r="X327">
        <f>AVERAGE(E327:N327)</f>
        <v>0</v>
      </c>
      <c r="Y327">
        <f>AVERAGE(O327:T327)</f>
        <v>0</v>
      </c>
    </row>
    <row r="328" spans="1:25" x14ac:dyDescent="0.25">
      <c r="A328">
        <v>335</v>
      </c>
      <c r="B328" t="s">
        <v>143</v>
      </c>
      <c r="C328">
        <v>28800</v>
      </c>
      <c r="D328">
        <v>922</v>
      </c>
      <c r="E328">
        <v>275</v>
      </c>
      <c r="F328">
        <v>514</v>
      </c>
      <c r="G328">
        <v>693</v>
      </c>
      <c r="H328">
        <v>605</v>
      </c>
      <c r="I328">
        <v>312</v>
      </c>
      <c r="J328">
        <v>1609</v>
      </c>
      <c r="K328">
        <v>826</v>
      </c>
      <c r="L328">
        <v>187</v>
      </c>
      <c r="M328">
        <v>237</v>
      </c>
      <c r="N328">
        <v>303</v>
      </c>
      <c r="O328">
        <v>727</v>
      </c>
      <c r="P328">
        <v>378</v>
      </c>
      <c r="Q328">
        <v>879</v>
      </c>
      <c r="R328">
        <v>869</v>
      </c>
      <c r="S328">
        <v>255</v>
      </c>
      <c r="T328">
        <v>454</v>
      </c>
      <c r="U328">
        <f t="shared" si="5"/>
        <v>1</v>
      </c>
      <c r="V328">
        <f>SUMIFS(Tabel132[Cluster],Tabel132[ID],A328)</f>
        <v>37</v>
      </c>
      <c r="W328">
        <f>IFERROR(_xlfn.T.TEST(E328:N328,O328:T328,2,2),"")</f>
        <v>0.85016566969210161</v>
      </c>
      <c r="X328">
        <f>AVERAGE(E328:N328)</f>
        <v>556.1</v>
      </c>
      <c r="Y328">
        <f>AVERAGE(O328:T328)</f>
        <v>593.66666666666663</v>
      </c>
    </row>
    <row r="329" spans="1:25" x14ac:dyDescent="0.25">
      <c r="A329">
        <v>336</v>
      </c>
      <c r="B329" t="s">
        <v>696</v>
      </c>
      <c r="C329">
        <v>98600</v>
      </c>
      <c r="D329">
        <v>848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f t="shared" si="5"/>
        <v>0</v>
      </c>
      <c r="V329">
        <f>SUMIFS(Tabel132[Cluster],Tabel132[ID],A329)</f>
        <v>0</v>
      </c>
      <c r="W329" t="str">
        <f>IFERROR(_xlfn.T.TEST(E329:N329,O329:T329,2,2),"")</f>
        <v/>
      </c>
      <c r="X329">
        <f>AVERAGE(E329:N329)</f>
        <v>0</v>
      </c>
      <c r="Y329">
        <f>AVERAGE(O329:T329)</f>
        <v>0</v>
      </c>
    </row>
    <row r="330" spans="1:25" x14ac:dyDescent="0.25">
      <c r="A330">
        <v>337</v>
      </c>
      <c r="B330" t="s">
        <v>697</v>
      </c>
      <c r="C330">
        <v>4900</v>
      </c>
      <c r="D330">
        <v>322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f t="shared" si="5"/>
        <v>0</v>
      </c>
      <c r="V330">
        <f>SUMIFS(Tabel132[Cluster],Tabel132[ID],A330)</f>
        <v>7</v>
      </c>
      <c r="W330" t="str">
        <f>IFERROR(_xlfn.T.TEST(E330:N330,O330:T330,2,2),"")</f>
        <v/>
      </c>
      <c r="X330">
        <f>AVERAGE(E330:N330)</f>
        <v>0</v>
      </c>
      <c r="Y330">
        <f>AVERAGE(O330:T330)</f>
        <v>0</v>
      </c>
    </row>
    <row r="331" spans="1:25" x14ac:dyDescent="0.25">
      <c r="A331">
        <v>338</v>
      </c>
      <c r="B331" t="s">
        <v>698</v>
      </c>
      <c r="C331">
        <v>73800</v>
      </c>
      <c r="D331">
        <v>141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f t="shared" si="5"/>
        <v>0</v>
      </c>
      <c r="V331">
        <f>SUMIFS(Tabel132[Cluster],Tabel132[ID],A331)</f>
        <v>83</v>
      </c>
      <c r="W331" t="str">
        <f>IFERROR(_xlfn.T.TEST(E331:N331,O331:T331,2,2),"")</f>
        <v/>
      </c>
      <c r="X331">
        <f>AVERAGE(E331:N331)</f>
        <v>0</v>
      </c>
      <c r="Y331">
        <f>AVERAGE(O331:T331)</f>
        <v>0</v>
      </c>
    </row>
    <row r="332" spans="1:25" x14ac:dyDescent="0.25">
      <c r="A332">
        <v>339</v>
      </c>
      <c r="B332" t="s">
        <v>699</v>
      </c>
      <c r="C332">
        <v>78600</v>
      </c>
      <c r="D332">
        <v>313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f t="shared" si="5"/>
        <v>0</v>
      </c>
      <c r="V332">
        <f>SUMIFS(Tabel132[Cluster],Tabel132[ID],A332)</f>
        <v>86</v>
      </c>
      <c r="W332" t="str">
        <f>IFERROR(_xlfn.T.TEST(E332:N332,O332:T332,2,2),"")</f>
        <v/>
      </c>
      <c r="X332">
        <f>AVERAGE(E332:N332)</f>
        <v>0</v>
      </c>
      <c r="Y332">
        <f>AVERAGE(O332:T332)</f>
        <v>0</v>
      </c>
    </row>
    <row r="333" spans="1:25" x14ac:dyDescent="0.25">
      <c r="A333">
        <v>340</v>
      </c>
      <c r="B333" t="s">
        <v>700</v>
      </c>
      <c r="C333">
        <v>27900</v>
      </c>
      <c r="D333">
        <v>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f t="shared" si="5"/>
        <v>0</v>
      </c>
      <c r="V333">
        <f>SUMIFS(Tabel132[Cluster],Tabel132[ID],A333)</f>
        <v>0</v>
      </c>
      <c r="W333" t="str">
        <f>IFERROR(_xlfn.T.TEST(E333:N333,O333:T333,2,2),"")</f>
        <v/>
      </c>
      <c r="X333">
        <f>AVERAGE(E333:N333)</f>
        <v>0</v>
      </c>
      <c r="Y333">
        <f>AVERAGE(O333:T333)</f>
        <v>0</v>
      </c>
    </row>
    <row r="334" spans="1:25" x14ac:dyDescent="0.25">
      <c r="A334">
        <v>341</v>
      </c>
      <c r="B334" t="s">
        <v>144</v>
      </c>
      <c r="C334">
        <v>113600</v>
      </c>
      <c r="D334">
        <v>824</v>
      </c>
      <c r="E334">
        <v>2</v>
      </c>
      <c r="F334">
        <v>4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8</v>
      </c>
      <c r="M334">
        <v>1</v>
      </c>
      <c r="N334">
        <v>0</v>
      </c>
      <c r="O334">
        <v>1</v>
      </c>
      <c r="P334">
        <v>8</v>
      </c>
      <c r="Q334">
        <v>0</v>
      </c>
      <c r="R334">
        <v>0</v>
      </c>
      <c r="S334">
        <v>0</v>
      </c>
      <c r="T334">
        <v>1</v>
      </c>
      <c r="U334">
        <f t="shared" si="5"/>
        <v>1</v>
      </c>
      <c r="V334">
        <f>SUMIFS(Tabel132[Cluster],Tabel132[ID],A334)</f>
        <v>0</v>
      </c>
      <c r="W334">
        <f>IFERROR(_xlfn.T.TEST(E334:N334,O334:T334,2,2),"")</f>
        <v>0.69499458306844841</v>
      </c>
      <c r="X334">
        <f>AVERAGE(E334:N334)</f>
        <v>2.2999999999999998</v>
      </c>
      <c r="Y334">
        <f>AVERAGE(O334:T334)</f>
        <v>1.6666666666666667</v>
      </c>
    </row>
    <row r="335" spans="1:25" x14ac:dyDescent="0.25">
      <c r="A335">
        <v>342</v>
      </c>
      <c r="B335" t="s">
        <v>145</v>
      </c>
      <c r="C335">
        <v>52100</v>
      </c>
      <c r="D335">
        <v>835</v>
      </c>
      <c r="E335">
        <v>20677</v>
      </c>
      <c r="F335">
        <v>25668</v>
      </c>
      <c r="G335">
        <v>20386</v>
      </c>
      <c r="H335">
        <v>21343</v>
      </c>
      <c r="I335">
        <v>13444</v>
      </c>
      <c r="J335">
        <v>10121</v>
      </c>
      <c r="K335">
        <v>15074</v>
      </c>
      <c r="L335">
        <v>9574</v>
      </c>
      <c r="M335">
        <v>5128</v>
      </c>
      <c r="N335">
        <v>6203</v>
      </c>
      <c r="O335">
        <v>14743</v>
      </c>
      <c r="P335">
        <v>15655</v>
      </c>
      <c r="Q335">
        <v>23550</v>
      </c>
      <c r="R335">
        <v>18250</v>
      </c>
      <c r="S335">
        <v>14843</v>
      </c>
      <c r="T335">
        <v>13459</v>
      </c>
      <c r="U335">
        <f t="shared" si="5"/>
        <v>1</v>
      </c>
      <c r="V335">
        <f>SUMIFS(Tabel132[Cluster],Tabel132[ID],A335)</f>
        <v>72</v>
      </c>
      <c r="W335">
        <f>IFERROR(_xlfn.T.TEST(E335:N335,O335:T335,2,2),"")</f>
        <v>0.53517486434326433</v>
      </c>
      <c r="X335">
        <f>AVERAGE(E335:N335)</f>
        <v>14761.8</v>
      </c>
      <c r="Y335">
        <f>AVERAGE(O335:T335)</f>
        <v>16750</v>
      </c>
    </row>
    <row r="336" spans="1:25" x14ac:dyDescent="0.25">
      <c r="A336">
        <v>343</v>
      </c>
      <c r="B336" t="s">
        <v>701</v>
      </c>
      <c r="C336">
        <v>63300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f t="shared" si="5"/>
        <v>0</v>
      </c>
      <c r="V336">
        <f>SUMIFS(Tabel132[Cluster],Tabel132[ID],A336)</f>
        <v>0</v>
      </c>
      <c r="W336" t="str">
        <f>IFERROR(_xlfn.T.TEST(E336:N336,O336:T336,2,2),"")</f>
        <v/>
      </c>
      <c r="X336">
        <f>AVERAGE(E336:N336)</f>
        <v>0</v>
      </c>
      <c r="Y336">
        <f>AVERAGE(O336:T336)</f>
        <v>0</v>
      </c>
    </row>
    <row r="337" spans="1:25" x14ac:dyDescent="0.25">
      <c r="A337">
        <v>344</v>
      </c>
      <c r="B337" t="s">
        <v>146</v>
      </c>
      <c r="C337">
        <v>24300</v>
      </c>
      <c r="D337">
        <v>111</v>
      </c>
      <c r="E337">
        <v>1590</v>
      </c>
      <c r="F337">
        <v>1330</v>
      </c>
      <c r="G337">
        <v>1376</v>
      </c>
      <c r="H337">
        <v>2896</v>
      </c>
      <c r="I337">
        <v>1218</v>
      </c>
      <c r="J337">
        <v>1586</v>
      </c>
      <c r="K337">
        <v>698</v>
      </c>
      <c r="L337">
        <v>554</v>
      </c>
      <c r="M337">
        <v>544</v>
      </c>
      <c r="N337">
        <v>637</v>
      </c>
      <c r="O337">
        <v>1215</v>
      </c>
      <c r="P337">
        <v>503</v>
      </c>
      <c r="Q337">
        <v>1352</v>
      </c>
      <c r="R337">
        <v>1037</v>
      </c>
      <c r="S337">
        <v>498</v>
      </c>
      <c r="T337">
        <v>1607</v>
      </c>
      <c r="U337">
        <f t="shared" si="5"/>
        <v>1</v>
      </c>
      <c r="V337">
        <f>SUMIFS(Tabel132[Cluster],Tabel132[ID],A337)</f>
        <v>31</v>
      </c>
      <c r="W337">
        <f>IFERROR(_xlfn.T.TEST(E337:N337,O337:T337,2,2),"")</f>
        <v>0.53730499331188508</v>
      </c>
      <c r="X337">
        <f>AVERAGE(E337:N337)</f>
        <v>1242.9000000000001</v>
      </c>
      <c r="Y337">
        <f>AVERAGE(O337:T337)</f>
        <v>1035.3333333333333</v>
      </c>
    </row>
    <row r="338" spans="1:25" x14ac:dyDescent="0.25">
      <c r="A338">
        <v>345</v>
      </c>
      <c r="B338" t="s">
        <v>702</v>
      </c>
      <c r="C338">
        <v>5600</v>
      </c>
      <c r="D338">
        <v>322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f t="shared" si="5"/>
        <v>0</v>
      </c>
      <c r="V338">
        <f>SUMIFS(Tabel132[Cluster],Tabel132[ID],A338)</f>
        <v>8</v>
      </c>
      <c r="W338" t="str">
        <f>IFERROR(_xlfn.T.TEST(E338:N338,O338:T338,2,2),"")</f>
        <v/>
      </c>
      <c r="X338">
        <f>AVERAGE(E338:N338)</f>
        <v>0</v>
      </c>
      <c r="Y338">
        <f>AVERAGE(O338:T338)</f>
        <v>0</v>
      </c>
    </row>
    <row r="339" spans="1:25" x14ac:dyDescent="0.25">
      <c r="A339">
        <v>346</v>
      </c>
      <c r="B339" t="s">
        <v>703</v>
      </c>
      <c r="C339">
        <v>3000</v>
      </c>
      <c r="D339">
        <v>322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f t="shared" si="5"/>
        <v>0</v>
      </c>
      <c r="V339">
        <f>SUMIFS(Tabel132[Cluster],Tabel132[ID],A339)</f>
        <v>0</v>
      </c>
      <c r="W339" t="str">
        <f>IFERROR(_xlfn.T.TEST(E339:N339,O339:T339,2,2),"")</f>
        <v/>
      </c>
      <c r="X339">
        <f>AVERAGE(E339:N339)</f>
        <v>0</v>
      </c>
      <c r="Y339">
        <f>AVERAGE(O339:T339)</f>
        <v>0</v>
      </c>
    </row>
    <row r="340" spans="1:25" x14ac:dyDescent="0.25">
      <c r="A340">
        <v>347</v>
      </c>
      <c r="B340" t="s">
        <v>147</v>
      </c>
      <c r="C340">
        <v>73600</v>
      </c>
      <c r="D340">
        <v>141</v>
      </c>
      <c r="E340">
        <v>3</v>
      </c>
      <c r="F340">
        <v>9</v>
      </c>
      <c r="G340">
        <v>23</v>
      </c>
      <c r="H340">
        <v>1</v>
      </c>
      <c r="I340">
        <v>53</v>
      </c>
      <c r="J340">
        <v>0</v>
      </c>
      <c r="K340">
        <v>0</v>
      </c>
      <c r="L340">
        <v>5</v>
      </c>
      <c r="M340">
        <v>3</v>
      </c>
      <c r="N340">
        <v>0</v>
      </c>
      <c r="O340">
        <v>0</v>
      </c>
      <c r="P340">
        <v>10</v>
      </c>
      <c r="Q340">
        <v>20</v>
      </c>
      <c r="R340">
        <v>45</v>
      </c>
      <c r="S340">
        <v>13</v>
      </c>
      <c r="T340">
        <v>4</v>
      </c>
      <c r="U340">
        <f t="shared" si="5"/>
        <v>1</v>
      </c>
      <c r="V340">
        <f>SUMIFS(Tabel132[Cluster],Tabel132[ID],A340)</f>
        <v>83</v>
      </c>
      <c r="W340">
        <f>IFERROR(_xlfn.T.TEST(E340:N340,O340:T340,2,2),"")</f>
        <v>0.51978711691298174</v>
      </c>
      <c r="X340">
        <f>AVERAGE(E340:N340)</f>
        <v>9.6999999999999993</v>
      </c>
      <c r="Y340">
        <f>AVERAGE(O340:T340)</f>
        <v>15.333333333333334</v>
      </c>
    </row>
    <row r="341" spans="1:25" x14ac:dyDescent="0.25">
      <c r="A341">
        <v>348</v>
      </c>
      <c r="B341" t="s">
        <v>704</v>
      </c>
      <c r="C341">
        <v>83700</v>
      </c>
      <c r="D341">
        <v>313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f t="shared" si="5"/>
        <v>0</v>
      </c>
      <c r="V341">
        <f>SUMIFS(Tabel132[Cluster],Tabel132[ID],A341)</f>
        <v>92</v>
      </c>
      <c r="W341" t="str">
        <f>IFERROR(_xlfn.T.TEST(E341:N341,O341:T341,2,2),"")</f>
        <v/>
      </c>
      <c r="X341">
        <f>AVERAGE(E341:N341)</f>
        <v>0</v>
      </c>
      <c r="Y341">
        <f>AVERAGE(O341:T341)</f>
        <v>0</v>
      </c>
    </row>
    <row r="342" spans="1:25" x14ac:dyDescent="0.25">
      <c r="A342">
        <v>349</v>
      </c>
      <c r="B342" t="s">
        <v>705</v>
      </c>
      <c r="C342">
        <v>113100</v>
      </c>
      <c r="D342">
        <v>824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f t="shared" si="5"/>
        <v>0</v>
      </c>
      <c r="V342">
        <f>SUMIFS(Tabel132[Cluster],Tabel132[ID],A342)</f>
        <v>0</v>
      </c>
      <c r="W342" t="str">
        <f>IFERROR(_xlfn.T.TEST(E342:N342,O342:T342,2,2),"")</f>
        <v/>
      </c>
      <c r="X342">
        <f>AVERAGE(E342:N342)</f>
        <v>0</v>
      </c>
      <c r="Y342">
        <f>AVERAGE(O342:T342)</f>
        <v>0</v>
      </c>
    </row>
    <row r="343" spans="1:25" x14ac:dyDescent="0.25">
      <c r="A343">
        <v>350</v>
      </c>
      <c r="B343" t="s">
        <v>148</v>
      </c>
      <c r="C343">
        <v>89200</v>
      </c>
      <c r="D343">
        <v>1117</v>
      </c>
      <c r="E343">
        <v>6</v>
      </c>
      <c r="F343">
        <v>113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194</v>
      </c>
      <c r="M343">
        <v>0</v>
      </c>
      <c r="N343">
        <v>62</v>
      </c>
      <c r="O343">
        <v>186</v>
      </c>
      <c r="P343">
        <v>13</v>
      </c>
      <c r="Q343">
        <v>29</v>
      </c>
      <c r="R343">
        <v>411</v>
      </c>
      <c r="S343">
        <v>420</v>
      </c>
      <c r="T343">
        <v>0</v>
      </c>
      <c r="U343">
        <f t="shared" si="5"/>
        <v>1</v>
      </c>
      <c r="V343">
        <f>SUMIFS(Tabel132[Cluster],Tabel132[ID],A343)</f>
        <v>95</v>
      </c>
      <c r="W343">
        <f>IFERROR(_xlfn.T.TEST(E343:N343,O343:T343,2,2),"")</f>
        <v>5.6276554448981719E-2</v>
      </c>
      <c r="X343">
        <f>AVERAGE(E343:N343)</f>
        <v>37.5</v>
      </c>
      <c r="Y343">
        <f>AVERAGE(O343:T343)</f>
        <v>176.5</v>
      </c>
    </row>
    <row r="344" spans="1:25" x14ac:dyDescent="0.25">
      <c r="A344">
        <v>351</v>
      </c>
      <c r="B344" t="s">
        <v>149</v>
      </c>
      <c r="C344">
        <v>52900</v>
      </c>
      <c r="D344">
        <v>809</v>
      </c>
      <c r="E344">
        <v>4673</v>
      </c>
      <c r="F344">
        <v>4327</v>
      </c>
      <c r="G344">
        <v>2373</v>
      </c>
      <c r="H344">
        <v>2191</v>
      </c>
      <c r="I344">
        <v>458</v>
      </c>
      <c r="J344">
        <v>1376</v>
      </c>
      <c r="K344">
        <v>2227</v>
      </c>
      <c r="L344">
        <v>3393</v>
      </c>
      <c r="M344">
        <v>2120</v>
      </c>
      <c r="N344">
        <v>1608</v>
      </c>
      <c r="O344">
        <v>4808</v>
      </c>
      <c r="P344">
        <v>1506</v>
      </c>
      <c r="Q344">
        <v>2988</v>
      </c>
      <c r="R344">
        <v>3023</v>
      </c>
      <c r="S344">
        <v>1915</v>
      </c>
      <c r="T344">
        <v>913</v>
      </c>
      <c r="U344">
        <f t="shared" si="5"/>
        <v>1</v>
      </c>
      <c r="V344">
        <f>SUMIFS(Tabel132[Cluster],Tabel132[ID],A344)</f>
        <v>75</v>
      </c>
      <c r="W344">
        <f>IFERROR(_xlfn.T.TEST(E344:N344,O344:T344,2,2),"")</f>
        <v>0.94235168745872411</v>
      </c>
      <c r="X344">
        <f>AVERAGE(E344:N344)</f>
        <v>2474.6</v>
      </c>
      <c r="Y344">
        <f>AVERAGE(O344:T344)</f>
        <v>2525.5</v>
      </c>
    </row>
    <row r="345" spans="1:25" x14ac:dyDescent="0.25">
      <c r="A345">
        <v>352</v>
      </c>
      <c r="B345" t="s">
        <v>706</v>
      </c>
      <c r="C345">
        <v>21100</v>
      </c>
      <c r="D345">
        <v>714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f t="shared" si="5"/>
        <v>0</v>
      </c>
      <c r="V345">
        <f>SUMIFS(Tabel132[Cluster],Tabel132[ID],A345)</f>
        <v>0</v>
      </c>
      <c r="W345" t="str">
        <f>IFERROR(_xlfn.T.TEST(E345:N345,O345:T345,2,2),"")</f>
        <v/>
      </c>
      <c r="X345">
        <f>AVERAGE(E345:N345)</f>
        <v>0</v>
      </c>
      <c r="Y345">
        <f>AVERAGE(O345:T345)</f>
        <v>0</v>
      </c>
    </row>
    <row r="346" spans="1:25" x14ac:dyDescent="0.25">
      <c r="A346">
        <v>353</v>
      </c>
      <c r="B346" t="s">
        <v>707</v>
      </c>
      <c r="C346">
        <v>3500</v>
      </c>
      <c r="D346">
        <v>322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f t="shared" si="5"/>
        <v>0</v>
      </c>
      <c r="V346">
        <f>SUMIFS(Tabel132[Cluster],Tabel132[ID],A346)</f>
        <v>5</v>
      </c>
      <c r="W346" t="str">
        <f>IFERROR(_xlfn.T.TEST(E346:N346,O346:T346,2,2),"")</f>
        <v/>
      </c>
      <c r="X346">
        <f>AVERAGE(E346:N346)</f>
        <v>0</v>
      </c>
      <c r="Y346">
        <f>AVERAGE(O346:T346)</f>
        <v>0</v>
      </c>
    </row>
    <row r="347" spans="1:25" x14ac:dyDescent="0.25">
      <c r="A347">
        <v>354</v>
      </c>
      <c r="B347" t="s">
        <v>708</v>
      </c>
      <c r="C347">
        <v>89400</v>
      </c>
      <c r="D347">
        <v>1065</v>
      </c>
      <c r="E347">
        <v>78</v>
      </c>
      <c r="F347">
        <v>0</v>
      </c>
      <c r="G347">
        <v>0</v>
      </c>
      <c r="H347">
        <v>50</v>
      </c>
      <c r="I347">
        <v>0</v>
      </c>
      <c r="J347">
        <v>3116</v>
      </c>
      <c r="K347">
        <v>0</v>
      </c>
      <c r="L347">
        <v>835</v>
      </c>
      <c r="M347">
        <v>0</v>
      </c>
      <c r="N347">
        <v>57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f t="shared" si="5"/>
        <v>1</v>
      </c>
      <c r="V347">
        <f>SUMIFS(Tabel132[Cluster],Tabel132[ID],A347)</f>
        <v>95</v>
      </c>
      <c r="W347">
        <f>IFERROR(_xlfn.T.TEST(E347:N347,O347:T347,2,2),"")</f>
        <v>0.32707074687934012</v>
      </c>
      <c r="X347">
        <f>AVERAGE(E347:N347)</f>
        <v>413.6</v>
      </c>
      <c r="Y347">
        <f>AVERAGE(O347:T347)</f>
        <v>0</v>
      </c>
    </row>
    <row r="348" spans="1:25" x14ac:dyDescent="0.25">
      <c r="A348">
        <v>355</v>
      </c>
      <c r="B348" t="s">
        <v>709</v>
      </c>
      <c r="C348">
        <v>24500</v>
      </c>
      <c r="D348">
        <v>111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f t="shared" si="5"/>
        <v>0</v>
      </c>
      <c r="V348">
        <f>SUMIFS(Tabel132[Cluster],Tabel132[ID],A348)</f>
        <v>31</v>
      </c>
      <c r="W348" t="str">
        <f>IFERROR(_xlfn.T.TEST(E348:N348,O348:T348,2,2),"")</f>
        <v/>
      </c>
      <c r="X348">
        <f>AVERAGE(E348:N348)</f>
        <v>0</v>
      </c>
      <c r="Y348">
        <f>AVERAGE(O348:T348)</f>
        <v>0</v>
      </c>
    </row>
    <row r="349" spans="1:25" x14ac:dyDescent="0.25">
      <c r="A349">
        <v>356</v>
      </c>
      <c r="B349" t="s">
        <v>150</v>
      </c>
      <c r="C349">
        <v>77600</v>
      </c>
      <c r="D349">
        <v>290</v>
      </c>
      <c r="E349">
        <v>142</v>
      </c>
      <c r="F349">
        <v>298</v>
      </c>
      <c r="G349">
        <v>183</v>
      </c>
      <c r="H349">
        <v>204</v>
      </c>
      <c r="I349">
        <v>186</v>
      </c>
      <c r="J349">
        <v>127</v>
      </c>
      <c r="K349">
        <v>171</v>
      </c>
      <c r="L349">
        <v>111</v>
      </c>
      <c r="M349">
        <v>29</v>
      </c>
      <c r="N349">
        <v>154</v>
      </c>
      <c r="O349">
        <v>159</v>
      </c>
      <c r="P349">
        <v>211</v>
      </c>
      <c r="Q349">
        <v>121</v>
      </c>
      <c r="R349">
        <v>253</v>
      </c>
      <c r="S349">
        <v>232</v>
      </c>
      <c r="T349">
        <v>31</v>
      </c>
      <c r="U349">
        <f t="shared" si="5"/>
        <v>1</v>
      </c>
      <c r="V349">
        <f>SUMIFS(Tabel132[Cluster],Tabel132[ID],A349)</f>
        <v>85</v>
      </c>
      <c r="W349">
        <f>IFERROR(_xlfn.T.TEST(E349:N349,O349:T349,2,2),"")</f>
        <v>0.85141120842072104</v>
      </c>
      <c r="X349">
        <f>AVERAGE(E349:N349)</f>
        <v>160.5</v>
      </c>
      <c r="Y349">
        <f>AVERAGE(O349:T349)</f>
        <v>167.83333333333334</v>
      </c>
    </row>
    <row r="350" spans="1:25" x14ac:dyDescent="0.25">
      <c r="A350">
        <v>357</v>
      </c>
      <c r="B350" t="s">
        <v>710</v>
      </c>
      <c r="C350">
        <v>98900</v>
      </c>
      <c r="D350">
        <v>848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f t="shared" si="5"/>
        <v>0</v>
      </c>
      <c r="V350">
        <f>SUMIFS(Tabel132[Cluster],Tabel132[ID],A350)</f>
        <v>0</v>
      </c>
      <c r="W350" t="str">
        <f>IFERROR(_xlfn.T.TEST(E350:N350,O350:T350,2,2),"")</f>
        <v/>
      </c>
      <c r="X350">
        <f>AVERAGE(E350:N350)</f>
        <v>0</v>
      </c>
      <c r="Y350">
        <f>AVERAGE(O350:T350)</f>
        <v>0</v>
      </c>
    </row>
    <row r="351" spans="1:25" x14ac:dyDescent="0.25">
      <c r="A351">
        <v>358</v>
      </c>
      <c r="B351" t="s">
        <v>151</v>
      </c>
      <c r="C351">
        <v>89300</v>
      </c>
      <c r="D351">
        <v>1117</v>
      </c>
      <c r="E351">
        <v>134</v>
      </c>
      <c r="F351">
        <v>35</v>
      </c>
      <c r="G351">
        <v>153</v>
      </c>
      <c r="H351">
        <v>1</v>
      </c>
      <c r="I351">
        <v>0</v>
      </c>
      <c r="J351">
        <v>34</v>
      </c>
      <c r="K351">
        <v>13</v>
      </c>
      <c r="L351">
        <v>699</v>
      </c>
      <c r="M351">
        <v>11</v>
      </c>
      <c r="N351">
        <v>112</v>
      </c>
      <c r="O351">
        <v>454</v>
      </c>
      <c r="P351">
        <v>53</v>
      </c>
      <c r="Q351">
        <v>101</v>
      </c>
      <c r="R351">
        <v>539</v>
      </c>
      <c r="S351">
        <v>434</v>
      </c>
      <c r="T351">
        <v>0</v>
      </c>
      <c r="U351">
        <f t="shared" si="5"/>
        <v>1</v>
      </c>
      <c r="V351">
        <f>SUMIFS(Tabel132[Cluster],Tabel132[ID],A351)</f>
        <v>95</v>
      </c>
      <c r="W351">
        <f>IFERROR(_xlfn.T.TEST(E351:N351,O351:T351,2,2),"")</f>
        <v>0.22696163900389904</v>
      </c>
      <c r="X351">
        <f>AVERAGE(E351:N351)</f>
        <v>119.2</v>
      </c>
      <c r="Y351">
        <f>AVERAGE(O351:T351)</f>
        <v>263.5</v>
      </c>
    </row>
    <row r="352" spans="1:25" x14ac:dyDescent="0.25">
      <c r="A352">
        <v>359</v>
      </c>
      <c r="B352" t="s">
        <v>711</v>
      </c>
      <c r="C352">
        <v>53000</v>
      </c>
      <c r="D352">
        <v>351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f t="shared" si="5"/>
        <v>0</v>
      </c>
      <c r="V352">
        <f>SUMIFS(Tabel132[Cluster],Tabel132[ID],A352)</f>
        <v>75</v>
      </c>
      <c r="W352" t="str">
        <f>IFERROR(_xlfn.T.TEST(E352:N352,O352:T352,2,2),"")</f>
        <v/>
      </c>
      <c r="X352">
        <f>AVERAGE(E352:N352)</f>
        <v>0</v>
      </c>
      <c r="Y352">
        <f>AVERAGE(O352:T352)</f>
        <v>0</v>
      </c>
    </row>
    <row r="353" spans="1:25" x14ac:dyDescent="0.25">
      <c r="A353">
        <v>360</v>
      </c>
      <c r="B353" t="s">
        <v>712</v>
      </c>
      <c r="C353">
        <v>33300</v>
      </c>
      <c r="D353">
        <v>814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f t="shared" si="5"/>
        <v>0</v>
      </c>
      <c r="V353">
        <f>SUMIFS(Tabel132[Cluster],Tabel132[ID],A353)</f>
        <v>42</v>
      </c>
      <c r="W353" t="str">
        <f>IFERROR(_xlfn.T.TEST(E353:N353,O353:T353,2,2),"")</f>
        <v/>
      </c>
      <c r="X353">
        <f>AVERAGE(E353:N353)</f>
        <v>0</v>
      </c>
      <c r="Y353">
        <f>AVERAGE(O353:T353)</f>
        <v>0</v>
      </c>
    </row>
    <row r="354" spans="1:25" x14ac:dyDescent="0.25">
      <c r="A354">
        <v>361</v>
      </c>
      <c r="B354" t="s">
        <v>713</v>
      </c>
      <c r="C354">
        <v>7000</v>
      </c>
      <c r="D354">
        <v>322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f t="shared" si="5"/>
        <v>0</v>
      </c>
      <c r="V354">
        <f>SUMIFS(Tabel132[Cluster],Tabel132[ID],A354)</f>
        <v>10</v>
      </c>
      <c r="W354" t="str">
        <f>IFERROR(_xlfn.T.TEST(E354:N354,O354:T354,2,2),"")</f>
        <v/>
      </c>
      <c r="X354">
        <f>AVERAGE(E354:N354)</f>
        <v>0</v>
      </c>
      <c r="Y354">
        <f>AVERAGE(O354:T354)</f>
        <v>0</v>
      </c>
    </row>
    <row r="355" spans="1:25" x14ac:dyDescent="0.25">
      <c r="A355">
        <v>362</v>
      </c>
      <c r="B355" t="s">
        <v>152</v>
      </c>
      <c r="C355">
        <v>67300</v>
      </c>
      <c r="D355">
        <v>444</v>
      </c>
      <c r="E355">
        <v>5504</v>
      </c>
      <c r="F355">
        <v>3933</v>
      </c>
      <c r="G355">
        <v>7447</v>
      </c>
      <c r="H355">
        <v>3984</v>
      </c>
      <c r="I355">
        <v>3154</v>
      </c>
      <c r="J355">
        <v>644</v>
      </c>
      <c r="K355">
        <v>2896</v>
      </c>
      <c r="L355">
        <v>3781</v>
      </c>
      <c r="M355">
        <v>826</v>
      </c>
      <c r="N355">
        <v>2902</v>
      </c>
      <c r="O355">
        <v>3255</v>
      </c>
      <c r="P355">
        <v>5302</v>
      </c>
      <c r="Q355">
        <v>5948</v>
      </c>
      <c r="R355">
        <v>4757</v>
      </c>
      <c r="S355">
        <v>3932</v>
      </c>
      <c r="T355">
        <v>728</v>
      </c>
      <c r="U355">
        <f t="shared" si="5"/>
        <v>1</v>
      </c>
      <c r="V355">
        <f>SUMIFS(Tabel132[Cluster],Tabel132[ID],A355)</f>
        <v>80</v>
      </c>
      <c r="W355">
        <f>IFERROR(_xlfn.T.TEST(E355:N355,O355:T355,2,2),"")</f>
        <v>0.64205962411616879</v>
      </c>
      <c r="X355">
        <f>AVERAGE(E355:N355)</f>
        <v>3507.1</v>
      </c>
      <c r="Y355">
        <f>AVERAGE(O355:T355)</f>
        <v>3987</v>
      </c>
    </row>
    <row r="356" spans="1:25" x14ac:dyDescent="0.25">
      <c r="A356">
        <v>363</v>
      </c>
      <c r="B356" t="s">
        <v>153</v>
      </c>
      <c r="C356">
        <v>20500</v>
      </c>
      <c r="D356">
        <v>972</v>
      </c>
      <c r="E356">
        <v>1500</v>
      </c>
      <c r="F356">
        <v>791</v>
      </c>
      <c r="G356">
        <v>582</v>
      </c>
      <c r="H356">
        <v>556</v>
      </c>
      <c r="I356">
        <v>1024</v>
      </c>
      <c r="J356">
        <v>3427</v>
      </c>
      <c r="K356">
        <v>10024</v>
      </c>
      <c r="L356">
        <v>849</v>
      </c>
      <c r="M356">
        <v>2135</v>
      </c>
      <c r="N356">
        <v>508</v>
      </c>
      <c r="O356">
        <v>919</v>
      </c>
      <c r="P356">
        <v>945</v>
      </c>
      <c r="Q356">
        <v>2322</v>
      </c>
      <c r="R356">
        <v>766</v>
      </c>
      <c r="S356">
        <v>491</v>
      </c>
      <c r="T356">
        <v>926</v>
      </c>
      <c r="U356">
        <f t="shared" si="5"/>
        <v>1</v>
      </c>
      <c r="V356">
        <f>SUMIFS(Tabel132[Cluster],Tabel132[ID],A356)</f>
        <v>25</v>
      </c>
      <c r="W356">
        <f>IFERROR(_xlfn.T.TEST(E356:N356,O356:T356,2,2),"")</f>
        <v>0.39316353268934989</v>
      </c>
      <c r="X356">
        <f>AVERAGE(E356:N356)</f>
        <v>2139.6</v>
      </c>
      <c r="Y356">
        <f>AVERAGE(O356:T356)</f>
        <v>1061.5</v>
      </c>
    </row>
    <row r="357" spans="1:25" x14ac:dyDescent="0.25">
      <c r="A357">
        <v>364</v>
      </c>
      <c r="B357" t="s">
        <v>154</v>
      </c>
      <c r="C357">
        <v>77700</v>
      </c>
      <c r="D357">
        <v>290</v>
      </c>
      <c r="E357">
        <v>551</v>
      </c>
      <c r="F357">
        <v>705</v>
      </c>
      <c r="G357">
        <v>736</v>
      </c>
      <c r="H357">
        <v>389</v>
      </c>
      <c r="I357">
        <v>489</v>
      </c>
      <c r="J357">
        <v>363</v>
      </c>
      <c r="K357">
        <v>647</v>
      </c>
      <c r="L357">
        <v>588</v>
      </c>
      <c r="M357">
        <v>37</v>
      </c>
      <c r="N357">
        <v>464</v>
      </c>
      <c r="O357">
        <v>343</v>
      </c>
      <c r="P357">
        <v>615</v>
      </c>
      <c r="Q357">
        <v>589</v>
      </c>
      <c r="R357">
        <v>770</v>
      </c>
      <c r="S357">
        <v>603</v>
      </c>
      <c r="T357">
        <v>69</v>
      </c>
      <c r="U357">
        <f t="shared" si="5"/>
        <v>1</v>
      </c>
      <c r="V357">
        <f>SUMIFS(Tabel132[Cluster],Tabel132[ID],A357)</f>
        <v>85</v>
      </c>
      <c r="W357">
        <f>IFERROR(_xlfn.T.TEST(E357:N357,O357:T357,2,2),"")</f>
        <v>0.99134976519896434</v>
      </c>
      <c r="X357">
        <f>AVERAGE(E357:N357)</f>
        <v>496.9</v>
      </c>
      <c r="Y357">
        <f>AVERAGE(O357:T357)</f>
        <v>498.16666666666669</v>
      </c>
    </row>
    <row r="358" spans="1:25" x14ac:dyDescent="0.25">
      <c r="A358">
        <v>365</v>
      </c>
      <c r="B358" t="s">
        <v>714</v>
      </c>
      <c r="C358">
        <v>108400</v>
      </c>
      <c r="D358">
        <v>896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f t="shared" si="5"/>
        <v>0</v>
      </c>
      <c r="V358">
        <f>SUMIFS(Tabel132[Cluster],Tabel132[ID],A358)</f>
        <v>0</v>
      </c>
      <c r="W358" t="str">
        <f>IFERROR(_xlfn.T.TEST(E358:N358,O358:T358,2,2),"")</f>
        <v/>
      </c>
      <c r="X358">
        <f>AVERAGE(E358:N358)</f>
        <v>0</v>
      </c>
      <c r="Y358">
        <f>AVERAGE(O358:T358)</f>
        <v>0</v>
      </c>
    </row>
    <row r="359" spans="1:25" x14ac:dyDescent="0.25">
      <c r="A359">
        <v>366</v>
      </c>
      <c r="B359" t="s">
        <v>155</v>
      </c>
      <c r="C359">
        <v>67700</v>
      </c>
      <c r="D359">
        <v>444</v>
      </c>
      <c r="E359">
        <v>547</v>
      </c>
      <c r="F359">
        <v>606</v>
      </c>
      <c r="G359">
        <v>674</v>
      </c>
      <c r="H359">
        <v>508</v>
      </c>
      <c r="I359">
        <v>720</v>
      </c>
      <c r="J359">
        <v>3</v>
      </c>
      <c r="K359">
        <v>554</v>
      </c>
      <c r="L359">
        <v>282</v>
      </c>
      <c r="M359">
        <v>35</v>
      </c>
      <c r="N359">
        <v>361</v>
      </c>
      <c r="O359">
        <v>132</v>
      </c>
      <c r="P359">
        <v>815</v>
      </c>
      <c r="Q359">
        <v>752</v>
      </c>
      <c r="R359">
        <v>891</v>
      </c>
      <c r="S359">
        <v>398</v>
      </c>
      <c r="T359">
        <v>54</v>
      </c>
      <c r="U359">
        <f t="shared" si="5"/>
        <v>1</v>
      </c>
      <c r="V359">
        <f>SUMIFS(Tabel132[Cluster],Tabel132[ID],A359)</f>
        <v>80</v>
      </c>
      <c r="W359">
        <f>IFERROR(_xlfn.T.TEST(E359:N359,O359:T359,2,2),"")</f>
        <v>0.61895734336737185</v>
      </c>
      <c r="X359">
        <f>AVERAGE(E359:N359)</f>
        <v>429</v>
      </c>
      <c r="Y359">
        <f>AVERAGE(O359:T359)</f>
        <v>507</v>
      </c>
    </row>
    <row r="360" spans="1:25" x14ac:dyDescent="0.25">
      <c r="A360">
        <v>367</v>
      </c>
      <c r="B360" t="s">
        <v>715</v>
      </c>
      <c r="C360">
        <v>54000</v>
      </c>
      <c r="D360">
        <v>351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f t="shared" si="5"/>
        <v>0</v>
      </c>
      <c r="V360">
        <f>SUMIFS(Tabel132[Cluster],Tabel132[ID],A360)</f>
        <v>75</v>
      </c>
      <c r="W360" t="str">
        <f>IFERROR(_xlfn.T.TEST(E360:N360,O360:T360,2,2),"")</f>
        <v/>
      </c>
      <c r="X360">
        <f>AVERAGE(E360:N360)</f>
        <v>0</v>
      </c>
      <c r="Y360">
        <f>AVERAGE(O360:T360)</f>
        <v>0</v>
      </c>
    </row>
    <row r="361" spans="1:25" x14ac:dyDescent="0.25">
      <c r="A361">
        <v>368</v>
      </c>
      <c r="B361" t="s">
        <v>156</v>
      </c>
      <c r="C361">
        <v>28900</v>
      </c>
      <c r="D361">
        <v>922</v>
      </c>
      <c r="E361">
        <v>108</v>
      </c>
      <c r="F361">
        <v>214</v>
      </c>
      <c r="G361">
        <v>258</v>
      </c>
      <c r="H361">
        <v>178</v>
      </c>
      <c r="I361">
        <v>66</v>
      </c>
      <c r="J361">
        <v>449</v>
      </c>
      <c r="K361">
        <v>268</v>
      </c>
      <c r="L361">
        <v>37</v>
      </c>
      <c r="M361">
        <v>73</v>
      </c>
      <c r="N361">
        <v>74</v>
      </c>
      <c r="O361">
        <v>271</v>
      </c>
      <c r="P361">
        <v>198</v>
      </c>
      <c r="Q361">
        <v>313</v>
      </c>
      <c r="R361">
        <v>394</v>
      </c>
      <c r="S361">
        <v>105</v>
      </c>
      <c r="T361">
        <v>165</v>
      </c>
      <c r="U361">
        <f t="shared" si="5"/>
        <v>1</v>
      </c>
      <c r="V361">
        <f>SUMIFS(Tabel132[Cluster],Tabel132[ID],A361)</f>
        <v>37</v>
      </c>
      <c r="W361">
        <f>IFERROR(_xlfn.T.TEST(E361:N361,O361:T361,2,2),"")</f>
        <v>0.29002976396129682</v>
      </c>
      <c r="X361">
        <f>AVERAGE(E361:N361)</f>
        <v>172.5</v>
      </c>
      <c r="Y361">
        <f>AVERAGE(O361:T361)</f>
        <v>241</v>
      </c>
    </row>
    <row r="362" spans="1:25" x14ac:dyDescent="0.25">
      <c r="A362">
        <v>369</v>
      </c>
      <c r="B362" t="s">
        <v>716</v>
      </c>
      <c r="C362">
        <v>6300</v>
      </c>
      <c r="D362">
        <v>322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f t="shared" si="5"/>
        <v>0</v>
      </c>
      <c r="V362">
        <f>SUMIFS(Tabel132[Cluster],Tabel132[ID],A362)</f>
        <v>9</v>
      </c>
      <c r="W362" t="str">
        <f>IFERROR(_xlfn.T.TEST(E362:N362,O362:T362,2,2),"")</f>
        <v/>
      </c>
      <c r="X362">
        <f>AVERAGE(E362:N362)</f>
        <v>0</v>
      </c>
      <c r="Y362">
        <f>AVERAGE(O362:T362)</f>
        <v>0</v>
      </c>
    </row>
    <row r="363" spans="1:25" x14ac:dyDescent="0.25">
      <c r="A363">
        <v>370</v>
      </c>
      <c r="B363" t="s">
        <v>717</v>
      </c>
      <c r="C363">
        <v>92200</v>
      </c>
      <c r="D363">
        <v>354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f t="shared" si="5"/>
        <v>0</v>
      </c>
      <c r="V363">
        <f>SUMIFS(Tabel132[Cluster],Tabel132[ID],A363)</f>
        <v>96</v>
      </c>
      <c r="W363" t="str">
        <f>IFERROR(_xlfn.T.TEST(E363:N363,O363:T363,2,2),"")</f>
        <v/>
      </c>
      <c r="X363">
        <f>AVERAGE(E363:N363)</f>
        <v>0</v>
      </c>
      <c r="Y363">
        <f>AVERAGE(O363:T363)</f>
        <v>0</v>
      </c>
    </row>
    <row r="364" spans="1:25" x14ac:dyDescent="0.25">
      <c r="A364">
        <v>371</v>
      </c>
      <c r="B364" t="s">
        <v>718</v>
      </c>
      <c r="C364">
        <v>44000</v>
      </c>
      <c r="D364">
        <v>934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f t="shared" si="5"/>
        <v>0</v>
      </c>
      <c r="V364">
        <f>SUMIFS(Tabel132[Cluster],Tabel132[ID],A364)</f>
        <v>56</v>
      </c>
      <c r="W364" t="str">
        <f>IFERROR(_xlfn.T.TEST(E364:N364,O364:T364,2,2),"")</f>
        <v/>
      </c>
      <c r="X364">
        <f>AVERAGE(E364:N364)</f>
        <v>0</v>
      </c>
      <c r="Y364">
        <f>AVERAGE(O364:T364)</f>
        <v>0</v>
      </c>
    </row>
    <row r="365" spans="1:25" x14ac:dyDescent="0.25">
      <c r="A365">
        <v>372</v>
      </c>
      <c r="B365" t="s">
        <v>719</v>
      </c>
      <c r="C365">
        <v>93400</v>
      </c>
      <c r="D365">
        <v>370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f t="shared" si="5"/>
        <v>0</v>
      </c>
      <c r="V365">
        <f>SUMIFS(Tabel132[Cluster],Tabel132[ID],A365)</f>
        <v>96</v>
      </c>
      <c r="W365" t="str">
        <f>IFERROR(_xlfn.T.TEST(E365:N365,O365:T365,2,2),"")</f>
        <v/>
      </c>
      <c r="X365">
        <f>AVERAGE(E365:N365)</f>
        <v>0</v>
      </c>
      <c r="Y365">
        <f>AVERAGE(O365:T365)</f>
        <v>0</v>
      </c>
    </row>
    <row r="366" spans="1:25" x14ac:dyDescent="0.25">
      <c r="A366">
        <v>373</v>
      </c>
      <c r="B366" t="s">
        <v>720</v>
      </c>
      <c r="C366">
        <v>105800</v>
      </c>
      <c r="D366">
        <v>752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f t="shared" si="5"/>
        <v>0</v>
      </c>
      <c r="V366">
        <f>SUMIFS(Tabel132[Cluster],Tabel132[ID],A366)</f>
        <v>0</v>
      </c>
      <c r="W366" t="str">
        <f>IFERROR(_xlfn.T.TEST(E366:N366,O366:T366,2,2),"")</f>
        <v/>
      </c>
      <c r="X366">
        <f>AVERAGE(E366:N366)</f>
        <v>0</v>
      </c>
      <c r="Y366">
        <f>AVERAGE(O366:T366)</f>
        <v>0</v>
      </c>
    </row>
    <row r="367" spans="1:25" x14ac:dyDescent="0.25">
      <c r="A367">
        <v>374</v>
      </c>
      <c r="B367" t="s">
        <v>157</v>
      </c>
      <c r="C367">
        <v>83800</v>
      </c>
      <c r="D367">
        <v>348</v>
      </c>
      <c r="E367">
        <v>726</v>
      </c>
      <c r="F367">
        <v>1349</v>
      </c>
      <c r="G367">
        <v>1339</v>
      </c>
      <c r="H367">
        <v>317</v>
      </c>
      <c r="I367">
        <v>947</v>
      </c>
      <c r="J367">
        <v>524</v>
      </c>
      <c r="K367">
        <v>454</v>
      </c>
      <c r="L367">
        <v>807</v>
      </c>
      <c r="M367">
        <v>276</v>
      </c>
      <c r="N367">
        <v>905</v>
      </c>
      <c r="O367">
        <v>832</v>
      </c>
      <c r="P367">
        <v>1201</v>
      </c>
      <c r="Q367">
        <v>1165</v>
      </c>
      <c r="R367">
        <v>1140</v>
      </c>
      <c r="S367">
        <v>999</v>
      </c>
      <c r="T367">
        <v>458</v>
      </c>
      <c r="U367">
        <f t="shared" si="5"/>
        <v>1</v>
      </c>
      <c r="V367">
        <f>SUMIFS(Tabel132[Cluster],Tabel132[ID],A367)</f>
        <v>92</v>
      </c>
      <c r="W367">
        <f>IFERROR(_xlfn.T.TEST(E367:N367,O367:T367,2,2),"")</f>
        <v>0.28495855514168178</v>
      </c>
      <c r="X367">
        <f>AVERAGE(E367:N367)</f>
        <v>764.4</v>
      </c>
      <c r="Y367">
        <f>AVERAGE(O367:T367)</f>
        <v>965.83333333333337</v>
      </c>
    </row>
    <row r="368" spans="1:25" x14ac:dyDescent="0.25">
      <c r="A368">
        <v>375</v>
      </c>
      <c r="B368" t="s">
        <v>721</v>
      </c>
      <c r="C368">
        <v>37600</v>
      </c>
      <c r="D368">
        <v>1080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f t="shared" si="5"/>
        <v>0</v>
      </c>
      <c r="V368">
        <f>SUMIFS(Tabel132[Cluster],Tabel132[ID],A368)</f>
        <v>0</v>
      </c>
      <c r="W368" t="str">
        <f>IFERROR(_xlfn.T.TEST(E368:N368,O368:T368,2,2),"")</f>
        <v/>
      </c>
      <c r="X368">
        <f>AVERAGE(E368:N368)</f>
        <v>0</v>
      </c>
      <c r="Y368">
        <f>AVERAGE(O368:T368)</f>
        <v>0</v>
      </c>
    </row>
    <row r="369" spans="1:25" x14ac:dyDescent="0.25">
      <c r="A369">
        <v>376</v>
      </c>
      <c r="B369" t="s">
        <v>722</v>
      </c>
      <c r="C369">
        <v>35400</v>
      </c>
      <c r="D369">
        <v>655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f t="shared" si="5"/>
        <v>0</v>
      </c>
      <c r="V369">
        <f>SUMIFS(Tabel132[Cluster],Tabel132[ID],A369)</f>
        <v>45</v>
      </c>
      <c r="W369" t="str">
        <f>IFERROR(_xlfn.T.TEST(E369:N369,O369:T369,2,2),"")</f>
        <v/>
      </c>
      <c r="X369">
        <f>AVERAGE(E369:N369)</f>
        <v>0</v>
      </c>
      <c r="Y369">
        <f>AVERAGE(O369:T369)</f>
        <v>0</v>
      </c>
    </row>
    <row r="370" spans="1:25" x14ac:dyDescent="0.25">
      <c r="A370">
        <v>377</v>
      </c>
      <c r="B370" t="s">
        <v>158</v>
      </c>
      <c r="C370">
        <v>17400</v>
      </c>
      <c r="D370">
        <v>425</v>
      </c>
      <c r="E370">
        <v>373</v>
      </c>
      <c r="F370">
        <v>397</v>
      </c>
      <c r="G370">
        <v>297</v>
      </c>
      <c r="H370">
        <v>260</v>
      </c>
      <c r="I370">
        <v>181</v>
      </c>
      <c r="J370">
        <v>204</v>
      </c>
      <c r="K370">
        <v>189</v>
      </c>
      <c r="L370">
        <v>373</v>
      </c>
      <c r="M370">
        <v>804</v>
      </c>
      <c r="N370">
        <v>107</v>
      </c>
      <c r="O370">
        <v>306</v>
      </c>
      <c r="P370">
        <v>366</v>
      </c>
      <c r="Q370">
        <v>478</v>
      </c>
      <c r="R370">
        <v>207</v>
      </c>
      <c r="S370">
        <v>319</v>
      </c>
      <c r="T370">
        <v>559</v>
      </c>
      <c r="U370">
        <f t="shared" si="5"/>
        <v>1</v>
      </c>
      <c r="V370">
        <f>SUMIFS(Tabel132[Cluster],Tabel132[ID],A370)</f>
        <v>21</v>
      </c>
      <c r="W370">
        <f>IFERROR(_xlfn.T.TEST(E370:N370,O370:T370,2,2),"")</f>
        <v>0.55836574078552148</v>
      </c>
      <c r="X370">
        <f>AVERAGE(E370:N370)</f>
        <v>318.5</v>
      </c>
      <c r="Y370">
        <f>AVERAGE(O370:T370)</f>
        <v>372.5</v>
      </c>
    </row>
    <row r="371" spans="1:25" x14ac:dyDescent="0.25">
      <c r="A371">
        <v>378</v>
      </c>
      <c r="B371" t="s">
        <v>723</v>
      </c>
      <c r="C371">
        <v>7700</v>
      </c>
      <c r="D371">
        <v>453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f t="shared" si="5"/>
        <v>0</v>
      </c>
      <c r="V371">
        <f>SUMIFS(Tabel132[Cluster],Tabel132[ID],A371)</f>
        <v>11</v>
      </c>
      <c r="W371" t="str">
        <f>IFERROR(_xlfn.T.TEST(E371:N371,O371:T371,2,2),"")</f>
        <v/>
      </c>
      <c r="X371">
        <f>AVERAGE(E371:N371)</f>
        <v>0</v>
      </c>
      <c r="Y371">
        <f>AVERAGE(O371:T371)</f>
        <v>0</v>
      </c>
    </row>
    <row r="372" spans="1:25" x14ac:dyDescent="0.25">
      <c r="A372">
        <v>379</v>
      </c>
      <c r="B372" t="s">
        <v>724</v>
      </c>
      <c r="C372">
        <v>96800</v>
      </c>
      <c r="D372">
        <v>354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f t="shared" si="5"/>
        <v>0</v>
      </c>
      <c r="V372">
        <f>SUMIFS(Tabel132[Cluster],Tabel132[ID],A372)</f>
        <v>96</v>
      </c>
      <c r="W372" t="str">
        <f>IFERROR(_xlfn.T.TEST(E372:N372,O372:T372,2,2),"")</f>
        <v/>
      </c>
      <c r="X372">
        <f>AVERAGE(E372:N372)</f>
        <v>0</v>
      </c>
      <c r="Y372">
        <f>AVERAGE(O372:T372)</f>
        <v>0</v>
      </c>
    </row>
    <row r="373" spans="1:25" x14ac:dyDescent="0.25">
      <c r="A373">
        <v>380</v>
      </c>
      <c r="B373" t="s">
        <v>725</v>
      </c>
      <c r="C373">
        <v>102700</v>
      </c>
      <c r="D373">
        <v>514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f t="shared" si="5"/>
        <v>0</v>
      </c>
      <c r="V373">
        <f>SUMIFS(Tabel132[Cluster],Tabel132[ID],A373)</f>
        <v>0</v>
      </c>
      <c r="W373" t="str">
        <f>IFERROR(_xlfn.T.TEST(E373:N373,O373:T373,2,2),"")</f>
        <v/>
      </c>
      <c r="X373">
        <f>AVERAGE(E373:N373)</f>
        <v>0</v>
      </c>
      <c r="Y373">
        <f>AVERAGE(O373:T373)</f>
        <v>0</v>
      </c>
    </row>
    <row r="374" spans="1:25" x14ac:dyDescent="0.25">
      <c r="A374">
        <v>381</v>
      </c>
      <c r="B374" t="s">
        <v>159</v>
      </c>
      <c r="C374">
        <v>80000</v>
      </c>
      <c r="D374">
        <v>323</v>
      </c>
      <c r="E374">
        <v>7906</v>
      </c>
      <c r="F374">
        <v>9154</v>
      </c>
      <c r="G374">
        <v>9338</v>
      </c>
      <c r="H374">
        <v>3249</v>
      </c>
      <c r="I374">
        <v>7269</v>
      </c>
      <c r="J374">
        <v>6304</v>
      </c>
      <c r="K374">
        <v>4577</v>
      </c>
      <c r="L374">
        <v>9941</v>
      </c>
      <c r="M374">
        <v>4176</v>
      </c>
      <c r="N374">
        <v>5067</v>
      </c>
      <c r="O374">
        <v>8705</v>
      </c>
      <c r="P374">
        <v>9696</v>
      </c>
      <c r="Q374">
        <v>6668</v>
      </c>
      <c r="R374">
        <v>7599</v>
      </c>
      <c r="S374">
        <v>5841</v>
      </c>
      <c r="T374">
        <v>2632</v>
      </c>
      <c r="U374">
        <f t="shared" si="5"/>
        <v>1</v>
      </c>
      <c r="V374">
        <f>SUMIFS(Tabel132[Cluster],Tabel132[ID],A374)</f>
        <v>87</v>
      </c>
      <c r="W374">
        <f>IFERROR(_xlfn.T.TEST(E374:N374,O374:T374,2,2),"")</f>
        <v>0.90062841523587778</v>
      </c>
      <c r="X374">
        <f>AVERAGE(E374:N374)</f>
        <v>6698.1</v>
      </c>
      <c r="Y374">
        <f>AVERAGE(O374:T374)</f>
        <v>6856.833333333333</v>
      </c>
    </row>
    <row r="375" spans="1:25" x14ac:dyDescent="0.25">
      <c r="A375">
        <v>382</v>
      </c>
      <c r="B375" t="s">
        <v>160</v>
      </c>
      <c r="C375">
        <v>37700</v>
      </c>
      <c r="D375">
        <v>375</v>
      </c>
      <c r="E375">
        <v>1900</v>
      </c>
      <c r="F375">
        <v>3509</v>
      </c>
      <c r="G375">
        <v>5872</v>
      </c>
      <c r="H375">
        <v>1758</v>
      </c>
      <c r="I375">
        <v>4336</v>
      </c>
      <c r="J375">
        <v>4723</v>
      </c>
      <c r="K375">
        <v>1646</v>
      </c>
      <c r="L375">
        <v>3505</v>
      </c>
      <c r="M375">
        <v>2737</v>
      </c>
      <c r="N375">
        <v>2570</v>
      </c>
      <c r="O375">
        <v>1737</v>
      </c>
      <c r="P375">
        <v>3304</v>
      </c>
      <c r="Q375">
        <v>3136</v>
      </c>
      <c r="R375">
        <v>3062</v>
      </c>
      <c r="S375">
        <v>2475</v>
      </c>
      <c r="T375">
        <v>1547</v>
      </c>
      <c r="U375">
        <f t="shared" si="5"/>
        <v>1</v>
      </c>
      <c r="V375">
        <f>SUMIFS(Tabel132[Cluster],Tabel132[ID],A375)</f>
        <v>48</v>
      </c>
      <c r="W375">
        <f>IFERROR(_xlfn.T.TEST(E375:N375,O375:T375,2,2),"")</f>
        <v>0.27413536142060424</v>
      </c>
      <c r="X375">
        <f>AVERAGE(E375:N375)</f>
        <v>3255.6</v>
      </c>
      <c r="Y375">
        <f>AVERAGE(O375:T375)</f>
        <v>2543.5</v>
      </c>
    </row>
    <row r="376" spans="1:25" x14ac:dyDescent="0.25">
      <c r="A376">
        <v>383</v>
      </c>
      <c r="B376" t="s">
        <v>726</v>
      </c>
      <c r="C376">
        <v>36000</v>
      </c>
      <c r="D376">
        <v>663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f t="shared" si="5"/>
        <v>0</v>
      </c>
      <c r="V376">
        <f>SUMIFS(Tabel132[Cluster],Tabel132[ID],A376)</f>
        <v>45</v>
      </c>
      <c r="W376" t="str">
        <f>IFERROR(_xlfn.T.TEST(E376:N376,O376:T376,2,2),"")</f>
        <v/>
      </c>
      <c r="X376">
        <f>AVERAGE(E376:N376)</f>
        <v>0</v>
      </c>
      <c r="Y376">
        <f>AVERAGE(O376:T376)</f>
        <v>0</v>
      </c>
    </row>
    <row r="377" spans="1:25" x14ac:dyDescent="0.25">
      <c r="A377">
        <v>384</v>
      </c>
      <c r="B377" t="s">
        <v>727</v>
      </c>
      <c r="C377">
        <v>99400</v>
      </c>
      <c r="D377">
        <v>911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f t="shared" si="5"/>
        <v>0</v>
      </c>
      <c r="V377">
        <f>SUMIFS(Tabel132[Cluster],Tabel132[ID],A377)</f>
        <v>0</v>
      </c>
      <c r="W377" t="str">
        <f>IFERROR(_xlfn.T.TEST(E377:N377,O377:T377,2,2),"")</f>
        <v/>
      </c>
      <c r="X377">
        <f>AVERAGE(E377:N377)</f>
        <v>0</v>
      </c>
      <c r="Y377">
        <f>AVERAGE(O377:T377)</f>
        <v>0</v>
      </c>
    </row>
    <row r="378" spans="1:25" x14ac:dyDescent="0.25">
      <c r="A378">
        <v>385</v>
      </c>
      <c r="B378" t="s">
        <v>728</v>
      </c>
      <c r="C378">
        <v>16200</v>
      </c>
      <c r="D378">
        <v>669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f t="shared" si="5"/>
        <v>0</v>
      </c>
      <c r="V378">
        <f>SUMIFS(Tabel132[Cluster],Tabel132[ID],A378)</f>
        <v>20</v>
      </c>
      <c r="W378" t="str">
        <f>IFERROR(_xlfn.T.TEST(E378:N378,O378:T378,2,2),"")</f>
        <v/>
      </c>
      <c r="X378">
        <f>AVERAGE(E378:N378)</f>
        <v>0</v>
      </c>
      <c r="Y378">
        <f>AVERAGE(O378:T378)</f>
        <v>0</v>
      </c>
    </row>
    <row r="379" spans="1:25" x14ac:dyDescent="0.25">
      <c r="A379">
        <v>386</v>
      </c>
      <c r="B379" t="s">
        <v>729</v>
      </c>
      <c r="C379">
        <v>89500</v>
      </c>
      <c r="D379">
        <v>354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f t="shared" si="5"/>
        <v>0</v>
      </c>
      <c r="V379">
        <f>SUMIFS(Tabel132[Cluster],Tabel132[ID],A379)</f>
        <v>96</v>
      </c>
      <c r="W379" t="str">
        <f>IFERROR(_xlfn.T.TEST(E379:N379,O379:T379,2,2),"")</f>
        <v/>
      </c>
      <c r="X379">
        <f>AVERAGE(E379:N379)</f>
        <v>0</v>
      </c>
      <c r="Y379">
        <f>AVERAGE(O379:T379)</f>
        <v>0</v>
      </c>
    </row>
    <row r="380" spans="1:25" x14ac:dyDescent="0.25">
      <c r="A380">
        <v>387</v>
      </c>
      <c r="B380" t="s">
        <v>730</v>
      </c>
      <c r="C380">
        <v>42300</v>
      </c>
      <c r="D380">
        <v>918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f t="shared" si="5"/>
        <v>0</v>
      </c>
      <c r="V380">
        <f>SUMIFS(Tabel132[Cluster],Tabel132[ID],A380)</f>
        <v>54</v>
      </c>
      <c r="W380" t="str">
        <f>IFERROR(_xlfn.T.TEST(E380:N380,O380:T380,2,2),"")</f>
        <v/>
      </c>
      <c r="X380">
        <f>AVERAGE(E380:N380)</f>
        <v>0</v>
      </c>
      <c r="Y380">
        <f>AVERAGE(O380:T380)</f>
        <v>0</v>
      </c>
    </row>
    <row r="381" spans="1:25" x14ac:dyDescent="0.25">
      <c r="A381">
        <v>388</v>
      </c>
      <c r="B381" t="s">
        <v>731</v>
      </c>
      <c r="C381">
        <v>102800</v>
      </c>
      <c r="D381">
        <v>514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f t="shared" si="5"/>
        <v>0</v>
      </c>
      <c r="V381">
        <f>SUMIFS(Tabel132[Cluster],Tabel132[ID],A381)</f>
        <v>0</v>
      </c>
      <c r="W381" t="str">
        <f>IFERROR(_xlfn.T.TEST(E381:N381,O381:T381,2,2),"")</f>
        <v/>
      </c>
      <c r="X381">
        <f>AVERAGE(E381:N381)</f>
        <v>0</v>
      </c>
      <c r="Y381">
        <f>AVERAGE(O381:T381)</f>
        <v>0</v>
      </c>
    </row>
    <row r="382" spans="1:25" x14ac:dyDescent="0.25">
      <c r="A382">
        <v>389</v>
      </c>
      <c r="B382" t="s">
        <v>732</v>
      </c>
      <c r="C382">
        <v>103300</v>
      </c>
      <c r="D382">
        <v>871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f t="shared" si="5"/>
        <v>0</v>
      </c>
      <c r="V382">
        <f>SUMIFS(Tabel132[Cluster],Tabel132[ID],A382)</f>
        <v>0</v>
      </c>
      <c r="W382" t="str">
        <f>IFERROR(_xlfn.T.TEST(E382:N382,O382:T382,2,2),"")</f>
        <v/>
      </c>
      <c r="X382">
        <f>AVERAGE(E382:N382)</f>
        <v>0</v>
      </c>
      <c r="Y382">
        <f>AVERAGE(O382:T382)</f>
        <v>0</v>
      </c>
    </row>
    <row r="383" spans="1:25" x14ac:dyDescent="0.25">
      <c r="A383">
        <v>390</v>
      </c>
      <c r="B383" t="s">
        <v>161</v>
      </c>
      <c r="C383">
        <v>70200</v>
      </c>
      <c r="D383">
        <v>157</v>
      </c>
      <c r="E383">
        <v>93</v>
      </c>
      <c r="F383">
        <v>158</v>
      </c>
      <c r="G383">
        <v>86</v>
      </c>
      <c r="H383">
        <v>54</v>
      </c>
      <c r="I383">
        <v>41</v>
      </c>
      <c r="J383">
        <v>4</v>
      </c>
      <c r="K383">
        <v>206</v>
      </c>
      <c r="L383">
        <v>37</v>
      </c>
      <c r="M383">
        <v>64</v>
      </c>
      <c r="N383">
        <v>19</v>
      </c>
      <c r="O383">
        <v>292</v>
      </c>
      <c r="P383">
        <v>128</v>
      </c>
      <c r="Q383">
        <v>188</v>
      </c>
      <c r="R383">
        <v>219</v>
      </c>
      <c r="S383">
        <v>122</v>
      </c>
      <c r="T383">
        <v>182</v>
      </c>
      <c r="U383">
        <f t="shared" si="5"/>
        <v>1</v>
      </c>
      <c r="V383">
        <f>SUMIFS(Tabel132[Cluster],Tabel132[ID],A383)</f>
        <v>83</v>
      </c>
      <c r="W383">
        <f>IFERROR(_xlfn.T.TEST(E383:N383,O383:T383,2,2),"")</f>
        <v>3.8951992592762951E-3</v>
      </c>
      <c r="X383">
        <f>AVERAGE(E383:N383)</f>
        <v>76.2</v>
      </c>
      <c r="Y383">
        <f>AVERAGE(O383:T383)</f>
        <v>188.5</v>
      </c>
    </row>
    <row r="384" spans="1:25" x14ac:dyDescent="0.25">
      <c r="A384">
        <v>391</v>
      </c>
      <c r="B384" t="s">
        <v>733</v>
      </c>
      <c r="C384">
        <v>37800</v>
      </c>
      <c r="D384">
        <v>382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f t="shared" si="5"/>
        <v>0</v>
      </c>
      <c r="V384">
        <f>SUMIFS(Tabel132[Cluster],Tabel132[ID],A384)</f>
        <v>48</v>
      </c>
      <c r="W384" t="str">
        <f>IFERROR(_xlfn.T.TEST(E384:N384,O384:T384,2,2),"")</f>
        <v/>
      </c>
      <c r="X384">
        <f>AVERAGE(E384:N384)</f>
        <v>0</v>
      </c>
      <c r="Y384">
        <f>AVERAGE(O384:T384)</f>
        <v>0</v>
      </c>
    </row>
    <row r="385" spans="1:25" x14ac:dyDescent="0.25">
      <c r="A385">
        <v>392</v>
      </c>
      <c r="B385" t="s">
        <v>734</v>
      </c>
      <c r="C385">
        <v>34200</v>
      </c>
      <c r="D385">
        <v>619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f t="shared" si="5"/>
        <v>0</v>
      </c>
      <c r="V385">
        <f>SUMIFS(Tabel132[Cluster],Tabel132[ID],A385)</f>
        <v>44</v>
      </c>
      <c r="W385" t="str">
        <f>IFERROR(_xlfn.T.TEST(E385:N385,O385:T385,2,2),"")</f>
        <v/>
      </c>
      <c r="X385">
        <f>AVERAGE(E385:N385)</f>
        <v>0</v>
      </c>
      <c r="Y385">
        <f>AVERAGE(O385:T385)</f>
        <v>0</v>
      </c>
    </row>
    <row r="386" spans="1:25" x14ac:dyDescent="0.25">
      <c r="A386">
        <v>393</v>
      </c>
      <c r="B386" t="s">
        <v>162</v>
      </c>
      <c r="C386">
        <v>17500</v>
      </c>
      <c r="D386">
        <v>425</v>
      </c>
      <c r="E386">
        <v>3</v>
      </c>
      <c r="F386">
        <v>1</v>
      </c>
      <c r="G386">
        <v>13</v>
      </c>
      <c r="H386">
        <v>9</v>
      </c>
      <c r="I386">
        <v>2</v>
      </c>
      <c r="J386">
        <v>0</v>
      </c>
      <c r="K386">
        <v>6</v>
      </c>
      <c r="L386">
        <v>8</v>
      </c>
      <c r="M386">
        <v>11</v>
      </c>
      <c r="N386">
        <v>5</v>
      </c>
      <c r="O386">
        <v>5</v>
      </c>
      <c r="P386">
        <v>9</v>
      </c>
      <c r="Q386">
        <v>10</v>
      </c>
      <c r="R386">
        <v>0</v>
      </c>
      <c r="S386">
        <v>6</v>
      </c>
      <c r="T386">
        <v>9</v>
      </c>
      <c r="U386">
        <f t="shared" si="5"/>
        <v>1</v>
      </c>
      <c r="V386">
        <f>SUMIFS(Tabel132[Cluster],Tabel132[ID],A386)</f>
        <v>21</v>
      </c>
      <c r="W386">
        <f>IFERROR(_xlfn.T.TEST(E386:N386,O386:T386,2,2),"")</f>
        <v>0.74976396062082729</v>
      </c>
      <c r="X386">
        <f>AVERAGE(E386:N386)</f>
        <v>5.8</v>
      </c>
      <c r="Y386">
        <f>AVERAGE(O386:T386)</f>
        <v>6.5</v>
      </c>
    </row>
    <row r="387" spans="1:25" x14ac:dyDescent="0.25">
      <c r="A387">
        <v>394</v>
      </c>
      <c r="B387" t="s">
        <v>735</v>
      </c>
      <c r="C387">
        <v>14800</v>
      </c>
      <c r="D387">
        <v>669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f t="shared" si="5"/>
        <v>0</v>
      </c>
      <c r="V387">
        <f>SUMIFS(Tabel132[Cluster],Tabel132[ID],A387)</f>
        <v>18</v>
      </c>
      <c r="W387" t="str">
        <f>IFERROR(_xlfn.T.TEST(E387:N387,O387:T387,2,2),"")</f>
        <v/>
      </c>
      <c r="X387">
        <f>AVERAGE(E387:N387)</f>
        <v>0</v>
      </c>
      <c r="Y387">
        <f>AVERAGE(O387:T387)</f>
        <v>0</v>
      </c>
    </row>
    <row r="388" spans="1:25" x14ac:dyDescent="0.25">
      <c r="A388">
        <v>395</v>
      </c>
      <c r="B388" t="s">
        <v>736</v>
      </c>
      <c r="C388">
        <v>94300</v>
      </c>
      <c r="D388">
        <v>370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f t="shared" ref="U388:U451" si="6">IF(AND(X388=0,Y388=0),0,1)</f>
        <v>0</v>
      </c>
      <c r="V388">
        <f>SUMIFS(Tabel132[Cluster],Tabel132[ID],A388)</f>
        <v>96</v>
      </c>
      <c r="W388" t="str">
        <f>IFERROR(_xlfn.T.TEST(E388:N388,O388:T388,2,2),"")</f>
        <v/>
      </c>
      <c r="X388">
        <f>AVERAGE(E388:N388)</f>
        <v>0</v>
      </c>
      <c r="Y388">
        <f>AVERAGE(O388:T388)</f>
        <v>0</v>
      </c>
    </row>
    <row r="389" spans="1:25" x14ac:dyDescent="0.25">
      <c r="A389">
        <v>396</v>
      </c>
      <c r="B389" t="s">
        <v>737</v>
      </c>
      <c r="C389">
        <v>102900</v>
      </c>
      <c r="D389">
        <v>514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f t="shared" si="6"/>
        <v>0</v>
      </c>
      <c r="V389">
        <f>SUMIFS(Tabel132[Cluster],Tabel132[ID],A389)</f>
        <v>0</v>
      </c>
      <c r="W389" t="str">
        <f>IFERROR(_xlfn.T.TEST(E389:N389,O389:T389,2,2),"")</f>
        <v/>
      </c>
      <c r="X389">
        <f>AVERAGE(E389:N389)</f>
        <v>0</v>
      </c>
      <c r="Y389">
        <f>AVERAGE(O389:T389)</f>
        <v>0</v>
      </c>
    </row>
    <row r="390" spans="1:25" x14ac:dyDescent="0.25">
      <c r="A390">
        <v>397</v>
      </c>
      <c r="B390" t="s">
        <v>163</v>
      </c>
      <c r="C390">
        <v>109800</v>
      </c>
      <c r="D390">
        <v>863</v>
      </c>
      <c r="E390">
        <v>34</v>
      </c>
      <c r="F390">
        <v>152</v>
      </c>
      <c r="G390">
        <v>133</v>
      </c>
      <c r="H390">
        <v>0</v>
      </c>
      <c r="I390">
        <v>25</v>
      </c>
      <c r="J390">
        <v>0</v>
      </c>
      <c r="K390">
        <v>35</v>
      </c>
      <c r="L390">
        <v>18</v>
      </c>
      <c r="M390">
        <v>4</v>
      </c>
      <c r="N390">
        <v>0</v>
      </c>
      <c r="O390">
        <v>546</v>
      </c>
      <c r="P390">
        <v>95</v>
      </c>
      <c r="Q390">
        <v>2</v>
      </c>
      <c r="R390">
        <v>67</v>
      </c>
      <c r="S390">
        <v>184</v>
      </c>
      <c r="T390">
        <v>31</v>
      </c>
      <c r="U390">
        <f t="shared" si="6"/>
        <v>1</v>
      </c>
      <c r="V390">
        <f>SUMIFS(Tabel132[Cluster],Tabel132[ID],A390)</f>
        <v>0</v>
      </c>
      <c r="W390">
        <f>IFERROR(_xlfn.T.TEST(E390:N390,O390:T390,2,2),"")</f>
        <v>0.10814868375932847</v>
      </c>
      <c r="X390">
        <f>AVERAGE(E390:N390)</f>
        <v>40.1</v>
      </c>
      <c r="Y390">
        <f>AVERAGE(O390:T390)</f>
        <v>154.16666666666666</v>
      </c>
    </row>
    <row r="391" spans="1:25" x14ac:dyDescent="0.25">
      <c r="A391">
        <v>398</v>
      </c>
      <c r="B391" t="s">
        <v>738</v>
      </c>
      <c r="C391">
        <v>86600</v>
      </c>
      <c r="D391">
        <v>1132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f t="shared" si="6"/>
        <v>0</v>
      </c>
      <c r="V391">
        <f>SUMIFS(Tabel132[Cluster],Tabel132[ID],A391)</f>
        <v>93</v>
      </c>
      <c r="W391" t="str">
        <f>IFERROR(_xlfn.T.TEST(E391:N391,O391:T391,2,2),"")</f>
        <v/>
      </c>
      <c r="X391">
        <f>AVERAGE(E391:N391)</f>
        <v>0</v>
      </c>
      <c r="Y391">
        <f>AVERAGE(O391:T391)</f>
        <v>0</v>
      </c>
    </row>
    <row r="392" spans="1:25" x14ac:dyDescent="0.25">
      <c r="A392">
        <v>399</v>
      </c>
      <c r="B392" t="s">
        <v>739</v>
      </c>
      <c r="C392">
        <v>37900</v>
      </c>
      <c r="D392">
        <v>382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f t="shared" si="6"/>
        <v>0</v>
      </c>
      <c r="V392">
        <f>SUMIFS(Tabel132[Cluster],Tabel132[ID],A392)</f>
        <v>48</v>
      </c>
      <c r="W392" t="str">
        <f>IFERROR(_xlfn.T.TEST(E392:N392,O392:T392,2,2),"")</f>
        <v/>
      </c>
      <c r="X392">
        <f>AVERAGE(E392:N392)</f>
        <v>0</v>
      </c>
      <c r="Y392">
        <f>AVERAGE(O392:T392)</f>
        <v>0</v>
      </c>
    </row>
    <row r="393" spans="1:25" x14ac:dyDescent="0.25">
      <c r="A393">
        <v>400</v>
      </c>
      <c r="B393" t="s">
        <v>740</v>
      </c>
      <c r="C393">
        <v>36500</v>
      </c>
      <c r="D393">
        <v>788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f t="shared" si="6"/>
        <v>0</v>
      </c>
      <c r="V393">
        <f>SUMIFS(Tabel132[Cluster],Tabel132[ID],A393)</f>
        <v>46</v>
      </c>
      <c r="W393" t="str">
        <f>IFERROR(_xlfn.T.TEST(E393:N393,O393:T393,2,2),"")</f>
        <v/>
      </c>
      <c r="X393">
        <f>AVERAGE(E393:N393)</f>
        <v>0</v>
      </c>
      <c r="Y393">
        <f>AVERAGE(O393:T393)</f>
        <v>0</v>
      </c>
    </row>
    <row r="394" spans="1:25" x14ac:dyDescent="0.25">
      <c r="A394">
        <v>401</v>
      </c>
      <c r="B394" t="s">
        <v>164</v>
      </c>
      <c r="C394">
        <v>15100</v>
      </c>
      <c r="D394">
        <v>394</v>
      </c>
      <c r="E394">
        <v>432</v>
      </c>
      <c r="F394">
        <v>808</v>
      </c>
      <c r="G394">
        <v>248</v>
      </c>
      <c r="H394">
        <v>60</v>
      </c>
      <c r="I394">
        <v>169</v>
      </c>
      <c r="J394">
        <v>95</v>
      </c>
      <c r="K394">
        <v>583</v>
      </c>
      <c r="L394">
        <v>65</v>
      </c>
      <c r="M394">
        <v>189</v>
      </c>
      <c r="N394">
        <v>213</v>
      </c>
      <c r="O394">
        <v>268</v>
      </c>
      <c r="P394">
        <v>164</v>
      </c>
      <c r="Q394">
        <v>94</v>
      </c>
      <c r="R394">
        <v>413</v>
      </c>
      <c r="S394">
        <v>327</v>
      </c>
      <c r="T394">
        <v>184</v>
      </c>
      <c r="U394">
        <f t="shared" si="6"/>
        <v>1</v>
      </c>
      <c r="V394">
        <f>SUMIFS(Tabel132[Cluster],Tabel132[ID],A394)</f>
        <v>18</v>
      </c>
      <c r="W394">
        <f>IFERROR(_xlfn.T.TEST(E394:N394,O394:T394,2,2),"")</f>
        <v>0.68738859261221075</v>
      </c>
      <c r="X394">
        <f>AVERAGE(E394:N394)</f>
        <v>286.2</v>
      </c>
      <c r="Y394">
        <f>AVERAGE(O394:T394)</f>
        <v>241.66666666666666</v>
      </c>
    </row>
    <row r="395" spans="1:25" x14ac:dyDescent="0.25">
      <c r="A395">
        <v>402</v>
      </c>
      <c r="B395" t="s">
        <v>741</v>
      </c>
      <c r="C395">
        <v>14100</v>
      </c>
      <c r="D395">
        <v>669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f t="shared" si="6"/>
        <v>0</v>
      </c>
      <c r="V395">
        <f>SUMIFS(Tabel132[Cluster],Tabel132[ID],A395)</f>
        <v>17</v>
      </c>
      <c r="W395" t="str">
        <f>IFERROR(_xlfn.T.TEST(E395:N395,O395:T395,2,2),"")</f>
        <v/>
      </c>
      <c r="X395">
        <f>AVERAGE(E395:N395)</f>
        <v>0</v>
      </c>
      <c r="Y395">
        <f>AVERAGE(O395:T395)</f>
        <v>0</v>
      </c>
    </row>
    <row r="396" spans="1:25" x14ac:dyDescent="0.25">
      <c r="A396">
        <v>403</v>
      </c>
      <c r="B396" t="s">
        <v>165</v>
      </c>
      <c r="C396">
        <v>50800</v>
      </c>
      <c r="D396">
        <v>278</v>
      </c>
      <c r="E396">
        <v>3438</v>
      </c>
      <c r="F396">
        <v>4374</v>
      </c>
      <c r="G396">
        <v>4355</v>
      </c>
      <c r="H396">
        <v>1018</v>
      </c>
      <c r="I396">
        <v>2889</v>
      </c>
      <c r="J396">
        <v>7134</v>
      </c>
      <c r="K396">
        <v>5169</v>
      </c>
      <c r="L396">
        <v>2706</v>
      </c>
      <c r="M396">
        <v>2171</v>
      </c>
      <c r="N396">
        <v>780</v>
      </c>
      <c r="O396">
        <v>2634</v>
      </c>
      <c r="P396">
        <v>2666</v>
      </c>
      <c r="Q396">
        <v>3898</v>
      </c>
      <c r="R396">
        <v>5257</v>
      </c>
      <c r="S396">
        <v>3454</v>
      </c>
      <c r="T396">
        <v>1404</v>
      </c>
      <c r="U396">
        <f t="shared" si="6"/>
        <v>1</v>
      </c>
      <c r="V396">
        <f>SUMIFS(Tabel132[Cluster],Tabel132[ID],A396)</f>
        <v>66</v>
      </c>
      <c r="W396">
        <f>IFERROR(_xlfn.T.TEST(E396:N396,O396:T396,2,2),"")</f>
        <v>0.84011863829471523</v>
      </c>
      <c r="X396">
        <f>AVERAGE(E396:N396)</f>
        <v>3403.4</v>
      </c>
      <c r="Y396">
        <f>AVERAGE(O396:T396)</f>
        <v>3218.8333333333335</v>
      </c>
    </row>
    <row r="397" spans="1:25" x14ac:dyDescent="0.25">
      <c r="A397">
        <v>404</v>
      </c>
      <c r="B397" t="s">
        <v>742</v>
      </c>
      <c r="C397">
        <v>105600</v>
      </c>
      <c r="D397">
        <v>490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f t="shared" si="6"/>
        <v>0</v>
      </c>
      <c r="V397">
        <f>SUMIFS(Tabel132[Cluster],Tabel132[ID],A397)</f>
        <v>0</v>
      </c>
      <c r="W397" t="str">
        <f>IFERROR(_xlfn.T.TEST(E397:N397,O397:T397,2,2),"")</f>
        <v/>
      </c>
      <c r="X397">
        <f>AVERAGE(E397:N397)</f>
        <v>0</v>
      </c>
      <c r="Y397">
        <f>AVERAGE(O397:T397)</f>
        <v>0</v>
      </c>
    </row>
    <row r="398" spans="1:25" x14ac:dyDescent="0.25">
      <c r="A398">
        <v>405</v>
      </c>
      <c r="B398" t="s">
        <v>743</v>
      </c>
      <c r="C398">
        <v>112900</v>
      </c>
      <c r="D398">
        <v>824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f t="shared" si="6"/>
        <v>0</v>
      </c>
      <c r="V398">
        <f>SUMIFS(Tabel132[Cluster],Tabel132[ID],A398)</f>
        <v>0</v>
      </c>
      <c r="W398" t="str">
        <f>IFERROR(_xlfn.T.TEST(E398:N398,O398:T398,2,2),"")</f>
        <v/>
      </c>
      <c r="X398">
        <f>AVERAGE(E398:N398)</f>
        <v>0</v>
      </c>
      <c r="Y398">
        <f>AVERAGE(O398:T398)</f>
        <v>0</v>
      </c>
    </row>
    <row r="399" spans="1:25" x14ac:dyDescent="0.25">
      <c r="A399">
        <v>406</v>
      </c>
      <c r="B399" t="s">
        <v>744</v>
      </c>
      <c r="C399">
        <v>64500</v>
      </c>
      <c r="D399">
        <v>864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f t="shared" si="6"/>
        <v>0</v>
      </c>
      <c r="V399">
        <f>SUMIFS(Tabel132[Cluster],Tabel132[ID],A399)</f>
        <v>76</v>
      </c>
      <c r="W399" t="str">
        <f>IFERROR(_xlfn.T.TEST(E399:N399,O399:T399,2,2),"")</f>
        <v/>
      </c>
      <c r="X399">
        <f>AVERAGE(E399:N399)</f>
        <v>0</v>
      </c>
      <c r="Y399">
        <f>AVERAGE(O399:T399)</f>
        <v>0</v>
      </c>
    </row>
    <row r="400" spans="1:25" x14ac:dyDescent="0.25">
      <c r="A400">
        <v>407</v>
      </c>
      <c r="B400" t="s">
        <v>745</v>
      </c>
      <c r="C400">
        <v>38000</v>
      </c>
      <c r="D400">
        <v>382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f t="shared" si="6"/>
        <v>0</v>
      </c>
      <c r="V400">
        <f>SUMIFS(Tabel132[Cluster],Tabel132[ID],A400)</f>
        <v>48</v>
      </c>
      <c r="W400" t="str">
        <f>IFERROR(_xlfn.T.TEST(E400:N400,O400:T400,2,2),"")</f>
        <v/>
      </c>
      <c r="X400">
        <f>AVERAGE(E400:N400)</f>
        <v>0</v>
      </c>
      <c r="Y400">
        <f>AVERAGE(O400:T400)</f>
        <v>0</v>
      </c>
    </row>
    <row r="401" spans="1:25" x14ac:dyDescent="0.25">
      <c r="A401">
        <v>408</v>
      </c>
      <c r="B401" t="s">
        <v>746</v>
      </c>
      <c r="C401">
        <v>36600</v>
      </c>
      <c r="D401">
        <v>788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f t="shared" si="6"/>
        <v>0</v>
      </c>
      <c r="V401">
        <f>SUMIFS(Tabel132[Cluster],Tabel132[ID],A401)</f>
        <v>46</v>
      </c>
      <c r="W401" t="str">
        <f>IFERROR(_xlfn.T.TEST(E401:N401,O401:T401,2,2),"")</f>
        <v/>
      </c>
      <c r="X401">
        <f>AVERAGE(E401:N401)</f>
        <v>0</v>
      </c>
      <c r="Y401">
        <f>AVERAGE(O401:T401)</f>
        <v>0</v>
      </c>
    </row>
    <row r="402" spans="1:25" x14ac:dyDescent="0.25">
      <c r="A402">
        <v>409</v>
      </c>
      <c r="B402" t="s">
        <v>747</v>
      </c>
      <c r="C402">
        <v>15500</v>
      </c>
      <c r="D402">
        <v>669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f t="shared" si="6"/>
        <v>0</v>
      </c>
      <c r="V402">
        <f>SUMIFS(Tabel132[Cluster],Tabel132[ID],A402)</f>
        <v>19</v>
      </c>
      <c r="W402" t="str">
        <f>IFERROR(_xlfn.T.TEST(E402:N402,O402:T402,2,2),"")</f>
        <v/>
      </c>
      <c r="X402">
        <f>AVERAGE(E402:N402)</f>
        <v>0</v>
      </c>
      <c r="Y402">
        <f>AVERAGE(O402:T402)</f>
        <v>0</v>
      </c>
    </row>
    <row r="403" spans="1:25" x14ac:dyDescent="0.25">
      <c r="A403">
        <v>410</v>
      </c>
      <c r="B403" t="s">
        <v>748</v>
      </c>
      <c r="C403">
        <v>105700</v>
      </c>
      <c r="D403">
        <v>490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f t="shared" si="6"/>
        <v>0</v>
      </c>
      <c r="V403">
        <f>SUMIFS(Tabel132[Cluster],Tabel132[ID],A403)</f>
        <v>0</v>
      </c>
      <c r="W403" t="str">
        <f>IFERROR(_xlfn.T.TEST(E403:N403,O403:T403,2,2),"")</f>
        <v/>
      </c>
      <c r="X403">
        <f>AVERAGE(E403:N403)</f>
        <v>0</v>
      </c>
      <c r="Y403">
        <f>AVERAGE(O403:T403)</f>
        <v>0</v>
      </c>
    </row>
    <row r="404" spans="1:25" x14ac:dyDescent="0.25">
      <c r="A404">
        <v>411</v>
      </c>
      <c r="B404" t="s">
        <v>749</v>
      </c>
      <c r="C404">
        <v>50900</v>
      </c>
      <c r="D404">
        <v>403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f t="shared" si="6"/>
        <v>0</v>
      </c>
      <c r="V404">
        <f>SUMIFS(Tabel132[Cluster],Tabel132[ID],A404)</f>
        <v>66</v>
      </c>
      <c r="W404" t="str">
        <f>IFERROR(_xlfn.T.TEST(E404:N404,O404:T404,2,2),"")</f>
        <v/>
      </c>
      <c r="X404">
        <f>AVERAGE(E404:N404)</f>
        <v>0</v>
      </c>
      <c r="Y404">
        <f>AVERAGE(O404:T404)</f>
        <v>0</v>
      </c>
    </row>
    <row r="405" spans="1:25" x14ac:dyDescent="0.25">
      <c r="A405">
        <v>412</v>
      </c>
      <c r="B405" t="s">
        <v>166</v>
      </c>
      <c r="C405">
        <v>21600</v>
      </c>
      <c r="D405">
        <v>723</v>
      </c>
      <c r="E405">
        <v>3821</v>
      </c>
      <c r="F405">
        <v>3242</v>
      </c>
      <c r="G405">
        <v>1712</v>
      </c>
      <c r="H405">
        <v>884</v>
      </c>
      <c r="I405">
        <v>2437</v>
      </c>
      <c r="J405">
        <v>614</v>
      </c>
      <c r="K405">
        <v>2590</v>
      </c>
      <c r="L405">
        <v>1554</v>
      </c>
      <c r="M405">
        <v>1508</v>
      </c>
      <c r="N405">
        <v>784</v>
      </c>
      <c r="O405">
        <v>4546</v>
      </c>
      <c r="P405">
        <v>2835</v>
      </c>
      <c r="Q405">
        <v>2452</v>
      </c>
      <c r="R405">
        <v>4003</v>
      </c>
      <c r="S405">
        <v>2542</v>
      </c>
      <c r="T405">
        <v>3488</v>
      </c>
      <c r="U405">
        <f t="shared" si="6"/>
        <v>1</v>
      </c>
      <c r="V405">
        <f>SUMIFS(Tabel132[Cluster],Tabel132[ID],A405)</f>
        <v>27</v>
      </c>
      <c r="W405">
        <f>IFERROR(_xlfn.T.TEST(E405:N405,O405:T405,2,2),"")</f>
        <v>1.7394239041217414E-2</v>
      </c>
      <c r="X405">
        <f>AVERAGE(E405:N405)</f>
        <v>1914.6</v>
      </c>
      <c r="Y405">
        <f>AVERAGE(O405:T405)</f>
        <v>3311</v>
      </c>
    </row>
    <row r="406" spans="1:25" x14ac:dyDescent="0.25">
      <c r="A406">
        <v>413</v>
      </c>
      <c r="B406" t="s">
        <v>167</v>
      </c>
      <c r="C406">
        <v>100600</v>
      </c>
      <c r="D406">
        <v>933</v>
      </c>
      <c r="E406">
        <v>832</v>
      </c>
      <c r="F406">
        <v>9</v>
      </c>
      <c r="G406">
        <v>17</v>
      </c>
      <c r="H406">
        <v>242</v>
      </c>
      <c r="I406">
        <v>2</v>
      </c>
      <c r="J406">
        <v>234</v>
      </c>
      <c r="K406">
        <v>6</v>
      </c>
      <c r="L406">
        <v>406</v>
      </c>
      <c r="M406">
        <v>48</v>
      </c>
      <c r="N406">
        <v>136</v>
      </c>
      <c r="O406">
        <v>44</v>
      </c>
      <c r="P406">
        <v>133</v>
      </c>
      <c r="Q406">
        <v>156</v>
      </c>
      <c r="R406">
        <v>51</v>
      </c>
      <c r="S406">
        <v>286</v>
      </c>
      <c r="T406">
        <v>3</v>
      </c>
      <c r="U406">
        <f t="shared" si="6"/>
        <v>1</v>
      </c>
      <c r="V406">
        <f>SUMIFS(Tabel132[Cluster],Tabel132[ID],A406)</f>
        <v>0</v>
      </c>
      <c r="W406">
        <f>IFERROR(_xlfn.T.TEST(E406:N406,O406:T406,2,2),"")</f>
        <v>0.4853664669653196</v>
      </c>
      <c r="X406">
        <f>AVERAGE(E406:N406)</f>
        <v>193.2</v>
      </c>
      <c r="Y406">
        <f>AVERAGE(O406:T406)</f>
        <v>112.16666666666667</v>
      </c>
    </row>
    <row r="407" spans="1:25" x14ac:dyDescent="0.25">
      <c r="A407">
        <v>414</v>
      </c>
      <c r="B407" t="s">
        <v>168</v>
      </c>
      <c r="C407">
        <v>64600</v>
      </c>
      <c r="D407">
        <v>406</v>
      </c>
      <c r="E407">
        <v>87</v>
      </c>
      <c r="F407">
        <v>115</v>
      </c>
      <c r="G407">
        <v>193</v>
      </c>
      <c r="H407">
        <v>40</v>
      </c>
      <c r="I407">
        <v>184</v>
      </c>
      <c r="J407">
        <v>0</v>
      </c>
      <c r="K407">
        <v>37</v>
      </c>
      <c r="L407">
        <v>13</v>
      </c>
      <c r="M407">
        <v>16</v>
      </c>
      <c r="N407">
        <v>9</v>
      </c>
      <c r="O407">
        <v>25</v>
      </c>
      <c r="P407">
        <v>75</v>
      </c>
      <c r="Q407">
        <v>44</v>
      </c>
      <c r="R407">
        <v>29</v>
      </c>
      <c r="S407">
        <v>75</v>
      </c>
      <c r="T407">
        <v>33</v>
      </c>
      <c r="U407">
        <f t="shared" si="6"/>
        <v>1</v>
      </c>
      <c r="V407">
        <f>SUMIFS(Tabel132[Cluster],Tabel132[ID],A407)</f>
        <v>76</v>
      </c>
      <c r="W407">
        <f>IFERROR(_xlfn.T.TEST(E407:N407,O407:T407,2,2),"")</f>
        <v>0.47578649534620143</v>
      </c>
      <c r="X407">
        <f>AVERAGE(E407:N407)</f>
        <v>69.400000000000006</v>
      </c>
      <c r="Y407">
        <f>AVERAGE(O407:T407)</f>
        <v>46.833333333333336</v>
      </c>
    </row>
    <row r="408" spans="1:25" x14ac:dyDescent="0.25">
      <c r="A408">
        <v>415</v>
      </c>
      <c r="B408" t="s">
        <v>750</v>
      </c>
      <c r="C408">
        <v>38100</v>
      </c>
      <c r="D408">
        <v>382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f t="shared" si="6"/>
        <v>0</v>
      </c>
      <c r="V408">
        <f>SUMIFS(Tabel132[Cluster],Tabel132[ID],A408)</f>
        <v>48</v>
      </c>
      <c r="W408" t="str">
        <f>IFERROR(_xlfn.T.TEST(E408:N408,O408:T408,2,2),"")</f>
        <v/>
      </c>
      <c r="X408">
        <f>AVERAGE(E408:N408)</f>
        <v>0</v>
      </c>
      <c r="Y408">
        <f>AVERAGE(O408:T408)</f>
        <v>0</v>
      </c>
    </row>
    <row r="409" spans="1:25" x14ac:dyDescent="0.25">
      <c r="A409">
        <v>416</v>
      </c>
      <c r="B409" t="s">
        <v>751</v>
      </c>
      <c r="C409">
        <v>36700</v>
      </c>
      <c r="D409">
        <v>788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f t="shared" si="6"/>
        <v>0</v>
      </c>
      <c r="V409">
        <f>SUMIFS(Tabel132[Cluster],Tabel132[ID],A409)</f>
        <v>46</v>
      </c>
      <c r="W409" t="str">
        <f>IFERROR(_xlfn.T.TEST(E409:N409,O409:T409,2,2),"")</f>
        <v/>
      </c>
      <c r="X409">
        <f>AVERAGE(E409:N409)</f>
        <v>0</v>
      </c>
      <c r="Y409">
        <f>AVERAGE(O409:T409)</f>
        <v>0</v>
      </c>
    </row>
    <row r="410" spans="1:25" x14ac:dyDescent="0.25">
      <c r="A410">
        <v>418</v>
      </c>
      <c r="B410" t="s">
        <v>752</v>
      </c>
      <c r="C410">
        <v>51000</v>
      </c>
      <c r="D410">
        <v>403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f t="shared" si="6"/>
        <v>0</v>
      </c>
      <c r="V410">
        <f>SUMIFS(Tabel132[Cluster],Tabel132[ID],A410)</f>
        <v>66</v>
      </c>
      <c r="W410" t="str">
        <f>IFERROR(_xlfn.T.TEST(E410:N410,O410:T410,2,2),"")</f>
        <v/>
      </c>
      <c r="X410">
        <f>AVERAGE(E410:N410)</f>
        <v>0</v>
      </c>
      <c r="Y410">
        <f>AVERAGE(O410:T410)</f>
        <v>0</v>
      </c>
    </row>
    <row r="411" spans="1:25" x14ac:dyDescent="0.25">
      <c r="A411">
        <v>419</v>
      </c>
      <c r="B411" t="s">
        <v>753</v>
      </c>
      <c r="C411">
        <v>44100</v>
      </c>
      <c r="D411">
        <v>934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f t="shared" si="6"/>
        <v>0</v>
      </c>
      <c r="V411">
        <f>SUMIFS(Tabel132[Cluster],Tabel132[ID],A411)</f>
        <v>56</v>
      </c>
      <c r="W411" t="str">
        <f>IFERROR(_xlfn.T.TEST(E411:N411,O411:T411,2,2),"")</f>
        <v/>
      </c>
      <c r="X411">
        <f>AVERAGE(E411:N411)</f>
        <v>0</v>
      </c>
      <c r="Y411">
        <f>AVERAGE(O411:T411)</f>
        <v>0</v>
      </c>
    </row>
    <row r="412" spans="1:25" x14ac:dyDescent="0.25">
      <c r="A412">
        <v>420</v>
      </c>
      <c r="B412" t="s">
        <v>754</v>
      </c>
      <c r="C412">
        <v>111600</v>
      </c>
      <c r="D412">
        <v>745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f t="shared" si="6"/>
        <v>0</v>
      </c>
      <c r="V412">
        <f>SUMIFS(Tabel132[Cluster],Tabel132[ID],A412)</f>
        <v>0</v>
      </c>
      <c r="W412" t="str">
        <f>IFERROR(_xlfn.T.TEST(E412:N412,O412:T412,2,2),"")</f>
        <v/>
      </c>
      <c r="X412">
        <f>AVERAGE(E412:N412)</f>
        <v>0</v>
      </c>
      <c r="Y412">
        <f>AVERAGE(O412:T412)</f>
        <v>0</v>
      </c>
    </row>
    <row r="413" spans="1:25" x14ac:dyDescent="0.25">
      <c r="A413">
        <v>421</v>
      </c>
      <c r="B413" t="s">
        <v>169</v>
      </c>
      <c r="C413">
        <v>15600</v>
      </c>
      <c r="D413">
        <v>409</v>
      </c>
      <c r="E413">
        <v>168</v>
      </c>
      <c r="F413">
        <v>343</v>
      </c>
      <c r="G413">
        <v>239</v>
      </c>
      <c r="H413">
        <v>974</v>
      </c>
      <c r="I413">
        <v>75</v>
      </c>
      <c r="J413">
        <v>158</v>
      </c>
      <c r="K413">
        <v>474</v>
      </c>
      <c r="L413">
        <v>251</v>
      </c>
      <c r="M413">
        <v>80</v>
      </c>
      <c r="N413">
        <v>285</v>
      </c>
      <c r="O413">
        <v>189</v>
      </c>
      <c r="P413">
        <v>125</v>
      </c>
      <c r="Q413">
        <v>73</v>
      </c>
      <c r="R413">
        <v>103</v>
      </c>
      <c r="S413">
        <v>1004</v>
      </c>
      <c r="T413">
        <v>1167</v>
      </c>
      <c r="U413">
        <f t="shared" si="6"/>
        <v>1</v>
      </c>
      <c r="V413">
        <f>SUMIFS(Tabel132[Cluster],Tabel132[ID],A413)</f>
        <v>19</v>
      </c>
      <c r="W413">
        <f>IFERROR(_xlfn.T.TEST(E413:N413,O413:T413,2,2),"")</f>
        <v>0.47607820202772433</v>
      </c>
      <c r="X413">
        <f>AVERAGE(E413:N413)</f>
        <v>304.7</v>
      </c>
      <c r="Y413">
        <f>AVERAGE(O413:T413)</f>
        <v>443.5</v>
      </c>
    </row>
    <row r="414" spans="1:25" x14ac:dyDescent="0.25">
      <c r="A414">
        <v>422</v>
      </c>
      <c r="B414" t="s">
        <v>170</v>
      </c>
      <c r="C414">
        <v>64700</v>
      </c>
      <c r="D414">
        <v>406</v>
      </c>
      <c r="E414">
        <v>2030</v>
      </c>
      <c r="F414">
        <v>2354</v>
      </c>
      <c r="G414">
        <v>2019</v>
      </c>
      <c r="H414">
        <v>1276</v>
      </c>
      <c r="I414">
        <v>1600</v>
      </c>
      <c r="J414">
        <v>2203</v>
      </c>
      <c r="K414">
        <v>1220</v>
      </c>
      <c r="L414">
        <v>1384</v>
      </c>
      <c r="M414">
        <v>572</v>
      </c>
      <c r="N414">
        <v>1649</v>
      </c>
      <c r="O414">
        <v>2171</v>
      </c>
      <c r="P414">
        <v>2378</v>
      </c>
      <c r="Q414">
        <v>1984</v>
      </c>
      <c r="R414">
        <v>1365</v>
      </c>
      <c r="S414">
        <v>1532</v>
      </c>
      <c r="T414">
        <v>848</v>
      </c>
      <c r="U414">
        <f t="shared" si="6"/>
        <v>1</v>
      </c>
      <c r="V414">
        <f>SUMIFS(Tabel132[Cluster],Tabel132[ID],A414)</f>
        <v>76</v>
      </c>
      <c r="W414">
        <f>IFERROR(_xlfn.T.TEST(E414:N414,O414:T414,2,2),"")</f>
        <v>0.77702782925713965</v>
      </c>
      <c r="X414">
        <f>AVERAGE(E414:N414)</f>
        <v>1630.7</v>
      </c>
      <c r="Y414">
        <f>AVERAGE(O414:T414)</f>
        <v>1713</v>
      </c>
    </row>
    <row r="415" spans="1:25" x14ac:dyDescent="0.25">
      <c r="A415">
        <v>423</v>
      </c>
      <c r="B415" t="s">
        <v>171</v>
      </c>
      <c r="C415">
        <v>38200</v>
      </c>
      <c r="D415">
        <v>375</v>
      </c>
      <c r="E415">
        <v>880</v>
      </c>
      <c r="F415">
        <v>812</v>
      </c>
      <c r="G415">
        <v>1489</v>
      </c>
      <c r="H415">
        <v>310</v>
      </c>
      <c r="I415">
        <v>1462</v>
      </c>
      <c r="J415">
        <v>770</v>
      </c>
      <c r="K415">
        <v>366</v>
      </c>
      <c r="L415">
        <v>290</v>
      </c>
      <c r="M415">
        <v>552</v>
      </c>
      <c r="N415">
        <v>54</v>
      </c>
      <c r="O415">
        <v>757</v>
      </c>
      <c r="P415">
        <v>762</v>
      </c>
      <c r="Q415">
        <v>469</v>
      </c>
      <c r="R415">
        <v>458</v>
      </c>
      <c r="S415">
        <v>233</v>
      </c>
      <c r="T415">
        <v>258</v>
      </c>
      <c r="U415">
        <f t="shared" si="6"/>
        <v>1</v>
      </c>
      <c r="V415">
        <f>SUMIFS(Tabel132[Cluster],Tabel132[ID],A415)</f>
        <v>0</v>
      </c>
      <c r="W415">
        <f>IFERROR(_xlfn.T.TEST(E415:N415,O415:T415,2,2),"")</f>
        <v>0.34398863259543722</v>
      </c>
      <c r="X415">
        <f>AVERAGE(E415:N415)</f>
        <v>698.5</v>
      </c>
      <c r="Y415">
        <f>AVERAGE(O415:T415)</f>
        <v>489.5</v>
      </c>
    </row>
    <row r="416" spans="1:25" x14ac:dyDescent="0.25">
      <c r="A416">
        <v>424</v>
      </c>
      <c r="B416" t="s">
        <v>755</v>
      </c>
      <c r="C416">
        <v>36800</v>
      </c>
      <c r="D416">
        <v>788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f t="shared" si="6"/>
        <v>0</v>
      </c>
      <c r="V416">
        <f>SUMIFS(Tabel132[Cluster],Tabel132[ID],A416)</f>
        <v>46</v>
      </c>
      <c r="W416" t="str">
        <f>IFERROR(_xlfn.T.TEST(E416:N416,O416:T416,2,2),"")</f>
        <v/>
      </c>
      <c r="X416">
        <f>AVERAGE(E416:N416)</f>
        <v>0</v>
      </c>
      <c r="Y416">
        <f>AVERAGE(O416:T416)</f>
        <v>0</v>
      </c>
    </row>
    <row r="417" spans="1:25" x14ac:dyDescent="0.25">
      <c r="A417">
        <v>425</v>
      </c>
      <c r="B417" t="s">
        <v>756</v>
      </c>
      <c r="C417">
        <v>16900</v>
      </c>
      <c r="D417">
        <v>669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f t="shared" si="6"/>
        <v>0</v>
      </c>
      <c r="V417">
        <f>SUMIFS(Tabel132[Cluster],Tabel132[ID],A417)</f>
        <v>21</v>
      </c>
      <c r="W417" t="str">
        <f>IFERROR(_xlfn.T.TEST(E417:N417,O417:T417,2,2),"")</f>
        <v/>
      </c>
      <c r="X417">
        <f>AVERAGE(E417:N417)</f>
        <v>0</v>
      </c>
      <c r="Y417">
        <f>AVERAGE(O417:T417)</f>
        <v>0</v>
      </c>
    </row>
    <row r="418" spans="1:25" x14ac:dyDescent="0.25">
      <c r="A418">
        <v>426</v>
      </c>
      <c r="B418" t="s">
        <v>757</v>
      </c>
      <c r="C418">
        <v>51100</v>
      </c>
      <c r="D418">
        <v>403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f t="shared" si="6"/>
        <v>0</v>
      </c>
      <c r="V418">
        <f>SUMIFS(Tabel132[Cluster],Tabel132[ID],A418)</f>
        <v>66</v>
      </c>
      <c r="W418" t="str">
        <f>IFERROR(_xlfn.T.TEST(E418:N418,O418:T418,2,2),"")</f>
        <v/>
      </c>
      <c r="X418">
        <f>AVERAGE(E418:N418)</f>
        <v>0</v>
      </c>
      <c r="Y418">
        <f>AVERAGE(O418:T418)</f>
        <v>0</v>
      </c>
    </row>
    <row r="419" spans="1:25" x14ac:dyDescent="0.25">
      <c r="A419">
        <v>427</v>
      </c>
      <c r="B419" t="s">
        <v>172</v>
      </c>
      <c r="C419">
        <v>29500</v>
      </c>
      <c r="D419">
        <v>895</v>
      </c>
      <c r="E419">
        <v>1437</v>
      </c>
      <c r="F419">
        <v>2167</v>
      </c>
      <c r="G419">
        <v>807</v>
      </c>
      <c r="H419">
        <v>1236</v>
      </c>
      <c r="I419">
        <v>886</v>
      </c>
      <c r="J419">
        <v>2188</v>
      </c>
      <c r="K419">
        <v>1243</v>
      </c>
      <c r="L419">
        <v>982</v>
      </c>
      <c r="M419">
        <v>1013</v>
      </c>
      <c r="N419">
        <v>883</v>
      </c>
      <c r="O419">
        <v>1061</v>
      </c>
      <c r="P419">
        <v>707</v>
      </c>
      <c r="Q419">
        <v>1242</v>
      </c>
      <c r="R419">
        <v>936</v>
      </c>
      <c r="S419">
        <v>1681</v>
      </c>
      <c r="T419">
        <v>1058</v>
      </c>
      <c r="U419">
        <f t="shared" si="6"/>
        <v>1</v>
      </c>
      <c r="V419">
        <f>SUMIFS(Tabel132[Cluster],Tabel132[ID],A419)</f>
        <v>38</v>
      </c>
      <c r="W419">
        <f>IFERROR(_xlfn.T.TEST(E419:N419,O419:T419,2,2),"")</f>
        <v>0.47958224589654141</v>
      </c>
      <c r="X419">
        <f>AVERAGE(E419:N419)</f>
        <v>1284.2</v>
      </c>
      <c r="Y419">
        <f>AVERAGE(O419:T419)</f>
        <v>1114.1666666666667</v>
      </c>
    </row>
    <row r="420" spans="1:25" x14ac:dyDescent="0.25">
      <c r="A420">
        <v>428</v>
      </c>
      <c r="B420" t="s">
        <v>758</v>
      </c>
      <c r="C420">
        <v>111800</v>
      </c>
      <c r="D420">
        <v>737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f t="shared" si="6"/>
        <v>0</v>
      </c>
      <c r="V420">
        <f>SUMIFS(Tabel132[Cluster],Tabel132[ID],A420)</f>
        <v>0</v>
      </c>
      <c r="W420" t="str">
        <f>IFERROR(_xlfn.T.TEST(E420:N420,O420:T420,2,2),"")</f>
        <v/>
      </c>
      <c r="X420">
        <f>AVERAGE(E420:N420)</f>
        <v>0</v>
      </c>
      <c r="Y420">
        <f>AVERAGE(O420:T420)</f>
        <v>0</v>
      </c>
    </row>
    <row r="421" spans="1:25" x14ac:dyDescent="0.25">
      <c r="A421">
        <v>429</v>
      </c>
      <c r="B421" t="s">
        <v>759</v>
      </c>
      <c r="C421">
        <v>91300</v>
      </c>
      <c r="D421">
        <v>386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f t="shared" si="6"/>
        <v>0</v>
      </c>
      <c r="V421">
        <f>SUMIFS(Tabel132[Cluster],Tabel132[ID],A421)</f>
        <v>96</v>
      </c>
      <c r="W421" t="str">
        <f>IFERROR(_xlfn.T.TEST(E421:N421,O421:T421,2,2),"")</f>
        <v/>
      </c>
      <c r="X421">
        <f>AVERAGE(E421:N421)</f>
        <v>0</v>
      </c>
      <c r="Y421">
        <f>AVERAGE(O421:T421)</f>
        <v>0</v>
      </c>
    </row>
    <row r="422" spans="1:25" x14ac:dyDescent="0.25">
      <c r="A422">
        <v>430</v>
      </c>
      <c r="B422" t="s">
        <v>173</v>
      </c>
      <c r="C422">
        <v>26900</v>
      </c>
      <c r="D422">
        <v>886</v>
      </c>
      <c r="E422">
        <v>3798</v>
      </c>
      <c r="F422">
        <v>1629</v>
      </c>
      <c r="G422">
        <v>2523</v>
      </c>
      <c r="H422">
        <v>7298</v>
      </c>
      <c r="I422">
        <v>1585</v>
      </c>
      <c r="J422">
        <v>9917</v>
      </c>
      <c r="K422">
        <v>1491</v>
      </c>
      <c r="L422">
        <v>1173</v>
      </c>
      <c r="M422">
        <v>1704</v>
      </c>
      <c r="N422">
        <v>2117</v>
      </c>
      <c r="O422">
        <v>1191</v>
      </c>
      <c r="P422">
        <v>912</v>
      </c>
      <c r="Q422">
        <v>882</v>
      </c>
      <c r="R422">
        <v>628</v>
      </c>
      <c r="S422">
        <v>1222</v>
      </c>
      <c r="T422">
        <v>656</v>
      </c>
      <c r="U422">
        <f t="shared" si="6"/>
        <v>1</v>
      </c>
      <c r="V422">
        <f>SUMIFS(Tabel132[Cluster],Tabel132[ID],A422)</f>
        <v>35</v>
      </c>
      <c r="W422">
        <f>IFERROR(_xlfn.T.TEST(E422:N422,O422:T422,2,2),"")</f>
        <v>6.8871288992867055E-2</v>
      </c>
      <c r="X422">
        <f>AVERAGE(E422:N422)</f>
        <v>3323.5</v>
      </c>
      <c r="Y422">
        <f>AVERAGE(O422:T422)</f>
        <v>915.16666666666663</v>
      </c>
    </row>
    <row r="423" spans="1:25" x14ac:dyDescent="0.25">
      <c r="A423">
        <v>431</v>
      </c>
      <c r="B423" t="s">
        <v>760</v>
      </c>
      <c r="C423">
        <v>38300</v>
      </c>
      <c r="D423">
        <v>423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f t="shared" si="6"/>
        <v>0</v>
      </c>
      <c r="V423">
        <f>SUMIFS(Tabel132[Cluster],Tabel132[ID],A423)</f>
        <v>0</v>
      </c>
      <c r="W423" t="str">
        <f>IFERROR(_xlfn.T.TEST(E423:N423,O423:T423,2,2),"")</f>
        <v/>
      </c>
      <c r="X423">
        <f>AVERAGE(E423:N423)</f>
        <v>0</v>
      </c>
      <c r="Y423">
        <f>AVERAGE(O423:T423)</f>
        <v>0</v>
      </c>
    </row>
    <row r="424" spans="1:25" x14ac:dyDescent="0.25">
      <c r="A424">
        <v>432</v>
      </c>
      <c r="B424" t="s">
        <v>761</v>
      </c>
      <c r="C424">
        <v>70400</v>
      </c>
      <c r="D424">
        <v>332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f t="shared" si="6"/>
        <v>0</v>
      </c>
      <c r="V424">
        <f>SUMIFS(Tabel132[Cluster],Tabel132[ID],A424)</f>
        <v>83</v>
      </c>
      <c r="W424" t="str">
        <f>IFERROR(_xlfn.T.TEST(E424:N424,O424:T424,2,2),"")</f>
        <v/>
      </c>
      <c r="X424">
        <f>AVERAGE(E424:N424)</f>
        <v>0</v>
      </c>
      <c r="Y424">
        <f>AVERAGE(O424:T424)</f>
        <v>0</v>
      </c>
    </row>
    <row r="425" spans="1:25" x14ac:dyDescent="0.25">
      <c r="A425">
        <v>433</v>
      </c>
      <c r="B425" t="s">
        <v>174</v>
      </c>
      <c r="C425">
        <v>15200</v>
      </c>
      <c r="D425">
        <v>394</v>
      </c>
      <c r="E425">
        <v>405</v>
      </c>
      <c r="F425">
        <v>1386</v>
      </c>
      <c r="G425">
        <v>510</v>
      </c>
      <c r="H425">
        <v>106</v>
      </c>
      <c r="I425">
        <v>481</v>
      </c>
      <c r="J425">
        <v>273</v>
      </c>
      <c r="K425">
        <v>974</v>
      </c>
      <c r="L425">
        <v>476</v>
      </c>
      <c r="M425">
        <v>533</v>
      </c>
      <c r="N425">
        <v>900</v>
      </c>
      <c r="O425">
        <v>813</v>
      </c>
      <c r="P425">
        <v>503</v>
      </c>
      <c r="Q425">
        <v>600</v>
      </c>
      <c r="R425">
        <v>1178</v>
      </c>
      <c r="S425">
        <v>745</v>
      </c>
      <c r="T425">
        <v>464</v>
      </c>
      <c r="U425">
        <f t="shared" si="6"/>
        <v>1</v>
      </c>
      <c r="V425">
        <f>SUMIFS(Tabel132[Cluster],Tabel132[ID],A425)</f>
        <v>18</v>
      </c>
      <c r="W425">
        <f>IFERROR(_xlfn.T.TEST(E425:N425,O425:T425,2,2),"")</f>
        <v>0.53185019812008649</v>
      </c>
      <c r="X425">
        <f>AVERAGE(E425:N425)</f>
        <v>604.4</v>
      </c>
      <c r="Y425">
        <f>AVERAGE(O425:T425)</f>
        <v>717.16666666666663</v>
      </c>
    </row>
    <row r="426" spans="1:25" x14ac:dyDescent="0.25">
      <c r="A426">
        <v>434</v>
      </c>
      <c r="B426" t="s">
        <v>175</v>
      </c>
      <c r="C426">
        <v>26100</v>
      </c>
      <c r="D426">
        <v>879</v>
      </c>
      <c r="E426">
        <v>5062</v>
      </c>
      <c r="F426">
        <v>6723</v>
      </c>
      <c r="G426">
        <v>3715</v>
      </c>
      <c r="H426">
        <v>6277</v>
      </c>
      <c r="I426">
        <v>3336</v>
      </c>
      <c r="J426">
        <v>8300</v>
      </c>
      <c r="K426">
        <v>2906</v>
      </c>
      <c r="L426">
        <v>4929</v>
      </c>
      <c r="M426">
        <v>4984</v>
      </c>
      <c r="N426">
        <v>6821</v>
      </c>
      <c r="O426">
        <v>4814</v>
      </c>
      <c r="P426">
        <v>3953</v>
      </c>
      <c r="Q426">
        <v>3586</v>
      </c>
      <c r="R426">
        <v>2538</v>
      </c>
      <c r="S426">
        <v>5055</v>
      </c>
      <c r="T426">
        <v>1937</v>
      </c>
      <c r="U426">
        <f t="shared" si="6"/>
        <v>1</v>
      </c>
      <c r="V426">
        <f>SUMIFS(Tabel132[Cluster],Tabel132[ID],A426)</f>
        <v>34</v>
      </c>
      <c r="W426">
        <f>IFERROR(_xlfn.T.TEST(E426:N426,O426:T426,2,2),"")</f>
        <v>5.9370662922184077E-2</v>
      </c>
      <c r="X426">
        <f>AVERAGE(E426:N426)</f>
        <v>5305.3</v>
      </c>
      <c r="Y426">
        <f>AVERAGE(O426:T426)</f>
        <v>3647.1666666666665</v>
      </c>
    </row>
    <row r="427" spans="1:25" x14ac:dyDescent="0.25">
      <c r="A427">
        <v>435</v>
      </c>
      <c r="B427" t="s">
        <v>762</v>
      </c>
      <c r="C427">
        <v>51500</v>
      </c>
      <c r="D427">
        <v>403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f t="shared" si="6"/>
        <v>0</v>
      </c>
      <c r="V427">
        <f>SUMIFS(Tabel132[Cluster],Tabel132[ID],A427)</f>
        <v>66</v>
      </c>
      <c r="W427" t="str">
        <f>IFERROR(_xlfn.T.TEST(E427:N427,O427:T427,2,2),"")</f>
        <v/>
      </c>
      <c r="X427">
        <f>AVERAGE(E427:N427)</f>
        <v>0</v>
      </c>
      <c r="Y427">
        <f>AVERAGE(O427:T427)</f>
        <v>0</v>
      </c>
    </row>
    <row r="428" spans="1:25" x14ac:dyDescent="0.25">
      <c r="A428">
        <v>436</v>
      </c>
      <c r="B428" t="s">
        <v>176</v>
      </c>
      <c r="C428">
        <v>111900</v>
      </c>
      <c r="D428">
        <v>737</v>
      </c>
      <c r="E428">
        <v>850</v>
      </c>
      <c r="F428">
        <v>698</v>
      </c>
      <c r="G428">
        <v>1051</v>
      </c>
      <c r="H428">
        <v>733</v>
      </c>
      <c r="I428">
        <v>480</v>
      </c>
      <c r="J428">
        <v>0</v>
      </c>
      <c r="K428">
        <v>201</v>
      </c>
      <c r="L428">
        <v>269</v>
      </c>
      <c r="M428">
        <v>204</v>
      </c>
      <c r="N428">
        <v>382</v>
      </c>
      <c r="O428">
        <v>1400</v>
      </c>
      <c r="P428">
        <v>699</v>
      </c>
      <c r="Q428">
        <v>688</v>
      </c>
      <c r="R428">
        <v>710</v>
      </c>
      <c r="S428">
        <v>779</v>
      </c>
      <c r="T428">
        <v>276</v>
      </c>
      <c r="U428">
        <f t="shared" si="6"/>
        <v>1</v>
      </c>
      <c r="V428">
        <f>SUMIFS(Tabel132[Cluster],Tabel132[ID],A428)</f>
        <v>0</v>
      </c>
      <c r="W428">
        <f>IFERROR(_xlfn.T.TEST(E428:N428,O428:T428,2,2),"")</f>
        <v>0.14948761997949375</v>
      </c>
      <c r="X428">
        <f>AVERAGE(E428:N428)</f>
        <v>486.8</v>
      </c>
      <c r="Y428">
        <f>AVERAGE(O428:T428)</f>
        <v>758.66666666666663</v>
      </c>
    </row>
    <row r="429" spans="1:25" x14ac:dyDescent="0.25">
      <c r="A429">
        <v>437</v>
      </c>
      <c r="B429" t="s">
        <v>763</v>
      </c>
      <c r="C429">
        <v>91400</v>
      </c>
      <c r="D429">
        <v>386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f t="shared" si="6"/>
        <v>0</v>
      </c>
      <c r="V429">
        <f>SUMIFS(Tabel132[Cluster],Tabel132[ID],A429)</f>
        <v>96</v>
      </c>
      <c r="W429" t="str">
        <f>IFERROR(_xlfn.T.TEST(E429:N429,O429:T429,2,2),"")</f>
        <v/>
      </c>
      <c r="X429">
        <f>AVERAGE(E429:N429)</f>
        <v>0</v>
      </c>
      <c r="Y429">
        <f>AVERAGE(O429:T429)</f>
        <v>0</v>
      </c>
    </row>
    <row r="430" spans="1:25" x14ac:dyDescent="0.25">
      <c r="A430">
        <v>438</v>
      </c>
      <c r="B430" t="s">
        <v>764</v>
      </c>
      <c r="C430">
        <v>38400</v>
      </c>
      <c r="D430">
        <v>423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f t="shared" si="6"/>
        <v>0</v>
      </c>
      <c r="V430">
        <f>SUMIFS(Tabel132[Cluster],Tabel132[ID],A430)</f>
        <v>0</v>
      </c>
      <c r="W430" t="str">
        <f>IFERROR(_xlfn.T.TEST(E430:N430,O430:T430,2,2),"")</f>
        <v/>
      </c>
      <c r="X430">
        <f>AVERAGE(E430:N430)</f>
        <v>0</v>
      </c>
      <c r="Y430">
        <f>AVERAGE(O430:T430)</f>
        <v>0</v>
      </c>
    </row>
    <row r="431" spans="1:25" x14ac:dyDescent="0.25">
      <c r="A431">
        <v>439</v>
      </c>
      <c r="B431" t="s">
        <v>765</v>
      </c>
      <c r="C431">
        <v>76300</v>
      </c>
      <c r="D431">
        <v>63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f t="shared" si="6"/>
        <v>0</v>
      </c>
      <c r="V431">
        <f>SUMIFS(Tabel132[Cluster],Tabel132[ID],A431)</f>
        <v>84</v>
      </c>
      <c r="W431" t="str">
        <f>IFERROR(_xlfn.T.TEST(E431:N431,O431:T431,2,2),"")</f>
        <v/>
      </c>
      <c r="X431">
        <f>AVERAGE(E431:N431)</f>
        <v>0</v>
      </c>
      <c r="Y431">
        <f>AVERAGE(O431:T431)</f>
        <v>0</v>
      </c>
    </row>
    <row r="432" spans="1:25" x14ac:dyDescent="0.25">
      <c r="A432">
        <v>440</v>
      </c>
      <c r="B432" t="s">
        <v>177</v>
      </c>
      <c r="C432">
        <v>21800</v>
      </c>
      <c r="D432">
        <v>723</v>
      </c>
      <c r="E432">
        <v>1839</v>
      </c>
      <c r="F432">
        <v>2609</v>
      </c>
      <c r="G432">
        <v>1468</v>
      </c>
      <c r="H432">
        <v>1166</v>
      </c>
      <c r="I432">
        <v>1992</v>
      </c>
      <c r="J432">
        <v>2112</v>
      </c>
      <c r="K432">
        <v>1925</v>
      </c>
      <c r="L432">
        <v>1170</v>
      </c>
      <c r="M432">
        <v>728</v>
      </c>
      <c r="N432">
        <v>776</v>
      </c>
      <c r="O432">
        <v>1269</v>
      </c>
      <c r="P432">
        <v>2111</v>
      </c>
      <c r="Q432">
        <v>2547</v>
      </c>
      <c r="R432">
        <v>2815</v>
      </c>
      <c r="S432">
        <v>1889</v>
      </c>
      <c r="T432">
        <v>2005</v>
      </c>
      <c r="U432">
        <f t="shared" si="6"/>
        <v>1</v>
      </c>
      <c r="V432">
        <f>SUMIFS(Tabel132[Cluster],Tabel132[ID],A432)</f>
        <v>27</v>
      </c>
      <c r="W432">
        <f>IFERROR(_xlfn.T.TEST(E432:N432,O432:T432,2,2),"")</f>
        <v>0.10547545376701231</v>
      </c>
      <c r="X432">
        <f>AVERAGE(E432:N432)</f>
        <v>1578.5</v>
      </c>
      <c r="Y432">
        <f>AVERAGE(O432:T432)</f>
        <v>2106</v>
      </c>
    </row>
    <row r="433" spans="1:25" x14ac:dyDescent="0.25">
      <c r="A433">
        <v>441</v>
      </c>
      <c r="B433" t="s">
        <v>178</v>
      </c>
      <c r="C433">
        <v>15400</v>
      </c>
      <c r="D433">
        <v>394</v>
      </c>
      <c r="E433">
        <v>43</v>
      </c>
      <c r="F433">
        <v>91</v>
      </c>
      <c r="G433">
        <v>248</v>
      </c>
      <c r="H433">
        <v>0</v>
      </c>
      <c r="I433">
        <v>97</v>
      </c>
      <c r="J433">
        <v>13</v>
      </c>
      <c r="K433">
        <v>36</v>
      </c>
      <c r="L433">
        <v>47</v>
      </c>
      <c r="M433">
        <v>100</v>
      </c>
      <c r="N433">
        <v>75</v>
      </c>
      <c r="O433">
        <v>79</v>
      </c>
      <c r="P433">
        <v>70</v>
      </c>
      <c r="Q433">
        <v>190</v>
      </c>
      <c r="R433">
        <v>82</v>
      </c>
      <c r="S433">
        <v>80</v>
      </c>
      <c r="T433">
        <v>59</v>
      </c>
      <c r="U433">
        <f t="shared" si="6"/>
        <v>1</v>
      </c>
      <c r="V433">
        <f>SUMIFS(Tabel132[Cluster],Tabel132[ID],A433)</f>
        <v>18</v>
      </c>
      <c r="W433">
        <f>IFERROR(_xlfn.T.TEST(E433:N433,O433:T433,2,2),"")</f>
        <v>0.58234232563793209</v>
      </c>
      <c r="X433">
        <f>AVERAGE(E433:N433)</f>
        <v>75</v>
      </c>
      <c r="Y433">
        <f>AVERAGE(O433:T433)</f>
        <v>93.333333333333329</v>
      </c>
    </row>
    <row r="434" spans="1:25" x14ac:dyDescent="0.25">
      <c r="A434">
        <v>442</v>
      </c>
      <c r="B434" t="s">
        <v>179</v>
      </c>
      <c r="C434">
        <v>26000</v>
      </c>
      <c r="D434">
        <v>879</v>
      </c>
      <c r="E434">
        <v>1540</v>
      </c>
      <c r="F434">
        <v>3566</v>
      </c>
      <c r="G434">
        <v>603</v>
      </c>
      <c r="H434">
        <v>318</v>
      </c>
      <c r="I434">
        <v>2262</v>
      </c>
      <c r="J434">
        <v>3087</v>
      </c>
      <c r="K434">
        <v>1073</v>
      </c>
      <c r="L434">
        <v>4125</v>
      </c>
      <c r="M434">
        <v>2130</v>
      </c>
      <c r="N434">
        <v>4575</v>
      </c>
      <c r="O434">
        <v>3284</v>
      </c>
      <c r="P434">
        <v>2912</v>
      </c>
      <c r="Q434">
        <v>2251</v>
      </c>
      <c r="R434">
        <v>1701</v>
      </c>
      <c r="S434">
        <v>4762</v>
      </c>
      <c r="T434">
        <v>643</v>
      </c>
      <c r="U434">
        <f t="shared" si="6"/>
        <v>1</v>
      </c>
      <c r="V434">
        <f>SUMIFS(Tabel132[Cluster],Tabel132[ID],A434)</f>
        <v>34</v>
      </c>
      <c r="W434">
        <f>IFERROR(_xlfn.T.TEST(E434:N434,O434:T434,2,2),"")</f>
        <v>0.73029913331065854</v>
      </c>
      <c r="X434">
        <f>AVERAGE(E434:N434)</f>
        <v>2327.9</v>
      </c>
      <c r="Y434">
        <f>AVERAGE(O434:T434)</f>
        <v>2592.1666666666665</v>
      </c>
    </row>
    <row r="435" spans="1:25" x14ac:dyDescent="0.25">
      <c r="A435">
        <v>443</v>
      </c>
      <c r="B435" t="s">
        <v>180</v>
      </c>
      <c r="C435">
        <v>112100</v>
      </c>
      <c r="D435">
        <v>618</v>
      </c>
      <c r="E435">
        <v>2667</v>
      </c>
      <c r="F435">
        <v>3727</v>
      </c>
      <c r="G435">
        <v>3687</v>
      </c>
      <c r="H435">
        <v>3477</v>
      </c>
      <c r="I435">
        <v>2567</v>
      </c>
      <c r="J435">
        <v>3021</v>
      </c>
      <c r="K435">
        <v>3665</v>
      </c>
      <c r="L435">
        <v>3161</v>
      </c>
      <c r="M435">
        <v>2778</v>
      </c>
      <c r="N435">
        <v>4422</v>
      </c>
      <c r="O435">
        <v>4687</v>
      </c>
      <c r="P435">
        <v>4912</v>
      </c>
      <c r="Q435">
        <v>5137</v>
      </c>
      <c r="R435">
        <v>2590</v>
      </c>
      <c r="S435">
        <v>2697</v>
      </c>
      <c r="T435">
        <v>2786</v>
      </c>
      <c r="U435">
        <f t="shared" si="6"/>
        <v>1</v>
      </c>
      <c r="V435">
        <f>SUMIFS(Tabel132[Cluster],Tabel132[ID],A435)</f>
        <v>0</v>
      </c>
      <c r="W435">
        <f>IFERROR(_xlfn.T.TEST(E435:N435,O435:T435,2,2),"")</f>
        <v>0.29890187947317859</v>
      </c>
      <c r="X435">
        <f>AVERAGE(E435:N435)</f>
        <v>3317.2</v>
      </c>
      <c r="Y435">
        <f>AVERAGE(O435:T435)</f>
        <v>3801.5</v>
      </c>
    </row>
    <row r="436" spans="1:25" x14ac:dyDescent="0.25">
      <c r="A436">
        <v>444</v>
      </c>
      <c r="B436" t="s">
        <v>766</v>
      </c>
      <c r="C436">
        <v>67100</v>
      </c>
      <c r="D436">
        <v>856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f t="shared" si="6"/>
        <v>0</v>
      </c>
      <c r="V436">
        <f>SUMIFS(Tabel132[Cluster],Tabel132[ID],A436)</f>
        <v>80</v>
      </c>
      <c r="W436" t="str">
        <f>IFERROR(_xlfn.T.TEST(E436:N436,O436:T436,2,2),"")</f>
        <v/>
      </c>
      <c r="X436">
        <f>AVERAGE(E436:N436)</f>
        <v>0</v>
      </c>
      <c r="Y436">
        <f>AVERAGE(O436:T436)</f>
        <v>0</v>
      </c>
    </row>
    <row r="437" spans="1:25" x14ac:dyDescent="0.25">
      <c r="A437">
        <v>445</v>
      </c>
      <c r="B437" t="s">
        <v>767</v>
      </c>
      <c r="C437">
        <v>91500</v>
      </c>
      <c r="D437">
        <v>386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f t="shared" si="6"/>
        <v>0</v>
      </c>
      <c r="V437">
        <f>SUMIFS(Tabel132[Cluster],Tabel132[ID],A437)</f>
        <v>96</v>
      </c>
      <c r="W437" t="str">
        <f>IFERROR(_xlfn.T.TEST(E437:N437,O437:T437,2,2),"")</f>
        <v/>
      </c>
      <c r="X437">
        <f>AVERAGE(E437:N437)</f>
        <v>0</v>
      </c>
      <c r="Y437">
        <f>AVERAGE(O437:T437)</f>
        <v>0</v>
      </c>
    </row>
    <row r="438" spans="1:25" x14ac:dyDescent="0.25">
      <c r="A438">
        <v>446</v>
      </c>
      <c r="B438" t="s">
        <v>768</v>
      </c>
      <c r="C438">
        <v>38500</v>
      </c>
      <c r="D438">
        <v>423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f t="shared" si="6"/>
        <v>0</v>
      </c>
      <c r="V438">
        <f>SUMIFS(Tabel132[Cluster],Tabel132[ID],A438)</f>
        <v>0</v>
      </c>
      <c r="W438" t="str">
        <f>IFERROR(_xlfn.T.TEST(E438:N438,O438:T438,2,2),"")</f>
        <v/>
      </c>
      <c r="X438">
        <f>AVERAGE(E438:N438)</f>
        <v>0</v>
      </c>
      <c r="Y438">
        <f>AVERAGE(O438:T438)</f>
        <v>0</v>
      </c>
    </row>
    <row r="439" spans="1:25" x14ac:dyDescent="0.25">
      <c r="A439">
        <v>447</v>
      </c>
      <c r="B439" t="s">
        <v>769</v>
      </c>
      <c r="C439">
        <v>76400</v>
      </c>
      <c r="D439">
        <v>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f t="shared" si="6"/>
        <v>0</v>
      </c>
      <c r="V439">
        <f>SUMIFS(Tabel132[Cluster],Tabel132[ID],A439)</f>
        <v>84</v>
      </c>
      <c r="W439" t="str">
        <f>IFERROR(_xlfn.T.TEST(E439:N439,O439:T439,2,2),"")</f>
        <v/>
      </c>
      <c r="X439">
        <f>AVERAGE(E439:N439)</f>
        <v>0</v>
      </c>
      <c r="Y439">
        <f>AVERAGE(O439:T439)</f>
        <v>0</v>
      </c>
    </row>
    <row r="440" spans="1:25" x14ac:dyDescent="0.25">
      <c r="A440">
        <v>448</v>
      </c>
      <c r="B440" t="s">
        <v>181</v>
      </c>
      <c r="C440">
        <v>21500</v>
      </c>
      <c r="D440">
        <v>723</v>
      </c>
      <c r="E440">
        <v>429</v>
      </c>
      <c r="F440">
        <v>577</v>
      </c>
      <c r="G440">
        <v>496</v>
      </c>
      <c r="H440">
        <v>620</v>
      </c>
      <c r="I440">
        <v>754</v>
      </c>
      <c r="J440">
        <v>106</v>
      </c>
      <c r="K440">
        <v>2442</v>
      </c>
      <c r="L440">
        <v>416</v>
      </c>
      <c r="M440">
        <v>385</v>
      </c>
      <c r="N440">
        <v>202</v>
      </c>
      <c r="O440">
        <v>1922</v>
      </c>
      <c r="P440">
        <v>1074</v>
      </c>
      <c r="Q440">
        <v>630</v>
      </c>
      <c r="R440">
        <v>1469</v>
      </c>
      <c r="S440">
        <v>697</v>
      </c>
      <c r="T440">
        <v>2793</v>
      </c>
      <c r="U440">
        <f t="shared" si="6"/>
        <v>1</v>
      </c>
      <c r="V440">
        <f>SUMIFS(Tabel132[Cluster],Tabel132[ID],A440)</f>
        <v>27</v>
      </c>
      <c r="W440">
        <f>IFERROR(_xlfn.T.TEST(E440:N440,O440:T440,2,2),"")</f>
        <v>5.337298415801231E-2</v>
      </c>
      <c r="X440">
        <f>AVERAGE(E440:N440)</f>
        <v>642.70000000000005</v>
      </c>
      <c r="Y440">
        <f>AVERAGE(O440:T440)</f>
        <v>1430.8333333333333</v>
      </c>
    </row>
    <row r="441" spans="1:25" x14ac:dyDescent="0.25">
      <c r="A441">
        <v>449</v>
      </c>
      <c r="B441" t="s">
        <v>182</v>
      </c>
      <c r="C441">
        <v>112200</v>
      </c>
      <c r="D441">
        <v>618</v>
      </c>
      <c r="E441">
        <v>25</v>
      </c>
      <c r="F441">
        <v>167</v>
      </c>
      <c r="G441">
        <v>133</v>
      </c>
      <c r="H441">
        <v>17</v>
      </c>
      <c r="I441">
        <v>111</v>
      </c>
      <c r="J441">
        <v>0</v>
      </c>
      <c r="K441">
        <v>55</v>
      </c>
      <c r="L441">
        <v>71</v>
      </c>
      <c r="M441">
        <v>83</v>
      </c>
      <c r="N441">
        <v>76</v>
      </c>
      <c r="O441">
        <v>0</v>
      </c>
      <c r="P441">
        <v>40</v>
      </c>
      <c r="Q441">
        <v>103</v>
      </c>
      <c r="R441">
        <v>226</v>
      </c>
      <c r="S441">
        <v>148</v>
      </c>
      <c r="T441">
        <v>135</v>
      </c>
      <c r="U441">
        <f t="shared" si="6"/>
        <v>1</v>
      </c>
      <c r="V441">
        <f>SUMIFS(Tabel132[Cluster],Tabel132[ID],A441)</f>
        <v>0</v>
      </c>
      <c r="W441">
        <f>IFERROR(_xlfn.T.TEST(E441:N441,O441:T441,2,2),"")</f>
        <v>0.31051070393822955</v>
      </c>
      <c r="X441">
        <f>AVERAGE(E441:N441)</f>
        <v>73.8</v>
      </c>
      <c r="Y441">
        <f>AVERAGE(O441:T441)</f>
        <v>108.66666666666667</v>
      </c>
    </row>
    <row r="442" spans="1:25" x14ac:dyDescent="0.25">
      <c r="A442">
        <v>450</v>
      </c>
      <c r="B442" t="s">
        <v>183</v>
      </c>
      <c r="C442">
        <v>6400</v>
      </c>
      <c r="D442">
        <v>369</v>
      </c>
      <c r="E442">
        <v>561</v>
      </c>
      <c r="F442">
        <v>668</v>
      </c>
      <c r="G442">
        <v>1068</v>
      </c>
      <c r="H442">
        <v>3087</v>
      </c>
      <c r="I442">
        <v>1657</v>
      </c>
      <c r="J442">
        <v>525</v>
      </c>
      <c r="K442">
        <v>1087</v>
      </c>
      <c r="L442">
        <v>1173</v>
      </c>
      <c r="M442">
        <v>874</v>
      </c>
      <c r="N442">
        <v>668</v>
      </c>
      <c r="O442">
        <v>1013</v>
      </c>
      <c r="P442">
        <v>765</v>
      </c>
      <c r="Q442">
        <v>412</v>
      </c>
      <c r="R442">
        <v>384</v>
      </c>
      <c r="S442">
        <v>2971</v>
      </c>
      <c r="T442">
        <v>1076</v>
      </c>
      <c r="U442">
        <f t="shared" si="6"/>
        <v>1</v>
      </c>
      <c r="V442">
        <f>SUMIFS(Tabel132[Cluster],Tabel132[ID],A442)</f>
        <v>9</v>
      </c>
      <c r="W442">
        <f>IFERROR(_xlfn.T.TEST(E442:N442,O442:T442,2,2),"")</f>
        <v>0.93997134978439001</v>
      </c>
      <c r="X442">
        <f>AVERAGE(E442:N442)</f>
        <v>1136.8</v>
      </c>
      <c r="Y442">
        <f>AVERAGE(O442:T442)</f>
        <v>1103.5</v>
      </c>
    </row>
    <row r="443" spans="1:25" x14ac:dyDescent="0.25">
      <c r="A443">
        <v>451</v>
      </c>
      <c r="B443" t="s">
        <v>184</v>
      </c>
      <c r="C443">
        <v>47400</v>
      </c>
      <c r="D443">
        <v>295</v>
      </c>
      <c r="E443">
        <v>263</v>
      </c>
      <c r="F443">
        <v>608</v>
      </c>
      <c r="G443">
        <v>406</v>
      </c>
      <c r="H443">
        <v>249</v>
      </c>
      <c r="I443">
        <v>297</v>
      </c>
      <c r="J443">
        <v>577</v>
      </c>
      <c r="K443">
        <v>574</v>
      </c>
      <c r="L443">
        <v>267</v>
      </c>
      <c r="M443">
        <v>233</v>
      </c>
      <c r="N443">
        <v>197</v>
      </c>
      <c r="O443">
        <v>575</v>
      </c>
      <c r="P443">
        <v>263</v>
      </c>
      <c r="Q443">
        <v>670</v>
      </c>
      <c r="R443">
        <v>649</v>
      </c>
      <c r="S443">
        <v>658</v>
      </c>
      <c r="T443">
        <v>225</v>
      </c>
      <c r="U443">
        <f t="shared" si="6"/>
        <v>1</v>
      </c>
      <c r="V443">
        <f>SUMIFS(Tabel132[Cluster],Tabel132[ID],A443)</f>
        <v>62</v>
      </c>
      <c r="W443">
        <f>IFERROR(_xlfn.T.TEST(E443:N443,O443:T443,2,2),"")</f>
        <v>0.15232479662183349</v>
      </c>
      <c r="X443">
        <f>AVERAGE(E443:N443)</f>
        <v>367.1</v>
      </c>
      <c r="Y443">
        <f>AVERAGE(O443:T443)</f>
        <v>506.66666666666669</v>
      </c>
    </row>
    <row r="444" spans="1:25" x14ac:dyDescent="0.25">
      <c r="A444">
        <v>452</v>
      </c>
      <c r="B444" t="s">
        <v>185</v>
      </c>
      <c r="C444">
        <v>72800</v>
      </c>
      <c r="D444">
        <v>141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f t="shared" si="6"/>
        <v>1</v>
      </c>
      <c r="V444">
        <f>SUMIFS(Tabel132[Cluster],Tabel132[ID],A444)</f>
        <v>83</v>
      </c>
      <c r="W444">
        <f>IFERROR(_xlfn.T.TEST(E444:N444,O444:T444,2,2),"")</f>
        <v>0.91030558983919851</v>
      </c>
      <c r="X444">
        <f>AVERAGE(E444:N444)</f>
        <v>0.2</v>
      </c>
      <c r="Y444">
        <f>AVERAGE(O444:T444)</f>
        <v>0.16666666666666666</v>
      </c>
    </row>
    <row r="445" spans="1:25" x14ac:dyDescent="0.25">
      <c r="A445">
        <v>453</v>
      </c>
      <c r="B445" t="s">
        <v>770</v>
      </c>
      <c r="C445">
        <v>2700</v>
      </c>
      <c r="D445">
        <v>315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f t="shared" si="6"/>
        <v>0</v>
      </c>
      <c r="V445">
        <f>SUMIFS(Tabel132[Cluster],Tabel132[ID],A445)</f>
        <v>0</v>
      </c>
      <c r="W445" t="str">
        <f>IFERROR(_xlfn.T.TEST(E445:N445,O445:T445,2,2),"")</f>
        <v/>
      </c>
      <c r="X445">
        <f>AVERAGE(E445:N445)</f>
        <v>0</v>
      </c>
      <c r="Y445">
        <f>AVERAGE(O445:T445)</f>
        <v>0</v>
      </c>
    </row>
    <row r="446" spans="1:25" x14ac:dyDescent="0.25">
      <c r="A446">
        <v>454</v>
      </c>
      <c r="B446" t="s">
        <v>771</v>
      </c>
      <c r="C446">
        <v>38600</v>
      </c>
      <c r="D446">
        <v>423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f t="shared" si="6"/>
        <v>0</v>
      </c>
      <c r="V446">
        <f>SUMIFS(Tabel132[Cluster],Tabel132[ID],A446)</f>
        <v>0</v>
      </c>
      <c r="W446" t="str">
        <f>IFERROR(_xlfn.T.TEST(E446:N446,O446:T446,2,2),"")</f>
        <v/>
      </c>
      <c r="X446">
        <f>AVERAGE(E446:N446)</f>
        <v>0</v>
      </c>
      <c r="Y446">
        <f>AVERAGE(O446:T446)</f>
        <v>0</v>
      </c>
    </row>
    <row r="447" spans="1:25" x14ac:dyDescent="0.25">
      <c r="A447">
        <v>455</v>
      </c>
      <c r="B447" t="s">
        <v>772</v>
      </c>
      <c r="C447">
        <v>76500</v>
      </c>
      <c r="D447">
        <v>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f t="shared" si="6"/>
        <v>0</v>
      </c>
      <c r="V447">
        <f>SUMIFS(Tabel132[Cluster],Tabel132[ID],A447)</f>
        <v>84</v>
      </c>
      <c r="W447" t="str">
        <f>IFERROR(_xlfn.T.TEST(E447:N447,O447:T447,2,2),"")</f>
        <v/>
      </c>
      <c r="X447">
        <f>AVERAGE(E447:N447)</f>
        <v>0</v>
      </c>
      <c r="Y447">
        <f>AVERAGE(O447:T447)</f>
        <v>0</v>
      </c>
    </row>
    <row r="448" spans="1:25" x14ac:dyDescent="0.25">
      <c r="A448">
        <v>456</v>
      </c>
      <c r="B448" t="s">
        <v>186</v>
      </c>
      <c r="C448">
        <v>12600</v>
      </c>
      <c r="D448">
        <v>1027</v>
      </c>
      <c r="E448">
        <v>40</v>
      </c>
      <c r="F448">
        <v>10</v>
      </c>
      <c r="G448">
        <v>15</v>
      </c>
      <c r="H448">
        <v>3</v>
      </c>
      <c r="I448">
        <v>1</v>
      </c>
      <c r="J448">
        <v>21</v>
      </c>
      <c r="K448">
        <v>8</v>
      </c>
      <c r="L448">
        <v>3</v>
      </c>
      <c r="M448">
        <v>12</v>
      </c>
      <c r="N448">
        <v>4</v>
      </c>
      <c r="O448">
        <v>13</v>
      </c>
      <c r="P448">
        <v>13</v>
      </c>
      <c r="Q448">
        <v>17</v>
      </c>
      <c r="R448">
        <v>13</v>
      </c>
      <c r="S448">
        <v>4</v>
      </c>
      <c r="T448">
        <v>4</v>
      </c>
      <c r="U448">
        <f t="shared" si="6"/>
        <v>1</v>
      </c>
      <c r="V448">
        <f>SUMIFS(Tabel132[Cluster],Tabel132[ID],A448)</f>
        <v>15</v>
      </c>
      <c r="W448">
        <f>IFERROR(_xlfn.T.TEST(E448:N448,O448:T448,2,2),"")</f>
        <v>0.84347186919877215</v>
      </c>
      <c r="X448">
        <f>AVERAGE(E448:N448)</f>
        <v>11.7</v>
      </c>
      <c r="Y448">
        <f>AVERAGE(O448:T448)</f>
        <v>10.666666666666666</v>
      </c>
    </row>
    <row r="449" spans="1:25" x14ac:dyDescent="0.25">
      <c r="A449">
        <v>457</v>
      </c>
      <c r="B449" t="s">
        <v>773</v>
      </c>
      <c r="C449">
        <v>13900</v>
      </c>
      <c r="D449">
        <v>669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f t="shared" si="6"/>
        <v>0</v>
      </c>
      <c r="V449">
        <f>SUMIFS(Tabel132[Cluster],Tabel132[ID],A449)</f>
        <v>0</v>
      </c>
      <c r="W449" t="str">
        <f>IFERROR(_xlfn.T.TEST(E449:N449,O449:T449,2,2),"")</f>
        <v/>
      </c>
      <c r="X449">
        <f>AVERAGE(E449:N449)</f>
        <v>0</v>
      </c>
      <c r="Y449">
        <f>AVERAGE(O449:T449)</f>
        <v>0</v>
      </c>
    </row>
    <row r="450" spans="1:25" x14ac:dyDescent="0.25">
      <c r="A450">
        <v>458</v>
      </c>
      <c r="B450" t="s">
        <v>774</v>
      </c>
      <c r="C450">
        <v>49000</v>
      </c>
      <c r="D450">
        <v>754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f t="shared" si="6"/>
        <v>0</v>
      </c>
      <c r="V450">
        <f>SUMIFS(Tabel132[Cluster],Tabel132[ID],A450)</f>
        <v>64</v>
      </c>
      <c r="W450" t="str">
        <f>IFERROR(_xlfn.T.TEST(E450:N450,O450:T450,2,2),"")</f>
        <v/>
      </c>
      <c r="X450">
        <f>AVERAGE(E450:N450)</f>
        <v>0</v>
      </c>
      <c r="Y450">
        <f>AVERAGE(O450:T450)</f>
        <v>0</v>
      </c>
    </row>
    <row r="451" spans="1:25" x14ac:dyDescent="0.25">
      <c r="A451">
        <v>459</v>
      </c>
      <c r="B451" t="s">
        <v>775</v>
      </c>
      <c r="C451">
        <v>98100</v>
      </c>
      <c r="D451">
        <v>21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f t="shared" si="6"/>
        <v>0</v>
      </c>
      <c r="V451">
        <f>SUMIFS(Tabel132[Cluster],Tabel132[ID],A451)</f>
        <v>0</v>
      </c>
      <c r="W451" t="str">
        <f>IFERROR(_xlfn.T.TEST(E451:N451,O451:T451,2,2),"")</f>
        <v/>
      </c>
      <c r="X451">
        <f>AVERAGE(E451:N451)</f>
        <v>0</v>
      </c>
      <c r="Y451">
        <f>AVERAGE(O451:T451)</f>
        <v>0</v>
      </c>
    </row>
    <row r="452" spans="1:25" x14ac:dyDescent="0.25">
      <c r="A452">
        <v>460</v>
      </c>
      <c r="B452" t="s">
        <v>187</v>
      </c>
      <c r="C452">
        <v>79800</v>
      </c>
      <c r="D452">
        <v>339</v>
      </c>
      <c r="E452">
        <v>6</v>
      </c>
      <c r="F452">
        <v>36</v>
      </c>
      <c r="G452">
        <v>7</v>
      </c>
      <c r="H452">
        <v>0</v>
      </c>
      <c r="I452">
        <v>0</v>
      </c>
      <c r="J452">
        <v>169</v>
      </c>
      <c r="K452">
        <v>56</v>
      </c>
      <c r="L452">
        <v>334</v>
      </c>
      <c r="M452">
        <v>20</v>
      </c>
      <c r="N452">
        <v>50</v>
      </c>
      <c r="O452">
        <v>146</v>
      </c>
      <c r="P452">
        <v>59</v>
      </c>
      <c r="Q452">
        <v>6</v>
      </c>
      <c r="R452">
        <v>214</v>
      </c>
      <c r="S452">
        <v>108</v>
      </c>
      <c r="T452">
        <v>0</v>
      </c>
      <c r="U452">
        <f t="shared" ref="U452:U515" si="7">IF(AND(X452=0,Y452=0),0,1)</f>
        <v>1</v>
      </c>
      <c r="V452">
        <f>SUMIFS(Tabel132[Cluster],Tabel132[ID],A452)</f>
        <v>86</v>
      </c>
      <c r="W452">
        <f>IFERROR(_xlfn.T.TEST(E452:N452,O452:T452,2,2),"")</f>
        <v>0.68623325477611441</v>
      </c>
      <c r="X452">
        <f>AVERAGE(E452:N452)</f>
        <v>67.8</v>
      </c>
      <c r="Y452">
        <f>AVERAGE(O452:T452)</f>
        <v>88.833333333333329</v>
      </c>
    </row>
    <row r="453" spans="1:25" x14ac:dyDescent="0.25">
      <c r="A453">
        <v>461</v>
      </c>
      <c r="B453" t="s">
        <v>188</v>
      </c>
      <c r="C453">
        <v>7600</v>
      </c>
      <c r="D453">
        <v>361</v>
      </c>
      <c r="E453">
        <v>53</v>
      </c>
      <c r="F453">
        <v>70</v>
      </c>
      <c r="G453">
        <v>312</v>
      </c>
      <c r="H453">
        <v>94</v>
      </c>
      <c r="I453">
        <v>180</v>
      </c>
      <c r="J453">
        <v>19</v>
      </c>
      <c r="K453">
        <v>11</v>
      </c>
      <c r="L453">
        <v>145</v>
      </c>
      <c r="M453">
        <v>146</v>
      </c>
      <c r="N453">
        <v>178</v>
      </c>
      <c r="O453">
        <v>24</v>
      </c>
      <c r="P453">
        <v>82</v>
      </c>
      <c r="Q453">
        <v>162</v>
      </c>
      <c r="R453">
        <v>15</v>
      </c>
      <c r="S453">
        <v>43</v>
      </c>
      <c r="T453">
        <v>98</v>
      </c>
      <c r="U453">
        <f t="shared" si="7"/>
        <v>1</v>
      </c>
      <c r="V453">
        <f>SUMIFS(Tabel132[Cluster],Tabel132[ID],A453)</f>
        <v>10</v>
      </c>
      <c r="W453">
        <f>IFERROR(_xlfn.T.TEST(E453:N453,O453:T453,2,2),"")</f>
        <v>0.24632535726083296</v>
      </c>
      <c r="X453">
        <f>AVERAGE(E453:N453)</f>
        <v>120.8</v>
      </c>
      <c r="Y453">
        <f>AVERAGE(O453:T453)</f>
        <v>70.666666666666671</v>
      </c>
    </row>
    <row r="454" spans="1:25" x14ac:dyDescent="0.25">
      <c r="A454">
        <v>462</v>
      </c>
      <c r="B454" t="s">
        <v>776</v>
      </c>
      <c r="C454">
        <v>87900</v>
      </c>
      <c r="D454">
        <v>987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f t="shared" si="7"/>
        <v>0</v>
      </c>
      <c r="V454">
        <f>SUMIFS(Tabel132[Cluster],Tabel132[ID],A454)</f>
        <v>94</v>
      </c>
      <c r="W454" t="str">
        <f>IFERROR(_xlfn.T.TEST(E454:N454,O454:T454,2,2),"")</f>
        <v/>
      </c>
      <c r="X454">
        <f>AVERAGE(E454:N454)</f>
        <v>0</v>
      </c>
      <c r="Y454">
        <f>AVERAGE(O454:T454)</f>
        <v>0</v>
      </c>
    </row>
    <row r="455" spans="1:25" x14ac:dyDescent="0.25">
      <c r="A455">
        <v>463</v>
      </c>
      <c r="B455" t="s">
        <v>189</v>
      </c>
      <c r="C455">
        <v>38700</v>
      </c>
      <c r="D455">
        <v>375</v>
      </c>
      <c r="E455">
        <v>3640</v>
      </c>
      <c r="F455">
        <v>3311</v>
      </c>
      <c r="G455">
        <v>5319</v>
      </c>
      <c r="H455">
        <v>1759</v>
      </c>
      <c r="I455">
        <v>2953</v>
      </c>
      <c r="J455">
        <v>2057</v>
      </c>
      <c r="K455">
        <v>1146</v>
      </c>
      <c r="L455">
        <v>1052</v>
      </c>
      <c r="M455">
        <v>1776</v>
      </c>
      <c r="N455">
        <v>850</v>
      </c>
      <c r="O455">
        <v>4580</v>
      </c>
      <c r="P455">
        <v>3095</v>
      </c>
      <c r="Q455">
        <v>1605</v>
      </c>
      <c r="R455">
        <v>1673</v>
      </c>
      <c r="S455">
        <v>1309</v>
      </c>
      <c r="T455">
        <v>983</v>
      </c>
      <c r="U455">
        <f t="shared" si="7"/>
        <v>1</v>
      </c>
      <c r="V455">
        <f>SUMIFS(Tabel132[Cluster],Tabel132[ID],A455)</f>
        <v>49</v>
      </c>
      <c r="W455">
        <f>IFERROR(_xlfn.T.TEST(E455:N455,O455:T455,2,2),"")</f>
        <v>0.80768199606574831</v>
      </c>
      <c r="X455">
        <f>AVERAGE(E455:N455)</f>
        <v>2386.3000000000002</v>
      </c>
      <c r="Y455">
        <f>AVERAGE(O455:T455)</f>
        <v>2207.5</v>
      </c>
    </row>
    <row r="456" spans="1:25" x14ac:dyDescent="0.25">
      <c r="A456">
        <v>464</v>
      </c>
      <c r="B456" t="s">
        <v>777</v>
      </c>
      <c r="C456">
        <v>76600</v>
      </c>
      <c r="D456">
        <v>63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f t="shared" si="7"/>
        <v>0</v>
      </c>
      <c r="V456">
        <f>SUMIFS(Tabel132[Cluster],Tabel132[ID],A456)</f>
        <v>84</v>
      </c>
      <c r="W456" t="str">
        <f>IFERROR(_xlfn.T.TEST(E456:N456,O456:T456,2,2),"")</f>
        <v/>
      </c>
      <c r="X456">
        <f>AVERAGE(E456:N456)</f>
        <v>0</v>
      </c>
      <c r="Y456">
        <f>AVERAGE(O456:T456)</f>
        <v>0</v>
      </c>
    </row>
    <row r="457" spans="1:25" x14ac:dyDescent="0.25">
      <c r="A457">
        <v>465</v>
      </c>
      <c r="B457" t="s">
        <v>778</v>
      </c>
      <c r="C457">
        <v>49100</v>
      </c>
      <c r="D457">
        <v>754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f t="shared" si="7"/>
        <v>0</v>
      </c>
      <c r="V457">
        <f>SUMIFS(Tabel132[Cluster],Tabel132[ID],A457)</f>
        <v>64</v>
      </c>
      <c r="W457" t="str">
        <f>IFERROR(_xlfn.T.TEST(E457:N457,O457:T457,2,2),"")</f>
        <v/>
      </c>
      <c r="X457">
        <f>AVERAGE(E457:N457)</f>
        <v>0</v>
      </c>
      <c r="Y457">
        <f>AVERAGE(O457:T457)</f>
        <v>0</v>
      </c>
    </row>
    <row r="458" spans="1:25" x14ac:dyDescent="0.25">
      <c r="A458">
        <v>466</v>
      </c>
      <c r="B458" t="s">
        <v>190</v>
      </c>
      <c r="C458">
        <v>111200</v>
      </c>
      <c r="D458">
        <v>1099</v>
      </c>
      <c r="E458">
        <v>1241</v>
      </c>
      <c r="F458">
        <v>1557</v>
      </c>
      <c r="G458">
        <v>2263</v>
      </c>
      <c r="H458">
        <v>948</v>
      </c>
      <c r="I458">
        <v>1134</v>
      </c>
      <c r="J458">
        <v>1715</v>
      </c>
      <c r="K458">
        <v>1276</v>
      </c>
      <c r="L458">
        <v>673</v>
      </c>
      <c r="M458">
        <v>635</v>
      </c>
      <c r="N458">
        <v>822</v>
      </c>
      <c r="O458">
        <v>1421</v>
      </c>
      <c r="P458">
        <v>1195</v>
      </c>
      <c r="Q458">
        <v>1066</v>
      </c>
      <c r="R458">
        <v>1069</v>
      </c>
      <c r="S458">
        <v>1181</v>
      </c>
      <c r="T458">
        <v>681</v>
      </c>
      <c r="U458">
        <f t="shared" si="7"/>
        <v>1</v>
      </c>
      <c r="V458">
        <f>SUMIFS(Tabel132[Cluster],Tabel132[ID],A458)</f>
        <v>0</v>
      </c>
      <c r="W458">
        <f>IFERROR(_xlfn.T.TEST(E458:N458,O458:T458,2,2),"")</f>
        <v>0.58740968836924901</v>
      </c>
      <c r="X458">
        <f>AVERAGE(E458:N458)</f>
        <v>1226.4000000000001</v>
      </c>
      <c r="Y458">
        <f>AVERAGE(O458:T458)</f>
        <v>1102.1666666666667</v>
      </c>
    </row>
    <row r="459" spans="1:25" x14ac:dyDescent="0.25">
      <c r="A459">
        <v>467</v>
      </c>
      <c r="B459" t="s">
        <v>779</v>
      </c>
      <c r="C459">
        <v>74000</v>
      </c>
      <c r="D459">
        <v>1097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f t="shared" si="7"/>
        <v>0</v>
      </c>
      <c r="V459">
        <f>SUMIFS(Tabel132[Cluster],Tabel132[ID],A459)</f>
        <v>84</v>
      </c>
      <c r="W459" t="str">
        <f>IFERROR(_xlfn.T.TEST(E459:N459,O459:T459,2,2),"")</f>
        <v/>
      </c>
      <c r="X459">
        <f>AVERAGE(E459:N459)</f>
        <v>0</v>
      </c>
      <c r="Y459">
        <f>AVERAGE(O459:T459)</f>
        <v>0</v>
      </c>
    </row>
    <row r="460" spans="1:25" x14ac:dyDescent="0.25">
      <c r="A460">
        <v>468</v>
      </c>
      <c r="B460" t="s">
        <v>780</v>
      </c>
      <c r="C460">
        <v>43000</v>
      </c>
      <c r="D460">
        <v>926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f t="shared" si="7"/>
        <v>0</v>
      </c>
      <c r="V460">
        <f>SUMIFS(Tabel132[Cluster],Tabel132[ID],A460)</f>
        <v>55</v>
      </c>
      <c r="W460" t="str">
        <f>IFERROR(_xlfn.T.TEST(E460:N460,O460:T460,2,2),"")</f>
        <v/>
      </c>
      <c r="X460">
        <f>AVERAGE(E460:N460)</f>
        <v>0</v>
      </c>
      <c r="Y460">
        <f>AVERAGE(O460:T460)</f>
        <v>0</v>
      </c>
    </row>
    <row r="461" spans="1:25" x14ac:dyDescent="0.25">
      <c r="A461">
        <v>469</v>
      </c>
      <c r="B461" t="s">
        <v>191</v>
      </c>
      <c r="C461">
        <v>18200</v>
      </c>
      <c r="D461">
        <v>533</v>
      </c>
      <c r="E461">
        <v>45</v>
      </c>
      <c r="F461">
        <v>98</v>
      </c>
      <c r="G461">
        <v>300</v>
      </c>
      <c r="H461">
        <v>28</v>
      </c>
      <c r="I461">
        <v>236</v>
      </c>
      <c r="J461">
        <v>6</v>
      </c>
      <c r="K461">
        <v>57</v>
      </c>
      <c r="L461">
        <v>132</v>
      </c>
      <c r="M461">
        <v>167</v>
      </c>
      <c r="N461">
        <v>207</v>
      </c>
      <c r="O461">
        <v>199</v>
      </c>
      <c r="P461">
        <v>238</v>
      </c>
      <c r="Q461">
        <v>330</v>
      </c>
      <c r="R461">
        <v>113</v>
      </c>
      <c r="S461">
        <v>201</v>
      </c>
      <c r="T461">
        <v>149</v>
      </c>
      <c r="U461">
        <f t="shared" si="7"/>
        <v>1</v>
      </c>
      <c r="V461">
        <f>SUMIFS(Tabel132[Cluster],Tabel132[ID],A461)</f>
        <v>22</v>
      </c>
      <c r="W461">
        <f>IFERROR(_xlfn.T.TEST(E461:N461,O461:T461,2,2),"")</f>
        <v>0.12056996644957406</v>
      </c>
      <c r="X461">
        <f>AVERAGE(E461:N461)</f>
        <v>127.6</v>
      </c>
      <c r="Y461">
        <f>AVERAGE(O461:T461)</f>
        <v>205</v>
      </c>
    </row>
    <row r="462" spans="1:25" x14ac:dyDescent="0.25">
      <c r="A462">
        <v>470</v>
      </c>
      <c r="B462" t="s">
        <v>192</v>
      </c>
      <c r="C462">
        <v>77900</v>
      </c>
      <c r="D462">
        <v>290</v>
      </c>
      <c r="E462">
        <v>1235</v>
      </c>
      <c r="F462">
        <v>1281</v>
      </c>
      <c r="G462">
        <v>1377</v>
      </c>
      <c r="H462">
        <v>527</v>
      </c>
      <c r="I462">
        <v>1123</v>
      </c>
      <c r="J462">
        <v>1581</v>
      </c>
      <c r="K462">
        <v>1017</v>
      </c>
      <c r="L462">
        <v>1700</v>
      </c>
      <c r="M462">
        <v>501</v>
      </c>
      <c r="N462">
        <v>489</v>
      </c>
      <c r="O462">
        <v>900</v>
      </c>
      <c r="P462">
        <v>1077</v>
      </c>
      <c r="Q462">
        <v>914</v>
      </c>
      <c r="R462">
        <v>781</v>
      </c>
      <c r="S462">
        <v>766</v>
      </c>
      <c r="T462">
        <v>394</v>
      </c>
      <c r="U462">
        <f t="shared" si="7"/>
        <v>1</v>
      </c>
      <c r="V462">
        <f>SUMIFS(Tabel132[Cluster],Tabel132[ID],A462)</f>
        <v>85</v>
      </c>
      <c r="W462">
        <f>IFERROR(_xlfn.T.TEST(E462:N462,O462:T462,2,2),"")</f>
        <v>0.18162553203339857</v>
      </c>
      <c r="X462">
        <f>AVERAGE(E462:N462)</f>
        <v>1083.0999999999999</v>
      </c>
      <c r="Y462">
        <f>AVERAGE(O462:T462)</f>
        <v>805.33333333333337</v>
      </c>
    </row>
    <row r="463" spans="1:25" x14ac:dyDescent="0.25">
      <c r="A463">
        <v>471</v>
      </c>
      <c r="B463" t="s">
        <v>781</v>
      </c>
      <c r="C463">
        <v>38800</v>
      </c>
      <c r="D463">
        <v>463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f t="shared" si="7"/>
        <v>0</v>
      </c>
      <c r="V463">
        <f>SUMIFS(Tabel132[Cluster],Tabel132[ID],A463)</f>
        <v>49</v>
      </c>
      <c r="W463" t="str">
        <f>IFERROR(_xlfn.T.TEST(E463:N463,O463:T463,2,2),"")</f>
        <v/>
      </c>
      <c r="X463">
        <f>AVERAGE(E463:N463)</f>
        <v>0</v>
      </c>
      <c r="Y463">
        <f>AVERAGE(O463:T463)</f>
        <v>0</v>
      </c>
    </row>
    <row r="464" spans="1:25" x14ac:dyDescent="0.25">
      <c r="A464">
        <v>472</v>
      </c>
      <c r="B464" t="s">
        <v>782</v>
      </c>
      <c r="C464">
        <v>51200</v>
      </c>
      <c r="D464">
        <v>426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f t="shared" si="7"/>
        <v>0</v>
      </c>
      <c r="V464">
        <f>SUMIFS(Tabel132[Cluster],Tabel132[ID],A464)</f>
        <v>66</v>
      </c>
      <c r="W464" t="str">
        <f>IFERROR(_xlfn.T.TEST(E464:N464,O464:T464,2,2),"")</f>
        <v/>
      </c>
      <c r="X464">
        <f>AVERAGE(E464:N464)</f>
        <v>0</v>
      </c>
      <c r="Y464">
        <f>AVERAGE(O464:T464)</f>
        <v>0</v>
      </c>
    </row>
    <row r="465" spans="1:25" x14ac:dyDescent="0.25">
      <c r="A465">
        <v>473</v>
      </c>
      <c r="B465" t="s">
        <v>783</v>
      </c>
      <c r="C465">
        <v>49200</v>
      </c>
      <c r="D465">
        <v>754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f t="shared" si="7"/>
        <v>0</v>
      </c>
      <c r="V465">
        <f>SUMIFS(Tabel132[Cluster],Tabel132[ID],A465)</f>
        <v>64</v>
      </c>
      <c r="W465" t="str">
        <f>IFERROR(_xlfn.T.TEST(E465:N465,O465:T465,2,2),"")</f>
        <v/>
      </c>
      <c r="X465">
        <f>AVERAGE(E465:N465)</f>
        <v>0</v>
      </c>
      <c r="Y465">
        <f>AVERAGE(O465:T465)</f>
        <v>0</v>
      </c>
    </row>
    <row r="466" spans="1:25" x14ac:dyDescent="0.25">
      <c r="A466">
        <v>474</v>
      </c>
      <c r="B466" t="s">
        <v>784</v>
      </c>
      <c r="C466">
        <v>112400</v>
      </c>
      <c r="D466">
        <v>1099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f t="shared" si="7"/>
        <v>0</v>
      </c>
      <c r="V466">
        <f>SUMIFS(Tabel132[Cluster],Tabel132[ID],A466)</f>
        <v>0</v>
      </c>
      <c r="W466" t="str">
        <f>IFERROR(_xlfn.T.TEST(E466:N466,O466:T466,2,2),"")</f>
        <v/>
      </c>
      <c r="X466">
        <f>AVERAGE(E466:N466)</f>
        <v>0</v>
      </c>
      <c r="Y466">
        <f>AVERAGE(O466:T466)</f>
        <v>0</v>
      </c>
    </row>
    <row r="467" spans="1:25" x14ac:dyDescent="0.25">
      <c r="A467">
        <v>475</v>
      </c>
      <c r="B467" t="s">
        <v>193</v>
      </c>
      <c r="C467">
        <v>65100</v>
      </c>
      <c r="D467">
        <v>1008</v>
      </c>
      <c r="E467">
        <v>2223</v>
      </c>
      <c r="F467">
        <v>3351</v>
      </c>
      <c r="G467">
        <v>2534</v>
      </c>
      <c r="H467">
        <v>920</v>
      </c>
      <c r="I467">
        <v>1187</v>
      </c>
      <c r="J467">
        <v>2580</v>
      </c>
      <c r="K467">
        <v>1353</v>
      </c>
      <c r="L467">
        <v>1811</v>
      </c>
      <c r="M467">
        <v>1389</v>
      </c>
      <c r="N467">
        <v>702</v>
      </c>
      <c r="O467">
        <v>3457</v>
      </c>
      <c r="P467">
        <v>3391</v>
      </c>
      <c r="Q467">
        <v>2264</v>
      </c>
      <c r="R467">
        <v>1617</v>
      </c>
      <c r="S467">
        <v>1903</v>
      </c>
      <c r="T467">
        <v>1935</v>
      </c>
      <c r="U467">
        <f t="shared" si="7"/>
        <v>1</v>
      </c>
      <c r="V467">
        <f>SUMIFS(Tabel132[Cluster],Tabel132[ID],A467)</f>
        <v>77</v>
      </c>
      <c r="W467">
        <f>IFERROR(_xlfn.T.TEST(E467:N467,O467:T467,2,2),"")</f>
        <v>0.16824872294548662</v>
      </c>
      <c r="X467">
        <f>AVERAGE(E467:N467)</f>
        <v>1805</v>
      </c>
      <c r="Y467">
        <f>AVERAGE(O467:T467)</f>
        <v>2427.8333333333335</v>
      </c>
    </row>
    <row r="468" spans="1:25" x14ac:dyDescent="0.25">
      <c r="A468">
        <v>476</v>
      </c>
      <c r="B468" t="s">
        <v>785</v>
      </c>
      <c r="C468">
        <v>21200</v>
      </c>
      <c r="D468">
        <v>714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f t="shared" si="7"/>
        <v>0</v>
      </c>
      <c r="V468">
        <f>SUMIFS(Tabel132[Cluster],Tabel132[ID],A468)</f>
        <v>0</v>
      </c>
      <c r="W468" t="str">
        <f>IFERROR(_xlfn.T.TEST(E468:N468,O468:T468,2,2),"")</f>
        <v/>
      </c>
      <c r="X468">
        <f>AVERAGE(E468:N468)</f>
        <v>0</v>
      </c>
      <c r="Y468">
        <f>AVERAGE(O468:T468)</f>
        <v>0</v>
      </c>
    </row>
    <row r="469" spans="1:25" x14ac:dyDescent="0.25">
      <c r="A469">
        <v>477</v>
      </c>
      <c r="B469" t="s">
        <v>194</v>
      </c>
      <c r="C469">
        <v>48000</v>
      </c>
      <c r="D469">
        <v>623</v>
      </c>
      <c r="E469">
        <v>11930</v>
      </c>
      <c r="F469">
        <v>9524</v>
      </c>
      <c r="G469">
        <v>9525</v>
      </c>
      <c r="H469">
        <v>7128</v>
      </c>
      <c r="I469">
        <v>8493</v>
      </c>
      <c r="J469">
        <v>6798</v>
      </c>
      <c r="K469">
        <v>11330</v>
      </c>
      <c r="L469">
        <v>7386</v>
      </c>
      <c r="M469">
        <v>5727</v>
      </c>
      <c r="N469">
        <v>4740</v>
      </c>
      <c r="O469">
        <v>10317</v>
      </c>
      <c r="P469">
        <v>10643</v>
      </c>
      <c r="Q469">
        <v>9922</v>
      </c>
      <c r="R469">
        <v>10398</v>
      </c>
      <c r="S469">
        <v>7021</v>
      </c>
      <c r="T469">
        <v>6518</v>
      </c>
      <c r="U469">
        <f t="shared" si="7"/>
        <v>1</v>
      </c>
      <c r="V469">
        <f>SUMIFS(Tabel132[Cluster],Tabel132[ID],A469)</f>
        <v>0</v>
      </c>
      <c r="W469">
        <f>IFERROR(_xlfn.T.TEST(E469:N469,O469:T469,2,2),"")</f>
        <v>0.44756487350587859</v>
      </c>
      <c r="X469">
        <f>AVERAGE(E469:N469)</f>
        <v>8258.1</v>
      </c>
      <c r="Y469">
        <f>AVERAGE(O469:T469)</f>
        <v>9136.5</v>
      </c>
    </row>
    <row r="470" spans="1:25" x14ac:dyDescent="0.25">
      <c r="A470">
        <v>478</v>
      </c>
      <c r="B470" t="s">
        <v>195</v>
      </c>
      <c r="C470">
        <v>5400</v>
      </c>
      <c r="D470">
        <v>337</v>
      </c>
      <c r="E470">
        <v>3541</v>
      </c>
      <c r="F470">
        <v>2907</v>
      </c>
      <c r="G470">
        <v>3896</v>
      </c>
      <c r="H470">
        <v>2823</v>
      </c>
      <c r="I470">
        <v>3579</v>
      </c>
      <c r="J470">
        <v>243</v>
      </c>
      <c r="K470">
        <v>1568</v>
      </c>
      <c r="L470">
        <v>1093</v>
      </c>
      <c r="M470">
        <v>1590</v>
      </c>
      <c r="N470">
        <v>1182</v>
      </c>
      <c r="O470">
        <v>4453</v>
      </c>
      <c r="P470">
        <v>2924</v>
      </c>
      <c r="Q470">
        <v>2590</v>
      </c>
      <c r="R470">
        <v>3775</v>
      </c>
      <c r="S470">
        <v>1911</v>
      </c>
      <c r="T470">
        <v>1742</v>
      </c>
      <c r="U470">
        <f t="shared" si="7"/>
        <v>1</v>
      </c>
      <c r="V470">
        <f>SUMIFS(Tabel132[Cluster],Tabel132[ID],A470)</f>
        <v>7</v>
      </c>
      <c r="W470">
        <f>IFERROR(_xlfn.T.TEST(E470:N470,O470:T470,2,2),"")</f>
        <v>0.30402571784255294</v>
      </c>
      <c r="X470">
        <f>AVERAGE(E470:N470)</f>
        <v>2242.1999999999998</v>
      </c>
      <c r="Y470">
        <f>AVERAGE(O470:T470)</f>
        <v>2899.1666666666665</v>
      </c>
    </row>
    <row r="471" spans="1:25" x14ac:dyDescent="0.25">
      <c r="A471">
        <v>479</v>
      </c>
      <c r="B471" t="s">
        <v>786</v>
      </c>
      <c r="C471">
        <v>38900</v>
      </c>
      <c r="D471">
        <v>463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f t="shared" si="7"/>
        <v>0</v>
      </c>
      <c r="V471">
        <f>SUMIFS(Tabel132[Cluster],Tabel132[ID],A471)</f>
        <v>49</v>
      </c>
      <c r="W471" t="str">
        <f>IFERROR(_xlfn.T.TEST(E471:N471,O471:T471,2,2),"")</f>
        <v/>
      </c>
      <c r="X471">
        <f>AVERAGE(E471:N471)</f>
        <v>0</v>
      </c>
      <c r="Y471">
        <f>AVERAGE(O471:T471)</f>
        <v>0</v>
      </c>
    </row>
    <row r="472" spans="1:25" x14ac:dyDescent="0.25">
      <c r="A472">
        <v>480</v>
      </c>
      <c r="B472" t="s">
        <v>787</v>
      </c>
      <c r="C472">
        <v>51300</v>
      </c>
      <c r="D472">
        <v>426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f t="shared" si="7"/>
        <v>0</v>
      </c>
      <c r="V472">
        <f>SUMIFS(Tabel132[Cluster],Tabel132[ID],A472)</f>
        <v>66</v>
      </c>
      <c r="W472" t="str">
        <f>IFERROR(_xlfn.T.TEST(E472:N472,O472:T472,2,2),"")</f>
        <v/>
      </c>
      <c r="X472">
        <f>AVERAGE(E472:N472)</f>
        <v>0</v>
      </c>
      <c r="Y472">
        <f>AVERAGE(O472:T472)</f>
        <v>0</v>
      </c>
    </row>
    <row r="473" spans="1:25" x14ac:dyDescent="0.25">
      <c r="A473">
        <v>481</v>
      </c>
      <c r="B473" t="s">
        <v>788</v>
      </c>
      <c r="C473">
        <v>48700</v>
      </c>
      <c r="D473">
        <v>754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f t="shared" si="7"/>
        <v>0</v>
      </c>
      <c r="V473">
        <f>SUMIFS(Tabel132[Cluster],Tabel132[ID],A473)</f>
        <v>64</v>
      </c>
      <c r="W473" t="str">
        <f>IFERROR(_xlfn.T.TEST(E473:N473,O473:T473,2,2),"")</f>
        <v/>
      </c>
      <c r="X473">
        <f>AVERAGE(E473:N473)</f>
        <v>0</v>
      </c>
      <c r="Y473">
        <f>AVERAGE(O473:T473)</f>
        <v>0</v>
      </c>
    </row>
    <row r="474" spans="1:25" x14ac:dyDescent="0.25">
      <c r="A474">
        <v>482</v>
      </c>
      <c r="B474" t="s">
        <v>196</v>
      </c>
      <c r="C474">
        <v>101300</v>
      </c>
      <c r="D474">
        <v>948</v>
      </c>
      <c r="E474">
        <v>5604</v>
      </c>
      <c r="F474">
        <v>1606</v>
      </c>
      <c r="G474">
        <v>1793</v>
      </c>
      <c r="H474">
        <v>1507</v>
      </c>
      <c r="I474">
        <v>1206</v>
      </c>
      <c r="J474">
        <v>575</v>
      </c>
      <c r="K474">
        <v>781</v>
      </c>
      <c r="L474">
        <v>632</v>
      </c>
      <c r="M474">
        <v>953</v>
      </c>
      <c r="N474">
        <v>1177</v>
      </c>
      <c r="O474">
        <v>2400</v>
      </c>
      <c r="P474">
        <v>1657</v>
      </c>
      <c r="Q474">
        <v>2893</v>
      </c>
      <c r="R474">
        <v>564</v>
      </c>
      <c r="S474">
        <v>1515</v>
      </c>
      <c r="T474">
        <v>2941</v>
      </c>
      <c r="U474">
        <f t="shared" si="7"/>
        <v>1</v>
      </c>
      <c r="V474">
        <f>SUMIFS(Tabel132[Cluster],Tabel132[ID],A474)</f>
        <v>0</v>
      </c>
      <c r="W474">
        <f>IFERROR(_xlfn.T.TEST(E474:N474,O474:T474,2,2),"")</f>
        <v>0.55032530714439032</v>
      </c>
      <c r="X474">
        <f>AVERAGE(E474:N474)</f>
        <v>1583.4</v>
      </c>
      <c r="Y474">
        <f>AVERAGE(O474:T474)</f>
        <v>1995</v>
      </c>
    </row>
    <row r="475" spans="1:25" x14ac:dyDescent="0.25">
      <c r="A475">
        <v>483</v>
      </c>
      <c r="B475" t="s">
        <v>197</v>
      </c>
      <c r="C475">
        <v>69700</v>
      </c>
      <c r="D475">
        <v>958</v>
      </c>
      <c r="E475">
        <v>30</v>
      </c>
      <c r="F475">
        <v>749</v>
      </c>
      <c r="G475">
        <v>27</v>
      </c>
      <c r="H475">
        <v>211</v>
      </c>
      <c r="I475">
        <v>297</v>
      </c>
      <c r="J475">
        <v>15</v>
      </c>
      <c r="K475">
        <v>70</v>
      </c>
      <c r="L475">
        <v>133</v>
      </c>
      <c r="M475">
        <v>121</v>
      </c>
      <c r="N475">
        <v>255</v>
      </c>
      <c r="O475">
        <v>185</v>
      </c>
      <c r="P475">
        <v>255</v>
      </c>
      <c r="Q475">
        <v>462</v>
      </c>
      <c r="R475">
        <v>235</v>
      </c>
      <c r="S475">
        <v>244</v>
      </c>
      <c r="T475">
        <v>88</v>
      </c>
      <c r="U475">
        <f t="shared" si="7"/>
        <v>1</v>
      </c>
      <c r="V475">
        <f>SUMIFS(Tabel132[Cluster],Tabel132[ID],A475)</f>
        <v>82</v>
      </c>
      <c r="W475">
        <f>IFERROR(_xlfn.T.TEST(E475:N475,O475:T475,2,2),"")</f>
        <v>0.59193447650536457</v>
      </c>
      <c r="X475">
        <f>AVERAGE(E475:N475)</f>
        <v>190.8</v>
      </c>
      <c r="Y475">
        <f>AVERAGE(O475:T475)</f>
        <v>244.83333333333334</v>
      </c>
    </row>
    <row r="476" spans="1:25" x14ac:dyDescent="0.25">
      <c r="A476">
        <v>484</v>
      </c>
      <c r="B476" t="s">
        <v>198</v>
      </c>
      <c r="C476">
        <v>22100</v>
      </c>
      <c r="D476">
        <v>731</v>
      </c>
      <c r="E476">
        <v>9</v>
      </c>
      <c r="F476">
        <v>30</v>
      </c>
      <c r="G476">
        <v>4</v>
      </c>
      <c r="H476">
        <v>9</v>
      </c>
      <c r="I476">
        <v>9</v>
      </c>
      <c r="J476">
        <v>56</v>
      </c>
      <c r="K476">
        <v>0</v>
      </c>
      <c r="L476">
        <v>46</v>
      </c>
      <c r="M476">
        <v>105</v>
      </c>
      <c r="N476">
        <v>6</v>
      </c>
      <c r="O476">
        <v>0</v>
      </c>
      <c r="P476">
        <v>34</v>
      </c>
      <c r="Q476">
        <v>46</v>
      </c>
      <c r="R476">
        <v>10</v>
      </c>
      <c r="S476">
        <v>7</v>
      </c>
      <c r="T476">
        <v>0</v>
      </c>
      <c r="U476">
        <f t="shared" si="7"/>
        <v>1</v>
      </c>
      <c r="V476">
        <f>SUMIFS(Tabel132[Cluster],Tabel132[ID],A476)</f>
        <v>28</v>
      </c>
      <c r="W476">
        <f>IFERROR(_xlfn.T.TEST(E476:N476,O476:T476,2,2),"")</f>
        <v>0.46640863931779664</v>
      </c>
      <c r="X476">
        <f>AVERAGE(E476:N476)</f>
        <v>27.4</v>
      </c>
      <c r="Y476">
        <f>AVERAGE(O476:T476)</f>
        <v>16.166666666666668</v>
      </c>
    </row>
    <row r="477" spans="1:25" x14ac:dyDescent="0.25">
      <c r="A477">
        <v>485</v>
      </c>
      <c r="B477" t="s">
        <v>789</v>
      </c>
      <c r="C477">
        <v>48100</v>
      </c>
      <c r="D477">
        <v>477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f t="shared" si="7"/>
        <v>0</v>
      </c>
      <c r="V477">
        <f>SUMIFS(Tabel132[Cluster],Tabel132[ID],A477)</f>
        <v>63</v>
      </c>
      <c r="W477" t="str">
        <f>IFERROR(_xlfn.T.TEST(E477:N477,O477:T477,2,2),"")</f>
        <v/>
      </c>
      <c r="X477">
        <f>AVERAGE(E477:N477)</f>
        <v>0</v>
      </c>
      <c r="Y477">
        <f>AVERAGE(O477:T477)</f>
        <v>0</v>
      </c>
    </row>
    <row r="478" spans="1:25" x14ac:dyDescent="0.25">
      <c r="A478">
        <v>486</v>
      </c>
      <c r="B478" t="s">
        <v>790</v>
      </c>
      <c r="C478">
        <v>39000</v>
      </c>
      <c r="D478">
        <v>463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f t="shared" si="7"/>
        <v>0</v>
      </c>
      <c r="V478">
        <f>SUMIFS(Tabel132[Cluster],Tabel132[ID],A478)</f>
        <v>49</v>
      </c>
      <c r="W478" t="str">
        <f>IFERROR(_xlfn.T.TEST(E478:N478,O478:T478,2,2),"")</f>
        <v/>
      </c>
      <c r="X478">
        <f>AVERAGE(E478:N478)</f>
        <v>0</v>
      </c>
      <c r="Y478">
        <f>AVERAGE(O478:T478)</f>
        <v>0</v>
      </c>
    </row>
    <row r="479" spans="1:25" x14ac:dyDescent="0.25">
      <c r="A479">
        <v>487</v>
      </c>
      <c r="B479" t="s">
        <v>791</v>
      </c>
      <c r="C479">
        <v>51400</v>
      </c>
      <c r="D479">
        <v>426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f t="shared" si="7"/>
        <v>0</v>
      </c>
      <c r="V479">
        <f>SUMIFS(Tabel132[Cluster],Tabel132[ID],A479)</f>
        <v>66</v>
      </c>
      <c r="W479" t="str">
        <f>IFERROR(_xlfn.T.TEST(E479:N479,O479:T479,2,2),"")</f>
        <v/>
      </c>
      <c r="X479">
        <f>AVERAGE(E479:N479)</f>
        <v>0</v>
      </c>
      <c r="Y479">
        <f>AVERAGE(O479:T479)</f>
        <v>0</v>
      </c>
    </row>
    <row r="480" spans="1:25" x14ac:dyDescent="0.25">
      <c r="A480">
        <v>488</v>
      </c>
      <c r="B480" t="s">
        <v>199</v>
      </c>
      <c r="C480">
        <v>21900</v>
      </c>
      <c r="D480">
        <v>723</v>
      </c>
      <c r="E480">
        <v>9</v>
      </c>
      <c r="F480">
        <v>3</v>
      </c>
      <c r="G480">
        <v>2</v>
      </c>
      <c r="H480">
        <v>4</v>
      </c>
      <c r="I480">
        <v>9</v>
      </c>
      <c r="J480">
        <v>0</v>
      </c>
      <c r="K480">
        <v>5</v>
      </c>
      <c r="L480">
        <v>1</v>
      </c>
      <c r="M480">
        <v>2</v>
      </c>
      <c r="N480">
        <v>1</v>
      </c>
      <c r="O480">
        <v>1</v>
      </c>
      <c r="P480">
        <v>10</v>
      </c>
      <c r="Q480">
        <v>16</v>
      </c>
      <c r="R480">
        <v>5</v>
      </c>
      <c r="S480">
        <v>2</v>
      </c>
      <c r="T480">
        <v>0</v>
      </c>
      <c r="U480">
        <f t="shared" si="7"/>
        <v>1</v>
      </c>
      <c r="V480">
        <f>SUMIFS(Tabel132[Cluster],Tabel132[ID],A480)</f>
        <v>27</v>
      </c>
      <c r="W480">
        <f>IFERROR(_xlfn.T.TEST(E480:N480,O480:T480,2,2),"")</f>
        <v>0.39065074135800903</v>
      </c>
      <c r="X480">
        <f>AVERAGE(E480:N480)</f>
        <v>3.6</v>
      </c>
      <c r="Y480">
        <f>AVERAGE(O480:T480)</f>
        <v>5.666666666666667</v>
      </c>
    </row>
    <row r="481" spans="1:25" x14ac:dyDescent="0.25">
      <c r="A481">
        <v>489</v>
      </c>
      <c r="B481" t="s">
        <v>792</v>
      </c>
      <c r="C481">
        <v>48800</v>
      </c>
      <c r="D481">
        <v>754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f t="shared" si="7"/>
        <v>0</v>
      </c>
      <c r="V481">
        <f>SUMIFS(Tabel132[Cluster],Tabel132[ID],A481)</f>
        <v>64</v>
      </c>
      <c r="W481" t="str">
        <f>IFERROR(_xlfn.T.TEST(E481:N481,O481:T481,2,2),"")</f>
        <v/>
      </c>
      <c r="X481">
        <f>AVERAGE(E481:N481)</f>
        <v>0</v>
      </c>
      <c r="Y481">
        <f>AVERAGE(O481:T481)</f>
        <v>0</v>
      </c>
    </row>
    <row r="482" spans="1:25" x14ac:dyDescent="0.25">
      <c r="A482">
        <v>490</v>
      </c>
      <c r="B482" t="s">
        <v>793</v>
      </c>
      <c r="C482">
        <v>105500</v>
      </c>
      <c r="D482">
        <v>1123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f t="shared" si="7"/>
        <v>0</v>
      </c>
      <c r="V482">
        <f>SUMIFS(Tabel132[Cluster],Tabel132[ID],A482)</f>
        <v>0</v>
      </c>
      <c r="W482" t="str">
        <f>IFERROR(_xlfn.T.TEST(E482:N482,O482:T482,2,2),"")</f>
        <v/>
      </c>
      <c r="X482">
        <f>AVERAGE(E482:N482)</f>
        <v>0</v>
      </c>
      <c r="Y482">
        <f>AVERAGE(O482:T482)</f>
        <v>0</v>
      </c>
    </row>
    <row r="483" spans="1:25" x14ac:dyDescent="0.25">
      <c r="A483">
        <v>491</v>
      </c>
      <c r="B483" t="s">
        <v>200</v>
      </c>
      <c r="C483">
        <v>74800</v>
      </c>
      <c r="D483">
        <v>331</v>
      </c>
      <c r="E483">
        <v>455</v>
      </c>
      <c r="F483">
        <v>264</v>
      </c>
      <c r="G483">
        <v>1306</v>
      </c>
      <c r="H483">
        <v>101</v>
      </c>
      <c r="I483">
        <v>2516</v>
      </c>
      <c r="J483">
        <v>0</v>
      </c>
      <c r="K483">
        <v>15</v>
      </c>
      <c r="L483">
        <v>225</v>
      </c>
      <c r="M483">
        <v>3</v>
      </c>
      <c r="N483">
        <v>946</v>
      </c>
      <c r="O483">
        <v>897</v>
      </c>
      <c r="P483">
        <v>95</v>
      </c>
      <c r="Q483">
        <v>218</v>
      </c>
      <c r="R483">
        <v>236</v>
      </c>
      <c r="S483">
        <v>393</v>
      </c>
      <c r="T483">
        <v>0</v>
      </c>
      <c r="U483">
        <f t="shared" si="7"/>
        <v>1</v>
      </c>
      <c r="V483">
        <f>SUMIFS(Tabel132[Cluster],Tabel132[ID],A483)</f>
        <v>84</v>
      </c>
      <c r="W483">
        <f>IFERROR(_xlfn.T.TEST(E483:N483,O483:T483,2,2),"")</f>
        <v>0.44062107829034802</v>
      </c>
      <c r="X483">
        <f>AVERAGE(E483:N483)</f>
        <v>583.1</v>
      </c>
      <c r="Y483">
        <f>AVERAGE(O483:T483)</f>
        <v>306.5</v>
      </c>
    </row>
    <row r="484" spans="1:25" x14ac:dyDescent="0.25">
      <c r="A484">
        <v>492</v>
      </c>
      <c r="B484" t="s">
        <v>794</v>
      </c>
      <c r="C484">
        <v>21000</v>
      </c>
      <c r="D484">
        <v>714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f t="shared" si="7"/>
        <v>0</v>
      </c>
      <c r="V484">
        <f>SUMIFS(Tabel132[Cluster],Tabel132[ID],A484)</f>
        <v>0</v>
      </c>
      <c r="W484" t="str">
        <f>IFERROR(_xlfn.T.TEST(E484:N484,O484:T484,2,2),"")</f>
        <v/>
      </c>
      <c r="X484">
        <f>AVERAGE(E484:N484)</f>
        <v>0</v>
      </c>
      <c r="Y484">
        <f>AVERAGE(O484:T484)</f>
        <v>0</v>
      </c>
    </row>
    <row r="485" spans="1:25" x14ac:dyDescent="0.25">
      <c r="A485">
        <v>493</v>
      </c>
      <c r="B485" t="s">
        <v>795</v>
      </c>
      <c r="C485">
        <v>48300</v>
      </c>
      <c r="D485">
        <v>477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f t="shared" si="7"/>
        <v>0</v>
      </c>
      <c r="V485">
        <f>SUMIFS(Tabel132[Cluster],Tabel132[ID],A485)</f>
        <v>64</v>
      </c>
      <c r="W485" t="str">
        <f>IFERROR(_xlfn.T.TEST(E485:N485,O485:T485,2,2),"")</f>
        <v/>
      </c>
      <c r="X485">
        <f>AVERAGE(E485:N485)</f>
        <v>0</v>
      </c>
      <c r="Y485">
        <f>AVERAGE(O485:T485)</f>
        <v>0</v>
      </c>
    </row>
    <row r="486" spans="1:25" x14ac:dyDescent="0.25">
      <c r="A486">
        <v>494</v>
      </c>
      <c r="B486" t="s">
        <v>201</v>
      </c>
      <c r="C486">
        <v>81200</v>
      </c>
      <c r="D486">
        <v>10</v>
      </c>
      <c r="E486">
        <v>425</v>
      </c>
      <c r="F486">
        <v>1093</v>
      </c>
      <c r="G486">
        <v>1371</v>
      </c>
      <c r="H486">
        <v>333</v>
      </c>
      <c r="I486">
        <v>638</v>
      </c>
      <c r="J486">
        <v>347</v>
      </c>
      <c r="K486">
        <v>941</v>
      </c>
      <c r="L486">
        <v>1246</v>
      </c>
      <c r="M486">
        <v>272</v>
      </c>
      <c r="N486">
        <v>1438</v>
      </c>
      <c r="O486">
        <v>1146</v>
      </c>
      <c r="P486">
        <v>1098</v>
      </c>
      <c r="Q486">
        <v>1223</v>
      </c>
      <c r="R486">
        <v>944</v>
      </c>
      <c r="S486">
        <v>748</v>
      </c>
      <c r="T486">
        <v>163</v>
      </c>
      <c r="U486">
        <f t="shared" si="7"/>
        <v>1</v>
      </c>
      <c r="V486">
        <f>SUMIFS(Tabel132[Cluster],Tabel132[ID],A486)</f>
        <v>89</v>
      </c>
      <c r="W486">
        <f>IFERROR(_xlfn.T.TEST(E486:N486,O486:T486,2,2),"")</f>
        <v>0.73946979976799443</v>
      </c>
      <c r="X486">
        <f>AVERAGE(E486:N486)</f>
        <v>810.4</v>
      </c>
      <c r="Y486">
        <f>AVERAGE(O486:T486)</f>
        <v>887</v>
      </c>
    </row>
    <row r="487" spans="1:25" x14ac:dyDescent="0.25">
      <c r="A487">
        <v>495</v>
      </c>
      <c r="B487" t="s">
        <v>796</v>
      </c>
      <c r="C487">
        <v>39100</v>
      </c>
      <c r="D487">
        <v>463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f t="shared" si="7"/>
        <v>0</v>
      </c>
      <c r="V487">
        <f>SUMIFS(Tabel132[Cluster],Tabel132[ID],A487)</f>
        <v>49</v>
      </c>
      <c r="W487" t="str">
        <f>IFERROR(_xlfn.T.TEST(E487:N487,O487:T487,2,2),"")</f>
        <v/>
      </c>
      <c r="X487">
        <f>AVERAGE(E487:N487)</f>
        <v>0</v>
      </c>
      <c r="Y487">
        <f>AVERAGE(O487:T487)</f>
        <v>0</v>
      </c>
    </row>
    <row r="488" spans="1:25" x14ac:dyDescent="0.25">
      <c r="A488">
        <v>496</v>
      </c>
      <c r="B488" t="s">
        <v>797</v>
      </c>
      <c r="C488">
        <v>33100</v>
      </c>
      <c r="D488">
        <v>814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f t="shared" si="7"/>
        <v>0</v>
      </c>
      <c r="V488">
        <f>SUMIFS(Tabel132[Cluster],Tabel132[ID],A488)</f>
        <v>42</v>
      </c>
      <c r="W488" t="str">
        <f>IFERROR(_xlfn.T.TEST(E488:N488,O488:T488,2,2),"")</f>
        <v/>
      </c>
      <c r="X488">
        <f>AVERAGE(E488:N488)</f>
        <v>0</v>
      </c>
      <c r="Y488">
        <f>AVERAGE(O488:T488)</f>
        <v>0</v>
      </c>
    </row>
    <row r="489" spans="1:25" x14ac:dyDescent="0.25">
      <c r="A489">
        <v>497</v>
      </c>
      <c r="B489" t="s">
        <v>798</v>
      </c>
      <c r="C489">
        <v>14000</v>
      </c>
      <c r="D489">
        <v>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f t="shared" si="7"/>
        <v>0</v>
      </c>
      <c r="V489">
        <f>SUMIFS(Tabel132[Cluster],Tabel132[ID],A489)</f>
        <v>0</v>
      </c>
      <c r="W489" t="str">
        <f>IFERROR(_xlfn.T.TEST(E489:N489,O489:T489,2,2),"")</f>
        <v/>
      </c>
      <c r="X489">
        <f>AVERAGE(E489:N489)</f>
        <v>0</v>
      </c>
      <c r="Y489">
        <f>AVERAGE(O489:T489)</f>
        <v>0</v>
      </c>
    </row>
    <row r="490" spans="1:25" x14ac:dyDescent="0.25">
      <c r="A490">
        <v>498</v>
      </c>
      <c r="B490" t="s">
        <v>799</v>
      </c>
      <c r="C490">
        <v>53200</v>
      </c>
      <c r="D490">
        <v>359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f t="shared" si="7"/>
        <v>0</v>
      </c>
      <c r="V490">
        <f>SUMIFS(Tabel132[Cluster],Tabel132[ID],A490)</f>
        <v>75</v>
      </c>
      <c r="W490" t="str">
        <f>IFERROR(_xlfn.T.TEST(E490:N490,O490:T490,2,2),"")</f>
        <v/>
      </c>
      <c r="X490">
        <f>AVERAGE(E490:N490)</f>
        <v>0</v>
      </c>
      <c r="Y490">
        <f>AVERAGE(O490:T490)</f>
        <v>0</v>
      </c>
    </row>
    <row r="491" spans="1:25" x14ac:dyDescent="0.25">
      <c r="A491">
        <v>499</v>
      </c>
      <c r="B491" t="s">
        <v>800</v>
      </c>
      <c r="C491">
        <v>105300</v>
      </c>
      <c r="D491">
        <v>1123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f t="shared" si="7"/>
        <v>0</v>
      </c>
      <c r="V491">
        <f>SUMIFS(Tabel132[Cluster],Tabel132[ID],A491)</f>
        <v>0</v>
      </c>
      <c r="W491" t="str">
        <f>IFERROR(_xlfn.T.TEST(E491:N491,O491:T491,2,2),"")</f>
        <v/>
      </c>
      <c r="X491">
        <f>AVERAGE(E491:N491)</f>
        <v>0</v>
      </c>
      <c r="Y491">
        <f>AVERAGE(O491:T491)</f>
        <v>0</v>
      </c>
    </row>
    <row r="492" spans="1:25" x14ac:dyDescent="0.25">
      <c r="A492">
        <v>500</v>
      </c>
      <c r="B492" t="s">
        <v>801</v>
      </c>
      <c r="C492">
        <v>900</v>
      </c>
      <c r="D492">
        <v>315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f t="shared" si="7"/>
        <v>0</v>
      </c>
      <c r="V492">
        <f>SUMIFS(Tabel132[Cluster],Tabel132[ID],A492)</f>
        <v>2</v>
      </c>
      <c r="W492" t="str">
        <f>IFERROR(_xlfn.T.TEST(E492:N492,O492:T492,2,2),"")</f>
        <v/>
      </c>
      <c r="X492">
        <f>AVERAGE(E492:N492)</f>
        <v>0</v>
      </c>
      <c r="Y492">
        <f>AVERAGE(O492:T492)</f>
        <v>0</v>
      </c>
    </row>
    <row r="493" spans="1:25" x14ac:dyDescent="0.25">
      <c r="A493">
        <v>501</v>
      </c>
      <c r="B493" t="s">
        <v>202</v>
      </c>
      <c r="C493">
        <v>17900</v>
      </c>
      <c r="D493">
        <v>533</v>
      </c>
      <c r="E493">
        <v>243</v>
      </c>
      <c r="F493">
        <v>383</v>
      </c>
      <c r="G493">
        <v>673</v>
      </c>
      <c r="H493">
        <v>147</v>
      </c>
      <c r="I493">
        <v>260</v>
      </c>
      <c r="J493">
        <v>113</v>
      </c>
      <c r="K493">
        <v>403</v>
      </c>
      <c r="L493">
        <v>213</v>
      </c>
      <c r="M493">
        <v>147</v>
      </c>
      <c r="N493">
        <v>193</v>
      </c>
      <c r="O493">
        <v>398</v>
      </c>
      <c r="P493">
        <v>358</v>
      </c>
      <c r="Q493">
        <v>184</v>
      </c>
      <c r="R493">
        <v>330</v>
      </c>
      <c r="S493">
        <v>617</v>
      </c>
      <c r="T493">
        <v>236</v>
      </c>
      <c r="U493">
        <f t="shared" si="7"/>
        <v>1</v>
      </c>
      <c r="V493">
        <f>SUMIFS(Tabel132[Cluster],Tabel132[ID],A493)</f>
        <v>22</v>
      </c>
      <c r="W493">
        <f>IFERROR(_xlfn.T.TEST(E493:N493,O493:T493,2,2),"")</f>
        <v>0.37968179783613432</v>
      </c>
      <c r="X493">
        <f>AVERAGE(E493:N493)</f>
        <v>277.5</v>
      </c>
      <c r="Y493">
        <f>AVERAGE(O493:T493)</f>
        <v>353.83333333333331</v>
      </c>
    </row>
    <row r="494" spans="1:25" x14ac:dyDescent="0.25">
      <c r="A494">
        <v>502</v>
      </c>
      <c r="B494" t="s">
        <v>203</v>
      </c>
      <c r="C494">
        <v>45500</v>
      </c>
      <c r="D494">
        <v>822</v>
      </c>
      <c r="E494">
        <v>7048</v>
      </c>
      <c r="F494">
        <v>7320</v>
      </c>
      <c r="G494">
        <v>6015</v>
      </c>
      <c r="H494">
        <v>6918</v>
      </c>
      <c r="I494">
        <v>4028</v>
      </c>
      <c r="J494">
        <v>14793</v>
      </c>
      <c r="K494">
        <v>5194</v>
      </c>
      <c r="L494">
        <v>7953</v>
      </c>
      <c r="M494">
        <v>5724</v>
      </c>
      <c r="N494">
        <v>4824</v>
      </c>
      <c r="O494">
        <v>8474</v>
      </c>
      <c r="P494">
        <v>5847</v>
      </c>
      <c r="Q494">
        <v>7693</v>
      </c>
      <c r="R494">
        <v>5409</v>
      </c>
      <c r="S494">
        <v>6441</v>
      </c>
      <c r="T494">
        <v>4406</v>
      </c>
      <c r="U494">
        <f t="shared" si="7"/>
        <v>1</v>
      </c>
      <c r="V494">
        <f>SUMIFS(Tabel132[Cluster],Tabel132[ID],A494)</f>
        <v>60</v>
      </c>
      <c r="W494">
        <f>IFERROR(_xlfn.T.TEST(E494:N494,O494:T494,2,2),"")</f>
        <v>0.65624131384663253</v>
      </c>
      <c r="X494">
        <f>AVERAGE(E494:N494)</f>
        <v>6981.7</v>
      </c>
      <c r="Y494">
        <f>AVERAGE(O494:T494)</f>
        <v>6378.333333333333</v>
      </c>
    </row>
    <row r="495" spans="1:25" x14ac:dyDescent="0.25">
      <c r="A495">
        <v>503</v>
      </c>
      <c r="B495" t="s">
        <v>204</v>
      </c>
      <c r="C495">
        <v>81300</v>
      </c>
      <c r="D495">
        <v>10</v>
      </c>
      <c r="E495">
        <v>2932</v>
      </c>
      <c r="F495">
        <v>3857</v>
      </c>
      <c r="G495">
        <v>3871</v>
      </c>
      <c r="H495">
        <v>1266</v>
      </c>
      <c r="I495">
        <v>2811</v>
      </c>
      <c r="J495">
        <v>1002</v>
      </c>
      <c r="K495">
        <v>2305</v>
      </c>
      <c r="L495">
        <v>3446</v>
      </c>
      <c r="M495">
        <v>1292</v>
      </c>
      <c r="N495">
        <v>3806</v>
      </c>
      <c r="O495">
        <v>3933</v>
      </c>
      <c r="P495">
        <v>3789</v>
      </c>
      <c r="Q495">
        <v>3938</v>
      </c>
      <c r="R495">
        <v>3776</v>
      </c>
      <c r="S495">
        <v>3873</v>
      </c>
      <c r="T495">
        <v>996</v>
      </c>
      <c r="U495">
        <f t="shared" si="7"/>
        <v>1</v>
      </c>
      <c r="V495">
        <f>SUMIFS(Tabel132[Cluster],Tabel132[ID],A495)</f>
        <v>89</v>
      </c>
      <c r="W495">
        <f>IFERROR(_xlfn.T.TEST(E495:N495,O495:T495,2,2),"")</f>
        <v>0.24171755613142931</v>
      </c>
      <c r="X495">
        <f>AVERAGE(E495:N495)</f>
        <v>2658.8</v>
      </c>
      <c r="Y495">
        <f>AVERAGE(O495:T495)</f>
        <v>3384.1666666666665</v>
      </c>
    </row>
    <row r="496" spans="1:25" x14ac:dyDescent="0.25">
      <c r="A496">
        <v>504</v>
      </c>
      <c r="B496" t="s">
        <v>802</v>
      </c>
      <c r="C496">
        <v>39200</v>
      </c>
      <c r="D496">
        <v>463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f t="shared" si="7"/>
        <v>0</v>
      </c>
      <c r="V496">
        <f>SUMIFS(Tabel132[Cluster],Tabel132[ID],A496)</f>
        <v>49</v>
      </c>
      <c r="W496" t="str">
        <f>IFERROR(_xlfn.T.TEST(E496:N496,O496:T496,2,2),"")</f>
        <v/>
      </c>
      <c r="X496">
        <f>AVERAGE(E496:N496)</f>
        <v>0</v>
      </c>
      <c r="Y496">
        <f>AVERAGE(O496:T496)</f>
        <v>0</v>
      </c>
    </row>
    <row r="497" spans="1:25" x14ac:dyDescent="0.25">
      <c r="A497">
        <v>505</v>
      </c>
      <c r="B497" t="s">
        <v>803</v>
      </c>
      <c r="C497">
        <v>53300</v>
      </c>
      <c r="D497">
        <v>359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f t="shared" si="7"/>
        <v>0</v>
      </c>
      <c r="V497">
        <f>SUMIFS(Tabel132[Cluster],Tabel132[ID],A497)</f>
        <v>75</v>
      </c>
      <c r="W497" t="str">
        <f>IFERROR(_xlfn.T.TEST(E497:N497,O497:T497,2,2),"")</f>
        <v/>
      </c>
      <c r="X497">
        <f>AVERAGE(E497:N497)</f>
        <v>0</v>
      </c>
      <c r="Y497">
        <f>AVERAGE(O497:T497)</f>
        <v>0</v>
      </c>
    </row>
    <row r="498" spans="1:25" x14ac:dyDescent="0.25">
      <c r="A498">
        <v>506</v>
      </c>
      <c r="B498" t="s">
        <v>804</v>
      </c>
      <c r="C498">
        <v>101000</v>
      </c>
      <c r="D498">
        <v>948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f t="shared" si="7"/>
        <v>0</v>
      </c>
      <c r="V498">
        <f>SUMIFS(Tabel132[Cluster],Tabel132[ID],A498)</f>
        <v>0</v>
      </c>
      <c r="W498" t="str">
        <f>IFERROR(_xlfn.T.TEST(E498:N498,O498:T498,2,2),"")</f>
        <v/>
      </c>
      <c r="X498">
        <f>AVERAGE(E498:N498)</f>
        <v>0</v>
      </c>
      <c r="Y498">
        <f>AVERAGE(O498:T498)</f>
        <v>0</v>
      </c>
    </row>
    <row r="499" spans="1:25" x14ac:dyDescent="0.25">
      <c r="A499">
        <v>507</v>
      </c>
      <c r="B499" t="s">
        <v>205</v>
      </c>
      <c r="C499">
        <v>30000</v>
      </c>
      <c r="D499">
        <v>698</v>
      </c>
      <c r="E499">
        <v>8129</v>
      </c>
      <c r="F499">
        <v>10641</v>
      </c>
      <c r="G499">
        <v>2773</v>
      </c>
      <c r="H499">
        <v>9665</v>
      </c>
      <c r="I499">
        <v>21401</v>
      </c>
      <c r="J499">
        <v>15436</v>
      </c>
      <c r="K499">
        <v>18540</v>
      </c>
      <c r="L499">
        <v>4248</v>
      </c>
      <c r="M499">
        <v>3445</v>
      </c>
      <c r="N499">
        <v>4485</v>
      </c>
      <c r="O499">
        <v>6460</v>
      </c>
      <c r="P499">
        <v>12680</v>
      </c>
      <c r="Q499">
        <v>17355</v>
      </c>
      <c r="R499">
        <v>18652</v>
      </c>
      <c r="S499">
        <v>11176</v>
      </c>
      <c r="T499">
        <v>40183</v>
      </c>
      <c r="U499">
        <f t="shared" si="7"/>
        <v>1</v>
      </c>
      <c r="V499">
        <f>SUMIFS(Tabel132[Cluster],Tabel132[ID],A499)</f>
        <v>39</v>
      </c>
      <c r="W499">
        <f>IFERROR(_xlfn.T.TEST(E499:N499,O499:T499,2,2),"")</f>
        <v>0.10674883790647502</v>
      </c>
      <c r="X499">
        <f>AVERAGE(E499:N499)</f>
        <v>9876.2999999999993</v>
      </c>
      <c r="Y499">
        <f>AVERAGE(O499:T499)</f>
        <v>17751</v>
      </c>
    </row>
    <row r="500" spans="1:25" x14ac:dyDescent="0.25">
      <c r="A500">
        <v>508</v>
      </c>
      <c r="B500" t="s">
        <v>805</v>
      </c>
      <c r="C500">
        <v>43100</v>
      </c>
      <c r="D500">
        <v>926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f t="shared" si="7"/>
        <v>0</v>
      </c>
      <c r="V500">
        <f>SUMIFS(Tabel132[Cluster],Tabel132[ID],A500)</f>
        <v>55</v>
      </c>
      <c r="W500" t="str">
        <f>IFERROR(_xlfn.T.TEST(E500:N500,O500:T500,2,2),"")</f>
        <v/>
      </c>
      <c r="X500">
        <f>AVERAGE(E500:N500)</f>
        <v>0</v>
      </c>
      <c r="Y500">
        <f>AVERAGE(O500:T500)</f>
        <v>0</v>
      </c>
    </row>
    <row r="501" spans="1:25" x14ac:dyDescent="0.25">
      <c r="A501">
        <v>509</v>
      </c>
      <c r="B501" t="s">
        <v>806</v>
      </c>
      <c r="C501">
        <v>45600</v>
      </c>
      <c r="D501">
        <v>502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f t="shared" si="7"/>
        <v>0</v>
      </c>
      <c r="V501">
        <f>SUMIFS(Tabel132[Cluster],Tabel132[ID],A501)</f>
        <v>60</v>
      </c>
      <c r="W501" t="str">
        <f>IFERROR(_xlfn.T.TEST(E501:N501,O501:T501,2,2),"")</f>
        <v/>
      </c>
      <c r="X501">
        <f>AVERAGE(E501:N501)</f>
        <v>0</v>
      </c>
      <c r="Y501">
        <f>AVERAGE(O501:T501)</f>
        <v>0</v>
      </c>
    </row>
    <row r="502" spans="1:25" x14ac:dyDescent="0.25">
      <c r="A502">
        <v>510</v>
      </c>
      <c r="B502" t="s">
        <v>206</v>
      </c>
      <c r="C502">
        <v>5500</v>
      </c>
      <c r="D502">
        <v>337</v>
      </c>
      <c r="E502">
        <v>65</v>
      </c>
      <c r="F502">
        <v>79</v>
      </c>
      <c r="G502">
        <v>714</v>
      </c>
      <c r="H502">
        <v>147</v>
      </c>
      <c r="I502">
        <v>755</v>
      </c>
      <c r="J502">
        <v>37</v>
      </c>
      <c r="K502">
        <v>11</v>
      </c>
      <c r="L502">
        <v>281</v>
      </c>
      <c r="M502">
        <v>106</v>
      </c>
      <c r="N502">
        <v>282</v>
      </c>
      <c r="O502">
        <v>94</v>
      </c>
      <c r="P502">
        <v>162</v>
      </c>
      <c r="Q502">
        <v>272</v>
      </c>
      <c r="R502">
        <v>34</v>
      </c>
      <c r="S502">
        <v>78</v>
      </c>
      <c r="T502">
        <v>449</v>
      </c>
      <c r="U502">
        <f t="shared" si="7"/>
        <v>1</v>
      </c>
      <c r="V502">
        <f>SUMIFS(Tabel132[Cluster],Tabel132[ID],A502)</f>
        <v>7</v>
      </c>
      <c r="W502">
        <f>IFERROR(_xlfn.T.TEST(E502:N502,O502:T502,2,2),"")</f>
        <v>0.597863035824728</v>
      </c>
      <c r="X502">
        <f>AVERAGE(E502:N502)</f>
        <v>247.7</v>
      </c>
      <c r="Y502">
        <f>AVERAGE(O502:T502)</f>
        <v>181.5</v>
      </c>
    </row>
    <row r="503" spans="1:25" x14ac:dyDescent="0.25">
      <c r="A503">
        <v>511</v>
      </c>
      <c r="B503" t="s">
        <v>207</v>
      </c>
      <c r="C503">
        <v>81400</v>
      </c>
      <c r="D503">
        <v>10</v>
      </c>
      <c r="E503">
        <v>134</v>
      </c>
      <c r="F503">
        <v>321</v>
      </c>
      <c r="G503">
        <v>592</v>
      </c>
      <c r="H503">
        <v>17</v>
      </c>
      <c r="I503">
        <v>114</v>
      </c>
      <c r="J503">
        <v>9</v>
      </c>
      <c r="K503">
        <v>103</v>
      </c>
      <c r="L503">
        <v>299</v>
      </c>
      <c r="M503">
        <v>151</v>
      </c>
      <c r="N503">
        <v>184</v>
      </c>
      <c r="O503">
        <v>581</v>
      </c>
      <c r="P503">
        <v>279</v>
      </c>
      <c r="Q503">
        <v>639</v>
      </c>
      <c r="R503">
        <v>464</v>
      </c>
      <c r="S503">
        <v>373</v>
      </c>
      <c r="T503">
        <v>145</v>
      </c>
      <c r="U503">
        <f t="shared" si="7"/>
        <v>1</v>
      </c>
      <c r="V503">
        <f>SUMIFS(Tabel132[Cluster],Tabel132[ID],A503)</f>
        <v>89</v>
      </c>
      <c r="W503">
        <f>IFERROR(_xlfn.T.TEST(E503:N503,O503:T503,2,2),"")</f>
        <v>3.0714209430023422E-2</v>
      </c>
      <c r="X503">
        <f>AVERAGE(E503:N503)</f>
        <v>192.4</v>
      </c>
      <c r="Y503">
        <f>AVERAGE(O503:T503)</f>
        <v>413.5</v>
      </c>
    </row>
    <row r="504" spans="1:25" x14ac:dyDescent="0.25">
      <c r="A504">
        <v>512</v>
      </c>
      <c r="B504" t="s">
        <v>807</v>
      </c>
      <c r="C504">
        <v>54700</v>
      </c>
      <c r="D504">
        <v>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f t="shared" si="7"/>
        <v>0</v>
      </c>
      <c r="V504">
        <f>SUMIFS(Tabel132[Cluster],Tabel132[ID],A504)</f>
        <v>0</v>
      </c>
      <c r="W504" t="str">
        <f>IFERROR(_xlfn.T.TEST(E504:N504,O504:T504,2,2),"")</f>
        <v/>
      </c>
      <c r="X504">
        <f>AVERAGE(E504:N504)</f>
        <v>0</v>
      </c>
      <c r="Y504">
        <f>AVERAGE(O504:T504)</f>
        <v>0</v>
      </c>
    </row>
    <row r="505" spans="1:25" x14ac:dyDescent="0.25">
      <c r="A505">
        <v>513</v>
      </c>
      <c r="B505" t="s">
        <v>808</v>
      </c>
      <c r="C505">
        <v>53400</v>
      </c>
      <c r="D505">
        <v>359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f t="shared" si="7"/>
        <v>0</v>
      </c>
      <c r="V505">
        <f>SUMIFS(Tabel132[Cluster],Tabel132[ID],A505)</f>
        <v>75</v>
      </c>
      <c r="W505" t="str">
        <f>IFERROR(_xlfn.T.TEST(E505:N505,O505:T505,2,2),"")</f>
        <v/>
      </c>
      <c r="X505">
        <f>AVERAGE(E505:N505)</f>
        <v>0</v>
      </c>
      <c r="Y505">
        <f>AVERAGE(O505:T505)</f>
        <v>0</v>
      </c>
    </row>
    <row r="506" spans="1:25" x14ac:dyDescent="0.25">
      <c r="A506">
        <v>514</v>
      </c>
      <c r="B506" t="s">
        <v>809</v>
      </c>
      <c r="C506">
        <v>102600</v>
      </c>
      <c r="D506">
        <v>932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f t="shared" si="7"/>
        <v>0</v>
      </c>
      <c r="V506">
        <f>SUMIFS(Tabel132[Cluster],Tabel132[ID],A506)</f>
        <v>0</v>
      </c>
      <c r="W506" t="str">
        <f>IFERROR(_xlfn.T.TEST(E506:N506,O506:T506,2,2),"")</f>
        <v/>
      </c>
      <c r="X506">
        <f>AVERAGE(E506:N506)</f>
        <v>0</v>
      </c>
      <c r="Y506">
        <f>AVERAGE(O506:T506)</f>
        <v>0</v>
      </c>
    </row>
    <row r="507" spans="1:25" x14ac:dyDescent="0.25">
      <c r="A507">
        <v>515</v>
      </c>
      <c r="B507" t="s">
        <v>208</v>
      </c>
      <c r="C507">
        <v>75600</v>
      </c>
      <c r="D507">
        <v>467</v>
      </c>
      <c r="E507">
        <v>266</v>
      </c>
      <c r="F507">
        <v>127</v>
      </c>
      <c r="G507">
        <v>68</v>
      </c>
      <c r="H507">
        <v>19</v>
      </c>
      <c r="I507">
        <v>47</v>
      </c>
      <c r="J507">
        <v>0</v>
      </c>
      <c r="K507">
        <v>6</v>
      </c>
      <c r="L507">
        <v>128</v>
      </c>
      <c r="M507">
        <v>73</v>
      </c>
      <c r="N507">
        <v>14</v>
      </c>
      <c r="O507">
        <v>0</v>
      </c>
      <c r="P507">
        <v>98</v>
      </c>
      <c r="Q507">
        <v>93</v>
      </c>
      <c r="R507">
        <v>160</v>
      </c>
      <c r="S507">
        <v>78</v>
      </c>
      <c r="T507">
        <v>9</v>
      </c>
      <c r="U507">
        <f t="shared" si="7"/>
        <v>1</v>
      </c>
      <c r="V507">
        <f>SUMIFS(Tabel132[Cluster],Tabel132[ID],A507)</f>
        <v>84</v>
      </c>
      <c r="W507">
        <f>IFERROR(_xlfn.T.TEST(E507:N507,O507:T507,2,2),"")</f>
        <v>0.96344050122781866</v>
      </c>
      <c r="X507">
        <f>AVERAGE(E507:N507)</f>
        <v>74.8</v>
      </c>
      <c r="Y507">
        <f>AVERAGE(O507:T507)</f>
        <v>73</v>
      </c>
    </row>
    <row r="508" spans="1:25" x14ac:dyDescent="0.25">
      <c r="A508">
        <v>516</v>
      </c>
      <c r="B508" t="s">
        <v>810</v>
      </c>
      <c r="C508">
        <v>21300</v>
      </c>
      <c r="D508">
        <v>714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f t="shared" si="7"/>
        <v>0</v>
      </c>
      <c r="V508">
        <f>SUMIFS(Tabel132[Cluster],Tabel132[ID],A508)</f>
        <v>0</v>
      </c>
      <c r="W508" t="str">
        <f>IFERROR(_xlfn.T.TEST(E508:N508,O508:T508,2,2),"")</f>
        <v/>
      </c>
      <c r="X508">
        <f>AVERAGE(E508:N508)</f>
        <v>0</v>
      </c>
      <c r="Y508">
        <f>AVERAGE(O508:T508)</f>
        <v>0</v>
      </c>
    </row>
    <row r="509" spans="1:25" x14ac:dyDescent="0.25">
      <c r="A509">
        <v>517</v>
      </c>
      <c r="B509" t="s">
        <v>811</v>
      </c>
      <c r="C509">
        <v>37000</v>
      </c>
      <c r="D509">
        <v>566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f t="shared" si="7"/>
        <v>0</v>
      </c>
      <c r="V509">
        <f>SUMIFS(Tabel132[Cluster],Tabel132[ID],A509)</f>
        <v>47</v>
      </c>
      <c r="W509" t="str">
        <f>IFERROR(_xlfn.T.TEST(E509:N509,O509:T509,2,2),"")</f>
        <v/>
      </c>
      <c r="X509">
        <f>AVERAGE(E509:N509)</f>
        <v>0</v>
      </c>
      <c r="Y509">
        <f>AVERAGE(O509:T509)</f>
        <v>0</v>
      </c>
    </row>
    <row r="510" spans="1:25" x14ac:dyDescent="0.25">
      <c r="A510">
        <v>518</v>
      </c>
      <c r="B510" t="s">
        <v>812</v>
      </c>
      <c r="C510">
        <v>46000</v>
      </c>
      <c r="D510">
        <v>502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f t="shared" si="7"/>
        <v>0</v>
      </c>
      <c r="V510">
        <f>SUMIFS(Tabel132[Cluster],Tabel132[ID],A510)</f>
        <v>0</v>
      </c>
      <c r="W510" t="str">
        <f>IFERROR(_xlfn.T.TEST(E510:N510,O510:T510,2,2),"")</f>
        <v/>
      </c>
      <c r="X510">
        <f>AVERAGE(E510:N510)</f>
        <v>0</v>
      </c>
      <c r="Y510">
        <f>AVERAGE(O510:T510)</f>
        <v>0</v>
      </c>
    </row>
    <row r="511" spans="1:25" x14ac:dyDescent="0.25">
      <c r="A511">
        <v>519</v>
      </c>
      <c r="B511" t="s">
        <v>813</v>
      </c>
      <c r="C511">
        <v>62900</v>
      </c>
      <c r="D511">
        <v>512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f t="shared" si="7"/>
        <v>0</v>
      </c>
      <c r="V511">
        <f>SUMIFS(Tabel132[Cluster],Tabel132[ID],A511)</f>
        <v>0</v>
      </c>
      <c r="W511" t="str">
        <f>IFERROR(_xlfn.T.TEST(E511:N511,O511:T511,2,2),"")</f>
        <v/>
      </c>
      <c r="X511">
        <f>AVERAGE(E511:N511)</f>
        <v>0</v>
      </c>
      <c r="Y511">
        <f>AVERAGE(O511:T511)</f>
        <v>0</v>
      </c>
    </row>
    <row r="512" spans="1:25" x14ac:dyDescent="0.25">
      <c r="A512">
        <v>520</v>
      </c>
      <c r="B512" t="s">
        <v>209</v>
      </c>
      <c r="C512">
        <v>13200</v>
      </c>
      <c r="D512">
        <v>1018</v>
      </c>
      <c r="E512">
        <v>1693</v>
      </c>
      <c r="F512">
        <v>2775</v>
      </c>
      <c r="G512">
        <v>3261</v>
      </c>
      <c r="H512">
        <v>1205</v>
      </c>
      <c r="I512">
        <v>1291</v>
      </c>
      <c r="J512">
        <v>4921</v>
      </c>
      <c r="K512">
        <v>4491</v>
      </c>
      <c r="L512">
        <v>966</v>
      </c>
      <c r="M512">
        <v>1966</v>
      </c>
      <c r="N512">
        <v>1216</v>
      </c>
      <c r="O512">
        <v>4134</v>
      </c>
      <c r="P512">
        <v>2119</v>
      </c>
      <c r="Q512">
        <v>3701</v>
      </c>
      <c r="R512">
        <v>4528</v>
      </c>
      <c r="S512">
        <v>2302</v>
      </c>
      <c r="T512">
        <v>1329</v>
      </c>
      <c r="U512">
        <f t="shared" si="7"/>
        <v>1</v>
      </c>
      <c r="V512">
        <f>SUMIFS(Tabel132[Cluster],Tabel132[ID],A512)</f>
        <v>16</v>
      </c>
      <c r="W512">
        <f>IFERROR(_xlfn.T.TEST(E512:N512,O512:T512,2,2),"")</f>
        <v>0.38333319486230277</v>
      </c>
      <c r="X512">
        <f>AVERAGE(E512:N512)</f>
        <v>2378.5</v>
      </c>
      <c r="Y512">
        <f>AVERAGE(O512:T512)</f>
        <v>3018.8333333333335</v>
      </c>
    </row>
    <row r="513" spans="1:25" x14ac:dyDescent="0.25">
      <c r="A513">
        <v>521</v>
      </c>
      <c r="B513" t="s">
        <v>814</v>
      </c>
      <c r="C513">
        <v>53600</v>
      </c>
      <c r="D513">
        <v>359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f t="shared" si="7"/>
        <v>0</v>
      </c>
      <c r="V513">
        <f>SUMIFS(Tabel132[Cluster],Tabel132[ID],A513)</f>
        <v>75</v>
      </c>
      <c r="W513" t="str">
        <f>IFERROR(_xlfn.T.TEST(E513:N513,O513:T513,2,2),"")</f>
        <v/>
      </c>
      <c r="X513">
        <f>AVERAGE(E513:N513)</f>
        <v>0</v>
      </c>
      <c r="Y513">
        <f>AVERAGE(O513:T513)</f>
        <v>0</v>
      </c>
    </row>
    <row r="514" spans="1:25" x14ac:dyDescent="0.25">
      <c r="A514">
        <v>522</v>
      </c>
      <c r="B514" t="s">
        <v>815</v>
      </c>
      <c r="C514">
        <v>102300</v>
      </c>
      <c r="D514">
        <v>932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f t="shared" si="7"/>
        <v>0</v>
      </c>
      <c r="V514">
        <f>SUMIFS(Tabel132[Cluster],Tabel132[ID],A514)</f>
        <v>0</v>
      </c>
      <c r="W514" t="str">
        <f>IFERROR(_xlfn.T.TEST(E514:N514,O514:T514,2,2),"")</f>
        <v/>
      </c>
      <c r="X514">
        <f>AVERAGE(E514:N514)</f>
        <v>0</v>
      </c>
      <c r="Y514">
        <f>AVERAGE(O514:T514)</f>
        <v>0</v>
      </c>
    </row>
    <row r="515" spans="1:25" x14ac:dyDescent="0.25">
      <c r="A515">
        <v>523</v>
      </c>
      <c r="B515" t="s">
        <v>210</v>
      </c>
      <c r="C515">
        <v>72900</v>
      </c>
      <c r="D515">
        <v>141</v>
      </c>
      <c r="E515">
        <v>2495</v>
      </c>
      <c r="F515">
        <v>2570</v>
      </c>
      <c r="G515">
        <v>555</v>
      </c>
      <c r="H515">
        <v>2022</v>
      </c>
      <c r="I515">
        <v>123</v>
      </c>
      <c r="J515">
        <v>32</v>
      </c>
      <c r="K515">
        <v>276</v>
      </c>
      <c r="L515">
        <v>1136</v>
      </c>
      <c r="M515">
        <v>553</v>
      </c>
      <c r="N515">
        <v>285</v>
      </c>
      <c r="O515">
        <v>8386</v>
      </c>
      <c r="P515">
        <v>898</v>
      </c>
      <c r="Q515">
        <v>1646</v>
      </c>
      <c r="R515">
        <v>2364</v>
      </c>
      <c r="S515">
        <v>1164</v>
      </c>
      <c r="T515">
        <v>929</v>
      </c>
      <c r="U515">
        <f t="shared" si="7"/>
        <v>1</v>
      </c>
      <c r="V515">
        <f>SUMIFS(Tabel132[Cluster],Tabel132[ID],A515)</f>
        <v>83</v>
      </c>
      <c r="W515">
        <f>IFERROR(_xlfn.T.TEST(E515:N515,O515:T515,2,2),"")</f>
        <v>0.13615730124856848</v>
      </c>
      <c r="X515">
        <f>AVERAGE(E515:N515)</f>
        <v>1004.7</v>
      </c>
      <c r="Y515">
        <f>AVERAGE(O515:T515)</f>
        <v>2564.5</v>
      </c>
    </row>
    <row r="516" spans="1:25" x14ac:dyDescent="0.25">
      <c r="A516">
        <v>524</v>
      </c>
      <c r="B516" t="s">
        <v>816</v>
      </c>
      <c r="C516">
        <v>22200</v>
      </c>
      <c r="D516">
        <v>731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f t="shared" ref="U516:U579" si="8">IF(AND(X516=0,Y516=0),0,1)</f>
        <v>0</v>
      </c>
      <c r="V516">
        <f>SUMIFS(Tabel132[Cluster],Tabel132[ID],A516)</f>
        <v>28</v>
      </c>
      <c r="W516" t="str">
        <f>IFERROR(_xlfn.T.TEST(E516:N516,O516:T516,2,2),"")</f>
        <v/>
      </c>
      <c r="X516">
        <f>AVERAGE(E516:N516)</f>
        <v>0</v>
      </c>
      <c r="Y516">
        <f>AVERAGE(O516:T516)</f>
        <v>0</v>
      </c>
    </row>
    <row r="517" spans="1:25" x14ac:dyDescent="0.25">
      <c r="A517">
        <v>525</v>
      </c>
      <c r="B517" t="s">
        <v>211</v>
      </c>
      <c r="C517">
        <v>75000</v>
      </c>
      <c r="D517">
        <v>331</v>
      </c>
      <c r="E517">
        <v>255</v>
      </c>
      <c r="F517">
        <v>350</v>
      </c>
      <c r="G517">
        <v>751</v>
      </c>
      <c r="H517">
        <v>1</v>
      </c>
      <c r="I517">
        <v>843</v>
      </c>
      <c r="J517">
        <v>9</v>
      </c>
      <c r="K517">
        <v>393</v>
      </c>
      <c r="L517">
        <v>168</v>
      </c>
      <c r="M517">
        <v>76</v>
      </c>
      <c r="N517">
        <v>243</v>
      </c>
      <c r="O517">
        <v>1780</v>
      </c>
      <c r="P517">
        <v>567</v>
      </c>
      <c r="Q517">
        <v>380</v>
      </c>
      <c r="R517">
        <v>650</v>
      </c>
      <c r="S517">
        <v>674</v>
      </c>
      <c r="T517">
        <v>29</v>
      </c>
      <c r="U517">
        <f t="shared" si="8"/>
        <v>1</v>
      </c>
      <c r="V517">
        <f>SUMIFS(Tabel132[Cluster],Tabel132[ID],A517)</f>
        <v>84</v>
      </c>
      <c r="W517">
        <f>IFERROR(_xlfn.T.TEST(E517:N517,O517:T517,2,2),"")</f>
        <v>0.11066373419609767</v>
      </c>
      <c r="X517">
        <f>AVERAGE(E517:N517)</f>
        <v>308.89999999999998</v>
      </c>
      <c r="Y517">
        <f>AVERAGE(O517:T517)</f>
        <v>680</v>
      </c>
    </row>
    <row r="518" spans="1:25" x14ac:dyDescent="0.25">
      <c r="A518">
        <v>526</v>
      </c>
      <c r="B518" t="s">
        <v>817</v>
      </c>
      <c r="C518">
        <v>42800</v>
      </c>
      <c r="D518">
        <v>926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f t="shared" si="8"/>
        <v>0</v>
      </c>
      <c r="V518">
        <f>SUMIFS(Tabel132[Cluster],Tabel132[ID],A518)</f>
        <v>55</v>
      </c>
      <c r="W518" t="str">
        <f>IFERROR(_xlfn.T.TEST(E518:N518,O518:T518,2,2),"")</f>
        <v/>
      </c>
      <c r="X518">
        <f>AVERAGE(E518:N518)</f>
        <v>0</v>
      </c>
      <c r="Y518">
        <f>AVERAGE(O518:T518)</f>
        <v>0</v>
      </c>
    </row>
    <row r="519" spans="1:25" x14ac:dyDescent="0.25">
      <c r="A519">
        <v>527</v>
      </c>
      <c r="B519" t="s">
        <v>212</v>
      </c>
      <c r="C519">
        <v>10700</v>
      </c>
      <c r="D519">
        <v>1011</v>
      </c>
      <c r="E519">
        <v>1273</v>
      </c>
      <c r="F519">
        <v>4074</v>
      </c>
      <c r="G519">
        <v>2570</v>
      </c>
      <c r="H519">
        <v>4483</v>
      </c>
      <c r="I519">
        <v>1356</v>
      </c>
      <c r="J519">
        <v>1907</v>
      </c>
      <c r="K519">
        <v>1713</v>
      </c>
      <c r="L519">
        <v>2290</v>
      </c>
      <c r="M519">
        <v>5643</v>
      </c>
      <c r="N519">
        <v>2276</v>
      </c>
      <c r="O519">
        <v>1761</v>
      </c>
      <c r="P519">
        <v>1929</v>
      </c>
      <c r="Q519">
        <v>2254</v>
      </c>
      <c r="R519">
        <v>1803</v>
      </c>
      <c r="S519">
        <v>7698</v>
      </c>
      <c r="T519">
        <v>6837</v>
      </c>
      <c r="U519">
        <f t="shared" si="8"/>
        <v>1</v>
      </c>
      <c r="V519">
        <f>SUMIFS(Tabel132[Cluster],Tabel132[ID],A519)</f>
        <v>14</v>
      </c>
      <c r="W519">
        <f>IFERROR(_xlfn.T.TEST(E519:N519,O519:T519,2,2),"")</f>
        <v>0.37851544295704009</v>
      </c>
      <c r="X519">
        <f>AVERAGE(E519:N519)</f>
        <v>2758.5</v>
      </c>
      <c r="Y519">
        <f>AVERAGE(O519:T519)</f>
        <v>3713.6666666666665</v>
      </c>
    </row>
    <row r="520" spans="1:25" x14ac:dyDescent="0.25">
      <c r="A520">
        <v>528</v>
      </c>
      <c r="B520" t="s">
        <v>818</v>
      </c>
      <c r="C520">
        <v>54800</v>
      </c>
      <c r="D520">
        <v>512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f t="shared" si="8"/>
        <v>0</v>
      </c>
      <c r="V520">
        <f>SUMIFS(Tabel132[Cluster],Tabel132[ID],A520)</f>
        <v>0</v>
      </c>
      <c r="W520" t="str">
        <f>IFERROR(_xlfn.T.TEST(E520:N520,O520:T520,2,2),"")</f>
        <v/>
      </c>
      <c r="X520">
        <f>AVERAGE(E520:N520)</f>
        <v>0</v>
      </c>
      <c r="Y520">
        <f>AVERAGE(O520:T520)</f>
        <v>0</v>
      </c>
    </row>
    <row r="521" spans="1:25" x14ac:dyDescent="0.25">
      <c r="A521">
        <v>529</v>
      </c>
      <c r="B521" t="s">
        <v>819</v>
      </c>
      <c r="C521">
        <v>53900</v>
      </c>
      <c r="D521">
        <v>359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f t="shared" si="8"/>
        <v>0</v>
      </c>
      <c r="V521">
        <f>SUMIFS(Tabel132[Cluster],Tabel132[ID],A521)</f>
        <v>75</v>
      </c>
      <c r="W521" t="str">
        <f>IFERROR(_xlfn.T.TEST(E521:N521,O521:T521,2,2),"")</f>
        <v/>
      </c>
      <c r="X521">
        <f>AVERAGE(E521:N521)</f>
        <v>0</v>
      </c>
      <c r="Y521">
        <f>AVERAGE(O521:T521)</f>
        <v>0</v>
      </c>
    </row>
    <row r="522" spans="1:25" x14ac:dyDescent="0.25">
      <c r="A522">
        <v>530</v>
      </c>
      <c r="B522" t="s">
        <v>213</v>
      </c>
      <c r="C522">
        <v>111300</v>
      </c>
      <c r="D522">
        <v>1099</v>
      </c>
      <c r="E522">
        <v>4</v>
      </c>
      <c r="F522">
        <v>5</v>
      </c>
      <c r="G522">
        <v>1</v>
      </c>
      <c r="H522">
        <v>7</v>
      </c>
      <c r="I522">
        <v>20</v>
      </c>
      <c r="J522">
        <v>3</v>
      </c>
      <c r="K522">
        <v>35</v>
      </c>
      <c r="L522">
        <v>8</v>
      </c>
      <c r="M522">
        <v>6</v>
      </c>
      <c r="N522">
        <v>1</v>
      </c>
      <c r="O522">
        <v>0</v>
      </c>
      <c r="P522">
        <v>8</v>
      </c>
      <c r="Q522">
        <v>2</v>
      </c>
      <c r="R522">
        <v>2</v>
      </c>
      <c r="S522">
        <v>3</v>
      </c>
      <c r="T522">
        <v>3</v>
      </c>
      <c r="U522">
        <f t="shared" si="8"/>
        <v>1</v>
      </c>
      <c r="V522">
        <f>SUMIFS(Tabel132[Cluster],Tabel132[ID],A522)</f>
        <v>0</v>
      </c>
      <c r="W522">
        <f>IFERROR(_xlfn.T.TEST(E522:N522,O522:T522,2,2),"")</f>
        <v>0.20147414082101187</v>
      </c>
      <c r="X522">
        <f>AVERAGE(E522:N522)</f>
        <v>9</v>
      </c>
      <c r="Y522">
        <f>AVERAGE(O522:T522)</f>
        <v>3</v>
      </c>
    </row>
    <row r="523" spans="1:25" x14ac:dyDescent="0.25">
      <c r="A523">
        <v>531</v>
      </c>
      <c r="B523" t="s">
        <v>214</v>
      </c>
      <c r="C523">
        <v>82100</v>
      </c>
      <c r="D523">
        <v>1100</v>
      </c>
      <c r="E523">
        <v>38</v>
      </c>
      <c r="F523">
        <v>148</v>
      </c>
      <c r="G523">
        <v>693</v>
      </c>
      <c r="H523">
        <v>18</v>
      </c>
      <c r="I523">
        <v>380</v>
      </c>
      <c r="J523">
        <v>3</v>
      </c>
      <c r="K523">
        <v>106</v>
      </c>
      <c r="L523">
        <v>176</v>
      </c>
      <c r="M523">
        <v>51</v>
      </c>
      <c r="N523">
        <v>33</v>
      </c>
      <c r="O523">
        <v>215</v>
      </c>
      <c r="P523">
        <v>174</v>
      </c>
      <c r="Q523">
        <v>229</v>
      </c>
      <c r="R523">
        <v>719</v>
      </c>
      <c r="S523">
        <v>202</v>
      </c>
      <c r="T523">
        <v>26</v>
      </c>
      <c r="U523">
        <f t="shared" si="8"/>
        <v>1</v>
      </c>
      <c r="V523">
        <f>SUMIFS(Tabel132[Cluster],Tabel132[ID],A523)</f>
        <v>91</v>
      </c>
      <c r="W523">
        <f>IFERROR(_xlfn.T.TEST(E523:N523,O523:T523,2,2),"")</f>
        <v>0.41941133509153239</v>
      </c>
      <c r="X523">
        <f>AVERAGE(E523:N523)</f>
        <v>164.6</v>
      </c>
      <c r="Y523">
        <f>AVERAGE(O523:T523)</f>
        <v>260.83333333333331</v>
      </c>
    </row>
    <row r="524" spans="1:25" x14ac:dyDescent="0.25">
      <c r="A524">
        <v>532</v>
      </c>
      <c r="B524" t="s">
        <v>820</v>
      </c>
      <c r="C524">
        <v>27400</v>
      </c>
      <c r="D524">
        <v>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f t="shared" si="8"/>
        <v>0</v>
      </c>
      <c r="V524">
        <f>SUMIFS(Tabel132[Cluster],Tabel132[ID],A524)</f>
        <v>0</v>
      </c>
      <c r="W524" t="str">
        <f>IFERROR(_xlfn.T.TEST(E524:N524,O524:T524,2,2),"")</f>
        <v/>
      </c>
      <c r="X524">
        <f>AVERAGE(E524:N524)</f>
        <v>0</v>
      </c>
      <c r="Y524">
        <f>AVERAGE(O524:T524)</f>
        <v>0</v>
      </c>
    </row>
    <row r="525" spans="1:25" x14ac:dyDescent="0.25">
      <c r="A525">
        <v>533</v>
      </c>
      <c r="B525" t="s">
        <v>821</v>
      </c>
      <c r="C525">
        <v>17600</v>
      </c>
      <c r="D525">
        <v>669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f t="shared" si="8"/>
        <v>0</v>
      </c>
      <c r="V525">
        <f>SUMIFS(Tabel132[Cluster],Tabel132[ID],A525)</f>
        <v>22</v>
      </c>
      <c r="W525" t="str">
        <f>IFERROR(_xlfn.T.TEST(E525:N525,O525:T525,2,2),"")</f>
        <v/>
      </c>
      <c r="X525">
        <f>AVERAGE(E525:N525)</f>
        <v>0</v>
      </c>
      <c r="Y525">
        <f>AVERAGE(O525:T525)</f>
        <v>0</v>
      </c>
    </row>
    <row r="526" spans="1:25" x14ac:dyDescent="0.25">
      <c r="A526">
        <v>534</v>
      </c>
      <c r="B526" t="s">
        <v>215</v>
      </c>
      <c r="C526">
        <v>88000</v>
      </c>
      <c r="D526">
        <v>987</v>
      </c>
      <c r="E526">
        <v>16</v>
      </c>
      <c r="F526">
        <v>210</v>
      </c>
      <c r="G526">
        <v>189</v>
      </c>
      <c r="H526">
        <v>3</v>
      </c>
      <c r="I526">
        <v>2</v>
      </c>
      <c r="J526">
        <v>82</v>
      </c>
      <c r="K526">
        <v>1</v>
      </c>
      <c r="L526">
        <v>607</v>
      </c>
      <c r="M526">
        <v>5</v>
      </c>
      <c r="N526">
        <v>315</v>
      </c>
      <c r="O526">
        <v>915</v>
      </c>
      <c r="P526">
        <v>116</v>
      </c>
      <c r="Q526">
        <v>15</v>
      </c>
      <c r="R526">
        <v>972</v>
      </c>
      <c r="S526">
        <v>741</v>
      </c>
      <c r="T526">
        <v>1</v>
      </c>
      <c r="U526">
        <f t="shared" si="8"/>
        <v>1</v>
      </c>
      <c r="V526">
        <f>SUMIFS(Tabel132[Cluster],Tabel132[ID],A526)</f>
        <v>94</v>
      </c>
      <c r="W526">
        <f>IFERROR(_xlfn.T.TEST(E526:N526,O526:T526,2,2),"")</f>
        <v>7.4928619348542974E-2</v>
      </c>
      <c r="X526">
        <f>AVERAGE(E526:N526)</f>
        <v>143</v>
      </c>
      <c r="Y526">
        <f>AVERAGE(O526:T526)</f>
        <v>460</v>
      </c>
    </row>
    <row r="527" spans="1:25" x14ac:dyDescent="0.25">
      <c r="A527">
        <v>535</v>
      </c>
      <c r="B527" t="s">
        <v>822</v>
      </c>
      <c r="C527">
        <v>33200</v>
      </c>
      <c r="D527">
        <v>814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f t="shared" si="8"/>
        <v>0</v>
      </c>
      <c r="V527">
        <f>SUMIFS(Tabel132[Cluster],Tabel132[ID],A527)</f>
        <v>42</v>
      </c>
      <c r="W527" t="str">
        <f>IFERROR(_xlfn.T.TEST(E527:N527,O527:T527,2,2),"")</f>
        <v/>
      </c>
      <c r="X527">
        <f>AVERAGE(E527:N527)</f>
        <v>0</v>
      </c>
      <c r="Y527">
        <f>AVERAGE(O527:T527)</f>
        <v>0</v>
      </c>
    </row>
    <row r="528" spans="1:25" x14ac:dyDescent="0.25">
      <c r="A528">
        <v>536</v>
      </c>
      <c r="B528" t="s">
        <v>216</v>
      </c>
      <c r="C528">
        <v>50300</v>
      </c>
      <c r="D528">
        <v>278</v>
      </c>
      <c r="E528">
        <v>5608</v>
      </c>
      <c r="F528">
        <v>5209</v>
      </c>
      <c r="G528">
        <v>5142</v>
      </c>
      <c r="H528">
        <v>3038</v>
      </c>
      <c r="I528">
        <v>3624</v>
      </c>
      <c r="J528">
        <v>4137</v>
      </c>
      <c r="K528">
        <v>4657</v>
      </c>
      <c r="L528">
        <v>1751</v>
      </c>
      <c r="M528">
        <v>1722</v>
      </c>
      <c r="N528">
        <v>777</v>
      </c>
      <c r="O528">
        <v>3627</v>
      </c>
      <c r="P528">
        <v>2993</v>
      </c>
      <c r="Q528">
        <v>4030</v>
      </c>
      <c r="R528">
        <v>4983</v>
      </c>
      <c r="S528">
        <v>3170</v>
      </c>
      <c r="T528">
        <v>2915</v>
      </c>
      <c r="U528">
        <f t="shared" si="8"/>
        <v>1</v>
      </c>
      <c r="V528">
        <f>SUMIFS(Tabel132[Cluster],Tabel132[ID],A528)</f>
        <v>66</v>
      </c>
      <c r="W528">
        <f>IFERROR(_xlfn.T.TEST(E528:N528,O528:T528,2,2),"")</f>
        <v>0.94373434866480033</v>
      </c>
      <c r="X528">
        <f>AVERAGE(E528:N528)</f>
        <v>3566.5</v>
      </c>
      <c r="Y528">
        <f>AVERAGE(O528:T528)</f>
        <v>3619.6666666666665</v>
      </c>
    </row>
    <row r="529" spans="1:25" x14ac:dyDescent="0.25">
      <c r="A529">
        <v>537</v>
      </c>
      <c r="B529" t="s">
        <v>823</v>
      </c>
      <c r="C529">
        <v>53100</v>
      </c>
      <c r="D529">
        <v>359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f t="shared" si="8"/>
        <v>0</v>
      </c>
      <c r="V529">
        <f>SUMIFS(Tabel132[Cluster],Tabel132[ID],A529)</f>
        <v>75</v>
      </c>
      <c r="W529" t="str">
        <f>IFERROR(_xlfn.T.TEST(E529:N529,O529:T529,2,2),"")</f>
        <v/>
      </c>
      <c r="X529">
        <f>AVERAGE(E529:N529)</f>
        <v>0</v>
      </c>
      <c r="Y529">
        <f>AVERAGE(O529:T529)</f>
        <v>0</v>
      </c>
    </row>
    <row r="530" spans="1:25" x14ac:dyDescent="0.25">
      <c r="A530">
        <v>538</v>
      </c>
      <c r="B530" t="s">
        <v>824</v>
      </c>
      <c r="C530">
        <v>98000</v>
      </c>
      <c r="D530">
        <v>21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f t="shared" si="8"/>
        <v>0</v>
      </c>
      <c r="V530">
        <f>SUMIFS(Tabel132[Cluster],Tabel132[ID],A530)</f>
        <v>0</v>
      </c>
      <c r="W530" t="str">
        <f>IFERROR(_xlfn.T.TEST(E530:N530,O530:T530,2,2),"")</f>
        <v/>
      </c>
      <c r="X530">
        <f>AVERAGE(E530:N530)</f>
        <v>0</v>
      </c>
      <c r="Y530">
        <f>AVERAGE(O530:T530)</f>
        <v>0</v>
      </c>
    </row>
    <row r="531" spans="1:25" x14ac:dyDescent="0.25">
      <c r="A531">
        <v>539</v>
      </c>
      <c r="B531" t="s">
        <v>825</v>
      </c>
      <c r="C531">
        <v>80400</v>
      </c>
      <c r="D531">
        <v>128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f t="shared" si="8"/>
        <v>0</v>
      </c>
      <c r="V531">
        <f>SUMIFS(Tabel132[Cluster],Tabel132[ID],A531)</f>
        <v>88</v>
      </c>
      <c r="W531" t="str">
        <f>IFERROR(_xlfn.T.TEST(E531:N531,O531:T531,2,2),"")</f>
        <v/>
      </c>
      <c r="X531">
        <f>AVERAGE(E531:N531)</f>
        <v>0</v>
      </c>
      <c r="Y531">
        <f>AVERAGE(O531:T531)</f>
        <v>0</v>
      </c>
    </row>
    <row r="532" spans="1:25" x14ac:dyDescent="0.25">
      <c r="A532">
        <v>540</v>
      </c>
      <c r="B532" t="s">
        <v>217</v>
      </c>
      <c r="C532">
        <v>29000</v>
      </c>
      <c r="D532">
        <v>922</v>
      </c>
      <c r="E532">
        <v>1930</v>
      </c>
      <c r="F532">
        <v>1840</v>
      </c>
      <c r="G532">
        <v>1521</v>
      </c>
      <c r="H532">
        <v>1596</v>
      </c>
      <c r="I532">
        <v>1631</v>
      </c>
      <c r="J532">
        <v>1689</v>
      </c>
      <c r="K532">
        <v>1743</v>
      </c>
      <c r="L532">
        <v>1072</v>
      </c>
      <c r="M532">
        <v>939</v>
      </c>
      <c r="N532">
        <v>1382</v>
      </c>
      <c r="O532">
        <v>1282</v>
      </c>
      <c r="P532">
        <v>989</v>
      </c>
      <c r="Q532">
        <v>1357</v>
      </c>
      <c r="R532">
        <v>1113</v>
      </c>
      <c r="S532">
        <v>2332</v>
      </c>
      <c r="T532">
        <v>1522</v>
      </c>
      <c r="U532">
        <f t="shared" si="8"/>
        <v>1</v>
      </c>
      <c r="V532">
        <f>SUMIFS(Tabel132[Cluster],Tabel132[ID],A532)</f>
        <v>37</v>
      </c>
      <c r="W532">
        <f>IFERROR(_xlfn.T.TEST(E532:N532,O532:T532,2,2),"")</f>
        <v>0.61586614006921248</v>
      </c>
      <c r="X532">
        <f>AVERAGE(E532:N532)</f>
        <v>1534.3</v>
      </c>
      <c r="Y532">
        <f>AVERAGE(O532:T532)</f>
        <v>1432.5</v>
      </c>
    </row>
    <row r="533" spans="1:25" x14ac:dyDescent="0.25">
      <c r="A533">
        <v>541</v>
      </c>
      <c r="B533" t="s">
        <v>826</v>
      </c>
      <c r="C533">
        <v>28000</v>
      </c>
      <c r="D533">
        <v>315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f t="shared" si="8"/>
        <v>0</v>
      </c>
      <c r="V533">
        <f>SUMIFS(Tabel132[Cluster],Tabel132[ID],A533)</f>
        <v>36</v>
      </c>
      <c r="W533" t="str">
        <f>IFERROR(_xlfn.T.TEST(E533:N533,O533:T533,2,2),"")</f>
        <v/>
      </c>
      <c r="X533">
        <f>AVERAGE(E533:N533)</f>
        <v>0</v>
      </c>
      <c r="Y533">
        <f>AVERAGE(O533:T533)</f>
        <v>0</v>
      </c>
    </row>
    <row r="534" spans="1:25" x14ac:dyDescent="0.25">
      <c r="A534">
        <v>542</v>
      </c>
      <c r="B534" t="s">
        <v>218</v>
      </c>
      <c r="C534">
        <v>26700</v>
      </c>
      <c r="D534">
        <v>886</v>
      </c>
      <c r="E534">
        <v>621</v>
      </c>
      <c r="F534">
        <v>316</v>
      </c>
      <c r="G534">
        <v>436</v>
      </c>
      <c r="H534">
        <v>1080</v>
      </c>
      <c r="I534">
        <v>1540</v>
      </c>
      <c r="J534">
        <v>2146</v>
      </c>
      <c r="K534">
        <v>139</v>
      </c>
      <c r="L534">
        <v>553</v>
      </c>
      <c r="M534">
        <v>722</v>
      </c>
      <c r="N534">
        <v>961</v>
      </c>
      <c r="O534">
        <v>424</v>
      </c>
      <c r="P534">
        <v>338</v>
      </c>
      <c r="Q534">
        <v>317</v>
      </c>
      <c r="R534">
        <v>97</v>
      </c>
      <c r="S534">
        <v>334</v>
      </c>
      <c r="T534">
        <v>130</v>
      </c>
      <c r="U534">
        <f t="shared" si="8"/>
        <v>1</v>
      </c>
      <c r="V534">
        <f>SUMIFS(Tabel132[Cluster],Tabel132[ID],A534)</f>
        <v>35</v>
      </c>
      <c r="W534">
        <f>IFERROR(_xlfn.T.TEST(E534:N534,O534:T534,2,2),"")</f>
        <v>4.0020525939898507E-2</v>
      </c>
      <c r="X534">
        <f>AVERAGE(E534:N534)</f>
        <v>851.4</v>
      </c>
      <c r="Y534">
        <f>AVERAGE(O534:T534)</f>
        <v>273.33333333333331</v>
      </c>
    </row>
    <row r="535" spans="1:25" x14ac:dyDescent="0.25">
      <c r="A535">
        <v>543</v>
      </c>
      <c r="B535" t="s">
        <v>827</v>
      </c>
      <c r="C535">
        <v>42900</v>
      </c>
      <c r="D535">
        <v>926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f t="shared" si="8"/>
        <v>0</v>
      </c>
      <c r="V535">
        <f>SUMIFS(Tabel132[Cluster],Tabel132[ID],A535)</f>
        <v>55</v>
      </c>
      <c r="W535" t="str">
        <f>IFERROR(_xlfn.T.TEST(E535:N535,O535:T535,2,2),"")</f>
        <v/>
      </c>
      <c r="X535">
        <f>AVERAGE(E535:N535)</f>
        <v>0</v>
      </c>
      <c r="Y535">
        <f>AVERAGE(O535:T535)</f>
        <v>0</v>
      </c>
    </row>
    <row r="536" spans="1:25" x14ac:dyDescent="0.25">
      <c r="A536">
        <v>544</v>
      </c>
      <c r="B536" t="s">
        <v>828</v>
      </c>
      <c r="C536">
        <v>50400</v>
      </c>
      <c r="D536">
        <v>536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f t="shared" si="8"/>
        <v>0</v>
      </c>
      <c r="V536">
        <f>SUMIFS(Tabel132[Cluster],Tabel132[ID],A536)</f>
        <v>66</v>
      </c>
      <c r="W536" t="str">
        <f>IFERROR(_xlfn.T.TEST(E536:N536,O536:T536,2,2),"")</f>
        <v/>
      </c>
      <c r="X536">
        <f>AVERAGE(E536:N536)</f>
        <v>0</v>
      </c>
      <c r="Y536">
        <f>AVERAGE(O536:T536)</f>
        <v>0</v>
      </c>
    </row>
    <row r="537" spans="1:25" x14ac:dyDescent="0.25">
      <c r="A537">
        <v>545</v>
      </c>
      <c r="B537" t="s">
        <v>219</v>
      </c>
      <c r="C537">
        <v>26200</v>
      </c>
      <c r="D537">
        <v>879</v>
      </c>
      <c r="E537">
        <v>69</v>
      </c>
      <c r="F537">
        <v>39</v>
      </c>
      <c r="G537">
        <v>67</v>
      </c>
      <c r="H537">
        <v>26</v>
      </c>
      <c r="I537">
        <v>35</v>
      </c>
      <c r="J537">
        <v>110</v>
      </c>
      <c r="K537">
        <v>67</v>
      </c>
      <c r="L537">
        <v>13</v>
      </c>
      <c r="M537">
        <v>24</v>
      </c>
      <c r="N537">
        <v>161</v>
      </c>
      <c r="O537">
        <v>53</v>
      </c>
      <c r="P537">
        <v>24</v>
      </c>
      <c r="Q537">
        <v>69</v>
      </c>
      <c r="R537">
        <v>7</v>
      </c>
      <c r="S537">
        <v>37</v>
      </c>
      <c r="T537">
        <v>41</v>
      </c>
      <c r="U537">
        <f t="shared" si="8"/>
        <v>1</v>
      </c>
      <c r="V537">
        <f>SUMIFS(Tabel132[Cluster],Tabel132[ID],A537)</f>
        <v>34</v>
      </c>
      <c r="W537">
        <f>IFERROR(_xlfn.T.TEST(E537:N537,O537:T537,2,2),"")</f>
        <v>0.27687720764819079</v>
      </c>
      <c r="X537">
        <f>AVERAGE(E537:N537)</f>
        <v>61.1</v>
      </c>
      <c r="Y537">
        <f>AVERAGE(O537:T537)</f>
        <v>38.5</v>
      </c>
    </row>
    <row r="538" spans="1:25" x14ac:dyDescent="0.25">
      <c r="A538">
        <v>546</v>
      </c>
      <c r="B538" t="s">
        <v>829</v>
      </c>
      <c r="C538">
        <v>53500</v>
      </c>
      <c r="D538">
        <v>359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f t="shared" si="8"/>
        <v>0</v>
      </c>
      <c r="V538">
        <f>SUMIFS(Tabel132[Cluster],Tabel132[ID],A538)</f>
        <v>75</v>
      </c>
      <c r="W538" t="str">
        <f>IFERROR(_xlfn.T.TEST(E538:N538,O538:T538,2,2),"")</f>
        <v/>
      </c>
      <c r="X538">
        <f>AVERAGE(E538:N538)</f>
        <v>0</v>
      </c>
      <c r="Y538">
        <f>AVERAGE(O538:T538)</f>
        <v>0</v>
      </c>
    </row>
    <row r="539" spans="1:25" x14ac:dyDescent="0.25">
      <c r="A539">
        <v>547</v>
      </c>
      <c r="B539" t="s">
        <v>830</v>
      </c>
      <c r="C539">
        <v>115600</v>
      </c>
      <c r="D539">
        <v>70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f t="shared" si="8"/>
        <v>0</v>
      </c>
      <c r="V539">
        <f>SUMIFS(Tabel132[Cluster],Tabel132[ID],A539)</f>
        <v>0</v>
      </c>
      <c r="W539" t="str">
        <f>IFERROR(_xlfn.T.TEST(E539:N539,O539:T539,2,2),"")</f>
        <v/>
      </c>
      <c r="X539">
        <f>AVERAGE(E539:N539)</f>
        <v>0</v>
      </c>
      <c r="Y539">
        <f>AVERAGE(O539:T539)</f>
        <v>0</v>
      </c>
    </row>
    <row r="540" spans="1:25" x14ac:dyDescent="0.25">
      <c r="A540">
        <v>548</v>
      </c>
      <c r="B540" t="s">
        <v>831</v>
      </c>
      <c r="C540">
        <v>80500</v>
      </c>
      <c r="D540">
        <v>128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f t="shared" si="8"/>
        <v>0</v>
      </c>
      <c r="V540">
        <f>SUMIFS(Tabel132[Cluster],Tabel132[ID],A540)</f>
        <v>88</v>
      </c>
      <c r="W540" t="str">
        <f>IFERROR(_xlfn.T.TEST(E540:N540,O540:T540,2,2),"")</f>
        <v/>
      </c>
      <c r="X540">
        <f>AVERAGE(E540:N540)</f>
        <v>0</v>
      </c>
      <c r="Y540">
        <f>AVERAGE(O540:T540)</f>
        <v>0</v>
      </c>
    </row>
    <row r="541" spans="1:25" x14ac:dyDescent="0.25">
      <c r="A541">
        <v>549</v>
      </c>
      <c r="B541" t="s">
        <v>220</v>
      </c>
      <c r="C541">
        <v>63500</v>
      </c>
      <c r="D541">
        <v>1129</v>
      </c>
      <c r="E541">
        <v>25879</v>
      </c>
      <c r="F541">
        <v>25747</v>
      </c>
      <c r="G541">
        <v>31666</v>
      </c>
      <c r="H541">
        <v>20912</v>
      </c>
      <c r="I541">
        <v>22516</v>
      </c>
      <c r="J541">
        <v>21311</v>
      </c>
      <c r="K541">
        <v>19850</v>
      </c>
      <c r="L541">
        <v>17335</v>
      </c>
      <c r="M541">
        <v>12439</v>
      </c>
      <c r="N541">
        <v>17162</v>
      </c>
      <c r="O541">
        <v>25008</v>
      </c>
      <c r="P541">
        <v>25696</v>
      </c>
      <c r="Q541">
        <v>22642</v>
      </c>
      <c r="R541">
        <v>22601</v>
      </c>
      <c r="S541">
        <v>20901</v>
      </c>
      <c r="T541">
        <v>13099</v>
      </c>
      <c r="U541">
        <f t="shared" si="8"/>
        <v>1</v>
      </c>
      <c r="V541">
        <f>SUMIFS(Tabel132[Cluster],Tabel132[ID],A541)</f>
        <v>0</v>
      </c>
      <c r="W541">
        <f>IFERROR(_xlfn.T.TEST(E541:N541,O541:T541,2,2),"")</f>
        <v>0.94776960988766468</v>
      </c>
      <c r="X541">
        <f>AVERAGE(E541:N541)</f>
        <v>21481.7</v>
      </c>
      <c r="Y541">
        <f>AVERAGE(O541:T541)</f>
        <v>21657.833333333332</v>
      </c>
    </row>
    <row r="542" spans="1:25" x14ac:dyDescent="0.25">
      <c r="A542">
        <v>550</v>
      </c>
      <c r="B542" t="s">
        <v>832</v>
      </c>
      <c r="C542">
        <v>43500</v>
      </c>
      <c r="D542">
        <v>926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f t="shared" si="8"/>
        <v>0</v>
      </c>
      <c r="V542">
        <f>SUMIFS(Tabel132[Cluster],Tabel132[ID],A542)</f>
        <v>55</v>
      </c>
      <c r="W542" t="str">
        <f>IFERROR(_xlfn.T.TEST(E542:N542,O542:T542,2,2),"")</f>
        <v/>
      </c>
      <c r="X542">
        <f>AVERAGE(E542:N542)</f>
        <v>0</v>
      </c>
      <c r="Y542">
        <f>AVERAGE(O542:T542)</f>
        <v>0</v>
      </c>
    </row>
    <row r="543" spans="1:25" x14ac:dyDescent="0.25">
      <c r="A543">
        <v>551</v>
      </c>
      <c r="B543" t="s">
        <v>833</v>
      </c>
      <c r="C543">
        <v>50500</v>
      </c>
      <c r="D543">
        <v>536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f t="shared" si="8"/>
        <v>0</v>
      </c>
      <c r="V543">
        <f>SUMIFS(Tabel132[Cluster],Tabel132[ID],A543)</f>
        <v>66</v>
      </c>
      <c r="W543" t="str">
        <f>IFERROR(_xlfn.T.TEST(E543:N543,O543:T543,2,2),"")</f>
        <v/>
      </c>
      <c r="X543">
        <f>AVERAGE(E543:N543)</f>
        <v>0</v>
      </c>
      <c r="Y543">
        <f>AVERAGE(O543:T543)</f>
        <v>0</v>
      </c>
    </row>
    <row r="544" spans="1:25" x14ac:dyDescent="0.25">
      <c r="A544">
        <v>552</v>
      </c>
      <c r="B544" t="s">
        <v>834</v>
      </c>
      <c r="C544">
        <v>87700</v>
      </c>
      <c r="D544">
        <v>987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f t="shared" si="8"/>
        <v>0</v>
      </c>
      <c r="V544">
        <f>SUMIFS(Tabel132[Cluster],Tabel132[ID],A544)</f>
        <v>94</v>
      </c>
      <c r="W544" t="str">
        <f>IFERROR(_xlfn.T.TEST(E544:N544,O544:T544,2,2),"")</f>
        <v/>
      </c>
      <c r="X544">
        <f>AVERAGE(E544:N544)</f>
        <v>0</v>
      </c>
      <c r="Y544">
        <f>AVERAGE(O544:T544)</f>
        <v>0</v>
      </c>
    </row>
    <row r="545" spans="1:25" x14ac:dyDescent="0.25">
      <c r="A545">
        <v>553</v>
      </c>
      <c r="B545" t="s">
        <v>835</v>
      </c>
      <c r="C545">
        <v>105200</v>
      </c>
      <c r="D545">
        <v>1123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f t="shared" si="8"/>
        <v>0</v>
      </c>
      <c r="V545">
        <f>SUMIFS(Tabel132[Cluster],Tabel132[ID],A545)</f>
        <v>0</v>
      </c>
      <c r="W545" t="str">
        <f>IFERROR(_xlfn.T.TEST(E545:N545,O545:T545,2,2),"")</f>
        <v/>
      </c>
      <c r="X545">
        <f>AVERAGE(E545:N545)</f>
        <v>0</v>
      </c>
      <c r="Y545">
        <f>AVERAGE(O545:T545)</f>
        <v>0</v>
      </c>
    </row>
    <row r="546" spans="1:25" x14ac:dyDescent="0.25">
      <c r="A546">
        <v>554</v>
      </c>
      <c r="B546" t="s">
        <v>836</v>
      </c>
      <c r="C546">
        <v>53700</v>
      </c>
      <c r="D546">
        <v>359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f t="shared" si="8"/>
        <v>0</v>
      </c>
      <c r="V546">
        <f>SUMIFS(Tabel132[Cluster],Tabel132[ID],A546)</f>
        <v>75</v>
      </c>
      <c r="W546" t="str">
        <f>IFERROR(_xlfn.T.TEST(E546:N546,O546:T546,2,2),"")</f>
        <v/>
      </c>
      <c r="X546">
        <f>AVERAGE(E546:N546)</f>
        <v>0</v>
      </c>
      <c r="Y546">
        <f>AVERAGE(O546:T546)</f>
        <v>0</v>
      </c>
    </row>
    <row r="547" spans="1:25" x14ac:dyDescent="0.25">
      <c r="A547">
        <v>555</v>
      </c>
      <c r="B547" t="s">
        <v>837</v>
      </c>
      <c r="C547">
        <v>80600</v>
      </c>
      <c r="D547">
        <v>128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f t="shared" si="8"/>
        <v>0</v>
      </c>
      <c r="V547">
        <f>SUMIFS(Tabel132[Cluster],Tabel132[ID],A547)</f>
        <v>88</v>
      </c>
      <c r="W547" t="str">
        <f>IFERROR(_xlfn.T.TEST(E547:N547,O547:T547,2,2),"")</f>
        <v/>
      </c>
      <c r="X547">
        <f>AVERAGE(E547:N547)</f>
        <v>0</v>
      </c>
      <c r="Y547">
        <f>AVERAGE(O547:T547)</f>
        <v>0</v>
      </c>
    </row>
    <row r="548" spans="1:25" x14ac:dyDescent="0.25">
      <c r="A548">
        <v>556</v>
      </c>
      <c r="B548" t="s">
        <v>221</v>
      </c>
      <c r="C548">
        <v>8700</v>
      </c>
      <c r="D548">
        <v>44</v>
      </c>
      <c r="E548">
        <v>552</v>
      </c>
      <c r="F548">
        <v>312</v>
      </c>
      <c r="G548">
        <v>205</v>
      </c>
      <c r="H548">
        <v>126</v>
      </c>
      <c r="I548">
        <v>356</v>
      </c>
      <c r="J548">
        <v>121</v>
      </c>
      <c r="K548">
        <v>2602</v>
      </c>
      <c r="L548">
        <v>325</v>
      </c>
      <c r="M548">
        <v>1343</v>
      </c>
      <c r="N548">
        <v>61</v>
      </c>
      <c r="O548">
        <v>205</v>
      </c>
      <c r="P548">
        <v>955</v>
      </c>
      <c r="Q548">
        <v>302</v>
      </c>
      <c r="R548">
        <v>658</v>
      </c>
      <c r="S548">
        <v>392</v>
      </c>
      <c r="T548">
        <v>209</v>
      </c>
      <c r="U548">
        <f t="shared" si="8"/>
        <v>1</v>
      </c>
      <c r="V548">
        <f>SUMIFS(Tabel132[Cluster],Tabel132[ID],A548)</f>
        <v>26</v>
      </c>
      <c r="W548">
        <f>IFERROR(_xlfn.T.TEST(E548:N548,O548:T548,2,2),"")</f>
        <v>0.67383544618539681</v>
      </c>
      <c r="X548">
        <f>AVERAGE(E548:N548)</f>
        <v>600.29999999999995</v>
      </c>
      <c r="Y548">
        <f>AVERAGE(O548:T548)</f>
        <v>453.5</v>
      </c>
    </row>
    <row r="549" spans="1:25" x14ac:dyDescent="0.25">
      <c r="A549">
        <v>557</v>
      </c>
      <c r="B549" t="s">
        <v>838</v>
      </c>
      <c r="C549">
        <v>75300</v>
      </c>
      <c r="D549">
        <v>331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f t="shared" si="8"/>
        <v>0</v>
      </c>
      <c r="V549">
        <f>SUMIFS(Tabel132[Cluster],Tabel132[ID],A549)</f>
        <v>84</v>
      </c>
      <c r="W549" t="str">
        <f>IFERROR(_xlfn.T.TEST(E549:N549,O549:T549,2,2),"")</f>
        <v/>
      </c>
      <c r="X549">
        <f>AVERAGE(E549:N549)</f>
        <v>0</v>
      </c>
      <c r="Y549">
        <f>AVERAGE(O549:T549)</f>
        <v>0</v>
      </c>
    </row>
    <row r="550" spans="1:25" x14ac:dyDescent="0.25">
      <c r="A550">
        <v>558</v>
      </c>
      <c r="B550" t="s">
        <v>222</v>
      </c>
      <c r="C550">
        <v>3600</v>
      </c>
      <c r="D550">
        <v>353</v>
      </c>
      <c r="E550">
        <v>1333</v>
      </c>
      <c r="F550">
        <v>2997</v>
      </c>
      <c r="G550">
        <v>1828</v>
      </c>
      <c r="H550">
        <v>4859</v>
      </c>
      <c r="I550">
        <v>1782</v>
      </c>
      <c r="J550">
        <v>934</v>
      </c>
      <c r="K550">
        <v>840</v>
      </c>
      <c r="L550">
        <v>1191</v>
      </c>
      <c r="M550">
        <v>2228</v>
      </c>
      <c r="N550">
        <v>1190</v>
      </c>
      <c r="O550">
        <v>2760</v>
      </c>
      <c r="P550">
        <v>1492</v>
      </c>
      <c r="Q550">
        <v>1157</v>
      </c>
      <c r="R550">
        <v>658</v>
      </c>
      <c r="S550">
        <v>4567</v>
      </c>
      <c r="T550">
        <v>5178</v>
      </c>
      <c r="U550">
        <f t="shared" si="8"/>
        <v>1</v>
      </c>
      <c r="V550">
        <f>SUMIFS(Tabel132[Cluster],Tabel132[ID],A550)</f>
        <v>5</v>
      </c>
      <c r="W550">
        <f>IFERROR(_xlfn.T.TEST(E550:N550,O550:T550,2,2),"")</f>
        <v>0.36712203188181469</v>
      </c>
      <c r="X550">
        <f>AVERAGE(E550:N550)</f>
        <v>1918.2</v>
      </c>
      <c r="Y550">
        <f>AVERAGE(O550:T550)</f>
        <v>2635.3333333333335</v>
      </c>
    </row>
    <row r="551" spans="1:25" x14ac:dyDescent="0.25">
      <c r="A551">
        <v>559</v>
      </c>
      <c r="B551" t="s">
        <v>839</v>
      </c>
      <c r="C551">
        <v>50600</v>
      </c>
      <c r="D551">
        <v>536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f t="shared" si="8"/>
        <v>0</v>
      </c>
      <c r="V551">
        <f>SUMIFS(Tabel132[Cluster],Tabel132[ID],A551)</f>
        <v>66</v>
      </c>
      <c r="W551" t="str">
        <f>IFERROR(_xlfn.T.TEST(E551:N551,O551:T551,2,2),"")</f>
        <v/>
      </c>
      <c r="X551">
        <f>AVERAGE(E551:N551)</f>
        <v>0</v>
      </c>
      <c r="Y551">
        <f>AVERAGE(O551:T551)</f>
        <v>0</v>
      </c>
    </row>
    <row r="552" spans="1:25" x14ac:dyDescent="0.25">
      <c r="A552">
        <v>560</v>
      </c>
      <c r="B552" t="s">
        <v>840</v>
      </c>
      <c r="C552">
        <v>89900</v>
      </c>
      <c r="D552">
        <v>607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f t="shared" si="8"/>
        <v>0</v>
      </c>
      <c r="V552">
        <f>SUMIFS(Tabel132[Cluster],Tabel132[ID],A552)</f>
        <v>96</v>
      </c>
      <c r="W552" t="str">
        <f>IFERROR(_xlfn.T.TEST(E552:N552,O552:T552,2,2),"")</f>
        <v/>
      </c>
      <c r="X552">
        <f>AVERAGE(E552:N552)</f>
        <v>0</v>
      </c>
      <c r="Y552">
        <f>AVERAGE(O552:T552)</f>
        <v>0</v>
      </c>
    </row>
    <row r="553" spans="1:25" x14ac:dyDescent="0.25">
      <c r="A553">
        <v>561</v>
      </c>
      <c r="B553" t="s">
        <v>841</v>
      </c>
      <c r="C553">
        <v>13600</v>
      </c>
      <c r="D553">
        <v>669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f t="shared" si="8"/>
        <v>0</v>
      </c>
      <c r="V553">
        <f>SUMIFS(Tabel132[Cluster],Tabel132[ID],A553)</f>
        <v>0</v>
      </c>
      <c r="W553" t="str">
        <f>IFERROR(_xlfn.T.TEST(E553:N553,O553:T553,2,2),"")</f>
        <v/>
      </c>
      <c r="X553">
        <f>AVERAGE(E553:N553)</f>
        <v>0</v>
      </c>
      <c r="Y553">
        <f>AVERAGE(O553:T553)</f>
        <v>0</v>
      </c>
    </row>
    <row r="554" spans="1:25" x14ac:dyDescent="0.25">
      <c r="A554">
        <v>562</v>
      </c>
      <c r="B554" t="s">
        <v>842</v>
      </c>
      <c r="C554">
        <v>53800</v>
      </c>
      <c r="D554">
        <v>359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f t="shared" si="8"/>
        <v>0</v>
      </c>
      <c r="V554">
        <f>SUMIFS(Tabel132[Cluster],Tabel132[ID],A554)</f>
        <v>75</v>
      </c>
      <c r="W554" t="str">
        <f>IFERROR(_xlfn.T.TEST(E554:N554,O554:T554,2,2),"")</f>
        <v/>
      </c>
      <c r="X554">
        <f>AVERAGE(E554:N554)</f>
        <v>0</v>
      </c>
      <c r="Y554">
        <f>AVERAGE(O554:T554)</f>
        <v>0</v>
      </c>
    </row>
    <row r="555" spans="1:25" x14ac:dyDescent="0.25">
      <c r="A555">
        <v>563</v>
      </c>
      <c r="B555" t="s">
        <v>843</v>
      </c>
      <c r="C555">
        <v>115700</v>
      </c>
      <c r="D555">
        <v>70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f t="shared" si="8"/>
        <v>0</v>
      </c>
      <c r="V555">
        <f>SUMIFS(Tabel132[Cluster],Tabel132[ID],A555)</f>
        <v>0</v>
      </c>
      <c r="W555" t="str">
        <f>IFERROR(_xlfn.T.TEST(E555:N555,O555:T555,2,2),"")</f>
        <v/>
      </c>
      <c r="X555">
        <f>AVERAGE(E555:N555)</f>
        <v>0</v>
      </c>
      <c r="Y555">
        <f>AVERAGE(O555:T555)</f>
        <v>0</v>
      </c>
    </row>
    <row r="556" spans="1:25" x14ac:dyDescent="0.25">
      <c r="A556">
        <v>564</v>
      </c>
      <c r="B556" t="s">
        <v>223</v>
      </c>
      <c r="C556">
        <v>52500</v>
      </c>
      <c r="D556">
        <v>904</v>
      </c>
      <c r="E556">
        <v>314</v>
      </c>
      <c r="F556">
        <v>254</v>
      </c>
      <c r="G556">
        <v>323</v>
      </c>
      <c r="H556">
        <v>150</v>
      </c>
      <c r="I556">
        <v>25</v>
      </c>
      <c r="J556">
        <v>0</v>
      </c>
      <c r="K556">
        <v>4</v>
      </c>
      <c r="L556">
        <v>140</v>
      </c>
      <c r="M556">
        <v>199</v>
      </c>
      <c r="N556">
        <v>72</v>
      </c>
      <c r="O556">
        <v>0</v>
      </c>
      <c r="P556">
        <v>127</v>
      </c>
      <c r="Q556">
        <v>153</v>
      </c>
      <c r="R556">
        <v>169</v>
      </c>
      <c r="S556">
        <v>125</v>
      </c>
      <c r="T556">
        <v>28</v>
      </c>
      <c r="U556">
        <f t="shared" si="8"/>
        <v>1</v>
      </c>
      <c r="V556">
        <f>SUMIFS(Tabel132[Cluster],Tabel132[ID],A556)</f>
        <v>74</v>
      </c>
      <c r="W556">
        <f>IFERROR(_xlfn.T.TEST(E556:N556,O556:T556,2,2),"")</f>
        <v>0.40110666095269387</v>
      </c>
      <c r="X556">
        <f>AVERAGE(E556:N556)</f>
        <v>148.1</v>
      </c>
      <c r="Y556">
        <f>AVERAGE(O556:T556)</f>
        <v>100.33333333333333</v>
      </c>
    </row>
    <row r="557" spans="1:25" x14ac:dyDescent="0.25">
      <c r="A557">
        <v>565</v>
      </c>
      <c r="B557" t="s">
        <v>224</v>
      </c>
      <c r="C557">
        <v>18000</v>
      </c>
      <c r="D557">
        <v>533</v>
      </c>
      <c r="E557">
        <v>179</v>
      </c>
      <c r="F557">
        <v>550</v>
      </c>
      <c r="G557">
        <v>871</v>
      </c>
      <c r="H557">
        <v>264</v>
      </c>
      <c r="I557">
        <v>457</v>
      </c>
      <c r="J557">
        <v>135</v>
      </c>
      <c r="K557">
        <v>265</v>
      </c>
      <c r="L557">
        <v>539</v>
      </c>
      <c r="M557">
        <v>633</v>
      </c>
      <c r="N557">
        <v>572</v>
      </c>
      <c r="O557">
        <v>1015</v>
      </c>
      <c r="P557">
        <v>683</v>
      </c>
      <c r="Q557">
        <v>490</v>
      </c>
      <c r="R557">
        <v>855</v>
      </c>
      <c r="S557">
        <v>1038</v>
      </c>
      <c r="T557">
        <v>622</v>
      </c>
      <c r="U557">
        <f t="shared" si="8"/>
        <v>1</v>
      </c>
      <c r="V557">
        <f>SUMIFS(Tabel132[Cluster],Tabel132[ID],A557)</f>
        <v>22</v>
      </c>
      <c r="W557">
        <f>IFERROR(_xlfn.T.TEST(E557:N557,O557:T557,2,2),"")</f>
        <v>1.2617048901331036E-2</v>
      </c>
      <c r="X557">
        <f>AVERAGE(E557:N557)</f>
        <v>446.5</v>
      </c>
      <c r="Y557">
        <f>AVERAGE(O557:T557)</f>
        <v>783.83333333333337</v>
      </c>
    </row>
    <row r="558" spans="1:25" x14ac:dyDescent="0.25">
      <c r="A558">
        <v>566</v>
      </c>
      <c r="B558" t="s">
        <v>225</v>
      </c>
      <c r="C558">
        <v>36900</v>
      </c>
      <c r="D558">
        <v>698</v>
      </c>
      <c r="E558">
        <v>1008</v>
      </c>
      <c r="F558">
        <v>1244</v>
      </c>
      <c r="G558">
        <v>1043</v>
      </c>
      <c r="H558">
        <v>409</v>
      </c>
      <c r="I558">
        <v>886</v>
      </c>
      <c r="J558">
        <v>3328</v>
      </c>
      <c r="K558">
        <v>1516</v>
      </c>
      <c r="L558">
        <v>1360</v>
      </c>
      <c r="M558">
        <v>872</v>
      </c>
      <c r="N558">
        <v>726</v>
      </c>
      <c r="O558">
        <v>1667</v>
      </c>
      <c r="P558">
        <v>1048</v>
      </c>
      <c r="Q558">
        <v>1433</v>
      </c>
      <c r="R558">
        <v>1432</v>
      </c>
      <c r="S558">
        <v>2559</v>
      </c>
      <c r="T558">
        <v>1141</v>
      </c>
      <c r="U558">
        <f t="shared" si="8"/>
        <v>1</v>
      </c>
      <c r="V558">
        <f>SUMIFS(Tabel132[Cluster],Tabel132[ID],A558)</f>
        <v>47</v>
      </c>
      <c r="W558">
        <f>IFERROR(_xlfn.T.TEST(E558:N558,O558:T558,2,2),"")</f>
        <v>0.42149241265271076</v>
      </c>
      <c r="X558">
        <f>AVERAGE(E558:N558)</f>
        <v>1239.2</v>
      </c>
      <c r="Y558">
        <f>AVERAGE(O558:T558)</f>
        <v>1546.6666666666667</v>
      </c>
    </row>
    <row r="559" spans="1:25" x14ac:dyDescent="0.25">
      <c r="A559">
        <v>567</v>
      </c>
      <c r="B559" t="s">
        <v>844</v>
      </c>
      <c r="C559">
        <v>200</v>
      </c>
      <c r="D559">
        <v>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f t="shared" si="8"/>
        <v>0</v>
      </c>
      <c r="V559">
        <f>SUMIFS(Tabel132[Cluster],Tabel132[ID],A559)</f>
        <v>0</v>
      </c>
      <c r="W559" t="str">
        <f>IFERROR(_xlfn.T.TEST(E559:N559,O559:T559,2,2),"")</f>
        <v/>
      </c>
      <c r="X559">
        <f>AVERAGE(E559:N559)</f>
        <v>0</v>
      </c>
      <c r="Y559">
        <f>AVERAGE(O559:T559)</f>
        <v>0</v>
      </c>
    </row>
    <row r="560" spans="1:25" x14ac:dyDescent="0.25">
      <c r="A560">
        <v>568</v>
      </c>
      <c r="B560" t="s">
        <v>845</v>
      </c>
      <c r="C560">
        <v>92400</v>
      </c>
      <c r="D560">
        <v>370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f t="shared" si="8"/>
        <v>0</v>
      </c>
      <c r="V560">
        <f>SUMIFS(Tabel132[Cluster],Tabel132[ID],A560)</f>
        <v>96</v>
      </c>
      <c r="W560" t="str">
        <f>IFERROR(_xlfn.T.TEST(E560:N560,O560:T560,2,2),"")</f>
        <v/>
      </c>
      <c r="X560">
        <f>AVERAGE(E560:N560)</f>
        <v>0</v>
      </c>
      <c r="Y560">
        <f>AVERAGE(O560:T560)</f>
        <v>0</v>
      </c>
    </row>
    <row r="561" spans="1:25" x14ac:dyDescent="0.25">
      <c r="A561">
        <v>569</v>
      </c>
      <c r="B561" t="s">
        <v>846</v>
      </c>
      <c r="C561">
        <v>54100</v>
      </c>
      <c r="D561">
        <v>367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f t="shared" si="8"/>
        <v>0</v>
      </c>
      <c r="V561">
        <f>SUMIFS(Tabel132[Cluster],Tabel132[ID],A561)</f>
        <v>75</v>
      </c>
      <c r="W561" t="str">
        <f>IFERROR(_xlfn.T.TEST(E561:N561,O561:T561,2,2),"")</f>
        <v/>
      </c>
      <c r="X561">
        <f>AVERAGE(E561:N561)</f>
        <v>0</v>
      </c>
      <c r="Y561">
        <f>AVERAGE(O561:T561)</f>
        <v>0</v>
      </c>
    </row>
    <row r="562" spans="1:25" x14ac:dyDescent="0.25">
      <c r="A562">
        <v>570</v>
      </c>
      <c r="B562" t="s">
        <v>847</v>
      </c>
      <c r="C562">
        <v>102200</v>
      </c>
      <c r="D562">
        <v>932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f t="shared" si="8"/>
        <v>0</v>
      </c>
      <c r="V562">
        <f>SUMIFS(Tabel132[Cluster],Tabel132[ID],A562)</f>
        <v>0</v>
      </c>
      <c r="W562" t="str">
        <f>IFERROR(_xlfn.T.TEST(E562:N562,O562:T562,2,2),"")</f>
        <v/>
      </c>
      <c r="X562">
        <f>AVERAGE(E562:N562)</f>
        <v>0</v>
      </c>
      <c r="Y562">
        <f>AVERAGE(O562:T562)</f>
        <v>0</v>
      </c>
    </row>
    <row r="563" spans="1:25" x14ac:dyDescent="0.25">
      <c r="A563">
        <v>571</v>
      </c>
      <c r="B563" t="s">
        <v>848</v>
      </c>
      <c r="C563">
        <v>67900</v>
      </c>
      <c r="D563">
        <v>856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f t="shared" si="8"/>
        <v>0</v>
      </c>
      <c r="V563">
        <f>SUMIFS(Tabel132[Cluster],Tabel132[ID],A563)</f>
        <v>80</v>
      </c>
      <c r="W563" t="str">
        <f>IFERROR(_xlfn.T.TEST(E563:N563,O563:T563,2,2),"")</f>
        <v/>
      </c>
      <c r="X563">
        <f>AVERAGE(E563:N563)</f>
        <v>0</v>
      </c>
      <c r="Y563">
        <f>AVERAGE(O563:T563)</f>
        <v>0</v>
      </c>
    </row>
    <row r="564" spans="1:25" x14ac:dyDescent="0.25">
      <c r="A564">
        <v>572</v>
      </c>
      <c r="B564" t="s">
        <v>849</v>
      </c>
      <c r="C564">
        <v>18400</v>
      </c>
      <c r="D564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f t="shared" si="8"/>
        <v>0</v>
      </c>
      <c r="V564">
        <f>SUMIFS(Tabel132[Cluster],Tabel132[ID],A564)</f>
        <v>0</v>
      </c>
      <c r="W564" t="str">
        <f>IFERROR(_xlfn.T.TEST(E564:N564,O564:T564,2,2),"")</f>
        <v/>
      </c>
      <c r="X564">
        <f>AVERAGE(E564:N564)</f>
        <v>0</v>
      </c>
      <c r="Y564">
        <f>AVERAGE(O564:T564)</f>
        <v>0</v>
      </c>
    </row>
    <row r="565" spans="1:25" x14ac:dyDescent="0.25">
      <c r="A565">
        <v>573</v>
      </c>
      <c r="B565" t="s">
        <v>226</v>
      </c>
      <c r="C565">
        <v>15800</v>
      </c>
      <c r="D565">
        <v>409</v>
      </c>
      <c r="E565">
        <v>846</v>
      </c>
      <c r="F565">
        <v>667</v>
      </c>
      <c r="G565">
        <v>404</v>
      </c>
      <c r="H565">
        <v>90</v>
      </c>
      <c r="I565">
        <v>269</v>
      </c>
      <c r="J565">
        <v>336</v>
      </c>
      <c r="K565">
        <v>260</v>
      </c>
      <c r="L565">
        <v>159</v>
      </c>
      <c r="M565">
        <v>398</v>
      </c>
      <c r="N565">
        <v>169</v>
      </c>
      <c r="O565">
        <v>690</v>
      </c>
      <c r="P565">
        <v>453</v>
      </c>
      <c r="Q565">
        <v>76</v>
      </c>
      <c r="R565">
        <v>601</v>
      </c>
      <c r="S565">
        <v>639</v>
      </c>
      <c r="T565">
        <v>157</v>
      </c>
      <c r="U565">
        <f t="shared" si="8"/>
        <v>1</v>
      </c>
      <c r="V565">
        <f>SUMIFS(Tabel132[Cluster],Tabel132[ID],A565)</f>
        <v>19</v>
      </c>
      <c r="W565">
        <f>IFERROR(_xlfn.T.TEST(E565:N565,O565:T565,2,2),"")</f>
        <v>0.55725827861575783</v>
      </c>
      <c r="X565">
        <f>AVERAGE(E565:N565)</f>
        <v>359.8</v>
      </c>
      <c r="Y565">
        <f>AVERAGE(O565:T565)</f>
        <v>436</v>
      </c>
    </row>
    <row r="566" spans="1:25" x14ac:dyDescent="0.25">
      <c r="A566">
        <v>574</v>
      </c>
      <c r="B566" t="s">
        <v>227</v>
      </c>
      <c r="C566">
        <v>88100</v>
      </c>
      <c r="D566">
        <v>987</v>
      </c>
      <c r="E566">
        <v>54</v>
      </c>
      <c r="F566">
        <v>1442</v>
      </c>
      <c r="G566">
        <v>864</v>
      </c>
      <c r="H566">
        <v>0</v>
      </c>
      <c r="I566">
        <v>1428</v>
      </c>
      <c r="J566">
        <v>446</v>
      </c>
      <c r="K566">
        <v>323</v>
      </c>
      <c r="L566">
        <v>2279</v>
      </c>
      <c r="M566">
        <v>2</v>
      </c>
      <c r="N566">
        <v>623</v>
      </c>
      <c r="O566">
        <v>1267</v>
      </c>
      <c r="P566">
        <v>1328</v>
      </c>
      <c r="Q566">
        <v>545</v>
      </c>
      <c r="R566">
        <v>1207</v>
      </c>
      <c r="S566">
        <v>1536</v>
      </c>
      <c r="T566">
        <v>0</v>
      </c>
      <c r="U566">
        <f t="shared" si="8"/>
        <v>1</v>
      </c>
      <c r="V566">
        <f>SUMIFS(Tabel132[Cluster],Tabel132[ID],A566)</f>
        <v>94</v>
      </c>
      <c r="W566">
        <f>IFERROR(_xlfn.T.TEST(E566:N566,O566:T566,2,2),"")</f>
        <v>0.52837966163731631</v>
      </c>
      <c r="X566">
        <f>AVERAGE(E566:N566)</f>
        <v>746.1</v>
      </c>
      <c r="Y566">
        <f>AVERAGE(O566:T566)</f>
        <v>980.5</v>
      </c>
    </row>
    <row r="567" spans="1:25" x14ac:dyDescent="0.25">
      <c r="A567">
        <v>575</v>
      </c>
      <c r="B567" t="s">
        <v>228</v>
      </c>
      <c r="C567">
        <v>68700</v>
      </c>
      <c r="D567">
        <v>51</v>
      </c>
      <c r="E567">
        <v>2217</v>
      </c>
      <c r="F567">
        <v>1129</v>
      </c>
      <c r="G567">
        <v>3259</v>
      </c>
      <c r="H567">
        <v>1284</v>
      </c>
      <c r="I567">
        <v>1288</v>
      </c>
      <c r="J567">
        <v>974</v>
      </c>
      <c r="K567">
        <v>1199</v>
      </c>
      <c r="L567">
        <v>1008</v>
      </c>
      <c r="M567">
        <v>179</v>
      </c>
      <c r="N567">
        <v>768</v>
      </c>
      <c r="O567">
        <v>1701</v>
      </c>
      <c r="P567">
        <v>1497</v>
      </c>
      <c r="Q567">
        <v>1416</v>
      </c>
      <c r="R567">
        <v>1488</v>
      </c>
      <c r="S567">
        <v>1315</v>
      </c>
      <c r="T567">
        <v>195</v>
      </c>
      <c r="U567">
        <f t="shared" si="8"/>
        <v>1</v>
      </c>
      <c r="V567">
        <f>SUMIFS(Tabel132[Cluster],Tabel132[ID],A567)</f>
        <v>81</v>
      </c>
      <c r="W567">
        <f>IFERROR(_xlfn.T.TEST(E567:N567,O567:T567,2,2),"")</f>
        <v>0.87566223274206434</v>
      </c>
      <c r="X567">
        <f>AVERAGE(E567:N567)</f>
        <v>1330.5</v>
      </c>
      <c r="Y567">
        <f>AVERAGE(O567:T567)</f>
        <v>1268.6666666666667</v>
      </c>
    </row>
    <row r="568" spans="1:25" x14ac:dyDescent="0.25">
      <c r="A568">
        <v>576</v>
      </c>
      <c r="B568" t="s">
        <v>850</v>
      </c>
      <c r="C568">
        <v>92600</v>
      </c>
      <c r="D568">
        <v>370</v>
      </c>
      <c r="E568">
        <v>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f t="shared" si="8"/>
        <v>1</v>
      </c>
      <c r="V568">
        <f>SUMIFS(Tabel132[Cluster],Tabel132[ID],A568)</f>
        <v>96</v>
      </c>
      <c r="W568">
        <f>IFERROR(_xlfn.T.TEST(E568:N568,O568:T568,2,2),"")</f>
        <v>0.32310959392755689</v>
      </c>
      <c r="X568">
        <f>AVERAGE(E568:N568)</f>
        <v>2.9</v>
      </c>
      <c r="Y568">
        <f>AVERAGE(O568:T568)</f>
        <v>0</v>
      </c>
    </row>
    <row r="569" spans="1:25" x14ac:dyDescent="0.25">
      <c r="A569">
        <v>577</v>
      </c>
      <c r="B569" t="s">
        <v>229</v>
      </c>
      <c r="C569">
        <v>6600</v>
      </c>
      <c r="D569">
        <v>369</v>
      </c>
      <c r="E569">
        <v>3545</v>
      </c>
      <c r="F569">
        <v>2814</v>
      </c>
      <c r="G569">
        <v>1306</v>
      </c>
      <c r="H569">
        <v>1034</v>
      </c>
      <c r="I569">
        <v>2403</v>
      </c>
      <c r="J569">
        <v>546</v>
      </c>
      <c r="K569">
        <v>2252</v>
      </c>
      <c r="L569">
        <v>959</v>
      </c>
      <c r="M569">
        <v>1097</v>
      </c>
      <c r="N569">
        <v>959</v>
      </c>
      <c r="O569">
        <v>3403</v>
      </c>
      <c r="P569">
        <v>1669</v>
      </c>
      <c r="Q569">
        <v>1897</v>
      </c>
      <c r="R569">
        <v>2994</v>
      </c>
      <c r="S569">
        <v>1998</v>
      </c>
      <c r="T569">
        <v>1051</v>
      </c>
      <c r="U569">
        <f t="shared" si="8"/>
        <v>1</v>
      </c>
      <c r="V569">
        <f>SUMIFS(Tabel132[Cluster],Tabel132[ID],A569)</f>
        <v>9</v>
      </c>
      <c r="W569">
        <f>IFERROR(_xlfn.T.TEST(E569:N569,O569:T569,2,2),"")</f>
        <v>0.34735742506121414</v>
      </c>
      <c r="X569">
        <f>AVERAGE(E569:N569)</f>
        <v>1691.5</v>
      </c>
      <c r="Y569">
        <f>AVERAGE(O569:T569)</f>
        <v>2168.6666666666665</v>
      </c>
    </row>
    <row r="570" spans="1:25" x14ac:dyDescent="0.25">
      <c r="A570">
        <v>578</v>
      </c>
      <c r="B570" t="s">
        <v>851</v>
      </c>
      <c r="C570">
        <v>54200</v>
      </c>
      <c r="D570">
        <v>367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f t="shared" si="8"/>
        <v>0</v>
      </c>
      <c r="V570">
        <f>SUMIFS(Tabel132[Cluster],Tabel132[ID],A570)</f>
        <v>75</v>
      </c>
      <c r="W570" t="str">
        <f>IFERROR(_xlfn.T.TEST(E570:N570,O570:T570,2,2),"")</f>
        <v/>
      </c>
      <c r="X570">
        <f>AVERAGE(E570:N570)</f>
        <v>0</v>
      </c>
      <c r="Y570">
        <f>AVERAGE(O570:T570)</f>
        <v>0</v>
      </c>
    </row>
    <row r="571" spans="1:25" x14ac:dyDescent="0.25">
      <c r="A571">
        <v>579</v>
      </c>
      <c r="B571" t="s">
        <v>852</v>
      </c>
      <c r="C571">
        <v>106300</v>
      </c>
      <c r="D571">
        <v>956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f t="shared" si="8"/>
        <v>0</v>
      </c>
      <c r="V571">
        <f>SUMIFS(Tabel132[Cluster],Tabel132[ID],A571)</f>
        <v>0</v>
      </c>
      <c r="W571" t="str">
        <f>IFERROR(_xlfn.T.TEST(E571:N571,O571:T571,2,2),"")</f>
        <v/>
      </c>
      <c r="X571">
        <f>AVERAGE(E571:N571)</f>
        <v>0</v>
      </c>
      <c r="Y571">
        <f>AVERAGE(O571:T571)</f>
        <v>0</v>
      </c>
    </row>
    <row r="572" spans="1:25" x14ac:dyDescent="0.25">
      <c r="A572">
        <v>580</v>
      </c>
      <c r="B572" t="s">
        <v>230</v>
      </c>
      <c r="C572">
        <v>79500</v>
      </c>
      <c r="D572">
        <v>339</v>
      </c>
      <c r="E572">
        <v>438</v>
      </c>
      <c r="F572">
        <v>1225</v>
      </c>
      <c r="G572">
        <v>1166</v>
      </c>
      <c r="H572">
        <v>506</v>
      </c>
      <c r="I572">
        <v>857</v>
      </c>
      <c r="J572">
        <v>435</v>
      </c>
      <c r="K572">
        <v>436</v>
      </c>
      <c r="L572">
        <v>340</v>
      </c>
      <c r="M572">
        <v>285</v>
      </c>
      <c r="N572">
        <v>539</v>
      </c>
      <c r="O572">
        <v>1207</v>
      </c>
      <c r="P572">
        <v>1139</v>
      </c>
      <c r="Q572">
        <v>1255</v>
      </c>
      <c r="R572">
        <v>585</v>
      </c>
      <c r="S572">
        <v>851</v>
      </c>
      <c r="T572">
        <v>1034</v>
      </c>
      <c r="U572">
        <f t="shared" si="8"/>
        <v>1</v>
      </c>
      <c r="V572">
        <f>SUMIFS(Tabel132[Cluster],Tabel132[ID],A572)</f>
        <v>86</v>
      </c>
      <c r="W572">
        <f>IFERROR(_xlfn.T.TEST(E572:N572,O572:T572,2,2),"")</f>
        <v>2.9510136239006952E-2</v>
      </c>
      <c r="X572">
        <f>AVERAGE(E572:N572)</f>
        <v>622.70000000000005</v>
      </c>
      <c r="Y572">
        <f>AVERAGE(O572:T572)</f>
        <v>1011.8333333333334</v>
      </c>
    </row>
    <row r="573" spans="1:25" x14ac:dyDescent="0.25">
      <c r="A573">
        <v>581</v>
      </c>
      <c r="B573" t="s">
        <v>231</v>
      </c>
      <c r="C573">
        <v>52700</v>
      </c>
      <c r="D573">
        <v>826</v>
      </c>
      <c r="E573">
        <v>64</v>
      </c>
      <c r="F573">
        <v>363</v>
      </c>
      <c r="G573">
        <v>864</v>
      </c>
      <c r="H573">
        <v>28</v>
      </c>
      <c r="I573">
        <v>11</v>
      </c>
      <c r="J573">
        <v>7</v>
      </c>
      <c r="K573">
        <v>19</v>
      </c>
      <c r="L573">
        <v>164</v>
      </c>
      <c r="M573">
        <v>74</v>
      </c>
      <c r="N573">
        <v>52</v>
      </c>
      <c r="O573">
        <v>3</v>
      </c>
      <c r="P573">
        <v>178</v>
      </c>
      <c r="Q573">
        <v>71</v>
      </c>
      <c r="R573">
        <v>211</v>
      </c>
      <c r="S573">
        <v>268</v>
      </c>
      <c r="T573">
        <v>92</v>
      </c>
      <c r="U573">
        <f t="shared" si="8"/>
        <v>1</v>
      </c>
      <c r="V573">
        <f>SUMIFS(Tabel132[Cluster],Tabel132[ID],A573)</f>
        <v>74</v>
      </c>
      <c r="W573">
        <f>IFERROR(_xlfn.T.TEST(E573:N573,O573:T573,2,2),"")</f>
        <v>0.81519220616416532</v>
      </c>
      <c r="X573">
        <f>AVERAGE(E573:N573)</f>
        <v>164.6</v>
      </c>
      <c r="Y573">
        <f>AVERAGE(O573:T573)</f>
        <v>137.16666666666666</v>
      </c>
    </row>
    <row r="574" spans="1:25" x14ac:dyDescent="0.25">
      <c r="A574">
        <v>582</v>
      </c>
      <c r="B574" t="s">
        <v>232</v>
      </c>
      <c r="C574">
        <v>22300</v>
      </c>
      <c r="D574">
        <v>731</v>
      </c>
      <c r="E574">
        <v>396</v>
      </c>
      <c r="F574">
        <v>289</v>
      </c>
      <c r="G574">
        <v>219</v>
      </c>
      <c r="H574">
        <v>88</v>
      </c>
      <c r="I574">
        <v>240</v>
      </c>
      <c r="J574">
        <v>1577</v>
      </c>
      <c r="K574">
        <v>3647</v>
      </c>
      <c r="L574">
        <v>451</v>
      </c>
      <c r="M574">
        <v>1030</v>
      </c>
      <c r="N574">
        <v>130</v>
      </c>
      <c r="O574">
        <v>27</v>
      </c>
      <c r="P574">
        <v>920</v>
      </c>
      <c r="Q574">
        <v>2208</v>
      </c>
      <c r="R574">
        <v>317</v>
      </c>
      <c r="S574">
        <v>219</v>
      </c>
      <c r="T574">
        <v>158</v>
      </c>
      <c r="U574">
        <f t="shared" si="8"/>
        <v>1</v>
      </c>
      <c r="V574">
        <f>SUMIFS(Tabel132[Cluster],Tabel132[ID],A574)</f>
        <v>28</v>
      </c>
      <c r="W574">
        <f>IFERROR(_xlfn.T.TEST(E574:N574,O574:T574,2,2),"")</f>
        <v>0.75660671535108071</v>
      </c>
      <c r="X574">
        <f>AVERAGE(E574:N574)</f>
        <v>806.7</v>
      </c>
      <c r="Y574">
        <f>AVERAGE(O574:T574)</f>
        <v>641.5</v>
      </c>
    </row>
    <row r="575" spans="1:25" x14ac:dyDescent="0.25">
      <c r="A575">
        <v>583</v>
      </c>
      <c r="B575" t="s">
        <v>233</v>
      </c>
      <c r="C575">
        <v>46600</v>
      </c>
      <c r="D575">
        <v>703</v>
      </c>
      <c r="E575">
        <v>1279</v>
      </c>
      <c r="F575">
        <v>761</v>
      </c>
      <c r="G575">
        <v>1610</v>
      </c>
      <c r="H575">
        <v>1854</v>
      </c>
      <c r="I575">
        <v>1021</v>
      </c>
      <c r="J575">
        <v>1215</v>
      </c>
      <c r="K575">
        <v>1127</v>
      </c>
      <c r="L575">
        <v>558</v>
      </c>
      <c r="M575">
        <v>718</v>
      </c>
      <c r="N575">
        <v>450</v>
      </c>
      <c r="O575">
        <v>1688</v>
      </c>
      <c r="P575">
        <v>953</v>
      </c>
      <c r="Q575">
        <v>1168</v>
      </c>
      <c r="R575">
        <v>1684</v>
      </c>
      <c r="S575">
        <v>477</v>
      </c>
      <c r="T575">
        <v>976</v>
      </c>
      <c r="U575">
        <f t="shared" si="8"/>
        <v>1</v>
      </c>
      <c r="V575">
        <f>SUMIFS(Tabel132[Cluster],Tabel132[ID],A575)</f>
        <v>61</v>
      </c>
      <c r="W575">
        <f>IFERROR(_xlfn.T.TEST(E575:N575,O575:T575,2,2),"")</f>
        <v>0.68384681886346388</v>
      </c>
      <c r="X575">
        <f>AVERAGE(E575:N575)</f>
        <v>1059.3</v>
      </c>
      <c r="Y575">
        <f>AVERAGE(O575:T575)</f>
        <v>1157.6666666666667</v>
      </c>
    </row>
    <row r="576" spans="1:25" x14ac:dyDescent="0.25">
      <c r="A576">
        <v>584</v>
      </c>
      <c r="B576" t="s">
        <v>853</v>
      </c>
      <c r="C576">
        <v>35300</v>
      </c>
      <c r="D576">
        <v>655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f t="shared" si="8"/>
        <v>0</v>
      </c>
      <c r="V576">
        <f>SUMIFS(Tabel132[Cluster],Tabel132[ID],A576)</f>
        <v>45</v>
      </c>
      <c r="W576" t="str">
        <f>IFERROR(_xlfn.T.TEST(E576:N576,O576:T576,2,2),"")</f>
        <v/>
      </c>
      <c r="X576">
        <f>AVERAGE(E576:N576)</f>
        <v>0</v>
      </c>
      <c r="Y576">
        <f>AVERAGE(O576:T576)</f>
        <v>0</v>
      </c>
    </row>
    <row r="577" spans="1:25" x14ac:dyDescent="0.25">
      <c r="A577">
        <v>585</v>
      </c>
      <c r="B577" t="s">
        <v>854</v>
      </c>
      <c r="C577">
        <v>54300</v>
      </c>
      <c r="D577">
        <v>367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f t="shared" si="8"/>
        <v>0</v>
      </c>
      <c r="V577">
        <f>SUMIFS(Tabel132[Cluster],Tabel132[ID],A577)</f>
        <v>75</v>
      </c>
      <c r="W577" t="str">
        <f>IFERROR(_xlfn.T.TEST(E577:N577,O577:T577,2,2),"")</f>
        <v/>
      </c>
      <c r="X577">
        <f>AVERAGE(E577:N577)</f>
        <v>0</v>
      </c>
      <c r="Y577">
        <f>AVERAGE(O577:T577)</f>
        <v>0</v>
      </c>
    </row>
    <row r="578" spans="1:25" x14ac:dyDescent="0.25">
      <c r="A578">
        <v>586</v>
      </c>
      <c r="B578" t="s">
        <v>855</v>
      </c>
      <c r="C578">
        <v>102500</v>
      </c>
      <c r="D578">
        <v>932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f t="shared" si="8"/>
        <v>0</v>
      </c>
      <c r="V578">
        <f>SUMIFS(Tabel132[Cluster],Tabel132[ID],A578)</f>
        <v>0</v>
      </c>
      <c r="W578" t="str">
        <f>IFERROR(_xlfn.T.TEST(E578:N578,O578:T578,2,2),"")</f>
        <v/>
      </c>
      <c r="X578">
        <f>AVERAGE(E578:N578)</f>
        <v>0</v>
      </c>
      <c r="Y578">
        <f>AVERAGE(O578:T578)</f>
        <v>0</v>
      </c>
    </row>
    <row r="579" spans="1:25" x14ac:dyDescent="0.25">
      <c r="A579">
        <v>587</v>
      </c>
      <c r="B579" t="s">
        <v>234</v>
      </c>
      <c r="C579">
        <v>81800</v>
      </c>
      <c r="D579">
        <v>795</v>
      </c>
      <c r="E579">
        <v>30</v>
      </c>
      <c r="F579">
        <v>133</v>
      </c>
      <c r="G579">
        <v>131</v>
      </c>
      <c r="H579">
        <v>3</v>
      </c>
      <c r="I579">
        <v>92</v>
      </c>
      <c r="J579">
        <v>24</v>
      </c>
      <c r="K579">
        <v>67</v>
      </c>
      <c r="L579">
        <v>18</v>
      </c>
      <c r="M579">
        <v>17</v>
      </c>
      <c r="N579">
        <v>0</v>
      </c>
      <c r="O579">
        <v>13</v>
      </c>
      <c r="P579">
        <v>125</v>
      </c>
      <c r="Q579">
        <v>139</v>
      </c>
      <c r="R579">
        <v>100</v>
      </c>
      <c r="S579">
        <v>103</v>
      </c>
      <c r="T579">
        <v>35</v>
      </c>
      <c r="U579">
        <f t="shared" si="8"/>
        <v>1</v>
      </c>
      <c r="V579">
        <f>SUMIFS(Tabel132[Cluster],Tabel132[ID],A579)</f>
        <v>90</v>
      </c>
      <c r="W579">
        <f>IFERROR(_xlfn.T.TEST(E579:N579,O579:T579,2,2),"")</f>
        <v>0.21165134294901861</v>
      </c>
      <c r="X579">
        <f>AVERAGE(E579:N579)</f>
        <v>51.5</v>
      </c>
      <c r="Y579">
        <f>AVERAGE(O579:T579)</f>
        <v>85.833333333333329</v>
      </c>
    </row>
    <row r="580" spans="1:25" x14ac:dyDescent="0.25">
      <c r="A580">
        <v>588</v>
      </c>
      <c r="B580" t="s">
        <v>235</v>
      </c>
      <c r="C580">
        <v>19600</v>
      </c>
      <c r="D580">
        <v>48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5</v>
      </c>
      <c r="K580">
        <v>7</v>
      </c>
      <c r="L580">
        <v>4</v>
      </c>
      <c r="M580">
        <v>26</v>
      </c>
      <c r="N580">
        <v>0</v>
      </c>
      <c r="O580">
        <v>0</v>
      </c>
      <c r="P580">
        <v>0</v>
      </c>
      <c r="Q580">
        <v>2</v>
      </c>
      <c r="R580">
        <v>3</v>
      </c>
      <c r="S580">
        <v>0</v>
      </c>
      <c r="T580">
        <v>0</v>
      </c>
      <c r="U580">
        <f t="shared" ref="U580:U643" si="9">IF(AND(X580=0,Y580=0),0,1)</f>
        <v>1</v>
      </c>
      <c r="V580">
        <f>SUMIFS(Tabel132[Cluster],Tabel132[ID],A580)</f>
        <v>24</v>
      </c>
      <c r="W580">
        <f>IFERROR(_xlfn.T.TEST(E580:N580,O580:T580,2,2),"")</f>
        <v>0.30347700005543143</v>
      </c>
      <c r="X580">
        <f>AVERAGE(E580:N580)</f>
        <v>4.4000000000000004</v>
      </c>
      <c r="Y580">
        <f>AVERAGE(O580:T580)</f>
        <v>0.83333333333333337</v>
      </c>
    </row>
    <row r="581" spans="1:25" x14ac:dyDescent="0.25">
      <c r="A581">
        <v>589</v>
      </c>
      <c r="B581" t="s">
        <v>236</v>
      </c>
      <c r="C581">
        <v>31800</v>
      </c>
      <c r="D581">
        <v>698</v>
      </c>
      <c r="E581">
        <v>2459</v>
      </c>
      <c r="F581">
        <v>2247</v>
      </c>
      <c r="G581">
        <v>1198</v>
      </c>
      <c r="H581">
        <v>787</v>
      </c>
      <c r="I581">
        <v>7133</v>
      </c>
      <c r="J581">
        <v>858</v>
      </c>
      <c r="K581">
        <v>2684</v>
      </c>
      <c r="L581">
        <v>6796</v>
      </c>
      <c r="M581">
        <v>2040</v>
      </c>
      <c r="N581">
        <v>299</v>
      </c>
      <c r="O581">
        <v>974</v>
      </c>
      <c r="P581">
        <v>10948</v>
      </c>
      <c r="Q581">
        <v>2748</v>
      </c>
      <c r="R581">
        <v>1635</v>
      </c>
      <c r="S581">
        <v>1314</v>
      </c>
      <c r="T581">
        <v>1533</v>
      </c>
      <c r="U581">
        <f t="shared" si="9"/>
        <v>1</v>
      </c>
      <c r="V581">
        <f>SUMIFS(Tabel132[Cluster],Tabel132[ID],A581)</f>
        <v>42</v>
      </c>
      <c r="W581">
        <f>IFERROR(_xlfn.T.TEST(E581:N581,O581:T581,2,2),"")</f>
        <v>0.73185350733811005</v>
      </c>
      <c r="X581">
        <f>AVERAGE(E581:N581)</f>
        <v>2650.1</v>
      </c>
      <c r="Y581">
        <f>AVERAGE(O581:T581)</f>
        <v>3192</v>
      </c>
    </row>
    <row r="582" spans="1:25" x14ac:dyDescent="0.25">
      <c r="A582">
        <v>590</v>
      </c>
      <c r="B582" t="s">
        <v>237</v>
      </c>
      <c r="C582">
        <v>27100</v>
      </c>
      <c r="D582">
        <v>886</v>
      </c>
      <c r="E582">
        <v>1597</v>
      </c>
      <c r="F582">
        <v>4368</v>
      </c>
      <c r="G582">
        <v>8404</v>
      </c>
      <c r="H582">
        <v>1940</v>
      </c>
      <c r="I582">
        <v>2856</v>
      </c>
      <c r="J582">
        <v>5764</v>
      </c>
      <c r="K582">
        <v>6395</v>
      </c>
      <c r="L582">
        <v>2050</v>
      </c>
      <c r="M582">
        <v>2721</v>
      </c>
      <c r="N582">
        <v>2387</v>
      </c>
      <c r="O582">
        <v>4204</v>
      </c>
      <c r="P582">
        <v>3333</v>
      </c>
      <c r="Q582">
        <v>5238</v>
      </c>
      <c r="R582">
        <v>3042</v>
      </c>
      <c r="S582">
        <v>3840</v>
      </c>
      <c r="T582">
        <v>2652</v>
      </c>
      <c r="U582">
        <f t="shared" si="9"/>
        <v>1</v>
      </c>
      <c r="V582">
        <f>SUMIFS(Tabel132[Cluster],Tabel132[ID],A582)</f>
        <v>35</v>
      </c>
      <c r="W582">
        <f>IFERROR(_xlfn.T.TEST(E582:N582,O582:T582,2,2),"")</f>
        <v>0.89772731202608602</v>
      </c>
      <c r="X582">
        <f>AVERAGE(E582:N582)</f>
        <v>3848.2</v>
      </c>
      <c r="Y582">
        <f>AVERAGE(O582:T582)</f>
        <v>3718.1666666666665</v>
      </c>
    </row>
    <row r="583" spans="1:25" x14ac:dyDescent="0.25">
      <c r="A583">
        <v>591</v>
      </c>
      <c r="B583" t="s">
        <v>856</v>
      </c>
      <c r="C583">
        <v>84400</v>
      </c>
      <c r="D583">
        <v>165</v>
      </c>
      <c r="E583">
        <v>0</v>
      </c>
      <c r="F583">
        <v>4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3</v>
      </c>
      <c r="N583">
        <v>0</v>
      </c>
      <c r="O583">
        <v>53</v>
      </c>
      <c r="P583">
        <v>0</v>
      </c>
      <c r="Q583">
        <v>0</v>
      </c>
      <c r="R583">
        <v>5</v>
      </c>
      <c r="S583">
        <v>9</v>
      </c>
      <c r="T583">
        <v>0</v>
      </c>
      <c r="U583">
        <f t="shared" si="9"/>
        <v>1</v>
      </c>
      <c r="V583">
        <f>SUMIFS(Tabel132[Cluster],Tabel132[ID],A583)</f>
        <v>92</v>
      </c>
      <c r="W583">
        <f>IFERROR(_xlfn.T.TEST(E583:N583,O583:T583,2,2),"")</f>
        <v>0.15066629583314275</v>
      </c>
      <c r="X583">
        <f>AVERAGE(E583:N583)</f>
        <v>1.3</v>
      </c>
      <c r="Y583">
        <f>AVERAGE(O583:T583)</f>
        <v>11.166666666666666</v>
      </c>
    </row>
    <row r="584" spans="1:25" x14ac:dyDescent="0.25">
      <c r="A584">
        <v>592</v>
      </c>
      <c r="B584" t="s">
        <v>857</v>
      </c>
      <c r="C584">
        <v>35900</v>
      </c>
      <c r="D584">
        <v>663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f t="shared" si="9"/>
        <v>0</v>
      </c>
      <c r="V584">
        <f>SUMIFS(Tabel132[Cluster],Tabel132[ID],A584)</f>
        <v>45</v>
      </c>
      <c r="W584" t="str">
        <f>IFERROR(_xlfn.T.TEST(E584:N584,O584:T584,2,2),"")</f>
        <v/>
      </c>
      <c r="X584">
        <f>AVERAGE(E584:N584)</f>
        <v>0</v>
      </c>
      <c r="Y584">
        <f>AVERAGE(O584:T584)</f>
        <v>0</v>
      </c>
    </row>
    <row r="585" spans="1:25" x14ac:dyDescent="0.25">
      <c r="A585">
        <v>593</v>
      </c>
      <c r="B585" t="s">
        <v>238</v>
      </c>
      <c r="C585">
        <v>16300</v>
      </c>
      <c r="D585">
        <v>385</v>
      </c>
      <c r="E585">
        <v>1515</v>
      </c>
      <c r="F585">
        <v>1397</v>
      </c>
      <c r="G585">
        <v>1300</v>
      </c>
      <c r="H585">
        <v>8347</v>
      </c>
      <c r="I585">
        <v>1118</v>
      </c>
      <c r="J585">
        <v>1260</v>
      </c>
      <c r="K585">
        <v>3051</v>
      </c>
      <c r="L585">
        <v>1471</v>
      </c>
      <c r="M585">
        <v>2229</v>
      </c>
      <c r="N585">
        <v>1086</v>
      </c>
      <c r="O585">
        <v>1372</v>
      </c>
      <c r="P585">
        <v>833</v>
      </c>
      <c r="Q585">
        <v>373</v>
      </c>
      <c r="R585">
        <v>368</v>
      </c>
      <c r="S585">
        <v>3245</v>
      </c>
      <c r="T585">
        <v>6216</v>
      </c>
      <c r="U585">
        <f t="shared" si="9"/>
        <v>1</v>
      </c>
      <c r="V585">
        <f>SUMIFS(Tabel132[Cluster],Tabel132[ID],A585)</f>
        <v>20</v>
      </c>
      <c r="W585">
        <f>IFERROR(_xlfn.T.TEST(E585:N585,O585:T585,2,2),"")</f>
        <v>0.85914545768235118</v>
      </c>
      <c r="X585">
        <f>AVERAGE(E585:N585)</f>
        <v>2277.4</v>
      </c>
      <c r="Y585">
        <f>AVERAGE(O585:T585)</f>
        <v>2067.8333333333335</v>
      </c>
    </row>
    <row r="586" spans="1:25" x14ac:dyDescent="0.25">
      <c r="A586">
        <v>594</v>
      </c>
      <c r="B586" t="s">
        <v>858</v>
      </c>
      <c r="C586">
        <v>54400</v>
      </c>
      <c r="D586">
        <v>367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f t="shared" si="9"/>
        <v>0</v>
      </c>
      <c r="V586">
        <f>SUMIFS(Tabel132[Cluster],Tabel132[ID],A586)</f>
        <v>75</v>
      </c>
      <c r="W586" t="str">
        <f>IFERROR(_xlfn.T.TEST(E586:N586,O586:T586,2,2),"")</f>
        <v/>
      </c>
      <c r="X586">
        <f>AVERAGE(E586:N586)</f>
        <v>0</v>
      </c>
      <c r="Y586">
        <f>AVERAGE(O586:T586)</f>
        <v>0</v>
      </c>
    </row>
    <row r="587" spans="1:25" x14ac:dyDescent="0.25">
      <c r="A587">
        <v>595</v>
      </c>
      <c r="B587" t="s">
        <v>239</v>
      </c>
      <c r="C587">
        <v>115200</v>
      </c>
      <c r="D587">
        <v>1083</v>
      </c>
      <c r="E587">
        <v>612</v>
      </c>
      <c r="F587">
        <v>465</v>
      </c>
      <c r="G587">
        <v>1060</v>
      </c>
      <c r="H587">
        <v>81</v>
      </c>
      <c r="I587">
        <v>705</v>
      </c>
      <c r="J587">
        <v>11</v>
      </c>
      <c r="K587">
        <v>251</v>
      </c>
      <c r="L587">
        <v>239</v>
      </c>
      <c r="M587">
        <v>57</v>
      </c>
      <c r="N587">
        <v>176</v>
      </c>
      <c r="O587">
        <v>91</v>
      </c>
      <c r="P587">
        <v>867</v>
      </c>
      <c r="Q587">
        <v>387</v>
      </c>
      <c r="R587">
        <v>765</v>
      </c>
      <c r="S587">
        <v>591</v>
      </c>
      <c r="T587">
        <v>87</v>
      </c>
      <c r="U587">
        <f t="shared" si="9"/>
        <v>1</v>
      </c>
      <c r="V587">
        <f>SUMIFS(Tabel132[Cluster],Tabel132[ID],A587)</f>
        <v>0</v>
      </c>
      <c r="W587">
        <f>IFERROR(_xlfn.T.TEST(E587:N587,O587:T587,2,2),"")</f>
        <v>0.57874350395024798</v>
      </c>
      <c r="X587">
        <f>AVERAGE(E587:N587)</f>
        <v>365.7</v>
      </c>
      <c r="Y587">
        <f>AVERAGE(O587:T587)</f>
        <v>464.66666666666669</v>
      </c>
    </row>
    <row r="588" spans="1:25" x14ac:dyDescent="0.25">
      <c r="A588">
        <v>596</v>
      </c>
      <c r="B588" t="s">
        <v>240</v>
      </c>
      <c r="C588">
        <v>52600</v>
      </c>
      <c r="D588">
        <v>904</v>
      </c>
      <c r="E588">
        <v>4090</v>
      </c>
      <c r="F588">
        <v>5282</v>
      </c>
      <c r="G588">
        <v>4307</v>
      </c>
      <c r="H588">
        <v>2613</v>
      </c>
      <c r="I588">
        <v>695</v>
      </c>
      <c r="J588">
        <v>464</v>
      </c>
      <c r="K588">
        <v>1471</v>
      </c>
      <c r="L588">
        <v>2023</v>
      </c>
      <c r="M588">
        <v>1748</v>
      </c>
      <c r="N588">
        <v>909</v>
      </c>
      <c r="O588">
        <v>6627</v>
      </c>
      <c r="P588">
        <v>2458</v>
      </c>
      <c r="Q588">
        <v>5849</v>
      </c>
      <c r="R588">
        <v>4503</v>
      </c>
      <c r="S588">
        <v>3502</v>
      </c>
      <c r="T588">
        <v>3172</v>
      </c>
      <c r="U588">
        <f t="shared" si="9"/>
        <v>1</v>
      </c>
      <c r="V588">
        <f>SUMIFS(Tabel132[Cluster],Tabel132[ID],A588)</f>
        <v>74</v>
      </c>
      <c r="W588">
        <f>IFERROR(_xlfn.T.TEST(E588:N588,O588:T588,2,2),"")</f>
        <v>3.5117455670290475E-2</v>
      </c>
      <c r="X588">
        <f>AVERAGE(E588:N588)</f>
        <v>2360.1999999999998</v>
      </c>
      <c r="Y588">
        <f>AVERAGE(O588:T588)</f>
        <v>4351.833333333333</v>
      </c>
    </row>
    <row r="589" spans="1:25" x14ac:dyDescent="0.25">
      <c r="A589">
        <v>597</v>
      </c>
      <c r="B589" t="s">
        <v>859</v>
      </c>
      <c r="C589">
        <v>31900</v>
      </c>
      <c r="D589">
        <v>589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f t="shared" si="9"/>
        <v>0</v>
      </c>
      <c r="V589">
        <f>SUMIFS(Tabel132[Cluster],Tabel132[ID],A589)</f>
        <v>42</v>
      </c>
      <c r="W589" t="str">
        <f>IFERROR(_xlfn.T.TEST(E589:N589,O589:T589,2,2),"")</f>
        <v/>
      </c>
      <c r="X589">
        <f>AVERAGE(E589:N589)</f>
        <v>0</v>
      </c>
      <c r="Y589">
        <f>AVERAGE(O589:T589)</f>
        <v>0</v>
      </c>
    </row>
    <row r="590" spans="1:25" x14ac:dyDescent="0.25">
      <c r="A590">
        <v>598</v>
      </c>
      <c r="B590" t="s">
        <v>241</v>
      </c>
      <c r="C590">
        <v>13300</v>
      </c>
      <c r="D590">
        <v>1018</v>
      </c>
      <c r="E590">
        <v>549</v>
      </c>
      <c r="F590">
        <v>859</v>
      </c>
      <c r="G590">
        <v>944</v>
      </c>
      <c r="H590">
        <v>496</v>
      </c>
      <c r="I590">
        <v>308</v>
      </c>
      <c r="J590">
        <v>735</v>
      </c>
      <c r="K590">
        <v>950</v>
      </c>
      <c r="L590">
        <v>218</v>
      </c>
      <c r="M590">
        <v>309</v>
      </c>
      <c r="N590">
        <v>245</v>
      </c>
      <c r="O590">
        <v>898</v>
      </c>
      <c r="P590">
        <v>802</v>
      </c>
      <c r="Q590">
        <v>1385</v>
      </c>
      <c r="R590">
        <v>932</v>
      </c>
      <c r="S590">
        <v>667</v>
      </c>
      <c r="T590">
        <v>574</v>
      </c>
      <c r="U590">
        <f t="shared" si="9"/>
        <v>1</v>
      </c>
      <c r="V590">
        <f>SUMIFS(Tabel132[Cluster],Tabel132[ID],A590)</f>
        <v>16</v>
      </c>
      <c r="W590">
        <f>IFERROR(_xlfn.T.TEST(E590:N590,O590:T590,2,2),"")</f>
        <v>5.3266146248473728E-2</v>
      </c>
      <c r="X590">
        <f>AVERAGE(E590:N590)</f>
        <v>561.29999999999995</v>
      </c>
      <c r="Y590">
        <f>AVERAGE(O590:T590)</f>
        <v>876.33333333333337</v>
      </c>
    </row>
    <row r="591" spans="1:25" x14ac:dyDescent="0.25">
      <c r="A591">
        <v>599</v>
      </c>
      <c r="B591" t="s">
        <v>242</v>
      </c>
      <c r="C591">
        <v>68500</v>
      </c>
      <c r="D591">
        <v>51</v>
      </c>
      <c r="E591">
        <v>4</v>
      </c>
      <c r="F591">
        <v>7</v>
      </c>
      <c r="G591">
        <v>1</v>
      </c>
      <c r="H591">
        <v>1</v>
      </c>
      <c r="I591">
        <v>0</v>
      </c>
      <c r="J591">
        <v>0</v>
      </c>
      <c r="K591">
        <v>9</v>
      </c>
      <c r="L591">
        <v>5</v>
      </c>
      <c r="M591">
        <v>0</v>
      </c>
      <c r="N591">
        <v>5</v>
      </c>
      <c r="O591">
        <v>0</v>
      </c>
      <c r="P591">
        <v>27</v>
      </c>
      <c r="Q591">
        <v>5</v>
      </c>
      <c r="R591">
        <v>0</v>
      </c>
      <c r="S591">
        <v>0</v>
      </c>
      <c r="T591">
        <v>0</v>
      </c>
      <c r="U591">
        <f t="shared" si="9"/>
        <v>1</v>
      </c>
      <c r="V591">
        <f>SUMIFS(Tabel132[Cluster],Tabel132[ID],A591)</f>
        <v>81</v>
      </c>
      <c r="W591">
        <f>IFERROR(_xlfn.T.TEST(E591:N591,O591:T591,2,2),"")</f>
        <v>0.56248749456748515</v>
      </c>
      <c r="X591">
        <f>AVERAGE(E591:N591)</f>
        <v>3.2</v>
      </c>
      <c r="Y591">
        <f>AVERAGE(O591:T591)</f>
        <v>5.333333333333333</v>
      </c>
    </row>
    <row r="592" spans="1:25" x14ac:dyDescent="0.25">
      <c r="A592">
        <v>600</v>
      </c>
      <c r="B592" t="s">
        <v>243</v>
      </c>
      <c r="C592">
        <v>10800</v>
      </c>
      <c r="D592">
        <v>1011</v>
      </c>
      <c r="E592">
        <v>3049</v>
      </c>
      <c r="F592">
        <v>2983</v>
      </c>
      <c r="G592">
        <v>2329</v>
      </c>
      <c r="H592">
        <v>2202</v>
      </c>
      <c r="I592">
        <v>1549</v>
      </c>
      <c r="J592">
        <v>5605</v>
      </c>
      <c r="K592">
        <v>4648</v>
      </c>
      <c r="L592">
        <v>3499</v>
      </c>
      <c r="M592">
        <v>3025</v>
      </c>
      <c r="N592">
        <v>3586</v>
      </c>
      <c r="O592">
        <v>2381</v>
      </c>
      <c r="P592">
        <v>1514</v>
      </c>
      <c r="Q592">
        <v>4053</v>
      </c>
      <c r="R592">
        <v>2570</v>
      </c>
      <c r="S592">
        <v>3233</v>
      </c>
      <c r="T592">
        <v>2804</v>
      </c>
      <c r="U592">
        <f t="shared" si="9"/>
        <v>1</v>
      </c>
      <c r="V592">
        <f>SUMIFS(Tabel132[Cluster],Tabel132[ID],A592)</f>
        <v>14</v>
      </c>
      <c r="W592">
        <f>IFERROR(_xlfn.T.TEST(E592:N592,O592:T592,2,2),"")</f>
        <v>0.39570491421952192</v>
      </c>
      <c r="X592">
        <f>AVERAGE(E592:N592)</f>
        <v>3247.5</v>
      </c>
      <c r="Y592">
        <f>AVERAGE(O592:T592)</f>
        <v>2759.1666666666665</v>
      </c>
    </row>
    <row r="593" spans="1:25" x14ac:dyDescent="0.25">
      <c r="A593">
        <v>601</v>
      </c>
      <c r="B593" t="s">
        <v>244</v>
      </c>
      <c r="C593">
        <v>14600</v>
      </c>
      <c r="D593">
        <v>402</v>
      </c>
      <c r="E593">
        <v>637</v>
      </c>
      <c r="F593">
        <v>930</v>
      </c>
      <c r="G593">
        <v>321</v>
      </c>
      <c r="H593">
        <v>407</v>
      </c>
      <c r="I593">
        <v>281</v>
      </c>
      <c r="J593">
        <v>593</v>
      </c>
      <c r="K593">
        <v>449</v>
      </c>
      <c r="L593">
        <v>310</v>
      </c>
      <c r="M593">
        <v>902</v>
      </c>
      <c r="N593">
        <v>379</v>
      </c>
      <c r="O593">
        <v>1132</v>
      </c>
      <c r="P593">
        <v>806</v>
      </c>
      <c r="Q593">
        <v>101</v>
      </c>
      <c r="R593">
        <v>572</v>
      </c>
      <c r="S593">
        <v>623</v>
      </c>
      <c r="T593">
        <v>344</v>
      </c>
      <c r="U593">
        <f t="shared" si="9"/>
        <v>1</v>
      </c>
      <c r="V593">
        <f>SUMIFS(Tabel132[Cluster],Tabel132[ID],A593)</f>
        <v>17</v>
      </c>
      <c r="W593">
        <f>IFERROR(_xlfn.T.TEST(E593:N593,O593:T593,2,2),"")</f>
        <v>0.61863737454469514</v>
      </c>
      <c r="X593">
        <f>AVERAGE(E593:N593)</f>
        <v>520.9</v>
      </c>
      <c r="Y593">
        <f>AVERAGE(O593:T593)</f>
        <v>596.33333333333337</v>
      </c>
    </row>
    <row r="594" spans="1:25" x14ac:dyDescent="0.25">
      <c r="A594">
        <v>602</v>
      </c>
      <c r="B594" t="s">
        <v>860</v>
      </c>
      <c r="C594">
        <v>54500</v>
      </c>
      <c r="D594">
        <v>367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f t="shared" si="9"/>
        <v>0</v>
      </c>
      <c r="V594">
        <f>SUMIFS(Tabel132[Cluster],Tabel132[ID],A594)</f>
        <v>75</v>
      </c>
      <c r="W594" t="str">
        <f>IFERROR(_xlfn.T.TEST(E594:N594,O594:T594,2,2),"")</f>
        <v/>
      </c>
      <c r="X594">
        <f>AVERAGE(E594:N594)</f>
        <v>0</v>
      </c>
      <c r="Y594">
        <f>AVERAGE(O594:T594)</f>
        <v>0</v>
      </c>
    </row>
    <row r="595" spans="1:25" x14ac:dyDescent="0.25">
      <c r="A595">
        <v>603</v>
      </c>
      <c r="B595" t="s">
        <v>245</v>
      </c>
      <c r="C595">
        <v>111400</v>
      </c>
      <c r="D595">
        <v>1099</v>
      </c>
      <c r="E595">
        <v>6463</v>
      </c>
      <c r="F595">
        <v>6442</v>
      </c>
      <c r="G595">
        <v>10748</v>
      </c>
      <c r="H595">
        <v>4193</v>
      </c>
      <c r="I595">
        <v>7063</v>
      </c>
      <c r="J595">
        <v>1582</v>
      </c>
      <c r="K595">
        <v>3682</v>
      </c>
      <c r="L595">
        <v>4412</v>
      </c>
      <c r="M595">
        <v>5049</v>
      </c>
      <c r="N595">
        <v>3949</v>
      </c>
      <c r="O595">
        <v>8496</v>
      </c>
      <c r="P595">
        <v>4198</v>
      </c>
      <c r="Q595">
        <v>5693</v>
      </c>
      <c r="R595">
        <v>3458</v>
      </c>
      <c r="S595">
        <v>4034</v>
      </c>
      <c r="T595">
        <v>6166</v>
      </c>
      <c r="U595">
        <f t="shared" si="9"/>
        <v>1</v>
      </c>
      <c r="V595">
        <f>SUMIFS(Tabel132[Cluster],Tabel132[ID],A595)</f>
        <v>0</v>
      </c>
      <c r="W595">
        <f>IFERROR(_xlfn.T.TEST(E595:N595,O595:T595,2,2),"")</f>
        <v>0.98839668704130323</v>
      </c>
      <c r="X595">
        <f>AVERAGE(E595:N595)</f>
        <v>5358.3</v>
      </c>
      <c r="Y595">
        <f>AVERAGE(O595:T595)</f>
        <v>5340.833333333333</v>
      </c>
    </row>
    <row r="596" spans="1:25" x14ac:dyDescent="0.25">
      <c r="A596">
        <v>604</v>
      </c>
      <c r="B596" t="s">
        <v>246</v>
      </c>
      <c r="C596">
        <v>88900</v>
      </c>
      <c r="D596">
        <v>1117</v>
      </c>
      <c r="E596">
        <v>100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95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52</v>
      </c>
      <c r="T596">
        <v>0</v>
      </c>
      <c r="U596">
        <f t="shared" si="9"/>
        <v>1</v>
      </c>
      <c r="V596">
        <f>SUMIFS(Tabel132[Cluster],Tabel132[ID],A596)</f>
        <v>95</v>
      </c>
      <c r="W596">
        <f>IFERROR(_xlfn.T.TEST(E596:N596,O596:T596,2,2),"")</f>
        <v>0.56791122710456587</v>
      </c>
      <c r="X596">
        <f>AVERAGE(E596:N596)</f>
        <v>19.5</v>
      </c>
      <c r="Y596">
        <f>AVERAGE(O596:T596)</f>
        <v>8.8333333333333339</v>
      </c>
    </row>
    <row r="597" spans="1:25" x14ac:dyDescent="0.25">
      <c r="A597">
        <v>605</v>
      </c>
      <c r="B597" t="s">
        <v>861</v>
      </c>
      <c r="C597">
        <v>32500</v>
      </c>
      <c r="D597">
        <v>589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f t="shared" si="9"/>
        <v>0</v>
      </c>
      <c r="V597">
        <f>SUMIFS(Tabel132[Cluster],Tabel132[ID],A597)</f>
        <v>42</v>
      </c>
      <c r="W597" t="str">
        <f>IFERROR(_xlfn.T.TEST(E597:N597,O597:T597,2,2),"")</f>
        <v/>
      </c>
      <c r="X597">
        <f>AVERAGE(E597:N597)</f>
        <v>0</v>
      </c>
      <c r="Y597">
        <f>AVERAGE(O597:T597)</f>
        <v>0</v>
      </c>
    </row>
    <row r="598" spans="1:25" x14ac:dyDescent="0.25">
      <c r="A598">
        <v>606</v>
      </c>
      <c r="B598" t="s">
        <v>862</v>
      </c>
      <c r="C598">
        <v>26800</v>
      </c>
      <c r="D598">
        <v>886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f t="shared" si="9"/>
        <v>0</v>
      </c>
      <c r="V598">
        <f>SUMIFS(Tabel132[Cluster],Tabel132[ID],A598)</f>
        <v>35</v>
      </c>
      <c r="W598" t="str">
        <f>IFERROR(_xlfn.T.TEST(E598:N598,O598:T598,2,2),"")</f>
        <v/>
      </c>
      <c r="X598">
        <f>AVERAGE(E598:N598)</f>
        <v>0</v>
      </c>
      <c r="Y598">
        <f>AVERAGE(O598:T598)</f>
        <v>0</v>
      </c>
    </row>
    <row r="599" spans="1:25" x14ac:dyDescent="0.25">
      <c r="A599">
        <v>607</v>
      </c>
      <c r="B599" t="s">
        <v>863</v>
      </c>
      <c r="C599">
        <v>89700</v>
      </c>
      <c r="D599">
        <v>386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f t="shared" si="9"/>
        <v>0</v>
      </c>
      <c r="V599">
        <f>SUMIFS(Tabel132[Cluster],Tabel132[ID],A599)</f>
        <v>96</v>
      </c>
      <c r="W599" t="str">
        <f>IFERROR(_xlfn.T.TEST(E599:N599,O599:T599,2,2),"")</f>
        <v/>
      </c>
      <c r="X599">
        <f>AVERAGE(E599:N599)</f>
        <v>0</v>
      </c>
      <c r="Y599">
        <f>AVERAGE(O599:T599)</f>
        <v>0</v>
      </c>
    </row>
    <row r="600" spans="1:25" x14ac:dyDescent="0.25">
      <c r="A600">
        <v>608</v>
      </c>
      <c r="B600" t="s">
        <v>247</v>
      </c>
      <c r="C600">
        <v>23100</v>
      </c>
      <c r="D600">
        <v>746</v>
      </c>
      <c r="E600">
        <v>1175</v>
      </c>
      <c r="F600">
        <v>1932</v>
      </c>
      <c r="G600">
        <v>1088</v>
      </c>
      <c r="H600">
        <v>849</v>
      </c>
      <c r="I600">
        <v>1187</v>
      </c>
      <c r="J600">
        <v>1186</v>
      </c>
      <c r="K600">
        <v>1186</v>
      </c>
      <c r="L600">
        <v>671</v>
      </c>
      <c r="M600">
        <v>718</v>
      </c>
      <c r="N600">
        <v>548</v>
      </c>
      <c r="O600">
        <v>831</v>
      </c>
      <c r="P600">
        <v>1767</v>
      </c>
      <c r="Q600">
        <v>1564</v>
      </c>
      <c r="R600">
        <v>1907</v>
      </c>
      <c r="S600">
        <v>1729</v>
      </c>
      <c r="T600">
        <v>1128</v>
      </c>
      <c r="U600">
        <f t="shared" si="9"/>
        <v>1</v>
      </c>
      <c r="V600">
        <f>SUMIFS(Tabel132[Cluster],Tabel132[ID],A600)</f>
        <v>29</v>
      </c>
      <c r="W600">
        <f>IFERROR(_xlfn.T.TEST(E600:N600,O600:T600,2,2),"")</f>
        <v>5.6056962794514963E-2</v>
      </c>
      <c r="X600">
        <f>AVERAGE(E600:N600)</f>
        <v>1054</v>
      </c>
      <c r="Y600">
        <f>AVERAGE(O600:T600)</f>
        <v>1487.6666666666667</v>
      </c>
    </row>
    <row r="601" spans="1:25" x14ac:dyDescent="0.25">
      <c r="A601">
        <v>609</v>
      </c>
      <c r="B601" t="s">
        <v>248</v>
      </c>
      <c r="C601">
        <v>64800</v>
      </c>
      <c r="D601">
        <v>864</v>
      </c>
      <c r="E601">
        <v>6</v>
      </c>
      <c r="F601">
        <v>0</v>
      </c>
      <c r="G601">
        <v>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f t="shared" si="9"/>
        <v>1</v>
      </c>
      <c r="V601">
        <f>SUMIFS(Tabel132[Cluster],Tabel132[ID],A601)</f>
        <v>76</v>
      </c>
      <c r="W601">
        <f>IFERROR(_xlfn.T.TEST(E601:N601,O601:T601,2,2),"")</f>
        <v>0.22818003635898282</v>
      </c>
      <c r="X601">
        <f>AVERAGE(E601:N601)</f>
        <v>1.2</v>
      </c>
      <c r="Y601">
        <f>AVERAGE(O601:T601)</f>
        <v>0</v>
      </c>
    </row>
    <row r="602" spans="1:25" x14ac:dyDescent="0.25">
      <c r="A602">
        <v>610</v>
      </c>
      <c r="B602" t="s">
        <v>249</v>
      </c>
      <c r="C602">
        <v>26300</v>
      </c>
      <c r="D602">
        <v>879</v>
      </c>
      <c r="E602">
        <v>3879</v>
      </c>
      <c r="F602">
        <v>4630</v>
      </c>
      <c r="G602">
        <v>4320</v>
      </c>
      <c r="H602">
        <v>6557</v>
      </c>
      <c r="I602">
        <v>3234</v>
      </c>
      <c r="J602">
        <v>6666</v>
      </c>
      <c r="K602">
        <v>4872</v>
      </c>
      <c r="L602">
        <v>2992</v>
      </c>
      <c r="M602">
        <v>5181</v>
      </c>
      <c r="N602">
        <v>3087</v>
      </c>
      <c r="O602">
        <v>6708</v>
      </c>
      <c r="P602">
        <v>3344</v>
      </c>
      <c r="Q602">
        <v>5353</v>
      </c>
      <c r="R602">
        <v>4020</v>
      </c>
      <c r="S602">
        <v>3971</v>
      </c>
      <c r="T602">
        <v>3765</v>
      </c>
      <c r="U602">
        <f t="shared" si="9"/>
        <v>1</v>
      </c>
      <c r="V602">
        <f>SUMIFS(Tabel132[Cluster],Tabel132[ID],A602)</f>
        <v>34</v>
      </c>
      <c r="W602">
        <f>IFERROR(_xlfn.T.TEST(E602:N602,O602:T602,2,2),"")</f>
        <v>0.98257957705389054</v>
      </c>
      <c r="X602">
        <f>AVERAGE(E602:N602)</f>
        <v>4541.8</v>
      </c>
      <c r="Y602">
        <f>AVERAGE(O602:T602)</f>
        <v>4526.833333333333</v>
      </c>
    </row>
    <row r="603" spans="1:25" x14ac:dyDescent="0.25">
      <c r="A603">
        <v>611</v>
      </c>
      <c r="B603" t="s">
        <v>250</v>
      </c>
      <c r="C603">
        <v>115300</v>
      </c>
      <c r="D603">
        <v>1083</v>
      </c>
      <c r="E603">
        <v>10</v>
      </c>
      <c r="F603">
        <v>202</v>
      </c>
      <c r="G603">
        <v>145</v>
      </c>
      <c r="H603">
        <v>103</v>
      </c>
      <c r="I603">
        <v>674</v>
      </c>
      <c r="J603">
        <v>18</v>
      </c>
      <c r="K603">
        <v>137</v>
      </c>
      <c r="L603">
        <v>72</v>
      </c>
      <c r="M603">
        <v>79</v>
      </c>
      <c r="N603">
        <v>182</v>
      </c>
      <c r="O603">
        <v>108</v>
      </c>
      <c r="P603">
        <v>342</v>
      </c>
      <c r="Q603">
        <v>605</v>
      </c>
      <c r="R603">
        <v>46</v>
      </c>
      <c r="S603">
        <v>535</v>
      </c>
      <c r="T603">
        <v>72</v>
      </c>
      <c r="U603">
        <f t="shared" si="9"/>
        <v>1</v>
      </c>
      <c r="V603">
        <f>SUMIFS(Tabel132[Cluster],Tabel132[ID],A603)</f>
        <v>0</v>
      </c>
      <c r="W603">
        <f>IFERROR(_xlfn.T.TEST(E603:N603,O603:T603,2,2),"")</f>
        <v>0.28215684530259805</v>
      </c>
      <c r="X603">
        <f>AVERAGE(E603:N603)</f>
        <v>162.19999999999999</v>
      </c>
      <c r="Y603">
        <f>AVERAGE(O603:T603)</f>
        <v>284.66666666666669</v>
      </c>
    </row>
    <row r="604" spans="1:25" x14ac:dyDescent="0.25">
      <c r="A604">
        <v>612</v>
      </c>
      <c r="B604" t="s">
        <v>251</v>
      </c>
      <c r="C604">
        <v>84900</v>
      </c>
      <c r="D604">
        <v>1132</v>
      </c>
      <c r="E604">
        <v>304</v>
      </c>
      <c r="F604">
        <v>3485</v>
      </c>
      <c r="G604">
        <v>2653</v>
      </c>
      <c r="H604">
        <v>220</v>
      </c>
      <c r="I604">
        <v>1896</v>
      </c>
      <c r="J604">
        <v>1723</v>
      </c>
      <c r="K604">
        <v>1011</v>
      </c>
      <c r="L604">
        <v>3163</v>
      </c>
      <c r="M604">
        <v>741</v>
      </c>
      <c r="N604">
        <v>724</v>
      </c>
      <c r="O604">
        <v>4959</v>
      </c>
      <c r="P604">
        <v>704</v>
      </c>
      <c r="Q604">
        <v>2211</v>
      </c>
      <c r="R604">
        <v>1534</v>
      </c>
      <c r="S604">
        <v>3096</v>
      </c>
      <c r="T604">
        <v>236</v>
      </c>
      <c r="U604">
        <f t="shared" si="9"/>
        <v>1</v>
      </c>
      <c r="V604">
        <f>SUMIFS(Tabel132[Cluster],Tabel132[ID],A604)</f>
        <v>93</v>
      </c>
      <c r="W604">
        <f>IFERROR(_xlfn.T.TEST(E604:N604,O604:T604,2,2),"")</f>
        <v>0.47546599347918528</v>
      </c>
      <c r="X604">
        <f>AVERAGE(E604:N604)</f>
        <v>1592</v>
      </c>
      <c r="Y604">
        <f>AVERAGE(O604:T604)</f>
        <v>2123.3333333333335</v>
      </c>
    </row>
    <row r="605" spans="1:25" x14ac:dyDescent="0.25">
      <c r="A605">
        <v>613</v>
      </c>
      <c r="B605" t="s">
        <v>252</v>
      </c>
      <c r="C605">
        <v>15900</v>
      </c>
      <c r="D605">
        <v>409</v>
      </c>
      <c r="E605">
        <v>1268</v>
      </c>
      <c r="F605">
        <v>1239</v>
      </c>
      <c r="G605">
        <v>831</v>
      </c>
      <c r="H605">
        <v>506</v>
      </c>
      <c r="I605">
        <v>561</v>
      </c>
      <c r="J605">
        <v>339</v>
      </c>
      <c r="K605">
        <v>704</v>
      </c>
      <c r="L605">
        <v>638</v>
      </c>
      <c r="M605">
        <v>1111</v>
      </c>
      <c r="N605">
        <v>703</v>
      </c>
      <c r="O605">
        <v>1311</v>
      </c>
      <c r="P605">
        <v>1094</v>
      </c>
      <c r="Q605">
        <v>237</v>
      </c>
      <c r="R605">
        <v>1303</v>
      </c>
      <c r="S605">
        <v>1090</v>
      </c>
      <c r="T605">
        <v>691</v>
      </c>
      <c r="U605">
        <f t="shared" si="9"/>
        <v>1</v>
      </c>
      <c r="V605">
        <f>SUMIFS(Tabel132[Cluster],Tabel132[ID],A605)</f>
        <v>19</v>
      </c>
      <c r="W605">
        <f>IFERROR(_xlfn.T.TEST(E605:N605,O605:T605,2,2),"")</f>
        <v>0.38721954456503294</v>
      </c>
      <c r="X605">
        <f>AVERAGE(E605:N605)</f>
        <v>790</v>
      </c>
      <c r="Y605">
        <f>AVERAGE(O605:T605)</f>
        <v>954.33333333333337</v>
      </c>
    </row>
    <row r="606" spans="1:25" x14ac:dyDescent="0.25">
      <c r="A606">
        <v>614</v>
      </c>
      <c r="B606" t="s">
        <v>253</v>
      </c>
      <c r="C606">
        <v>78000</v>
      </c>
      <c r="D606">
        <v>290</v>
      </c>
      <c r="E606">
        <v>1158</v>
      </c>
      <c r="F606">
        <v>1097</v>
      </c>
      <c r="G606">
        <v>1782</v>
      </c>
      <c r="H606">
        <v>593</v>
      </c>
      <c r="I606">
        <v>1483</v>
      </c>
      <c r="J606">
        <v>205</v>
      </c>
      <c r="K606">
        <v>1322</v>
      </c>
      <c r="L606">
        <v>2898</v>
      </c>
      <c r="M606">
        <v>422</v>
      </c>
      <c r="N606">
        <v>636</v>
      </c>
      <c r="O606">
        <v>6601</v>
      </c>
      <c r="P606">
        <v>1286</v>
      </c>
      <c r="Q606">
        <v>2202</v>
      </c>
      <c r="R606">
        <v>1621</v>
      </c>
      <c r="S606">
        <v>1436</v>
      </c>
      <c r="T606">
        <v>21</v>
      </c>
      <c r="U606">
        <f t="shared" si="9"/>
        <v>1</v>
      </c>
      <c r="V606">
        <f>SUMIFS(Tabel132[Cluster],Tabel132[ID],A606)</f>
        <v>85</v>
      </c>
      <c r="W606">
        <f>IFERROR(_xlfn.T.TEST(E606:N606,O606:T606,2,2),"")</f>
        <v>0.20261408334719627</v>
      </c>
      <c r="X606">
        <f>AVERAGE(E606:N606)</f>
        <v>1159.5999999999999</v>
      </c>
      <c r="Y606">
        <f>AVERAGE(O606:T606)</f>
        <v>2194.5</v>
      </c>
    </row>
    <row r="607" spans="1:25" x14ac:dyDescent="0.25">
      <c r="A607">
        <v>615</v>
      </c>
      <c r="B607" t="s">
        <v>864</v>
      </c>
      <c r="C607">
        <v>83600</v>
      </c>
      <c r="D607">
        <v>323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f t="shared" si="9"/>
        <v>0</v>
      </c>
      <c r="V607">
        <f>SUMIFS(Tabel132[Cluster],Tabel132[ID],A607)</f>
        <v>91</v>
      </c>
      <c r="W607" t="str">
        <f>IFERROR(_xlfn.T.TEST(E607:N607,O607:T607,2,2),"")</f>
        <v/>
      </c>
      <c r="X607">
        <f>AVERAGE(E607:N607)</f>
        <v>0</v>
      </c>
      <c r="Y607">
        <f>AVERAGE(O607:T607)</f>
        <v>0</v>
      </c>
    </row>
    <row r="608" spans="1:25" x14ac:dyDescent="0.25">
      <c r="A608">
        <v>616</v>
      </c>
      <c r="B608" t="s">
        <v>254</v>
      </c>
      <c r="C608">
        <v>82600</v>
      </c>
      <c r="D608">
        <v>323</v>
      </c>
      <c r="E608">
        <v>0</v>
      </c>
      <c r="F608">
        <v>2264</v>
      </c>
      <c r="G608">
        <v>1690</v>
      </c>
      <c r="H608">
        <v>6</v>
      </c>
      <c r="I608">
        <v>1180</v>
      </c>
      <c r="J608">
        <v>1417</v>
      </c>
      <c r="K608">
        <v>1124</v>
      </c>
      <c r="L608">
        <v>1720</v>
      </c>
      <c r="M608">
        <v>161</v>
      </c>
      <c r="N608">
        <v>866</v>
      </c>
      <c r="O608">
        <v>2132</v>
      </c>
      <c r="P608">
        <v>1690</v>
      </c>
      <c r="Q608">
        <v>502</v>
      </c>
      <c r="R608">
        <v>3033</v>
      </c>
      <c r="S608">
        <v>2338</v>
      </c>
      <c r="T608">
        <v>113</v>
      </c>
      <c r="U608">
        <f t="shared" si="9"/>
        <v>1</v>
      </c>
      <c r="V608">
        <f>SUMIFS(Tabel132[Cluster],Tabel132[ID],A608)</f>
        <v>91</v>
      </c>
      <c r="W608">
        <f>IFERROR(_xlfn.T.TEST(E608:N608,O608:T608,2,2),"")</f>
        <v>0.23243051086618022</v>
      </c>
      <c r="X608">
        <f>AVERAGE(E608:N608)</f>
        <v>1042.8</v>
      </c>
      <c r="Y608">
        <f>AVERAGE(O608:T608)</f>
        <v>1634.6666666666667</v>
      </c>
    </row>
    <row r="609" spans="1:25" x14ac:dyDescent="0.25">
      <c r="A609">
        <v>617</v>
      </c>
      <c r="B609" t="s">
        <v>865</v>
      </c>
      <c r="C609">
        <v>67400</v>
      </c>
      <c r="D609">
        <v>362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f t="shared" si="9"/>
        <v>0</v>
      </c>
      <c r="V609">
        <f>SUMIFS(Tabel132[Cluster],Tabel132[ID],A609)</f>
        <v>80</v>
      </c>
      <c r="W609" t="str">
        <f>IFERROR(_xlfn.T.TEST(E609:N609,O609:T609,2,2),"")</f>
        <v/>
      </c>
      <c r="X609">
        <f>AVERAGE(E609:N609)</f>
        <v>0</v>
      </c>
      <c r="Y609">
        <f>AVERAGE(O609:T609)</f>
        <v>0</v>
      </c>
    </row>
    <row r="610" spans="1:25" x14ac:dyDescent="0.25">
      <c r="A610">
        <v>618</v>
      </c>
      <c r="B610" t="s">
        <v>866</v>
      </c>
      <c r="C610">
        <v>112000</v>
      </c>
      <c r="D610">
        <v>1099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f t="shared" si="9"/>
        <v>0</v>
      </c>
      <c r="V610">
        <f>SUMIFS(Tabel132[Cluster],Tabel132[ID],A610)</f>
        <v>0</v>
      </c>
      <c r="W610" t="str">
        <f>IFERROR(_xlfn.T.TEST(E610:N610,O610:T610,2,2),"")</f>
        <v/>
      </c>
      <c r="X610">
        <f>AVERAGE(E610:N610)</f>
        <v>0</v>
      </c>
      <c r="Y610">
        <f>AVERAGE(O610:T610)</f>
        <v>0</v>
      </c>
    </row>
    <row r="611" spans="1:25" x14ac:dyDescent="0.25">
      <c r="A611">
        <v>619</v>
      </c>
      <c r="B611" t="s">
        <v>867</v>
      </c>
      <c r="C611">
        <v>34100</v>
      </c>
      <c r="D611">
        <v>698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f t="shared" si="9"/>
        <v>0</v>
      </c>
      <c r="V611">
        <f>SUMIFS(Tabel132[Cluster],Tabel132[ID],A611)</f>
        <v>44</v>
      </c>
      <c r="W611" t="str">
        <f>IFERROR(_xlfn.T.TEST(E611:N611,O611:T611,2,2),"")</f>
        <v/>
      </c>
      <c r="X611">
        <f>AVERAGE(E611:N611)</f>
        <v>0</v>
      </c>
      <c r="Y611">
        <f>AVERAGE(O611:T611)</f>
        <v>0</v>
      </c>
    </row>
    <row r="612" spans="1:25" x14ac:dyDescent="0.25">
      <c r="A612">
        <v>620</v>
      </c>
      <c r="B612" t="s">
        <v>255</v>
      </c>
      <c r="C612">
        <v>22400</v>
      </c>
      <c r="D612">
        <v>731</v>
      </c>
      <c r="E612">
        <v>1070</v>
      </c>
      <c r="F612">
        <v>659</v>
      </c>
      <c r="G612">
        <v>305</v>
      </c>
      <c r="H612">
        <v>366</v>
      </c>
      <c r="I612">
        <v>763</v>
      </c>
      <c r="J612">
        <v>1188</v>
      </c>
      <c r="K612">
        <v>5098</v>
      </c>
      <c r="L612">
        <v>408</v>
      </c>
      <c r="M612">
        <v>928</v>
      </c>
      <c r="N612">
        <v>311</v>
      </c>
      <c r="O612">
        <v>601</v>
      </c>
      <c r="P612">
        <v>1128</v>
      </c>
      <c r="Q612">
        <v>1960</v>
      </c>
      <c r="R612">
        <v>701</v>
      </c>
      <c r="S612">
        <v>362</v>
      </c>
      <c r="T612">
        <v>602</v>
      </c>
      <c r="U612">
        <f t="shared" si="9"/>
        <v>1</v>
      </c>
      <c r="V612">
        <f>SUMIFS(Tabel132[Cluster],Tabel132[ID],A612)</f>
        <v>28</v>
      </c>
      <c r="W612">
        <f>IFERROR(_xlfn.T.TEST(E612:N612,O612:T612,2,2),"")</f>
        <v>0.73188662822959039</v>
      </c>
      <c r="X612">
        <f>AVERAGE(E612:N612)</f>
        <v>1109.5999999999999</v>
      </c>
      <c r="Y612">
        <f>AVERAGE(O612:T612)</f>
        <v>892.33333333333337</v>
      </c>
    </row>
    <row r="613" spans="1:25" x14ac:dyDescent="0.25">
      <c r="A613">
        <v>621</v>
      </c>
      <c r="B613" t="s">
        <v>256</v>
      </c>
      <c r="C613">
        <v>88200</v>
      </c>
      <c r="D613">
        <v>987</v>
      </c>
      <c r="E613">
        <v>303</v>
      </c>
      <c r="F613">
        <v>2878</v>
      </c>
      <c r="G613">
        <v>345</v>
      </c>
      <c r="H613">
        <v>5</v>
      </c>
      <c r="I613">
        <v>57</v>
      </c>
      <c r="J613">
        <v>443</v>
      </c>
      <c r="K613">
        <v>0</v>
      </c>
      <c r="L613">
        <v>1890</v>
      </c>
      <c r="M613">
        <v>4</v>
      </c>
      <c r="N613">
        <v>750</v>
      </c>
      <c r="O613">
        <v>2875</v>
      </c>
      <c r="P613">
        <v>155</v>
      </c>
      <c r="Q613">
        <v>452</v>
      </c>
      <c r="R613">
        <v>3570</v>
      </c>
      <c r="S613">
        <v>3030</v>
      </c>
      <c r="T613">
        <v>0</v>
      </c>
      <c r="U613">
        <f t="shared" si="9"/>
        <v>1</v>
      </c>
      <c r="V613">
        <f>SUMIFS(Tabel132[Cluster],Tabel132[ID],A613)</f>
        <v>94</v>
      </c>
      <c r="W613">
        <f>IFERROR(_xlfn.T.TEST(E613:N613,O613:T613,2,2),"")</f>
        <v>0.13874946379671971</v>
      </c>
      <c r="X613">
        <f>AVERAGE(E613:N613)</f>
        <v>667.5</v>
      </c>
      <c r="Y613">
        <f>AVERAGE(O613:T613)</f>
        <v>1680.3333333333333</v>
      </c>
    </row>
    <row r="614" spans="1:25" x14ac:dyDescent="0.25">
      <c r="A614">
        <v>622</v>
      </c>
      <c r="B614" t="s">
        <v>257</v>
      </c>
      <c r="C614">
        <v>27200</v>
      </c>
      <c r="D614">
        <v>886</v>
      </c>
      <c r="E614">
        <v>191</v>
      </c>
      <c r="F614">
        <v>754</v>
      </c>
      <c r="G614">
        <v>1885</v>
      </c>
      <c r="H614">
        <v>254</v>
      </c>
      <c r="I614">
        <v>1000</v>
      </c>
      <c r="J614">
        <v>701</v>
      </c>
      <c r="K614">
        <v>525</v>
      </c>
      <c r="L614">
        <v>181</v>
      </c>
      <c r="M614">
        <v>264</v>
      </c>
      <c r="N614">
        <v>248</v>
      </c>
      <c r="O614">
        <v>550</v>
      </c>
      <c r="P614">
        <v>335</v>
      </c>
      <c r="Q614">
        <v>730</v>
      </c>
      <c r="R614">
        <v>511</v>
      </c>
      <c r="S614">
        <v>526</v>
      </c>
      <c r="T614">
        <v>312</v>
      </c>
      <c r="U614">
        <f t="shared" si="9"/>
        <v>1</v>
      </c>
      <c r="V614">
        <f>SUMIFS(Tabel132[Cluster],Tabel132[ID],A614)</f>
        <v>35</v>
      </c>
      <c r="W614">
        <f>IFERROR(_xlfn.T.TEST(E614:N614,O614:T614,2,2),"")</f>
        <v>0.64455987567353878</v>
      </c>
      <c r="X614">
        <f>AVERAGE(E614:N614)</f>
        <v>600.29999999999995</v>
      </c>
      <c r="Y614">
        <f>AVERAGE(O614:T614)</f>
        <v>494</v>
      </c>
    </row>
    <row r="615" spans="1:25" x14ac:dyDescent="0.25">
      <c r="A615">
        <v>623</v>
      </c>
      <c r="B615" t="s">
        <v>868</v>
      </c>
      <c r="C615">
        <v>47900</v>
      </c>
      <c r="D615">
        <v>567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f t="shared" si="9"/>
        <v>0</v>
      </c>
      <c r="V615">
        <f>SUMIFS(Tabel132[Cluster],Tabel132[ID],A615)</f>
        <v>0</v>
      </c>
      <c r="W615" t="str">
        <f>IFERROR(_xlfn.T.TEST(E615:N615,O615:T615,2,2),"")</f>
        <v/>
      </c>
      <c r="X615">
        <f>AVERAGE(E615:N615)</f>
        <v>0</v>
      </c>
      <c r="Y615">
        <f>AVERAGE(O615:T615)</f>
        <v>0</v>
      </c>
    </row>
    <row r="616" spans="1:25" x14ac:dyDescent="0.25">
      <c r="A616">
        <v>624</v>
      </c>
      <c r="B616" t="s">
        <v>869</v>
      </c>
      <c r="C616">
        <v>119100</v>
      </c>
      <c r="D616">
        <v>1024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f t="shared" si="9"/>
        <v>0</v>
      </c>
      <c r="V616">
        <f>SUMIFS(Tabel132[Cluster],Tabel132[ID],A616)</f>
        <v>0</v>
      </c>
      <c r="W616" t="str">
        <f>IFERROR(_xlfn.T.TEST(E616:N616,O616:T616,2,2),"")</f>
        <v/>
      </c>
      <c r="X616">
        <f>AVERAGE(E616:N616)</f>
        <v>0</v>
      </c>
      <c r="Y616">
        <f>AVERAGE(O616:T616)</f>
        <v>0</v>
      </c>
    </row>
    <row r="617" spans="1:25" x14ac:dyDescent="0.25">
      <c r="A617">
        <v>625</v>
      </c>
      <c r="B617" t="s">
        <v>258</v>
      </c>
      <c r="C617">
        <v>6700</v>
      </c>
      <c r="D617">
        <v>369</v>
      </c>
      <c r="E617">
        <v>11663</v>
      </c>
      <c r="F617">
        <v>11275</v>
      </c>
      <c r="G617">
        <v>10004</v>
      </c>
      <c r="H617">
        <v>7465</v>
      </c>
      <c r="I617">
        <v>6383</v>
      </c>
      <c r="J617">
        <v>2126</v>
      </c>
      <c r="K617">
        <v>3257</v>
      </c>
      <c r="L617">
        <v>2566</v>
      </c>
      <c r="M617">
        <v>1917</v>
      </c>
      <c r="N617">
        <v>3432</v>
      </c>
      <c r="O617">
        <v>15969</v>
      </c>
      <c r="P617">
        <v>6420</v>
      </c>
      <c r="Q617">
        <v>8373</v>
      </c>
      <c r="R617">
        <v>9186</v>
      </c>
      <c r="S617">
        <v>2350</v>
      </c>
      <c r="T617">
        <v>2735</v>
      </c>
      <c r="U617">
        <f t="shared" si="9"/>
        <v>1</v>
      </c>
      <c r="V617">
        <f>SUMIFS(Tabel132[Cluster],Tabel132[ID],A617)</f>
        <v>9</v>
      </c>
      <c r="W617">
        <f>IFERROR(_xlfn.T.TEST(E617:N617,O617:T617,2,2),"")</f>
        <v>0.51339771194910278</v>
      </c>
      <c r="X617">
        <f>AVERAGE(E617:N617)</f>
        <v>6008.8</v>
      </c>
      <c r="Y617">
        <f>AVERAGE(O617:T617)</f>
        <v>7505.5</v>
      </c>
    </row>
    <row r="618" spans="1:25" x14ac:dyDescent="0.25">
      <c r="A618">
        <v>626</v>
      </c>
      <c r="B618" t="s">
        <v>870</v>
      </c>
      <c r="C618">
        <v>67500</v>
      </c>
      <c r="D618">
        <v>362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f t="shared" si="9"/>
        <v>0</v>
      </c>
      <c r="V618">
        <f>SUMIFS(Tabel132[Cluster],Tabel132[ID],A618)</f>
        <v>80</v>
      </c>
      <c r="W618" t="str">
        <f>IFERROR(_xlfn.T.TEST(E618:N618,O618:T618,2,2),"")</f>
        <v/>
      </c>
      <c r="X618">
        <f>AVERAGE(E618:N618)</f>
        <v>0</v>
      </c>
      <c r="Y618">
        <f>AVERAGE(O618:T618)</f>
        <v>0</v>
      </c>
    </row>
    <row r="619" spans="1:25" x14ac:dyDescent="0.25">
      <c r="A619">
        <v>627</v>
      </c>
      <c r="B619" t="s">
        <v>871</v>
      </c>
      <c r="C619">
        <v>104100</v>
      </c>
      <c r="D619">
        <v>285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f t="shared" si="9"/>
        <v>0</v>
      </c>
      <c r="V619">
        <f>SUMIFS(Tabel132[Cluster],Tabel132[ID],A619)</f>
        <v>0</v>
      </c>
      <c r="W619" t="str">
        <f>IFERROR(_xlfn.T.TEST(E619:N619,O619:T619,2,2),"")</f>
        <v/>
      </c>
      <c r="X619">
        <f>AVERAGE(E619:N619)</f>
        <v>0</v>
      </c>
      <c r="Y619">
        <f>AVERAGE(O619:T619)</f>
        <v>0</v>
      </c>
    </row>
    <row r="620" spans="1:25" x14ac:dyDescent="0.25">
      <c r="A620">
        <v>628</v>
      </c>
      <c r="B620" t="s">
        <v>259</v>
      </c>
      <c r="C620">
        <v>82200</v>
      </c>
      <c r="D620">
        <v>1100</v>
      </c>
      <c r="E620">
        <v>332</v>
      </c>
      <c r="F620">
        <v>471</v>
      </c>
      <c r="G620">
        <v>1015</v>
      </c>
      <c r="H620">
        <v>430</v>
      </c>
      <c r="I620">
        <v>773</v>
      </c>
      <c r="J620">
        <v>340</v>
      </c>
      <c r="K620">
        <v>462</v>
      </c>
      <c r="L620">
        <v>460</v>
      </c>
      <c r="M620">
        <v>97</v>
      </c>
      <c r="N620">
        <v>847</v>
      </c>
      <c r="O620">
        <v>503</v>
      </c>
      <c r="P620">
        <v>999</v>
      </c>
      <c r="Q620">
        <v>286</v>
      </c>
      <c r="R620">
        <v>418</v>
      </c>
      <c r="S620">
        <v>501</v>
      </c>
      <c r="T620">
        <v>46</v>
      </c>
      <c r="U620">
        <f t="shared" si="9"/>
        <v>1</v>
      </c>
      <c r="V620">
        <f>SUMIFS(Tabel132[Cluster],Tabel132[ID],A620)</f>
        <v>91</v>
      </c>
      <c r="W620">
        <f>IFERROR(_xlfn.T.TEST(E620:N620,O620:T620,2,2),"")</f>
        <v>0.67626155206997396</v>
      </c>
      <c r="X620">
        <f>AVERAGE(E620:N620)</f>
        <v>522.70000000000005</v>
      </c>
      <c r="Y620">
        <f>AVERAGE(O620:T620)</f>
        <v>458.83333333333331</v>
      </c>
    </row>
    <row r="621" spans="1:25" x14ac:dyDescent="0.25">
      <c r="A621">
        <v>629</v>
      </c>
      <c r="B621" t="s">
        <v>260</v>
      </c>
      <c r="C621">
        <v>63800</v>
      </c>
      <c r="D621">
        <v>637</v>
      </c>
      <c r="E621">
        <v>5332</v>
      </c>
      <c r="F621">
        <v>4848</v>
      </c>
      <c r="G621">
        <v>5931</v>
      </c>
      <c r="H621">
        <v>5332</v>
      </c>
      <c r="I621">
        <v>3673</v>
      </c>
      <c r="J621">
        <v>3697</v>
      </c>
      <c r="K621">
        <v>4569</v>
      </c>
      <c r="L621">
        <v>3719</v>
      </c>
      <c r="M621">
        <v>2695</v>
      </c>
      <c r="N621">
        <v>4619</v>
      </c>
      <c r="O621">
        <v>5494</v>
      </c>
      <c r="P621">
        <v>4750</v>
      </c>
      <c r="Q621">
        <v>4587</v>
      </c>
      <c r="R621">
        <v>5201</v>
      </c>
      <c r="S621">
        <v>4894</v>
      </c>
      <c r="T621">
        <v>2547</v>
      </c>
      <c r="U621">
        <f t="shared" si="9"/>
        <v>1</v>
      </c>
      <c r="V621">
        <f>SUMIFS(Tabel132[Cluster],Tabel132[ID],A621)</f>
        <v>76</v>
      </c>
      <c r="W621">
        <f>IFERROR(_xlfn.T.TEST(E621:N621,O621:T621,2,2),"")</f>
        <v>0.79569200682210861</v>
      </c>
      <c r="X621">
        <f>AVERAGE(E621:N621)</f>
        <v>4441.5</v>
      </c>
      <c r="Y621">
        <f>AVERAGE(O621:T621)</f>
        <v>4578.833333333333</v>
      </c>
    </row>
    <row r="622" spans="1:25" x14ac:dyDescent="0.25">
      <c r="A622">
        <v>630</v>
      </c>
      <c r="B622" t="s">
        <v>261</v>
      </c>
      <c r="C622">
        <v>21700</v>
      </c>
      <c r="D622">
        <v>723</v>
      </c>
      <c r="E622">
        <v>3164</v>
      </c>
      <c r="F622">
        <v>4275</v>
      </c>
      <c r="G622">
        <v>2313</v>
      </c>
      <c r="H622">
        <v>1502</v>
      </c>
      <c r="I622">
        <v>4408</v>
      </c>
      <c r="J622">
        <v>1965</v>
      </c>
      <c r="K622">
        <v>3012</v>
      </c>
      <c r="L622">
        <v>1506</v>
      </c>
      <c r="M622">
        <v>1682</v>
      </c>
      <c r="N622">
        <v>965</v>
      </c>
      <c r="O622">
        <v>2323</v>
      </c>
      <c r="P622">
        <v>4177</v>
      </c>
      <c r="Q622">
        <v>3777</v>
      </c>
      <c r="R622">
        <v>5701</v>
      </c>
      <c r="S622">
        <v>3154</v>
      </c>
      <c r="T622">
        <v>2421</v>
      </c>
      <c r="U622">
        <f t="shared" si="9"/>
        <v>1</v>
      </c>
      <c r="V622">
        <f>SUMIFS(Tabel132[Cluster],Tabel132[ID],A622)</f>
        <v>27</v>
      </c>
      <c r="W622">
        <f>IFERROR(_xlfn.T.TEST(E622:N622,O622:T622,2,2),"")</f>
        <v>9.8937117432392002E-2</v>
      </c>
      <c r="X622">
        <f>AVERAGE(E622:N622)</f>
        <v>2479.1999999999998</v>
      </c>
      <c r="Y622">
        <f>AVERAGE(O622:T622)</f>
        <v>3592.1666666666665</v>
      </c>
    </row>
    <row r="623" spans="1:25" x14ac:dyDescent="0.25">
      <c r="A623">
        <v>631</v>
      </c>
      <c r="B623" t="s">
        <v>872</v>
      </c>
      <c r="C623">
        <v>34600</v>
      </c>
      <c r="D623">
        <v>698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f t="shared" si="9"/>
        <v>0</v>
      </c>
      <c r="V623">
        <f>SUMIFS(Tabel132[Cluster],Tabel132[ID],A623)</f>
        <v>45</v>
      </c>
      <c r="W623" t="str">
        <f>IFERROR(_xlfn.T.TEST(E623:N623,O623:T623,2,2),"")</f>
        <v/>
      </c>
      <c r="X623">
        <f>AVERAGE(E623:N623)</f>
        <v>0</v>
      </c>
      <c r="Y623">
        <f>AVERAGE(O623:T623)</f>
        <v>0</v>
      </c>
    </row>
    <row r="624" spans="1:25" x14ac:dyDescent="0.25">
      <c r="A624">
        <v>632</v>
      </c>
      <c r="B624" t="s">
        <v>262</v>
      </c>
      <c r="C624">
        <v>39600</v>
      </c>
      <c r="D624">
        <v>726</v>
      </c>
      <c r="E624">
        <v>2046</v>
      </c>
      <c r="F624">
        <v>2447</v>
      </c>
      <c r="G624">
        <v>839</v>
      </c>
      <c r="H624">
        <v>1178</v>
      </c>
      <c r="I624">
        <v>2551</v>
      </c>
      <c r="J624">
        <v>1461</v>
      </c>
      <c r="K624">
        <v>1323</v>
      </c>
      <c r="L624">
        <v>3755</v>
      </c>
      <c r="M624">
        <v>2670</v>
      </c>
      <c r="N624">
        <v>4110</v>
      </c>
      <c r="O624">
        <v>1339</v>
      </c>
      <c r="P624">
        <v>1312</v>
      </c>
      <c r="Q624">
        <v>1762</v>
      </c>
      <c r="R624">
        <v>1361</v>
      </c>
      <c r="S624">
        <v>1754</v>
      </c>
      <c r="T624">
        <v>2641</v>
      </c>
      <c r="U624">
        <f t="shared" si="9"/>
        <v>1</v>
      </c>
      <c r="V624">
        <f>SUMIFS(Tabel132[Cluster],Tabel132[ID],A624)</f>
        <v>52</v>
      </c>
      <c r="W624">
        <f>IFERROR(_xlfn.T.TEST(E624:N624,O624:T624,2,2),"")</f>
        <v>0.27460835750127244</v>
      </c>
      <c r="X624">
        <f>AVERAGE(E624:N624)</f>
        <v>2238</v>
      </c>
      <c r="Y624">
        <f>AVERAGE(O624:T624)</f>
        <v>1694.8333333333333</v>
      </c>
    </row>
    <row r="625" spans="1:25" x14ac:dyDescent="0.25">
      <c r="A625">
        <v>633</v>
      </c>
      <c r="B625" t="s">
        <v>263</v>
      </c>
      <c r="C625">
        <v>101200</v>
      </c>
      <c r="D625">
        <v>948</v>
      </c>
      <c r="E625">
        <v>0</v>
      </c>
      <c r="F625">
        <v>10</v>
      </c>
      <c r="G625">
        <v>0</v>
      </c>
      <c r="H625">
        <v>2</v>
      </c>
      <c r="I625">
        <v>0</v>
      </c>
      <c r="J625">
        <v>30</v>
      </c>
      <c r="K625">
        <v>0</v>
      </c>
      <c r="L625">
        <v>14</v>
      </c>
      <c r="M625">
        <v>0</v>
      </c>
      <c r="N625">
        <v>0</v>
      </c>
      <c r="O625">
        <v>73</v>
      </c>
      <c r="P625">
        <v>5</v>
      </c>
      <c r="Q625">
        <v>0</v>
      </c>
      <c r="R625">
        <v>16</v>
      </c>
      <c r="S625">
        <v>30</v>
      </c>
      <c r="T625">
        <v>0</v>
      </c>
      <c r="U625">
        <f t="shared" si="9"/>
        <v>1</v>
      </c>
      <c r="V625">
        <f>SUMIFS(Tabel132[Cluster],Tabel132[ID],A625)</f>
        <v>0</v>
      </c>
      <c r="W625">
        <f>IFERROR(_xlfn.T.TEST(E625:N625,O625:T625,2,2),"")</f>
        <v>0.13868835114686967</v>
      </c>
      <c r="X625">
        <f>AVERAGE(E625:N625)</f>
        <v>5.6</v>
      </c>
      <c r="Y625">
        <f>AVERAGE(O625:T625)</f>
        <v>20.666666666666668</v>
      </c>
    </row>
    <row r="626" spans="1:25" x14ac:dyDescent="0.25">
      <c r="A626">
        <v>634</v>
      </c>
      <c r="B626" t="s">
        <v>264</v>
      </c>
      <c r="C626">
        <v>82300</v>
      </c>
      <c r="D626">
        <v>1100</v>
      </c>
      <c r="E626">
        <v>1851</v>
      </c>
      <c r="F626">
        <v>1772</v>
      </c>
      <c r="G626">
        <v>2960</v>
      </c>
      <c r="H626">
        <v>485</v>
      </c>
      <c r="I626">
        <v>3089</v>
      </c>
      <c r="J626">
        <v>69</v>
      </c>
      <c r="K626">
        <v>1758</v>
      </c>
      <c r="L626">
        <v>883</v>
      </c>
      <c r="M626">
        <v>157</v>
      </c>
      <c r="N626">
        <v>1221</v>
      </c>
      <c r="O626">
        <v>1741</v>
      </c>
      <c r="P626">
        <v>2303</v>
      </c>
      <c r="Q626">
        <v>2273</v>
      </c>
      <c r="R626">
        <v>2363</v>
      </c>
      <c r="S626">
        <v>2254</v>
      </c>
      <c r="T626">
        <v>390</v>
      </c>
      <c r="U626">
        <f t="shared" si="9"/>
        <v>1</v>
      </c>
      <c r="V626">
        <f>SUMIFS(Tabel132[Cluster],Tabel132[ID],A626)</f>
        <v>91</v>
      </c>
      <c r="W626">
        <f>IFERROR(_xlfn.T.TEST(E626:N626,O626:T626,2,2),"")</f>
        <v>0.37072707283274131</v>
      </c>
      <c r="X626">
        <f>AVERAGE(E626:N626)</f>
        <v>1424.5</v>
      </c>
      <c r="Y626">
        <f>AVERAGE(O626:T626)</f>
        <v>1887.3333333333333</v>
      </c>
    </row>
    <row r="627" spans="1:25" x14ac:dyDescent="0.25">
      <c r="A627">
        <v>635</v>
      </c>
      <c r="B627" t="s">
        <v>873</v>
      </c>
      <c r="C627">
        <v>27600</v>
      </c>
      <c r="D627">
        <v>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f t="shared" si="9"/>
        <v>0</v>
      </c>
      <c r="V627">
        <f>SUMIFS(Tabel132[Cluster],Tabel132[ID],A627)</f>
        <v>0</v>
      </c>
      <c r="W627" t="str">
        <f>IFERROR(_xlfn.T.TEST(E627:N627,O627:T627,2,2),"")</f>
        <v/>
      </c>
      <c r="X627">
        <f>AVERAGE(E627:N627)</f>
        <v>0</v>
      </c>
      <c r="Y627">
        <f>AVERAGE(O627:T627)</f>
        <v>0</v>
      </c>
    </row>
    <row r="628" spans="1:25" x14ac:dyDescent="0.25">
      <c r="A628">
        <v>636</v>
      </c>
      <c r="B628" t="s">
        <v>874</v>
      </c>
      <c r="C628">
        <v>67600</v>
      </c>
      <c r="D628">
        <v>362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f t="shared" si="9"/>
        <v>0</v>
      </c>
      <c r="V628">
        <f>SUMIFS(Tabel132[Cluster],Tabel132[ID],A628)</f>
        <v>80</v>
      </c>
      <c r="W628" t="str">
        <f>IFERROR(_xlfn.T.TEST(E628:N628,O628:T628,2,2),"")</f>
        <v/>
      </c>
      <c r="X628">
        <f>AVERAGE(E628:N628)</f>
        <v>0</v>
      </c>
      <c r="Y628">
        <f>AVERAGE(O628:T628)</f>
        <v>0</v>
      </c>
    </row>
    <row r="629" spans="1:25" x14ac:dyDescent="0.25">
      <c r="A629">
        <v>637</v>
      </c>
      <c r="B629" t="s">
        <v>875</v>
      </c>
      <c r="C629">
        <v>63700</v>
      </c>
      <c r="D629">
        <v>864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f t="shared" si="9"/>
        <v>0</v>
      </c>
      <c r="V629">
        <f>SUMIFS(Tabel132[Cluster],Tabel132[ID],A629)</f>
        <v>76</v>
      </c>
      <c r="W629" t="str">
        <f>IFERROR(_xlfn.T.TEST(E629:N629,O629:T629,2,2),"")</f>
        <v/>
      </c>
      <c r="X629">
        <f>AVERAGE(E629:N629)</f>
        <v>0</v>
      </c>
      <c r="Y629">
        <f>AVERAGE(O629:T629)</f>
        <v>0</v>
      </c>
    </row>
    <row r="630" spans="1:25" x14ac:dyDescent="0.25">
      <c r="A630">
        <v>638</v>
      </c>
      <c r="B630" t="s">
        <v>265</v>
      </c>
      <c r="C630">
        <v>9600</v>
      </c>
      <c r="D630">
        <v>1057</v>
      </c>
      <c r="E630">
        <v>5131</v>
      </c>
      <c r="F630">
        <v>6985</v>
      </c>
      <c r="G630">
        <v>5047</v>
      </c>
      <c r="H630">
        <v>3943</v>
      </c>
      <c r="I630">
        <v>4079</v>
      </c>
      <c r="J630">
        <v>6927</v>
      </c>
      <c r="K630">
        <v>8377</v>
      </c>
      <c r="L630">
        <v>2128</v>
      </c>
      <c r="M630">
        <v>3364</v>
      </c>
      <c r="N630">
        <v>1444</v>
      </c>
      <c r="O630">
        <v>8511</v>
      </c>
      <c r="P630">
        <v>5685</v>
      </c>
      <c r="Q630">
        <v>9005</v>
      </c>
      <c r="R630">
        <v>8892</v>
      </c>
      <c r="S630">
        <v>3570</v>
      </c>
      <c r="T630">
        <v>1397</v>
      </c>
      <c r="U630">
        <f t="shared" si="9"/>
        <v>1</v>
      </c>
      <c r="V630">
        <f>SUMIFS(Tabel132[Cluster],Tabel132[ID],A630)</f>
        <v>12</v>
      </c>
      <c r="W630">
        <f>IFERROR(_xlfn.T.TEST(E630:N630,O630:T630,2,2),"")</f>
        <v>0.30354667231124527</v>
      </c>
      <c r="X630">
        <f>AVERAGE(E630:N630)</f>
        <v>4742.5</v>
      </c>
      <c r="Y630">
        <f>AVERAGE(O630:T630)</f>
        <v>6176.666666666667</v>
      </c>
    </row>
    <row r="631" spans="1:25" x14ac:dyDescent="0.25">
      <c r="A631">
        <v>639</v>
      </c>
      <c r="B631" t="s">
        <v>266</v>
      </c>
      <c r="C631">
        <v>34700</v>
      </c>
      <c r="D631">
        <v>631</v>
      </c>
      <c r="E631">
        <v>1404</v>
      </c>
      <c r="F631">
        <v>882</v>
      </c>
      <c r="G631">
        <v>694</v>
      </c>
      <c r="H631">
        <v>664</v>
      </c>
      <c r="I631">
        <v>1287</v>
      </c>
      <c r="J631">
        <v>1423</v>
      </c>
      <c r="K631">
        <v>732</v>
      </c>
      <c r="L631">
        <v>947</v>
      </c>
      <c r="M631">
        <v>697</v>
      </c>
      <c r="N631">
        <v>502</v>
      </c>
      <c r="O631">
        <v>1188</v>
      </c>
      <c r="P631">
        <v>651</v>
      </c>
      <c r="Q631">
        <v>1179</v>
      </c>
      <c r="R631">
        <v>1197</v>
      </c>
      <c r="S631">
        <v>737</v>
      </c>
      <c r="T631">
        <v>416</v>
      </c>
      <c r="U631">
        <f t="shared" si="9"/>
        <v>1</v>
      </c>
      <c r="V631">
        <f>SUMIFS(Tabel132[Cluster],Tabel132[ID],A631)</f>
        <v>45</v>
      </c>
      <c r="W631">
        <f>IFERROR(_xlfn.T.TEST(E631:N631,O631:T631,2,2),"")</f>
        <v>0.87138768708218994</v>
      </c>
      <c r="X631">
        <f>AVERAGE(E631:N631)</f>
        <v>923.2</v>
      </c>
      <c r="Y631">
        <f>AVERAGE(O631:T631)</f>
        <v>894.66666666666663</v>
      </c>
    </row>
    <row r="632" spans="1:25" x14ac:dyDescent="0.25">
      <c r="A632">
        <v>640</v>
      </c>
      <c r="B632" t="s">
        <v>876</v>
      </c>
      <c r="C632">
        <v>92700</v>
      </c>
      <c r="D632">
        <v>370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f t="shared" si="9"/>
        <v>0</v>
      </c>
      <c r="V632">
        <f>SUMIFS(Tabel132[Cluster],Tabel132[ID],A632)</f>
        <v>96</v>
      </c>
      <c r="W632" t="str">
        <f>IFERROR(_xlfn.T.TEST(E632:N632,O632:T632,2,2),"")</f>
        <v/>
      </c>
      <c r="X632">
        <f>AVERAGE(E632:N632)</f>
        <v>0</v>
      </c>
      <c r="Y632">
        <f>AVERAGE(O632:T632)</f>
        <v>0</v>
      </c>
    </row>
    <row r="633" spans="1:25" x14ac:dyDescent="0.25">
      <c r="A633">
        <v>641</v>
      </c>
      <c r="B633" t="s">
        <v>877</v>
      </c>
      <c r="C633">
        <v>100900</v>
      </c>
      <c r="D633">
        <v>948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f t="shared" si="9"/>
        <v>0</v>
      </c>
      <c r="V633">
        <f>SUMIFS(Tabel132[Cluster],Tabel132[ID],A633)</f>
        <v>0</v>
      </c>
      <c r="W633" t="str">
        <f>IFERROR(_xlfn.T.TEST(E633:N633,O633:T633,2,2),"")</f>
        <v/>
      </c>
      <c r="X633">
        <f>AVERAGE(E633:N633)</f>
        <v>0</v>
      </c>
      <c r="Y633">
        <f>AVERAGE(O633:T633)</f>
        <v>0</v>
      </c>
    </row>
    <row r="634" spans="1:25" x14ac:dyDescent="0.25">
      <c r="A634">
        <v>642</v>
      </c>
      <c r="B634" t="s">
        <v>267</v>
      </c>
      <c r="C634">
        <v>90600</v>
      </c>
      <c r="D634">
        <v>386</v>
      </c>
      <c r="E634">
        <v>1</v>
      </c>
      <c r="F634">
        <v>114</v>
      </c>
      <c r="G634">
        <v>96</v>
      </c>
      <c r="H634">
        <v>1</v>
      </c>
      <c r="I634">
        <v>77</v>
      </c>
      <c r="J634">
        <v>0</v>
      </c>
      <c r="K634">
        <v>0</v>
      </c>
      <c r="L634">
        <v>14</v>
      </c>
      <c r="M634">
        <v>0</v>
      </c>
      <c r="N634">
        <v>160</v>
      </c>
      <c r="O634">
        <v>78</v>
      </c>
      <c r="P634">
        <v>223</v>
      </c>
      <c r="Q634">
        <v>14</v>
      </c>
      <c r="R634">
        <v>69</v>
      </c>
      <c r="S634">
        <v>156</v>
      </c>
      <c r="T634">
        <v>0</v>
      </c>
      <c r="U634">
        <f t="shared" si="9"/>
        <v>1</v>
      </c>
      <c r="V634">
        <f>SUMIFS(Tabel132[Cluster],Tabel132[ID],A634)</f>
        <v>96</v>
      </c>
      <c r="W634">
        <f>IFERROR(_xlfn.T.TEST(E634:N634,O634:T634,2,2),"")</f>
        <v>0.2480491226105577</v>
      </c>
      <c r="X634">
        <f>AVERAGE(E634:N634)</f>
        <v>46.3</v>
      </c>
      <c r="Y634">
        <f>AVERAGE(O634:T634)</f>
        <v>90</v>
      </c>
    </row>
    <row r="635" spans="1:25" x14ac:dyDescent="0.25">
      <c r="A635">
        <v>643</v>
      </c>
      <c r="B635" t="s">
        <v>268</v>
      </c>
      <c r="C635">
        <v>12200</v>
      </c>
      <c r="D635">
        <v>1027</v>
      </c>
      <c r="E635">
        <v>119</v>
      </c>
      <c r="F635">
        <v>151</v>
      </c>
      <c r="G635">
        <v>36</v>
      </c>
      <c r="H635">
        <v>66</v>
      </c>
      <c r="I635">
        <v>37</v>
      </c>
      <c r="J635">
        <v>130</v>
      </c>
      <c r="K635">
        <v>56</v>
      </c>
      <c r="L635">
        <v>80</v>
      </c>
      <c r="M635">
        <v>78</v>
      </c>
      <c r="N635">
        <v>93</v>
      </c>
      <c r="O635">
        <v>67</v>
      </c>
      <c r="P635">
        <v>128</v>
      </c>
      <c r="Q635">
        <v>93</v>
      </c>
      <c r="R635">
        <v>74</v>
      </c>
      <c r="S635">
        <v>185</v>
      </c>
      <c r="T635">
        <v>147</v>
      </c>
      <c r="U635">
        <f t="shared" si="9"/>
        <v>1</v>
      </c>
      <c r="V635">
        <f>SUMIFS(Tabel132[Cluster],Tabel132[ID],A635)</f>
        <v>15</v>
      </c>
      <c r="W635">
        <f>IFERROR(_xlfn.T.TEST(E635:N635,O635:T635,2,2),"")</f>
        <v>0.1694205633577622</v>
      </c>
      <c r="X635">
        <f>AVERAGE(E635:N635)</f>
        <v>84.6</v>
      </c>
      <c r="Y635">
        <f>AVERAGE(O635:T635)</f>
        <v>115.66666666666667</v>
      </c>
    </row>
    <row r="636" spans="1:25" x14ac:dyDescent="0.25">
      <c r="A636">
        <v>644</v>
      </c>
      <c r="B636" t="s">
        <v>878</v>
      </c>
      <c r="C636">
        <v>1300</v>
      </c>
      <c r="D636">
        <v>500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f t="shared" si="9"/>
        <v>0</v>
      </c>
      <c r="V636">
        <f>SUMIFS(Tabel132[Cluster],Tabel132[ID],A636)</f>
        <v>2</v>
      </c>
      <c r="W636" t="str">
        <f>IFERROR(_xlfn.T.TEST(E636:N636,O636:T636,2,2),"")</f>
        <v/>
      </c>
      <c r="X636">
        <f>AVERAGE(E636:N636)</f>
        <v>0</v>
      </c>
      <c r="Y636">
        <f>AVERAGE(O636:T636)</f>
        <v>0</v>
      </c>
    </row>
    <row r="637" spans="1:25" x14ac:dyDescent="0.25">
      <c r="A637">
        <v>645</v>
      </c>
      <c r="B637" t="s">
        <v>879</v>
      </c>
      <c r="C637">
        <v>54900</v>
      </c>
      <c r="D637">
        <v>528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f t="shared" si="9"/>
        <v>0</v>
      </c>
      <c r="V637">
        <f>SUMIFS(Tabel132[Cluster],Tabel132[ID],A637)</f>
        <v>0</v>
      </c>
      <c r="W637" t="str">
        <f>IFERROR(_xlfn.T.TEST(E637:N637,O637:T637,2,2),"")</f>
        <v/>
      </c>
      <c r="X637">
        <f>AVERAGE(E637:N637)</f>
        <v>0</v>
      </c>
      <c r="Y637">
        <f>AVERAGE(O637:T637)</f>
        <v>0</v>
      </c>
    </row>
    <row r="638" spans="1:25" x14ac:dyDescent="0.25">
      <c r="A638">
        <v>646</v>
      </c>
      <c r="B638" t="s">
        <v>880</v>
      </c>
      <c r="C638">
        <v>33400</v>
      </c>
      <c r="D638">
        <v>814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f t="shared" si="9"/>
        <v>0</v>
      </c>
      <c r="V638">
        <f>SUMIFS(Tabel132[Cluster],Tabel132[ID],A638)</f>
        <v>42</v>
      </c>
      <c r="W638" t="str">
        <f>IFERROR(_xlfn.T.TEST(E638:N638,O638:T638,2,2),"")</f>
        <v/>
      </c>
      <c r="X638">
        <f>AVERAGE(E638:N638)</f>
        <v>0</v>
      </c>
      <c r="Y638">
        <f>AVERAGE(O638:T638)</f>
        <v>0</v>
      </c>
    </row>
    <row r="639" spans="1:25" x14ac:dyDescent="0.25">
      <c r="A639">
        <v>647</v>
      </c>
      <c r="B639" t="s">
        <v>269</v>
      </c>
      <c r="C639">
        <v>35100</v>
      </c>
      <c r="D639">
        <v>631</v>
      </c>
      <c r="E639">
        <v>1965</v>
      </c>
      <c r="F639">
        <v>2530</v>
      </c>
      <c r="G639">
        <v>1636</v>
      </c>
      <c r="H639">
        <v>512</v>
      </c>
      <c r="I639">
        <v>1766</v>
      </c>
      <c r="J639">
        <v>7471</v>
      </c>
      <c r="K639">
        <v>3716</v>
      </c>
      <c r="L639">
        <v>3200</v>
      </c>
      <c r="M639">
        <v>2161</v>
      </c>
      <c r="N639">
        <v>1637</v>
      </c>
      <c r="O639">
        <v>2401</v>
      </c>
      <c r="P639">
        <v>2298</v>
      </c>
      <c r="Q639">
        <v>2722</v>
      </c>
      <c r="R639">
        <v>3177</v>
      </c>
      <c r="S639">
        <v>2767</v>
      </c>
      <c r="T639">
        <v>1937</v>
      </c>
      <c r="U639">
        <f t="shared" si="9"/>
        <v>1</v>
      </c>
      <c r="V639">
        <f>SUMIFS(Tabel132[Cluster],Tabel132[ID],A639)</f>
        <v>45</v>
      </c>
      <c r="W639">
        <f>IFERROR(_xlfn.T.TEST(E639:N639,O639:T639,2,2),"")</f>
        <v>0.89371994996985105</v>
      </c>
      <c r="X639">
        <f>AVERAGE(E639:N639)</f>
        <v>2659.4</v>
      </c>
      <c r="Y639">
        <f>AVERAGE(O639:T639)</f>
        <v>2550.3333333333335</v>
      </c>
    </row>
    <row r="640" spans="1:25" x14ac:dyDescent="0.25">
      <c r="A640">
        <v>648</v>
      </c>
      <c r="B640" t="s">
        <v>270</v>
      </c>
      <c r="C640">
        <v>1800</v>
      </c>
      <c r="D640">
        <v>985</v>
      </c>
      <c r="E640">
        <v>50588</v>
      </c>
      <c r="F640">
        <v>61015</v>
      </c>
      <c r="G640">
        <v>39305</v>
      </c>
      <c r="H640">
        <v>28966</v>
      </c>
      <c r="I640">
        <v>29242</v>
      </c>
      <c r="J640">
        <v>16736</v>
      </c>
      <c r="K640">
        <v>43752</v>
      </c>
      <c r="L640">
        <v>18832</v>
      </c>
      <c r="M640">
        <v>14588</v>
      </c>
      <c r="N640">
        <v>14407</v>
      </c>
      <c r="O640">
        <v>66984</v>
      </c>
      <c r="P640">
        <v>35520</v>
      </c>
      <c r="Q640">
        <v>50463</v>
      </c>
      <c r="R640">
        <v>50151</v>
      </c>
      <c r="S640">
        <v>25228</v>
      </c>
      <c r="T640">
        <v>16078</v>
      </c>
      <c r="U640">
        <f t="shared" si="9"/>
        <v>1</v>
      </c>
      <c r="V640">
        <f>SUMIFS(Tabel132[Cluster],Tabel132[ID],A640)</f>
        <v>3</v>
      </c>
      <c r="W640">
        <f>IFERROR(_xlfn.T.TEST(E640:N640,O640:T640,2,2),"")</f>
        <v>0.32955809439426398</v>
      </c>
      <c r="X640">
        <f>AVERAGE(E640:N640)</f>
        <v>31743.1</v>
      </c>
      <c r="Y640">
        <f>AVERAGE(O640:T640)</f>
        <v>40737.333333333336</v>
      </c>
    </row>
    <row r="641" spans="1:25" x14ac:dyDescent="0.25">
      <c r="A641">
        <v>649</v>
      </c>
      <c r="B641" t="s">
        <v>271</v>
      </c>
      <c r="C641">
        <v>14700</v>
      </c>
      <c r="D641">
        <v>402</v>
      </c>
      <c r="E641">
        <v>203</v>
      </c>
      <c r="F641">
        <v>35</v>
      </c>
      <c r="G641">
        <v>79</v>
      </c>
      <c r="H641">
        <v>64</v>
      </c>
      <c r="I641">
        <v>4</v>
      </c>
      <c r="J641">
        <v>124</v>
      </c>
      <c r="K641">
        <v>0</v>
      </c>
      <c r="L641">
        <v>70</v>
      </c>
      <c r="M641">
        <v>204</v>
      </c>
      <c r="N641">
        <v>80</v>
      </c>
      <c r="O641">
        <v>10</v>
      </c>
      <c r="P641">
        <v>78</v>
      </c>
      <c r="Q641">
        <v>24</v>
      </c>
      <c r="R641">
        <v>2</v>
      </c>
      <c r="S641">
        <v>19</v>
      </c>
      <c r="T641">
        <v>77</v>
      </c>
      <c r="U641">
        <f t="shared" si="9"/>
        <v>1</v>
      </c>
      <c r="V641">
        <f>SUMIFS(Tabel132[Cluster],Tabel132[ID],A641)</f>
        <v>17</v>
      </c>
      <c r="W641">
        <f>IFERROR(_xlfn.T.TEST(E641:N641,O641:T641,2,2),"")</f>
        <v>0.12640061092691526</v>
      </c>
      <c r="X641">
        <f>AVERAGE(E641:N641)</f>
        <v>86.3</v>
      </c>
      <c r="Y641">
        <f>AVERAGE(O641:T641)</f>
        <v>35</v>
      </c>
    </row>
    <row r="642" spans="1:25" x14ac:dyDescent="0.25">
      <c r="A642">
        <v>650</v>
      </c>
      <c r="B642" t="s">
        <v>881</v>
      </c>
      <c r="C642">
        <v>105400</v>
      </c>
      <c r="D642">
        <v>1123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f t="shared" si="9"/>
        <v>0</v>
      </c>
      <c r="V642">
        <f>SUMIFS(Tabel132[Cluster],Tabel132[ID],A642)</f>
        <v>0</v>
      </c>
      <c r="W642" t="str">
        <f>IFERROR(_xlfn.T.TEST(E642:N642,O642:T642,2,2),"")</f>
        <v/>
      </c>
      <c r="X642">
        <f>AVERAGE(E642:N642)</f>
        <v>0</v>
      </c>
      <c r="Y642">
        <f>AVERAGE(O642:T642)</f>
        <v>0</v>
      </c>
    </row>
    <row r="643" spans="1:25" x14ac:dyDescent="0.25">
      <c r="A643">
        <v>651</v>
      </c>
      <c r="B643" t="s">
        <v>882</v>
      </c>
      <c r="C643">
        <v>90700</v>
      </c>
      <c r="D643">
        <v>386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f t="shared" si="9"/>
        <v>0</v>
      </c>
      <c r="V643">
        <f>SUMIFS(Tabel132[Cluster],Tabel132[ID],A643)</f>
        <v>96</v>
      </c>
      <c r="W643" t="str">
        <f>IFERROR(_xlfn.T.TEST(E643:N643,O643:T643,2,2),"")</f>
        <v/>
      </c>
      <c r="X643">
        <f>AVERAGE(E643:N643)</f>
        <v>0</v>
      </c>
      <c r="Y643">
        <f>AVERAGE(O643:T643)</f>
        <v>0</v>
      </c>
    </row>
    <row r="644" spans="1:25" x14ac:dyDescent="0.25">
      <c r="A644">
        <v>652</v>
      </c>
      <c r="B644" t="s">
        <v>883</v>
      </c>
      <c r="C644">
        <v>71000</v>
      </c>
      <c r="D644">
        <v>103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f t="shared" ref="U644:U707" si="10">IF(AND(X644=0,Y644=0),0,1)</f>
        <v>0</v>
      </c>
      <c r="V644">
        <f>SUMIFS(Tabel132[Cluster],Tabel132[ID],A644)</f>
        <v>83</v>
      </c>
      <c r="W644" t="str">
        <f>IFERROR(_xlfn.T.TEST(E644:N644,O644:T644,2,2),"")</f>
        <v/>
      </c>
      <c r="X644">
        <f>AVERAGE(E644:N644)</f>
        <v>0</v>
      </c>
      <c r="Y644">
        <f>AVERAGE(O644:T644)</f>
        <v>0</v>
      </c>
    </row>
    <row r="645" spans="1:25" x14ac:dyDescent="0.25">
      <c r="A645">
        <v>653</v>
      </c>
      <c r="B645" t="s">
        <v>884</v>
      </c>
      <c r="C645">
        <v>92300</v>
      </c>
      <c r="D645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f t="shared" si="10"/>
        <v>1</v>
      </c>
      <c r="V645">
        <f>SUMIFS(Tabel132[Cluster],Tabel132[ID],A645)</f>
        <v>96</v>
      </c>
      <c r="W645">
        <f>IFERROR(_xlfn.T.TEST(E645:N645,O645:T645,2,2),"")</f>
        <v>0.45768790507519963</v>
      </c>
      <c r="X645">
        <f>AVERAGE(E645:N645)</f>
        <v>0.4</v>
      </c>
      <c r="Y645">
        <f>AVERAGE(O645:T645)</f>
        <v>0</v>
      </c>
    </row>
    <row r="646" spans="1:25" x14ac:dyDescent="0.25">
      <c r="A646">
        <v>654</v>
      </c>
      <c r="B646" t="s">
        <v>272</v>
      </c>
      <c r="C646">
        <v>3800</v>
      </c>
      <c r="D646">
        <v>353</v>
      </c>
      <c r="E646">
        <v>3541</v>
      </c>
      <c r="F646">
        <v>3119</v>
      </c>
      <c r="G646">
        <v>2281</v>
      </c>
      <c r="H646">
        <v>1728</v>
      </c>
      <c r="I646">
        <v>2779</v>
      </c>
      <c r="J646">
        <v>891</v>
      </c>
      <c r="K646">
        <v>1739</v>
      </c>
      <c r="L646">
        <v>1058</v>
      </c>
      <c r="M646">
        <v>2648</v>
      </c>
      <c r="N646">
        <v>1095</v>
      </c>
      <c r="O646">
        <v>6630</v>
      </c>
      <c r="P646">
        <v>1580</v>
      </c>
      <c r="Q646">
        <v>3005</v>
      </c>
      <c r="R646">
        <v>2806</v>
      </c>
      <c r="S646">
        <v>4132</v>
      </c>
      <c r="T646">
        <v>1108</v>
      </c>
      <c r="U646">
        <f t="shared" si="10"/>
        <v>1</v>
      </c>
      <c r="V646">
        <f>SUMIFS(Tabel132[Cluster],Tabel132[ID],A646)</f>
        <v>5</v>
      </c>
      <c r="W646">
        <f>IFERROR(_xlfn.T.TEST(E646:N646,O646:T646,2,2),"")</f>
        <v>0.14370395136701822</v>
      </c>
      <c r="X646">
        <f>AVERAGE(E646:N646)</f>
        <v>2087.9</v>
      </c>
      <c r="Y646">
        <f>AVERAGE(O646:T646)</f>
        <v>3210.1666666666665</v>
      </c>
    </row>
    <row r="647" spans="1:25" x14ac:dyDescent="0.25">
      <c r="A647">
        <v>655</v>
      </c>
      <c r="B647" t="s">
        <v>885</v>
      </c>
      <c r="C647">
        <v>35200</v>
      </c>
      <c r="D647">
        <v>647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f t="shared" si="10"/>
        <v>0</v>
      </c>
      <c r="V647">
        <f>SUMIFS(Tabel132[Cluster],Tabel132[ID],A647)</f>
        <v>45</v>
      </c>
      <c r="W647" t="str">
        <f>IFERROR(_xlfn.T.TEST(E647:N647,O647:T647,2,2),"")</f>
        <v/>
      </c>
      <c r="X647">
        <f>AVERAGE(E647:N647)</f>
        <v>0</v>
      </c>
      <c r="Y647">
        <f>AVERAGE(O647:T647)</f>
        <v>0</v>
      </c>
    </row>
    <row r="648" spans="1:25" x14ac:dyDescent="0.25">
      <c r="A648">
        <v>656</v>
      </c>
      <c r="B648" t="s">
        <v>273</v>
      </c>
      <c r="C648">
        <v>2200</v>
      </c>
      <c r="D648">
        <v>993</v>
      </c>
      <c r="E648">
        <v>6720</v>
      </c>
      <c r="F648">
        <v>5055</v>
      </c>
      <c r="G648">
        <v>4502</v>
      </c>
      <c r="H648">
        <v>3416</v>
      </c>
      <c r="I648">
        <v>9184</v>
      </c>
      <c r="J648">
        <v>14541</v>
      </c>
      <c r="K648">
        <v>10426</v>
      </c>
      <c r="L648">
        <v>16088</v>
      </c>
      <c r="M648">
        <v>8681</v>
      </c>
      <c r="N648">
        <v>9898</v>
      </c>
      <c r="O648">
        <v>8342</v>
      </c>
      <c r="P648">
        <v>9928</v>
      </c>
      <c r="Q648">
        <v>7892</v>
      </c>
      <c r="R648">
        <v>3904</v>
      </c>
      <c r="S648">
        <v>10864</v>
      </c>
      <c r="T648">
        <v>7795</v>
      </c>
      <c r="U648">
        <f t="shared" si="10"/>
        <v>1</v>
      </c>
      <c r="V648">
        <f>SUMIFS(Tabel132[Cluster],Tabel132[ID],A648)</f>
        <v>4</v>
      </c>
      <c r="W648">
        <f>IFERROR(_xlfn.T.TEST(E648:N648,O648:T648,2,2),"")</f>
        <v>0.70284592311633531</v>
      </c>
      <c r="X648">
        <f>AVERAGE(E648:N648)</f>
        <v>8851.1</v>
      </c>
      <c r="Y648">
        <f>AVERAGE(O648:T648)</f>
        <v>8120.833333333333</v>
      </c>
    </row>
    <row r="649" spans="1:25" x14ac:dyDescent="0.25">
      <c r="A649">
        <v>657</v>
      </c>
      <c r="B649" t="s">
        <v>274</v>
      </c>
      <c r="C649">
        <v>5800</v>
      </c>
      <c r="D649">
        <v>345</v>
      </c>
      <c r="E649">
        <v>4838</v>
      </c>
      <c r="F649">
        <v>7309</v>
      </c>
      <c r="G649">
        <v>4990</v>
      </c>
      <c r="H649">
        <v>6326</v>
      </c>
      <c r="I649">
        <v>6759</v>
      </c>
      <c r="J649">
        <v>6121</v>
      </c>
      <c r="K649">
        <v>11022</v>
      </c>
      <c r="L649">
        <v>7153</v>
      </c>
      <c r="M649">
        <v>7046</v>
      </c>
      <c r="N649">
        <v>8367</v>
      </c>
      <c r="O649">
        <v>10282</v>
      </c>
      <c r="P649">
        <v>6985</v>
      </c>
      <c r="Q649">
        <v>7499</v>
      </c>
      <c r="R649">
        <v>15320</v>
      </c>
      <c r="S649">
        <v>13621</v>
      </c>
      <c r="T649">
        <v>5549</v>
      </c>
      <c r="U649">
        <f t="shared" si="10"/>
        <v>1</v>
      </c>
      <c r="V649">
        <f>SUMIFS(Tabel132[Cluster],Tabel132[ID],A649)</f>
        <v>8</v>
      </c>
      <c r="W649">
        <f>IFERROR(_xlfn.T.TEST(E649:N649,O649:T649,2,2),"")</f>
        <v>6.0548240120661762E-2</v>
      </c>
      <c r="X649">
        <f>AVERAGE(E649:N649)</f>
        <v>6993.1</v>
      </c>
      <c r="Y649">
        <f>AVERAGE(O649:T649)</f>
        <v>9876</v>
      </c>
    </row>
    <row r="650" spans="1:25" x14ac:dyDescent="0.25">
      <c r="A650">
        <v>658</v>
      </c>
      <c r="B650" t="s">
        <v>275</v>
      </c>
      <c r="C650">
        <v>101100</v>
      </c>
      <c r="D650">
        <v>948</v>
      </c>
      <c r="E650">
        <v>719</v>
      </c>
      <c r="F650">
        <v>4906</v>
      </c>
      <c r="G650">
        <v>3886</v>
      </c>
      <c r="H650">
        <v>130</v>
      </c>
      <c r="I650">
        <v>2422</v>
      </c>
      <c r="J650">
        <v>2105</v>
      </c>
      <c r="K650">
        <v>945</v>
      </c>
      <c r="L650">
        <v>3715</v>
      </c>
      <c r="M650">
        <v>803</v>
      </c>
      <c r="N650">
        <v>1937</v>
      </c>
      <c r="O650">
        <v>5421</v>
      </c>
      <c r="P650">
        <v>3208</v>
      </c>
      <c r="Q650">
        <v>3490</v>
      </c>
      <c r="R650">
        <v>4240</v>
      </c>
      <c r="S650">
        <v>5199</v>
      </c>
      <c r="T650">
        <v>584</v>
      </c>
      <c r="U650">
        <f t="shared" si="10"/>
        <v>1</v>
      </c>
      <c r="V650">
        <f>SUMIFS(Tabel132[Cluster],Tabel132[ID],A650)</f>
        <v>0</v>
      </c>
      <c r="W650">
        <f>IFERROR(_xlfn.T.TEST(E650:N650,O650:T650,2,2),"")</f>
        <v>9.3295877376672887E-2</v>
      </c>
      <c r="X650">
        <f>AVERAGE(E650:N650)</f>
        <v>2156.8000000000002</v>
      </c>
      <c r="Y650">
        <f>AVERAGE(O650:T650)</f>
        <v>3690.3333333333335</v>
      </c>
    </row>
    <row r="651" spans="1:25" x14ac:dyDescent="0.25">
      <c r="A651">
        <v>659</v>
      </c>
      <c r="B651" t="s">
        <v>886</v>
      </c>
      <c r="C651">
        <v>90800</v>
      </c>
      <c r="D651">
        <v>651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f t="shared" si="10"/>
        <v>0</v>
      </c>
      <c r="V651">
        <f>SUMIFS(Tabel132[Cluster],Tabel132[ID],A651)</f>
        <v>96</v>
      </c>
      <c r="W651" t="str">
        <f>IFERROR(_xlfn.T.TEST(E651:N651,O651:T651,2,2),"")</f>
        <v/>
      </c>
      <c r="X651">
        <f>AVERAGE(E651:N651)</f>
        <v>0</v>
      </c>
      <c r="Y651">
        <f>AVERAGE(O651:T651)</f>
        <v>0</v>
      </c>
    </row>
    <row r="652" spans="1:25" x14ac:dyDescent="0.25">
      <c r="A652">
        <v>660</v>
      </c>
      <c r="B652" t="s">
        <v>887</v>
      </c>
      <c r="C652">
        <v>71100</v>
      </c>
      <c r="D652">
        <v>103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f t="shared" si="10"/>
        <v>0</v>
      </c>
      <c r="V652">
        <f>SUMIFS(Tabel132[Cluster],Tabel132[ID],A652)</f>
        <v>83</v>
      </c>
      <c r="W652" t="str">
        <f>IFERROR(_xlfn.T.TEST(E652:N652,O652:T652,2,2),"")</f>
        <v/>
      </c>
      <c r="X652">
        <f>AVERAGE(E652:N652)</f>
        <v>0</v>
      </c>
      <c r="Y652">
        <f>AVERAGE(O652:T652)</f>
        <v>0</v>
      </c>
    </row>
    <row r="653" spans="1:25" x14ac:dyDescent="0.25">
      <c r="A653">
        <v>661</v>
      </c>
      <c r="B653" t="s">
        <v>276</v>
      </c>
      <c r="C653">
        <v>92500</v>
      </c>
      <c r="D653">
        <v>370</v>
      </c>
      <c r="E653">
        <v>302</v>
      </c>
      <c r="F653">
        <v>0</v>
      </c>
      <c r="G653">
        <v>0</v>
      </c>
      <c r="H653">
        <v>232</v>
      </c>
      <c r="I653">
        <v>0</v>
      </c>
      <c r="J653">
        <v>170</v>
      </c>
      <c r="K653">
        <v>0</v>
      </c>
      <c r="L653">
        <v>504</v>
      </c>
      <c r="M653">
        <v>0</v>
      </c>
      <c r="N653">
        <v>154</v>
      </c>
      <c r="O653">
        <v>20</v>
      </c>
      <c r="P653">
        <v>0</v>
      </c>
      <c r="Q653">
        <v>0</v>
      </c>
      <c r="R653">
        <v>0</v>
      </c>
      <c r="S653">
        <v>2</v>
      </c>
      <c r="T653">
        <v>0</v>
      </c>
      <c r="U653">
        <f t="shared" si="10"/>
        <v>1</v>
      </c>
      <c r="V653">
        <f>SUMIFS(Tabel132[Cluster],Tabel132[ID],A653)</f>
        <v>96</v>
      </c>
      <c r="W653">
        <f>IFERROR(_xlfn.T.TEST(E653:N653,O653:T653,2,2),"")</f>
        <v>8.3985079031401552E-2</v>
      </c>
      <c r="X653">
        <f>AVERAGE(E653:N653)</f>
        <v>136.19999999999999</v>
      </c>
      <c r="Y653">
        <f>AVERAGE(O653:T653)</f>
        <v>3.6666666666666665</v>
      </c>
    </row>
    <row r="654" spans="1:25" x14ac:dyDescent="0.25">
      <c r="A654">
        <v>662</v>
      </c>
      <c r="B654" t="s">
        <v>277</v>
      </c>
      <c r="C654">
        <v>9700</v>
      </c>
      <c r="D654">
        <v>1057</v>
      </c>
      <c r="E654">
        <v>207</v>
      </c>
      <c r="F654">
        <v>308</v>
      </c>
      <c r="G654">
        <v>446</v>
      </c>
      <c r="H654">
        <v>206</v>
      </c>
      <c r="I654">
        <v>631</v>
      </c>
      <c r="J654">
        <v>921</v>
      </c>
      <c r="K654">
        <v>480</v>
      </c>
      <c r="L654">
        <v>186</v>
      </c>
      <c r="M654">
        <v>165</v>
      </c>
      <c r="N654">
        <v>55</v>
      </c>
      <c r="O654">
        <v>202</v>
      </c>
      <c r="P654">
        <v>232</v>
      </c>
      <c r="Q654">
        <v>422</v>
      </c>
      <c r="R654">
        <v>511</v>
      </c>
      <c r="S654">
        <v>291</v>
      </c>
      <c r="T654">
        <v>136</v>
      </c>
      <c r="U654">
        <f t="shared" si="10"/>
        <v>1</v>
      </c>
      <c r="V654">
        <f>SUMIFS(Tabel132[Cluster],Tabel132[ID],A654)</f>
        <v>12</v>
      </c>
      <c r="W654">
        <f>IFERROR(_xlfn.T.TEST(E654:N654,O654:T654,2,2),"")</f>
        <v>0.60811446721139983</v>
      </c>
      <c r="X654">
        <f>AVERAGE(E654:N654)</f>
        <v>360.5</v>
      </c>
      <c r="Y654">
        <f>AVERAGE(O654:T654)</f>
        <v>299</v>
      </c>
    </row>
    <row r="655" spans="1:25" x14ac:dyDescent="0.25">
      <c r="A655">
        <v>663</v>
      </c>
      <c r="B655" t="s">
        <v>888</v>
      </c>
      <c r="C655">
        <v>35800</v>
      </c>
      <c r="D655">
        <v>647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f t="shared" si="10"/>
        <v>0</v>
      </c>
      <c r="V655">
        <f>SUMIFS(Tabel132[Cluster],Tabel132[ID],A655)</f>
        <v>45</v>
      </c>
      <c r="W655" t="str">
        <f>IFERROR(_xlfn.T.TEST(E655:N655,O655:T655,2,2),"")</f>
        <v/>
      </c>
      <c r="X655">
        <f>AVERAGE(E655:N655)</f>
        <v>0</v>
      </c>
      <c r="Y655">
        <f>AVERAGE(O655:T655)</f>
        <v>0</v>
      </c>
    </row>
    <row r="656" spans="1:25" x14ac:dyDescent="0.25">
      <c r="A656">
        <v>664</v>
      </c>
      <c r="B656" t="s">
        <v>889</v>
      </c>
      <c r="C656">
        <v>43200</v>
      </c>
      <c r="D656">
        <v>926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f t="shared" si="10"/>
        <v>0</v>
      </c>
      <c r="V656">
        <f>SUMIFS(Tabel132[Cluster],Tabel132[ID],A656)</f>
        <v>55</v>
      </c>
      <c r="W656" t="str">
        <f>IFERROR(_xlfn.T.TEST(E656:N656,O656:T656,2,2),"")</f>
        <v/>
      </c>
      <c r="X656">
        <f>AVERAGE(E656:N656)</f>
        <v>0</v>
      </c>
      <c r="Y656">
        <f>AVERAGE(O656:T656)</f>
        <v>0</v>
      </c>
    </row>
    <row r="657" spans="1:25" x14ac:dyDescent="0.25">
      <c r="A657">
        <v>665</v>
      </c>
      <c r="B657" t="s">
        <v>278</v>
      </c>
      <c r="C657">
        <v>97900</v>
      </c>
      <c r="D657">
        <v>21</v>
      </c>
      <c r="E657">
        <v>1604</v>
      </c>
      <c r="F657">
        <v>1481</v>
      </c>
      <c r="G657">
        <v>1148</v>
      </c>
      <c r="H657">
        <v>2988</v>
      </c>
      <c r="I657">
        <v>4228</v>
      </c>
      <c r="J657">
        <v>3654</v>
      </c>
      <c r="K657">
        <v>1898</v>
      </c>
      <c r="L657">
        <v>1558</v>
      </c>
      <c r="M657">
        <v>1041</v>
      </c>
      <c r="N657">
        <v>808</v>
      </c>
      <c r="O657">
        <v>1398</v>
      </c>
      <c r="P657">
        <v>2686</v>
      </c>
      <c r="Q657">
        <v>3402</v>
      </c>
      <c r="R657">
        <v>2812</v>
      </c>
      <c r="S657">
        <v>2857</v>
      </c>
      <c r="T657">
        <v>7820</v>
      </c>
      <c r="U657">
        <f t="shared" si="10"/>
        <v>1</v>
      </c>
      <c r="V657">
        <f>SUMIFS(Tabel132[Cluster],Tabel132[ID],A657)</f>
        <v>0</v>
      </c>
      <c r="W657">
        <f>IFERROR(_xlfn.T.TEST(E657:N657,O657:T657,2,2),"")</f>
        <v>0.10500443987193017</v>
      </c>
      <c r="X657">
        <f>AVERAGE(E657:N657)</f>
        <v>2040.8</v>
      </c>
      <c r="Y657">
        <f>AVERAGE(O657:T657)</f>
        <v>3495.8333333333335</v>
      </c>
    </row>
    <row r="658" spans="1:25" x14ac:dyDescent="0.25">
      <c r="A658">
        <v>666</v>
      </c>
      <c r="B658" t="s">
        <v>890</v>
      </c>
      <c r="C658">
        <v>90900</v>
      </c>
      <c r="D658">
        <v>651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f t="shared" si="10"/>
        <v>0</v>
      </c>
      <c r="V658">
        <f>SUMIFS(Tabel132[Cluster],Tabel132[ID],A658)</f>
        <v>96</v>
      </c>
      <c r="W658" t="str">
        <f>IFERROR(_xlfn.T.TEST(E658:N658,O658:T658,2,2),"")</f>
        <v/>
      </c>
      <c r="X658">
        <f>AVERAGE(E658:N658)</f>
        <v>0</v>
      </c>
      <c r="Y658">
        <f>AVERAGE(O658:T658)</f>
        <v>0</v>
      </c>
    </row>
    <row r="659" spans="1:25" x14ac:dyDescent="0.25">
      <c r="A659">
        <v>667</v>
      </c>
      <c r="B659" t="s">
        <v>279</v>
      </c>
      <c r="C659">
        <v>800</v>
      </c>
      <c r="D659">
        <v>184</v>
      </c>
      <c r="E659">
        <v>272</v>
      </c>
      <c r="F659">
        <v>310</v>
      </c>
      <c r="G659">
        <v>237</v>
      </c>
      <c r="H659">
        <v>117</v>
      </c>
      <c r="I659">
        <v>252</v>
      </c>
      <c r="J659">
        <v>1051</v>
      </c>
      <c r="K659">
        <v>249</v>
      </c>
      <c r="L659">
        <v>528</v>
      </c>
      <c r="M659">
        <v>550</v>
      </c>
      <c r="N659">
        <v>106</v>
      </c>
      <c r="O659">
        <v>63</v>
      </c>
      <c r="P659">
        <v>1668</v>
      </c>
      <c r="Q659">
        <v>1001</v>
      </c>
      <c r="R659">
        <v>415</v>
      </c>
      <c r="S659">
        <v>264</v>
      </c>
      <c r="T659">
        <v>101</v>
      </c>
      <c r="U659">
        <f t="shared" si="10"/>
        <v>1</v>
      </c>
      <c r="V659">
        <f>SUMIFS(Tabel132[Cluster],Tabel132[ID],A659)</f>
        <v>1</v>
      </c>
      <c r="W659">
        <f>IFERROR(_xlfn.T.TEST(E659:N659,O659:T659,2,2),"")</f>
        <v>0.35233055787228618</v>
      </c>
      <c r="X659">
        <f>AVERAGE(E659:N659)</f>
        <v>367.2</v>
      </c>
      <c r="Y659">
        <f>AVERAGE(O659:T659)</f>
        <v>585.33333333333337</v>
      </c>
    </row>
    <row r="660" spans="1:25" x14ac:dyDescent="0.25">
      <c r="A660">
        <v>668</v>
      </c>
      <c r="B660" t="s">
        <v>891</v>
      </c>
      <c r="C660">
        <v>72500</v>
      </c>
      <c r="D660">
        <v>830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f t="shared" si="10"/>
        <v>0</v>
      </c>
      <c r="V660">
        <f>SUMIFS(Tabel132[Cluster],Tabel132[ID],A660)</f>
        <v>83</v>
      </c>
      <c r="W660" t="str">
        <f>IFERROR(_xlfn.T.TEST(E660:N660,O660:T660,2,2),"")</f>
        <v/>
      </c>
      <c r="X660">
        <f>AVERAGE(E660:N660)</f>
        <v>0</v>
      </c>
      <c r="Y660">
        <f>AVERAGE(O660:T660)</f>
        <v>0</v>
      </c>
    </row>
    <row r="661" spans="1:25" x14ac:dyDescent="0.25">
      <c r="A661">
        <v>669</v>
      </c>
      <c r="B661" t="s">
        <v>892</v>
      </c>
      <c r="C661">
        <v>13400</v>
      </c>
      <c r="D661">
        <v>315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f t="shared" si="10"/>
        <v>0</v>
      </c>
      <c r="V661">
        <f>SUMIFS(Tabel132[Cluster],Tabel132[ID],A661)</f>
        <v>0</v>
      </c>
      <c r="W661" t="str">
        <f>IFERROR(_xlfn.T.TEST(E661:N661,O661:T661,2,2),"")</f>
        <v/>
      </c>
      <c r="X661">
        <f>AVERAGE(E661:N661)</f>
        <v>0</v>
      </c>
      <c r="Y661">
        <f>AVERAGE(O661:T661)</f>
        <v>0</v>
      </c>
    </row>
    <row r="662" spans="1:25" x14ac:dyDescent="0.25">
      <c r="A662">
        <v>670</v>
      </c>
      <c r="B662" t="s">
        <v>280</v>
      </c>
      <c r="C662">
        <v>7200</v>
      </c>
      <c r="D662">
        <v>361</v>
      </c>
      <c r="E662">
        <v>2448</v>
      </c>
      <c r="F662">
        <v>1594</v>
      </c>
      <c r="G662">
        <v>1338</v>
      </c>
      <c r="H662">
        <v>643</v>
      </c>
      <c r="I662">
        <v>638</v>
      </c>
      <c r="J662">
        <v>570</v>
      </c>
      <c r="K662">
        <v>1974</v>
      </c>
      <c r="L662">
        <v>628</v>
      </c>
      <c r="M662">
        <v>865</v>
      </c>
      <c r="N662">
        <v>551</v>
      </c>
      <c r="O662">
        <v>740</v>
      </c>
      <c r="P662">
        <v>543</v>
      </c>
      <c r="Q662">
        <v>707</v>
      </c>
      <c r="R662">
        <v>917</v>
      </c>
      <c r="S662">
        <v>837</v>
      </c>
      <c r="T662">
        <v>814</v>
      </c>
      <c r="U662">
        <f t="shared" si="10"/>
        <v>1</v>
      </c>
      <c r="V662">
        <f>SUMIFS(Tabel132[Cluster],Tabel132[ID],A662)</f>
        <v>10</v>
      </c>
      <c r="W662">
        <f>IFERROR(_xlfn.T.TEST(E662:N662,O662:T662,2,2),"")</f>
        <v>0.2196766122588997</v>
      </c>
      <c r="X662">
        <f>AVERAGE(E662:N662)</f>
        <v>1124.9000000000001</v>
      </c>
      <c r="Y662">
        <f>AVERAGE(O662:T662)</f>
        <v>759.66666666666663</v>
      </c>
    </row>
    <row r="663" spans="1:25" x14ac:dyDescent="0.25">
      <c r="A663">
        <v>671</v>
      </c>
      <c r="B663" t="s">
        <v>281</v>
      </c>
      <c r="C663">
        <v>25400</v>
      </c>
      <c r="D663">
        <v>894</v>
      </c>
      <c r="E663">
        <v>1578</v>
      </c>
      <c r="F663">
        <v>1091</v>
      </c>
      <c r="G663">
        <v>736</v>
      </c>
      <c r="H663">
        <v>247</v>
      </c>
      <c r="I663">
        <v>828</v>
      </c>
      <c r="J663">
        <v>1212</v>
      </c>
      <c r="K663">
        <v>1584</v>
      </c>
      <c r="L663">
        <v>625</v>
      </c>
      <c r="M663">
        <v>1475</v>
      </c>
      <c r="N663">
        <v>384</v>
      </c>
      <c r="O663">
        <v>412</v>
      </c>
      <c r="P663">
        <v>246</v>
      </c>
      <c r="Q663">
        <v>298</v>
      </c>
      <c r="R663">
        <v>272</v>
      </c>
      <c r="S663">
        <v>1696</v>
      </c>
      <c r="T663">
        <v>1069</v>
      </c>
      <c r="U663">
        <f t="shared" si="10"/>
        <v>1</v>
      </c>
      <c r="V663">
        <f>SUMIFS(Tabel132[Cluster],Tabel132[ID],A663)</f>
        <v>33</v>
      </c>
      <c r="W663">
        <f>IFERROR(_xlfn.T.TEST(E663:N663,O663:T663,2,2),"")</f>
        <v>0.27310797764833827</v>
      </c>
      <c r="X663">
        <f>AVERAGE(E663:N663)</f>
        <v>976</v>
      </c>
      <c r="Y663">
        <f>AVERAGE(O663:T663)</f>
        <v>665.5</v>
      </c>
    </row>
    <row r="664" spans="1:25" x14ac:dyDescent="0.25">
      <c r="A664">
        <v>672</v>
      </c>
      <c r="B664" t="s">
        <v>282</v>
      </c>
      <c r="C664">
        <v>48200</v>
      </c>
      <c r="D664">
        <v>485</v>
      </c>
      <c r="E664">
        <v>143927</v>
      </c>
      <c r="F664">
        <v>133739</v>
      </c>
      <c r="G664">
        <v>164760</v>
      </c>
      <c r="H664">
        <v>134230</v>
      </c>
      <c r="I664">
        <v>163321</v>
      </c>
      <c r="J664">
        <v>109557</v>
      </c>
      <c r="K664">
        <v>118077</v>
      </c>
      <c r="L664">
        <v>107322</v>
      </c>
      <c r="M664">
        <v>67690</v>
      </c>
      <c r="N664">
        <v>82471</v>
      </c>
      <c r="O664">
        <v>135800</v>
      </c>
      <c r="P664">
        <v>137106</v>
      </c>
      <c r="Q664">
        <v>135329</v>
      </c>
      <c r="R664">
        <v>122470</v>
      </c>
      <c r="S664">
        <v>97161</v>
      </c>
      <c r="T664">
        <v>92318</v>
      </c>
      <c r="U664">
        <f t="shared" si="10"/>
        <v>1</v>
      </c>
      <c r="V664">
        <f>SUMIFS(Tabel132[Cluster],Tabel132[ID],A664)</f>
        <v>63</v>
      </c>
      <c r="W664">
        <f>IFERROR(_xlfn.T.TEST(E664:N664,O664:T664,2,2),"")</f>
        <v>0.86807816794073722</v>
      </c>
      <c r="X664">
        <f>AVERAGE(E664:N664)</f>
        <v>122509.4</v>
      </c>
      <c r="Y664">
        <f>AVERAGE(O664:T664)</f>
        <v>120030.66666666667</v>
      </c>
    </row>
    <row r="665" spans="1:25" x14ac:dyDescent="0.25">
      <c r="A665">
        <v>673</v>
      </c>
      <c r="B665" t="s">
        <v>283</v>
      </c>
      <c r="C665">
        <v>114700</v>
      </c>
      <c r="D665">
        <v>46</v>
      </c>
      <c r="E665">
        <v>0</v>
      </c>
      <c r="F665">
        <v>6</v>
      </c>
      <c r="G665">
        <v>132</v>
      </c>
      <c r="H665">
        <v>0</v>
      </c>
      <c r="I665">
        <v>477</v>
      </c>
      <c r="J665">
        <v>0</v>
      </c>
      <c r="K665">
        <v>1</v>
      </c>
      <c r="L665">
        <v>102</v>
      </c>
      <c r="M665">
        <v>58</v>
      </c>
      <c r="N665">
        <v>78</v>
      </c>
      <c r="O665">
        <v>379</v>
      </c>
      <c r="P665">
        <v>0</v>
      </c>
      <c r="Q665">
        <v>23</v>
      </c>
      <c r="R665">
        <v>67</v>
      </c>
      <c r="S665">
        <v>67</v>
      </c>
      <c r="T665">
        <v>17</v>
      </c>
      <c r="U665">
        <f t="shared" si="10"/>
        <v>1</v>
      </c>
      <c r="V665">
        <f>SUMIFS(Tabel132[Cluster],Tabel132[ID],A665)</f>
        <v>0</v>
      </c>
      <c r="W665">
        <f>IFERROR(_xlfn.T.TEST(E665:N665,O665:T665,2,2),"")</f>
        <v>0.92927720688352977</v>
      </c>
      <c r="X665">
        <f>AVERAGE(E665:N665)</f>
        <v>85.4</v>
      </c>
      <c r="Y665">
        <f>AVERAGE(O665:T665)</f>
        <v>92.166666666666671</v>
      </c>
    </row>
    <row r="666" spans="1:25" x14ac:dyDescent="0.25">
      <c r="A666">
        <v>674</v>
      </c>
      <c r="B666" t="s">
        <v>893</v>
      </c>
      <c r="C666">
        <v>91000</v>
      </c>
      <c r="D666">
        <v>651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f t="shared" si="10"/>
        <v>0</v>
      </c>
      <c r="V666">
        <f>SUMIFS(Tabel132[Cluster],Tabel132[ID],A666)</f>
        <v>96</v>
      </c>
      <c r="W666" t="str">
        <f>IFERROR(_xlfn.T.TEST(E666:N666,O666:T666,2,2),"")</f>
        <v/>
      </c>
      <c r="X666">
        <f>AVERAGE(E666:N666)</f>
        <v>0</v>
      </c>
      <c r="Y666">
        <f>AVERAGE(O666:T666)</f>
        <v>0</v>
      </c>
    </row>
    <row r="667" spans="1:25" x14ac:dyDescent="0.25">
      <c r="A667">
        <v>675</v>
      </c>
      <c r="B667" t="s">
        <v>284</v>
      </c>
      <c r="C667">
        <v>25000</v>
      </c>
      <c r="D667">
        <v>119</v>
      </c>
      <c r="E667">
        <v>495</v>
      </c>
      <c r="F667">
        <v>1058</v>
      </c>
      <c r="G667">
        <v>779</v>
      </c>
      <c r="H667">
        <v>519</v>
      </c>
      <c r="I667">
        <v>963</v>
      </c>
      <c r="J667">
        <v>1019</v>
      </c>
      <c r="K667">
        <v>769</v>
      </c>
      <c r="L667">
        <v>394</v>
      </c>
      <c r="M667">
        <v>318</v>
      </c>
      <c r="N667">
        <v>177</v>
      </c>
      <c r="O667">
        <v>815</v>
      </c>
      <c r="P667">
        <v>910</v>
      </c>
      <c r="Q667">
        <v>1095</v>
      </c>
      <c r="R667">
        <v>981</v>
      </c>
      <c r="S667">
        <v>556</v>
      </c>
      <c r="T667">
        <v>495</v>
      </c>
      <c r="U667">
        <f t="shared" si="10"/>
        <v>1</v>
      </c>
      <c r="V667">
        <f>SUMIFS(Tabel132[Cluster],Tabel132[ID],A667)</f>
        <v>32</v>
      </c>
      <c r="W667">
        <f>IFERROR(_xlfn.T.TEST(E667:N667,O667:T667,2,2),"")</f>
        <v>0.30046640362361177</v>
      </c>
      <c r="X667">
        <f>AVERAGE(E667:N667)</f>
        <v>649.1</v>
      </c>
      <c r="Y667">
        <f>AVERAGE(O667:T667)</f>
        <v>808.66666666666663</v>
      </c>
    </row>
    <row r="668" spans="1:25" x14ac:dyDescent="0.25">
      <c r="A668">
        <v>676</v>
      </c>
      <c r="B668" t="s">
        <v>894</v>
      </c>
      <c r="C668">
        <v>72600</v>
      </c>
      <c r="D668">
        <v>830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f t="shared" si="10"/>
        <v>0</v>
      </c>
      <c r="V668">
        <f>SUMIFS(Tabel132[Cluster],Tabel132[ID],A668)</f>
        <v>83</v>
      </c>
      <c r="W668" t="str">
        <f>IFERROR(_xlfn.T.TEST(E668:N668,O668:T668,2,2),"")</f>
        <v/>
      </c>
      <c r="X668">
        <f>AVERAGE(E668:N668)</f>
        <v>0</v>
      </c>
      <c r="Y668">
        <f>AVERAGE(O668:T668)</f>
        <v>0</v>
      </c>
    </row>
    <row r="669" spans="1:25" x14ac:dyDescent="0.25">
      <c r="A669">
        <v>677</v>
      </c>
      <c r="B669" t="s">
        <v>895</v>
      </c>
      <c r="C669">
        <v>9800</v>
      </c>
      <c r="D669">
        <v>315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f t="shared" si="10"/>
        <v>0</v>
      </c>
      <c r="V669">
        <f>SUMIFS(Tabel132[Cluster],Tabel132[ID],A669)</f>
        <v>13</v>
      </c>
      <c r="W669" t="str">
        <f>IFERROR(_xlfn.T.TEST(E669:N669,O669:T669,2,2),"")</f>
        <v/>
      </c>
      <c r="X669">
        <f>AVERAGE(E669:N669)</f>
        <v>0</v>
      </c>
      <c r="Y669">
        <f>AVERAGE(O669:T669)</f>
        <v>0</v>
      </c>
    </row>
    <row r="670" spans="1:25" x14ac:dyDescent="0.25">
      <c r="A670">
        <v>678</v>
      </c>
      <c r="B670" t="s">
        <v>285</v>
      </c>
      <c r="C670">
        <v>10900</v>
      </c>
      <c r="D670">
        <v>1011</v>
      </c>
      <c r="E670">
        <v>1850</v>
      </c>
      <c r="F670">
        <v>1177</v>
      </c>
      <c r="G670">
        <v>781</v>
      </c>
      <c r="H670">
        <v>828</v>
      </c>
      <c r="I670">
        <v>940</v>
      </c>
      <c r="J670">
        <v>2330</v>
      </c>
      <c r="K670">
        <v>2447</v>
      </c>
      <c r="L670">
        <v>812</v>
      </c>
      <c r="M670">
        <v>1143</v>
      </c>
      <c r="N670">
        <v>1191</v>
      </c>
      <c r="O670">
        <v>1267</v>
      </c>
      <c r="P670">
        <v>619</v>
      </c>
      <c r="Q670">
        <v>1151</v>
      </c>
      <c r="R670">
        <v>1349</v>
      </c>
      <c r="S670">
        <v>1657</v>
      </c>
      <c r="T670">
        <v>970</v>
      </c>
      <c r="U670">
        <f t="shared" si="10"/>
        <v>1</v>
      </c>
      <c r="V670">
        <f>SUMIFS(Tabel132[Cluster],Tabel132[ID],A670)</f>
        <v>14</v>
      </c>
      <c r="W670">
        <f>IFERROR(_xlfn.T.TEST(E670:N670,O670:T670,2,2),"")</f>
        <v>0.53183439081130168</v>
      </c>
      <c r="X670">
        <f>AVERAGE(E670:N670)</f>
        <v>1349.9</v>
      </c>
      <c r="Y670">
        <f>AVERAGE(O670:T670)</f>
        <v>1168.8333333333333</v>
      </c>
    </row>
    <row r="671" spans="1:25" x14ac:dyDescent="0.25">
      <c r="A671">
        <v>679</v>
      </c>
      <c r="B671" t="s">
        <v>896</v>
      </c>
      <c r="C671">
        <v>88400</v>
      </c>
      <c r="D671">
        <v>1117</v>
      </c>
      <c r="E671">
        <v>10</v>
      </c>
      <c r="F671">
        <v>238</v>
      </c>
      <c r="G671">
        <v>86</v>
      </c>
      <c r="H671">
        <v>0</v>
      </c>
      <c r="I671">
        <v>221</v>
      </c>
      <c r="J671">
        <v>17</v>
      </c>
      <c r="K671">
        <v>0</v>
      </c>
      <c r="L671">
        <v>140</v>
      </c>
      <c r="M671">
        <v>2</v>
      </c>
      <c r="N671">
        <v>37</v>
      </c>
      <c r="O671">
        <v>1282</v>
      </c>
      <c r="P671">
        <v>4</v>
      </c>
      <c r="Q671">
        <v>14</v>
      </c>
      <c r="R671">
        <v>48</v>
      </c>
      <c r="S671">
        <v>257</v>
      </c>
      <c r="T671">
        <v>0</v>
      </c>
      <c r="U671">
        <f t="shared" si="10"/>
        <v>1</v>
      </c>
      <c r="V671">
        <f>SUMIFS(Tabel132[Cluster],Tabel132[ID],A671)</f>
        <v>95</v>
      </c>
      <c r="W671">
        <f>IFERROR(_xlfn.T.TEST(E671:N671,O671:T671,2,2),"")</f>
        <v>0.25188409877073076</v>
      </c>
      <c r="X671">
        <f>AVERAGE(E671:N671)</f>
        <v>75.099999999999994</v>
      </c>
      <c r="Y671">
        <f>AVERAGE(O671:T671)</f>
        <v>267.5</v>
      </c>
    </row>
    <row r="672" spans="1:25" x14ac:dyDescent="0.25">
      <c r="A672">
        <v>680</v>
      </c>
      <c r="B672" t="s">
        <v>286</v>
      </c>
      <c r="C672">
        <v>23200</v>
      </c>
      <c r="D672">
        <v>746</v>
      </c>
      <c r="E672">
        <v>16</v>
      </c>
      <c r="F672">
        <v>19</v>
      </c>
      <c r="G672">
        <v>16</v>
      </c>
      <c r="H672">
        <v>22</v>
      </c>
      <c r="I672">
        <v>16</v>
      </c>
      <c r="J672">
        <v>32</v>
      </c>
      <c r="K672">
        <v>7</v>
      </c>
      <c r="L672">
        <v>13</v>
      </c>
      <c r="M672">
        <v>1</v>
      </c>
      <c r="N672">
        <v>5</v>
      </c>
      <c r="O672">
        <v>12</v>
      </c>
      <c r="P672">
        <v>30</v>
      </c>
      <c r="Q672">
        <v>8</v>
      </c>
      <c r="R672">
        <v>19</v>
      </c>
      <c r="S672">
        <v>11</v>
      </c>
      <c r="T672">
        <v>5</v>
      </c>
      <c r="U672">
        <f t="shared" si="10"/>
        <v>1</v>
      </c>
      <c r="V672">
        <f>SUMIFS(Tabel132[Cluster],Tabel132[ID],A672)</f>
        <v>29</v>
      </c>
      <c r="W672">
        <f>IFERROR(_xlfn.T.TEST(E672:N672,O672:T672,2,2),"")</f>
        <v>0.91014785457738656</v>
      </c>
      <c r="X672">
        <f>AVERAGE(E672:N672)</f>
        <v>14.7</v>
      </c>
      <c r="Y672">
        <f>AVERAGE(O672:T672)</f>
        <v>14.166666666666666</v>
      </c>
    </row>
    <row r="673" spans="1:25" x14ac:dyDescent="0.25">
      <c r="A673">
        <v>681</v>
      </c>
      <c r="B673" t="s">
        <v>287</v>
      </c>
      <c r="C673">
        <v>114600</v>
      </c>
      <c r="D673">
        <v>46</v>
      </c>
      <c r="E673">
        <v>33</v>
      </c>
      <c r="F673">
        <v>35</v>
      </c>
      <c r="G673">
        <v>76</v>
      </c>
      <c r="H673">
        <v>47</v>
      </c>
      <c r="I673">
        <v>72</v>
      </c>
      <c r="J673">
        <v>8</v>
      </c>
      <c r="K673">
        <v>39</v>
      </c>
      <c r="L673">
        <v>45</v>
      </c>
      <c r="M673">
        <v>7</v>
      </c>
      <c r="N673">
        <v>20</v>
      </c>
      <c r="O673">
        <v>41</v>
      </c>
      <c r="P673">
        <v>71</v>
      </c>
      <c r="Q673">
        <v>59</v>
      </c>
      <c r="R673">
        <v>34</v>
      </c>
      <c r="S673">
        <v>38</v>
      </c>
      <c r="T673">
        <v>16</v>
      </c>
      <c r="U673">
        <f t="shared" si="10"/>
        <v>1</v>
      </c>
      <c r="V673">
        <f>SUMIFS(Tabel132[Cluster],Tabel132[ID],A673)</f>
        <v>0</v>
      </c>
      <c r="W673">
        <f>IFERROR(_xlfn.T.TEST(E673:N673,O673:T673,2,2),"")</f>
        <v>0.669841710092972</v>
      </c>
      <c r="X673">
        <f>AVERAGE(E673:N673)</f>
        <v>38.200000000000003</v>
      </c>
      <c r="Y673">
        <f>AVERAGE(O673:T673)</f>
        <v>43.166666666666664</v>
      </c>
    </row>
    <row r="674" spans="1:25" x14ac:dyDescent="0.25">
      <c r="A674">
        <v>682</v>
      </c>
      <c r="B674" t="s">
        <v>897</v>
      </c>
      <c r="C674">
        <v>91100</v>
      </c>
      <c r="D674">
        <v>651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f t="shared" si="10"/>
        <v>0</v>
      </c>
      <c r="V674">
        <f>SUMIFS(Tabel132[Cluster],Tabel132[ID],A674)</f>
        <v>96</v>
      </c>
      <c r="W674" t="str">
        <f>IFERROR(_xlfn.T.TEST(E674:N674,O674:T674,2,2),"")</f>
        <v/>
      </c>
      <c r="X674">
        <f>AVERAGE(E674:N674)</f>
        <v>0</v>
      </c>
      <c r="Y674">
        <f>AVERAGE(O674:T674)</f>
        <v>0</v>
      </c>
    </row>
    <row r="675" spans="1:25" x14ac:dyDescent="0.25">
      <c r="A675">
        <v>683</v>
      </c>
      <c r="B675" t="s">
        <v>898</v>
      </c>
      <c r="C675">
        <v>27700</v>
      </c>
      <c r="D675">
        <v>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f t="shared" si="10"/>
        <v>0</v>
      </c>
      <c r="V675">
        <f>SUMIFS(Tabel132[Cluster],Tabel132[ID],A675)</f>
        <v>0</v>
      </c>
      <c r="W675" t="str">
        <f>IFERROR(_xlfn.T.TEST(E675:N675,O675:T675,2,2),"")</f>
        <v/>
      </c>
      <c r="X675">
        <f>AVERAGE(E675:N675)</f>
        <v>0</v>
      </c>
      <c r="Y675">
        <f>AVERAGE(O675:T675)</f>
        <v>0</v>
      </c>
    </row>
    <row r="676" spans="1:25" x14ac:dyDescent="0.25">
      <c r="A676">
        <v>684</v>
      </c>
      <c r="B676" t="s">
        <v>899</v>
      </c>
      <c r="C676">
        <v>72700</v>
      </c>
      <c r="D676">
        <v>830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f t="shared" si="10"/>
        <v>0</v>
      </c>
      <c r="V676">
        <f>SUMIFS(Tabel132[Cluster],Tabel132[ID],A676)</f>
        <v>83</v>
      </c>
      <c r="W676" t="str">
        <f>IFERROR(_xlfn.T.TEST(E676:N676,O676:T676,2,2),"")</f>
        <v/>
      </c>
      <c r="X676">
        <f>AVERAGE(E676:N676)</f>
        <v>0</v>
      </c>
      <c r="Y676">
        <f>AVERAGE(O676:T676)</f>
        <v>0</v>
      </c>
    </row>
    <row r="677" spans="1:25" x14ac:dyDescent="0.25">
      <c r="A677">
        <v>685</v>
      </c>
      <c r="B677" t="s">
        <v>288</v>
      </c>
      <c r="C677">
        <v>63900</v>
      </c>
      <c r="D677">
        <v>637</v>
      </c>
      <c r="E677">
        <v>7554</v>
      </c>
      <c r="F677">
        <v>6800</v>
      </c>
      <c r="G677">
        <v>8387</v>
      </c>
      <c r="H677">
        <v>5852</v>
      </c>
      <c r="I677">
        <v>5890</v>
      </c>
      <c r="J677">
        <v>3618</v>
      </c>
      <c r="K677">
        <v>5248</v>
      </c>
      <c r="L677">
        <v>2907</v>
      </c>
      <c r="M677">
        <v>646</v>
      </c>
      <c r="N677">
        <v>3322</v>
      </c>
      <c r="O677">
        <v>3746</v>
      </c>
      <c r="P677">
        <v>6430</v>
      </c>
      <c r="Q677">
        <v>5595</v>
      </c>
      <c r="R677">
        <v>5616</v>
      </c>
      <c r="S677">
        <v>4544</v>
      </c>
      <c r="T677">
        <v>605</v>
      </c>
      <c r="U677">
        <f t="shared" si="10"/>
        <v>1</v>
      </c>
      <c r="V677">
        <f>SUMIFS(Tabel132[Cluster],Tabel132[ID],A677)</f>
        <v>76</v>
      </c>
      <c r="W677">
        <f>IFERROR(_xlfn.T.TEST(E677:N677,O677:T677,2,2),"")</f>
        <v>0.61835090722791186</v>
      </c>
      <c r="X677">
        <f>AVERAGE(E677:N677)</f>
        <v>5022.3999999999996</v>
      </c>
      <c r="Y677">
        <f>AVERAGE(O677:T677)</f>
        <v>4422.666666666667</v>
      </c>
    </row>
    <row r="678" spans="1:25" x14ac:dyDescent="0.25">
      <c r="A678">
        <v>686</v>
      </c>
      <c r="B678" t="s">
        <v>900</v>
      </c>
      <c r="C678">
        <v>3300</v>
      </c>
      <c r="D678">
        <v>322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f t="shared" si="10"/>
        <v>0</v>
      </c>
      <c r="V678">
        <f>SUMIFS(Tabel132[Cluster],Tabel132[ID],A678)</f>
        <v>0</v>
      </c>
      <c r="W678" t="str">
        <f>IFERROR(_xlfn.T.TEST(E678:N678,O678:T678,2,2),"")</f>
        <v/>
      </c>
      <c r="X678">
        <f>AVERAGE(E678:N678)</f>
        <v>0</v>
      </c>
      <c r="Y678">
        <f>AVERAGE(O678:T678)</f>
        <v>0</v>
      </c>
    </row>
    <row r="679" spans="1:25" x14ac:dyDescent="0.25">
      <c r="A679">
        <v>687</v>
      </c>
      <c r="B679" t="s">
        <v>289</v>
      </c>
      <c r="C679">
        <v>27000</v>
      </c>
      <c r="D679">
        <v>886</v>
      </c>
      <c r="E679">
        <v>1896</v>
      </c>
      <c r="F679">
        <v>4602</v>
      </c>
      <c r="G679">
        <v>12698</v>
      </c>
      <c r="H679">
        <v>7998</v>
      </c>
      <c r="I679">
        <v>3109</v>
      </c>
      <c r="J679">
        <v>12117</v>
      </c>
      <c r="K679">
        <v>10251</v>
      </c>
      <c r="L679">
        <v>4164</v>
      </c>
      <c r="M679">
        <v>5671</v>
      </c>
      <c r="N679">
        <v>3542</v>
      </c>
      <c r="O679">
        <v>5158</v>
      </c>
      <c r="P679">
        <v>3599</v>
      </c>
      <c r="Q679">
        <v>7222</v>
      </c>
      <c r="R679">
        <v>4483</v>
      </c>
      <c r="S679">
        <v>4180</v>
      </c>
      <c r="T679">
        <v>4362</v>
      </c>
      <c r="U679">
        <f t="shared" si="10"/>
        <v>1</v>
      </c>
      <c r="V679">
        <f>SUMIFS(Tabel132[Cluster],Tabel132[ID],A679)</f>
        <v>35</v>
      </c>
      <c r="W679">
        <f>IFERROR(_xlfn.T.TEST(E679:N679,O679:T679,2,2),"")</f>
        <v>0.30541948010802894</v>
      </c>
      <c r="X679">
        <f>AVERAGE(E679:N679)</f>
        <v>6604.8</v>
      </c>
      <c r="Y679">
        <f>AVERAGE(O679:T679)</f>
        <v>4834</v>
      </c>
    </row>
    <row r="680" spans="1:25" x14ac:dyDescent="0.25">
      <c r="A680">
        <v>688</v>
      </c>
      <c r="B680" t="s">
        <v>901</v>
      </c>
      <c r="C680">
        <v>300</v>
      </c>
      <c r="D680">
        <v>567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f t="shared" si="10"/>
        <v>0</v>
      </c>
      <c r="V680">
        <f>SUMIFS(Tabel132[Cluster],Tabel132[ID],A680)</f>
        <v>0</v>
      </c>
      <c r="W680" t="str">
        <f>IFERROR(_xlfn.T.TEST(E680:N680,O680:T680,2,2),"")</f>
        <v/>
      </c>
      <c r="X680">
        <f>AVERAGE(E680:N680)</f>
        <v>0</v>
      </c>
      <c r="Y680">
        <f>AVERAGE(O680:T680)</f>
        <v>0</v>
      </c>
    </row>
    <row r="681" spans="1:25" x14ac:dyDescent="0.25">
      <c r="A681">
        <v>689</v>
      </c>
      <c r="B681" t="s">
        <v>290</v>
      </c>
      <c r="C681">
        <v>73900</v>
      </c>
      <c r="D681">
        <v>141</v>
      </c>
      <c r="E681">
        <v>58</v>
      </c>
      <c r="F681">
        <v>77</v>
      </c>
      <c r="G681">
        <v>31</v>
      </c>
      <c r="H681">
        <v>4</v>
      </c>
      <c r="I681">
        <v>1</v>
      </c>
      <c r="J681">
        <v>121</v>
      </c>
      <c r="K681">
        <v>163</v>
      </c>
      <c r="L681">
        <v>322</v>
      </c>
      <c r="M681">
        <v>12</v>
      </c>
      <c r="N681">
        <v>14</v>
      </c>
      <c r="O681">
        <v>639</v>
      </c>
      <c r="P681">
        <v>29</v>
      </c>
      <c r="Q681">
        <v>16</v>
      </c>
      <c r="R681">
        <v>175</v>
      </c>
      <c r="S681">
        <v>59</v>
      </c>
      <c r="T681">
        <v>172</v>
      </c>
      <c r="U681">
        <f t="shared" si="10"/>
        <v>1</v>
      </c>
      <c r="V681">
        <f>SUMIFS(Tabel132[Cluster],Tabel132[ID],A681)</f>
        <v>83</v>
      </c>
      <c r="W681">
        <f>IFERROR(_xlfn.T.TEST(E681:N681,O681:T681,2,2),"")</f>
        <v>0.24488500703920069</v>
      </c>
      <c r="X681">
        <f>AVERAGE(E681:N681)</f>
        <v>80.3</v>
      </c>
      <c r="Y681">
        <f>AVERAGE(O681:T681)</f>
        <v>181.66666666666666</v>
      </c>
    </row>
    <row r="682" spans="1:25" x14ac:dyDescent="0.25">
      <c r="A682">
        <v>690</v>
      </c>
      <c r="B682" t="s">
        <v>291</v>
      </c>
      <c r="C682">
        <v>114500</v>
      </c>
      <c r="D682">
        <v>46</v>
      </c>
      <c r="E682">
        <v>610</v>
      </c>
      <c r="F682">
        <v>922</v>
      </c>
      <c r="G682">
        <v>1351</v>
      </c>
      <c r="H682">
        <v>421</v>
      </c>
      <c r="I682">
        <v>1008</v>
      </c>
      <c r="J682">
        <v>19</v>
      </c>
      <c r="K682">
        <v>320</v>
      </c>
      <c r="L682">
        <v>193</v>
      </c>
      <c r="M682">
        <v>85</v>
      </c>
      <c r="N682">
        <v>523</v>
      </c>
      <c r="O682">
        <v>1143</v>
      </c>
      <c r="P682">
        <v>813</v>
      </c>
      <c r="Q682">
        <v>927</v>
      </c>
      <c r="R682">
        <v>807</v>
      </c>
      <c r="S682">
        <v>613</v>
      </c>
      <c r="T682">
        <v>145</v>
      </c>
      <c r="U682">
        <f t="shared" si="10"/>
        <v>1</v>
      </c>
      <c r="V682">
        <f>SUMIFS(Tabel132[Cluster],Tabel132[ID],A682)</f>
        <v>0</v>
      </c>
      <c r="W682">
        <f>IFERROR(_xlfn.T.TEST(E682:N682,O682:T682,2,2),"")</f>
        <v>0.36118301836215205</v>
      </c>
      <c r="X682">
        <f>AVERAGE(E682:N682)</f>
        <v>545.20000000000005</v>
      </c>
      <c r="Y682">
        <f>AVERAGE(O682:T682)</f>
        <v>741.33333333333337</v>
      </c>
    </row>
    <row r="683" spans="1:25" x14ac:dyDescent="0.25">
      <c r="A683">
        <v>691</v>
      </c>
      <c r="B683" t="s">
        <v>902</v>
      </c>
      <c r="C683">
        <v>91200</v>
      </c>
      <c r="D683">
        <v>651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f t="shared" si="10"/>
        <v>0</v>
      </c>
      <c r="V683">
        <f>SUMIFS(Tabel132[Cluster],Tabel132[ID],A683)</f>
        <v>96</v>
      </c>
      <c r="W683" t="str">
        <f>IFERROR(_xlfn.T.TEST(E683:N683,O683:T683,2,2),"")</f>
        <v/>
      </c>
      <c r="X683">
        <f>AVERAGE(E683:N683)</f>
        <v>0</v>
      </c>
      <c r="Y683">
        <f>AVERAGE(O683:T683)</f>
        <v>0</v>
      </c>
    </row>
    <row r="684" spans="1:25" x14ac:dyDescent="0.25">
      <c r="A684">
        <v>692</v>
      </c>
      <c r="B684" t="s">
        <v>292</v>
      </c>
      <c r="C684">
        <v>29100</v>
      </c>
      <c r="D684">
        <v>922</v>
      </c>
      <c r="E684">
        <v>758</v>
      </c>
      <c r="F684">
        <v>1326</v>
      </c>
      <c r="G684">
        <v>1335</v>
      </c>
      <c r="H684">
        <v>2198</v>
      </c>
      <c r="I684">
        <v>1059</v>
      </c>
      <c r="J684">
        <v>2769</v>
      </c>
      <c r="K684">
        <v>1385</v>
      </c>
      <c r="L684">
        <v>515</v>
      </c>
      <c r="M684">
        <v>710</v>
      </c>
      <c r="N684">
        <v>866</v>
      </c>
      <c r="O684">
        <v>1136</v>
      </c>
      <c r="P684">
        <v>575</v>
      </c>
      <c r="Q684">
        <v>1809</v>
      </c>
      <c r="R684">
        <v>1559</v>
      </c>
      <c r="S684">
        <v>637</v>
      </c>
      <c r="T684">
        <v>1334</v>
      </c>
      <c r="U684">
        <f t="shared" si="10"/>
        <v>1</v>
      </c>
      <c r="V684">
        <f>SUMIFS(Tabel132[Cluster],Tabel132[ID],A684)</f>
        <v>37</v>
      </c>
      <c r="W684">
        <f>IFERROR(_xlfn.T.TEST(E684:N684,O684:T684,2,2),"")</f>
        <v>0.72766821928981018</v>
      </c>
      <c r="X684">
        <f>AVERAGE(E684:N684)</f>
        <v>1292.0999999999999</v>
      </c>
      <c r="Y684">
        <f>AVERAGE(O684:T684)</f>
        <v>1175</v>
      </c>
    </row>
    <row r="685" spans="1:25" x14ac:dyDescent="0.25">
      <c r="A685">
        <v>693</v>
      </c>
      <c r="B685" t="s">
        <v>293</v>
      </c>
      <c r="C685">
        <v>76700</v>
      </c>
      <c r="D685">
        <v>467</v>
      </c>
      <c r="E685">
        <v>345</v>
      </c>
      <c r="F685">
        <v>83</v>
      </c>
      <c r="G685">
        <v>423</v>
      </c>
      <c r="H685">
        <v>99</v>
      </c>
      <c r="I685">
        <v>1889</v>
      </c>
      <c r="J685">
        <v>19</v>
      </c>
      <c r="K685">
        <v>77</v>
      </c>
      <c r="L685">
        <v>1001</v>
      </c>
      <c r="M685">
        <v>0</v>
      </c>
      <c r="N685">
        <v>35</v>
      </c>
      <c r="O685">
        <v>4294</v>
      </c>
      <c r="P685">
        <v>99</v>
      </c>
      <c r="Q685">
        <v>897</v>
      </c>
      <c r="R685">
        <v>616</v>
      </c>
      <c r="S685">
        <v>912</v>
      </c>
      <c r="T685">
        <v>0</v>
      </c>
      <c r="U685">
        <f t="shared" si="10"/>
        <v>1</v>
      </c>
      <c r="V685">
        <f>SUMIFS(Tabel132[Cluster],Tabel132[ID],A685)</f>
        <v>84</v>
      </c>
      <c r="W685">
        <f>IFERROR(_xlfn.T.TEST(E685:N685,O685:T685,2,2),"")</f>
        <v>0.20231326432468794</v>
      </c>
      <c r="X685">
        <f>AVERAGE(E685:N685)</f>
        <v>397.1</v>
      </c>
      <c r="Y685">
        <f>AVERAGE(O685:T685)</f>
        <v>1136.3333333333333</v>
      </c>
    </row>
    <row r="686" spans="1:25" x14ac:dyDescent="0.25">
      <c r="A686">
        <v>694</v>
      </c>
      <c r="B686" t="s">
        <v>294</v>
      </c>
      <c r="C686">
        <v>24800</v>
      </c>
      <c r="D686">
        <v>119</v>
      </c>
      <c r="E686">
        <v>1433</v>
      </c>
      <c r="F686">
        <v>1440</v>
      </c>
      <c r="G686">
        <v>928</v>
      </c>
      <c r="H686">
        <v>1428</v>
      </c>
      <c r="I686">
        <v>1075</v>
      </c>
      <c r="J686">
        <v>2034</v>
      </c>
      <c r="K686">
        <v>1457</v>
      </c>
      <c r="L686">
        <v>753</v>
      </c>
      <c r="M686">
        <v>1037</v>
      </c>
      <c r="N686">
        <v>449</v>
      </c>
      <c r="O686">
        <v>1260</v>
      </c>
      <c r="P686">
        <v>967</v>
      </c>
      <c r="Q686">
        <v>1815</v>
      </c>
      <c r="R686">
        <v>1475</v>
      </c>
      <c r="S686">
        <v>1033</v>
      </c>
      <c r="T686">
        <v>1006</v>
      </c>
      <c r="U686">
        <f t="shared" si="10"/>
        <v>1</v>
      </c>
      <c r="V686">
        <f>SUMIFS(Tabel132[Cluster],Tabel132[ID],A686)</f>
        <v>32</v>
      </c>
      <c r="W686">
        <f>IFERROR(_xlfn.T.TEST(E686:N686,O686:T686,2,2),"")</f>
        <v>0.79583130994129747</v>
      </c>
      <c r="X686">
        <f>AVERAGE(E686:N686)</f>
        <v>1203.4000000000001</v>
      </c>
      <c r="Y686">
        <f>AVERAGE(O686:T686)</f>
        <v>1259.3333333333333</v>
      </c>
    </row>
    <row r="687" spans="1:25" x14ac:dyDescent="0.25">
      <c r="A687">
        <v>695</v>
      </c>
      <c r="B687" t="s">
        <v>903</v>
      </c>
      <c r="C687">
        <v>400</v>
      </c>
      <c r="D687">
        <v>688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f t="shared" si="10"/>
        <v>0</v>
      </c>
      <c r="V687">
        <f>SUMIFS(Tabel132[Cluster],Tabel132[ID],A687)</f>
        <v>0</v>
      </c>
      <c r="W687" t="str">
        <f>IFERROR(_xlfn.T.TEST(E687:N687,O687:T687,2,2),"")</f>
        <v/>
      </c>
      <c r="X687">
        <f>AVERAGE(E687:N687)</f>
        <v>0</v>
      </c>
      <c r="Y687">
        <f>AVERAGE(O687:T687)</f>
        <v>0</v>
      </c>
    </row>
    <row r="688" spans="1:25" x14ac:dyDescent="0.25">
      <c r="A688">
        <v>696</v>
      </c>
      <c r="B688" t="s">
        <v>295</v>
      </c>
      <c r="C688">
        <v>12100</v>
      </c>
      <c r="D688">
        <v>1027</v>
      </c>
      <c r="E688">
        <v>281</v>
      </c>
      <c r="F688">
        <v>128</v>
      </c>
      <c r="G688">
        <v>172</v>
      </c>
      <c r="H688">
        <v>504</v>
      </c>
      <c r="I688">
        <v>35</v>
      </c>
      <c r="J688">
        <v>43</v>
      </c>
      <c r="K688">
        <v>52</v>
      </c>
      <c r="L688">
        <v>79</v>
      </c>
      <c r="M688">
        <v>17</v>
      </c>
      <c r="N688">
        <v>101</v>
      </c>
      <c r="O688">
        <v>55</v>
      </c>
      <c r="P688">
        <v>381</v>
      </c>
      <c r="Q688">
        <v>56</v>
      </c>
      <c r="R688">
        <v>68</v>
      </c>
      <c r="S688">
        <v>134</v>
      </c>
      <c r="T688">
        <v>650</v>
      </c>
      <c r="U688">
        <f t="shared" si="10"/>
        <v>1</v>
      </c>
      <c r="V688">
        <f>SUMIFS(Tabel132[Cluster],Tabel132[ID],A688)</f>
        <v>15</v>
      </c>
      <c r="W688">
        <f>IFERROR(_xlfn.T.TEST(E688:N688,O688:T688,2,2),"")</f>
        <v>0.40928256687672593</v>
      </c>
      <c r="X688">
        <f>AVERAGE(E688:N688)</f>
        <v>141.19999999999999</v>
      </c>
      <c r="Y688">
        <f>AVERAGE(O688:T688)</f>
        <v>224</v>
      </c>
    </row>
    <row r="689" spans="1:25" x14ac:dyDescent="0.25">
      <c r="A689">
        <v>697</v>
      </c>
      <c r="B689" t="s">
        <v>296</v>
      </c>
      <c r="C689">
        <v>103000</v>
      </c>
      <c r="D689">
        <v>932</v>
      </c>
      <c r="E689">
        <v>1488</v>
      </c>
      <c r="F689">
        <v>2353</v>
      </c>
      <c r="G689">
        <v>2113</v>
      </c>
      <c r="H689">
        <v>1417</v>
      </c>
      <c r="I689">
        <v>2182</v>
      </c>
      <c r="J689">
        <v>603</v>
      </c>
      <c r="K689">
        <v>573</v>
      </c>
      <c r="L689">
        <v>1128</v>
      </c>
      <c r="M689">
        <v>412</v>
      </c>
      <c r="N689">
        <v>956</v>
      </c>
      <c r="O689">
        <v>1391</v>
      </c>
      <c r="P689">
        <v>1989</v>
      </c>
      <c r="Q689">
        <v>1502</v>
      </c>
      <c r="R689">
        <v>1861</v>
      </c>
      <c r="S689">
        <v>1723</v>
      </c>
      <c r="T689">
        <v>362</v>
      </c>
      <c r="U689">
        <f t="shared" si="10"/>
        <v>1</v>
      </c>
      <c r="V689">
        <f>SUMIFS(Tabel132[Cluster],Tabel132[ID],A689)</f>
        <v>0</v>
      </c>
      <c r="W689">
        <f>IFERROR(_xlfn.T.TEST(E689:N689,O689:T689,2,2),"")</f>
        <v>0.67310870973009007</v>
      </c>
      <c r="X689">
        <f>AVERAGE(E689:N689)</f>
        <v>1322.5</v>
      </c>
      <c r="Y689">
        <f>AVERAGE(O689:T689)</f>
        <v>1471.3333333333333</v>
      </c>
    </row>
    <row r="690" spans="1:25" x14ac:dyDescent="0.25">
      <c r="A690">
        <v>698</v>
      </c>
      <c r="B690" t="s">
        <v>297</v>
      </c>
      <c r="C690">
        <v>29900</v>
      </c>
      <c r="D690">
        <v>695</v>
      </c>
      <c r="E690">
        <v>11233</v>
      </c>
      <c r="F690">
        <v>13138</v>
      </c>
      <c r="G690">
        <v>8436</v>
      </c>
      <c r="H690">
        <v>9709</v>
      </c>
      <c r="I690">
        <v>12097</v>
      </c>
      <c r="J690">
        <v>11466</v>
      </c>
      <c r="K690">
        <v>12815</v>
      </c>
      <c r="L690">
        <v>7623</v>
      </c>
      <c r="M690">
        <v>6914</v>
      </c>
      <c r="N690">
        <v>5476</v>
      </c>
      <c r="O690">
        <v>11506</v>
      </c>
      <c r="P690">
        <v>14330</v>
      </c>
      <c r="Q690">
        <v>15146</v>
      </c>
      <c r="R690">
        <v>11904</v>
      </c>
      <c r="S690">
        <v>13104</v>
      </c>
      <c r="T690">
        <v>13735</v>
      </c>
      <c r="U690">
        <f t="shared" si="10"/>
        <v>1</v>
      </c>
      <c r="V690">
        <f>SUMIFS(Tabel132[Cluster],Tabel132[ID],A690)</f>
        <v>39</v>
      </c>
      <c r="W690">
        <f>IFERROR(_xlfn.T.TEST(E690:N690,O690:T690,2,2),"")</f>
        <v>1.2452845553027277E-2</v>
      </c>
      <c r="X690">
        <f>AVERAGE(E690:N690)</f>
        <v>9890.7000000000007</v>
      </c>
      <c r="Y690">
        <f>AVERAGE(O690:T690)</f>
        <v>13287.5</v>
      </c>
    </row>
    <row r="691" spans="1:25" x14ac:dyDescent="0.25">
      <c r="A691">
        <v>699</v>
      </c>
      <c r="B691" t="s">
        <v>904</v>
      </c>
      <c r="C691">
        <v>25100</v>
      </c>
      <c r="D691">
        <v>119</v>
      </c>
      <c r="E691">
        <v>0</v>
      </c>
      <c r="F691">
        <v>0</v>
      </c>
      <c r="G691">
        <v>2</v>
      </c>
      <c r="H691">
        <v>0</v>
      </c>
      <c r="I691">
        <v>4</v>
      </c>
      <c r="J691">
        <v>1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4</v>
      </c>
      <c r="Q691">
        <v>2</v>
      </c>
      <c r="R691">
        <v>6</v>
      </c>
      <c r="S691">
        <v>1</v>
      </c>
      <c r="T691">
        <v>0</v>
      </c>
      <c r="U691">
        <f t="shared" si="10"/>
        <v>1</v>
      </c>
      <c r="V691">
        <f>SUMIFS(Tabel132[Cluster],Tabel132[ID],A691)</f>
        <v>32</v>
      </c>
      <c r="W691">
        <f>IFERROR(_xlfn.T.TEST(E691:N691,O691:T691,2,2),"")</f>
        <v>0.18688202232433149</v>
      </c>
      <c r="X691">
        <f>AVERAGE(E691:N691)</f>
        <v>0.9</v>
      </c>
      <c r="Y691">
        <f>AVERAGE(O691:T691)</f>
        <v>2.1666666666666665</v>
      </c>
    </row>
    <row r="692" spans="1:25" x14ac:dyDescent="0.25">
      <c r="A692">
        <v>700</v>
      </c>
      <c r="B692" t="s">
        <v>905</v>
      </c>
      <c r="C692">
        <v>74200</v>
      </c>
      <c r="D692">
        <v>88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f t="shared" si="10"/>
        <v>0</v>
      </c>
      <c r="V692">
        <f>SUMIFS(Tabel132[Cluster],Tabel132[ID],A692)</f>
        <v>84</v>
      </c>
      <c r="W692" t="str">
        <f>IFERROR(_xlfn.T.TEST(E692:N692,O692:T692,2,2),"")</f>
        <v/>
      </c>
      <c r="X692">
        <f>AVERAGE(E692:N692)</f>
        <v>0</v>
      </c>
      <c r="Y692">
        <f>AVERAGE(O692:T692)</f>
        <v>0</v>
      </c>
    </row>
    <row r="693" spans="1:25" x14ac:dyDescent="0.25">
      <c r="A693">
        <v>701</v>
      </c>
      <c r="B693" t="s">
        <v>906</v>
      </c>
      <c r="C693">
        <v>95900</v>
      </c>
      <c r="D693">
        <v>370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f t="shared" si="10"/>
        <v>0</v>
      </c>
      <c r="V693">
        <f>SUMIFS(Tabel132[Cluster],Tabel132[ID],A693)</f>
        <v>96</v>
      </c>
      <c r="W693" t="str">
        <f>IFERROR(_xlfn.T.TEST(E693:N693,O693:T693,2,2),"")</f>
        <v/>
      </c>
      <c r="X693">
        <f>AVERAGE(E693:N693)</f>
        <v>0</v>
      </c>
      <c r="Y693">
        <f>AVERAGE(O693:T693)</f>
        <v>0</v>
      </c>
    </row>
    <row r="694" spans="1:25" x14ac:dyDescent="0.25">
      <c r="A694">
        <v>702</v>
      </c>
      <c r="B694" t="s">
        <v>298</v>
      </c>
      <c r="C694">
        <v>3900</v>
      </c>
      <c r="D694">
        <v>353</v>
      </c>
      <c r="E694">
        <v>13258</v>
      </c>
      <c r="F694">
        <v>9368</v>
      </c>
      <c r="G694">
        <v>12092</v>
      </c>
      <c r="H694">
        <v>11887</v>
      </c>
      <c r="I694">
        <v>6406</v>
      </c>
      <c r="J694">
        <v>3748</v>
      </c>
      <c r="K694">
        <v>1923</v>
      </c>
      <c r="L694">
        <v>2747</v>
      </c>
      <c r="M694">
        <v>2978</v>
      </c>
      <c r="N694">
        <v>6037</v>
      </c>
      <c r="O694">
        <v>13089</v>
      </c>
      <c r="P694">
        <v>5503</v>
      </c>
      <c r="Q694">
        <v>9701</v>
      </c>
      <c r="R694">
        <v>8487</v>
      </c>
      <c r="S694">
        <v>4196</v>
      </c>
      <c r="T694">
        <v>7166</v>
      </c>
      <c r="U694">
        <f t="shared" si="10"/>
        <v>1</v>
      </c>
      <c r="V694">
        <f>SUMIFS(Tabel132[Cluster],Tabel132[ID],A694)</f>
        <v>5</v>
      </c>
      <c r="W694">
        <f>IFERROR(_xlfn.T.TEST(E694:N694,O694:T694,2,2),"")</f>
        <v>0.63739239393954716</v>
      </c>
      <c r="X694">
        <f>AVERAGE(E694:N694)</f>
        <v>7044.4</v>
      </c>
      <c r="Y694">
        <f>AVERAGE(O694:T694)</f>
        <v>8023.666666666667</v>
      </c>
    </row>
    <row r="695" spans="1:25" x14ac:dyDescent="0.25">
      <c r="A695">
        <v>703</v>
      </c>
      <c r="B695" t="s">
        <v>299</v>
      </c>
      <c r="C695">
        <v>46400</v>
      </c>
      <c r="D695">
        <v>688</v>
      </c>
      <c r="E695">
        <v>3974</v>
      </c>
      <c r="F695">
        <v>5434</v>
      </c>
      <c r="G695">
        <v>4704</v>
      </c>
      <c r="H695">
        <v>3975</v>
      </c>
      <c r="I695">
        <v>3061</v>
      </c>
      <c r="J695">
        <v>4333</v>
      </c>
      <c r="K695">
        <v>4826</v>
      </c>
      <c r="L695">
        <v>1998</v>
      </c>
      <c r="M695">
        <v>2653</v>
      </c>
      <c r="N695">
        <v>1657</v>
      </c>
      <c r="O695">
        <v>5231</v>
      </c>
      <c r="P695">
        <v>4055</v>
      </c>
      <c r="Q695">
        <v>5828</v>
      </c>
      <c r="R695">
        <v>6423</v>
      </c>
      <c r="S695">
        <v>3926</v>
      </c>
      <c r="T695">
        <v>3353</v>
      </c>
      <c r="U695">
        <f t="shared" si="10"/>
        <v>1</v>
      </c>
      <c r="V695">
        <f>SUMIFS(Tabel132[Cluster],Tabel132[ID],A695)</f>
        <v>61</v>
      </c>
      <c r="W695">
        <f>IFERROR(_xlfn.T.TEST(E695:N695,O695:T695,2,2),"")</f>
        <v>9.7519626552520444E-2</v>
      </c>
      <c r="X695">
        <f>AVERAGE(E695:N695)</f>
        <v>3661.5</v>
      </c>
      <c r="Y695">
        <f>AVERAGE(O695:T695)</f>
        <v>4802.666666666667</v>
      </c>
    </row>
    <row r="696" spans="1:25" x14ac:dyDescent="0.25">
      <c r="A696">
        <v>704</v>
      </c>
      <c r="B696" t="s">
        <v>300</v>
      </c>
      <c r="C696">
        <v>24700</v>
      </c>
      <c r="D696">
        <v>119</v>
      </c>
      <c r="E696">
        <v>1405</v>
      </c>
      <c r="F696">
        <v>1454</v>
      </c>
      <c r="G696">
        <v>848</v>
      </c>
      <c r="H696">
        <v>914</v>
      </c>
      <c r="I696">
        <v>1551</v>
      </c>
      <c r="J696">
        <v>1189</v>
      </c>
      <c r="K696">
        <v>1241</v>
      </c>
      <c r="L696">
        <v>683</v>
      </c>
      <c r="M696">
        <v>781</v>
      </c>
      <c r="N696">
        <v>749</v>
      </c>
      <c r="O696">
        <v>907</v>
      </c>
      <c r="P696">
        <v>714</v>
      </c>
      <c r="Q696">
        <v>1781</v>
      </c>
      <c r="R696">
        <v>849</v>
      </c>
      <c r="S696">
        <v>1319</v>
      </c>
      <c r="T696">
        <v>1861</v>
      </c>
      <c r="U696">
        <f t="shared" si="10"/>
        <v>1</v>
      </c>
      <c r="V696">
        <f>SUMIFS(Tabel132[Cluster],Tabel132[ID],A696)</f>
        <v>32</v>
      </c>
      <c r="W696">
        <f>IFERROR(_xlfn.T.TEST(E696:N696,O696:T696,2,2),"")</f>
        <v>0.45261795364227719</v>
      </c>
      <c r="X696">
        <f>AVERAGE(E696:N696)</f>
        <v>1081.5</v>
      </c>
      <c r="Y696">
        <f>AVERAGE(O696:T696)</f>
        <v>1238.5</v>
      </c>
    </row>
    <row r="697" spans="1:25" x14ac:dyDescent="0.25">
      <c r="A697">
        <v>705</v>
      </c>
      <c r="B697" t="s">
        <v>301</v>
      </c>
      <c r="C697">
        <v>99900</v>
      </c>
      <c r="D697">
        <v>229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51</v>
      </c>
      <c r="K697">
        <v>0</v>
      </c>
      <c r="L697">
        <v>136</v>
      </c>
      <c r="M697">
        <v>4</v>
      </c>
      <c r="N697">
        <v>17</v>
      </c>
      <c r="O697">
        <v>47</v>
      </c>
      <c r="P697">
        <v>0</v>
      </c>
      <c r="Q697">
        <v>3</v>
      </c>
      <c r="R697">
        <v>64</v>
      </c>
      <c r="S697">
        <v>31</v>
      </c>
      <c r="T697">
        <v>0</v>
      </c>
      <c r="U697">
        <f t="shared" si="10"/>
        <v>1</v>
      </c>
      <c r="V697">
        <f>SUMIFS(Tabel132[Cluster],Tabel132[ID],A697)</f>
        <v>0</v>
      </c>
      <c r="W697">
        <f>IFERROR(_xlfn.T.TEST(E697:N697,O697:T697,2,2),"")</f>
        <v>0.87200256172076773</v>
      </c>
      <c r="X697">
        <f>AVERAGE(E697:N697)</f>
        <v>20.9</v>
      </c>
      <c r="Y697">
        <f>AVERAGE(O697:T697)</f>
        <v>24.166666666666668</v>
      </c>
    </row>
    <row r="698" spans="1:25" x14ac:dyDescent="0.25">
      <c r="A698">
        <v>706</v>
      </c>
      <c r="B698" t="s">
        <v>302</v>
      </c>
      <c r="C698">
        <v>82400</v>
      </c>
      <c r="D698">
        <v>1100</v>
      </c>
      <c r="E698">
        <v>27</v>
      </c>
      <c r="F698">
        <v>482</v>
      </c>
      <c r="G698">
        <v>856</v>
      </c>
      <c r="H698">
        <v>388</v>
      </c>
      <c r="I698">
        <v>946</v>
      </c>
      <c r="J698">
        <v>105</v>
      </c>
      <c r="K698">
        <v>448</v>
      </c>
      <c r="L698">
        <v>181</v>
      </c>
      <c r="M698">
        <v>114</v>
      </c>
      <c r="N698">
        <v>176</v>
      </c>
      <c r="O698">
        <v>376</v>
      </c>
      <c r="P698">
        <v>487</v>
      </c>
      <c r="Q698">
        <v>317</v>
      </c>
      <c r="R698">
        <v>888</v>
      </c>
      <c r="S698">
        <v>174</v>
      </c>
      <c r="T698">
        <v>25</v>
      </c>
      <c r="U698">
        <f t="shared" si="10"/>
        <v>1</v>
      </c>
      <c r="V698">
        <f>SUMIFS(Tabel132[Cluster],Tabel132[ID],A698)</f>
        <v>91</v>
      </c>
      <c r="W698">
        <f>IFERROR(_xlfn.T.TEST(E698:N698,O698:T698,2,2),"")</f>
        <v>0.97301607709154725</v>
      </c>
      <c r="X698">
        <f>AVERAGE(E698:N698)</f>
        <v>372.3</v>
      </c>
      <c r="Y698">
        <f>AVERAGE(O698:T698)</f>
        <v>377.83333333333331</v>
      </c>
    </row>
    <row r="699" spans="1:25" x14ac:dyDescent="0.25">
      <c r="A699">
        <v>707</v>
      </c>
      <c r="B699" t="s">
        <v>303</v>
      </c>
      <c r="C699">
        <v>8500</v>
      </c>
      <c r="D699">
        <v>44</v>
      </c>
      <c r="E699">
        <v>9</v>
      </c>
      <c r="F699">
        <v>1</v>
      </c>
      <c r="G699">
        <v>0</v>
      </c>
      <c r="H699">
        <v>1</v>
      </c>
      <c r="I699">
        <v>1</v>
      </c>
      <c r="J699">
        <v>0</v>
      </c>
      <c r="K699">
        <v>25</v>
      </c>
      <c r="L699">
        <v>4</v>
      </c>
      <c r="M699">
        <v>5</v>
      </c>
      <c r="N699">
        <v>3</v>
      </c>
      <c r="O699">
        <v>0</v>
      </c>
      <c r="P699">
        <v>34</v>
      </c>
      <c r="Q699">
        <v>2</v>
      </c>
      <c r="R699">
        <v>2</v>
      </c>
      <c r="S699">
        <v>1</v>
      </c>
      <c r="T699">
        <v>0</v>
      </c>
      <c r="U699">
        <f t="shared" si="10"/>
        <v>1</v>
      </c>
      <c r="V699">
        <f>SUMIFS(Tabel132[Cluster],Tabel132[ID],A699)</f>
        <v>26</v>
      </c>
      <c r="W699">
        <f>IFERROR(_xlfn.T.TEST(E699:N699,O699:T699,2,2),"")</f>
        <v>0.76371371416059697</v>
      </c>
      <c r="X699">
        <f>AVERAGE(E699:N699)</f>
        <v>4.9000000000000004</v>
      </c>
      <c r="Y699">
        <f>AVERAGE(O699:T699)</f>
        <v>6.5</v>
      </c>
    </row>
    <row r="700" spans="1:25" x14ac:dyDescent="0.25">
      <c r="A700">
        <v>708</v>
      </c>
      <c r="B700" t="s">
        <v>907</v>
      </c>
      <c r="C700">
        <v>74300</v>
      </c>
      <c r="D700">
        <v>88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f t="shared" si="10"/>
        <v>0</v>
      </c>
      <c r="V700">
        <f>SUMIFS(Tabel132[Cluster],Tabel132[ID],A700)</f>
        <v>84</v>
      </c>
      <c r="W700" t="str">
        <f>IFERROR(_xlfn.T.TEST(E700:N700,O700:T700,2,2),"")</f>
        <v/>
      </c>
      <c r="X700">
        <f>AVERAGE(E700:N700)</f>
        <v>0</v>
      </c>
      <c r="Y700">
        <f>AVERAGE(O700:T700)</f>
        <v>0</v>
      </c>
    </row>
    <row r="701" spans="1:25" x14ac:dyDescent="0.25">
      <c r="A701">
        <v>709</v>
      </c>
      <c r="B701" t="s">
        <v>908</v>
      </c>
      <c r="C701">
        <v>64000</v>
      </c>
      <c r="D701">
        <v>637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f t="shared" si="10"/>
        <v>0</v>
      </c>
      <c r="V701">
        <f>SUMIFS(Tabel132[Cluster],Tabel132[ID],A701)</f>
        <v>76</v>
      </c>
      <c r="W701" t="str">
        <f>IFERROR(_xlfn.T.TEST(E701:N701,O701:T701,2,2),"")</f>
        <v/>
      </c>
      <c r="X701">
        <f>AVERAGE(E701:N701)</f>
        <v>0</v>
      </c>
      <c r="Y701">
        <f>AVERAGE(O701:T701)</f>
        <v>0</v>
      </c>
    </row>
    <row r="702" spans="1:25" x14ac:dyDescent="0.25">
      <c r="A702">
        <v>710</v>
      </c>
      <c r="B702" t="s">
        <v>909</v>
      </c>
      <c r="C702">
        <v>99500</v>
      </c>
      <c r="D702">
        <v>967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f t="shared" si="10"/>
        <v>0</v>
      </c>
      <c r="V702">
        <f>SUMIFS(Tabel132[Cluster],Tabel132[ID],A702)</f>
        <v>0</v>
      </c>
      <c r="W702" t="str">
        <f>IFERROR(_xlfn.T.TEST(E702:N702,O702:T702,2,2),"")</f>
        <v/>
      </c>
      <c r="X702">
        <f>AVERAGE(E702:N702)</f>
        <v>0</v>
      </c>
      <c r="Y702">
        <f>AVERAGE(O702:T702)</f>
        <v>0</v>
      </c>
    </row>
    <row r="703" spans="1:25" x14ac:dyDescent="0.25">
      <c r="A703">
        <v>711</v>
      </c>
      <c r="B703" t="s">
        <v>910</v>
      </c>
      <c r="C703">
        <v>90300</v>
      </c>
      <c r="D703">
        <v>720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f t="shared" si="10"/>
        <v>0</v>
      </c>
      <c r="V703">
        <f>SUMIFS(Tabel132[Cluster],Tabel132[ID],A703)</f>
        <v>96</v>
      </c>
      <c r="W703" t="str">
        <f>IFERROR(_xlfn.T.TEST(E703:N703,O703:T703,2,2),"")</f>
        <v/>
      </c>
      <c r="X703">
        <f>AVERAGE(E703:N703)</f>
        <v>0</v>
      </c>
      <c r="Y703">
        <f>AVERAGE(O703:T703)</f>
        <v>0</v>
      </c>
    </row>
    <row r="704" spans="1:25" x14ac:dyDescent="0.25">
      <c r="A704">
        <v>712</v>
      </c>
      <c r="B704" t="s">
        <v>911</v>
      </c>
      <c r="C704">
        <v>43300</v>
      </c>
      <c r="D704">
        <v>926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f t="shared" si="10"/>
        <v>0</v>
      </c>
      <c r="V704">
        <f>SUMIFS(Tabel132[Cluster],Tabel132[ID],A704)</f>
        <v>55</v>
      </c>
      <c r="W704" t="str">
        <f>IFERROR(_xlfn.T.TEST(E704:N704,O704:T704,2,2),"")</f>
        <v/>
      </c>
      <c r="X704">
        <f>AVERAGE(E704:N704)</f>
        <v>0</v>
      </c>
      <c r="Y704">
        <f>AVERAGE(O704:T704)</f>
        <v>0</v>
      </c>
    </row>
    <row r="705" spans="1:25" x14ac:dyDescent="0.25">
      <c r="A705">
        <v>713</v>
      </c>
      <c r="B705" t="s">
        <v>912</v>
      </c>
      <c r="C705">
        <v>112300</v>
      </c>
      <c r="D705">
        <v>1099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f t="shared" si="10"/>
        <v>0</v>
      </c>
      <c r="V705">
        <f>SUMIFS(Tabel132[Cluster],Tabel132[ID],A705)</f>
        <v>0</v>
      </c>
      <c r="W705" t="str">
        <f>IFERROR(_xlfn.T.TEST(E705:N705,O705:T705,2,2),"")</f>
        <v/>
      </c>
      <c r="X705">
        <f>AVERAGE(E705:N705)</f>
        <v>0</v>
      </c>
      <c r="Y705">
        <f>AVERAGE(O705:T705)</f>
        <v>0</v>
      </c>
    </row>
    <row r="706" spans="1:25" x14ac:dyDescent="0.25">
      <c r="A706">
        <v>714</v>
      </c>
      <c r="B706" t="s">
        <v>913</v>
      </c>
      <c r="C706">
        <v>20800</v>
      </c>
      <c r="D706">
        <v>315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f t="shared" si="10"/>
        <v>0</v>
      </c>
      <c r="V706">
        <f>SUMIFS(Tabel132[Cluster],Tabel132[ID],A706)</f>
        <v>0</v>
      </c>
      <c r="W706" t="str">
        <f>IFERROR(_xlfn.T.TEST(E706:N706,O706:T706,2,2),"")</f>
        <v/>
      </c>
      <c r="X706">
        <f>AVERAGE(E706:N706)</f>
        <v>0</v>
      </c>
      <c r="Y706">
        <f>AVERAGE(O706:T706)</f>
        <v>0</v>
      </c>
    </row>
    <row r="707" spans="1:25" x14ac:dyDescent="0.25">
      <c r="A707">
        <v>715</v>
      </c>
      <c r="B707" t="s">
        <v>914</v>
      </c>
      <c r="C707">
        <v>41700</v>
      </c>
      <c r="D707">
        <v>918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f t="shared" si="10"/>
        <v>0</v>
      </c>
      <c r="V707">
        <f>SUMIFS(Tabel132[Cluster],Tabel132[ID],A707)</f>
        <v>54</v>
      </c>
      <c r="W707" t="str">
        <f>IFERROR(_xlfn.T.TEST(E707:N707,O707:T707,2,2),"")</f>
        <v/>
      </c>
      <c r="X707">
        <f>AVERAGE(E707:N707)</f>
        <v>0</v>
      </c>
      <c r="Y707">
        <f>AVERAGE(O707:T707)</f>
        <v>0</v>
      </c>
    </row>
    <row r="708" spans="1:25" x14ac:dyDescent="0.25">
      <c r="A708">
        <v>716</v>
      </c>
      <c r="B708" t="s">
        <v>915</v>
      </c>
      <c r="C708">
        <v>74400</v>
      </c>
      <c r="D708">
        <v>88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f t="shared" ref="U708:U771" si="11">IF(AND(X708=0,Y708=0),0,1)</f>
        <v>0</v>
      </c>
      <c r="V708">
        <f>SUMIFS(Tabel132[Cluster],Tabel132[ID],A708)</f>
        <v>84</v>
      </c>
      <c r="W708" t="str">
        <f>IFERROR(_xlfn.T.TEST(E708:N708,O708:T708,2,2),"")</f>
        <v/>
      </c>
      <c r="X708">
        <f>AVERAGE(E708:N708)</f>
        <v>0</v>
      </c>
      <c r="Y708">
        <f>AVERAGE(O708:T708)</f>
        <v>0</v>
      </c>
    </row>
    <row r="709" spans="1:25" x14ac:dyDescent="0.25">
      <c r="A709">
        <v>717</v>
      </c>
      <c r="B709" t="s">
        <v>916</v>
      </c>
      <c r="C709">
        <v>101700</v>
      </c>
      <c r="D709">
        <v>967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f t="shared" si="11"/>
        <v>0</v>
      </c>
      <c r="V709">
        <f>SUMIFS(Tabel132[Cluster],Tabel132[ID],A709)</f>
        <v>0</v>
      </c>
      <c r="W709" t="str">
        <f>IFERROR(_xlfn.T.TEST(E709:N709,O709:T709,2,2),"")</f>
        <v/>
      </c>
      <c r="X709">
        <f>AVERAGE(E709:N709)</f>
        <v>0</v>
      </c>
      <c r="Y709">
        <f>AVERAGE(O709:T709)</f>
        <v>0</v>
      </c>
    </row>
    <row r="710" spans="1:25" x14ac:dyDescent="0.25">
      <c r="A710">
        <v>718</v>
      </c>
      <c r="B710" t="s">
        <v>304</v>
      </c>
      <c r="C710">
        <v>64100</v>
      </c>
      <c r="D710">
        <v>709</v>
      </c>
      <c r="E710">
        <v>5085</v>
      </c>
      <c r="F710">
        <v>5330</v>
      </c>
      <c r="G710">
        <v>6585</v>
      </c>
      <c r="H710">
        <v>5133</v>
      </c>
      <c r="I710">
        <v>6135</v>
      </c>
      <c r="J710">
        <v>3425</v>
      </c>
      <c r="K710">
        <v>3963</v>
      </c>
      <c r="L710">
        <v>3296</v>
      </c>
      <c r="M710">
        <v>4130</v>
      </c>
      <c r="N710">
        <v>3495</v>
      </c>
      <c r="O710">
        <v>4614</v>
      </c>
      <c r="P710">
        <v>4959</v>
      </c>
      <c r="Q710">
        <v>4491</v>
      </c>
      <c r="R710">
        <v>4557</v>
      </c>
      <c r="S710">
        <v>5031</v>
      </c>
      <c r="T710">
        <v>2754</v>
      </c>
      <c r="U710">
        <f t="shared" si="11"/>
        <v>1</v>
      </c>
      <c r="V710">
        <f>SUMIFS(Tabel132[Cluster],Tabel132[ID],A710)</f>
        <v>76</v>
      </c>
      <c r="W710">
        <f>IFERROR(_xlfn.T.TEST(E710:N710,O710:T710,2,2),"")</f>
        <v>0.64644617492313317</v>
      </c>
      <c r="X710">
        <f>AVERAGE(E710:N710)</f>
        <v>4657.7</v>
      </c>
      <c r="Y710">
        <f>AVERAGE(O710:T710)</f>
        <v>4401</v>
      </c>
    </row>
    <row r="711" spans="1:25" x14ac:dyDescent="0.25">
      <c r="A711">
        <v>719</v>
      </c>
      <c r="B711" t="s">
        <v>917</v>
      </c>
      <c r="C711">
        <v>3400</v>
      </c>
      <c r="D711">
        <v>322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f t="shared" si="11"/>
        <v>0</v>
      </c>
      <c r="V711">
        <f>SUMIFS(Tabel132[Cluster],Tabel132[ID],A711)</f>
        <v>0</v>
      </c>
      <c r="W711" t="str">
        <f>IFERROR(_xlfn.T.TEST(E711:N711,O711:T711,2,2),"")</f>
        <v/>
      </c>
      <c r="X711">
        <f>AVERAGE(E711:N711)</f>
        <v>0</v>
      </c>
      <c r="Y711">
        <f>AVERAGE(O711:T711)</f>
        <v>0</v>
      </c>
    </row>
    <row r="712" spans="1:25" x14ac:dyDescent="0.25">
      <c r="A712">
        <v>720</v>
      </c>
      <c r="B712" t="s">
        <v>918</v>
      </c>
      <c r="C712">
        <v>90200</v>
      </c>
      <c r="D712">
        <v>386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f t="shared" si="11"/>
        <v>0</v>
      </c>
      <c r="V712">
        <f>SUMIFS(Tabel132[Cluster],Tabel132[ID],A712)</f>
        <v>96</v>
      </c>
      <c r="W712" t="str">
        <f>IFERROR(_xlfn.T.TEST(E712:N712,O712:T712,2,2),"")</f>
        <v/>
      </c>
      <c r="X712">
        <f>AVERAGE(E712:N712)</f>
        <v>0</v>
      </c>
      <c r="Y712">
        <f>AVERAGE(O712:T712)</f>
        <v>0</v>
      </c>
    </row>
    <row r="713" spans="1:25" x14ac:dyDescent="0.25">
      <c r="A713">
        <v>721</v>
      </c>
      <c r="B713" t="s">
        <v>305</v>
      </c>
      <c r="C713">
        <v>16500</v>
      </c>
      <c r="D713">
        <v>385</v>
      </c>
      <c r="E713">
        <v>1489</v>
      </c>
      <c r="F713">
        <v>3312</v>
      </c>
      <c r="G713">
        <v>4085</v>
      </c>
      <c r="H713">
        <v>5984</v>
      </c>
      <c r="I713">
        <v>2575</v>
      </c>
      <c r="J713">
        <v>1091</v>
      </c>
      <c r="K713">
        <v>2271</v>
      </c>
      <c r="L713">
        <v>2680</v>
      </c>
      <c r="M713">
        <v>2468</v>
      </c>
      <c r="N713">
        <v>1458</v>
      </c>
      <c r="O713">
        <v>5418</v>
      </c>
      <c r="P713">
        <v>4697</v>
      </c>
      <c r="Q713">
        <v>944</v>
      </c>
      <c r="R713">
        <v>3401</v>
      </c>
      <c r="S713">
        <v>4881</v>
      </c>
      <c r="T713">
        <v>1390</v>
      </c>
      <c r="U713">
        <f t="shared" si="11"/>
        <v>1</v>
      </c>
      <c r="V713">
        <f>SUMIFS(Tabel132[Cluster],Tabel132[ID],A713)</f>
        <v>20</v>
      </c>
      <c r="W713">
        <f>IFERROR(_xlfn.T.TEST(E713:N713,O713:T713,2,2),"")</f>
        <v>0.40890812734659476</v>
      </c>
      <c r="X713">
        <f>AVERAGE(E713:N713)</f>
        <v>2741.3</v>
      </c>
      <c r="Y713">
        <f>AVERAGE(O713:T713)</f>
        <v>3455.1666666666665</v>
      </c>
    </row>
    <row r="714" spans="1:25" x14ac:dyDescent="0.25">
      <c r="A714">
        <v>722</v>
      </c>
      <c r="B714" t="s">
        <v>919</v>
      </c>
      <c r="C714">
        <v>114900</v>
      </c>
      <c r="D714">
        <v>1068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f t="shared" si="11"/>
        <v>0</v>
      </c>
      <c r="V714">
        <f>SUMIFS(Tabel132[Cluster],Tabel132[ID],A714)</f>
        <v>0</v>
      </c>
      <c r="W714" t="str">
        <f>IFERROR(_xlfn.T.TEST(E714:N714,O714:T714,2,2),"")</f>
        <v/>
      </c>
      <c r="X714">
        <f>AVERAGE(E714:N714)</f>
        <v>0</v>
      </c>
      <c r="Y714">
        <f>AVERAGE(O714:T714)</f>
        <v>0</v>
      </c>
    </row>
    <row r="715" spans="1:25" x14ac:dyDescent="0.25">
      <c r="A715">
        <v>723</v>
      </c>
      <c r="B715" t="s">
        <v>920</v>
      </c>
      <c r="C715">
        <v>21400</v>
      </c>
      <c r="D715">
        <v>714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f t="shared" si="11"/>
        <v>0</v>
      </c>
      <c r="V715">
        <f>SUMIFS(Tabel132[Cluster],Tabel132[ID],A715)</f>
        <v>0</v>
      </c>
      <c r="W715" t="str">
        <f>IFERROR(_xlfn.T.TEST(E715:N715,O715:T715,2,2),"")</f>
        <v/>
      </c>
      <c r="X715">
        <f>AVERAGE(E715:N715)</f>
        <v>0</v>
      </c>
      <c r="Y715">
        <f>AVERAGE(O715:T715)</f>
        <v>0</v>
      </c>
    </row>
    <row r="716" spans="1:25" x14ac:dyDescent="0.25">
      <c r="A716">
        <v>724</v>
      </c>
      <c r="B716" t="s">
        <v>921</v>
      </c>
      <c r="C716">
        <v>74500</v>
      </c>
      <c r="D716">
        <v>88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f t="shared" si="11"/>
        <v>0</v>
      </c>
      <c r="V716">
        <f>SUMIFS(Tabel132[Cluster],Tabel132[ID],A716)</f>
        <v>84</v>
      </c>
      <c r="W716" t="str">
        <f>IFERROR(_xlfn.T.TEST(E716:N716,O716:T716,2,2),"")</f>
        <v/>
      </c>
      <c r="X716">
        <f>AVERAGE(E716:N716)</f>
        <v>0</v>
      </c>
      <c r="Y716">
        <f>AVERAGE(O716:T716)</f>
        <v>0</v>
      </c>
    </row>
    <row r="717" spans="1:25" x14ac:dyDescent="0.25">
      <c r="A717">
        <v>725</v>
      </c>
      <c r="B717" t="s">
        <v>306</v>
      </c>
      <c r="C717">
        <v>64200</v>
      </c>
      <c r="D717">
        <v>709</v>
      </c>
      <c r="E717">
        <v>163</v>
      </c>
      <c r="F717">
        <v>321</v>
      </c>
      <c r="G717">
        <v>463</v>
      </c>
      <c r="H717">
        <v>207</v>
      </c>
      <c r="I717">
        <v>367</v>
      </c>
      <c r="J717">
        <v>251</v>
      </c>
      <c r="K717">
        <v>196</v>
      </c>
      <c r="L717">
        <v>176</v>
      </c>
      <c r="M717">
        <v>21</v>
      </c>
      <c r="N717">
        <v>50</v>
      </c>
      <c r="O717">
        <v>213</v>
      </c>
      <c r="P717">
        <v>241</v>
      </c>
      <c r="Q717">
        <v>148</v>
      </c>
      <c r="R717">
        <v>148</v>
      </c>
      <c r="S717">
        <v>300</v>
      </c>
      <c r="T717">
        <v>146</v>
      </c>
      <c r="U717">
        <f t="shared" si="11"/>
        <v>1</v>
      </c>
      <c r="V717">
        <f>SUMIFS(Tabel132[Cluster],Tabel132[ID],A717)</f>
        <v>76</v>
      </c>
      <c r="W717">
        <f>IFERROR(_xlfn.T.TEST(E717:N717,O717:T717,2,2),"")</f>
        <v>0.71545413209085473</v>
      </c>
      <c r="X717">
        <f>AVERAGE(E717:N717)</f>
        <v>221.5</v>
      </c>
      <c r="Y717">
        <f>AVERAGE(O717:T717)</f>
        <v>199.33333333333334</v>
      </c>
    </row>
    <row r="718" spans="1:25" x14ac:dyDescent="0.25">
      <c r="A718">
        <v>726</v>
      </c>
      <c r="B718" t="s">
        <v>307</v>
      </c>
      <c r="C718">
        <v>39300</v>
      </c>
      <c r="D718">
        <v>1080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f t="shared" si="11"/>
        <v>0</v>
      </c>
      <c r="V718">
        <f>SUMIFS(Tabel132[Cluster],Tabel132[ID],A718)</f>
        <v>52</v>
      </c>
      <c r="W718" t="str">
        <f>IFERROR(_xlfn.T.TEST(E718:N718,O718:T718,2,2),"")</f>
        <v/>
      </c>
      <c r="X718">
        <f>AVERAGE(E718:N718)</f>
        <v>0</v>
      </c>
      <c r="Y718">
        <f>AVERAGE(O718:T718)</f>
        <v>0</v>
      </c>
    </row>
    <row r="719" spans="1:25" x14ac:dyDescent="0.25">
      <c r="A719">
        <v>727</v>
      </c>
      <c r="B719" t="s">
        <v>922</v>
      </c>
      <c r="C719">
        <v>43400</v>
      </c>
      <c r="D719">
        <v>926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f t="shared" si="11"/>
        <v>0</v>
      </c>
      <c r="V719">
        <f>SUMIFS(Tabel132[Cluster],Tabel132[ID],A719)</f>
        <v>55</v>
      </c>
      <c r="W719" t="str">
        <f>IFERROR(_xlfn.T.TEST(E719:N719,O719:T719,2,2),"")</f>
        <v/>
      </c>
      <c r="X719">
        <f>AVERAGE(E719:N719)</f>
        <v>0</v>
      </c>
      <c r="Y719">
        <f>AVERAGE(O719:T719)</f>
        <v>0</v>
      </c>
    </row>
    <row r="720" spans="1:25" x14ac:dyDescent="0.25">
      <c r="A720">
        <v>728</v>
      </c>
      <c r="B720" t="s">
        <v>308</v>
      </c>
      <c r="C720">
        <v>105900</v>
      </c>
      <c r="D720">
        <v>960</v>
      </c>
      <c r="E720">
        <v>89</v>
      </c>
      <c r="F720">
        <v>78</v>
      </c>
      <c r="G720">
        <v>51</v>
      </c>
      <c r="H720">
        <v>153</v>
      </c>
      <c r="I720">
        <v>2</v>
      </c>
      <c r="J720">
        <v>2738</v>
      </c>
      <c r="K720">
        <v>9</v>
      </c>
      <c r="L720">
        <v>1933</v>
      </c>
      <c r="M720">
        <v>179</v>
      </c>
      <c r="N720">
        <v>443</v>
      </c>
      <c r="O720">
        <v>630</v>
      </c>
      <c r="P720">
        <v>195</v>
      </c>
      <c r="Q720">
        <v>228</v>
      </c>
      <c r="R720">
        <v>578</v>
      </c>
      <c r="S720">
        <v>769</v>
      </c>
      <c r="T720">
        <v>1</v>
      </c>
      <c r="U720">
        <f t="shared" si="11"/>
        <v>1</v>
      </c>
      <c r="V720">
        <f>SUMIFS(Tabel132[Cluster],Tabel132[ID],A720)</f>
        <v>0</v>
      </c>
      <c r="W720">
        <f>IFERROR(_xlfn.T.TEST(E720:N720,O720:T720,2,2),"")</f>
        <v>0.68780209971731776</v>
      </c>
      <c r="X720">
        <f>AVERAGE(E720:N720)</f>
        <v>567.5</v>
      </c>
      <c r="Y720">
        <f>AVERAGE(O720:T720)</f>
        <v>400.16666666666669</v>
      </c>
    </row>
    <row r="721" spans="1:25" x14ac:dyDescent="0.25">
      <c r="A721">
        <v>729</v>
      </c>
      <c r="B721" t="s">
        <v>309</v>
      </c>
      <c r="C721">
        <v>28500</v>
      </c>
      <c r="D721">
        <v>541</v>
      </c>
      <c r="E721">
        <v>637</v>
      </c>
      <c r="F721">
        <v>849</v>
      </c>
      <c r="G721">
        <v>1229</v>
      </c>
      <c r="H721">
        <v>945</v>
      </c>
      <c r="I721">
        <v>883</v>
      </c>
      <c r="J721">
        <v>3900</v>
      </c>
      <c r="K721">
        <v>2508</v>
      </c>
      <c r="L721">
        <v>709</v>
      </c>
      <c r="M721">
        <v>1173</v>
      </c>
      <c r="N721">
        <v>887</v>
      </c>
      <c r="O721">
        <v>1941</v>
      </c>
      <c r="P721">
        <v>1041</v>
      </c>
      <c r="Q721">
        <v>1243</v>
      </c>
      <c r="R721">
        <v>1877</v>
      </c>
      <c r="S721">
        <v>825</v>
      </c>
      <c r="T721">
        <v>934</v>
      </c>
      <c r="U721">
        <f t="shared" si="11"/>
        <v>1</v>
      </c>
      <c r="V721">
        <f>SUMIFS(Tabel132[Cluster],Tabel132[ID],A721)</f>
        <v>36</v>
      </c>
      <c r="W721">
        <f>IFERROR(_xlfn.T.TEST(E721:N721,O721:T721,2,2),"")</f>
        <v>0.89362109296946068</v>
      </c>
      <c r="X721">
        <f>AVERAGE(E721:N721)</f>
        <v>1372</v>
      </c>
      <c r="Y721">
        <f>AVERAGE(O721:T721)</f>
        <v>1310.1666666666667</v>
      </c>
    </row>
    <row r="722" spans="1:25" x14ac:dyDescent="0.25">
      <c r="A722">
        <v>730</v>
      </c>
      <c r="B722" t="s">
        <v>923</v>
      </c>
      <c r="C722">
        <v>115400</v>
      </c>
      <c r="D722">
        <v>1083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f t="shared" si="11"/>
        <v>0</v>
      </c>
      <c r="V722">
        <f>SUMIFS(Tabel132[Cluster],Tabel132[ID],A722)</f>
        <v>0</v>
      </c>
      <c r="W722" t="str">
        <f>IFERROR(_xlfn.T.TEST(E722:N722,O722:T722,2,2),"")</f>
        <v/>
      </c>
      <c r="X722">
        <f>AVERAGE(E722:N722)</f>
        <v>0</v>
      </c>
      <c r="Y722">
        <f>AVERAGE(O722:T722)</f>
        <v>0</v>
      </c>
    </row>
    <row r="723" spans="1:25" x14ac:dyDescent="0.25">
      <c r="A723">
        <v>731</v>
      </c>
      <c r="B723" t="s">
        <v>924</v>
      </c>
      <c r="C723">
        <v>22000</v>
      </c>
      <c r="D723">
        <v>714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f t="shared" si="11"/>
        <v>0</v>
      </c>
      <c r="V723">
        <f>SUMIFS(Tabel132[Cluster],Tabel132[ID],A723)</f>
        <v>28</v>
      </c>
      <c r="W723" t="str">
        <f>IFERROR(_xlfn.T.TEST(E723:N723,O723:T723,2,2),"")</f>
        <v/>
      </c>
      <c r="X723">
        <f>AVERAGE(E723:N723)</f>
        <v>0</v>
      </c>
      <c r="Y723">
        <f>AVERAGE(O723:T723)</f>
        <v>0</v>
      </c>
    </row>
    <row r="724" spans="1:25" x14ac:dyDescent="0.25">
      <c r="A724">
        <v>732</v>
      </c>
      <c r="B724" t="s">
        <v>925</v>
      </c>
      <c r="C724">
        <v>74900</v>
      </c>
      <c r="D724">
        <v>491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f t="shared" si="11"/>
        <v>0</v>
      </c>
      <c r="V724">
        <f>SUMIFS(Tabel132[Cluster],Tabel132[ID],A724)</f>
        <v>84</v>
      </c>
      <c r="W724" t="str">
        <f>IFERROR(_xlfn.T.TEST(E724:N724,O724:T724,2,2),"")</f>
        <v/>
      </c>
      <c r="X724">
        <f>AVERAGE(E724:N724)</f>
        <v>0</v>
      </c>
      <c r="Y724">
        <f>AVERAGE(O724:T724)</f>
        <v>0</v>
      </c>
    </row>
    <row r="725" spans="1:25" x14ac:dyDescent="0.25">
      <c r="A725">
        <v>733</v>
      </c>
      <c r="B725" t="s">
        <v>310</v>
      </c>
      <c r="C725">
        <v>64300</v>
      </c>
      <c r="D725">
        <v>709</v>
      </c>
      <c r="E725">
        <v>16262</v>
      </c>
      <c r="F725">
        <v>15447</v>
      </c>
      <c r="G725">
        <v>20210</v>
      </c>
      <c r="H725">
        <v>16566</v>
      </c>
      <c r="I725">
        <v>17669</v>
      </c>
      <c r="J725">
        <v>10465</v>
      </c>
      <c r="K725">
        <v>11812</v>
      </c>
      <c r="L725">
        <v>10265</v>
      </c>
      <c r="M725">
        <v>11319</v>
      </c>
      <c r="N725">
        <v>13325</v>
      </c>
      <c r="O725">
        <v>12267</v>
      </c>
      <c r="P725">
        <v>14818</v>
      </c>
      <c r="Q725">
        <v>13529</v>
      </c>
      <c r="R725">
        <v>13149</v>
      </c>
      <c r="S725">
        <v>13436</v>
      </c>
      <c r="T725">
        <v>8279</v>
      </c>
      <c r="U725">
        <f t="shared" si="11"/>
        <v>1</v>
      </c>
      <c r="V725">
        <f>SUMIFS(Tabel132[Cluster],Tabel132[ID],A725)</f>
        <v>76</v>
      </c>
      <c r="W725">
        <f>IFERROR(_xlfn.T.TEST(E725:N725,O725:T725,2,2),"")</f>
        <v>0.28215966463477549</v>
      </c>
      <c r="X725">
        <f>AVERAGE(E725:N725)</f>
        <v>14334</v>
      </c>
      <c r="Y725">
        <f>AVERAGE(O725:T725)</f>
        <v>12579.666666666666</v>
      </c>
    </row>
    <row r="726" spans="1:25" x14ac:dyDescent="0.25">
      <c r="A726">
        <v>734</v>
      </c>
      <c r="B726" t="s">
        <v>926</v>
      </c>
      <c r="C726">
        <v>39800</v>
      </c>
      <c r="D726">
        <v>726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f t="shared" si="11"/>
        <v>0</v>
      </c>
      <c r="V726">
        <f>SUMIFS(Tabel132[Cluster],Tabel132[ID],A726)</f>
        <v>52</v>
      </c>
      <c r="W726" t="str">
        <f>IFERROR(_xlfn.T.TEST(E726:N726,O726:T726,2,2),"")</f>
        <v/>
      </c>
      <c r="X726">
        <f>AVERAGE(E726:N726)</f>
        <v>0</v>
      </c>
      <c r="Y726">
        <f>AVERAGE(O726:T726)</f>
        <v>0</v>
      </c>
    </row>
    <row r="727" spans="1:25" x14ac:dyDescent="0.25">
      <c r="A727">
        <v>735</v>
      </c>
      <c r="B727" t="s">
        <v>311</v>
      </c>
      <c r="C727">
        <v>11400</v>
      </c>
      <c r="D727">
        <v>1002</v>
      </c>
      <c r="E727">
        <v>1098</v>
      </c>
      <c r="F727">
        <v>1336</v>
      </c>
      <c r="G727">
        <v>1895</v>
      </c>
      <c r="H727">
        <v>3889</v>
      </c>
      <c r="I727">
        <v>684</v>
      </c>
      <c r="J727">
        <v>1819</v>
      </c>
      <c r="K727">
        <v>1042</v>
      </c>
      <c r="L727">
        <v>1770</v>
      </c>
      <c r="M727">
        <v>2344</v>
      </c>
      <c r="N727">
        <v>1385</v>
      </c>
      <c r="O727">
        <v>1414</v>
      </c>
      <c r="P727">
        <v>2911</v>
      </c>
      <c r="Q727">
        <v>1308</v>
      </c>
      <c r="R727">
        <v>882</v>
      </c>
      <c r="S727">
        <v>5902</v>
      </c>
      <c r="T727">
        <v>6922</v>
      </c>
      <c r="U727">
        <f t="shared" si="11"/>
        <v>1</v>
      </c>
      <c r="V727">
        <f>SUMIFS(Tabel132[Cluster],Tabel132[ID],A727)</f>
        <v>15</v>
      </c>
      <c r="W727">
        <f>IFERROR(_xlfn.T.TEST(E727:N727,O727:T727,2,2),"")</f>
        <v>0.11116722924567687</v>
      </c>
      <c r="X727">
        <f>AVERAGE(E727:N727)</f>
        <v>1726.2</v>
      </c>
      <c r="Y727">
        <f>AVERAGE(O727:T727)</f>
        <v>3223.1666666666665</v>
      </c>
    </row>
    <row r="728" spans="1:25" x14ac:dyDescent="0.25">
      <c r="A728">
        <v>736</v>
      </c>
      <c r="B728" t="s">
        <v>927</v>
      </c>
      <c r="C728">
        <v>110000</v>
      </c>
      <c r="D728">
        <v>1000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f t="shared" si="11"/>
        <v>0</v>
      </c>
      <c r="V728">
        <f>SUMIFS(Tabel132[Cluster],Tabel132[ID],A728)</f>
        <v>0</v>
      </c>
      <c r="W728" t="str">
        <f>IFERROR(_xlfn.T.TEST(E728:N728,O728:T728,2,2),"")</f>
        <v/>
      </c>
      <c r="X728">
        <f>AVERAGE(E728:N728)</f>
        <v>0</v>
      </c>
      <c r="Y728">
        <f>AVERAGE(O728:T728)</f>
        <v>0</v>
      </c>
    </row>
    <row r="729" spans="1:25" x14ac:dyDescent="0.25">
      <c r="A729">
        <v>737</v>
      </c>
      <c r="B729" t="s">
        <v>928</v>
      </c>
      <c r="C729">
        <v>111700</v>
      </c>
      <c r="D729">
        <v>1099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f t="shared" si="11"/>
        <v>0</v>
      </c>
      <c r="V729">
        <f>SUMIFS(Tabel132[Cluster],Tabel132[ID],A729)</f>
        <v>0</v>
      </c>
      <c r="W729" t="str">
        <f>IFERROR(_xlfn.T.TEST(E729:N729,O729:T729,2,2),"")</f>
        <v/>
      </c>
      <c r="X729">
        <f>AVERAGE(E729:N729)</f>
        <v>0</v>
      </c>
      <c r="Y729">
        <f>AVERAGE(O729:T729)</f>
        <v>0</v>
      </c>
    </row>
    <row r="730" spans="1:25" x14ac:dyDescent="0.25">
      <c r="A730">
        <v>738</v>
      </c>
      <c r="B730" t="s">
        <v>929</v>
      </c>
      <c r="C730">
        <v>22600</v>
      </c>
      <c r="D730">
        <v>714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f t="shared" si="11"/>
        <v>0</v>
      </c>
      <c r="V730">
        <f>SUMIFS(Tabel132[Cluster],Tabel132[ID],A730)</f>
        <v>29</v>
      </c>
      <c r="W730" t="str">
        <f>IFERROR(_xlfn.T.TEST(E730:N730,O730:T730,2,2),"")</f>
        <v/>
      </c>
      <c r="X730">
        <f>AVERAGE(E730:N730)</f>
        <v>0</v>
      </c>
      <c r="Y730">
        <f>AVERAGE(O730:T730)</f>
        <v>0</v>
      </c>
    </row>
    <row r="731" spans="1:25" x14ac:dyDescent="0.25">
      <c r="A731">
        <v>739</v>
      </c>
      <c r="B731" t="s">
        <v>930</v>
      </c>
      <c r="C731">
        <v>18600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f t="shared" si="11"/>
        <v>0</v>
      </c>
      <c r="V731">
        <f>SUMIFS(Tabel132[Cluster],Tabel132[ID],A731)</f>
        <v>0</v>
      </c>
      <c r="W731" t="str">
        <f>IFERROR(_xlfn.T.TEST(E731:N731,O731:T731,2,2),"")</f>
        <v/>
      </c>
      <c r="X731">
        <f>AVERAGE(E731:N731)</f>
        <v>0</v>
      </c>
      <c r="Y731">
        <f>AVERAGE(O731:T731)</f>
        <v>0</v>
      </c>
    </row>
    <row r="732" spans="1:25" x14ac:dyDescent="0.25">
      <c r="A732">
        <v>740</v>
      </c>
      <c r="B732" t="s">
        <v>931</v>
      </c>
      <c r="C732">
        <v>75700</v>
      </c>
      <c r="D732">
        <v>515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f t="shared" si="11"/>
        <v>0</v>
      </c>
      <c r="V732">
        <f>SUMIFS(Tabel132[Cluster],Tabel132[ID],A732)</f>
        <v>84</v>
      </c>
      <c r="W732" t="str">
        <f>IFERROR(_xlfn.T.TEST(E732:N732,O732:T732,2,2),"")</f>
        <v/>
      </c>
      <c r="X732">
        <f>AVERAGE(E732:N732)</f>
        <v>0</v>
      </c>
      <c r="Y732">
        <f>AVERAGE(O732:T732)</f>
        <v>0</v>
      </c>
    </row>
    <row r="733" spans="1:25" x14ac:dyDescent="0.25">
      <c r="A733">
        <v>741</v>
      </c>
      <c r="B733" t="s">
        <v>312</v>
      </c>
      <c r="C733">
        <v>64400</v>
      </c>
      <c r="D733">
        <v>733</v>
      </c>
      <c r="E733">
        <v>451</v>
      </c>
      <c r="F733">
        <v>487</v>
      </c>
      <c r="G733">
        <v>601</v>
      </c>
      <c r="H733">
        <v>485</v>
      </c>
      <c r="I733">
        <v>350</v>
      </c>
      <c r="J733">
        <v>421</v>
      </c>
      <c r="K733">
        <v>717</v>
      </c>
      <c r="L733">
        <v>683</v>
      </c>
      <c r="M733">
        <v>85</v>
      </c>
      <c r="N733">
        <v>214</v>
      </c>
      <c r="O733">
        <v>401</v>
      </c>
      <c r="P733">
        <v>783</v>
      </c>
      <c r="Q733">
        <v>551</v>
      </c>
      <c r="R733">
        <v>609</v>
      </c>
      <c r="S733">
        <v>730</v>
      </c>
      <c r="T733">
        <v>73</v>
      </c>
      <c r="U733">
        <f t="shared" si="11"/>
        <v>1</v>
      </c>
      <c r="V733">
        <f>SUMIFS(Tabel132[Cluster],Tabel132[ID],A733)</f>
        <v>76</v>
      </c>
      <c r="W733">
        <f>IFERROR(_xlfn.T.TEST(E733:N733,O733:T733,2,2),"")</f>
        <v>0.52206161219114888</v>
      </c>
      <c r="X733">
        <f>AVERAGE(E733:N733)</f>
        <v>449.4</v>
      </c>
      <c r="Y733">
        <f>AVERAGE(O733:T733)</f>
        <v>524.5</v>
      </c>
    </row>
    <row r="734" spans="1:25" x14ac:dyDescent="0.25">
      <c r="A734">
        <v>742</v>
      </c>
      <c r="B734" t="s">
        <v>932</v>
      </c>
      <c r="C734">
        <v>39900</v>
      </c>
      <c r="D734">
        <v>734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f t="shared" si="11"/>
        <v>0</v>
      </c>
      <c r="V734">
        <f>SUMIFS(Tabel132[Cluster],Tabel132[ID],A734)</f>
        <v>52</v>
      </c>
      <c r="W734" t="str">
        <f>IFERROR(_xlfn.T.TEST(E734:N734,O734:T734,2,2),"")</f>
        <v/>
      </c>
      <c r="X734">
        <f>AVERAGE(E734:N734)</f>
        <v>0</v>
      </c>
      <c r="Y734">
        <f>AVERAGE(O734:T734)</f>
        <v>0</v>
      </c>
    </row>
    <row r="735" spans="1:25" x14ac:dyDescent="0.25">
      <c r="A735">
        <v>743</v>
      </c>
      <c r="B735" t="s">
        <v>933</v>
      </c>
      <c r="C735">
        <v>43600</v>
      </c>
      <c r="D735">
        <v>926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f t="shared" si="11"/>
        <v>0</v>
      </c>
      <c r="V735">
        <f>SUMIFS(Tabel132[Cluster],Tabel132[ID],A735)</f>
        <v>55</v>
      </c>
      <c r="W735" t="str">
        <f>IFERROR(_xlfn.T.TEST(E735:N735,O735:T735,2,2),"")</f>
        <v/>
      </c>
      <c r="X735">
        <f>AVERAGE(E735:N735)</f>
        <v>0</v>
      </c>
      <c r="Y735">
        <f>AVERAGE(O735:T735)</f>
        <v>0</v>
      </c>
    </row>
    <row r="736" spans="1:25" x14ac:dyDescent="0.25">
      <c r="A736">
        <v>744</v>
      </c>
      <c r="B736" t="s">
        <v>934</v>
      </c>
      <c r="C736">
        <v>104300</v>
      </c>
      <c r="D736">
        <v>960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f t="shared" si="11"/>
        <v>0</v>
      </c>
      <c r="V736">
        <f>SUMIFS(Tabel132[Cluster],Tabel132[ID],A736)</f>
        <v>0</v>
      </c>
      <c r="W736" t="str">
        <f>IFERROR(_xlfn.T.TEST(E736:N736,O736:T736,2,2),"")</f>
        <v/>
      </c>
      <c r="X736">
        <f>AVERAGE(E736:N736)</f>
        <v>0</v>
      </c>
      <c r="Y736">
        <f>AVERAGE(O736:T736)</f>
        <v>0</v>
      </c>
    </row>
    <row r="737" spans="1:25" x14ac:dyDescent="0.25">
      <c r="A737">
        <v>745</v>
      </c>
      <c r="B737" t="s">
        <v>935</v>
      </c>
      <c r="C737">
        <v>111500</v>
      </c>
      <c r="D737">
        <v>1099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f t="shared" si="11"/>
        <v>0</v>
      </c>
      <c r="V737">
        <f>SUMIFS(Tabel132[Cluster],Tabel132[ID],A737)</f>
        <v>0</v>
      </c>
      <c r="W737" t="str">
        <f>IFERROR(_xlfn.T.TEST(E737:N737,O737:T737,2,2),"")</f>
        <v/>
      </c>
      <c r="X737">
        <f>AVERAGE(E737:N737)</f>
        <v>0</v>
      </c>
      <c r="Y737">
        <f>AVERAGE(O737:T737)</f>
        <v>0</v>
      </c>
    </row>
    <row r="738" spans="1:25" x14ac:dyDescent="0.25">
      <c r="A738">
        <v>746</v>
      </c>
      <c r="B738" t="s">
        <v>936</v>
      </c>
      <c r="C738">
        <v>22700</v>
      </c>
      <c r="D738">
        <v>714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f t="shared" si="11"/>
        <v>0</v>
      </c>
      <c r="V738">
        <f>SUMIFS(Tabel132[Cluster],Tabel132[ID],A738)</f>
        <v>29</v>
      </c>
      <c r="W738" t="str">
        <f>IFERROR(_xlfn.T.TEST(E738:N738,O738:T738,2,2),"")</f>
        <v/>
      </c>
      <c r="X738">
        <f>AVERAGE(E738:N738)</f>
        <v>0</v>
      </c>
      <c r="Y738">
        <f>AVERAGE(O738:T738)</f>
        <v>0</v>
      </c>
    </row>
    <row r="739" spans="1:25" x14ac:dyDescent="0.25">
      <c r="A739">
        <v>747</v>
      </c>
      <c r="B739" t="s">
        <v>937</v>
      </c>
      <c r="C739">
        <v>8600</v>
      </c>
      <c r="D739">
        <v>44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f t="shared" si="11"/>
        <v>0</v>
      </c>
      <c r="V739">
        <f>SUMIFS(Tabel132[Cluster],Tabel132[ID],A739)</f>
        <v>26</v>
      </c>
      <c r="W739" t="str">
        <f>IFERROR(_xlfn.T.TEST(E739:N739,O739:T739,2,2),"")</f>
        <v/>
      </c>
      <c r="X739">
        <f>AVERAGE(E739:N739)</f>
        <v>0</v>
      </c>
      <c r="Y739">
        <f>AVERAGE(O739:T739)</f>
        <v>0</v>
      </c>
    </row>
    <row r="740" spans="1:25" x14ac:dyDescent="0.25">
      <c r="A740">
        <v>748</v>
      </c>
      <c r="B740" t="s">
        <v>938</v>
      </c>
      <c r="C740">
        <v>75800</v>
      </c>
      <c r="D740">
        <v>515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f t="shared" si="11"/>
        <v>0</v>
      </c>
      <c r="V740">
        <f>SUMIFS(Tabel132[Cluster],Tabel132[ID],A740)</f>
        <v>84</v>
      </c>
      <c r="W740" t="str">
        <f>IFERROR(_xlfn.T.TEST(E740:N740,O740:T740,2,2),"")</f>
        <v/>
      </c>
      <c r="X740">
        <f>AVERAGE(E740:N740)</f>
        <v>0</v>
      </c>
      <c r="Y740">
        <f>AVERAGE(O740:T740)</f>
        <v>0</v>
      </c>
    </row>
    <row r="741" spans="1:25" x14ac:dyDescent="0.25">
      <c r="A741">
        <v>749</v>
      </c>
      <c r="B741" t="s">
        <v>313</v>
      </c>
      <c r="C741">
        <v>80100</v>
      </c>
      <c r="D741">
        <v>323</v>
      </c>
      <c r="E741">
        <v>2839</v>
      </c>
      <c r="F741">
        <v>4617</v>
      </c>
      <c r="G741">
        <v>4705</v>
      </c>
      <c r="H741">
        <v>2137</v>
      </c>
      <c r="I741">
        <v>2933</v>
      </c>
      <c r="J741">
        <v>287</v>
      </c>
      <c r="K741">
        <v>1374</v>
      </c>
      <c r="L741">
        <v>2239</v>
      </c>
      <c r="M741">
        <v>540</v>
      </c>
      <c r="N741">
        <v>1586</v>
      </c>
      <c r="O741">
        <v>4793</v>
      </c>
      <c r="P741">
        <v>4197</v>
      </c>
      <c r="Q741">
        <v>2198</v>
      </c>
      <c r="R741">
        <v>4606</v>
      </c>
      <c r="S741">
        <v>3802</v>
      </c>
      <c r="T741">
        <v>324</v>
      </c>
      <c r="U741">
        <f t="shared" si="11"/>
        <v>1</v>
      </c>
      <c r="V741">
        <f>SUMIFS(Tabel132[Cluster],Tabel132[ID],A741)</f>
        <v>87</v>
      </c>
      <c r="W741">
        <f>IFERROR(_xlfn.T.TEST(E741:N741,O741:T741,2,2),"")</f>
        <v>0.24627398966651609</v>
      </c>
      <c r="X741">
        <f>AVERAGE(E741:N741)</f>
        <v>2325.6999999999998</v>
      </c>
      <c r="Y741">
        <f>AVERAGE(O741:T741)</f>
        <v>3320</v>
      </c>
    </row>
    <row r="742" spans="1:25" x14ac:dyDescent="0.25">
      <c r="A742">
        <v>750</v>
      </c>
      <c r="B742" t="s">
        <v>314</v>
      </c>
      <c r="C742">
        <v>17000</v>
      </c>
      <c r="D742">
        <v>425</v>
      </c>
      <c r="E742">
        <v>74</v>
      </c>
      <c r="F742">
        <v>47</v>
      </c>
      <c r="G742">
        <v>43</v>
      </c>
      <c r="H742">
        <v>506</v>
      </c>
      <c r="I742">
        <v>18</v>
      </c>
      <c r="J742">
        <v>52</v>
      </c>
      <c r="K742">
        <v>120</v>
      </c>
      <c r="L742">
        <v>62</v>
      </c>
      <c r="M742">
        <v>136</v>
      </c>
      <c r="N742">
        <v>25</v>
      </c>
      <c r="O742">
        <v>41</v>
      </c>
      <c r="P742">
        <v>102</v>
      </c>
      <c r="Q742">
        <v>5</v>
      </c>
      <c r="R742">
        <v>44</v>
      </c>
      <c r="S742">
        <v>262</v>
      </c>
      <c r="T742">
        <v>86</v>
      </c>
      <c r="U742">
        <f t="shared" si="11"/>
        <v>1</v>
      </c>
      <c r="V742">
        <f>SUMIFS(Tabel132[Cluster],Tabel132[ID],A742)</f>
        <v>21</v>
      </c>
      <c r="W742">
        <f>IFERROR(_xlfn.T.TEST(E742:N742,O742:T742,2,2),"")</f>
        <v>0.78629008575848047</v>
      </c>
      <c r="X742">
        <f>AVERAGE(E742:N742)</f>
        <v>108.3</v>
      </c>
      <c r="Y742">
        <f>AVERAGE(O742:T742)</f>
        <v>90</v>
      </c>
    </row>
    <row r="743" spans="1:25" x14ac:dyDescent="0.25">
      <c r="A743">
        <v>751</v>
      </c>
      <c r="B743" t="s">
        <v>939</v>
      </c>
      <c r="C743">
        <v>40000</v>
      </c>
      <c r="D743">
        <v>734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f t="shared" si="11"/>
        <v>0</v>
      </c>
      <c r="V743">
        <f>SUMIFS(Tabel132[Cluster],Tabel132[ID],A743)</f>
        <v>52</v>
      </c>
      <c r="W743" t="str">
        <f>IFERROR(_xlfn.T.TEST(E743:N743,O743:T743,2,2),"")</f>
        <v/>
      </c>
      <c r="X743">
        <f>AVERAGE(E743:N743)</f>
        <v>0</v>
      </c>
      <c r="Y743">
        <f>AVERAGE(O743:T743)</f>
        <v>0</v>
      </c>
    </row>
    <row r="744" spans="1:25" x14ac:dyDescent="0.25">
      <c r="A744">
        <v>752</v>
      </c>
      <c r="B744" t="s">
        <v>940</v>
      </c>
      <c r="C744">
        <v>104400</v>
      </c>
      <c r="D744">
        <v>960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f t="shared" si="11"/>
        <v>0</v>
      </c>
      <c r="V744">
        <f>SUMIFS(Tabel132[Cluster],Tabel132[ID],A744)</f>
        <v>0</v>
      </c>
      <c r="W744" t="str">
        <f>IFERROR(_xlfn.T.TEST(E744:N744,O744:T744,2,2),"")</f>
        <v/>
      </c>
      <c r="X744">
        <f>AVERAGE(E744:N744)</f>
        <v>0</v>
      </c>
      <c r="Y744">
        <f>AVERAGE(O744:T744)</f>
        <v>0</v>
      </c>
    </row>
    <row r="745" spans="1:25" x14ac:dyDescent="0.25">
      <c r="A745">
        <v>753</v>
      </c>
      <c r="B745" t="s">
        <v>941</v>
      </c>
      <c r="C745">
        <v>114400</v>
      </c>
      <c r="D745">
        <v>46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7</v>
      </c>
      <c r="P745">
        <v>0</v>
      </c>
      <c r="Q745">
        <v>0</v>
      </c>
      <c r="R745">
        <v>0</v>
      </c>
      <c r="S745">
        <v>0</v>
      </c>
      <c r="T745">
        <v>0</v>
      </c>
      <c r="U745">
        <f t="shared" si="11"/>
        <v>1</v>
      </c>
      <c r="V745">
        <f>SUMIFS(Tabel132[Cluster],Tabel132[ID],A745)</f>
        <v>0</v>
      </c>
      <c r="W745">
        <f>IFERROR(_xlfn.T.TEST(E745:N745,O745:T745,2,2),"")</f>
        <v>0.25141949647384049</v>
      </c>
      <c r="X745">
        <f>AVERAGE(E745:N745)</f>
        <v>0.1</v>
      </c>
      <c r="Y745">
        <f>AVERAGE(O745:T745)</f>
        <v>1.1666666666666667</v>
      </c>
    </row>
    <row r="746" spans="1:25" x14ac:dyDescent="0.25">
      <c r="A746">
        <v>754</v>
      </c>
      <c r="B746" t="s">
        <v>315</v>
      </c>
      <c r="C746">
        <v>48600</v>
      </c>
      <c r="D746">
        <v>493</v>
      </c>
      <c r="E746">
        <v>7387</v>
      </c>
      <c r="F746">
        <v>11062</v>
      </c>
      <c r="G746">
        <v>8426</v>
      </c>
      <c r="H746">
        <v>4826</v>
      </c>
      <c r="I746">
        <v>8817</v>
      </c>
      <c r="J746">
        <v>10614</v>
      </c>
      <c r="K746">
        <v>9298</v>
      </c>
      <c r="L746">
        <v>10157</v>
      </c>
      <c r="M746">
        <v>7362</v>
      </c>
      <c r="N746">
        <v>3449</v>
      </c>
      <c r="O746">
        <v>16481</v>
      </c>
      <c r="P746">
        <v>12131</v>
      </c>
      <c r="Q746">
        <v>14502</v>
      </c>
      <c r="R746">
        <v>7829</v>
      </c>
      <c r="S746">
        <v>11104</v>
      </c>
      <c r="T746">
        <v>15108</v>
      </c>
      <c r="U746">
        <f t="shared" si="11"/>
        <v>1</v>
      </c>
      <c r="V746">
        <f>SUMIFS(Tabel132[Cluster],Tabel132[ID],A746)</f>
        <v>64</v>
      </c>
      <c r="W746">
        <f>IFERROR(_xlfn.T.TEST(E746:N746,O746:T746,2,2),"")</f>
        <v>4.8194688112259054E-3</v>
      </c>
      <c r="X746">
        <f>AVERAGE(E746:N746)</f>
        <v>8139.8</v>
      </c>
      <c r="Y746">
        <f>AVERAGE(O746:T746)</f>
        <v>12859.166666666666</v>
      </c>
    </row>
    <row r="747" spans="1:25" x14ac:dyDescent="0.25">
      <c r="A747">
        <v>755</v>
      </c>
      <c r="B747" t="s">
        <v>316</v>
      </c>
      <c r="C747">
        <v>12900</v>
      </c>
      <c r="D747">
        <v>1018</v>
      </c>
      <c r="E747">
        <v>1293</v>
      </c>
      <c r="F747">
        <v>2378</v>
      </c>
      <c r="G747">
        <v>1848</v>
      </c>
      <c r="H747">
        <v>777</v>
      </c>
      <c r="I747">
        <v>1541</v>
      </c>
      <c r="J747">
        <v>2939</v>
      </c>
      <c r="K747">
        <v>1406</v>
      </c>
      <c r="L747">
        <v>1302</v>
      </c>
      <c r="M747">
        <v>2061</v>
      </c>
      <c r="N747">
        <v>1811</v>
      </c>
      <c r="O747">
        <v>1412</v>
      </c>
      <c r="P747">
        <v>1206</v>
      </c>
      <c r="Q747">
        <v>2090</v>
      </c>
      <c r="R747">
        <v>1499</v>
      </c>
      <c r="S747">
        <v>2048</v>
      </c>
      <c r="T747">
        <v>2098</v>
      </c>
      <c r="U747">
        <f t="shared" si="11"/>
        <v>1</v>
      </c>
      <c r="V747">
        <f>SUMIFS(Tabel132[Cluster],Tabel132[ID],A747)</f>
        <v>16</v>
      </c>
      <c r="W747">
        <f>IFERROR(_xlfn.T.TEST(E747:N747,O747:T747,2,2),"")</f>
        <v>0.97211622734255776</v>
      </c>
      <c r="X747">
        <f>AVERAGE(E747:N747)</f>
        <v>1735.6</v>
      </c>
      <c r="Y747">
        <f>AVERAGE(O747:T747)</f>
        <v>1725.5</v>
      </c>
    </row>
    <row r="748" spans="1:25" x14ac:dyDescent="0.25">
      <c r="A748">
        <v>756</v>
      </c>
      <c r="B748" t="s">
        <v>942</v>
      </c>
      <c r="C748">
        <v>75900</v>
      </c>
      <c r="D748">
        <v>515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f t="shared" si="11"/>
        <v>0</v>
      </c>
      <c r="V748">
        <f>SUMIFS(Tabel132[Cluster],Tabel132[ID],A748)</f>
        <v>84</v>
      </c>
      <c r="W748" t="str">
        <f>IFERROR(_xlfn.T.TEST(E748:N748,O748:T748,2,2),"")</f>
        <v/>
      </c>
      <c r="X748">
        <f>AVERAGE(E748:N748)</f>
        <v>0</v>
      </c>
      <c r="Y748">
        <f>AVERAGE(O748:T748)</f>
        <v>0</v>
      </c>
    </row>
    <row r="749" spans="1:25" x14ac:dyDescent="0.25">
      <c r="A749">
        <v>757</v>
      </c>
      <c r="B749" t="s">
        <v>317</v>
      </c>
      <c r="C749">
        <v>83100</v>
      </c>
      <c r="D749">
        <v>323</v>
      </c>
      <c r="E749">
        <v>4</v>
      </c>
      <c r="F749">
        <v>116</v>
      </c>
      <c r="G749">
        <v>85</v>
      </c>
      <c r="H749">
        <v>0</v>
      </c>
      <c r="I749">
        <v>11</v>
      </c>
      <c r="J749">
        <v>0</v>
      </c>
      <c r="K749">
        <v>8</v>
      </c>
      <c r="L749">
        <v>21</v>
      </c>
      <c r="M749">
        <v>1</v>
      </c>
      <c r="N749">
        <v>10</v>
      </c>
      <c r="O749">
        <v>21</v>
      </c>
      <c r="P749">
        <v>0</v>
      </c>
      <c r="Q749">
        <v>3</v>
      </c>
      <c r="R749">
        <v>44</v>
      </c>
      <c r="S749">
        <v>163</v>
      </c>
      <c r="T749">
        <v>0</v>
      </c>
      <c r="U749">
        <f t="shared" si="11"/>
        <v>1</v>
      </c>
      <c r="V749">
        <f>SUMIFS(Tabel132[Cluster],Tabel132[ID],A749)</f>
        <v>91</v>
      </c>
      <c r="W749">
        <f>IFERROR(_xlfn.T.TEST(E749:N749,O749:T749,2,2),"")</f>
        <v>0.62477217485846537</v>
      </c>
      <c r="X749">
        <f>AVERAGE(E749:N749)</f>
        <v>25.6</v>
      </c>
      <c r="Y749">
        <f>AVERAGE(O749:T749)</f>
        <v>38.5</v>
      </c>
    </row>
    <row r="750" spans="1:25" x14ac:dyDescent="0.25">
      <c r="A750">
        <v>758</v>
      </c>
      <c r="B750" t="s">
        <v>943</v>
      </c>
      <c r="C750">
        <v>40100</v>
      </c>
      <c r="D750">
        <v>734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f t="shared" si="11"/>
        <v>0</v>
      </c>
      <c r="V750">
        <f>SUMIFS(Tabel132[Cluster],Tabel132[ID],A750)</f>
        <v>52</v>
      </c>
      <c r="W750" t="str">
        <f>IFERROR(_xlfn.T.TEST(E750:N750,O750:T750,2,2),"")</f>
        <v/>
      </c>
      <c r="X750">
        <f>AVERAGE(E750:N750)</f>
        <v>0</v>
      </c>
      <c r="Y750">
        <f>AVERAGE(O750:T750)</f>
        <v>0</v>
      </c>
    </row>
    <row r="751" spans="1:25" x14ac:dyDescent="0.25">
      <c r="A751">
        <v>759</v>
      </c>
      <c r="B751" t="s">
        <v>318</v>
      </c>
      <c r="C751">
        <v>12300</v>
      </c>
      <c r="D751">
        <v>1027</v>
      </c>
      <c r="E751">
        <v>40</v>
      </c>
      <c r="F751">
        <v>18</v>
      </c>
      <c r="G751">
        <v>32</v>
      </c>
      <c r="H751">
        <v>25</v>
      </c>
      <c r="I751">
        <v>10</v>
      </c>
      <c r="J751">
        <v>76</v>
      </c>
      <c r="K751">
        <v>38</v>
      </c>
      <c r="L751">
        <v>16</v>
      </c>
      <c r="M751">
        <v>32</v>
      </c>
      <c r="N751">
        <v>25</v>
      </c>
      <c r="O751">
        <v>45</v>
      </c>
      <c r="P751">
        <v>43</v>
      </c>
      <c r="Q751">
        <v>29</v>
      </c>
      <c r="R751">
        <v>45</v>
      </c>
      <c r="S751">
        <v>32</v>
      </c>
      <c r="T751">
        <v>56</v>
      </c>
      <c r="U751">
        <f t="shared" si="11"/>
        <v>1</v>
      </c>
      <c r="V751">
        <f>SUMIFS(Tabel132[Cluster],Tabel132[ID],A751)</f>
        <v>15</v>
      </c>
      <c r="W751">
        <f>IFERROR(_xlfn.T.TEST(E751:N751,O751:T751,2,2),"")</f>
        <v>0.22361708327031335</v>
      </c>
      <c r="X751">
        <f>AVERAGE(E751:N751)</f>
        <v>31.2</v>
      </c>
      <c r="Y751">
        <f>AVERAGE(O751:T751)</f>
        <v>41.666666666666664</v>
      </c>
    </row>
    <row r="752" spans="1:25" x14ac:dyDescent="0.25">
      <c r="A752">
        <v>760</v>
      </c>
      <c r="B752" t="s">
        <v>944</v>
      </c>
      <c r="C752">
        <v>108600</v>
      </c>
      <c r="D752">
        <v>1000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f t="shared" si="11"/>
        <v>0</v>
      </c>
      <c r="V752">
        <f>SUMIFS(Tabel132[Cluster],Tabel132[ID],A752)</f>
        <v>0</v>
      </c>
      <c r="W752" t="str">
        <f>IFERROR(_xlfn.T.TEST(E752:N752,O752:T752,2,2),"")</f>
        <v/>
      </c>
      <c r="X752">
        <f>AVERAGE(E752:N752)</f>
        <v>0</v>
      </c>
      <c r="Y752">
        <f>AVERAGE(O752:T752)</f>
        <v>0</v>
      </c>
    </row>
    <row r="753" spans="1:25" x14ac:dyDescent="0.25">
      <c r="A753">
        <v>761</v>
      </c>
      <c r="B753" t="s">
        <v>945</v>
      </c>
      <c r="C753">
        <v>76800</v>
      </c>
      <c r="D753">
        <v>693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f t="shared" si="11"/>
        <v>0</v>
      </c>
      <c r="V753">
        <f>SUMIFS(Tabel132[Cluster],Tabel132[ID],A753)</f>
        <v>84</v>
      </c>
      <c r="W753" t="str">
        <f>IFERROR(_xlfn.T.TEST(E753:N753,O753:T753,2,2),"")</f>
        <v/>
      </c>
      <c r="X753">
        <f>AVERAGE(E753:N753)</f>
        <v>0</v>
      </c>
      <c r="Y753">
        <f>AVERAGE(O753:T753)</f>
        <v>0</v>
      </c>
    </row>
    <row r="754" spans="1:25" x14ac:dyDescent="0.25">
      <c r="A754">
        <v>762</v>
      </c>
      <c r="B754" t="s">
        <v>946</v>
      </c>
      <c r="C754">
        <v>113800</v>
      </c>
      <c r="D754">
        <v>182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f t="shared" si="11"/>
        <v>0</v>
      </c>
      <c r="V754">
        <f>SUMIFS(Tabel132[Cluster],Tabel132[ID],A754)</f>
        <v>0</v>
      </c>
      <c r="W754" t="str">
        <f>IFERROR(_xlfn.T.TEST(E754:N754,O754:T754,2,2),"")</f>
        <v/>
      </c>
      <c r="X754">
        <f>AVERAGE(E754:N754)</f>
        <v>0</v>
      </c>
      <c r="Y754">
        <f>AVERAGE(O754:T754)</f>
        <v>0</v>
      </c>
    </row>
    <row r="755" spans="1:25" x14ac:dyDescent="0.25">
      <c r="A755">
        <v>763</v>
      </c>
      <c r="B755" t="s">
        <v>947</v>
      </c>
      <c r="C755">
        <v>73000</v>
      </c>
      <c r="D755">
        <v>141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f t="shared" si="11"/>
        <v>0</v>
      </c>
      <c r="V755">
        <f>SUMIFS(Tabel132[Cluster],Tabel132[ID],A755)</f>
        <v>83</v>
      </c>
      <c r="W755" t="str">
        <f>IFERROR(_xlfn.T.TEST(E755:N755,O755:T755,2,2),"")</f>
        <v/>
      </c>
      <c r="X755">
        <f>AVERAGE(E755:N755)</f>
        <v>0</v>
      </c>
      <c r="Y755">
        <f>AVERAGE(O755:T755)</f>
        <v>0</v>
      </c>
    </row>
    <row r="756" spans="1:25" x14ac:dyDescent="0.25">
      <c r="A756">
        <v>764</v>
      </c>
      <c r="B756" t="s">
        <v>948</v>
      </c>
      <c r="C756">
        <v>41800</v>
      </c>
      <c r="D756">
        <v>918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f t="shared" si="11"/>
        <v>0</v>
      </c>
      <c r="V756">
        <f>SUMIFS(Tabel132[Cluster],Tabel132[ID],A756)</f>
        <v>54</v>
      </c>
      <c r="W756" t="str">
        <f>IFERROR(_xlfn.T.TEST(E756:N756,O756:T756,2,2),"")</f>
        <v/>
      </c>
      <c r="X756">
        <f>AVERAGE(E756:N756)</f>
        <v>0</v>
      </c>
      <c r="Y756">
        <f>AVERAGE(O756:T756)</f>
        <v>0</v>
      </c>
    </row>
    <row r="757" spans="1:25" x14ac:dyDescent="0.25">
      <c r="A757">
        <v>765</v>
      </c>
      <c r="B757" t="s">
        <v>949</v>
      </c>
      <c r="C757">
        <v>96400</v>
      </c>
      <c r="D757">
        <v>370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f t="shared" si="11"/>
        <v>0</v>
      </c>
      <c r="V757">
        <f>SUMIFS(Tabel132[Cluster],Tabel132[ID],A757)</f>
        <v>96</v>
      </c>
      <c r="W757" t="str">
        <f>IFERROR(_xlfn.T.TEST(E757:N757,O757:T757,2,2),"")</f>
        <v/>
      </c>
      <c r="X757">
        <f>AVERAGE(E757:N757)</f>
        <v>0</v>
      </c>
      <c r="Y757">
        <f>AVERAGE(O757:T757)</f>
        <v>0</v>
      </c>
    </row>
    <row r="758" spans="1:25" x14ac:dyDescent="0.25">
      <c r="A758">
        <v>766</v>
      </c>
      <c r="B758" t="s">
        <v>950</v>
      </c>
      <c r="C758">
        <v>40200</v>
      </c>
      <c r="D758">
        <v>726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f t="shared" si="11"/>
        <v>0</v>
      </c>
      <c r="V758">
        <f>SUMIFS(Tabel132[Cluster],Tabel132[ID],A758)</f>
        <v>52</v>
      </c>
      <c r="W758" t="str">
        <f>IFERROR(_xlfn.T.TEST(E758:N758,O758:T758,2,2),"")</f>
        <v/>
      </c>
      <c r="X758">
        <f>AVERAGE(E758:N758)</f>
        <v>0</v>
      </c>
      <c r="Y758">
        <f>AVERAGE(O758:T758)</f>
        <v>0</v>
      </c>
    </row>
    <row r="759" spans="1:25" x14ac:dyDescent="0.25">
      <c r="A759">
        <v>767</v>
      </c>
      <c r="B759" t="s">
        <v>319</v>
      </c>
      <c r="C759">
        <v>2400</v>
      </c>
      <c r="D759">
        <v>993</v>
      </c>
      <c r="E759">
        <v>17080</v>
      </c>
      <c r="F759">
        <v>14972</v>
      </c>
      <c r="G759">
        <v>10560</v>
      </c>
      <c r="H759">
        <v>11277</v>
      </c>
      <c r="I759">
        <v>9931</v>
      </c>
      <c r="J759">
        <v>5338</v>
      </c>
      <c r="K759">
        <v>16412</v>
      </c>
      <c r="L759">
        <v>7531</v>
      </c>
      <c r="M759">
        <v>9704</v>
      </c>
      <c r="N759">
        <v>5590</v>
      </c>
      <c r="O759">
        <v>15238</v>
      </c>
      <c r="P759">
        <v>17581</v>
      </c>
      <c r="Q759">
        <v>12992</v>
      </c>
      <c r="R759">
        <v>14713</v>
      </c>
      <c r="S759">
        <v>11019</v>
      </c>
      <c r="T759">
        <v>7863</v>
      </c>
      <c r="U759">
        <f t="shared" si="11"/>
        <v>1</v>
      </c>
      <c r="V759">
        <f>SUMIFS(Tabel132[Cluster],Tabel132[ID],A759)</f>
        <v>4</v>
      </c>
      <c r="W759">
        <f>IFERROR(_xlfn.T.TEST(E759:N759,O759:T759,2,2),"")</f>
        <v>0.25860169290346102</v>
      </c>
      <c r="X759">
        <f>AVERAGE(E759:N759)</f>
        <v>10839.5</v>
      </c>
      <c r="Y759">
        <f>AVERAGE(O759:T759)</f>
        <v>13234.333333333334</v>
      </c>
    </row>
    <row r="760" spans="1:25" x14ac:dyDescent="0.25">
      <c r="A760">
        <v>768</v>
      </c>
      <c r="B760" t="s">
        <v>951</v>
      </c>
      <c r="C760">
        <v>110600</v>
      </c>
      <c r="D760">
        <v>991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f t="shared" si="11"/>
        <v>0</v>
      </c>
      <c r="V760">
        <f>SUMIFS(Tabel132[Cluster],Tabel132[ID],A760)</f>
        <v>0</v>
      </c>
      <c r="W760" t="str">
        <f>IFERROR(_xlfn.T.TEST(E760:N760,O760:T760,2,2),"")</f>
        <v/>
      </c>
      <c r="X760">
        <f>AVERAGE(E760:N760)</f>
        <v>0</v>
      </c>
      <c r="Y760">
        <f>AVERAGE(O760:T760)</f>
        <v>0</v>
      </c>
    </row>
    <row r="761" spans="1:25" x14ac:dyDescent="0.25">
      <c r="A761">
        <v>769</v>
      </c>
      <c r="B761" t="s">
        <v>952</v>
      </c>
      <c r="C761">
        <v>76900</v>
      </c>
      <c r="D761">
        <v>693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f t="shared" si="11"/>
        <v>0</v>
      </c>
      <c r="V761">
        <f>SUMIFS(Tabel132[Cluster],Tabel132[ID],A761)</f>
        <v>84</v>
      </c>
      <c r="W761" t="str">
        <f>IFERROR(_xlfn.T.TEST(E761:N761,O761:T761,2,2),"")</f>
        <v/>
      </c>
      <c r="X761">
        <f>AVERAGE(E761:N761)</f>
        <v>0</v>
      </c>
      <c r="Y761">
        <f>AVERAGE(O761:T761)</f>
        <v>0</v>
      </c>
    </row>
    <row r="762" spans="1:25" x14ac:dyDescent="0.25">
      <c r="A762">
        <v>770</v>
      </c>
      <c r="B762" t="s">
        <v>953</v>
      </c>
      <c r="C762">
        <v>113900</v>
      </c>
      <c r="D762">
        <v>182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f t="shared" si="11"/>
        <v>0</v>
      </c>
      <c r="V762">
        <f>SUMIFS(Tabel132[Cluster],Tabel132[ID],A762)</f>
        <v>0</v>
      </c>
      <c r="W762" t="str">
        <f>IFERROR(_xlfn.T.TEST(E762:N762,O762:T762,2,2),"")</f>
        <v/>
      </c>
      <c r="X762">
        <f>AVERAGE(E762:N762)</f>
        <v>0</v>
      </c>
      <c r="Y762">
        <f>AVERAGE(O762:T762)</f>
        <v>0</v>
      </c>
    </row>
    <row r="763" spans="1:25" x14ac:dyDescent="0.25">
      <c r="A763">
        <v>771</v>
      </c>
      <c r="B763" t="s">
        <v>320</v>
      </c>
      <c r="C763">
        <v>84700</v>
      </c>
      <c r="D763">
        <v>1065</v>
      </c>
      <c r="E763">
        <v>3154</v>
      </c>
      <c r="F763">
        <v>14851</v>
      </c>
      <c r="G763">
        <v>11321</v>
      </c>
      <c r="H763">
        <v>754</v>
      </c>
      <c r="I763">
        <v>4757</v>
      </c>
      <c r="J763">
        <v>7099</v>
      </c>
      <c r="K763">
        <v>2235</v>
      </c>
      <c r="L763">
        <v>15518</v>
      </c>
      <c r="M763">
        <v>4608</v>
      </c>
      <c r="N763">
        <v>5784</v>
      </c>
      <c r="O763">
        <v>20047</v>
      </c>
      <c r="P763">
        <v>6904</v>
      </c>
      <c r="Q763">
        <v>9910</v>
      </c>
      <c r="R763">
        <v>15952</v>
      </c>
      <c r="S763">
        <v>17922</v>
      </c>
      <c r="T763">
        <v>808</v>
      </c>
      <c r="U763">
        <f t="shared" si="11"/>
        <v>1</v>
      </c>
      <c r="V763">
        <f>SUMIFS(Tabel132[Cluster],Tabel132[ID],A763)</f>
        <v>0</v>
      </c>
      <c r="W763">
        <f>IFERROR(_xlfn.T.TEST(E763:N763,O763:T763,2,2),"")</f>
        <v>0.13800576592661601</v>
      </c>
      <c r="X763">
        <f>AVERAGE(E763:N763)</f>
        <v>7008.1</v>
      </c>
      <c r="Y763">
        <f>AVERAGE(O763:T763)</f>
        <v>11923.833333333334</v>
      </c>
    </row>
    <row r="764" spans="1:25" x14ac:dyDescent="0.25">
      <c r="A764">
        <v>772</v>
      </c>
      <c r="B764" t="s">
        <v>321</v>
      </c>
      <c r="C764">
        <v>19800</v>
      </c>
      <c r="D764">
        <v>48</v>
      </c>
      <c r="E764">
        <v>2298</v>
      </c>
      <c r="F764">
        <v>1165</v>
      </c>
      <c r="G764">
        <v>4609</v>
      </c>
      <c r="H764">
        <v>1431</v>
      </c>
      <c r="I764">
        <v>130</v>
      </c>
      <c r="J764">
        <v>2590</v>
      </c>
      <c r="K764">
        <v>8135</v>
      </c>
      <c r="L764">
        <v>1815</v>
      </c>
      <c r="M764">
        <v>1713</v>
      </c>
      <c r="N764">
        <v>1391</v>
      </c>
      <c r="O764">
        <v>1446</v>
      </c>
      <c r="P764">
        <v>705</v>
      </c>
      <c r="Q764">
        <v>1964</v>
      </c>
      <c r="R764">
        <v>1406</v>
      </c>
      <c r="S764">
        <v>743</v>
      </c>
      <c r="T764">
        <v>990</v>
      </c>
      <c r="U764">
        <f t="shared" si="11"/>
        <v>1</v>
      </c>
      <c r="V764">
        <f>SUMIFS(Tabel132[Cluster],Tabel132[ID],A764)</f>
        <v>24</v>
      </c>
      <c r="W764">
        <f>IFERROR(_xlfn.T.TEST(E764:N764,O764:T764,2,2),"")</f>
        <v>0.19072980619596971</v>
      </c>
      <c r="X764">
        <f>AVERAGE(E764:N764)</f>
        <v>2527.6999999999998</v>
      </c>
      <c r="Y764">
        <f>AVERAGE(O764:T764)</f>
        <v>1209</v>
      </c>
    </row>
    <row r="765" spans="1:25" x14ac:dyDescent="0.25">
      <c r="A765">
        <v>773</v>
      </c>
      <c r="B765" t="s">
        <v>954</v>
      </c>
      <c r="C765">
        <v>96500</v>
      </c>
      <c r="D765">
        <v>370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f t="shared" si="11"/>
        <v>0</v>
      </c>
      <c r="V765">
        <f>SUMIFS(Tabel132[Cluster],Tabel132[ID],A765)</f>
        <v>96</v>
      </c>
      <c r="W765" t="str">
        <f>IFERROR(_xlfn.T.TEST(E765:N765,O765:T765,2,2),"")</f>
        <v/>
      </c>
      <c r="X765">
        <f>AVERAGE(E765:N765)</f>
        <v>0</v>
      </c>
      <c r="Y765">
        <f>AVERAGE(O765:T765)</f>
        <v>0</v>
      </c>
    </row>
    <row r="766" spans="1:25" x14ac:dyDescent="0.25">
      <c r="A766">
        <v>774</v>
      </c>
      <c r="B766" t="s">
        <v>322</v>
      </c>
      <c r="C766">
        <v>25600</v>
      </c>
      <c r="D766">
        <v>894</v>
      </c>
      <c r="E766">
        <v>1048</v>
      </c>
      <c r="F766">
        <v>1468</v>
      </c>
      <c r="G766">
        <v>1740</v>
      </c>
      <c r="H766">
        <v>644</v>
      </c>
      <c r="I766">
        <v>491</v>
      </c>
      <c r="J766">
        <v>1807</v>
      </c>
      <c r="K766">
        <v>1286</v>
      </c>
      <c r="L766">
        <v>830</v>
      </c>
      <c r="M766">
        <v>1125</v>
      </c>
      <c r="N766">
        <v>958</v>
      </c>
      <c r="O766">
        <v>1102</v>
      </c>
      <c r="P766">
        <v>638</v>
      </c>
      <c r="Q766">
        <v>963</v>
      </c>
      <c r="R766">
        <v>1084</v>
      </c>
      <c r="S766">
        <v>1131</v>
      </c>
      <c r="T766">
        <v>928</v>
      </c>
      <c r="U766">
        <f t="shared" si="11"/>
        <v>1</v>
      </c>
      <c r="V766">
        <f>SUMIFS(Tabel132[Cluster],Tabel132[ID],A766)</f>
        <v>33</v>
      </c>
      <c r="W766">
        <f>IFERROR(_xlfn.T.TEST(E766:N766,O766:T766,2,2),"")</f>
        <v>0.40022809072812793</v>
      </c>
      <c r="X766">
        <f>AVERAGE(E766:N766)</f>
        <v>1139.7</v>
      </c>
      <c r="Y766">
        <f>AVERAGE(O766:T766)</f>
        <v>974.33333333333337</v>
      </c>
    </row>
    <row r="767" spans="1:25" x14ac:dyDescent="0.25">
      <c r="A767">
        <v>775</v>
      </c>
      <c r="B767" t="s">
        <v>955</v>
      </c>
      <c r="C767">
        <v>40300</v>
      </c>
      <c r="D767">
        <v>766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f t="shared" si="11"/>
        <v>0</v>
      </c>
      <c r="V767">
        <f>SUMIFS(Tabel132[Cluster],Tabel132[ID],A767)</f>
        <v>52</v>
      </c>
      <c r="W767" t="str">
        <f>IFERROR(_xlfn.T.TEST(E767:N767,O767:T767,2,2),"")</f>
        <v/>
      </c>
      <c r="X767">
        <f>AVERAGE(E767:N767)</f>
        <v>0</v>
      </c>
      <c r="Y767">
        <f>AVERAGE(O767:T767)</f>
        <v>0</v>
      </c>
    </row>
    <row r="768" spans="1:25" x14ac:dyDescent="0.25">
      <c r="A768">
        <v>776</v>
      </c>
      <c r="B768" t="s">
        <v>323</v>
      </c>
      <c r="C768">
        <v>106100</v>
      </c>
      <c r="D768">
        <v>983</v>
      </c>
      <c r="E768">
        <v>58241</v>
      </c>
      <c r="F768">
        <v>54753</v>
      </c>
      <c r="G768">
        <v>83895</v>
      </c>
      <c r="H768">
        <v>55034</v>
      </c>
      <c r="I768">
        <v>64188</v>
      </c>
      <c r="J768">
        <v>59426</v>
      </c>
      <c r="K768">
        <v>60608</v>
      </c>
      <c r="L768">
        <v>50999</v>
      </c>
      <c r="M768">
        <v>39086</v>
      </c>
      <c r="N768">
        <v>58189</v>
      </c>
      <c r="O768">
        <v>63568</v>
      </c>
      <c r="P768">
        <v>63903</v>
      </c>
      <c r="Q768">
        <v>65753</v>
      </c>
      <c r="R768">
        <v>62653</v>
      </c>
      <c r="S768">
        <v>51133</v>
      </c>
      <c r="T768">
        <v>53915</v>
      </c>
      <c r="U768">
        <f t="shared" si="11"/>
        <v>1</v>
      </c>
      <c r="V768">
        <f>SUMIFS(Tabel132[Cluster],Tabel132[ID],A768)</f>
        <v>0</v>
      </c>
      <c r="W768">
        <f>IFERROR(_xlfn.T.TEST(E768:N768,O768:T768,2,2),"")</f>
        <v>0.73833845770414541</v>
      </c>
      <c r="X768">
        <f>AVERAGE(E768:N768)</f>
        <v>58441.9</v>
      </c>
      <c r="Y768">
        <f>AVERAGE(O768:T768)</f>
        <v>60154.166666666664</v>
      </c>
    </row>
    <row r="769" spans="1:25" x14ac:dyDescent="0.25">
      <c r="A769">
        <v>777</v>
      </c>
      <c r="B769" t="s">
        <v>956</v>
      </c>
      <c r="C769">
        <v>77000</v>
      </c>
      <c r="D769">
        <v>693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f t="shared" si="11"/>
        <v>0</v>
      </c>
      <c r="V769">
        <f>SUMIFS(Tabel132[Cluster],Tabel132[ID],A769)</f>
        <v>84</v>
      </c>
      <c r="W769" t="str">
        <f>IFERROR(_xlfn.T.TEST(E769:N769,O769:T769,2,2),"")</f>
        <v/>
      </c>
      <c r="X769">
        <f>AVERAGE(E769:N769)</f>
        <v>0</v>
      </c>
      <c r="Y769">
        <f>AVERAGE(O769:T769)</f>
        <v>0</v>
      </c>
    </row>
    <row r="770" spans="1:25" x14ac:dyDescent="0.25">
      <c r="A770">
        <v>778</v>
      </c>
      <c r="B770" t="s">
        <v>324</v>
      </c>
      <c r="C770">
        <v>16600</v>
      </c>
      <c r="D770">
        <v>385</v>
      </c>
      <c r="E770">
        <v>2505</v>
      </c>
      <c r="F770">
        <v>4731</v>
      </c>
      <c r="G770">
        <v>7745</v>
      </c>
      <c r="H770">
        <v>10245</v>
      </c>
      <c r="I770">
        <v>3885</v>
      </c>
      <c r="J770">
        <v>2203</v>
      </c>
      <c r="K770">
        <v>2412</v>
      </c>
      <c r="L770">
        <v>4906</v>
      </c>
      <c r="M770">
        <v>7030</v>
      </c>
      <c r="N770">
        <v>3887</v>
      </c>
      <c r="O770">
        <v>8227</v>
      </c>
      <c r="P770">
        <v>8400</v>
      </c>
      <c r="Q770">
        <v>3426</v>
      </c>
      <c r="R770">
        <v>4872</v>
      </c>
      <c r="S770">
        <v>6559</v>
      </c>
      <c r="T770">
        <v>4156</v>
      </c>
      <c r="U770">
        <f t="shared" si="11"/>
        <v>1</v>
      </c>
      <c r="V770">
        <f>SUMIFS(Tabel132[Cluster],Tabel132[ID],A770)</f>
        <v>20</v>
      </c>
      <c r="W770">
        <f>IFERROR(_xlfn.T.TEST(E770:N770,O770:T770,2,2),"")</f>
        <v>0.45107454012353665</v>
      </c>
      <c r="X770">
        <f>AVERAGE(E770:N770)</f>
        <v>4954.8999999999996</v>
      </c>
      <c r="Y770">
        <f>AVERAGE(O770:T770)</f>
        <v>5940</v>
      </c>
    </row>
    <row r="771" spans="1:25" x14ac:dyDescent="0.25">
      <c r="A771">
        <v>779</v>
      </c>
      <c r="B771" t="s">
        <v>957</v>
      </c>
      <c r="C771">
        <v>114000</v>
      </c>
      <c r="D771">
        <v>182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f t="shared" si="11"/>
        <v>0</v>
      </c>
      <c r="V771">
        <f>SUMIFS(Tabel132[Cluster],Tabel132[ID],A771)</f>
        <v>0</v>
      </c>
      <c r="W771" t="str">
        <f>IFERROR(_xlfn.T.TEST(E771:N771,O771:T771,2,2),"")</f>
        <v/>
      </c>
      <c r="X771">
        <f>AVERAGE(E771:N771)</f>
        <v>0</v>
      </c>
      <c r="Y771">
        <f>AVERAGE(O771:T771)</f>
        <v>0</v>
      </c>
    </row>
    <row r="772" spans="1:25" x14ac:dyDescent="0.25">
      <c r="A772">
        <v>780</v>
      </c>
      <c r="B772" t="s">
        <v>325</v>
      </c>
      <c r="C772">
        <v>47800</v>
      </c>
      <c r="D772">
        <v>703</v>
      </c>
      <c r="E772">
        <v>299</v>
      </c>
      <c r="F772">
        <v>551</v>
      </c>
      <c r="G772">
        <v>348</v>
      </c>
      <c r="H772">
        <v>156</v>
      </c>
      <c r="I772">
        <v>208</v>
      </c>
      <c r="J772">
        <v>1023</v>
      </c>
      <c r="K772">
        <v>722</v>
      </c>
      <c r="L772">
        <v>471</v>
      </c>
      <c r="M772">
        <v>432</v>
      </c>
      <c r="N772">
        <v>201</v>
      </c>
      <c r="O772">
        <v>267</v>
      </c>
      <c r="P772">
        <v>480</v>
      </c>
      <c r="Q772">
        <v>259</v>
      </c>
      <c r="R772">
        <v>380</v>
      </c>
      <c r="S772">
        <v>338</v>
      </c>
      <c r="T772">
        <v>115</v>
      </c>
      <c r="U772">
        <f t="shared" ref="U772:U835" si="12">IF(AND(X772=0,Y772=0),0,1)</f>
        <v>1</v>
      </c>
      <c r="V772">
        <f>SUMIFS(Tabel132[Cluster],Tabel132[ID],A772)</f>
        <v>62</v>
      </c>
      <c r="W772">
        <f>IFERROR(_xlfn.T.TEST(E772:N772,O772:T772,2,2),"")</f>
        <v>0.27272360082023656</v>
      </c>
      <c r="X772">
        <f>AVERAGE(E772:N772)</f>
        <v>441.1</v>
      </c>
      <c r="Y772">
        <f>AVERAGE(O772:T772)</f>
        <v>306.5</v>
      </c>
    </row>
    <row r="773" spans="1:25" x14ac:dyDescent="0.25">
      <c r="A773">
        <v>781</v>
      </c>
      <c r="B773" t="s">
        <v>958</v>
      </c>
      <c r="C773">
        <v>96600</v>
      </c>
      <c r="D773">
        <v>370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f t="shared" si="12"/>
        <v>0</v>
      </c>
      <c r="V773">
        <f>SUMIFS(Tabel132[Cluster],Tabel132[ID],A773)</f>
        <v>96</v>
      </c>
      <c r="W773" t="str">
        <f>IFERROR(_xlfn.T.TEST(E773:N773,O773:T773,2,2),"")</f>
        <v/>
      </c>
      <c r="X773">
        <f>AVERAGE(E773:N773)</f>
        <v>0</v>
      </c>
      <c r="Y773">
        <f>AVERAGE(O773:T773)</f>
        <v>0</v>
      </c>
    </row>
    <row r="774" spans="1:25" x14ac:dyDescent="0.25">
      <c r="A774">
        <v>782</v>
      </c>
      <c r="B774" t="s">
        <v>959</v>
      </c>
      <c r="C774">
        <v>40400</v>
      </c>
      <c r="D774">
        <v>766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f t="shared" si="12"/>
        <v>0</v>
      </c>
      <c r="V774">
        <f>SUMIFS(Tabel132[Cluster],Tabel132[ID],A774)</f>
        <v>52</v>
      </c>
      <c r="W774" t="str">
        <f>IFERROR(_xlfn.T.TEST(E774:N774,O774:T774,2,2),"")</f>
        <v/>
      </c>
      <c r="X774">
        <f>AVERAGE(E774:N774)</f>
        <v>0</v>
      </c>
      <c r="Y774">
        <f>AVERAGE(O774:T774)</f>
        <v>0</v>
      </c>
    </row>
    <row r="775" spans="1:25" x14ac:dyDescent="0.25">
      <c r="A775">
        <v>783</v>
      </c>
      <c r="B775" t="s">
        <v>326</v>
      </c>
      <c r="C775">
        <v>23800</v>
      </c>
      <c r="D775">
        <v>104</v>
      </c>
      <c r="E775">
        <v>2350</v>
      </c>
      <c r="F775">
        <v>2253</v>
      </c>
      <c r="G775">
        <v>1419</v>
      </c>
      <c r="H775">
        <v>1514</v>
      </c>
      <c r="I775">
        <v>1559</v>
      </c>
      <c r="J775">
        <v>2325</v>
      </c>
      <c r="K775">
        <v>1825</v>
      </c>
      <c r="L775">
        <v>726</v>
      </c>
      <c r="M775">
        <v>900</v>
      </c>
      <c r="N775">
        <v>429</v>
      </c>
      <c r="O775">
        <v>2041</v>
      </c>
      <c r="P775">
        <v>1499</v>
      </c>
      <c r="Q775">
        <v>2965</v>
      </c>
      <c r="R775">
        <v>2924</v>
      </c>
      <c r="S775">
        <v>1345</v>
      </c>
      <c r="T775">
        <v>683</v>
      </c>
      <c r="U775">
        <f t="shared" si="12"/>
        <v>1</v>
      </c>
      <c r="V775">
        <f>SUMIFS(Tabel132[Cluster],Tabel132[ID],A775)</f>
        <v>30</v>
      </c>
      <c r="W775">
        <f>IFERROR(_xlfn.T.TEST(E775:N775,O775:T775,2,2),"")</f>
        <v>0.35703308124928945</v>
      </c>
      <c r="X775">
        <f>AVERAGE(E775:N775)</f>
        <v>1530</v>
      </c>
      <c r="Y775">
        <f>AVERAGE(O775:T775)</f>
        <v>1909.5</v>
      </c>
    </row>
    <row r="776" spans="1:25" x14ac:dyDescent="0.25">
      <c r="A776">
        <v>784</v>
      </c>
      <c r="B776" t="s">
        <v>327</v>
      </c>
      <c r="C776">
        <v>106900</v>
      </c>
      <c r="D776">
        <v>983</v>
      </c>
      <c r="E776">
        <v>1</v>
      </c>
      <c r="F776">
        <v>125</v>
      </c>
      <c r="G776">
        <v>130</v>
      </c>
      <c r="H776">
        <v>0</v>
      </c>
      <c r="I776">
        <v>193</v>
      </c>
      <c r="J776">
        <v>24</v>
      </c>
      <c r="K776">
        <v>48</v>
      </c>
      <c r="L776">
        <v>28</v>
      </c>
      <c r="M776">
        <v>7</v>
      </c>
      <c r="N776">
        <v>45</v>
      </c>
      <c r="O776">
        <v>52</v>
      </c>
      <c r="P776">
        <v>65</v>
      </c>
      <c r="Q776">
        <v>120</v>
      </c>
      <c r="R776">
        <v>418</v>
      </c>
      <c r="S776">
        <v>132</v>
      </c>
      <c r="T776">
        <v>0</v>
      </c>
      <c r="U776">
        <f t="shared" si="12"/>
        <v>1</v>
      </c>
      <c r="V776">
        <f>SUMIFS(Tabel132[Cluster],Tabel132[ID],A776)</f>
        <v>0</v>
      </c>
      <c r="W776">
        <f>IFERROR(_xlfn.T.TEST(E776:N776,O776:T776,2,2),"")</f>
        <v>0.2044191660565487</v>
      </c>
      <c r="X776">
        <f>AVERAGE(E776:N776)</f>
        <v>60.1</v>
      </c>
      <c r="Y776">
        <f>AVERAGE(O776:T776)</f>
        <v>131.16666666666666</v>
      </c>
    </row>
    <row r="777" spans="1:25" x14ac:dyDescent="0.25">
      <c r="A777">
        <v>785</v>
      </c>
      <c r="B777" t="s">
        <v>960</v>
      </c>
      <c r="C777">
        <v>77100</v>
      </c>
      <c r="D777">
        <v>693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f t="shared" si="12"/>
        <v>0</v>
      </c>
      <c r="V777">
        <f>SUMIFS(Tabel132[Cluster],Tabel132[ID],A777)</f>
        <v>84</v>
      </c>
      <c r="W777" t="str">
        <f>IFERROR(_xlfn.T.TEST(E777:N777,O777:T777,2,2),"")</f>
        <v/>
      </c>
      <c r="X777">
        <f>AVERAGE(E777:N777)</f>
        <v>0</v>
      </c>
      <c r="Y777">
        <f>AVERAGE(O777:T777)</f>
        <v>0</v>
      </c>
    </row>
    <row r="778" spans="1:25" x14ac:dyDescent="0.25">
      <c r="A778">
        <v>786</v>
      </c>
      <c r="B778" t="s">
        <v>328</v>
      </c>
      <c r="C778">
        <v>28600</v>
      </c>
      <c r="D778">
        <v>541</v>
      </c>
      <c r="E778">
        <v>253</v>
      </c>
      <c r="F778">
        <v>573</v>
      </c>
      <c r="G778">
        <v>762</v>
      </c>
      <c r="H778">
        <v>291</v>
      </c>
      <c r="I778">
        <v>131</v>
      </c>
      <c r="J778">
        <v>1240</v>
      </c>
      <c r="K778">
        <v>978</v>
      </c>
      <c r="L778">
        <v>174</v>
      </c>
      <c r="M778">
        <v>317</v>
      </c>
      <c r="N778">
        <v>189</v>
      </c>
      <c r="O778">
        <v>1027</v>
      </c>
      <c r="P778">
        <v>488</v>
      </c>
      <c r="Q778">
        <v>841</v>
      </c>
      <c r="R778">
        <v>1007</v>
      </c>
      <c r="S778">
        <v>356</v>
      </c>
      <c r="T778">
        <v>621</v>
      </c>
      <c r="U778">
        <f t="shared" si="12"/>
        <v>1</v>
      </c>
      <c r="V778">
        <f>SUMIFS(Tabel132[Cluster],Tabel132[ID],A778)</f>
        <v>36</v>
      </c>
      <c r="W778">
        <f>IFERROR(_xlfn.T.TEST(E778:N778,O778:T778,2,2),"")</f>
        <v>0.21896851644350834</v>
      </c>
      <c r="X778">
        <f>AVERAGE(E778:N778)</f>
        <v>490.8</v>
      </c>
      <c r="Y778">
        <f>AVERAGE(O778:T778)</f>
        <v>723.33333333333337</v>
      </c>
    </row>
    <row r="779" spans="1:25" x14ac:dyDescent="0.25">
      <c r="A779">
        <v>787</v>
      </c>
      <c r="B779" t="s">
        <v>961</v>
      </c>
      <c r="C779">
        <v>114100</v>
      </c>
      <c r="D779">
        <v>182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f t="shared" si="12"/>
        <v>0</v>
      </c>
      <c r="V779">
        <f>SUMIFS(Tabel132[Cluster],Tabel132[ID],A779)</f>
        <v>0</v>
      </c>
      <c r="W779" t="str">
        <f>IFERROR(_xlfn.T.TEST(E779:N779,O779:T779,2,2),"")</f>
        <v/>
      </c>
      <c r="X779">
        <f>AVERAGE(E779:N779)</f>
        <v>0</v>
      </c>
      <c r="Y779">
        <f>AVERAGE(O779:T779)</f>
        <v>0</v>
      </c>
    </row>
    <row r="780" spans="1:25" x14ac:dyDescent="0.25">
      <c r="A780">
        <v>788</v>
      </c>
      <c r="B780" t="s">
        <v>329</v>
      </c>
      <c r="C780">
        <v>36400</v>
      </c>
      <c r="D780">
        <v>698</v>
      </c>
      <c r="E780">
        <v>1338</v>
      </c>
      <c r="F780">
        <v>1884</v>
      </c>
      <c r="G780">
        <v>1152</v>
      </c>
      <c r="H780">
        <v>445</v>
      </c>
      <c r="I780">
        <v>1353</v>
      </c>
      <c r="J780">
        <v>2315</v>
      </c>
      <c r="K780">
        <v>1227</v>
      </c>
      <c r="L780">
        <v>1082</v>
      </c>
      <c r="M780">
        <v>814</v>
      </c>
      <c r="N780">
        <v>965</v>
      </c>
      <c r="O780">
        <v>1305</v>
      </c>
      <c r="P780">
        <v>941</v>
      </c>
      <c r="Q780">
        <v>1818</v>
      </c>
      <c r="R780">
        <v>1271</v>
      </c>
      <c r="S780">
        <v>2188</v>
      </c>
      <c r="T780">
        <v>817</v>
      </c>
      <c r="U780">
        <f t="shared" si="12"/>
        <v>1</v>
      </c>
      <c r="V780">
        <f>SUMIFS(Tabel132[Cluster],Tabel132[ID],A780)</f>
        <v>46</v>
      </c>
      <c r="W780">
        <f>IFERROR(_xlfn.T.TEST(E780:N780,O780:T780,2,2),"")</f>
        <v>0.63365203619149102</v>
      </c>
      <c r="X780">
        <f>AVERAGE(E780:N780)</f>
        <v>1257.5</v>
      </c>
      <c r="Y780">
        <f>AVERAGE(O780:T780)</f>
        <v>1390</v>
      </c>
    </row>
    <row r="781" spans="1:25" x14ac:dyDescent="0.25">
      <c r="A781">
        <v>789</v>
      </c>
      <c r="B781" t="s">
        <v>962</v>
      </c>
      <c r="C781">
        <v>92100</v>
      </c>
      <c r="D781">
        <v>386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f t="shared" si="12"/>
        <v>0</v>
      </c>
      <c r="V781">
        <f>SUMIFS(Tabel132[Cluster],Tabel132[ID],A781)</f>
        <v>96</v>
      </c>
      <c r="W781" t="str">
        <f>IFERROR(_xlfn.T.TEST(E781:N781,O781:T781,2,2),"")</f>
        <v/>
      </c>
      <c r="X781">
        <f>AVERAGE(E781:N781)</f>
        <v>0</v>
      </c>
      <c r="Y781">
        <f>AVERAGE(O781:T781)</f>
        <v>0</v>
      </c>
    </row>
    <row r="782" spans="1:25" x14ac:dyDescent="0.25">
      <c r="A782">
        <v>790</v>
      </c>
      <c r="B782" t="s">
        <v>963</v>
      </c>
      <c r="C782">
        <v>40500</v>
      </c>
      <c r="D782">
        <v>766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f t="shared" si="12"/>
        <v>0</v>
      </c>
      <c r="V782">
        <f>SUMIFS(Tabel132[Cluster],Tabel132[ID],A782)</f>
        <v>52</v>
      </c>
      <c r="W782" t="str">
        <f>IFERROR(_xlfn.T.TEST(E782:N782,O782:T782,2,2),"")</f>
        <v/>
      </c>
      <c r="X782">
        <f>AVERAGE(E782:N782)</f>
        <v>0</v>
      </c>
      <c r="Y782">
        <f>AVERAGE(O782:T782)</f>
        <v>0</v>
      </c>
    </row>
    <row r="783" spans="1:25" x14ac:dyDescent="0.25">
      <c r="A783">
        <v>791</v>
      </c>
      <c r="B783" t="s">
        <v>330</v>
      </c>
      <c r="C783">
        <v>12400</v>
      </c>
      <c r="D783">
        <v>1027</v>
      </c>
      <c r="E783">
        <v>177</v>
      </c>
      <c r="F783">
        <v>75</v>
      </c>
      <c r="G783">
        <v>110</v>
      </c>
      <c r="H783">
        <v>144</v>
      </c>
      <c r="I783">
        <v>68</v>
      </c>
      <c r="J783">
        <v>216</v>
      </c>
      <c r="K783">
        <v>95</v>
      </c>
      <c r="L783">
        <v>103</v>
      </c>
      <c r="M783">
        <v>113</v>
      </c>
      <c r="N783">
        <v>65</v>
      </c>
      <c r="O783">
        <v>89</v>
      </c>
      <c r="P783">
        <v>88</v>
      </c>
      <c r="Q783">
        <v>85</v>
      </c>
      <c r="R783">
        <v>71</v>
      </c>
      <c r="S783">
        <v>76</v>
      </c>
      <c r="T783">
        <v>279</v>
      </c>
      <c r="U783">
        <f t="shared" si="12"/>
        <v>1</v>
      </c>
      <c r="V783">
        <f>SUMIFS(Tabel132[Cluster],Tabel132[ID],A783)</f>
        <v>15</v>
      </c>
      <c r="W783">
        <f>IFERROR(_xlfn.T.TEST(E783:N783,O783:T783,2,2),"")</f>
        <v>0.95295649136843097</v>
      </c>
      <c r="X783">
        <f>AVERAGE(E783:N783)</f>
        <v>116.6</v>
      </c>
      <c r="Y783">
        <f>AVERAGE(O783:T783)</f>
        <v>114.66666666666667</v>
      </c>
    </row>
    <row r="784" spans="1:25" x14ac:dyDescent="0.25">
      <c r="A784">
        <v>792</v>
      </c>
      <c r="B784" t="s">
        <v>964</v>
      </c>
      <c r="C784">
        <v>102000</v>
      </c>
      <c r="D784">
        <v>967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f t="shared" si="12"/>
        <v>0</v>
      </c>
      <c r="V784">
        <f>SUMIFS(Tabel132[Cluster],Tabel132[ID],A784)</f>
        <v>0</v>
      </c>
      <c r="W784" t="str">
        <f>IFERROR(_xlfn.T.TEST(E784:N784,O784:T784,2,2),"")</f>
        <v/>
      </c>
      <c r="X784">
        <f>AVERAGE(E784:N784)</f>
        <v>0</v>
      </c>
      <c r="Y784">
        <f>AVERAGE(O784:T784)</f>
        <v>0</v>
      </c>
    </row>
    <row r="785" spans="1:25" x14ac:dyDescent="0.25">
      <c r="A785">
        <v>793</v>
      </c>
      <c r="B785" t="s">
        <v>965</v>
      </c>
      <c r="C785">
        <v>2900</v>
      </c>
      <c r="D785">
        <v>322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f t="shared" si="12"/>
        <v>0</v>
      </c>
      <c r="V785">
        <f>SUMIFS(Tabel132[Cluster],Tabel132[ID],A785)</f>
        <v>0</v>
      </c>
      <c r="W785" t="str">
        <f>IFERROR(_xlfn.T.TEST(E785:N785,O785:T785,2,2),"")</f>
        <v/>
      </c>
      <c r="X785">
        <f>AVERAGE(E785:N785)</f>
        <v>0</v>
      </c>
      <c r="Y785">
        <f>AVERAGE(O785:T785)</f>
        <v>0</v>
      </c>
    </row>
    <row r="786" spans="1:25" x14ac:dyDescent="0.25">
      <c r="A786">
        <v>794</v>
      </c>
      <c r="B786" t="s">
        <v>331</v>
      </c>
      <c r="C786">
        <v>100000</v>
      </c>
      <c r="D786">
        <v>229</v>
      </c>
      <c r="E786">
        <v>1231</v>
      </c>
      <c r="F786">
        <v>692</v>
      </c>
      <c r="G786">
        <v>676</v>
      </c>
      <c r="H786">
        <v>310</v>
      </c>
      <c r="I786">
        <v>246</v>
      </c>
      <c r="J786">
        <v>215</v>
      </c>
      <c r="K786">
        <v>498</v>
      </c>
      <c r="L786">
        <v>849</v>
      </c>
      <c r="M786">
        <v>995</v>
      </c>
      <c r="N786">
        <v>337</v>
      </c>
      <c r="O786">
        <v>430</v>
      </c>
      <c r="P786">
        <v>526</v>
      </c>
      <c r="Q786">
        <v>1167</v>
      </c>
      <c r="R786">
        <v>468</v>
      </c>
      <c r="S786">
        <v>1464</v>
      </c>
      <c r="T786">
        <v>3</v>
      </c>
      <c r="U786">
        <f t="shared" si="12"/>
        <v>1</v>
      </c>
      <c r="V786">
        <f>SUMIFS(Tabel132[Cluster],Tabel132[ID],A786)</f>
        <v>0</v>
      </c>
      <c r="W786">
        <f>IFERROR(_xlfn.T.TEST(E786:N786,O786:T786,2,2),"")</f>
        <v>0.74866500775314737</v>
      </c>
      <c r="X786">
        <f>AVERAGE(E786:N786)</f>
        <v>604.9</v>
      </c>
      <c r="Y786">
        <f>AVERAGE(O786:T786)</f>
        <v>676.33333333333337</v>
      </c>
    </row>
    <row r="787" spans="1:25" x14ac:dyDescent="0.25">
      <c r="A787">
        <v>795</v>
      </c>
      <c r="B787" t="s">
        <v>332</v>
      </c>
      <c r="C787">
        <v>81500</v>
      </c>
      <c r="D787">
        <v>323</v>
      </c>
      <c r="E787">
        <v>412</v>
      </c>
      <c r="F787">
        <v>10053</v>
      </c>
      <c r="G787">
        <v>4045</v>
      </c>
      <c r="H787">
        <v>182</v>
      </c>
      <c r="I787">
        <v>812</v>
      </c>
      <c r="J787">
        <v>15466</v>
      </c>
      <c r="K787">
        <v>3879</v>
      </c>
      <c r="L787">
        <v>7041</v>
      </c>
      <c r="M787">
        <v>2952</v>
      </c>
      <c r="N787">
        <v>1406</v>
      </c>
      <c r="O787">
        <v>9705</v>
      </c>
      <c r="P787">
        <v>6479</v>
      </c>
      <c r="Q787">
        <v>6609</v>
      </c>
      <c r="R787">
        <v>13397</v>
      </c>
      <c r="S787">
        <v>7197</v>
      </c>
      <c r="T787">
        <v>1296</v>
      </c>
      <c r="U787">
        <f t="shared" si="12"/>
        <v>1</v>
      </c>
      <c r="V787">
        <f>SUMIFS(Tabel132[Cluster],Tabel132[ID],A787)</f>
        <v>90</v>
      </c>
      <c r="W787">
        <f>IFERROR(_xlfn.T.TEST(E787:N787,O787:T787,2,2),"")</f>
        <v>0.25660305318443088</v>
      </c>
      <c r="X787">
        <f>AVERAGE(E787:N787)</f>
        <v>4624.8</v>
      </c>
      <c r="Y787">
        <f>AVERAGE(O787:T787)</f>
        <v>7447.166666666667</v>
      </c>
    </row>
    <row r="788" spans="1:25" x14ac:dyDescent="0.25">
      <c r="A788">
        <v>796</v>
      </c>
      <c r="B788" t="s">
        <v>966</v>
      </c>
      <c r="C788">
        <v>78200</v>
      </c>
      <c r="D788">
        <v>797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f t="shared" si="12"/>
        <v>0</v>
      </c>
      <c r="V788">
        <f>SUMIFS(Tabel132[Cluster],Tabel132[ID],A788)</f>
        <v>85</v>
      </c>
      <c r="W788" t="str">
        <f>IFERROR(_xlfn.T.TEST(E788:N788,O788:T788,2,2),"")</f>
        <v/>
      </c>
      <c r="X788">
        <f>AVERAGE(E788:N788)</f>
        <v>0</v>
      </c>
      <c r="Y788">
        <f>AVERAGE(O788:T788)</f>
        <v>0</v>
      </c>
    </row>
    <row r="789" spans="1:25" x14ac:dyDescent="0.25">
      <c r="A789">
        <v>797</v>
      </c>
      <c r="B789" t="s">
        <v>333</v>
      </c>
      <c r="C789">
        <v>78100</v>
      </c>
      <c r="D789">
        <v>290</v>
      </c>
      <c r="E789">
        <v>8573</v>
      </c>
      <c r="F789">
        <v>10638</v>
      </c>
      <c r="G789">
        <v>9380</v>
      </c>
      <c r="H789">
        <v>8015</v>
      </c>
      <c r="I789">
        <v>9259</v>
      </c>
      <c r="J789">
        <v>7251</v>
      </c>
      <c r="K789">
        <v>7508</v>
      </c>
      <c r="L789">
        <v>7532</v>
      </c>
      <c r="M789">
        <v>5807</v>
      </c>
      <c r="N789">
        <v>6960</v>
      </c>
      <c r="O789">
        <v>11173</v>
      </c>
      <c r="P789">
        <v>8296</v>
      </c>
      <c r="Q789">
        <v>7882</v>
      </c>
      <c r="R789">
        <v>7971</v>
      </c>
      <c r="S789">
        <v>8095</v>
      </c>
      <c r="T789">
        <v>6033</v>
      </c>
      <c r="U789">
        <f t="shared" si="12"/>
        <v>1</v>
      </c>
      <c r="V789">
        <f>SUMIFS(Tabel132[Cluster],Tabel132[ID],A789)</f>
        <v>85</v>
      </c>
      <c r="W789">
        <f>IFERROR(_xlfn.T.TEST(E789:N789,O789:T789,2,2),"")</f>
        <v>0.84939442094073592</v>
      </c>
      <c r="X789">
        <f>AVERAGE(E789:N789)</f>
        <v>8092.3</v>
      </c>
      <c r="Y789">
        <f>AVERAGE(O789:T789)</f>
        <v>8241.6666666666661</v>
      </c>
    </row>
    <row r="790" spans="1:25" x14ac:dyDescent="0.25">
      <c r="A790">
        <v>798</v>
      </c>
      <c r="B790" t="s">
        <v>334</v>
      </c>
      <c r="C790">
        <v>100100</v>
      </c>
      <c r="D790">
        <v>967</v>
      </c>
      <c r="E790">
        <v>77</v>
      </c>
      <c r="F790">
        <v>9</v>
      </c>
      <c r="G790">
        <v>0</v>
      </c>
      <c r="H790">
        <v>4</v>
      </c>
      <c r="I790">
        <v>0</v>
      </c>
      <c r="J790">
        <v>95</v>
      </c>
      <c r="K790">
        <v>0</v>
      </c>
      <c r="L790">
        <v>162</v>
      </c>
      <c r="M790">
        <v>0</v>
      </c>
      <c r="N790">
        <v>21</v>
      </c>
      <c r="O790">
        <v>71</v>
      </c>
      <c r="P790">
        <v>2</v>
      </c>
      <c r="Q790">
        <v>1</v>
      </c>
      <c r="R790">
        <v>29</v>
      </c>
      <c r="S790">
        <v>110</v>
      </c>
      <c r="T790">
        <v>9</v>
      </c>
      <c r="U790">
        <f t="shared" si="12"/>
        <v>1</v>
      </c>
      <c r="V790">
        <f>SUMIFS(Tabel132[Cluster],Tabel132[ID],A790)</f>
        <v>0</v>
      </c>
      <c r="W790">
        <f>IFERROR(_xlfn.T.TEST(E790:N790,O790:T790,2,2),"")</f>
        <v>0.9941771836729274</v>
      </c>
      <c r="X790">
        <f>AVERAGE(E790:N790)</f>
        <v>36.799999999999997</v>
      </c>
      <c r="Y790">
        <f>AVERAGE(O790:T790)</f>
        <v>37</v>
      </c>
    </row>
    <row r="791" spans="1:25" x14ac:dyDescent="0.25">
      <c r="A791">
        <v>799</v>
      </c>
      <c r="B791" t="s">
        <v>967</v>
      </c>
      <c r="C791">
        <v>40600</v>
      </c>
      <c r="D791">
        <v>726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f t="shared" si="12"/>
        <v>0</v>
      </c>
      <c r="V791">
        <f>SUMIFS(Tabel132[Cluster],Tabel132[ID],A791)</f>
        <v>52</v>
      </c>
      <c r="W791" t="str">
        <f>IFERROR(_xlfn.T.TEST(E791:N791,O791:T791,2,2),"")</f>
        <v/>
      </c>
      <c r="X791">
        <f>AVERAGE(E791:N791)</f>
        <v>0</v>
      </c>
      <c r="Y791">
        <f>AVERAGE(O791:T791)</f>
        <v>0</v>
      </c>
    </row>
    <row r="792" spans="1:25" x14ac:dyDescent="0.25">
      <c r="A792">
        <v>800</v>
      </c>
      <c r="B792" t="s">
        <v>335</v>
      </c>
      <c r="C792">
        <v>24900</v>
      </c>
      <c r="D792">
        <v>119</v>
      </c>
      <c r="E792">
        <v>1963</v>
      </c>
      <c r="F792">
        <v>2341</v>
      </c>
      <c r="G792">
        <v>1603</v>
      </c>
      <c r="H792">
        <v>974</v>
      </c>
      <c r="I792">
        <v>1259</v>
      </c>
      <c r="J792">
        <v>2311</v>
      </c>
      <c r="K792">
        <v>2525</v>
      </c>
      <c r="L792">
        <v>669</v>
      </c>
      <c r="M792">
        <v>1399</v>
      </c>
      <c r="N792">
        <v>599</v>
      </c>
      <c r="O792">
        <v>2164</v>
      </c>
      <c r="P792">
        <v>1993</v>
      </c>
      <c r="Q792">
        <v>2680</v>
      </c>
      <c r="R792">
        <v>2768</v>
      </c>
      <c r="S792">
        <v>1330</v>
      </c>
      <c r="T792">
        <v>1279</v>
      </c>
      <c r="U792">
        <f t="shared" si="12"/>
        <v>1</v>
      </c>
      <c r="V792">
        <f>SUMIFS(Tabel132[Cluster],Tabel132[ID],A792)</f>
        <v>32</v>
      </c>
      <c r="W792">
        <f>IFERROR(_xlfn.T.TEST(E792:N792,O792:T792,2,2),"")</f>
        <v>0.20128021156345471</v>
      </c>
      <c r="X792">
        <f>AVERAGE(E792:N792)</f>
        <v>1564.3</v>
      </c>
      <c r="Y792">
        <f>AVERAGE(O792:T792)</f>
        <v>2035.6666666666667</v>
      </c>
    </row>
    <row r="793" spans="1:25" x14ac:dyDescent="0.25">
      <c r="A793">
        <v>801</v>
      </c>
      <c r="B793" t="s">
        <v>968</v>
      </c>
      <c r="C793">
        <v>13500</v>
      </c>
      <c r="D793">
        <v>669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f t="shared" si="12"/>
        <v>0</v>
      </c>
      <c r="V793">
        <f>SUMIFS(Tabel132[Cluster],Tabel132[ID],A793)</f>
        <v>0</v>
      </c>
      <c r="W793" t="str">
        <f>IFERROR(_xlfn.T.TEST(E793:N793,O793:T793,2,2),"")</f>
        <v/>
      </c>
      <c r="X793">
        <f>AVERAGE(E793:N793)</f>
        <v>0</v>
      </c>
      <c r="Y793">
        <f>AVERAGE(O793:T793)</f>
        <v>0</v>
      </c>
    </row>
    <row r="794" spans="1:25" x14ac:dyDescent="0.25">
      <c r="A794">
        <v>802</v>
      </c>
      <c r="B794" t="s">
        <v>336</v>
      </c>
      <c r="C794">
        <v>115100</v>
      </c>
      <c r="D794">
        <v>1083</v>
      </c>
      <c r="E794">
        <v>1534</v>
      </c>
      <c r="F794">
        <v>1287</v>
      </c>
      <c r="G794">
        <v>866</v>
      </c>
      <c r="H794">
        <v>403</v>
      </c>
      <c r="I794">
        <v>114</v>
      </c>
      <c r="J794">
        <v>101</v>
      </c>
      <c r="K794">
        <v>439</v>
      </c>
      <c r="L794">
        <v>778</v>
      </c>
      <c r="M794">
        <v>386</v>
      </c>
      <c r="N794">
        <v>1855</v>
      </c>
      <c r="O794">
        <v>799</v>
      </c>
      <c r="P794">
        <v>1089</v>
      </c>
      <c r="Q794">
        <v>557</v>
      </c>
      <c r="R794">
        <v>559</v>
      </c>
      <c r="S794">
        <v>1195</v>
      </c>
      <c r="T794">
        <v>320</v>
      </c>
      <c r="U794">
        <f t="shared" si="12"/>
        <v>1</v>
      </c>
      <c r="V794">
        <f>SUMIFS(Tabel132[Cluster],Tabel132[ID],A794)</f>
        <v>0</v>
      </c>
      <c r="W794">
        <f>IFERROR(_xlfn.T.TEST(E794:N794,O794:T794,2,2),"")</f>
        <v>0.93339636036075635</v>
      </c>
      <c r="X794">
        <f>AVERAGE(E794:N794)</f>
        <v>776.3</v>
      </c>
      <c r="Y794">
        <f>AVERAGE(O794:T794)</f>
        <v>753.16666666666663</v>
      </c>
    </row>
    <row r="795" spans="1:25" x14ac:dyDescent="0.25">
      <c r="A795">
        <v>803</v>
      </c>
      <c r="B795" t="s">
        <v>337</v>
      </c>
      <c r="C795">
        <v>51600</v>
      </c>
      <c r="D795">
        <v>623</v>
      </c>
      <c r="E795">
        <v>10583</v>
      </c>
      <c r="F795">
        <v>10320</v>
      </c>
      <c r="G795">
        <v>10552</v>
      </c>
      <c r="H795">
        <v>9610</v>
      </c>
      <c r="I795">
        <v>7102</v>
      </c>
      <c r="J795">
        <v>4729</v>
      </c>
      <c r="K795">
        <v>8949</v>
      </c>
      <c r="L795">
        <v>6881</v>
      </c>
      <c r="M795">
        <v>6523</v>
      </c>
      <c r="N795">
        <v>6543</v>
      </c>
      <c r="O795">
        <v>9032</v>
      </c>
      <c r="P795">
        <v>9301</v>
      </c>
      <c r="Q795">
        <v>10555</v>
      </c>
      <c r="R795">
        <v>9665</v>
      </c>
      <c r="S795">
        <v>7413</v>
      </c>
      <c r="T795">
        <v>10046</v>
      </c>
      <c r="U795">
        <f t="shared" si="12"/>
        <v>1</v>
      </c>
      <c r="V795">
        <f>SUMIFS(Tabel132[Cluster],Tabel132[ID],A795)</f>
        <v>72</v>
      </c>
      <c r="W795">
        <f>IFERROR(_xlfn.T.TEST(E795:N795,O795:T795,2,2),"")</f>
        <v>0.23070220972776878</v>
      </c>
      <c r="X795">
        <f>AVERAGE(E795:N795)</f>
        <v>8179.2</v>
      </c>
      <c r="Y795">
        <f>AVERAGE(O795:T795)</f>
        <v>9335.3333333333339</v>
      </c>
    </row>
    <row r="796" spans="1:25" x14ac:dyDescent="0.25">
      <c r="A796">
        <v>804</v>
      </c>
      <c r="B796" t="s">
        <v>338</v>
      </c>
      <c r="C796">
        <v>78300</v>
      </c>
      <c r="D796">
        <v>797</v>
      </c>
      <c r="E796">
        <v>521</v>
      </c>
      <c r="F796">
        <v>563</v>
      </c>
      <c r="G796">
        <v>674</v>
      </c>
      <c r="H796">
        <v>511</v>
      </c>
      <c r="I796">
        <v>669</v>
      </c>
      <c r="J796">
        <v>228</v>
      </c>
      <c r="K796">
        <v>301</v>
      </c>
      <c r="L796">
        <v>276</v>
      </c>
      <c r="M796">
        <v>44</v>
      </c>
      <c r="N796">
        <v>465</v>
      </c>
      <c r="O796">
        <v>566</v>
      </c>
      <c r="P796">
        <v>636</v>
      </c>
      <c r="Q796">
        <v>466</v>
      </c>
      <c r="R796">
        <v>559</v>
      </c>
      <c r="S796">
        <v>446</v>
      </c>
      <c r="T796">
        <v>81</v>
      </c>
      <c r="U796">
        <f t="shared" si="12"/>
        <v>1</v>
      </c>
      <c r="V796">
        <f>SUMIFS(Tabel132[Cluster],Tabel132[ID],A796)</f>
        <v>85</v>
      </c>
      <c r="W796">
        <f>IFERROR(_xlfn.T.TEST(E796:N796,O796:T796,2,2),"")</f>
        <v>0.75174460434595536</v>
      </c>
      <c r="X796">
        <f>AVERAGE(E796:N796)</f>
        <v>425.2</v>
      </c>
      <c r="Y796">
        <f>AVERAGE(O796:T796)</f>
        <v>459</v>
      </c>
    </row>
    <row r="797" spans="1:25" x14ac:dyDescent="0.25">
      <c r="A797">
        <v>805</v>
      </c>
      <c r="B797" t="s">
        <v>339</v>
      </c>
      <c r="C797">
        <v>17700</v>
      </c>
      <c r="D797">
        <v>533</v>
      </c>
      <c r="E797">
        <v>761</v>
      </c>
      <c r="F797">
        <v>598</v>
      </c>
      <c r="G797">
        <v>285</v>
      </c>
      <c r="H797">
        <v>436</v>
      </c>
      <c r="I797">
        <v>319</v>
      </c>
      <c r="J797">
        <v>425</v>
      </c>
      <c r="K797">
        <v>414</v>
      </c>
      <c r="L797">
        <v>347</v>
      </c>
      <c r="M797">
        <v>1629</v>
      </c>
      <c r="N797">
        <v>275</v>
      </c>
      <c r="O797">
        <v>442</v>
      </c>
      <c r="P797">
        <v>117</v>
      </c>
      <c r="Q797">
        <v>93</v>
      </c>
      <c r="R797">
        <v>133</v>
      </c>
      <c r="S797">
        <v>361</v>
      </c>
      <c r="T797">
        <v>980</v>
      </c>
      <c r="U797">
        <f t="shared" si="12"/>
        <v>1</v>
      </c>
      <c r="V797">
        <f>SUMIFS(Tabel132[Cluster],Tabel132[ID],A797)</f>
        <v>22</v>
      </c>
      <c r="W797">
        <f>IFERROR(_xlfn.T.TEST(E797:N797,O797:T797,2,2),"")</f>
        <v>0.34394335949174903</v>
      </c>
      <c r="X797">
        <f>AVERAGE(E797:N797)</f>
        <v>548.9</v>
      </c>
      <c r="Y797">
        <f>AVERAGE(O797:T797)</f>
        <v>354.33333333333331</v>
      </c>
    </row>
    <row r="798" spans="1:25" x14ac:dyDescent="0.25">
      <c r="A798">
        <v>806</v>
      </c>
      <c r="B798" t="s">
        <v>340</v>
      </c>
      <c r="C798">
        <v>7900</v>
      </c>
      <c r="D798">
        <v>378</v>
      </c>
      <c r="E798">
        <v>6422</v>
      </c>
      <c r="F798">
        <v>4905</v>
      </c>
      <c r="G798">
        <v>5800</v>
      </c>
      <c r="H798">
        <v>7128</v>
      </c>
      <c r="I798">
        <v>6597</v>
      </c>
      <c r="J798">
        <v>7106</v>
      </c>
      <c r="K798">
        <v>4592</v>
      </c>
      <c r="L798">
        <v>4061</v>
      </c>
      <c r="M798">
        <v>6870</v>
      </c>
      <c r="N798">
        <v>8469</v>
      </c>
      <c r="O798">
        <v>7211</v>
      </c>
      <c r="P798">
        <v>4617</v>
      </c>
      <c r="Q798">
        <v>6058</v>
      </c>
      <c r="R798">
        <v>5946</v>
      </c>
      <c r="S798">
        <v>4319</v>
      </c>
      <c r="T798">
        <v>8179</v>
      </c>
      <c r="U798">
        <f t="shared" si="12"/>
        <v>1</v>
      </c>
      <c r="V798">
        <f>SUMIFS(Tabel132[Cluster],Tabel132[ID],A798)</f>
        <v>11</v>
      </c>
      <c r="W798">
        <f>IFERROR(_xlfn.T.TEST(E798:N798,O798:T798,2,2),"")</f>
        <v>0.84919163631373396</v>
      </c>
      <c r="X798">
        <f>AVERAGE(E798:N798)</f>
        <v>6195</v>
      </c>
      <c r="Y798">
        <f>AVERAGE(O798:T798)</f>
        <v>6055</v>
      </c>
    </row>
    <row r="799" spans="1:25" x14ac:dyDescent="0.25">
      <c r="A799">
        <v>807</v>
      </c>
      <c r="B799" t="s">
        <v>969</v>
      </c>
      <c r="C799">
        <v>40700</v>
      </c>
      <c r="D799">
        <v>799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f t="shared" si="12"/>
        <v>0</v>
      </c>
      <c r="V799">
        <f>SUMIFS(Tabel132[Cluster],Tabel132[ID],A799)</f>
        <v>52</v>
      </c>
      <c r="W799" t="str">
        <f>IFERROR(_xlfn.T.TEST(E799:N799,O799:T799,2,2),"")</f>
        <v/>
      </c>
      <c r="X799">
        <f>AVERAGE(E799:N799)</f>
        <v>0</v>
      </c>
      <c r="Y799">
        <f>AVERAGE(O799:T799)</f>
        <v>0</v>
      </c>
    </row>
    <row r="800" spans="1:25" x14ac:dyDescent="0.25">
      <c r="A800">
        <v>808</v>
      </c>
      <c r="B800" t="s">
        <v>970</v>
      </c>
      <c r="C800">
        <v>101400</v>
      </c>
      <c r="D800">
        <v>967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f t="shared" si="12"/>
        <v>0</v>
      </c>
      <c r="V800">
        <f>SUMIFS(Tabel132[Cluster],Tabel132[ID],A800)</f>
        <v>0</v>
      </c>
      <c r="W800" t="str">
        <f>IFERROR(_xlfn.T.TEST(E800:N800,O800:T800,2,2),"")</f>
        <v/>
      </c>
      <c r="X800">
        <f>AVERAGE(E800:N800)</f>
        <v>0</v>
      </c>
      <c r="Y800">
        <f>AVERAGE(O800:T800)</f>
        <v>0</v>
      </c>
    </row>
    <row r="801" spans="1:25" x14ac:dyDescent="0.25">
      <c r="A801">
        <v>809</v>
      </c>
      <c r="B801" t="s">
        <v>971</v>
      </c>
      <c r="C801">
        <v>52800</v>
      </c>
      <c r="D801">
        <v>803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f t="shared" si="12"/>
        <v>0</v>
      </c>
      <c r="V801">
        <f>SUMIFS(Tabel132[Cluster],Tabel132[ID],A801)</f>
        <v>75</v>
      </c>
      <c r="W801" t="str">
        <f>IFERROR(_xlfn.T.TEST(E801:N801,O801:T801,2,2),"")</f>
        <v/>
      </c>
      <c r="X801">
        <f>AVERAGE(E801:N801)</f>
        <v>0</v>
      </c>
      <c r="Y801">
        <f>AVERAGE(O801:T801)</f>
        <v>0</v>
      </c>
    </row>
    <row r="802" spans="1:25" x14ac:dyDescent="0.25">
      <c r="A802">
        <v>810</v>
      </c>
      <c r="B802" t="s">
        <v>341</v>
      </c>
      <c r="C802">
        <v>19900</v>
      </c>
      <c r="D802">
        <v>48</v>
      </c>
      <c r="E802">
        <v>2319</v>
      </c>
      <c r="F802">
        <v>1301</v>
      </c>
      <c r="G802">
        <v>1274</v>
      </c>
      <c r="H802">
        <v>1041</v>
      </c>
      <c r="I802">
        <v>176</v>
      </c>
      <c r="J802">
        <v>1251</v>
      </c>
      <c r="K802">
        <v>3701</v>
      </c>
      <c r="L802">
        <v>599</v>
      </c>
      <c r="M802">
        <v>721</v>
      </c>
      <c r="N802">
        <v>379</v>
      </c>
      <c r="O802">
        <v>635</v>
      </c>
      <c r="P802">
        <v>750</v>
      </c>
      <c r="Q802">
        <v>1292</v>
      </c>
      <c r="R802">
        <v>1028</v>
      </c>
      <c r="S802">
        <v>761</v>
      </c>
      <c r="T802">
        <v>466</v>
      </c>
      <c r="U802">
        <f t="shared" si="12"/>
        <v>1</v>
      </c>
      <c r="V802">
        <f>SUMIFS(Tabel132[Cluster],Tabel132[ID],A802)</f>
        <v>24</v>
      </c>
      <c r="W802">
        <f>IFERROR(_xlfn.T.TEST(E802:N802,O802:T802,2,2),"")</f>
        <v>0.32118369376979461</v>
      </c>
      <c r="X802">
        <f>AVERAGE(E802:N802)</f>
        <v>1276.2</v>
      </c>
      <c r="Y802">
        <f>AVERAGE(O802:T802)</f>
        <v>822</v>
      </c>
    </row>
    <row r="803" spans="1:25" x14ac:dyDescent="0.25">
      <c r="A803">
        <v>811</v>
      </c>
      <c r="B803" t="s">
        <v>972</v>
      </c>
      <c r="C803">
        <v>79200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f t="shared" si="12"/>
        <v>0</v>
      </c>
      <c r="V803">
        <f>SUMIFS(Tabel132[Cluster],Tabel132[ID],A803)</f>
        <v>86</v>
      </c>
      <c r="W803" t="str">
        <f>IFERROR(_xlfn.T.TEST(E803:N803,O803:T803,2,2),"")</f>
        <v/>
      </c>
      <c r="X803">
        <f>AVERAGE(E803:N803)</f>
        <v>0</v>
      </c>
      <c r="Y803">
        <f>AVERAGE(O803:T803)</f>
        <v>0</v>
      </c>
    </row>
    <row r="804" spans="1:25" x14ac:dyDescent="0.25">
      <c r="A804">
        <v>812</v>
      </c>
      <c r="B804" t="s">
        <v>973</v>
      </c>
      <c r="C804">
        <v>104600</v>
      </c>
      <c r="D804">
        <v>326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f t="shared" si="12"/>
        <v>0</v>
      </c>
      <c r="V804">
        <f>SUMIFS(Tabel132[Cluster],Tabel132[ID],A804)</f>
        <v>0</v>
      </c>
      <c r="W804" t="str">
        <f>IFERROR(_xlfn.T.TEST(E804:N804,O804:T804,2,2),"")</f>
        <v/>
      </c>
      <c r="X804">
        <f>AVERAGE(E804:N804)</f>
        <v>0</v>
      </c>
      <c r="Y804">
        <f>AVERAGE(O804:T804)</f>
        <v>0</v>
      </c>
    </row>
    <row r="805" spans="1:25" x14ac:dyDescent="0.25">
      <c r="A805">
        <v>813</v>
      </c>
      <c r="B805" t="s">
        <v>974</v>
      </c>
      <c r="C805">
        <v>101800</v>
      </c>
      <c r="D805">
        <v>967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f t="shared" si="12"/>
        <v>0</v>
      </c>
      <c r="V805">
        <f>SUMIFS(Tabel132[Cluster],Tabel132[ID],A805)</f>
        <v>0</v>
      </c>
      <c r="W805" t="str">
        <f>IFERROR(_xlfn.T.TEST(E805:N805,O805:T805,2,2),"")</f>
        <v/>
      </c>
      <c r="X805">
        <f>AVERAGE(E805:N805)</f>
        <v>0</v>
      </c>
      <c r="Y805">
        <f>AVERAGE(O805:T805)</f>
        <v>0</v>
      </c>
    </row>
    <row r="806" spans="1:25" x14ac:dyDescent="0.25">
      <c r="A806">
        <v>814</v>
      </c>
      <c r="B806" t="s">
        <v>342</v>
      </c>
      <c r="C806">
        <v>33000</v>
      </c>
      <c r="D806">
        <v>698</v>
      </c>
      <c r="E806">
        <v>493</v>
      </c>
      <c r="F806">
        <v>334</v>
      </c>
      <c r="G806">
        <v>255</v>
      </c>
      <c r="H806">
        <v>155</v>
      </c>
      <c r="I806">
        <v>156</v>
      </c>
      <c r="J806">
        <v>256</v>
      </c>
      <c r="K806">
        <v>866</v>
      </c>
      <c r="L806">
        <v>216</v>
      </c>
      <c r="M806">
        <v>586</v>
      </c>
      <c r="N806">
        <v>33</v>
      </c>
      <c r="O806">
        <v>251</v>
      </c>
      <c r="P806">
        <v>740</v>
      </c>
      <c r="Q806">
        <v>343</v>
      </c>
      <c r="R806">
        <v>522</v>
      </c>
      <c r="S806">
        <v>227</v>
      </c>
      <c r="T806">
        <v>135</v>
      </c>
      <c r="U806">
        <f t="shared" si="12"/>
        <v>1</v>
      </c>
      <c r="V806">
        <f>SUMIFS(Tabel132[Cluster],Tabel132[ID],A806)</f>
        <v>42</v>
      </c>
      <c r="W806">
        <f>IFERROR(_xlfn.T.TEST(E806:N806,O806:T806,2,2),"")</f>
        <v>0.78333365353040862</v>
      </c>
      <c r="X806">
        <f>AVERAGE(E806:N806)</f>
        <v>335</v>
      </c>
      <c r="Y806">
        <f>AVERAGE(O806:T806)</f>
        <v>369.66666666666669</v>
      </c>
    </row>
    <row r="807" spans="1:25" x14ac:dyDescent="0.25">
      <c r="A807">
        <v>815</v>
      </c>
      <c r="B807" t="s">
        <v>975</v>
      </c>
      <c r="C807">
        <v>40800</v>
      </c>
      <c r="D807">
        <v>799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f t="shared" si="12"/>
        <v>0</v>
      </c>
      <c r="V807">
        <f>SUMIFS(Tabel132[Cluster],Tabel132[ID],A807)</f>
        <v>52</v>
      </c>
      <c r="W807" t="str">
        <f>IFERROR(_xlfn.T.TEST(E807:N807,O807:T807,2,2),"")</f>
        <v/>
      </c>
      <c r="X807">
        <f>AVERAGE(E807:N807)</f>
        <v>0</v>
      </c>
      <c r="Y807">
        <f>AVERAGE(O807:T807)</f>
        <v>0</v>
      </c>
    </row>
    <row r="808" spans="1:25" x14ac:dyDescent="0.25">
      <c r="A808">
        <v>816</v>
      </c>
      <c r="B808" t="s">
        <v>343</v>
      </c>
      <c r="C808">
        <v>11600</v>
      </c>
      <c r="D808">
        <v>1002</v>
      </c>
      <c r="E808">
        <v>994</v>
      </c>
      <c r="F808">
        <v>346</v>
      </c>
      <c r="G808">
        <v>299</v>
      </c>
      <c r="H808">
        <v>457</v>
      </c>
      <c r="I808">
        <v>319</v>
      </c>
      <c r="J808">
        <v>1549</v>
      </c>
      <c r="K808">
        <v>929</v>
      </c>
      <c r="L808">
        <v>523</v>
      </c>
      <c r="M808">
        <v>606</v>
      </c>
      <c r="N808">
        <v>662</v>
      </c>
      <c r="O808">
        <v>403</v>
      </c>
      <c r="P808">
        <v>355</v>
      </c>
      <c r="Q808">
        <v>610</v>
      </c>
      <c r="R808">
        <v>543</v>
      </c>
      <c r="S808">
        <v>588</v>
      </c>
      <c r="T808">
        <v>608</v>
      </c>
      <c r="U808">
        <f t="shared" si="12"/>
        <v>1</v>
      </c>
      <c r="V808">
        <f>SUMIFS(Tabel132[Cluster],Tabel132[ID],A808)</f>
        <v>15</v>
      </c>
      <c r="W808">
        <f>IFERROR(_xlfn.T.TEST(E808:N808,O808:T808,2,2),"")</f>
        <v>0.37922971274558714</v>
      </c>
      <c r="X808">
        <f>AVERAGE(E808:N808)</f>
        <v>668.4</v>
      </c>
      <c r="Y808">
        <f>AVERAGE(O808:T808)</f>
        <v>517.83333333333337</v>
      </c>
    </row>
    <row r="809" spans="1:25" x14ac:dyDescent="0.25">
      <c r="A809">
        <v>817</v>
      </c>
      <c r="B809" t="s">
        <v>976</v>
      </c>
      <c r="C809">
        <v>113200</v>
      </c>
      <c r="D809">
        <v>349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f t="shared" si="12"/>
        <v>0</v>
      </c>
      <c r="V809">
        <f>SUMIFS(Tabel132[Cluster],Tabel132[ID],A809)</f>
        <v>0</v>
      </c>
      <c r="W809" t="str">
        <f>IFERROR(_xlfn.T.TEST(E809:N809,O809:T809,2,2),"")</f>
        <v/>
      </c>
      <c r="X809">
        <f>AVERAGE(E809:N809)</f>
        <v>0</v>
      </c>
      <c r="Y809">
        <f>AVERAGE(O809:T809)</f>
        <v>0</v>
      </c>
    </row>
    <row r="810" spans="1:25" x14ac:dyDescent="0.25">
      <c r="A810">
        <v>818</v>
      </c>
      <c r="B810" t="s">
        <v>977</v>
      </c>
      <c r="C810">
        <v>51700</v>
      </c>
      <c r="D810">
        <v>803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f t="shared" si="12"/>
        <v>0</v>
      </c>
      <c r="V810">
        <f>SUMIFS(Tabel132[Cluster],Tabel132[ID],A810)</f>
        <v>72</v>
      </c>
      <c r="W810" t="str">
        <f>IFERROR(_xlfn.T.TEST(E810:N810,O810:T810,2,2),"")</f>
        <v/>
      </c>
      <c r="X810">
        <f>AVERAGE(E810:N810)</f>
        <v>0</v>
      </c>
      <c r="Y810">
        <f>AVERAGE(O810:T810)</f>
        <v>0</v>
      </c>
    </row>
    <row r="811" spans="1:25" x14ac:dyDescent="0.25">
      <c r="A811">
        <v>819</v>
      </c>
      <c r="B811" t="s">
        <v>344</v>
      </c>
      <c r="C811">
        <v>20000</v>
      </c>
      <c r="D811">
        <v>48</v>
      </c>
      <c r="E811">
        <v>519</v>
      </c>
      <c r="F811">
        <v>575</v>
      </c>
      <c r="G811">
        <v>380</v>
      </c>
      <c r="H811">
        <v>654</v>
      </c>
      <c r="I811">
        <v>104</v>
      </c>
      <c r="J811">
        <v>383</v>
      </c>
      <c r="K811">
        <v>446</v>
      </c>
      <c r="L811">
        <v>303</v>
      </c>
      <c r="M811">
        <v>182</v>
      </c>
      <c r="N811">
        <v>254</v>
      </c>
      <c r="O811">
        <v>196</v>
      </c>
      <c r="P811">
        <v>513</v>
      </c>
      <c r="Q811">
        <v>676</v>
      </c>
      <c r="R811">
        <v>477</v>
      </c>
      <c r="S811">
        <v>312</v>
      </c>
      <c r="T811">
        <v>224</v>
      </c>
      <c r="U811">
        <f t="shared" si="12"/>
        <v>1</v>
      </c>
      <c r="V811">
        <f>SUMIFS(Tabel132[Cluster],Tabel132[ID],A811)</f>
        <v>24</v>
      </c>
      <c r="W811">
        <f>IFERROR(_xlfn.T.TEST(E811:N811,O811:T811,2,2),"")</f>
        <v>0.83468977670358135</v>
      </c>
      <c r="X811">
        <f>AVERAGE(E811:N811)</f>
        <v>380</v>
      </c>
      <c r="Y811">
        <f>AVERAGE(O811:T811)</f>
        <v>399.66666666666669</v>
      </c>
    </row>
    <row r="812" spans="1:25" x14ac:dyDescent="0.25">
      <c r="A812">
        <v>820</v>
      </c>
      <c r="B812" t="s">
        <v>978</v>
      </c>
      <c r="C812">
        <v>79300</v>
      </c>
      <c r="D812">
        <v>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f t="shared" si="12"/>
        <v>0</v>
      </c>
      <c r="V812">
        <f>SUMIFS(Tabel132[Cluster],Tabel132[ID],A812)</f>
        <v>86</v>
      </c>
      <c r="W812" t="str">
        <f>IFERROR(_xlfn.T.TEST(E812:N812,O812:T812,2,2),"")</f>
        <v/>
      </c>
      <c r="X812">
        <f>AVERAGE(E812:N812)</f>
        <v>0</v>
      </c>
      <c r="Y812">
        <f>AVERAGE(O812:T812)</f>
        <v>0</v>
      </c>
    </row>
    <row r="813" spans="1:25" x14ac:dyDescent="0.25">
      <c r="A813">
        <v>821</v>
      </c>
      <c r="B813" t="s">
        <v>345</v>
      </c>
      <c r="C813">
        <v>16400</v>
      </c>
      <c r="D813">
        <v>385</v>
      </c>
      <c r="E813">
        <v>8065</v>
      </c>
      <c r="F813">
        <v>9769</v>
      </c>
      <c r="G813">
        <v>5919</v>
      </c>
      <c r="H813">
        <v>12587</v>
      </c>
      <c r="I813">
        <v>3954</v>
      </c>
      <c r="J813">
        <v>2967</v>
      </c>
      <c r="K813">
        <v>6074</v>
      </c>
      <c r="L813">
        <v>4123</v>
      </c>
      <c r="M813">
        <v>4208</v>
      </c>
      <c r="N813">
        <v>4203</v>
      </c>
      <c r="O813">
        <v>9710</v>
      </c>
      <c r="P813">
        <v>4323</v>
      </c>
      <c r="Q813">
        <v>1530</v>
      </c>
      <c r="R813">
        <v>5363</v>
      </c>
      <c r="S813">
        <v>7227</v>
      </c>
      <c r="T813">
        <v>4083</v>
      </c>
      <c r="U813">
        <f t="shared" si="12"/>
        <v>1</v>
      </c>
      <c r="V813">
        <f>SUMIFS(Tabel132[Cluster],Tabel132[ID],A813)</f>
        <v>20</v>
      </c>
      <c r="W813">
        <f>IFERROR(_xlfn.T.TEST(E813:N813,O813:T813,2,2),"")</f>
        <v>0.60548404925830401</v>
      </c>
      <c r="X813">
        <f>AVERAGE(E813:N813)</f>
        <v>6186.9</v>
      </c>
      <c r="Y813">
        <f>AVERAGE(O813:T813)</f>
        <v>5372.666666666667</v>
      </c>
    </row>
    <row r="814" spans="1:25" x14ac:dyDescent="0.25">
      <c r="A814">
        <v>822</v>
      </c>
      <c r="B814" t="s">
        <v>979</v>
      </c>
      <c r="C814">
        <v>41200</v>
      </c>
      <c r="D814">
        <v>1089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f t="shared" si="12"/>
        <v>0</v>
      </c>
      <c r="V814">
        <f>SUMIFS(Tabel132[Cluster],Tabel132[ID],A814)</f>
        <v>0</v>
      </c>
      <c r="W814" t="str">
        <f>IFERROR(_xlfn.T.TEST(E814:N814,O814:T814,2,2),"")</f>
        <v/>
      </c>
      <c r="X814">
        <f>AVERAGE(E814:N814)</f>
        <v>0</v>
      </c>
      <c r="Y814">
        <f>AVERAGE(O814:T814)</f>
        <v>0</v>
      </c>
    </row>
    <row r="815" spans="1:25" x14ac:dyDescent="0.25">
      <c r="A815">
        <v>823</v>
      </c>
      <c r="B815" t="s">
        <v>980</v>
      </c>
      <c r="C815">
        <v>40900</v>
      </c>
      <c r="D815">
        <v>799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f t="shared" si="12"/>
        <v>0</v>
      </c>
      <c r="V815">
        <f>SUMIFS(Tabel132[Cluster],Tabel132[ID],A815)</f>
        <v>52</v>
      </c>
      <c r="W815" t="str">
        <f>IFERROR(_xlfn.T.TEST(E815:N815,O815:T815,2,2),"")</f>
        <v/>
      </c>
      <c r="X815">
        <f>AVERAGE(E815:N815)</f>
        <v>0</v>
      </c>
      <c r="Y815">
        <f>AVERAGE(O815:T815)</f>
        <v>0</v>
      </c>
    </row>
    <row r="816" spans="1:25" x14ac:dyDescent="0.25">
      <c r="A816">
        <v>824</v>
      </c>
      <c r="B816" t="s">
        <v>981</v>
      </c>
      <c r="C816">
        <v>112700</v>
      </c>
      <c r="D816">
        <v>991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f t="shared" si="12"/>
        <v>0</v>
      </c>
      <c r="V816">
        <f>SUMIFS(Tabel132[Cluster],Tabel132[ID],A816)</f>
        <v>0</v>
      </c>
      <c r="W816" t="str">
        <f>IFERROR(_xlfn.T.TEST(E816:N816,O816:T816,2,2),"")</f>
        <v/>
      </c>
      <c r="X816">
        <f>AVERAGE(E816:N816)</f>
        <v>0</v>
      </c>
      <c r="Y816">
        <f>AVERAGE(O816:T816)</f>
        <v>0</v>
      </c>
    </row>
    <row r="817" spans="1:25" x14ac:dyDescent="0.25">
      <c r="A817">
        <v>825</v>
      </c>
      <c r="B817" t="s">
        <v>982</v>
      </c>
      <c r="C817">
        <v>113300</v>
      </c>
      <c r="D817">
        <v>349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f t="shared" si="12"/>
        <v>0</v>
      </c>
      <c r="V817">
        <f>SUMIFS(Tabel132[Cluster],Tabel132[ID],A817)</f>
        <v>0</v>
      </c>
      <c r="W817" t="str">
        <f>IFERROR(_xlfn.T.TEST(E817:N817,O817:T817,2,2),"")</f>
        <v/>
      </c>
      <c r="X817">
        <f>AVERAGE(E817:N817)</f>
        <v>0</v>
      </c>
      <c r="Y817">
        <f>AVERAGE(O817:T817)</f>
        <v>0</v>
      </c>
    </row>
    <row r="818" spans="1:25" x14ac:dyDescent="0.25">
      <c r="A818">
        <v>826</v>
      </c>
      <c r="B818" t="s">
        <v>983</v>
      </c>
      <c r="C818">
        <v>52300</v>
      </c>
      <c r="D818">
        <v>803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f t="shared" si="12"/>
        <v>0</v>
      </c>
      <c r="V818">
        <f>SUMIFS(Tabel132[Cluster],Tabel132[ID],A818)</f>
        <v>74</v>
      </c>
      <c r="W818" t="str">
        <f>IFERROR(_xlfn.T.TEST(E818:N818,O818:T818,2,2),"")</f>
        <v/>
      </c>
      <c r="X818">
        <f>AVERAGE(E818:N818)</f>
        <v>0</v>
      </c>
      <c r="Y818">
        <f>AVERAGE(O818:T818)</f>
        <v>0</v>
      </c>
    </row>
    <row r="819" spans="1:25" x14ac:dyDescent="0.25">
      <c r="A819">
        <v>827</v>
      </c>
      <c r="B819" t="s">
        <v>346</v>
      </c>
      <c r="C819">
        <v>8800</v>
      </c>
      <c r="D819">
        <v>44</v>
      </c>
      <c r="E819">
        <v>1879</v>
      </c>
      <c r="F819">
        <v>1055</v>
      </c>
      <c r="G819">
        <v>841</v>
      </c>
      <c r="H819">
        <v>435</v>
      </c>
      <c r="I819">
        <v>760</v>
      </c>
      <c r="J819">
        <v>487</v>
      </c>
      <c r="K819">
        <v>7053</v>
      </c>
      <c r="L819">
        <v>806</v>
      </c>
      <c r="M819">
        <v>2825</v>
      </c>
      <c r="N819">
        <v>305</v>
      </c>
      <c r="O819">
        <v>929</v>
      </c>
      <c r="P819">
        <v>1504</v>
      </c>
      <c r="Q819">
        <v>967</v>
      </c>
      <c r="R819">
        <v>1471</v>
      </c>
      <c r="S819">
        <v>923</v>
      </c>
      <c r="T819">
        <v>835</v>
      </c>
      <c r="U819">
        <f t="shared" si="12"/>
        <v>1</v>
      </c>
      <c r="V819">
        <f>SUMIFS(Tabel132[Cluster],Tabel132[ID],A819)</f>
        <v>26</v>
      </c>
      <c r="W819">
        <f>IFERROR(_xlfn.T.TEST(E819:N819,O819:T819,2,2),"")</f>
        <v>0.53720738821771397</v>
      </c>
      <c r="X819">
        <f>AVERAGE(E819:N819)</f>
        <v>1644.6</v>
      </c>
      <c r="Y819">
        <f>AVERAGE(O819:T819)</f>
        <v>1104.8333333333333</v>
      </c>
    </row>
    <row r="820" spans="1:25" x14ac:dyDescent="0.25">
      <c r="A820">
        <v>828</v>
      </c>
      <c r="B820" t="s">
        <v>984</v>
      </c>
      <c r="C820">
        <v>79400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f t="shared" si="12"/>
        <v>0</v>
      </c>
      <c r="V820">
        <f>SUMIFS(Tabel132[Cluster],Tabel132[ID],A820)</f>
        <v>86</v>
      </c>
      <c r="W820" t="str">
        <f>IFERROR(_xlfn.T.TEST(E820:N820,O820:T820,2,2),"")</f>
        <v/>
      </c>
      <c r="X820">
        <f>AVERAGE(E820:N820)</f>
        <v>0</v>
      </c>
      <c r="Y820">
        <f>AVERAGE(O820:T820)</f>
        <v>0</v>
      </c>
    </row>
    <row r="821" spans="1:25" x14ac:dyDescent="0.25">
      <c r="A821">
        <v>829</v>
      </c>
      <c r="B821" t="s">
        <v>985</v>
      </c>
      <c r="C821">
        <v>45700</v>
      </c>
      <c r="D821">
        <v>509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f t="shared" si="12"/>
        <v>0</v>
      </c>
      <c r="V821">
        <f>SUMIFS(Tabel132[Cluster],Tabel132[ID],A821)</f>
        <v>60</v>
      </c>
      <c r="W821" t="str">
        <f>IFERROR(_xlfn.T.TEST(E821:N821,O821:T821,2,2),"")</f>
        <v/>
      </c>
      <c r="X821">
        <f>AVERAGE(E821:N821)</f>
        <v>0</v>
      </c>
      <c r="Y821">
        <f>AVERAGE(O821:T821)</f>
        <v>0</v>
      </c>
    </row>
    <row r="822" spans="1:25" x14ac:dyDescent="0.25">
      <c r="A822">
        <v>830</v>
      </c>
      <c r="B822" t="s">
        <v>347</v>
      </c>
      <c r="C822">
        <v>72400</v>
      </c>
      <c r="D822">
        <v>141</v>
      </c>
      <c r="E822">
        <v>301</v>
      </c>
      <c r="F822">
        <v>225</v>
      </c>
      <c r="G822">
        <v>409</v>
      </c>
      <c r="H822">
        <v>168</v>
      </c>
      <c r="I822">
        <v>1562</v>
      </c>
      <c r="J822">
        <v>18</v>
      </c>
      <c r="K822">
        <v>137</v>
      </c>
      <c r="L822">
        <v>208</v>
      </c>
      <c r="M822">
        <v>77</v>
      </c>
      <c r="N822">
        <v>48</v>
      </c>
      <c r="O822">
        <v>3364</v>
      </c>
      <c r="P822">
        <v>223</v>
      </c>
      <c r="Q822">
        <v>393</v>
      </c>
      <c r="R822">
        <v>358</v>
      </c>
      <c r="S822">
        <v>409</v>
      </c>
      <c r="T822">
        <v>124</v>
      </c>
      <c r="U822">
        <f t="shared" si="12"/>
        <v>1</v>
      </c>
      <c r="V822">
        <f>SUMIFS(Tabel132[Cluster],Tabel132[ID],A822)</f>
        <v>83</v>
      </c>
      <c r="W822">
        <f>IFERROR(_xlfn.T.TEST(E822:N822,O822:T822,2,2),"")</f>
        <v>0.26806892106798685</v>
      </c>
      <c r="X822">
        <f>AVERAGE(E822:N822)</f>
        <v>315.3</v>
      </c>
      <c r="Y822">
        <f>AVERAGE(O822:T822)</f>
        <v>811.83333333333337</v>
      </c>
    </row>
    <row r="823" spans="1:25" x14ac:dyDescent="0.25">
      <c r="A823">
        <v>831</v>
      </c>
      <c r="B823" t="s">
        <v>348</v>
      </c>
      <c r="C823">
        <v>23900</v>
      </c>
      <c r="D823">
        <v>104</v>
      </c>
      <c r="E823">
        <v>19</v>
      </c>
      <c r="F823">
        <v>21</v>
      </c>
      <c r="G823">
        <v>21</v>
      </c>
      <c r="H823">
        <v>8</v>
      </c>
      <c r="I823">
        <v>53</v>
      </c>
      <c r="J823">
        <v>44</v>
      </c>
      <c r="K823">
        <v>43</v>
      </c>
      <c r="L823">
        <v>8</v>
      </c>
      <c r="M823">
        <v>9</v>
      </c>
      <c r="N823">
        <v>3</v>
      </c>
      <c r="O823">
        <v>22</v>
      </c>
      <c r="P823">
        <v>26</v>
      </c>
      <c r="Q823">
        <v>50</v>
      </c>
      <c r="R823">
        <v>28</v>
      </c>
      <c r="S823">
        <v>14</v>
      </c>
      <c r="T823">
        <v>8</v>
      </c>
      <c r="U823">
        <f t="shared" si="12"/>
        <v>1</v>
      </c>
      <c r="V823">
        <f>SUMIFS(Tabel132[Cluster],Tabel132[ID],A823)</f>
        <v>30</v>
      </c>
      <c r="W823">
        <f>IFERROR(_xlfn.T.TEST(E823:N823,O823:T823,2,2),"")</f>
        <v>0.83981629676724334</v>
      </c>
      <c r="X823">
        <f>AVERAGE(E823:N823)</f>
        <v>22.9</v>
      </c>
      <c r="Y823">
        <f>AVERAGE(O823:T823)</f>
        <v>24.666666666666668</v>
      </c>
    </row>
    <row r="824" spans="1:25" x14ac:dyDescent="0.25">
      <c r="A824">
        <v>832</v>
      </c>
      <c r="B824" t="s">
        <v>986</v>
      </c>
      <c r="C824">
        <v>99000</v>
      </c>
      <c r="D824">
        <v>967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f t="shared" si="12"/>
        <v>0</v>
      </c>
      <c r="V824">
        <f>SUMIFS(Tabel132[Cluster],Tabel132[ID],A824)</f>
        <v>0</v>
      </c>
      <c r="W824" t="str">
        <f>IFERROR(_xlfn.T.TEST(E824:N824,O824:T824,2,2),"")</f>
        <v/>
      </c>
      <c r="X824">
        <f>AVERAGE(E824:N824)</f>
        <v>0</v>
      </c>
      <c r="Y824">
        <f>AVERAGE(O824:T824)</f>
        <v>0</v>
      </c>
    </row>
    <row r="825" spans="1:25" x14ac:dyDescent="0.25">
      <c r="A825">
        <v>833</v>
      </c>
      <c r="B825" t="s">
        <v>987</v>
      </c>
      <c r="C825">
        <v>113400</v>
      </c>
      <c r="D825">
        <v>349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f t="shared" si="12"/>
        <v>0</v>
      </c>
      <c r="V825">
        <f>SUMIFS(Tabel132[Cluster],Tabel132[ID],A825)</f>
        <v>0</v>
      </c>
      <c r="W825" t="str">
        <f>IFERROR(_xlfn.T.TEST(E825:N825,O825:T825,2,2),"")</f>
        <v/>
      </c>
      <c r="X825">
        <f>AVERAGE(E825:N825)</f>
        <v>0</v>
      </c>
      <c r="Y825">
        <f>AVERAGE(O825:T825)</f>
        <v>0</v>
      </c>
    </row>
    <row r="826" spans="1:25" x14ac:dyDescent="0.25">
      <c r="A826">
        <v>834</v>
      </c>
      <c r="B826" t="s">
        <v>988</v>
      </c>
      <c r="C826">
        <v>79000</v>
      </c>
      <c r="D826">
        <v>302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f t="shared" si="12"/>
        <v>0</v>
      </c>
      <c r="V826">
        <f>SUMIFS(Tabel132[Cluster],Tabel132[ID],A826)</f>
        <v>86</v>
      </c>
      <c r="W826" t="str">
        <f>IFERROR(_xlfn.T.TEST(E826:N826,O826:T826,2,2),"")</f>
        <v/>
      </c>
      <c r="X826">
        <f>AVERAGE(E826:N826)</f>
        <v>0</v>
      </c>
      <c r="Y826">
        <f>AVERAGE(O826:T826)</f>
        <v>0</v>
      </c>
    </row>
    <row r="827" spans="1:25" x14ac:dyDescent="0.25">
      <c r="A827">
        <v>835</v>
      </c>
      <c r="B827" t="s">
        <v>989</v>
      </c>
      <c r="C827">
        <v>52000</v>
      </c>
      <c r="D827">
        <v>803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f t="shared" si="12"/>
        <v>0</v>
      </c>
      <c r="V827">
        <f>SUMIFS(Tabel132[Cluster],Tabel132[ID],A827)</f>
        <v>73</v>
      </c>
      <c r="W827" t="str">
        <f>IFERROR(_xlfn.T.TEST(E827:N827,O827:T827,2,2),"")</f>
        <v/>
      </c>
      <c r="X827">
        <f>AVERAGE(E827:N827)</f>
        <v>0</v>
      </c>
      <c r="Y827">
        <f>AVERAGE(O827:T827)</f>
        <v>0</v>
      </c>
    </row>
    <row r="828" spans="1:25" x14ac:dyDescent="0.25">
      <c r="A828">
        <v>836</v>
      </c>
      <c r="B828" t="s">
        <v>349</v>
      </c>
      <c r="C828">
        <v>29400</v>
      </c>
      <c r="D828">
        <v>895</v>
      </c>
      <c r="E828">
        <v>946</v>
      </c>
      <c r="F828">
        <v>1427</v>
      </c>
      <c r="G828">
        <v>994</v>
      </c>
      <c r="H828">
        <v>2988</v>
      </c>
      <c r="I828">
        <v>915</v>
      </c>
      <c r="J828">
        <v>1937</v>
      </c>
      <c r="K828">
        <v>1205</v>
      </c>
      <c r="L828">
        <v>1049</v>
      </c>
      <c r="M828">
        <v>717</v>
      </c>
      <c r="N828">
        <v>1205</v>
      </c>
      <c r="O828">
        <v>1204</v>
      </c>
      <c r="P828">
        <v>1189</v>
      </c>
      <c r="Q828">
        <v>1038</v>
      </c>
      <c r="R828">
        <v>985</v>
      </c>
      <c r="S828">
        <v>2046</v>
      </c>
      <c r="T828">
        <v>1496</v>
      </c>
      <c r="U828">
        <f t="shared" si="12"/>
        <v>1</v>
      </c>
      <c r="V828">
        <f>SUMIFS(Tabel132[Cluster],Tabel132[ID],A828)</f>
        <v>38</v>
      </c>
      <c r="W828">
        <f>IFERROR(_xlfn.T.TEST(E828:N828,O828:T828,2,2),"")</f>
        <v>0.96906994541206815</v>
      </c>
      <c r="X828">
        <f>AVERAGE(E828:N828)</f>
        <v>1338.3</v>
      </c>
      <c r="Y828">
        <f>AVERAGE(O828:T828)</f>
        <v>1326.3333333333333</v>
      </c>
    </row>
    <row r="829" spans="1:25" x14ac:dyDescent="0.25">
      <c r="A829">
        <v>837</v>
      </c>
      <c r="B829" t="s">
        <v>990</v>
      </c>
      <c r="C829">
        <v>45900</v>
      </c>
      <c r="D829">
        <v>509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f t="shared" si="12"/>
        <v>0</v>
      </c>
      <c r="V829">
        <f>SUMIFS(Tabel132[Cluster],Tabel132[ID],A829)</f>
        <v>60</v>
      </c>
      <c r="W829" t="str">
        <f>IFERROR(_xlfn.T.TEST(E829:N829,O829:T829,2,2),"")</f>
        <v/>
      </c>
      <c r="X829">
        <f>AVERAGE(E829:N829)</f>
        <v>0</v>
      </c>
      <c r="Y829">
        <f>AVERAGE(O829:T829)</f>
        <v>0</v>
      </c>
    </row>
    <row r="830" spans="1:25" x14ac:dyDescent="0.25">
      <c r="A830">
        <v>838</v>
      </c>
      <c r="B830" t="s">
        <v>350</v>
      </c>
      <c r="C830">
        <v>3700</v>
      </c>
      <c r="D830">
        <v>353</v>
      </c>
      <c r="E830">
        <v>4816</v>
      </c>
      <c r="F830">
        <v>3446</v>
      </c>
      <c r="G830">
        <v>2701</v>
      </c>
      <c r="H830">
        <v>4881</v>
      </c>
      <c r="I830">
        <v>3023</v>
      </c>
      <c r="J830">
        <v>1290</v>
      </c>
      <c r="K830">
        <v>2872</v>
      </c>
      <c r="L830">
        <v>1977</v>
      </c>
      <c r="M830">
        <v>4591</v>
      </c>
      <c r="N830">
        <v>4120</v>
      </c>
      <c r="O830">
        <v>8003</v>
      </c>
      <c r="P830">
        <v>2281</v>
      </c>
      <c r="Q830">
        <v>2704</v>
      </c>
      <c r="R830">
        <v>4849</v>
      </c>
      <c r="S830">
        <v>5192</v>
      </c>
      <c r="T830">
        <v>4432</v>
      </c>
      <c r="U830">
        <f t="shared" si="12"/>
        <v>1</v>
      </c>
      <c r="V830">
        <f>SUMIFS(Tabel132[Cluster],Tabel132[ID],A830)</f>
        <v>5</v>
      </c>
      <c r="W830">
        <f>IFERROR(_xlfn.T.TEST(E830:N830,O830:T830,2,2),"")</f>
        <v>0.1593178664746179</v>
      </c>
      <c r="X830">
        <f>AVERAGE(E830:N830)</f>
        <v>3371.7</v>
      </c>
      <c r="Y830">
        <f>AVERAGE(O830:T830)</f>
        <v>4576.833333333333</v>
      </c>
    </row>
    <row r="831" spans="1:25" x14ac:dyDescent="0.25">
      <c r="A831">
        <v>839</v>
      </c>
      <c r="B831" t="s">
        <v>991</v>
      </c>
      <c r="C831">
        <v>93100</v>
      </c>
      <c r="D831">
        <v>370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f t="shared" si="12"/>
        <v>0</v>
      </c>
      <c r="V831">
        <f>SUMIFS(Tabel132[Cluster],Tabel132[ID],A831)</f>
        <v>96</v>
      </c>
      <c r="W831" t="str">
        <f>IFERROR(_xlfn.T.TEST(E831:N831,O831:T831,2,2),"")</f>
        <v/>
      </c>
      <c r="X831">
        <f>AVERAGE(E831:N831)</f>
        <v>0</v>
      </c>
      <c r="Y831">
        <f>AVERAGE(O831:T831)</f>
        <v>0</v>
      </c>
    </row>
    <row r="832" spans="1:25" x14ac:dyDescent="0.25">
      <c r="A832">
        <v>840</v>
      </c>
      <c r="B832" t="s">
        <v>992</v>
      </c>
      <c r="C832">
        <v>97600</v>
      </c>
      <c r="D832">
        <v>967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f t="shared" si="12"/>
        <v>0</v>
      </c>
      <c r="V832">
        <f>SUMIFS(Tabel132[Cluster],Tabel132[ID],A832)</f>
        <v>0</v>
      </c>
      <c r="W832" t="str">
        <f>IFERROR(_xlfn.T.TEST(E832:N832,O832:T832,2,2),"")</f>
        <v/>
      </c>
      <c r="X832">
        <f>AVERAGE(E832:N832)</f>
        <v>0</v>
      </c>
      <c r="Y832">
        <f>AVERAGE(O832:T832)</f>
        <v>0</v>
      </c>
    </row>
    <row r="833" spans="1:25" x14ac:dyDescent="0.25">
      <c r="A833">
        <v>841</v>
      </c>
      <c r="B833" t="s">
        <v>351</v>
      </c>
      <c r="C833">
        <v>100800</v>
      </c>
      <c r="D833">
        <v>948</v>
      </c>
      <c r="E833">
        <v>416</v>
      </c>
      <c r="F833">
        <v>466</v>
      </c>
      <c r="G833">
        <v>316</v>
      </c>
      <c r="H833">
        <v>82</v>
      </c>
      <c r="I833">
        <v>230</v>
      </c>
      <c r="J833">
        <v>67</v>
      </c>
      <c r="K833">
        <v>133</v>
      </c>
      <c r="L833">
        <v>193</v>
      </c>
      <c r="M833">
        <v>205</v>
      </c>
      <c r="N833">
        <v>195</v>
      </c>
      <c r="O833">
        <v>258</v>
      </c>
      <c r="P833">
        <v>457</v>
      </c>
      <c r="Q833">
        <v>478</v>
      </c>
      <c r="R833">
        <v>98</v>
      </c>
      <c r="S833">
        <v>457</v>
      </c>
      <c r="T833">
        <v>8</v>
      </c>
      <c r="U833">
        <f t="shared" si="12"/>
        <v>1</v>
      </c>
      <c r="V833">
        <f>SUMIFS(Tabel132[Cluster],Tabel132[ID],A833)</f>
        <v>0</v>
      </c>
      <c r="W833">
        <f>IFERROR(_xlfn.T.TEST(E833:N833,O833:T833,2,2),"")</f>
        <v>0.46821539929146128</v>
      </c>
      <c r="X833">
        <f>AVERAGE(E833:N833)</f>
        <v>230.3</v>
      </c>
      <c r="Y833">
        <f>AVERAGE(O833:T833)</f>
        <v>292.66666666666669</v>
      </c>
    </row>
    <row r="834" spans="1:25" x14ac:dyDescent="0.25">
      <c r="A834">
        <v>842</v>
      </c>
      <c r="B834" t="s">
        <v>352</v>
      </c>
      <c r="C834">
        <v>78900</v>
      </c>
      <c r="D834">
        <v>302</v>
      </c>
      <c r="E834">
        <v>8425</v>
      </c>
      <c r="F834">
        <v>2210</v>
      </c>
      <c r="G834">
        <v>7100</v>
      </c>
      <c r="H834">
        <v>6018</v>
      </c>
      <c r="I834">
        <v>536</v>
      </c>
      <c r="J834">
        <v>5641</v>
      </c>
      <c r="K834">
        <v>471</v>
      </c>
      <c r="L834">
        <v>1320</v>
      </c>
      <c r="M834">
        <v>737</v>
      </c>
      <c r="N834">
        <v>9706</v>
      </c>
      <c r="O834">
        <v>1580</v>
      </c>
      <c r="P834">
        <v>697</v>
      </c>
      <c r="Q834">
        <v>7113</v>
      </c>
      <c r="R834">
        <v>786</v>
      </c>
      <c r="S834">
        <v>1511</v>
      </c>
      <c r="T834">
        <v>1148</v>
      </c>
      <c r="U834">
        <f t="shared" si="12"/>
        <v>1</v>
      </c>
      <c r="V834">
        <f>SUMIFS(Tabel132[Cluster],Tabel132[ID],A834)</f>
        <v>86</v>
      </c>
      <c r="W834">
        <f>IFERROR(_xlfn.T.TEST(E834:N834,O834:T834,2,2),"")</f>
        <v>0.23009330088396893</v>
      </c>
      <c r="X834">
        <f>AVERAGE(E834:N834)</f>
        <v>4216.3999999999996</v>
      </c>
      <c r="Y834">
        <f>AVERAGE(O834:T834)</f>
        <v>2139.1666666666665</v>
      </c>
    </row>
    <row r="835" spans="1:25" x14ac:dyDescent="0.25">
      <c r="A835">
        <v>843</v>
      </c>
      <c r="B835" t="s">
        <v>353</v>
      </c>
      <c r="C835">
        <v>44300</v>
      </c>
      <c r="D835">
        <v>822</v>
      </c>
      <c r="E835">
        <v>5381</v>
      </c>
      <c r="F835">
        <v>2307</v>
      </c>
      <c r="G835">
        <v>2359</v>
      </c>
      <c r="H835">
        <v>1920</v>
      </c>
      <c r="I835">
        <v>1922</v>
      </c>
      <c r="J835">
        <v>2143</v>
      </c>
      <c r="K835">
        <v>2947</v>
      </c>
      <c r="L835">
        <v>973</v>
      </c>
      <c r="M835">
        <v>3481</v>
      </c>
      <c r="N835">
        <v>815</v>
      </c>
      <c r="O835">
        <v>2717</v>
      </c>
      <c r="P835">
        <v>3463</v>
      </c>
      <c r="Q835">
        <v>3272</v>
      </c>
      <c r="R835">
        <v>1806</v>
      </c>
      <c r="S835">
        <v>2327</v>
      </c>
      <c r="T835">
        <v>1077</v>
      </c>
      <c r="U835">
        <f t="shared" si="12"/>
        <v>1</v>
      </c>
      <c r="V835">
        <f>SUMIFS(Tabel132[Cluster],Tabel132[ID],A835)</f>
        <v>57</v>
      </c>
      <c r="W835">
        <f>IFERROR(_xlfn.T.TEST(E835:N835,O835:T835,2,2),"")</f>
        <v>0.97575314274079117</v>
      </c>
      <c r="X835">
        <f>AVERAGE(E835:N835)</f>
        <v>2424.8000000000002</v>
      </c>
      <c r="Y835">
        <f>AVERAGE(O835:T835)</f>
        <v>2443.6666666666665</v>
      </c>
    </row>
    <row r="836" spans="1:25" x14ac:dyDescent="0.25">
      <c r="A836">
        <v>844</v>
      </c>
      <c r="B836" t="s">
        <v>354</v>
      </c>
      <c r="C836">
        <v>1900</v>
      </c>
      <c r="D836">
        <v>985</v>
      </c>
      <c r="E836">
        <v>51647</v>
      </c>
      <c r="F836">
        <v>60313</v>
      </c>
      <c r="G836">
        <v>53506</v>
      </c>
      <c r="H836">
        <v>43759</v>
      </c>
      <c r="I836">
        <v>29920</v>
      </c>
      <c r="J836">
        <v>31820</v>
      </c>
      <c r="K836">
        <v>39371</v>
      </c>
      <c r="L836">
        <v>23835</v>
      </c>
      <c r="M836">
        <v>16649</v>
      </c>
      <c r="N836">
        <v>14918</v>
      </c>
      <c r="O836">
        <v>55104</v>
      </c>
      <c r="P836">
        <v>42540</v>
      </c>
      <c r="Q836">
        <v>60526</v>
      </c>
      <c r="R836">
        <v>56484</v>
      </c>
      <c r="S836">
        <v>30590</v>
      </c>
      <c r="T836">
        <v>12852</v>
      </c>
      <c r="U836">
        <f t="shared" ref="U836:U899" si="13">IF(AND(X836=0,Y836=0),0,1)</f>
        <v>1</v>
      </c>
      <c r="V836">
        <f>SUMIFS(Tabel132[Cluster],Tabel132[ID],A836)</f>
        <v>3</v>
      </c>
      <c r="W836">
        <f>IFERROR(_xlfn.T.TEST(E836:N836,O836:T836,2,2),"")</f>
        <v>0.46886930298290497</v>
      </c>
      <c r="X836">
        <f>AVERAGE(E836:N836)</f>
        <v>36573.800000000003</v>
      </c>
      <c r="Y836">
        <f>AVERAGE(O836:T836)</f>
        <v>43016</v>
      </c>
    </row>
    <row r="837" spans="1:25" x14ac:dyDescent="0.25">
      <c r="A837">
        <v>845</v>
      </c>
      <c r="B837" t="s">
        <v>993</v>
      </c>
      <c r="C837">
        <v>45800</v>
      </c>
      <c r="D837">
        <v>509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f t="shared" si="13"/>
        <v>0</v>
      </c>
      <c r="V837">
        <f>SUMIFS(Tabel132[Cluster],Tabel132[ID],A837)</f>
        <v>60</v>
      </c>
      <c r="W837" t="str">
        <f>IFERROR(_xlfn.T.TEST(E837:N837,O837:T837,2,2),"")</f>
        <v/>
      </c>
      <c r="X837">
        <f>AVERAGE(E837:N837)</f>
        <v>0</v>
      </c>
      <c r="Y837">
        <f>AVERAGE(O837:T837)</f>
        <v>0</v>
      </c>
    </row>
    <row r="838" spans="1:25" x14ac:dyDescent="0.25">
      <c r="A838">
        <v>846</v>
      </c>
      <c r="B838" t="s">
        <v>994</v>
      </c>
      <c r="C838">
        <v>63200</v>
      </c>
      <c r="D838">
        <v>519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218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f t="shared" si="13"/>
        <v>1</v>
      </c>
      <c r="V838">
        <f>SUMIFS(Tabel132[Cluster],Tabel132[ID],A838)</f>
        <v>0</v>
      </c>
      <c r="W838">
        <f>IFERROR(_xlfn.T.TEST(E838:N838,O838:T838,2,2),"")</f>
        <v>0.45768790507519963</v>
      </c>
      <c r="X838">
        <f>AVERAGE(E838:N838)</f>
        <v>21.8</v>
      </c>
      <c r="Y838">
        <f>AVERAGE(O838:T838)</f>
        <v>0</v>
      </c>
    </row>
    <row r="839" spans="1:25" x14ac:dyDescent="0.25">
      <c r="A839">
        <v>847</v>
      </c>
      <c r="B839" t="s">
        <v>355</v>
      </c>
      <c r="C839">
        <v>11700</v>
      </c>
      <c r="D839">
        <v>1002</v>
      </c>
      <c r="E839">
        <v>2156</v>
      </c>
      <c r="F839">
        <v>2592</v>
      </c>
      <c r="G839">
        <v>1867</v>
      </c>
      <c r="H839">
        <v>3571</v>
      </c>
      <c r="I839">
        <v>1289</v>
      </c>
      <c r="J839">
        <v>3120</v>
      </c>
      <c r="K839">
        <v>3109</v>
      </c>
      <c r="L839">
        <v>3465</v>
      </c>
      <c r="M839">
        <v>3130</v>
      </c>
      <c r="N839">
        <v>4197</v>
      </c>
      <c r="O839">
        <v>3167</v>
      </c>
      <c r="P839">
        <v>1530</v>
      </c>
      <c r="Q839">
        <v>2600</v>
      </c>
      <c r="R839">
        <v>2501</v>
      </c>
      <c r="S839">
        <v>2815</v>
      </c>
      <c r="T839">
        <v>4605</v>
      </c>
      <c r="U839">
        <f t="shared" si="13"/>
        <v>1</v>
      </c>
      <c r="V839">
        <f>SUMIFS(Tabel132[Cluster],Tabel132[ID],A839)</f>
        <v>15</v>
      </c>
      <c r="W839">
        <f>IFERROR(_xlfn.T.TEST(E839:N839,O839:T839,2,2),"")</f>
        <v>0.96709720321537562</v>
      </c>
      <c r="X839">
        <f>AVERAGE(E839:N839)</f>
        <v>2849.6</v>
      </c>
      <c r="Y839">
        <f>AVERAGE(O839:T839)</f>
        <v>2869.6666666666665</v>
      </c>
    </row>
    <row r="840" spans="1:25" x14ac:dyDescent="0.25">
      <c r="A840">
        <v>848</v>
      </c>
      <c r="B840" t="s">
        <v>995</v>
      </c>
      <c r="C840">
        <v>98300</v>
      </c>
      <c r="D840">
        <v>967</v>
      </c>
      <c r="E840">
        <v>195</v>
      </c>
      <c r="F840">
        <v>131</v>
      </c>
      <c r="G840">
        <v>148</v>
      </c>
      <c r="H840">
        <v>415</v>
      </c>
      <c r="I840">
        <v>16</v>
      </c>
      <c r="J840">
        <v>4</v>
      </c>
      <c r="K840">
        <v>365</v>
      </c>
      <c r="L840">
        <v>1645</v>
      </c>
      <c r="M840">
        <v>634</v>
      </c>
      <c r="N840">
        <v>1146</v>
      </c>
      <c r="O840">
        <v>0</v>
      </c>
      <c r="P840">
        <v>369</v>
      </c>
      <c r="Q840">
        <v>733</v>
      </c>
      <c r="R840">
        <v>179</v>
      </c>
      <c r="S840">
        <v>17</v>
      </c>
      <c r="T840">
        <v>94</v>
      </c>
      <c r="U840">
        <f t="shared" si="13"/>
        <v>1</v>
      </c>
      <c r="V840">
        <f>SUMIFS(Tabel132[Cluster],Tabel132[ID],A840)</f>
        <v>0</v>
      </c>
      <c r="W840">
        <f>IFERROR(_xlfn.T.TEST(E840:N840,O840:T840,2,2),"")</f>
        <v>0.33556836565991999</v>
      </c>
      <c r="X840">
        <f>AVERAGE(E840:N840)</f>
        <v>469.9</v>
      </c>
      <c r="Y840">
        <f>AVERAGE(O840:T840)</f>
        <v>232</v>
      </c>
    </row>
    <row r="841" spans="1:25" x14ac:dyDescent="0.25">
      <c r="A841">
        <v>849</v>
      </c>
      <c r="B841" t="s">
        <v>356</v>
      </c>
      <c r="C841">
        <v>10400</v>
      </c>
      <c r="D841">
        <v>677</v>
      </c>
      <c r="E841">
        <v>276</v>
      </c>
      <c r="F841">
        <v>271</v>
      </c>
      <c r="G841">
        <v>571</v>
      </c>
      <c r="H841">
        <v>520</v>
      </c>
      <c r="I841">
        <v>671</v>
      </c>
      <c r="J841">
        <v>369</v>
      </c>
      <c r="K841">
        <v>346</v>
      </c>
      <c r="L841">
        <v>158</v>
      </c>
      <c r="M841">
        <v>152</v>
      </c>
      <c r="N841">
        <v>193</v>
      </c>
      <c r="O841">
        <v>578</v>
      </c>
      <c r="P841">
        <v>443</v>
      </c>
      <c r="Q841">
        <v>446</v>
      </c>
      <c r="R841">
        <v>450</v>
      </c>
      <c r="S841">
        <v>187</v>
      </c>
      <c r="T841">
        <v>264</v>
      </c>
      <c r="U841">
        <f t="shared" si="13"/>
        <v>1</v>
      </c>
      <c r="V841">
        <f>SUMIFS(Tabel132[Cluster],Tabel132[ID],A841)</f>
        <v>13</v>
      </c>
      <c r="W841">
        <f>IFERROR(_xlfn.T.TEST(E841:N841,O841:T841,2,2),"")</f>
        <v>0.63614643590560416</v>
      </c>
      <c r="X841">
        <f>AVERAGE(E841:N841)</f>
        <v>352.7</v>
      </c>
      <c r="Y841">
        <f>AVERAGE(O841:T841)</f>
        <v>394.66666666666669</v>
      </c>
    </row>
    <row r="842" spans="1:25" x14ac:dyDescent="0.25">
      <c r="A842">
        <v>850</v>
      </c>
      <c r="B842" t="s">
        <v>996</v>
      </c>
      <c r="C842">
        <v>104800</v>
      </c>
      <c r="D842">
        <v>326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f t="shared" si="13"/>
        <v>0</v>
      </c>
      <c r="V842">
        <f>SUMIFS(Tabel132[Cluster],Tabel132[ID],A842)</f>
        <v>0</v>
      </c>
      <c r="W842" t="str">
        <f>IFERROR(_xlfn.T.TEST(E842:N842,O842:T842,2,2),"")</f>
        <v/>
      </c>
      <c r="X842">
        <f>AVERAGE(E842:N842)</f>
        <v>0</v>
      </c>
      <c r="Y842">
        <f>AVERAGE(O842:T842)</f>
        <v>0</v>
      </c>
    </row>
    <row r="843" spans="1:25" x14ac:dyDescent="0.25">
      <c r="A843">
        <v>851</v>
      </c>
      <c r="B843" t="s">
        <v>357</v>
      </c>
      <c r="C843">
        <v>78800</v>
      </c>
      <c r="D843">
        <v>302</v>
      </c>
      <c r="E843">
        <v>661</v>
      </c>
      <c r="F843">
        <v>1152</v>
      </c>
      <c r="G843">
        <v>1703</v>
      </c>
      <c r="H843">
        <v>1317</v>
      </c>
      <c r="I843">
        <v>272</v>
      </c>
      <c r="J843">
        <v>702</v>
      </c>
      <c r="K843">
        <v>569</v>
      </c>
      <c r="L843">
        <v>1095</v>
      </c>
      <c r="M843">
        <v>592</v>
      </c>
      <c r="N843">
        <v>697</v>
      </c>
      <c r="O843">
        <v>2582</v>
      </c>
      <c r="P843">
        <v>931</v>
      </c>
      <c r="Q843">
        <v>2730</v>
      </c>
      <c r="R843">
        <v>411</v>
      </c>
      <c r="S843">
        <v>697</v>
      </c>
      <c r="T843">
        <v>795</v>
      </c>
      <c r="U843">
        <f t="shared" si="13"/>
        <v>1</v>
      </c>
      <c r="V843">
        <f>SUMIFS(Tabel132[Cluster],Tabel132[ID],A843)</f>
        <v>86</v>
      </c>
      <c r="W843">
        <f>IFERROR(_xlfn.T.TEST(E843:N843,O843:T843,2,2),"")</f>
        <v>0.20411869923988685</v>
      </c>
      <c r="X843">
        <f>AVERAGE(E843:N843)</f>
        <v>876</v>
      </c>
      <c r="Y843">
        <f>AVERAGE(O843:T843)</f>
        <v>1357.6666666666667</v>
      </c>
    </row>
    <row r="844" spans="1:25" x14ac:dyDescent="0.25">
      <c r="A844">
        <v>852</v>
      </c>
      <c r="B844" t="s">
        <v>997</v>
      </c>
      <c r="C844">
        <v>94600</v>
      </c>
      <c r="D844">
        <v>370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1305</v>
      </c>
      <c r="K844">
        <v>0</v>
      </c>
      <c r="L844">
        <v>188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f t="shared" si="13"/>
        <v>1</v>
      </c>
      <c r="V844">
        <f>SUMIFS(Tabel132[Cluster],Tabel132[ID],A844)</f>
        <v>96</v>
      </c>
      <c r="W844">
        <f>IFERROR(_xlfn.T.TEST(E844:N844,O844:T844,2,2),"")</f>
        <v>0.39436784770830591</v>
      </c>
      <c r="X844">
        <f>AVERAGE(E844:N844)</f>
        <v>149.30000000000001</v>
      </c>
      <c r="Y844">
        <f>AVERAGE(O844:T844)</f>
        <v>0</v>
      </c>
    </row>
    <row r="845" spans="1:25" x14ac:dyDescent="0.25">
      <c r="A845">
        <v>853</v>
      </c>
      <c r="B845" t="s">
        <v>998</v>
      </c>
      <c r="C845">
        <v>46100</v>
      </c>
      <c r="D845">
        <v>518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f t="shared" si="13"/>
        <v>0</v>
      </c>
      <c r="V845">
        <f>SUMIFS(Tabel132[Cluster],Tabel132[ID],A845)</f>
        <v>0</v>
      </c>
      <c r="W845" t="str">
        <f>IFERROR(_xlfn.T.TEST(E845:N845,O845:T845,2,2),"")</f>
        <v/>
      </c>
      <c r="X845">
        <f>AVERAGE(E845:N845)</f>
        <v>0</v>
      </c>
      <c r="Y845">
        <f>AVERAGE(O845:T845)</f>
        <v>0</v>
      </c>
    </row>
    <row r="846" spans="1:25" x14ac:dyDescent="0.25">
      <c r="A846">
        <v>854</v>
      </c>
      <c r="B846" t="s">
        <v>358</v>
      </c>
      <c r="C846">
        <v>6500</v>
      </c>
      <c r="D846">
        <v>369</v>
      </c>
      <c r="E846">
        <v>5462</v>
      </c>
      <c r="F846">
        <v>3101</v>
      </c>
      <c r="G846">
        <v>2377</v>
      </c>
      <c r="H846">
        <v>2174</v>
      </c>
      <c r="I846">
        <v>2614</v>
      </c>
      <c r="J846">
        <v>489</v>
      </c>
      <c r="K846">
        <v>3967</v>
      </c>
      <c r="L846">
        <v>2343</v>
      </c>
      <c r="M846">
        <v>1683</v>
      </c>
      <c r="N846">
        <v>2780</v>
      </c>
      <c r="O846">
        <v>4873</v>
      </c>
      <c r="P846">
        <v>2165</v>
      </c>
      <c r="Q846">
        <v>2485</v>
      </c>
      <c r="R846">
        <v>3840</v>
      </c>
      <c r="S846">
        <v>3781</v>
      </c>
      <c r="T846">
        <v>2330</v>
      </c>
      <c r="U846">
        <f t="shared" si="13"/>
        <v>1</v>
      </c>
      <c r="V846">
        <f>SUMIFS(Tabel132[Cluster],Tabel132[ID],A846)</f>
        <v>9</v>
      </c>
      <c r="W846">
        <f>IFERROR(_xlfn.T.TEST(E846:N846,O846:T846,2,2),"")</f>
        <v>0.40959887756726199</v>
      </c>
      <c r="X846">
        <f>AVERAGE(E846:N846)</f>
        <v>2699</v>
      </c>
      <c r="Y846">
        <f>AVERAGE(O846:T846)</f>
        <v>3245.6666666666665</v>
      </c>
    </row>
    <row r="847" spans="1:25" x14ac:dyDescent="0.25">
      <c r="A847">
        <v>855</v>
      </c>
      <c r="B847" t="s">
        <v>999</v>
      </c>
      <c r="C847">
        <v>110100</v>
      </c>
      <c r="D847">
        <v>1000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f t="shared" si="13"/>
        <v>0</v>
      </c>
      <c r="V847">
        <f>SUMIFS(Tabel132[Cluster],Tabel132[ID],A847)</f>
        <v>0</v>
      </c>
      <c r="W847" t="str">
        <f>IFERROR(_xlfn.T.TEST(E847:N847,O847:T847,2,2),"")</f>
        <v/>
      </c>
      <c r="X847">
        <f>AVERAGE(E847:N847)</f>
        <v>0</v>
      </c>
      <c r="Y847">
        <f>AVERAGE(O847:T847)</f>
        <v>0</v>
      </c>
    </row>
    <row r="848" spans="1:25" x14ac:dyDescent="0.25">
      <c r="A848">
        <v>856</v>
      </c>
      <c r="B848" t="s">
        <v>1000</v>
      </c>
      <c r="C848">
        <v>65600</v>
      </c>
      <c r="D848">
        <v>549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f t="shared" si="13"/>
        <v>0</v>
      </c>
      <c r="V848">
        <f>SUMIFS(Tabel132[Cluster],Tabel132[ID],A848)</f>
        <v>0</v>
      </c>
      <c r="W848" t="str">
        <f>IFERROR(_xlfn.T.TEST(E848:N848,O848:T848,2,2),"")</f>
        <v/>
      </c>
      <c r="X848">
        <f>AVERAGE(E848:N848)</f>
        <v>0</v>
      </c>
      <c r="Y848">
        <f>AVERAGE(O848:T848)</f>
        <v>0</v>
      </c>
    </row>
    <row r="849" spans="1:25" x14ac:dyDescent="0.25">
      <c r="A849">
        <v>857</v>
      </c>
      <c r="B849" t="s">
        <v>359</v>
      </c>
      <c r="C849">
        <v>10300</v>
      </c>
      <c r="D849">
        <v>677</v>
      </c>
      <c r="E849">
        <v>1403</v>
      </c>
      <c r="F849">
        <v>1385</v>
      </c>
      <c r="G849">
        <v>3893</v>
      </c>
      <c r="H849">
        <v>2744</v>
      </c>
      <c r="I849">
        <v>3543</v>
      </c>
      <c r="J849">
        <v>4646</v>
      </c>
      <c r="K849">
        <v>2603</v>
      </c>
      <c r="L849">
        <v>1001</v>
      </c>
      <c r="M849">
        <v>2423</v>
      </c>
      <c r="N849">
        <v>1346</v>
      </c>
      <c r="O849">
        <v>7281</v>
      </c>
      <c r="P849">
        <v>2793</v>
      </c>
      <c r="Q849">
        <v>2069</v>
      </c>
      <c r="R849">
        <v>5581</v>
      </c>
      <c r="S849">
        <v>1408</v>
      </c>
      <c r="T849">
        <v>2132</v>
      </c>
      <c r="U849">
        <f t="shared" si="13"/>
        <v>1</v>
      </c>
      <c r="V849">
        <f>SUMIFS(Tabel132[Cluster],Tabel132[ID],A849)</f>
        <v>13</v>
      </c>
      <c r="W849">
        <f>IFERROR(_xlfn.T.TEST(E849:N849,O849:T849,2,2),"")</f>
        <v>0.25737211575672098</v>
      </c>
      <c r="X849">
        <f>AVERAGE(E849:N849)</f>
        <v>2498.6999999999998</v>
      </c>
      <c r="Y849">
        <f>AVERAGE(O849:T849)</f>
        <v>3544</v>
      </c>
    </row>
    <row r="850" spans="1:25" x14ac:dyDescent="0.25">
      <c r="A850">
        <v>858</v>
      </c>
      <c r="B850" t="s">
        <v>1001</v>
      </c>
      <c r="C850">
        <v>102400</v>
      </c>
      <c r="D850">
        <v>932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f t="shared" si="13"/>
        <v>0</v>
      </c>
      <c r="V850">
        <f>SUMIFS(Tabel132[Cluster],Tabel132[ID],A850)</f>
        <v>0</v>
      </c>
      <c r="W850" t="str">
        <f>IFERROR(_xlfn.T.TEST(E850:N850,O850:T850,2,2),"")</f>
        <v/>
      </c>
      <c r="X850">
        <f>AVERAGE(E850:N850)</f>
        <v>0</v>
      </c>
      <c r="Y850">
        <f>AVERAGE(O850:T850)</f>
        <v>0</v>
      </c>
    </row>
    <row r="851" spans="1:25" x14ac:dyDescent="0.25">
      <c r="A851">
        <v>859</v>
      </c>
      <c r="B851" t="s">
        <v>1002</v>
      </c>
      <c r="C851">
        <v>94700</v>
      </c>
      <c r="D851">
        <v>370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f t="shared" si="13"/>
        <v>0</v>
      </c>
      <c r="V851">
        <f>SUMIFS(Tabel132[Cluster],Tabel132[ID],A851)</f>
        <v>96</v>
      </c>
      <c r="W851" t="str">
        <f>IFERROR(_xlfn.T.TEST(E851:N851,O851:T851,2,2),"")</f>
        <v/>
      </c>
      <c r="X851">
        <f>AVERAGE(E851:N851)</f>
        <v>0</v>
      </c>
      <c r="Y851">
        <f>AVERAGE(O851:T851)</f>
        <v>0</v>
      </c>
    </row>
    <row r="852" spans="1:25" x14ac:dyDescent="0.25">
      <c r="A852">
        <v>860</v>
      </c>
      <c r="B852" t="s">
        <v>1003</v>
      </c>
      <c r="C852">
        <v>85700</v>
      </c>
      <c r="D852">
        <v>881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f t="shared" si="13"/>
        <v>0</v>
      </c>
      <c r="V852">
        <f>SUMIFS(Tabel132[Cluster],Tabel132[ID],A852)</f>
        <v>93</v>
      </c>
      <c r="W852" t="str">
        <f>IFERROR(_xlfn.T.TEST(E852:N852,O852:T852,2,2),"")</f>
        <v/>
      </c>
      <c r="X852">
        <f>AVERAGE(E852:N852)</f>
        <v>0</v>
      </c>
      <c r="Y852">
        <f>AVERAGE(O852:T852)</f>
        <v>0</v>
      </c>
    </row>
    <row r="853" spans="1:25" x14ac:dyDescent="0.25">
      <c r="A853">
        <v>861</v>
      </c>
      <c r="B853" t="s">
        <v>1004</v>
      </c>
      <c r="C853">
        <v>46300</v>
      </c>
      <c r="D853">
        <v>518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f t="shared" si="13"/>
        <v>0</v>
      </c>
      <c r="V853">
        <f>SUMIFS(Tabel132[Cluster],Tabel132[ID],A853)</f>
        <v>0</v>
      </c>
      <c r="W853" t="str">
        <f>IFERROR(_xlfn.T.TEST(E853:N853,O853:T853,2,2),"")</f>
        <v/>
      </c>
      <c r="X853">
        <f>AVERAGE(E853:N853)</f>
        <v>0</v>
      </c>
      <c r="Y853">
        <f>AVERAGE(O853:T853)</f>
        <v>0</v>
      </c>
    </row>
    <row r="854" spans="1:25" x14ac:dyDescent="0.25">
      <c r="A854">
        <v>862</v>
      </c>
      <c r="B854" t="s">
        <v>360</v>
      </c>
      <c r="C854">
        <v>8200</v>
      </c>
      <c r="D854">
        <v>378</v>
      </c>
      <c r="E854">
        <v>16827</v>
      </c>
      <c r="F854">
        <v>13927</v>
      </c>
      <c r="G854">
        <v>22073</v>
      </c>
      <c r="H854">
        <v>11034</v>
      </c>
      <c r="I854">
        <v>17972</v>
      </c>
      <c r="J854">
        <v>10417</v>
      </c>
      <c r="K854">
        <v>9453</v>
      </c>
      <c r="L854">
        <v>6183</v>
      </c>
      <c r="M854">
        <v>9042</v>
      </c>
      <c r="N854">
        <v>8421</v>
      </c>
      <c r="O854">
        <v>23265</v>
      </c>
      <c r="P854">
        <v>11533</v>
      </c>
      <c r="Q854">
        <v>16943</v>
      </c>
      <c r="R854">
        <v>14320</v>
      </c>
      <c r="S854">
        <v>8843</v>
      </c>
      <c r="T854">
        <v>10672</v>
      </c>
      <c r="U854">
        <f t="shared" si="13"/>
        <v>1</v>
      </c>
      <c r="V854">
        <f>SUMIFS(Tabel132[Cluster],Tabel132[ID],A854)</f>
        <v>11</v>
      </c>
      <c r="W854">
        <f>IFERROR(_xlfn.T.TEST(E854:N854,O854:T854,2,2),"")</f>
        <v>0.52266592647330756</v>
      </c>
      <c r="X854">
        <f>AVERAGE(E854:N854)</f>
        <v>12534.9</v>
      </c>
      <c r="Y854">
        <f>AVERAGE(O854:T854)</f>
        <v>14262.666666666666</v>
      </c>
    </row>
    <row r="855" spans="1:25" x14ac:dyDescent="0.25">
      <c r="A855">
        <v>863</v>
      </c>
      <c r="B855" t="s">
        <v>361</v>
      </c>
      <c r="C855">
        <v>109700</v>
      </c>
      <c r="D855">
        <v>1000</v>
      </c>
      <c r="E855">
        <v>253</v>
      </c>
      <c r="F855">
        <v>1078</v>
      </c>
      <c r="G855">
        <v>530</v>
      </c>
      <c r="H855">
        <v>145</v>
      </c>
      <c r="I855">
        <v>385</v>
      </c>
      <c r="J855">
        <v>342</v>
      </c>
      <c r="K855">
        <v>110</v>
      </c>
      <c r="L855">
        <v>366</v>
      </c>
      <c r="M855">
        <v>102</v>
      </c>
      <c r="N855">
        <v>201</v>
      </c>
      <c r="O855">
        <v>1091</v>
      </c>
      <c r="P855">
        <v>290</v>
      </c>
      <c r="Q855">
        <v>341</v>
      </c>
      <c r="R855">
        <v>856</v>
      </c>
      <c r="S855">
        <v>1114</v>
      </c>
      <c r="T855">
        <v>82</v>
      </c>
      <c r="U855">
        <f t="shared" si="13"/>
        <v>1</v>
      </c>
      <c r="V855">
        <f>SUMIFS(Tabel132[Cluster],Tabel132[ID],A855)</f>
        <v>0</v>
      </c>
      <c r="W855">
        <f>IFERROR(_xlfn.T.TEST(E855:N855,O855:T855,2,2),"")</f>
        <v>0.15080235718691556</v>
      </c>
      <c r="X855">
        <f>AVERAGE(E855:N855)</f>
        <v>351.2</v>
      </c>
      <c r="Y855">
        <f>AVERAGE(O855:T855)</f>
        <v>629</v>
      </c>
    </row>
    <row r="856" spans="1:25" x14ac:dyDescent="0.25">
      <c r="A856">
        <v>864</v>
      </c>
      <c r="B856" t="s">
        <v>1005</v>
      </c>
      <c r="C856">
        <v>63600</v>
      </c>
      <c r="D856">
        <v>549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f t="shared" si="13"/>
        <v>0</v>
      </c>
      <c r="V856">
        <f>SUMIFS(Tabel132[Cluster],Tabel132[ID],A856)</f>
        <v>0</v>
      </c>
      <c r="W856" t="str">
        <f>IFERROR(_xlfn.T.TEST(E856:N856,O856:T856,2,2),"")</f>
        <v/>
      </c>
      <c r="X856">
        <f>AVERAGE(E856:N856)</f>
        <v>0</v>
      </c>
      <c r="Y856">
        <f>AVERAGE(O856:T856)</f>
        <v>0</v>
      </c>
    </row>
    <row r="857" spans="1:25" x14ac:dyDescent="0.25">
      <c r="A857">
        <v>865</v>
      </c>
      <c r="B857" t="s">
        <v>1006</v>
      </c>
      <c r="C857">
        <v>3100</v>
      </c>
      <c r="D857">
        <v>322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f t="shared" si="13"/>
        <v>0</v>
      </c>
      <c r="V857">
        <f>SUMIFS(Tabel132[Cluster],Tabel132[ID],A857)</f>
        <v>0</v>
      </c>
      <c r="W857" t="str">
        <f>IFERROR(_xlfn.T.TEST(E857:N857,O857:T857,2,2),"")</f>
        <v/>
      </c>
      <c r="X857">
        <f>AVERAGE(E857:N857)</f>
        <v>0</v>
      </c>
      <c r="Y857">
        <f>AVERAGE(O857:T857)</f>
        <v>0</v>
      </c>
    </row>
    <row r="858" spans="1:25" x14ac:dyDescent="0.25">
      <c r="A858">
        <v>866</v>
      </c>
      <c r="B858" t="s">
        <v>1007</v>
      </c>
      <c r="C858">
        <v>104900</v>
      </c>
      <c r="D858">
        <v>326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f t="shared" si="13"/>
        <v>0</v>
      </c>
      <c r="V858">
        <f>SUMIFS(Tabel132[Cluster],Tabel132[ID],A858)</f>
        <v>0</v>
      </c>
      <c r="W858" t="str">
        <f>IFERROR(_xlfn.T.TEST(E858:N858,O858:T858,2,2),"")</f>
        <v/>
      </c>
      <c r="X858">
        <f>AVERAGE(E858:N858)</f>
        <v>0</v>
      </c>
      <c r="Y858">
        <f>AVERAGE(O858:T858)</f>
        <v>0</v>
      </c>
    </row>
    <row r="859" spans="1:25" x14ac:dyDescent="0.25">
      <c r="A859">
        <v>867</v>
      </c>
      <c r="B859" t="s">
        <v>362</v>
      </c>
      <c r="C859">
        <v>85400</v>
      </c>
      <c r="D859">
        <v>1132</v>
      </c>
      <c r="E859">
        <v>37</v>
      </c>
      <c r="F859">
        <v>788</v>
      </c>
      <c r="G859">
        <v>1023</v>
      </c>
      <c r="H859">
        <v>4</v>
      </c>
      <c r="I859">
        <v>136</v>
      </c>
      <c r="J859">
        <v>1376</v>
      </c>
      <c r="K859">
        <v>327</v>
      </c>
      <c r="L859">
        <v>3840</v>
      </c>
      <c r="M859">
        <v>156</v>
      </c>
      <c r="N859">
        <v>938</v>
      </c>
      <c r="O859">
        <v>2981</v>
      </c>
      <c r="P859">
        <v>400</v>
      </c>
      <c r="Q859">
        <v>610</v>
      </c>
      <c r="R859">
        <v>5116</v>
      </c>
      <c r="S859">
        <v>3130</v>
      </c>
      <c r="T859">
        <v>13</v>
      </c>
      <c r="U859">
        <f t="shared" si="13"/>
        <v>1</v>
      </c>
      <c r="V859">
        <f>SUMIFS(Tabel132[Cluster],Tabel132[ID],A859)</f>
        <v>93</v>
      </c>
      <c r="W859">
        <f>IFERROR(_xlfn.T.TEST(E859:N859,O859:T859,2,2),"")</f>
        <v>0.15483755679321942</v>
      </c>
      <c r="X859">
        <f>AVERAGE(E859:N859)</f>
        <v>862.5</v>
      </c>
      <c r="Y859">
        <f>AVERAGE(O859:T859)</f>
        <v>2041.6666666666667</v>
      </c>
    </row>
    <row r="860" spans="1:25" x14ac:dyDescent="0.25">
      <c r="A860">
        <v>868</v>
      </c>
      <c r="B860" t="s">
        <v>1008</v>
      </c>
      <c r="C860">
        <v>85800</v>
      </c>
      <c r="D860">
        <v>881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f t="shared" si="13"/>
        <v>0</v>
      </c>
      <c r="V860">
        <f>SUMIFS(Tabel132[Cluster],Tabel132[ID],A860)</f>
        <v>93</v>
      </c>
      <c r="W860" t="str">
        <f>IFERROR(_xlfn.T.TEST(E860:N860,O860:T860,2,2),"")</f>
        <v/>
      </c>
      <c r="X860">
        <f>AVERAGE(E860:N860)</f>
        <v>0</v>
      </c>
      <c r="Y860">
        <f>AVERAGE(O860:T860)</f>
        <v>0</v>
      </c>
    </row>
    <row r="861" spans="1:25" x14ac:dyDescent="0.25">
      <c r="A861">
        <v>869</v>
      </c>
      <c r="B861" t="s">
        <v>363</v>
      </c>
      <c r="C861">
        <v>17200</v>
      </c>
      <c r="D861">
        <v>425</v>
      </c>
      <c r="E861">
        <v>280</v>
      </c>
      <c r="F861">
        <v>180</v>
      </c>
      <c r="G861">
        <v>159</v>
      </c>
      <c r="H861">
        <v>42</v>
      </c>
      <c r="I861">
        <v>108</v>
      </c>
      <c r="J861">
        <v>170</v>
      </c>
      <c r="K861">
        <v>145</v>
      </c>
      <c r="L861">
        <v>45</v>
      </c>
      <c r="M861">
        <v>119</v>
      </c>
      <c r="N861">
        <v>34</v>
      </c>
      <c r="O861">
        <v>138</v>
      </c>
      <c r="P861">
        <v>158</v>
      </c>
      <c r="Q861">
        <v>24</v>
      </c>
      <c r="R861">
        <v>131</v>
      </c>
      <c r="S861">
        <v>99</v>
      </c>
      <c r="T861">
        <v>22</v>
      </c>
      <c r="U861">
        <f t="shared" si="13"/>
        <v>1</v>
      </c>
      <c r="V861">
        <f>SUMIFS(Tabel132[Cluster],Tabel132[ID],A861)</f>
        <v>21</v>
      </c>
      <c r="W861">
        <f>IFERROR(_xlfn.T.TEST(E861:N861,O861:T861,2,2),"")</f>
        <v>0.38303889057995077</v>
      </c>
      <c r="X861">
        <f>AVERAGE(E861:N861)</f>
        <v>128.19999999999999</v>
      </c>
      <c r="Y861">
        <f>AVERAGE(O861:T861)</f>
        <v>95.333333333333329</v>
      </c>
    </row>
    <row r="862" spans="1:25" x14ac:dyDescent="0.25">
      <c r="A862">
        <v>870</v>
      </c>
      <c r="B862" t="s">
        <v>1009</v>
      </c>
      <c r="C862">
        <v>46200</v>
      </c>
      <c r="D862">
        <v>518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f t="shared" si="13"/>
        <v>0</v>
      </c>
      <c r="V862">
        <f>SUMIFS(Tabel132[Cluster],Tabel132[ID],A862)</f>
        <v>0</v>
      </c>
      <c r="W862" t="str">
        <f>IFERROR(_xlfn.T.TEST(E862:N862,O862:T862,2,2),"")</f>
        <v/>
      </c>
      <c r="X862">
        <f>AVERAGE(E862:N862)</f>
        <v>0</v>
      </c>
      <c r="Y862">
        <f>AVERAGE(O862:T862)</f>
        <v>0</v>
      </c>
    </row>
    <row r="863" spans="1:25" x14ac:dyDescent="0.25">
      <c r="A863">
        <v>871</v>
      </c>
      <c r="B863" t="s">
        <v>1010</v>
      </c>
      <c r="C863">
        <v>103100</v>
      </c>
      <c r="D863">
        <v>967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f t="shared" si="13"/>
        <v>0</v>
      </c>
      <c r="V863">
        <f>SUMIFS(Tabel132[Cluster],Tabel132[ID],A863)</f>
        <v>0</v>
      </c>
      <c r="W863" t="str">
        <f>IFERROR(_xlfn.T.TEST(E863:N863,O863:T863,2,2),"")</f>
        <v/>
      </c>
      <c r="X863">
        <f>AVERAGE(E863:N863)</f>
        <v>0</v>
      </c>
      <c r="Y863">
        <f>AVERAGE(O863:T863)</f>
        <v>0</v>
      </c>
    </row>
    <row r="864" spans="1:25" x14ac:dyDescent="0.25">
      <c r="A864">
        <v>872</v>
      </c>
      <c r="B864" t="s">
        <v>1011</v>
      </c>
      <c r="C864">
        <v>84500</v>
      </c>
      <c r="D864">
        <v>165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f t="shared" si="13"/>
        <v>0</v>
      </c>
      <c r="V864">
        <f>SUMIFS(Tabel132[Cluster],Tabel132[ID],A864)</f>
        <v>92</v>
      </c>
      <c r="W864" t="str">
        <f>IFERROR(_xlfn.T.TEST(E864:N864,O864:T864,2,2),"")</f>
        <v/>
      </c>
      <c r="X864">
        <f>AVERAGE(E864:N864)</f>
        <v>0</v>
      </c>
      <c r="Y864">
        <f>AVERAGE(O864:T864)</f>
        <v>0</v>
      </c>
    </row>
    <row r="865" spans="1:25" x14ac:dyDescent="0.25">
      <c r="A865">
        <v>873</v>
      </c>
      <c r="B865" t="s">
        <v>364</v>
      </c>
      <c r="C865">
        <v>7800</v>
      </c>
      <c r="D865">
        <v>378</v>
      </c>
      <c r="E865">
        <v>3436</v>
      </c>
      <c r="F865">
        <v>4910</v>
      </c>
      <c r="G865">
        <v>6348</v>
      </c>
      <c r="H865">
        <v>6188</v>
      </c>
      <c r="I865">
        <v>5523</v>
      </c>
      <c r="J865">
        <v>3003</v>
      </c>
      <c r="K865">
        <v>2395</v>
      </c>
      <c r="L865">
        <v>3161</v>
      </c>
      <c r="M865">
        <v>6708</v>
      </c>
      <c r="N865">
        <v>3255</v>
      </c>
      <c r="O865">
        <v>3391</v>
      </c>
      <c r="P865">
        <v>2998</v>
      </c>
      <c r="Q865">
        <v>4309</v>
      </c>
      <c r="R865">
        <v>2031</v>
      </c>
      <c r="S865">
        <v>8859</v>
      </c>
      <c r="T865">
        <v>11486</v>
      </c>
      <c r="U865">
        <f t="shared" si="13"/>
        <v>1</v>
      </c>
      <c r="V865">
        <f>SUMIFS(Tabel132[Cluster],Tabel132[ID],A865)</f>
        <v>11</v>
      </c>
      <c r="W865">
        <f>IFERROR(_xlfn.T.TEST(E865:N865,O865:T865,2,2),"")</f>
        <v>0.4605080506475745</v>
      </c>
      <c r="X865">
        <f>AVERAGE(E865:N865)</f>
        <v>4492.7</v>
      </c>
      <c r="Y865">
        <f>AVERAGE(O865:T865)</f>
        <v>5512.333333333333</v>
      </c>
    </row>
    <row r="866" spans="1:25" x14ac:dyDescent="0.25">
      <c r="A866">
        <v>874</v>
      </c>
      <c r="B866" t="s">
        <v>365</v>
      </c>
      <c r="C866">
        <v>79700</v>
      </c>
      <c r="D866">
        <v>339</v>
      </c>
      <c r="E866">
        <v>755</v>
      </c>
      <c r="F866">
        <v>267</v>
      </c>
      <c r="G866">
        <v>281</v>
      </c>
      <c r="H866">
        <v>247</v>
      </c>
      <c r="I866">
        <v>102</v>
      </c>
      <c r="J866">
        <v>35</v>
      </c>
      <c r="K866">
        <v>150</v>
      </c>
      <c r="L866">
        <v>91</v>
      </c>
      <c r="M866">
        <v>151</v>
      </c>
      <c r="N866">
        <v>73</v>
      </c>
      <c r="O866">
        <v>283</v>
      </c>
      <c r="P866">
        <v>268</v>
      </c>
      <c r="Q866">
        <v>240</v>
      </c>
      <c r="R866">
        <v>101</v>
      </c>
      <c r="S866">
        <v>117</v>
      </c>
      <c r="T866">
        <v>29</v>
      </c>
      <c r="U866">
        <f t="shared" si="13"/>
        <v>1</v>
      </c>
      <c r="V866">
        <f>SUMIFS(Tabel132[Cluster],Tabel132[ID],A866)</f>
        <v>86</v>
      </c>
      <c r="W866">
        <f>IFERROR(_xlfn.T.TEST(E866:N866,O866:T866,2,2),"")</f>
        <v>0.65313912787881412</v>
      </c>
      <c r="X866">
        <f>AVERAGE(E866:N866)</f>
        <v>215.2</v>
      </c>
      <c r="Y866">
        <f>AVERAGE(O866:T866)</f>
        <v>173</v>
      </c>
    </row>
    <row r="867" spans="1:25" x14ac:dyDescent="0.25">
      <c r="A867">
        <v>875</v>
      </c>
      <c r="B867" t="s">
        <v>1012</v>
      </c>
      <c r="C867">
        <v>85900</v>
      </c>
      <c r="D867">
        <v>881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f t="shared" si="13"/>
        <v>0</v>
      </c>
      <c r="V867">
        <f>SUMIFS(Tabel132[Cluster],Tabel132[ID],A867)</f>
        <v>93</v>
      </c>
      <c r="W867" t="str">
        <f>IFERROR(_xlfn.T.TEST(E867:N867,O867:T867,2,2),"")</f>
        <v/>
      </c>
      <c r="X867">
        <f>AVERAGE(E867:N867)</f>
        <v>0</v>
      </c>
      <c r="Y867">
        <f>AVERAGE(O867:T867)</f>
        <v>0</v>
      </c>
    </row>
    <row r="868" spans="1:25" x14ac:dyDescent="0.25">
      <c r="A868">
        <v>876</v>
      </c>
      <c r="B868" t="s">
        <v>1013</v>
      </c>
      <c r="C868">
        <v>98400</v>
      </c>
      <c r="D868">
        <v>848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f t="shared" si="13"/>
        <v>0</v>
      </c>
      <c r="V868">
        <f>SUMIFS(Tabel132[Cluster],Tabel132[ID],A868)</f>
        <v>0</v>
      </c>
      <c r="W868" t="str">
        <f>IFERROR(_xlfn.T.TEST(E868:N868,O868:T868,2,2),"")</f>
        <v/>
      </c>
      <c r="X868">
        <f>AVERAGE(E868:N868)</f>
        <v>0</v>
      </c>
      <c r="Y868">
        <f>AVERAGE(O868:T868)</f>
        <v>0</v>
      </c>
    </row>
    <row r="869" spans="1:25" x14ac:dyDescent="0.25">
      <c r="A869">
        <v>877</v>
      </c>
      <c r="B869" t="s">
        <v>366</v>
      </c>
      <c r="C869">
        <v>109300</v>
      </c>
      <c r="D869">
        <v>1000</v>
      </c>
      <c r="E869">
        <v>100</v>
      </c>
      <c r="F869">
        <v>515</v>
      </c>
      <c r="G869">
        <v>94</v>
      </c>
      <c r="H869">
        <v>0</v>
      </c>
      <c r="I869">
        <v>221</v>
      </c>
      <c r="J869">
        <v>6</v>
      </c>
      <c r="K869">
        <v>10</v>
      </c>
      <c r="L869">
        <v>172</v>
      </c>
      <c r="M869">
        <v>5</v>
      </c>
      <c r="N869">
        <v>83</v>
      </c>
      <c r="O869">
        <v>1781</v>
      </c>
      <c r="P869">
        <v>12</v>
      </c>
      <c r="Q869">
        <v>21</v>
      </c>
      <c r="R869">
        <v>224</v>
      </c>
      <c r="S869">
        <v>739</v>
      </c>
      <c r="T869">
        <v>16</v>
      </c>
      <c r="U869">
        <f t="shared" si="13"/>
        <v>1</v>
      </c>
      <c r="V869">
        <f>SUMIFS(Tabel132[Cluster],Tabel132[ID],A869)</f>
        <v>0</v>
      </c>
      <c r="W869">
        <f>IFERROR(_xlfn.T.TEST(E869:N869,O869:T869,2,2),"")</f>
        <v>0.15006647547712179</v>
      </c>
      <c r="X869">
        <f>AVERAGE(E869:N869)</f>
        <v>120.6</v>
      </c>
      <c r="Y869">
        <f>AVERAGE(O869:T869)</f>
        <v>465.5</v>
      </c>
    </row>
    <row r="870" spans="1:25" x14ac:dyDescent="0.25">
      <c r="A870">
        <v>878</v>
      </c>
      <c r="B870" t="s">
        <v>367</v>
      </c>
      <c r="C870">
        <v>5700</v>
      </c>
      <c r="D870">
        <v>345</v>
      </c>
      <c r="E870">
        <v>2271</v>
      </c>
      <c r="F870">
        <v>4031</v>
      </c>
      <c r="G870">
        <v>2625</v>
      </c>
      <c r="H870">
        <v>4861</v>
      </c>
      <c r="I870">
        <v>2690</v>
      </c>
      <c r="J870">
        <v>4589</v>
      </c>
      <c r="K870">
        <v>2502</v>
      </c>
      <c r="L870">
        <v>5098</v>
      </c>
      <c r="M870">
        <v>3425</v>
      </c>
      <c r="N870">
        <v>2116</v>
      </c>
      <c r="O870">
        <v>1960</v>
      </c>
      <c r="P870">
        <v>3617</v>
      </c>
      <c r="Q870">
        <v>3141</v>
      </c>
      <c r="R870">
        <v>2328</v>
      </c>
      <c r="S870">
        <v>6107</v>
      </c>
      <c r="T870">
        <v>7571</v>
      </c>
      <c r="U870">
        <f t="shared" si="13"/>
        <v>1</v>
      </c>
      <c r="V870">
        <f>SUMIFS(Tabel132[Cluster],Tabel132[ID],A870)</f>
        <v>8</v>
      </c>
      <c r="W870">
        <f>IFERROR(_xlfn.T.TEST(E870:N870,O870:T870,2,2),"")</f>
        <v>0.41603164406556381</v>
      </c>
      <c r="X870">
        <f>AVERAGE(E870:N870)</f>
        <v>3420.8</v>
      </c>
      <c r="Y870">
        <f>AVERAGE(O870:T870)</f>
        <v>4120.666666666667</v>
      </c>
    </row>
    <row r="871" spans="1:25" x14ac:dyDescent="0.25">
      <c r="A871">
        <v>879</v>
      </c>
      <c r="B871" t="s">
        <v>1014</v>
      </c>
      <c r="C871">
        <v>25900</v>
      </c>
      <c r="D871">
        <v>254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f t="shared" si="13"/>
        <v>0</v>
      </c>
      <c r="V871">
        <f>SUMIFS(Tabel132[Cluster],Tabel132[ID],A871)</f>
        <v>34</v>
      </c>
      <c r="W871" t="str">
        <f>IFERROR(_xlfn.T.TEST(E871:N871,O871:T871,2,2),"")</f>
        <v/>
      </c>
      <c r="X871">
        <f>AVERAGE(E871:N871)</f>
        <v>0</v>
      </c>
      <c r="Y871">
        <f>AVERAGE(O871:T871)</f>
        <v>0</v>
      </c>
    </row>
    <row r="872" spans="1:25" x14ac:dyDescent="0.25">
      <c r="A872">
        <v>880</v>
      </c>
      <c r="B872" t="s">
        <v>368</v>
      </c>
      <c r="C872">
        <v>87200</v>
      </c>
      <c r="D872">
        <v>987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21</v>
      </c>
      <c r="M872">
        <v>0</v>
      </c>
      <c r="N872">
        <v>8</v>
      </c>
      <c r="O872">
        <v>0</v>
      </c>
      <c r="P872">
        <v>1</v>
      </c>
      <c r="Q872">
        <v>0</v>
      </c>
      <c r="R872">
        <v>1</v>
      </c>
      <c r="S872">
        <v>1</v>
      </c>
      <c r="T872">
        <v>0</v>
      </c>
      <c r="U872">
        <f t="shared" si="13"/>
        <v>1</v>
      </c>
      <c r="V872">
        <f>SUMIFS(Tabel132[Cluster],Tabel132[ID],A872)</f>
        <v>94</v>
      </c>
      <c r="W872">
        <f>IFERROR(_xlfn.T.TEST(E872:N872,O872:T872,2,2),"")</f>
        <v>0.41171828072886474</v>
      </c>
      <c r="X872">
        <f>AVERAGE(E872:N872)</f>
        <v>2.9</v>
      </c>
      <c r="Y872">
        <f>AVERAGE(O872:T872)</f>
        <v>0.5</v>
      </c>
    </row>
    <row r="873" spans="1:25" x14ac:dyDescent="0.25">
      <c r="A873">
        <v>881</v>
      </c>
      <c r="B873" t="s">
        <v>1015</v>
      </c>
      <c r="C873">
        <v>85600</v>
      </c>
      <c r="D873">
        <v>867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f t="shared" si="13"/>
        <v>0</v>
      </c>
      <c r="V873">
        <f>SUMIFS(Tabel132[Cluster],Tabel132[ID],A873)</f>
        <v>93</v>
      </c>
      <c r="W873" t="str">
        <f>IFERROR(_xlfn.T.TEST(E873:N873,O873:T873,2,2),"")</f>
        <v/>
      </c>
      <c r="X873">
        <f>AVERAGE(E873:N873)</f>
        <v>0</v>
      </c>
      <c r="Y873">
        <f>AVERAGE(O873:T873)</f>
        <v>0</v>
      </c>
    </row>
    <row r="874" spans="1:25" x14ac:dyDescent="0.25">
      <c r="A874">
        <v>882</v>
      </c>
      <c r="B874" t="s">
        <v>369</v>
      </c>
      <c r="C874">
        <v>2000</v>
      </c>
      <c r="D874">
        <v>985</v>
      </c>
      <c r="E874">
        <v>6626</v>
      </c>
      <c r="F874">
        <v>5501</v>
      </c>
      <c r="G874">
        <v>6263</v>
      </c>
      <c r="H874">
        <v>4662</v>
      </c>
      <c r="I874">
        <v>11609</v>
      </c>
      <c r="J874">
        <v>3639</v>
      </c>
      <c r="K874">
        <v>3459</v>
      </c>
      <c r="L874">
        <v>2684</v>
      </c>
      <c r="M874">
        <v>2171</v>
      </c>
      <c r="N874">
        <v>2066</v>
      </c>
      <c r="O874">
        <v>4990</v>
      </c>
      <c r="P874">
        <v>5002</v>
      </c>
      <c r="Q874">
        <v>5047</v>
      </c>
      <c r="R874">
        <v>4795</v>
      </c>
      <c r="S874">
        <v>3849</v>
      </c>
      <c r="T874">
        <v>3386</v>
      </c>
      <c r="U874">
        <f t="shared" si="13"/>
        <v>1</v>
      </c>
      <c r="V874">
        <f>SUMIFS(Tabel132[Cluster],Tabel132[ID],A874)</f>
        <v>3</v>
      </c>
      <c r="W874">
        <f>IFERROR(_xlfn.T.TEST(E874:N874,O874:T874,2,2),"")</f>
        <v>0.77258507791321407</v>
      </c>
      <c r="X874">
        <f>AVERAGE(E874:N874)</f>
        <v>4868</v>
      </c>
      <c r="Y874">
        <f>AVERAGE(O874:T874)</f>
        <v>4511.5</v>
      </c>
    </row>
    <row r="875" spans="1:25" x14ac:dyDescent="0.25">
      <c r="A875">
        <v>883</v>
      </c>
      <c r="B875" t="s">
        <v>1016</v>
      </c>
      <c r="C875">
        <v>86000</v>
      </c>
      <c r="D875">
        <v>881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f t="shared" si="13"/>
        <v>0</v>
      </c>
      <c r="V875">
        <f>SUMIFS(Tabel132[Cluster],Tabel132[ID],A875)</f>
        <v>93</v>
      </c>
      <c r="W875" t="str">
        <f>IFERROR(_xlfn.T.TEST(E875:N875,O875:T875,2,2),"")</f>
        <v/>
      </c>
      <c r="X875">
        <f>AVERAGE(E875:N875)</f>
        <v>0</v>
      </c>
      <c r="Y875">
        <f>AVERAGE(O875:T875)</f>
        <v>0</v>
      </c>
    </row>
    <row r="876" spans="1:25" x14ac:dyDescent="0.25">
      <c r="A876">
        <v>884</v>
      </c>
      <c r="B876" t="s">
        <v>370</v>
      </c>
      <c r="C876">
        <v>110700</v>
      </c>
      <c r="D876">
        <v>768</v>
      </c>
      <c r="E876">
        <v>231</v>
      </c>
      <c r="F876">
        <v>181</v>
      </c>
      <c r="G876">
        <v>325</v>
      </c>
      <c r="H876">
        <v>149</v>
      </c>
      <c r="I876">
        <v>157</v>
      </c>
      <c r="J876">
        <v>173</v>
      </c>
      <c r="K876">
        <v>167</v>
      </c>
      <c r="L876">
        <v>42</v>
      </c>
      <c r="M876">
        <v>82</v>
      </c>
      <c r="N876">
        <v>81</v>
      </c>
      <c r="O876">
        <v>247</v>
      </c>
      <c r="P876">
        <v>200</v>
      </c>
      <c r="Q876">
        <v>263</v>
      </c>
      <c r="R876">
        <v>208</v>
      </c>
      <c r="S876">
        <v>114</v>
      </c>
      <c r="T876">
        <v>186</v>
      </c>
      <c r="U876">
        <f t="shared" si="13"/>
        <v>1</v>
      </c>
      <c r="V876">
        <f>SUMIFS(Tabel132[Cluster],Tabel132[ID],A876)</f>
        <v>0</v>
      </c>
      <c r="W876">
        <f>IFERROR(_xlfn.T.TEST(E876:N876,O876:T876,2,2),"")</f>
        <v>0.25583216821859428</v>
      </c>
      <c r="X876">
        <f>AVERAGE(E876:N876)</f>
        <v>158.80000000000001</v>
      </c>
      <c r="Y876">
        <f>AVERAGE(O876:T876)</f>
        <v>203</v>
      </c>
    </row>
    <row r="877" spans="1:25" x14ac:dyDescent="0.25">
      <c r="A877">
        <v>885</v>
      </c>
      <c r="B877" t="s">
        <v>1017</v>
      </c>
      <c r="C877">
        <v>97400</v>
      </c>
      <c r="D877">
        <v>967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f t="shared" si="13"/>
        <v>0</v>
      </c>
      <c r="V877">
        <f>SUMIFS(Tabel132[Cluster],Tabel132[ID],A877)</f>
        <v>0</v>
      </c>
      <c r="W877" t="str">
        <f>IFERROR(_xlfn.T.TEST(E877:N877,O877:T877,2,2),"")</f>
        <v/>
      </c>
      <c r="X877">
        <f>AVERAGE(E877:N877)</f>
        <v>0</v>
      </c>
      <c r="Y877">
        <f>AVERAGE(O877:T877)</f>
        <v>0</v>
      </c>
    </row>
    <row r="878" spans="1:25" x14ac:dyDescent="0.25">
      <c r="A878">
        <v>886</v>
      </c>
      <c r="B878" t="s">
        <v>1018</v>
      </c>
      <c r="C878">
        <v>26600</v>
      </c>
      <c r="D878">
        <v>254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f t="shared" si="13"/>
        <v>0</v>
      </c>
      <c r="V878">
        <f>SUMIFS(Tabel132[Cluster],Tabel132[ID],A878)</f>
        <v>35</v>
      </c>
      <c r="W878" t="str">
        <f>IFERROR(_xlfn.T.TEST(E878:N878,O878:T878,2,2),"")</f>
        <v/>
      </c>
      <c r="X878">
        <f>AVERAGE(E878:N878)</f>
        <v>0</v>
      </c>
      <c r="Y878">
        <f>AVERAGE(O878:T878)</f>
        <v>0</v>
      </c>
    </row>
    <row r="879" spans="1:25" x14ac:dyDescent="0.25">
      <c r="A879">
        <v>887</v>
      </c>
      <c r="B879" t="s">
        <v>1019</v>
      </c>
      <c r="C879">
        <v>93200</v>
      </c>
      <c r="D879">
        <v>370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f t="shared" si="13"/>
        <v>0</v>
      </c>
      <c r="V879">
        <f>SUMIFS(Tabel132[Cluster],Tabel132[ID],A879)</f>
        <v>96</v>
      </c>
      <c r="W879" t="str">
        <f>IFERROR(_xlfn.T.TEST(E879:N879,O879:T879,2,2),"")</f>
        <v/>
      </c>
      <c r="X879">
        <f>AVERAGE(E879:N879)</f>
        <v>0</v>
      </c>
      <c r="Y879">
        <f>AVERAGE(O879:T879)</f>
        <v>0</v>
      </c>
    </row>
    <row r="880" spans="1:25" x14ac:dyDescent="0.25">
      <c r="A880">
        <v>888</v>
      </c>
      <c r="B880" t="s">
        <v>371</v>
      </c>
      <c r="C880">
        <v>29200</v>
      </c>
      <c r="D880">
        <v>922</v>
      </c>
      <c r="E880">
        <v>1496</v>
      </c>
      <c r="F880">
        <v>2409</v>
      </c>
      <c r="G880">
        <v>1038</v>
      </c>
      <c r="H880">
        <v>1676</v>
      </c>
      <c r="I880">
        <v>1089</v>
      </c>
      <c r="J880">
        <v>2222</v>
      </c>
      <c r="K880">
        <v>1302</v>
      </c>
      <c r="L880">
        <v>1158</v>
      </c>
      <c r="M880">
        <v>984</v>
      </c>
      <c r="N880">
        <v>899</v>
      </c>
      <c r="O880">
        <v>1529</v>
      </c>
      <c r="P880">
        <v>664</v>
      </c>
      <c r="Q880">
        <v>1448</v>
      </c>
      <c r="R880">
        <v>1331</v>
      </c>
      <c r="S880">
        <v>1686</v>
      </c>
      <c r="T880">
        <v>1239</v>
      </c>
      <c r="U880">
        <f t="shared" si="13"/>
        <v>1</v>
      </c>
      <c r="V880">
        <f>SUMIFS(Tabel132[Cluster],Tabel132[ID],A880)</f>
        <v>37</v>
      </c>
      <c r="W880">
        <f>IFERROR(_xlfn.T.TEST(E880:N880,O880:T880,2,2),"")</f>
        <v>0.65560579654277606</v>
      </c>
      <c r="X880">
        <f>AVERAGE(E880:N880)</f>
        <v>1427.3</v>
      </c>
      <c r="Y880">
        <f>AVERAGE(O880:T880)</f>
        <v>1316.1666666666667</v>
      </c>
    </row>
    <row r="881" spans="1:25" x14ac:dyDescent="0.25">
      <c r="A881">
        <v>889</v>
      </c>
      <c r="B881" t="s">
        <v>372</v>
      </c>
      <c r="C881">
        <v>4000</v>
      </c>
      <c r="D881">
        <v>353</v>
      </c>
      <c r="E881">
        <v>12969</v>
      </c>
      <c r="F881">
        <v>7799</v>
      </c>
      <c r="G881">
        <v>16519</v>
      </c>
      <c r="H881">
        <v>12305</v>
      </c>
      <c r="I881">
        <v>11633</v>
      </c>
      <c r="J881">
        <v>6204</v>
      </c>
      <c r="K881">
        <v>4415</v>
      </c>
      <c r="L881">
        <v>3392</v>
      </c>
      <c r="M881">
        <v>2658</v>
      </c>
      <c r="N881">
        <v>6136</v>
      </c>
      <c r="O881">
        <v>14218</v>
      </c>
      <c r="P881">
        <v>7039</v>
      </c>
      <c r="Q881">
        <v>9911</v>
      </c>
      <c r="R881">
        <v>7130</v>
      </c>
      <c r="S881">
        <v>4421</v>
      </c>
      <c r="T881">
        <v>11270</v>
      </c>
      <c r="U881">
        <f t="shared" si="13"/>
        <v>1</v>
      </c>
      <c r="V881">
        <f>SUMIFS(Tabel132[Cluster],Tabel132[ID],A881)</f>
        <v>5</v>
      </c>
      <c r="W881">
        <f>IFERROR(_xlfn.T.TEST(E881:N881,O881:T881,2,2),"")</f>
        <v>0.79234728095854878</v>
      </c>
      <c r="X881">
        <f>AVERAGE(E881:N881)</f>
        <v>8403</v>
      </c>
      <c r="Y881">
        <f>AVERAGE(O881:T881)</f>
        <v>8998.1666666666661</v>
      </c>
    </row>
    <row r="882" spans="1:25" x14ac:dyDescent="0.25">
      <c r="A882">
        <v>890</v>
      </c>
      <c r="B882" t="s">
        <v>1020</v>
      </c>
      <c r="C882">
        <v>86200</v>
      </c>
      <c r="D882">
        <v>867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f t="shared" si="13"/>
        <v>0</v>
      </c>
      <c r="V882">
        <f>SUMIFS(Tabel132[Cluster],Tabel132[ID],A882)</f>
        <v>93</v>
      </c>
      <c r="W882" t="str">
        <f>IFERROR(_xlfn.T.TEST(E882:N882,O882:T882,2,2),"")</f>
        <v/>
      </c>
      <c r="X882">
        <f>AVERAGE(E882:N882)</f>
        <v>0</v>
      </c>
      <c r="Y882">
        <f>AVERAGE(O882:T882)</f>
        <v>0</v>
      </c>
    </row>
    <row r="883" spans="1:25" x14ac:dyDescent="0.25">
      <c r="A883">
        <v>891</v>
      </c>
      <c r="B883" t="s">
        <v>1021</v>
      </c>
      <c r="C883">
        <v>86100</v>
      </c>
      <c r="D883">
        <v>881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f t="shared" si="13"/>
        <v>0</v>
      </c>
      <c r="V883">
        <f>SUMIFS(Tabel132[Cluster],Tabel132[ID],A883)</f>
        <v>93</v>
      </c>
      <c r="W883" t="str">
        <f>IFERROR(_xlfn.T.TEST(E883:N883,O883:T883,2,2),"")</f>
        <v/>
      </c>
      <c r="X883">
        <f>AVERAGE(E883:N883)</f>
        <v>0</v>
      </c>
      <c r="Y883">
        <f>AVERAGE(O883:T883)</f>
        <v>0</v>
      </c>
    </row>
    <row r="884" spans="1:25" x14ac:dyDescent="0.25">
      <c r="A884">
        <v>892</v>
      </c>
      <c r="B884" t="s">
        <v>1022</v>
      </c>
      <c r="C884">
        <v>110800</v>
      </c>
      <c r="D884">
        <v>768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f t="shared" si="13"/>
        <v>0</v>
      </c>
      <c r="V884">
        <f>SUMIFS(Tabel132[Cluster],Tabel132[ID],A884)</f>
        <v>0</v>
      </c>
      <c r="W884" t="str">
        <f>IFERROR(_xlfn.T.TEST(E884:N884,O884:T884,2,2),"")</f>
        <v/>
      </c>
      <c r="X884">
        <f>AVERAGE(E884:N884)</f>
        <v>0</v>
      </c>
      <c r="Y884">
        <f>AVERAGE(O884:T884)</f>
        <v>0</v>
      </c>
    </row>
    <row r="885" spans="1:25" x14ac:dyDescent="0.25">
      <c r="A885">
        <v>893</v>
      </c>
      <c r="B885" t="s">
        <v>373</v>
      </c>
      <c r="C885">
        <v>8300</v>
      </c>
      <c r="D885">
        <v>378</v>
      </c>
      <c r="E885">
        <v>1794</v>
      </c>
      <c r="F885">
        <v>1389</v>
      </c>
      <c r="G885">
        <v>2140</v>
      </c>
      <c r="H885">
        <v>1498</v>
      </c>
      <c r="I885">
        <v>2585</v>
      </c>
      <c r="J885">
        <v>1286</v>
      </c>
      <c r="K885">
        <v>916</v>
      </c>
      <c r="L885">
        <v>842</v>
      </c>
      <c r="M885">
        <v>1174</v>
      </c>
      <c r="N885">
        <v>1215</v>
      </c>
      <c r="O885">
        <v>2390</v>
      </c>
      <c r="P885">
        <v>1677</v>
      </c>
      <c r="Q885">
        <v>2006</v>
      </c>
      <c r="R885">
        <v>1272</v>
      </c>
      <c r="S885">
        <v>803</v>
      </c>
      <c r="T885">
        <v>1954</v>
      </c>
      <c r="U885">
        <f t="shared" si="13"/>
        <v>1</v>
      </c>
      <c r="V885">
        <f>SUMIFS(Tabel132[Cluster],Tabel132[ID],A885)</f>
        <v>11</v>
      </c>
      <c r="W885">
        <f>IFERROR(_xlfn.T.TEST(E885:N885,O885:T885,2,2),"")</f>
        <v>0.49714942001101592</v>
      </c>
      <c r="X885">
        <f>AVERAGE(E885:N885)</f>
        <v>1483.9</v>
      </c>
      <c r="Y885">
        <f>AVERAGE(O885:T885)</f>
        <v>1683.6666666666667</v>
      </c>
    </row>
    <row r="886" spans="1:25" x14ac:dyDescent="0.25">
      <c r="A886">
        <v>894</v>
      </c>
      <c r="B886" t="s">
        <v>374</v>
      </c>
      <c r="C886">
        <v>25300</v>
      </c>
      <c r="D886">
        <v>254</v>
      </c>
      <c r="E886">
        <v>306</v>
      </c>
      <c r="F886">
        <v>211</v>
      </c>
      <c r="G886">
        <v>323</v>
      </c>
      <c r="H886">
        <v>59</v>
      </c>
      <c r="I886">
        <v>112</v>
      </c>
      <c r="J886">
        <v>300</v>
      </c>
      <c r="K886">
        <v>347</v>
      </c>
      <c r="L886">
        <v>90</v>
      </c>
      <c r="M886">
        <v>108</v>
      </c>
      <c r="N886">
        <v>110</v>
      </c>
      <c r="O886">
        <v>116</v>
      </c>
      <c r="P886">
        <v>104</v>
      </c>
      <c r="Q886">
        <v>111</v>
      </c>
      <c r="R886">
        <v>148</v>
      </c>
      <c r="S886">
        <v>190</v>
      </c>
      <c r="T886">
        <v>159</v>
      </c>
      <c r="U886">
        <f t="shared" si="13"/>
        <v>1</v>
      </c>
      <c r="V886">
        <f>SUMIFS(Tabel132[Cluster],Tabel132[ID],A886)</f>
        <v>33</v>
      </c>
      <c r="W886">
        <f>IFERROR(_xlfn.T.TEST(E886:N886,O886:T886,2,2),"")</f>
        <v>0.24030954470509394</v>
      </c>
      <c r="X886">
        <f>AVERAGE(E886:N886)</f>
        <v>196.6</v>
      </c>
      <c r="Y886">
        <f>AVERAGE(O886:T886)</f>
        <v>138</v>
      </c>
    </row>
    <row r="887" spans="1:25" x14ac:dyDescent="0.25">
      <c r="A887">
        <v>895</v>
      </c>
      <c r="B887" t="s">
        <v>375</v>
      </c>
      <c r="C887">
        <v>29300</v>
      </c>
      <c r="D887">
        <v>315</v>
      </c>
      <c r="E887">
        <v>3</v>
      </c>
      <c r="F887">
        <v>4</v>
      </c>
      <c r="G887">
        <v>1</v>
      </c>
      <c r="H887">
        <v>5</v>
      </c>
      <c r="I887">
        <v>7</v>
      </c>
      <c r="J887">
        <v>4</v>
      </c>
      <c r="K887">
        <v>4</v>
      </c>
      <c r="L887">
        <v>4</v>
      </c>
      <c r="M887">
        <v>2</v>
      </c>
      <c r="N887">
        <v>0</v>
      </c>
      <c r="O887">
        <v>3</v>
      </c>
      <c r="P887">
        <v>5</v>
      </c>
      <c r="Q887">
        <v>1</v>
      </c>
      <c r="R887">
        <v>6</v>
      </c>
      <c r="S887">
        <v>2</v>
      </c>
      <c r="T887">
        <v>0</v>
      </c>
      <c r="U887">
        <f t="shared" si="13"/>
        <v>1</v>
      </c>
      <c r="V887">
        <f>SUMIFS(Tabel132[Cluster],Tabel132[ID],A887)</f>
        <v>38</v>
      </c>
      <c r="W887">
        <f>IFERROR(_xlfn.T.TEST(E887:N887,O887:T887,2,2),"")</f>
        <v>0.61367689346450494</v>
      </c>
      <c r="X887">
        <f>AVERAGE(E887:N887)</f>
        <v>3.4</v>
      </c>
      <c r="Y887">
        <f>AVERAGE(O887:T887)</f>
        <v>2.8333333333333335</v>
      </c>
    </row>
    <row r="888" spans="1:25" x14ac:dyDescent="0.25">
      <c r="A888">
        <v>896</v>
      </c>
      <c r="B888" t="s">
        <v>1023</v>
      </c>
      <c r="C888">
        <v>108000</v>
      </c>
      <c r="D888">
        <v>983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f t="shared" si="13"/>
        <v>0</v>
      </c>
      <c r="V888">
        <f>SUMIFS(Tabel132[Cluster],Tabel132[ID],A888)</f>
        <v>0</v>
      </c>
      <c r="W888" t="str">
        <f>IFERROR(_xlfn.T.TEST(E888:N888,O888:T888,2,2),"")</f>
        <v/>
      </c>
      <c r="X888">
        <f>AVERAGE(E888:N888)</f>
        <v>0</v>
      </c>
      <c r="Y888">
        <f>AVERAGE(O888:T888)</f>
        <v>0</v>
      </c>
    </row>
    <row r="889" spans="1:25" x14ac:dyDescent="0.25">
      <c r="A889">
        <v>897</v>
      </c>
      <c r="B889" t="s">
        <v>376</v>
      </c>
      <c r="C889">
        <v>9900</v>
      </c>
      <c r="D889">
        <v>677</v>
      </c>
      <c r="E889">
        <v>1470</v>
      </c>
      <c r="F889">
        <v>260</v>
      </c>
      <c r="G889">
        <v>1410</v>
      </c>
      <c r="H889">
        <v>983</v>
      </c>
      <c r="I889">
        <v>2043</v>
      </c>
      <c r="J889">
        <v>1696</v>
      </c>
      <c r="K889">
        <v>948</v>
      </c>
      <c r="L889">
        <v>519</v>
      </c>
      <c r="M889">
        <v>729</v>
      </c>
      <c r="N889">
        <v>1406</v>
      </c>
      <c r="O889">
        <v>1090</v>
      </c>
      <c r="P889">
        <v>1109</v>
      </c>
      <c r="Q889">
        <v>1060</v>
      </c>
      <c r="R889">
        <v>1050</v>
      </c>
      <c r="S889">
        <v>2484</v>
      </c>
      <c r="T889">
        <v>1613</v>
      </c>
      <c r="U889">
        <f t="shared" si="13"/>
        <v>1</v>
      </c>
      <c r="V889">
        <f>SUMIFS(Tabel132[Cluster],Tabel132[ID],A889)</f>
        <v>13</v>
      </c>
      <c r="W889">
        <f>IFERROR(_xlfn.T.TEST(E889:N889,O889:T889,2,2),"")</f>
        <v>0.39434008419227873</v>
      </c>
      <c r="X889">
        <f>AVERAGE(E889:N889)</f>
        <v>1146.4000000000001</v>
      </c>
      <c r="Y889">
        <f>AVERAGE(O889:T889)</f>
        <v>1401</v>
      </c>
    </row>
    <row r="890" spans="1:25" x14ac:dyDescent="0.25">
      <c r="A890">
        <v>898</v>
      </c>
      <c r="B890" t="s">
        <v>377</v>
      </c>
      <c r="C890">
        <v>87400</v>
      </c>
      <c r="D890">
        <v>987</v>
      </c>
      <c r="E890">
        <v>141</v>
      </c>
      <c r="F890">
        <v>1</v>
      </c>
      <c r="G890">
        <v>0</v>
      </c>
      <c r="H890">
        <v>0</v>
      </c>
      <c r="I890">
        <v>0</v>
      </c>
      <c r="J890">
        <v>320</v>
      </c>
      <c r="K890">
        <v>0</v>
      </c>
      <c r="L890">
        <v>1781</v>
      </c>
      <c r="M890">
        <v>18</v>
      </c>
      <c r="N890">
        <v>26</v>
      </c>
      <c r="O890">
        <v>116</v>
      </c>
      <c r="P890">
        <v>1</v>
      </c>
      <c r="Q890">
        <v>0</v>
      </c>
      <c r="R890">
        <v>209</v>
      </c>
      <c r="S890">
        <v>240</v>
      </c>
      <c r="T890">
        <v>0</v>
      </c>
      <c r="U890">
        <f t="shared" si="13"/>
        <v>1</v>
      </c>
      <c r="V890">
        <f>SUMIFS(Tabel132[Cluster],Tabel132[ID],A890)</f>
        <v>94</v>
      </c>
      <c r="W890">
        <f>IFERROR(_xlfn.T.TEST(E890:N890,O890:T890,2,2),"")</f>
        <v>0.57220160906223905</v>
      </c>
      <c r="X890">
        <f>AVERAGE(E890:N890)</f>
        <v>228.7</v>
      </c>
      <c r="Y890">
        <f>AVERAGE(O890:T890)</f>
        <v>94.333333333333329</v>
      </c>
    </row>
    <row r="891" spans="1:25" x14ac:dyDescent="0.25">
      <c r="A891">
        <v>899</v>
      </c>
      <c r="B891" t="s">
        <v>1024</v>
      </c>
      <c r="C891">
        <v>86300</v>
      </c>
      <c r="D891">
        <v>890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f t="shared" si="13"/>
        <v>0</v>
      </c>
      <c r="V891">
        <f>SUMIFS(Tabel132[Cluster],Tabel132[ID],A891)</f>
        <v>93</v>
      </c>
      <c r="W891" t="str">
        <f>IFERROR(_xlfn.T.TEST(E891:N891,O891:T891,2,2),"")</f>
        <v/>
      </c>
      <c r="X891">
        <f>AVERAGE(E891:N891)</f>
        <v>0</v>
      </c>
      <c r="Y891">
        <f>AVERAGE(O891:T891)</f>
        <v>0</v>
      </c>
    </row>
    <row r="892" spans="1:25" x14ac:dyDescent="0.25">
      <c r="A892">
        <v>900</v>
      </c>
      <c r="B892" t="s">
        <v>378</v>
      </c>
      <c r="C892">
        <v>98200</v>
      </c>
      <c r="D892">
        <v>840</v>
      </c>
      <c r="E892">
        <v>6282</v>
      </c>
      <c r="F892">
        <v>6009</v>
      </c>
      <c r="G892">
        <v>3755</v>
      </c>
      <c r="H892">
        <v>4734</v>
      </c>
      <c r="I892">
        <v>4669</v>
      </c>
      <c r="J892">
        <v>5877</v>
      </c>
      <c r="K892">
        <v>4789</v>
      </c>
      <c r="L892">
        <v>4702</v>
      </c>
      <c r="M892">
        <v>2593</v>
      </c>
      <c r="N892">
        <v>4370</v>
      </c>
      <c r="O892">
        <v>5085</v>
      </c>
      <c r="P892">
        <v>6691</v>
      </c>
      <c r="Q892">
        <v>7870</v>
      </c>
      <c r="R892">
        <v>6528</v>
      </c>
      <c r="S892">
        <v>5507</v>
      </c>
      <c r="T892">
        <v>3488</v>
      </c>
      <c r="U892">
        <f t="shared" si="13"/>
        <v>1</v>
      </c>
      <c r="V892">
        <f>SUMIFS(Tabel132[Cluster],Tabel132[ID],A892)</f>
        <v>0</v>
      </c>
      <c r="W892">
        <f>IFERROR(_xlfn.T.TEST(E892:N892,O892:T892,2,2),"")</f>
        <v>0.12030069684153254</v>
      </c>
      <c r="X892">
        <f>AVERAGE(E892:N892)</f>
        <v>4778</v>
      </c>
      <c r="Y892">
        <f>AVERAGE(O892:T892)</f>
        <v>5861.5</v>
      </c>
    </row>
    <row r="893" spans="1:25" x14ac:dyDescent="0.25">
      <c r="A893">
        <v>901</v>
      </c>
      <c r="B893" t="s">
        <v>1025</v>
      </c>
      <c r="C893">
        <v>99600</v>
      </c>
      <c r="D893">
        <v>967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f t="shared" si="13"/>
        <v>0</v>
      </c>
      <c r="V893">
        <f>SUMIFS(Tabel132[Cluster],Tabel132[ID],A893)</f>
        <v>0</v>
      </c>
      <c r="W893" t="str">
        <f>IFERROR(_xlfn.T.TEST(E893:N893,O893:T893,2,2),"")</f>
        <v/>
      </c>
      <c r="X893">
        <f>AVERAGE(E893:N893)</f>
        <v>0</v>
      </c>
      <c r="Y893">
        <f>AVERAGE(O893:T893)</f>
        <v>0</v>
      </c>
    </row>
    <row r="894" spans="1:25" x14ac:dyDescent="0.25">
      <c r="A894">
        <v>902</v>
      </c>
      <c r="B894" t="s">
        <v>379</v>
      </c>
      <c r="C894">
        <v>17300</v>
      </c>
      <c r="D894">
        <v>425</v>
      </c>
      <c r="E894">
        <v>671</v>
      </c>
      <c r="F894">
        <v>355</v>
      </c>
      <c r="G894">
        <v>554</v>
      </c>
      <c r="H894">
        <v>202</v>
      </c>
      <c r="I894">
        <v>284</v>
      </c>
      <c r="J894">
        <v>588</v>
      </c>
      <c r="K894">
        <v>340</v>
      </c>
      <c r="L894">
        <v>525</v>
      </c>
      <c r="M894">
        <v>583</v>
      </c>
      <c r="N894">
        <v>141</v>
      </c>
      <c r="O894">
        <v>587</v>
      </c>
      <c r="P894">
        <v>466</v>
      </c>
      <c r="Q894">
        <v>374</v>
      </c>
      <c r="R894">
        <v>341</v>
      </c>
      <c r="S894">
        <v>367</v>
      </c>
      <c r="T894">
        <v>288</v>
      </c>
      <c r="U894">
        <f t="shared" si="13"/>
        <v>1</v>
      </c>
      <c r="V894">
        <f>SUMIFS(Tabel132[Cluster],Tabel132[ID],A894)</f>
        <v>21</v>
      </c>
      <c r="W894">
        <f>IFERROR(_xlfn.T.TEST(E894:N894,O894:T894,2,2),"")</f>
        <v>0.80787732099826826</v>
      </c>
      <c r="X894">
        <f>AVERAGE(E894:N894)</f>
        <v>424.3</v>
      </c>
      <c r="Y894">
        <f>AVERAGE(O894:T894)</f>
        <v>403.83333333333331</v>
      </c>
    </row>
    <row r="895" spans="1:25" x14ac:dyDescent="0.25">
      <c r="A895">
        <v>903</v>
      </c>
      <c r="B895" t="s">
        <v>1026</v>
      </c>
      <c r="C895">
        <v>90500</v>
      </c>
      <c r="D895">
        <v>386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f t="shared" si="13"/>
        <v>0</v>
      </c>
      <c r="V895">
        <f>SUMIFS(Tabel132[Cluster],Tabel132[ID],A895)</f>
        <v>96</v>
      </c>
      <c r="W895" t="str">
        <f>IFERROR(_xlfn.T.TEST(E895:N895,O895:T895,2,2),"")</f>
        <v/>
      </c>
      <c r="X895">
        <f>AVERAGE(E895:N895)</f>
        <v>0</v>
      </c>
      <c r="Y895">
        <f>AVERAGE(O895:T895)</f>
        <v>0</v>
      </c>
    </row>
    <row r="896" spans="1:25" x14ac:dyDescent="0.25">
      <c r="A896">
        <v>904</v>
      </c>
      <c r="B896" t="s">
        <v>1027</v>
      </c>
      <c r="C896">
        <v>52400</v>
      </c>
      <c r="D896">
        <v>826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f t="shared" si="13"/>
        <v>0</v>
      </c>
      <c r="V896">
        <f>SUMIFS(Tabel132[Cluster],Tabel132[ID],A896)</f>
        <v>74</v>
      </c>
      <c r="W896" t="str">
        <f>IFERROR(_xlfn.T.TEST(E896:N896,O896:T896,2,2),"")</f>
        <v/>
      </c>
      <c r="X896">
        <f>AVERAGE(E896:N896)</f>
        <v>0</v>
      </c>
      <c r="Y896">
        <f>AVERAGE(O896:T896)</f>
        <v>0</v>
      </c>
    </row>
    <row r="897" spans="1:25" x14ac:dyDescent="0.25">
      <c r="A897">
        <v>905</v>
      </c>
      <c r="B897" t="s">
        <v>380</v>
      </c>
      <c r="C897">
        <v>14300</v>
      </c>
      <c r="D897">
        <v>402</v>
      </c>
      <c r="E897">
        <v>774</v>
      </c>
      <c r="F897">
        <v>892</v>
      </c>
      <c r="G897">
        <v>206</v>
      </c>
      <c r="H897">
        <v>613</v>
      </c>
      <c r="I897">
        <v>164</v>
      </c>
      <c r="J897">
        <v>1664</v>
      </c>
      <c r="K897">
        <v>618</v>
      </c>
      <c r="L897">
        <v>532</v>
      </c>
      <c r="M897">
        <v>240</v>
      </c>
      <c r="N897">
        <v>389</v>
      </c>
      <c r="O897">
        <v>654</v>
      </c>
      <c r="P897">
        <v>203</v>
      </c>
      <c r="Q897">
        <v>212</v>
      </c>
      <c r="R897">
        <v>424</v>
      </c>
      <c r="S897">
        <v>628</v>
      </c>
      <c r="T897">
        <v>419</v>
      </c>
      <c r="U897">
        <f t="shared" si="13"/>
        <v>1</v>
      </c>
      <c r="V897">
        <f>SUMIFS(Tabel132[Cluster],Tabel132[ID],A897)</f>
        <v>17</v>
      </c>
      <c r="W897">
        <f>IFERROR(_xlfn.T.TEST(E897:N897,O897:T897,2,2),"")</f>
        <v>0.35235770244042008</v>
      </c>
      <c r="X897">
        <f>AVERAGE(E897:N897)</f>
        <v>609.20000000000005</v>
      </c>
      <c r="Y897">
        <f>AVERAGE(O897:T897)</f>
        <v>423.33333333333331</v>
      </c>
    </row>
    <row r="898" spans="1:25" x14ac:dyDescent="0.25">
      <c r="A898">
        <v>906</v>
      </c>
      <c r="B898" t="s">
        <v>381</v>
      </c>
      <c r="C898">
        <v>25700</v>
      </c>
      <c r="D898">
        <v>894</v>
      </c>
      <c r="E898">
        <v>635</v>
      </c>
      <c r="F898">
        <v>1490</v>
      </c>
      <c r="G898">
        <v>2103</v>
      </c>
      <c r="H898">
        <v>687</v>
      </c>
      <c r="I898">
        <v>718</v>
      </c>
      <c r="J898">
        <v>525</v>
      </c>
      <c r="K898">
        <v>1056</v>
      </c>
      <c r="L898">
        <v>373</v>
      </c>
      <c r="M898">
        <v>906</v>
      </c>
      <c r="N898">
        <v>472</v>
      </c>
      <c r="O898">
        <v>903</v>
      </c>
      <c r="P898">
        <v>939</v>
      </c>
      <c r="Q898">
        <v>844</v>
      </c>
      <c r="R898">
        <v>1294</v>
      </c>
      <c r="S898">
        <v>1417</v>
      </c>
      <c r="T898">
        <v>442</v>
      </c>
      <c r="U898">
        <f t="shared" si="13"/>
        <v>1</v>
      </c>
      <c r="V898">
        <f>SUMIFS(Tabel132[Cluster],Tabel132[ID],A898)</f>
        <v>33</v>
      </c>
      <c r="W898">
        <f>IFERROR(_xlfn.T.TEST(E898:N898,O898:T898,2,2),"")</f>
        <v>0.75980778641315816</v>
      </c>
      <c r="X898">
        <f>AVERAGE(E898:N898)</f>
        <v>896.5</v>
      </c>
      <c r="Y898">
        <f>AVERAGE(O898:T898)</f>
        <v>973.16666666666663</v>
      </c>
    </row>
    <row r="899" spans="1:25" x14ac:dyDescent="0.25">
      <c r="A899">
        <v>907</v>
      </c>
      <c r="B899" t="s">
        <v>382</v>
      </c>
      <c r="C899">
        <v>68600</v>
      </c>
      <c r="D899">
        <v>51</v>
      </c>
      <c r="E899">
        <v>1608</v>
      </c>
      <c r="F899">
        <v>1348</v>
      </c>
      <c r="G899">
        <v>1785</v>
      </c>
      <c r="H899">
        <v>1166</v>
      </c>
      <c r="I899">
        <v>1352</v>
      </c>
      <c r="J899">
        <v>502</v>
      </c>
      <c r="K899">
        <v>1420</v>
      </c>
      <c r="L899">
        <v>1043</v>
      </c>
      <c r="M899">
        <v>263</v>
      </c>
      <c r="N899">
        <v>1278</v>
      </c>
      <c r="O899">
        <v>1032</v>
      </c>
      <c r="P899">
        <v>1466</v>
      </c>
      <c r="Q899">
        <v>1463</v>
      </c>
      <c r="R899">
        <v>1740</v>
      </c>
      <c r="S899">
        <v>1345</v>
      </c>
      <c r="T899">
        <v>360</v>
      </c>
      <c r="U899">
        <f t="shared" si="13"/>
        <v>1</v>
      </c>
      <c r="V899">
        <f>SUMIFS(Tabel132[Cluster],Tabel132[ID],A899)</f>
        <v>81</v>
      </c>
      <c r="W899">
        <f>IFERROR(_xlfn.T.TEST(E899:N899,O899:T899,2,2),"")</f>
        <v>0.81742197681574824</v>
      </c>
      <c r="X899">
        <f>AVERAGE(E899:N899)</f>
        <v>1176.5</v>
      </c>
      <c r="Y899">
        <f>AVERAGE(O899:T899)</f>
        <v>1234.3333333333333</v>
      </c>
    </row>
    <row r="900" spans="1:25" x14ac:dyDescent="0.25">
      <c r="A900">
        <v>908</v>
      </c>
      <c r="B900" t="s">
        <v>383</v>
      </c>
      <c r="C900">
        <v>110900</v>
      </c>
      <c r="D900">
        <v>768</v>
      </c>
      <c r="E900">
        <v>723</v>
      </c>
      <c r="F900">
        <v>929</v>
      </c>
      <c r="G900">
        <v>753</v>
      </c>
      <c r="H900">
        <v>1029</v>
      </c>
      <c r="I900">
        <v>743</v>
      </c>
      <c r="J900">
        <v>507</v>
      </c>
      <c r="K900">
        <v>850</v>
      </c>
      <c r="L900">
        <v>594</v>
      </c>
      <c r="M900">
        <v>418</v>
      </c>
      <c r="N900">
        <v>373</v>
      </c>
      <c r="O900">
        <v>1083</v>
      </c>
      <c r="P900">
        <v>639</v>
      </c>
      <c r="Q900">
        <v>943</v>
      </c>
      <c r="R900">
        <v>668</v>
      </c>
      <c r="S900">
        <v>591</v>
      </c>
      <c r="T900">
        <v>729</v>
      </c>
      <c r="U900">
        <f t="shared" ref="U900:U963" si="14">IF(AND(X900=0,Y900=0),0,1)</f>
        <v>1</v>
      </c>
      <c r="V900">
        <f>SUMIFS(Tabel132[Cluster],Tabel132[ID],A900)</f>
        <v>0</v>
      </c>
      <c r="W900">
        <f>IFERROR(_xlfn.T.TEST(E900:N900,O900:T900,2,2),"")</f>
        <v>0.45150620653507956</v>
      </c>
      <c r="X900">
        <f>AVERAGE(E900:N900)</f>
        <v>691.9</v>
      </c>
      <c r="Y900">
        <f>AVERAGE(O900:T900)</f>
        <v>775.5</v>
      </c>
    </row>
    <row r="901" spans="1:25" x14ac:dyDescent="0.25">
      <c r="A901">
        <v>909</v>
      </c>
      <c r="B901" t="s">
        <v>1028</v>
      </c>
      <c r="C901">
        <v>41300</v>
      </c>
      <c r="D901">
        <v>822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f t="shared" si="14"/>
        <v>0</v>
      </c>
      <c r="V901">
        <f>SUMIFS(Tabel132[Cluster],Tabel132[ID],A901)</f>
        <v>54</v>
      </c>
      <c r="W901" t="str">
        <f>IFERROR(_xlfn.T.TEST(E901:N901,O901:T901,2,2),"")</f>
        <v/>
      </c>
      <c r="X901">
        <f>AVERAGE(E901:N901)</f>
        <v>0</v>
      </c>
      <c r="Y901">
        <f>AVERAGE(O901:T901)</f>
        <v>0</v>
      </c>
    </row>
    <row r="902" spans="1:25" x14ac:dyDescent="0.25">
      <c r="A902">
        <v>910</v>
      </c>
      <c r="B902" t="s">
        <v>384</v>
      </c>
      <c r="C902">
        <v>22500</v>
      </c>
      <c r="D902">
        <v>731</v>
      </c>
      <c r="E902">
        <v>1190</v>
      </c>
      <c r="F902">
        <v>966</v>
      </c>
      <c r="G902">
        <v>377</v>
      </c>
      <c r="H902">
        <v>405</v>
      </c>
      <c r="I902">
        <v>632</v>
      </c>
      <c r="J902">
        <v>251</v>
      </c>
      <c r="K902">
        <v>612</v>
      </c>
      <c r="L902">
        <v>169</v>
      </c>
      <c r="M902">
        <v>465</v>
      </c>
      <c r="N902">
        <v>205</v>
      </c>
      <c r="O902">
        <v>542</v>
      </c>
      <c r="P902">
        <v>623</v>
      </c>
      <c r="Q902">
        <v>605</v>
      </c>
      <c r="R902">
        <v>825</v>
      </c>
      <c r="S902">
        <v>317</v>
      </c>
      <c r="T902">
        <v>384</v>
      </c>
      <c r="U902">
        <f t="shared" si="14"/>
        <v>1</v>
      </c>
      <c r="V902">
        <f>SUMIFS(Tabel132[Cluster],Tabel132[ID],A902)</f>
        <v>28</v>
      </c>
      <c r="W902">
        <f>IFERROR(_xlfn.T.TEST(E902:N902,O902:T902,2,2),"")</f>
        <v>0.88403654418502231</v>
      </c>
      <c r="X902">
        <f>AVERAGE(E902:N902)</f>
        <v>527.20000000000005</v>
      </c>
      <c r="Y902">
        <f>AVERAGE(O902:T902)</f>
        <v>549.33333333333337</v>
      </c>
    </row>
    <row r="903" spans="1:25" x14ac:dyDescent="0.25">
      <c r="A903">
        <v>911</v>
      </c>
      <c r="B903" t="s">
        <v>385</v>
      </c>
      <c r="C903">
        <v>99300</v>
      </c>
      <c r="D903">
        <v>967</v>
      </c>
      <c r="E903">
        <v>0</v>
      </c>
      <c r="F903">
        <v>31</v>
      </c>
      <c r="G903">
        <v>7</v>
      </c>
      <c r="H903">
        <v>0</v>
      </c>
      <c r="I903">
        <v>5</v>
      </c>
      <c r="J903">
        <v>81</v>
      </c>
      <c r="K903">
        <v>16</v>
      </c>
      <c r="L903">
        <v>46</v>
      </c>
      <c r="M903">
        <v>1</v>
      </c>
      <c r="N903">
        <v>5</v>
      </c>
      <c r="O903">
        <v>26</v>
      </c>
      <c r="P903">
        <v>15</v>
      </c>
      <c r="Q903">
        <v>1</v>
      </c>
      <c r="R903">
        <v>54</v>
      </c>
      <c r="S903">
        <v>54</v>
      </c>
      <c r="T903">
        <v>0</v>
      </c>
      <c r="U903">
        <f t="shared" si="14"/>
        <v>1</v>
      </c>
      <c r="V903">
        <f>SUMIFS(Tabel132[Cluster],Tabel132[ID],A903)</f>
        <v>0</v>
      </c>
      <c r="W903">
        <f>IFERROR(_xlfn.T.TEST(E903:N903,O903:T903,2,2),"")</f>
        <v>0.6695017552799416</v>
      </c>
      <c r="X903">
        <f>AVERAGE(E903:N903)</f>
        <v>19.2</v>
      </c>
      <c r="Y903">
        <f>AVERAGE(O903:T903)</f>
        <v>25</v>
      </c>
    </row>
    <row r="904" spans="1:25" x14ac:dyDescent="0.25">
      <c r="A904">
        <v>912</v>
      </c>
      <c r="B904" t="s">
        <v>1029</v>
      </c>
      <c r="C904">
        <v>55000</v>
      </c>
      <c r="D904">
        <v>645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f t="shared" si="14"/>
        <v>0</v>
      </c>
      <c r="V904">
        <f>SUMIFS(Tabel132[Cluster],Tabel132[ID],A904)</f>
        <v>0</v>
      </c>
      <c r="W904" t="str">
        <f>IFERROR(_xlfn.T.TEST(E904:N904,O904:T904,2,2),"")</f>
        <v/>
      </c>
      <c r="X904">
        <f>AVERAGE(E904:N904)</f>
        <v>0</v>
      </c>
      <c r="Y904">
        <f>AVERAGE(O904:T904)</f>
        <v>0</v>
      </c>
    </row>
    <row r="905" spans="1:25" x14ac:dyDescent="0.25">
      <c r="A905">
        <v>913</v>
      </c>
      <c r="B905" t="s">
        <v>1030</v>
      </c>
      <c r="C905">
        <v>13700</v>
      </c>
      <c r="D905">
        <v>669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f t="shared" si="14"/>
        <v>0</v>
      </c>
      <c r="V905">
        <f>SUMIFS(Tabel132[Cluster],Tabel132[ID],A905)</f>
        <v>0</v>
      </c>
      <c r="W905" t="str">
        <f>IFERROR(_xlfn.T.TEST(E905:N905,O905:T905,2,2),"")</f>
        <v/>
      </c>
      <c r="X905">
        <f>AVERAGE(E905:N905)</f>
        <v>0</v>
      </c>
      <c r="Y905">
        <f>AVERAGE(O905:T905)</f>
        <v>0</v>
      </c>
    </row>
    <row r="906" spans="1:25" x14ac:dyDescent="0.25">
      <c r="A906">
        <v>914</v>
      </c>
      <c r="B906" t="s">
        <v>386</v>
      </c>
      <c r="C906">
        <v>73100</v>
      </c>
      <c r="D906">
        <v>141</v>
      </c>
      <c r="E906">
        <v>3</v>
      </c>
      <c r="F906">
        <v>1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1</v>
      </c>
      <c r="O906">
        <v>0</v>
      </c>
      <c r="P906">
        <v>2</v>
      </c>
      <c r="Q906">
        <v>1</v>
      </c>
      <c r="R906">
        <v>0</v>
      </c>
      <c r="S906">
        <v>0</v>
      </c>
      <c r="T906">
        <v>0</v>
      </c>
      <c r="U906">
        <f t="shared" si="14"/>
        <v>1</v>
      </c>
      <c r="V906">
        <f>SUMIFS(Tabel132[Cluster],Tabel132[ID],A906)</f>
        <v>83</v>
      </c>
      <c r="W906">
        <f>IFERROR(_xlfn.T.TEST(E906:N906,O906:T906,2,2),"")</f>
        <v>0.3738813687511241</v>
      </c>
      <c r="X906">
        <f>AVERAGE(E906:N906)</f>
        <v>1.1000000000000001</v>
      </c>
      <c r="Y906">
        <f>AVERAGE(O906:T906)</f>
        <v>0.5</v>
      </c>
    </row>
    <row r="907" spans="1:25" x14ac:dyDescent="0.25">
      <c r="A907">
        <v>915</v>
      </c>
      <c r="B907" t="s">
        <v>1031</v>
      </c>
      <c r="C907">
        <v>86400</v>
      </c>
      <c r="D907">
        <v>890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f t="shared" si="14"/>
        <v>0</v>
      </c>
      <c r="V907">
        <f>SUMIFS(Tabel132[Cluster],Tabel132[ID],A907)</f>
        <v>93</v>
      </c>
      <c r="W907" t="str">
        <f>IFERROR(_xlfn.T.TEST(E907:N907,O907:T907,2,2),"")</f>
        <v/>
      </c>
      <c r="X907">
        <f>AVERAGE(E907:N907)</f>
        <v>0</v>
      </c>
      <c r="Y907">
        <f>AVERAGE(O907:T907)</f>
        <v>0</v>
      </c>
    </row>
    <row r="908" spans="1:25" x14ac:dyDescent="0.25">
      <c r="A908">
        <v>916</v>
      </c>
      <c r="B908" t="s">
        <v>1032</v>
      </c>
      <c r="C908">
        <v>98500</v>
      </c>
      <c r="D908">
        <v>848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f t="shared" si="14"/>
        <v>0</v>
      </c>
      <c r="V908">
        <f>SUMIFS(Tabel132[Cluster],Tabel132[ID],A908)</f>
        <v>0</v>
      </c>
      <c r="W908" t="str">
        <f>IFERROR(_xlfn.T.TEST(E908:N908,O908:T908,2,2),"")</f>
        <v/>
      </c>
      <c r="X908">
        <f>AVERAGE(E908:N908)</f>
        <v>0</v>
      </c>
      <c r="Y908">
        <f>AVERAGE(O908:T908)</f>
        <v>0</v>
      </c>
    </row>
    <row r="909" spans="1:25" x14ac:dyDescent="0.25">
      <c r="A909">
        <v>917</v>
      </c>
      <c r="B909" t="s">
        <v>1033</v>
      </c>
      <c r="C909">
        <v>101500</v>
      </c>
      <c r="D909">
        <v>967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f t="shared" si="14"/>
        <v>0</v>
      </c>
      <c r="V909">
        <f>SUMIFS(Tabel132[Cluster],Tabel132[ID],A909)</f>
        <v>0</v>
      </c>
      <c r="W909" t="str">
        <f>IFERROR(_xlfn.T.TEST(E909:N909,O909:T909,2,2),"")</f>
        <v/>
      </c>
      <c r="X909">
        <f>AVERAGE(E909:N909)</f>
        <v>0</v>
      </c>
      <c r="Y909">
        <f>AVERAGE(O909:T909)</f>
        <v>0</v>
      </c>
    </row>
    <row r="910" spans="1:25" x14ac:dyDescent="0.25">
      <c r="A910">
        <v>918</v>
      </c>
      <c r="B910" t="s">
        <v>387</v>
      </c>
      <c r="C910">
        <v>41350</v>
      </c>
      <c r="D910">
        <v>909</v>
      </c>
      <c r="E910">
        <v>15211</v>
      </c>
      <c r="F910">
        <v>13650</v>
      </c>
      <c r="G910">
        <v>10615</v>
      </c>
      <c r="H910">
        <v>9372</v>
      </c>
      <c r="I910">
        <v>10800</v>
      </c>
      <c r="J910">
        <v>18081</v>
      </c>
      <c r="K910">
        <v>13842</v>
      </c>
      <c r="L910">
        <v>9673</v>
      </c>
      <c r="M910">
        <v>11067</v>
      </c>
      <c r="N910">
        <v>6486</v>
      </c>
      <c r="O910">
        <v>15616</v>
      </c>
      <c r="P910">
        <v>10860</v>
      </c>
      <c r="Q910">
        <v>13511</v>
      </c>
      <c r="R910">
        <v>11668</v>
      </c>
      <c r="S910">
        <v>16247</v>
      </c>
      <c r="T910">
        <v>7403</v>
      </c>
      <c r="U910">
        <f t="shared" si="14"/>
        <v>1</v>
      </c>
      <c r="V910">
        <f>SUMIFS(Tabel132[Cluster],Tabel132[ID],A910)</f>
        <v>54</v>
      </c>
      <c r="W910">
        <f>IFERROR(_xlfn.T.TEST(E910:N910,O910:T910,2,2),"")</f>
        <v>0.7013676157275146</v>
      </c>
      <c r="X910">
        <f>AVERAGE(E910:N910)</f>
        <v>11879.7</v>
      </c>
      <c r="Y910">
        <f>AVERAGE(O910:T910)</f>
        <v>12550.833333333334</v>
      </c>
    </row>
    <row r="911" spans="1:25" x14ac:dyDescent="0.25">
      <c r="A911">
        <v>919</v>
      </c>
      <c r="B911" t="s">
        <v>388</v>
      </c>
      <c r="C911">
        <v>19300</v>
      </c>
      <c r="D911">
        <v>39</v>
      </c>
      <c r="E911">
        <v>4915</v>
      </c>
      <c r="F911">
        <v>3517</v>
      </c>
      <c r="G911">
        <v>1701</v>
      </c>
      <c r="H911">
        <v>2670</v>
      </c>
      <c r="I911">
        <v>1688</v>
      </c>
      <c r="J911">
        <v>1536</v>
      </c>
      <c r="K911">
        <v>2830</v>
      </c>
      <c r="L911">
        <v>846</v>
      </c>
      <c r="M911">
        <v>1404</v>
      </c>
      <c r="N911">
        <v>632</v>
      </c>
      <c r="O911">
        <v>1424</v>
      </c>
      <c r="P911">
        <v>1868</v>
      </c>
      <c r="Q911">
        <v>3266</v>
      </c>
      <c r="R911">
        <v>2620</v>
      </c>
      <c r="S911">
        <v>1257</v>
      </c>
      <c r="T911">
        <v>890</v>
      </c>
      <c r="U911">
        <f t="shared" si="14"/>
        <v>1</v>
      </c>
      <c r="V911">
        <f>SUMIFS(Tabel132[Cluster],Tabel132[ID],A911)</f>
        <v>23</v>
      </c>
      <c r="W911">
        <f>IFERROR(_xlfn.T.TEST(E911:N911,O911:T911,2,2),"")</f>
        <v>0.64680003394657137</v>
      </c>
      <c r="X911">
        <f>AVERAGE(E911:N911)</f>
        <v>2173.9</v>
      </c>
      <c r="Y911">
        <f>AVERAGE(O911:T911)</f>
        <v>1887.5</v>
      </c>
    </row>
    <row r="912" spans="1:25" x14ac:dyDescent="0.25">
      <c r="A912">
        <v>920</v>
      </c>
      <c r="B912" t="s">
        <v>389</v>
      </c>
      <c r="C912">
        <v>55400</v>
      </c>
      <c r="D912">
        <v>645</v>
      </c>
      <c r="E912">
        <v>16</v>
      </c>
      <c r="F912">
        <v>0</v>
      </c>
      <c r="G912">
        <v>0</v>
      </c>
      <c r="H912">
        <v>0</v>
      </c>
      <c r="I912">
        <v>0</v>
      </c>
      <c r="J912">
        <v>3363</v>
      </c>
      <c r="K912">
        <v>0</v>
      </c>
      <c r="L912">
        <v>1673</v>
      </c>
      <c r="M912">
        <v>0</v>
      </c>
      <c r="N912">
        <v>104</v>
      </c>
      <c r="O912">
        <v>119</v>
      </c>
      <c r="P912">
        <v>55</v>
      </c>
      <c r="Q912">
        <v>11</v>
      </c>
      <c r="R912">
        <v>24</v>
      </c>
      <c r="S912">
        <v>74</v>
      </c>
      <c r="T912">
        <v>0</v>
      </c>
      <c r="U912">
        <f t="shared" si="14"/>
        <v>1</v>
      </c>
      <c r="V912">
        <f>SUMIFS(Tabel132[Cluster],Tabel132[ID],A912)</f>
        <v>0</v>
      </c>
      <c r="W912">
        <f>IFERROR(_xlfn.T.TEST(E912:N912,O912:T912,2,2),"")</f>
        <v>0.33329207195960864</v>
      </c>
      <c r="X912">
        <f>AVERAGE(E912:N912)</f>
        <v>515.6</v>
      </c>
      <c r="Y912">
        <f>AVERAGE(O912:T912)</f>
        <v>47.166666666666664</v>
      </c>
    </row>
    <row r="913" spans="1:25" x14ac:dyDescent="0.25">
      <c r="A913">
        <v>921</v>
      </c>
      <c r="B913" t="s">
        <v>1034</v>
      </c>
      <c r="C913">
        <v>3200</v>
      </c>
      <c r="D913">
        <v>322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f t="shared" si="14"/>
        <v>0</v>
      </c>
      <c r="V913">
        <f>SUMIFS(Tabel132[Cluster],Tabel132[ID],A913)</f>
        <v>0</v>
      </c>
      <c r="W913" t="str">
        <f>IFERROR(_xlfn.T.TEST(E913:N913,O913:T913,2,2),"")</f>
        <v/>
      </c>
      <c r="X913">
        <f>AVERAGE(E913:N913)</f>
        <v>0</v>
      </c>
      <c r="Y913">
        <f>AVERAGE(O913:T913)</f>
        <v>0</v>
      </c>
    </row>
    <row r="914" spans="1:25" x14ac:dyDescent="0.25">
      <c r="A914">
        <v>922</v>
      </c>
      <c r="B914" t="s">
        <v>1035</v>
      </c>
      <c r="C914">
        <v>28700</v>
      </c>
      <c r="D914">
        <v>315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f t="shared" si="14"/>
        <v>0</v>
      </c>
      <c r="V914">
        <f>SUMIFS(Tabel132[Cluster],Tabel132[ID],A914)</f>
        <v>37</v>
      </c>
      <c r="W914" t="str">
        <f>IFERROR(_xlfn.T.TEST(E914:N914,O914:T914,2,2),"")</f>
        <v/>
      </c>
      <c r="X914">
        <f>AVERAGE(E914:N914)</f>
        <v>0</v>
      </c>
      <c r="Y914">
        <f>AVERAGE(O914:T914)</f>
        <v>0</v>
      </c>
    </row>
    <row r="915" spans="1:25" x14ac:dyDescent="0.25">
      <c r="A915">
        <v>923</v>
      </c>
      <c r="B915" t="s">
        <v>1036</v>
      </c>
      <c r="C915">
        <v>86500</v>
      </c>
      <c r="D915">
        <v>890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f t="shared" si="14"/>
        <v>0</v>
      </c>
      <c r="V915">
        <f>SUMIFS(Tabel132[Cluster],Tabel132[ID],A915)</f>
        <v>93</v>
      </c>
      <c r="W915" t="str">
        <f>IFERROR(_xlfn.T.TEST(E915:N915,O915:T915,2,2),"")</f>
        <v/>
      </c>
      <c r="X915">
        <f>AVERAGE(E915:N915)</f>
        <v>0</v>
      </c>
      <c r="Y915">
        <f>AVERAGE(O915:T915)</f>
        <v>0</v>
      </c>
    </row>
    <row r="916" spans="1:25" x14ac:dyDescent="0.25">
      <c r="A916">
        <v>924</v>
      </c>
      <c r="B916" t="s">
        <v>390</v>
      </c>
      <c r="C916">
        <v>107100</v>
      </c>
      <c r="D916">
        <v>784</v>
      </c>
      <c r="E916">
        <v>3114</v>
      </c>
      <c r="F916">
        <v>6673</v>
      </c>
      <c r="G916">
        <v>2545</v>
      </c>
      <c r="H916">
        <v>2375</v>
      </c>
      <c r="I916">
        <v>2716</v>
      </c>
      <c r="J916">
        <v>4319</v>
      </c>
      <c r="K916">
        <v>3959</v>
      </c>
      <c r="L916">
        <v>5536</v>
      </c>
      <c r="M916">
        <v>3964</v>
      </c>
      <c r="N916">
        <v>6555</v>
      </c>
      <c r="O916">
        <v>4967</v>
      </c>
      <c r="P916">
        <v>5305</v>
      </c>
      <c r="Q916">
        <v>2622</v>
      </c>
      <c r="R916">
        <v>4583</v>
      </c>
      <c r="S916">
        <v>4413</v>
      </c>
      <c r="T916">
        <v>1607</v>
      </c>
      <c r="U916">
        <f t="shared" si="14"/>
        <v>1</v>
      </c>
      <c r="V916">
        <f>SUMIFS(Tabel132[Cluster],Tabel132[ID],A916)</f>
        <v>0</v>
      </c>
      <c r="W916">
        <f>IFERROR(_xlfn.T.TEST(E916:N916,O916:T916,2,2),"")</f>
        <v>0.75105224067803555</v>
      </c>
      <c r="X916">
        <f>AVERAGE(E916:N916)</f>
        <v>4175.6000000000004</v>
      </c>
      <c r="Y916">
        <f>AVERAGE(O916:T916)</f>
        <v>3916.1666666666665</v>
      </c>
    </row>
    <row r="917" spans="1:25" x14ac:dyDescent="0.25">
      <c r="A917">
        <v>925</v>
      </c>
      <c r="B917" t="s">
        <v>1037</v>
      </c>
      <c r="C917">
        <v>101900</v>
      </c>
      <c r="D917">
        <v>967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f t="shared" si="14"/>
        <v>0</v>
      </c>
      <c r="V917">
        <f>SUMIFS(Tabel132[Cluster],Tabel132[ID],A917)</f>
        <v>0</v>
      </c>
      <c r="W917" t="str">
        <f>IFERROR(_xlfn.T.TEST(E917:N917,O917:T917,2,2),"")</f>
        <v/>
      </c>
      <c r="X917">
        <f>AVERAGE(E917:N917)</f>
        <v>0</v>
      </c>
      <c r="Y917">
        <f>AVERAGE(O917:T917)</f>
        <v>0</v>
      </c>
    </row>
    <row r="918" spans="1:25" x14ac:dyDescent="0.25">
      <c r="A918">
        <v>926</v>
      </c>
      <c r="B918" t="s">
        <v>391</v>
      </c>
      <c r="C918">
        <v>42700</v>
      </c>
      <c r="D918">
        <v>909</v>
      </c>
      <c r="E918">
        <v>6306</v>
      </c>
      <c r="F918">
        <v>6707</v>
      </c>
      <c r="G918">
        <v>6237</v>
      </c>
      <c r="H918">
        <v>3580</v>
      </c>
      <c r="I918">
        <v>5714</v>
      </c>
      <c r="J918">
        <v>5497</v>
      </c>
      <c r="K918">
        <v>6965</v>
      </c>
      <c r="L918">
        <v>2976</v>
      </c>
      <c r="M918">
        <v>8617</v>
      </c>
      <c r="N918">
        <v>2071</v>
      </c>
      <c r="O918">
        <v>5696</v>
      </c>
      <c r="P918">
        <v>4883</v>
      </c>
      <c r="Q918">
        <v>7288</v>
      </c>
      <c r="R918">
        <v>5411</v>
      </c>
      <c r="S918">
        <v>6488</v>
      </c>
      <c r="T918">
        <v>3282</v>
      </c>
      <c r="U918">
        <f t="shared" si="14"/>
        <v>1</v>
      </c>
      <c r="V918">
        <f>SUMIFS(Tabel132[Cluster],Tabel132[ID],A918)</f>
        <v>55</v>
      </c>
      <c r="W918">
        <f>IFERROR(_xlfn.T.TEST(E918:N918,O918:T918,2,2),"")</f>
        <v>0.96563704956479646</v>
      </c>
      <c r="X918">
        <f>AVERAGE(E918:N918)</f>
        <v>5467</v>
      </c>
      <c r="Y918">
        <f>AVERAGE(O918:T918)</f>
        <v>5508</v>
      </c>
    </row>
    <row r="919" spans="1:25" x14ac:dyDescent="0.25">
      <c r="A919">
        <v>927</v>
      </c>
      <c r="B919" t="s">
        <v>392</v>
      </c>
      <c r="C919">
        <v>19400</v>
      </c>
      <c r="D919">
        <v>39</v>
      </c>
      <c r="E919">
        <v>677</v>
      </c>
      <c r="F919">
        <v>511</v>
      </c>
      <c r="G919">
        <v>396</v>
      </c>
      <c r="H919">
        <v>620</v>
      </c>
      <c r="I919">
        <v>313</v>
      </c>
      <c r="J919">
        <v>493</v>
      </c>
      <c r="K919">
        <v>198</v>
      </c>
      <c r="L919">
        <v>426</v>
      </c>
      <c r="M919">
        <v>207</v>
      </c>
      <c r="N919">
        <v>206</v>
      </c>
      <c r="O919">
        <v>304</v>
      </c>
      <c r="P919">
        <v>693</v>
      </c>
      <c r="Q919">
        <v>631</v>
      </c>
      <c r="R919">
        <v>653</v>
      </c>
      <c r="S919">
        <v>407</v>
      </c>
      <c r="T919">
        <v>365</v>
      </c>
      <c r="U919">
        <f t="shared" si="14"/>
        <v>1</v>
      </c>
      <c r="V919">
        <f>SUMIFS(Tabel132[Cluster],Tabel132[ID],A919)</f>
        <v>23</v>
      </c>
      <c r="W919">
        <f>IFERROR(_xlfn.T.TEST(E919:N919,O919:T919,2,2),"")</f>
        <v>0.25965978800579809</v>
      </c>
      <c r="X919">
        <f>AVERAGE(E919:N919)</f>
        <v>404.7</v>
      </c>
      <c r="Y919">
        <f>AVERAGE(O919:T919)</f>
        <v>508.83333333333331</v>
      </c>
    </row>
    <row r="920" spans="1:25" x14ac:dyDescent="0.25">
      <c r="A920">
        <v>928</v>
      </c>
      <c r="B920" t="s">
        <v>393</v>
      </c>
      <c r="C920">
        <v>56300</v>
      </c>
      <c r="D920">
        <v>645</v>
      </c>
      <c r="E920">
        <v>3734</v>
      </c>
      <c r="F920">
        <v>512</v>
      </c>
      <c r="G920">
        <v>689</v>
      </c>
      <c r="H920">
        <v>35</v>
      </c>
      <c r="I920">
        <v>242</v>
      </c>
      <c r="J920">
        <v>1688</v>
      </c>
      <c r="K920">
        <v>345</v>
      </c>
      <c r="L920">
        <v>2058</v>
      </c>
      <c r="M920">
        <v>1517</v>
      </c>
      <c r="N920">
        <v>411</v>
      </c>
      <c r="O920">
        <v>1323</v>
      </c>
      <c r="P920">
        <v>552</v>
      </c>
      <c r="Q920">
        <v>1002</v>
      </c>
      <c r="R920">
        <v>2845</v>
      </c>
      <c r="S920">
        <v>2058</v>
      </c>
      <c r="T920">
        <v>50</v>
      </c>
      <c r="U920">
        <f t="shared" si="14"/>
        <v>1</v>
      </c>
      <c r="V920">
        <f>SUMIFS(Tabel132[Cluster],Tabel132[ID],A920)</f>
        <v>0</v>
      </c>
      <c r="W920">
        <f>IFERROR(_xlfn.T.TEST(E920:N920,O920:T920,2,2),"")</f>
        <v>0.75375516916005947</v>
      </c>
      <c r="X920">
        <f>AVERAGE(E920:N920)</f>
        <v>1123.0999999999999</v>
      </c>
      <c r="Y920">
        <f>AVERAGE(O920:T920)</f>
        <v>1305</v>
      </c>
    </row>
    <row r="921" spans="1:25" x14ac:dyDescent="0.25">
      <c r="A921">
        <v>929</v>
      </c>
      <c r="B921" t="s">
        <v>394</v>
      </c>
      <c r="C921">
        <v>4100</v>
      </c>
      <c r="D921">
        <v>353</v>
      </c>
      <c r="E921">
        <v>710</v>
      </c>
      <c r="F921">
        <v>823</v>
      </c>
      <c r="G921">
        <v>1451</v>
      </c>
      <c r="H921">
        <v>519</v>
      </c>
      <c r="I921">
        <v>739</v>
      </c>
      <c r="J921">
        <v>381</v>
      </c>
      <c r="K921">
        <v>188</v>
      </c>
      <c r="L921">
        <v>229</v>
      </c>
      <c r="M921">
        <v>620</v>
      </c>
      <c r="N921">
        <v>590</v>
      </c>
      <c r="O921">
        <v>1153</v>
      </c>
      <c r="P921">
        <v>667</v>
      </c>
      <c r="Q921">
        <v>535</v>
      </c>
      <c r="R921">
        <v>360</v>
      </c>
      <c r="S921">
        <v>389</v>
      </c>
      <c r="T921">
        <v>1013</v>
      </c>
      <c r="U921">
        <f t="shared" si="14"/>
        <v>1</v>
      </c>
      <c r="V921">
        <f>SUMIFS(Tabel132[Cluster],Tabel132[ID],A921)</f>
        <v>5</v>
      </c>
      <c r="W921">
        <f>IFERROR(_xlfn.T.TEST(E921:N921,O921:T921,2,2),"")</f>
        <v>0.73927352047468198</v>
      </c>
      <c r="X921">
        <f>AVERAGE(E921:N921)</f>
        <v>625</v>
      </c>
      <c r="Y921">
        <f>AVERAGE(O921:T921)</f>
        <v>686.16666666666663</v>
      </c>
    </row>
    <row r="922" spans="1:25" x14ac:dyDescent="0.25">
      <c r="A922">
        <v>930</v>
      </c>
      <c r="B922" t="s">
        <v>395</v>
      </c>
      <c r="C922">
        <v>68800</v>
      </c>
      <c r="D922">
        <v>51</v>
      </c>
      <c r="E922">
        <v>1819</v>
      </c>
      <c r="F922">
        <v>709</v>
      </c>
      <c r="G922">
        <v>3891</v>
      </c>
      <c r="H922">
        <v>1158</v>
      </c>
      <c r="I922">
        <v>3617</v>
      </c>
      <c r="J922">
        <v>969</v>
      </c>
      <c r="K922">
        <v>565</v>
      </c>
      <c r="L922">
        <v>1177</v>
      </c>
      <c r="M922">
        <v>251</v>
      </c>
      <c r="N922">
        <v>600</v>
      </c>
      <c r="O922">
        <v>1279</v>
      </c>
      <c r="P922">
        <v>2255</v>
      </c>
      <c r="Q922">
        <v>897</v>
      </c>
      <c r="R922">
        <v>2121</v>
      </c>
      <c r="S922">
        <v>1423</v>
      </c>
      <c r="T922">
        <v>306</v>
      </c>
      <c r="U922">
        <f t="shared" si="14"/>
        <v>1</v>
      </c>
      <c r="V922">
        <f>SUMIFS(Tabel132[Cluster],Tabel132[ID],A922)</f>
        <v>81</v>
      </c>
      <c r="W922">
        <f>IFERROR(_xlfn.T.TEST(E922:N922,O922:T922,2,2),"")</f>
        <v>0.87063851721332675</v>
      </c>
      <c r="X922">
        <f>AVERAGE(E922:N922)</f>
        <v>1475.6</v>
      </c>
      <c r="Y922">
        <f>AVERAGE(O922:T922)</f>
        <v>1380.1666666666667</v>
      </c>
    </row>
    <row r="923" spans="1:25" x14ac:dyDescent="0.25">
      <c r="A923">
        <v>931</v>
      </c>
      <c r="B923" t="s">
        <v>396</v>
      </c>
      <c r="C923">
        <v>87500</v>
      </c>
      <c r="D923">
        <v>987</v>
      </c>
      <c r="E923">
        <v>395</v>
      </c>
      <c r="F923">
        <v>1964</v>
      </c>
      <c r="G923">
        <v>1120</v>
      </c>
      <c r="H923">
        <v>2</v>
      </c>
      <c r="I923">
        <v>1838</v>
      </c>
      <c r="J923">
        <v>564</v>
      </c>
      <c r="K923">
        <v>92</v>
      </c>
      <c r="L923">
        <v>3813</v>
      </c>
      <c r="M923">
        <v>803</v>
      </c>
      <c r="N923">
        <v>1491</v>
      </c>
      <c r="O923">
        <v>769</v>
      </c>
      <c r="P923">
        <v>1275</v>
      </c>
      <c r="Q923">
        <v>814</v>
      </c>
      <c r="R923">
        <v>995</v>
      </c>
      <c r="S923">
        <v>1722</v>
      </c>
      <c r="T923">
        <v>0</v>
      </c>
      <c r="U923">
        <f t="shared" si="14"/>
        <v>1</v>
      </c>
      <c r="V923">
        <f>SUMIFS(Tabel132[Cluster],Tabel132[ID],A923)</f>
        <v>94</v>
      </c>
      <c r="W923">
        <f>IFERROR(_xlfn.T.TEST(E923:N923,O923:T923,2,2),"")</f>
        <v>0.58994841319014457</v>
      </c>
      <c r="X923">
        <f>AVERAGE(E923:N923)</f>
        <v>1208.2</v>
      </c>
      <c r="Y923">
        <f>AVERAGE(O923:T923)</f>
        <v>929.16666666666663</v>
      </c>
    </row>
    <row r="924" spans="1:25" x14ac:dyDescent="0.25">
      <c r="A924">
        <v>932</v>
      </c>
      <c r="B924" t="s">
        <v>1038</v>
      </c>
      <c r="C924">
        <v>102100</v>
      </c>
      <c r="D924">
        <v>792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f t="shared" si="14"/>
        <v>0</v>
      </c>
      <c r="V924">
        <f>SUMIFS(Tabel132[Cluster],Tabel132[ID],A924)</f>
        <v>0</v>
      </c>
      <c r="W924" t="str">
        <f>IFERROR(_xlfn.T.TEST(E924:N924,O924:T924,2,2),"")</f>
        <v/>
      </c>
      <c r="X924">
        <f>AVERAGE(E924:N924)</f>
        <v>0</v>
      </c>
      <c r="Y924">
        <f>AVERAGE(O924:T924)</f>
        <v>0</v>
      </c>
    </row>
    <row r="925" spans="1:25" x14ac:dyDescent="0.25">
      <c r="A925">
        <v>933</v>
      </c>
      <c r="B925" t="s">
        <v>1039</v>
      </c>
      <c r="C925">
        <v>100400</v>
      </c>
      <c r="D925">
        <v>967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f t="shared" si="14"/>
        <v>0</v>
      </c>
      <c r="V925">
        <f>SUMIFS(Tabel132[Cluster],Tabel132[ID],A925)</f>
        <v>0</v>
      </c>
      <c r="W925" t="str">
        <f>IFERROR(_xlfn.T.TEST(E925:N925,O925:T925,2,2),"")</f>
        <v/>
      </c>
      <c r="X925">
        <f>AVERAGE(E925:N925)</f>
        <v>0</v>
      </c>
      <c r="Y925">
        <f>AVERAGE(O925:T925)</f>
        <v>0</v>
      </c>
    </row>
    <row r="926" spans="1:25" x14ac:dyDescent="0.25">
      <c r="A926">
        <v>934</v>
      </c>
      <c r="B926" t="s">
        <v>397</v>
      </c>
      <c r="C926">
        <v>43700</v>
      </c>
      <c r="D926">
        <v>909</v>
      </c>
      <c r="E926">
        <v>214</v>
      </c>
      <c r="F926">
        <v>347</v>
      </c>
      <c r="G926">
        <v>225</v>
      </c>
      <c r="H926">
        <v>108</v>
      </c>
      <c r="I926">
        <v>144</v>
      </c>
      <c r="J926">
        <v>813</v>
      </c>
      <c r="K926">
        <v>268</v>
      </c>
      <c r="L926">
        <v>368</v>
      </c>
      <c r="M926">
        <v>216</v>
      </c>
      <c r="N926">
        <v>181</v>
      </c>
      <c r="O926">
        <v>216</v>
      </c>
      <c r="P926">
        <v>300</v>
      </c>
      <c r="Q926">
        <v>178</v>
      </c>
      <c r="R926">
        <v>297</v>
      </c>
      <c r="S926">
        <v>379</v>
      </c>
      <c r="T926">
        <v>172</v>
      </c>
      <c r="U926">
        <f t="shared" si="14"/>
        <v>1</v>
      </c>
      <c r="V926">
        <f>SUMIFS(Tabel132[Cluster],Tabel132[ID],A926)</f>
        <v>56</v>
      </c>
      <c r="W926">
        <f>IFERROR(_xlfn.T.TEST(E926:N926,O926:T926,2,2),"")</f>
        <v>0.72395371864926394</v>
      </c>
      <c r="X926">
        <f>AVERAGE(E926:N926)</f>
        <v>288.39999999999998</v>
      </c>
      <c r="Y926">
        <f>AVERAGE(O926:T926)</f>
        <v>257</v>
      </c>
    </row>
    <row r="927" spans="1:25" x14ac:dyDescent="0.25">
      <c r="A927">
        <v>935</v>
      </c>
      <c r="B927" t="s">
        <v>398</v>
      </c>
      <c r="C927">
        <v>19000</v>
      </c>
      <c r="D927">
        <v>39</v>
      </c>
      <c r="E927">
        <v>3</v>
      </c>
      <c r="F927">
        <v>205</v>
      </c>
      <c r="G927">
        <v>85</v>
      </c>
      <c r="H927">
        <v>15</v>
      </c>
      <c r="I927">
        <v>74</v>
      </c>
      <c r="J927">
        <v>322</v>
      </c>
      <c r="K927">
        <v>45</v>
      </c>
      <c r="L927">
        <v>245</v>
      </c>
      <c r="M927">
        <v>283</v>
      </c>
      <c r="N927">
        <v>356</v>
      </c>
      <c r="O927">
        <v>45</v>
      </c>
      <c r="P927">
        <v>38</v>
      </c>
      <c r="Q927">
        <v>418</v>
      </c>
      <c r="R927">
        <v>134</v>
      </c>
      <c r="S927">
        <v>307</v>
      </c>
      <c r="T927">
        <v>290</v>
      </c>
      <c r="U927">
        <f t="shared" si="14"/>
        <v>1</v>
      </c>
      <c r="V927">
        <f>SUMIFS(Tabel132[Cluster],Tabel132[ID],A927)</f>
        <v>23</v>
      </c>
      <c r="W927">
        <f>IFERROR(_xlfn.T.TEST(E927:N927,O927:T927,2,2),"")</f>
        <v>0.57564272383647475</v>
      </c>
      <c r="X927">
        <f>AVERAGE(E927:N927)</f>
        <v>163.30000000000001</v>
      </c>
      <c r="Y927">
        <f>AVERAGE(O927:T927)</f>
        <v>205.33333333333334</v>
      </c>
    </row>
    <row r="928" spans="1:25" x14ac:dyDescent="0.25">
      <c r="A928">
        <v>936</v>
      </c>
      <c r="B928" t="s">
        <v>1040</v>
      </c>
      <c r="C928">
        <v>57600</v>
      </c>
      <c r="D928">
        <v>645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f t="shared" si="14"/>
        <v>0</v>
      </c>
      <c r="V928">
        <f>SUMIFS(Tabel132[Cluster],Tabel132[ID],A928)</f>
        <v>0</v>
      </c>
      <c r="W928" t="str">
        <f>IFERROR(_xlfn.T.TEST(E928:N928,O928:T928,2,2),"")</f>
        <v/>
      </c>
      <c r="X928">
        <f>AVERAGE(E928:N928)</f>
        <v>0</v>
      </c>
      <c r="Y928">
        <f>AVERAGE(O928:T928)</f>
        <v>0</v>
      </c>
    </row>
    <row r="929" spans="1:25" x14ac:dyDescent="0.25">
      <c r="A929">
        <v>937</v>
      </c>
      <c r="B929" t="s">
        <v>1041</v>
      </c>
      <c r="C929">
        <v>13800</v>
      </c>
      <c r="D929">
        <v>669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f t="shared" si="14"/>
        <v>0</v>
      </c>
      <c r="V929">
        <f>SUMIFS(Tabel132[Cluster],Tabel132[ID],A929)</f>
        <v>0</v>
      </c>
      <c r="W929" t="str">
        <f>IFERROR(_xlfn.T.TEST(E929:N929,O929:T929,2,2),"")</f>
        <v/>
      </c>
      <c r="X929">
        <f>AVERAGE(E929:N929)</f>
        <v>0</v>
      </c>
      <c r="Y929">
        <f>AVERAGE(O929:T929)</f>
        <v>0</v>
      </c>
    </row>
    <row r="930" spans="1:25" x14ac:dyDescent="0.25">
      <c r="A930">
        <v>938</v>
      </c>
      <c r="B930" t="s">
        <v>1042</v>
      </c>
      <c r="C930">
        <v>94800</v>
      </c>
      <c r="D930">
        <v>370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f t="shared" si="14"/>
        <v>0</v>
      </c>
      <c r="V930">
        <f>SUMIFS(Tabel132[Cluster],Tabel132[ID],A930)</f>
        <v>96</v>
      </c>
      <c r="W930" t="str">
        <f>IFERROR(_xlfn.T.TEST(E930:N930,O930:T930,2,2),"")</f>
        <v/>
      </c>
      <c r="X930">
        <f>AVERAGE(E930:N930)</f>
        <v>0</v>
      </c>
      <c r="Y930">
        <f>AVERAGE(O930:T930)</f>
        <v>0</v>
      </c>
    </row>
    <row r="931" spans="1:25" x14ac:dyDescent="0.25">
      <c r="A931">
        <v>939</v>
      </c>
      <c r="B931" t="s">
        <v>1043</v>
      </c>
      <c r="C931">
        <v>92900</v>
      </c>
      <c r="D931">
        <v>135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f t="shared" si="14"/>
        <v>0</v>
      </c>
      <c r="V931">
        <f>SUMIFS(Tabel132[Cluster],Tabel132[ID],A931)</f>
        <v>96</v>
      </c>
      <c r="W931" t="str">
        <f>IFERROR(_xlfn.T.TEST(E931:N931,O931:T931,2,2),"")</f>
        <v/>
      </c>
      <c r="X931">
        <f>AVERAGE(E931:N931)</f>
        <v>0</v>
      </c>
      <c r="Y931">
        <f>AVERAGE(O931:T931)</f>
        <v>0</v>
      </c>
    </row>
    <row r="932" spans="1:25" x14ac:dyDescent="0.25">
      <c r="A932">
        <v>940</v>
      </c>
      <c r="B932" t="s">
        <v>399</v>
      </c>
      <c r="C932">
        <v>111000</v>
      </c>
      <c r="D932">
        <v>768</v>
      </c>
      <c r="E932">
        <v>6148</v>
      </c>
      <c r="F932">
        <v>5460</v>
      </c>
      <c r="G932">
        <v>14359</v>
      </c>
      <c r="H932">
        <v>4465</v>
      </c>
      <c r="I932">
        <v>5691</v>
      </c>
      <c r="J932">
        <v>5110</v>
      </c>
      <c r="K932">
        <v>5874</v>
      </c>
      <c r="L932">
        <v>5681</v>
      </c>
      <c r="M932">
        <v>4591</v>
      </c>
      <c r="N932">
        <v>5054</v>
      </c>
      <c r="O932">
        <v>7437</v>
      </c>
      <c r="P932">
        <v>8083</v>
      </c>
      <c r="Q932">
        <v>7982</v>
      </c>
      <c r="R932">
        <v>8152</v>
      </c>
      <c r="S932">
        <v>5518</v>
      </c>
      <c r="T932">
        <v>5007</v>
      </c>
      <c r="U932">
        <f t="shared" si="14"/>
        <v>1</v>
      </c>
      <c r="V932">
        <f>SUMIFS(Tabel132[Cluster],Tabel132[ID],A932)</f>
        <v>0</v>
      </c>
      <c r="W932">
        <f>IFERROR(_xlfn.T.TEST(E932:N932,O932:T932,2,2),"")</f>
        <v>0.54792416715444325</v>
      </c>
      <c r="X932">
        <f>AVERAGE(E932:N932)</f>
        <v>6243.3</v>
      </c>
      <c r="Y932">
        <f>AVERAGE(O932:T932)</f>
        <v>7029.833333333333</v>
      </c>
    </row>
    <row r="933" spans="1:25" x14ac:dyDescent="0.25">
      <c r="A933">
        <v>941</v>
      </c>
      <c r="B933" t="s">
        <v>1044</v>
      </c>
      <c r="C933">
        <v>110400</v>
      </c>
      <c r="D933">
        <v>1000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f t="shared" si="14"/>
        <v>0</v>
      </c>
      <c r="V933">
        <f>SUMIFS(Tabel132[Cluster],Tabel132[ID],A933)</f>
        <v>0</v>
      </c>
      <c r="W933" t="str">
        <f>IFERROR(_xlfn.T.TEST(E933:N933,O933:T933,2,2),"")</f>
        <v/>
      </c>
      <c r="X933">
        <f>AVERAGE(E933:N933)</f>
        <v>0</v>
      </c>
      <c r="Y933">
        <f>AVERAGE(O933:T933)</f>
        <v>0</v>
      </c>
    </row>
    <row r="934" spans="1:25" x14ac:dyDescent="0.25">
      <c r="A934">
        <v>942</v>
      </c>
      <c r="B934" t="s">
        <v>1045</v>
      </c>
      <c r="C934">
        <v>46700</v>
      </c>
      <c r="D934">
        <v>703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f t="shared" si="14"/>
        <v>0</v>
      </c>
      <c r="V934">
        <f>SUMIFS(Tabel132[Cluster],Tabel132[ID],A934)</f>
        <v>61</v>
      </c>
      <c r="W934" t="str">
        <f>IFERROR(_xlfn.T.TEST(E934:N934,O934:T934,2,2),"")</f>
        <v/>
      </c>
      <c r="X934">
        <f>AVERAGE(E934:N934)</f>
        <v>0</v>
      </c>
      <c r="Y934">
        <f>AVERAGE(O934:T934)</f>
        <v>0</v>
      </c>
    </row>
    <row r="935" spans="1:25" x14ac:dyDescent="0.25">
      <c r="A935">
        <v>943</v>
      </c>
      <c r="B935" t="s">
        <v>400</v>
      </c>
      <c r="C935">
        <v>1700</v>
      </c>
      <c r="D935">
        <v>985</v>
      </c>
      <c r="E935">
        <v>20830</v>
      </c>
      <c r="F935">
        <v>15987</v>
      </c>
      <c r="G935">
        <v>13458</v>
      </c>
      <c r="H935">
        <v>9359</v>
      </c>
      <c r="I935">
        <v>13127</v>
      </c>
      <c r="J935">
        <v>4523</v>
      </c>
      <c r="K935">
        <v>20852</v>
      </c>
      <c r="L935">
        <v>11283</v>
      </c>
      <c r="M935">
        <v>12980</v>
      </c>
      <c r="N935">
        <v>8897</v>
      </c>
      <c r="O935">
        <v>21240</v>
      </c>
      <c r="P935">
        <v>13652</v>
      </c>
      <c r="Q935">
        <v>12336</v>
      </c>
      <c r="R935">
        <v>26757</v>
      </c>
      <c r="S935">
        <v>21830</v>
      </c>
      <c r="T935">
        <v>12134</v>
      </c>
      <c r="U935">
        <f t="shared" si="14"/>
        <v>1</v>
      </c>
      <c r="V935">
        <f>SUMIFS(Tabel132[Cluster],Tabel132[ID],A935)</f>
        <v>3</v>
      </c>
      <c r="W935">
        <f>IFERROR(_xlfn.T.TEST(E935:N935,O935:T935,2,2),"")</f>
        <v>0.10920602792591705</v>
      </c>
      <c r="X935">
        <f>AVERAGE(E935:N935)</f>
        <v>13129.6</v>
      </c>
      <c r="Y935">
        <f>AVERAGE(O935:T935)</f>
        <v>17991.5</v>
      </c>
    </row>
    <row r="936" spans="1:25" x14ac:dyDescent="0.25">
      <c r="A936">
        <v>944</v>
      </c>
      <c r="B936" t="s">
        <v>1046</v>
      </c>
      <c r="C936">
        <v>58000</v>
      </c>
      <c r="D936">
        <v>645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f t="shared" si="14"/>
        <v>0</v>
      </c>
      <c r="V936">
        <f>SUMIFS(Tabel132[Cluster],Tabel132[ID],A936)</f>
        <v>0</v>
      </c>
      <c r="W936" t="str">
        <f>IFERROR(_xlfn.T.TEST(E936:N936,O936:T936,2,2),"")</f>
        <v/>
      </c>
      <c r="X936">
        <f>AVERAGE(E936:N936)</f>
        <v>0</v>
      </c>
      <c r="Y936">
        <f>AVERAGE(O936:T936)</f>
        <v>0</v>
      </c>
    </row>
    <row r="937" spans="1:25" x14ac:dyDescent="0.25">
      <c r="A937">
        <v>945</v>
      </c>
      <c r="B937" t="s">
        <v>401</v>
      </c>
      <c r="C937">
        <v>6800</v>
      </c>
      <c r="D937">
        <v>369</v>
      </c>
      <c r="E937">
        <v>8047</v>
      </c>
      <c r="F937">
        <v>5568</v>
      </c>
      <c r="G937">
        <v>11299</v>
      </c>
      <c r="H937">
        <v>7686</v>
      </c>
      <c r="I937">
        <v>6707</v>
      </c>
      <c r="J937">
        <v>1402</v>
      </c>
      <c r="K937">
        <v>1765</v>
      </c>
      <c r="L937">
        <v>2621</v>
      </c>
      <c r="M937">
        <v>1774</v>
      </c>
      <c r="N937">
        <v>4443</v>
      </c>
      <c r="O937">
        <v>9866</v>
      </c>
      <c r="P937">
        <v>4450</v>
      </c>
      <c r="Q937">
        <v>4312</v>
      </c>
      <c r="R937">
        <v>5301</v>
      </c>
      <c r="S937">
        <v>2108</v>
      </c>
      <c r="T937">
        <v>5251</v>
      </c>
      <c r="U937">
        <f t="shared" si="14"/>
        <v>1</v>
      </c>
      <c r="V937">
        <f>SUMIFS(Tabel132[Cluster],Tabel132[ID],A937)</f>
        <v>9</v>
      </c>
      <c r="W937">
        <f>IFERROR(_xlfn.T.TEST(E937:N937,O937:T937,2,2),"")</f>
        <v>0.95872014809965878</v>
      </c>
      <c r="X937">
        <f>AVERAGE(E937:N937)</f>
        <v>5131.2</v>
      </c>
      <c r="Y937">
        <f>AVERAGE(O937:T937)</f>
        <v>5214.666666666667</v>
      </c>
    </row>
    <row r="938" spans="1:25" x14ac:dyDescent="0.25">
      <c r="A938">
        <v>946</v>
      </c>
      <c r="B938" t="s">
        <v>402</v>
      </c>
      <c r="C938">
        <v>77150</v>
      </c>
      <c r="D938">
        <v>467</v>
      </c>
      <c r="E938">
        <v>498</v>
      </c>
      <c r="F938">
        <v>404</v>
      </c>
      <c r="G938">
        <v>812</v>
      </c>
      <c r="H938">
        <v>342</v>
      </c>
      <c r="I938">
        <v>1462</v>
      </c>
      <c r="J938">
        <v>47</v>
      </c>
      <c r="K938">
        <v>291</v>
      </c>
      <c r="L938">
        <v>582</v>
      </c>
      <c r="M938">
        <v>158</v>
      </c>
      <c r="N938">
        <v>278</v>
      </c>
      <c r="O938">
        <v>2696</v>
      </c>
      <c r="P938">
        <v>441</v>
      </c>
      <c r="Q938">
        <v>687</v>
      </c>
      <c r="R938">
        <v>535</v>
      </c>
      <c r="S938">
        <v>539</v>
      </c>
      <c r="T938">
        <v>145</v>
      </c>
      <c r="U938">
        <f t="shared" si="14"/>
        <v>1</v>
      </c>
      <c r="V938">
        <f>SUMIFS(Tabel132[Cluster],Tabel132[ID],A938)</f>
        <v>84</v>
      </c>
      <c r="W938">
        <f>IFERROR(_xlfn.T.TEST(E938:N938,O938:T938,2,2),"")</f>
        <v>0.30490716600618573</v>
      </c>
      <c r="X938">
        <f>AVERAGE(E938:N938)</f>
        <v>487.4</v>
      </c>
      <c r="Y938">
        <f>AVERAGE(O938:T938)</f>
        <v>840.5</v>
      </c>
    </row>
    <row r="939" spans="1:25" x14ac:dyDescent="0.25">
      <c r="A939">
        <v>947</v>
      </c>
      <c r="B939" t="s">
        <v>1047</v>
      </c>
      <c r="C939">
        <v>1400</v>
      </c>
      <c r="D939">
        <v>500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f t="shared" si="14"/>
        <v>0</v>
      </c>
      <c r="V939">
        <f>SUMIFS(Tabel132[Cluster],Tabel132[ID],A939)</f>
        <v>2</v>
      </c>
      <c r="W939" t="str">
        <f>IFERROR(_xlfn.T.TEST(E939:N939,O939:T939,2,2),"")</f>
        <v/>
      </c>
      <c r="X939">
        <f>AVERAGE(E939:N939)</f>
        <v>0</v>
      </c>
      <c r="Y939">
        <f>AVERAGE(O939:T939)</f>
        <v>0</v>
      </c>
    </row>
    <row r="940" spans="1:25" x14ac:dyDescent="0.25">
      <c r="A940">
        <v>948</v>
      </c>
      <c r="B940" t="s">
        <v>1048</v>
      </c>
      <c r="C940">
        <v>100700</v>
      </c>
      <c r="D940">
        <v>933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f t="shared" si="14"/>
        <v>0</v>
      </c>
      <c r="V940">
        <f>SUMIFS(Tabel132[Cluster],Tabel132[ID],A940)</f>
        <v>0</v>
      </c>
      <c r="W940" t="str">
        <f>IFERROR(_xlfn.T.TEST(E940:N940,O940:T940,2,2),"")</f>
        <v/>
      </c>
      <c r="X940">
        <f>AVERAGE(E940:N940)</f>
        <v>0</v>
      </c>
      <c r="Y940">
        <f>AVERAGE(O940:T940)</f>
        <v>0</v>
      </c>
    </row>
    <row r="941" spans="1:25" x14ac:dyDescent="0.25">
      <c r="A941">
        <v>949</v>
      </c>
      <c r="B941" t="s">
        <v>403</v>
      </c>
      <c r="C941">
        <v>97500</v>
      </c>
      <c r="D941">
        <v>967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2</v>
      </c>
      <c r="P941">
        <v>1</v>
      </c>
      <c r="Q941">
        <v>0</v>
      </c>
      <c r="R941">
        <v>0</v>
      </c>
      <c r="S941">
        <v>2</v>
      </c>
      <c r="T941">
        <v>0</v>
      </c>
      <c r="U941">
        <f t="shared" si="14"/>
        <v>1</v>
      </c>
      <c r="V941">
        <f>SUMIFS(Tabel132[Cluster],Tabel132[ID],A941)</f>
        <v>0</v>
      </c>
      <c r="W941">
        <f>IFERROR(_xlfn.T.TEST(E941:N941,O941:T941,2,2),"")</f>
        <v>9.193293164066467E-2</v>
      </c>
      <c r="X941">
        <f>AVERAGE(E941:N941)</f>
        <v>0.2</v>
      </c>
      <c r="Y941">
        <f>AVERAGE(O941:T941)</f>
        <v>0.83333333333333337</v>
      </c>
    </row>
    <row r="942" spans="1:25" x14ac:dyDescent="0.25">
      <c r="A942">
        <v>950</v>
      </c>
      <c r="B942" t="s">
        <v>404</v>
      </c>
      <c r="C942">
        <v>5900</v>
      </c>
      <c r="D942">
        <v>345</v>
      </c>
      <c r="E942">
        <v>4064</v>
      </c>
      <c r="F942">
        <v>5915</v>
      </c>
      <c r="G942">
        <v>4477</v>
      </c>
      <c r="H942">
        <v>4157</v>
      </c>
      <c r="I942">
        <v>4756</v>
      </c>
      <c r="J942">
        <v>4870</v>
      </c>
      <c r="K942">
        <v>7398</v>
      </c>
      <c r="L942">
        <v>4213</v>
      </c>
      <c r="M942">
        <v>2517</v>
      </c>
      <c r="N942">
        <v>3330</v>
      </c>
      <c r="O942">
        <v>6070</v>
      </c>
      <c r="P942">
        <v>4539</v>
      </c>
      <c r="Q942">
        <v>6707</v>
      </c>
      <c r="R942">
        <v>7128</v>
      </c>
      <c r="S942">
        <v>5879</v>
      </c>
      <c r="T942">
        <v>3168</v>
      </c>
      <c r="U942">
        <f t="shared" si="14"/>
        <v>1</v>
      </c>
      <c r="V942">
        <f>SUMIFS(Tabel132[Cluster],Tabel132[ID],A942)</f>
        <v>8</v>
      </c>
      <c r="W942">
        <f>IFERROR(_xlfn.T.TEST(E942:N942,O942:T942,2,2),"")</f>
        <v>0.1810604240524481</v>
      </c>
      <c r="X942">
        <f>AVERAGE(E942:N942)</f>
        <v>4569.7</v>
      </c>
      <c r="Y942">
        <f>AVERAGE(O942:T942)</f>
        <v>5581.833333333333</v>
      </c>
    </row>
    <row r="943" spans="1:25" x14ac:dyDescent="0.25">
      <c r="A943">
        <v>951</v>
      </c>
      <c r="B943" t="s">
        <v>1049</v>
      </c>
      <c r="C943">
        <v>58400</v>
      </c>
      <c r="D943">
        <v>645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f t="shared" si="14"/>
        <v>0</v>
      </c>
      <c r="V943">
        <f>SUMIFS(Tabel132[Cluster],Tabel132[ID],A943)</f>
        <v>0</v>
      </c>
      <c r="W943" t="str">
        <f>IFERROR(_xlfn.T.TEST(E943:N943,O943:T943,2,2),"")</f>
        <v/>
      </c>
      <c r="X943">
        <f>AVERAGE(E943:N943)</f>
        <v>0</v>
      </c>
      <c r="Y943">
        <f>AVERAGE(O943:T943)</f>
        <v>0</v>
      </c>
    </row>
    <row r="944" spans="1:25" x14ac:dyDescent="0.25">
      <c r="A944">
        <v>952</v>
      </c>
      <c r="B944" t="s">
        <v>405</v>
      </c>
      <c r="C944">
        <v>46800</v>
      </c>
      <c r="D944">
        <v>942</v>
      </c>
      <c r="E944">
        <v>6159</v>
      </c>
      <c r="F944">
        <v>7180</v>
      </c>
      <c r="G944">
        <v>6972</v>
      </c>
      <c r="H944">
        <v>10417</v>
      </c>
      <c r="I944">
        <v>3745</v>
      </c>
      <c r="J944">
        <v>4239</v>
      </c>
      <c r="K944">
        <v>3531</v>
      </c>
      <c r="L944">
        <v>1368</v>
      </c>
      <c r="M944">
        <v>1930</v>
      </c>
      <c r="N944">
        <v>1169</v>
      </c>
      <c r="O944">
        <v>7167</v>
      </c>
      <c r="P944">
        <v>2890</v>
      </c>
      <c r="Q944">
        <v>9236</v>
      </c>
      <c r="R944">
        <v>6583</v>
      </c>
      <c r="S944">
        <v>2102</v>
      </c>
      <c r="T944">
        <v>4361</v>
      </c>
      <c r="U944">
        <f t="shared" si="14"/>
        <v>1</v>
      </c>
      <c r="V944">
        <f>SUMIFS(Tabel132[Cluster],Tabel132[ID],A944)</f>
        <v>61</v>
      </c>
      <c r="W944">
        <f>IFERROR(_xlfn.T.TEST(E944:N944,O944:T944,2,2),"")</f>
        <v>0.63807487331710644</v>
      </c>
      <c r="X944">
        <f>AVERAGE(E944:N944)</f>
        <v>4671</v>
      </c>
      <c r="Y944">
        <f>AVERAGE(O944:T944)</f>
        <v>5389.833333333333</v>
      </c>
    </row>
    <row r="945" spans="1:25" x14ac:dyDescent="0.25">
      <c r="A945">
        <v>953</v>
      </c>
      <c r="B945" t="s">
        <v>1050</v>
      </c>
      <c r="C945">
        <v>69900</v>
      </c>
      <c r="D945">
        <v>958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f t="shared" si="14"/>
        <v>0</v>
      </c>
      <c r="V945">
        <f>SUMIFS(Tabel132[Cluster],Tabel132[ID],A945)</f>
        <v>82</v>
      </c>
      <c r="W945" t="str">
        <f>IFERROR(_xlfn.T.TEST(E945:N945,O945:T945,2,2),"")</f>
        <v/>
      </c>
      <c r="X945">
        <f>AVERAGE(E945:N945)</f>
        <v>0</v>
      </c>
      <c r="Y945">
        <f>AVERAGE(O945:T945)</f>
        <v>0</v>
      </c>
    </row>
    <row r="946" spans="1:25" x14ac:dyDescent="0.25">
      <c r="A946">
        <v>954</v>
      </c>
      <c r="B946" t="s">
        <v>406</v>
      </c>
      <c r="C946">
        <v>11800</v>
      </c>
      <c r="D946">
        <v>1002</v>
      </c>
      <c r="E946">
        <v>1416</v>
      </c>
      <c r="F946">
        <v>1773</v>
      </c>
      <c r="G946">
        <v>1336</v>
      </c>
      <c r="H946">
        <v>752</v>
      </c>
      <c r="I946">
        <v>610</v>
      </c>
      <c r="J946">
        <v>1929</v>
      </c>
      <c r="K946">
        <v>2952</v>
      </c>
      <c r="L946">
        <v>856</v>
      </c>
      <c r="M946">
        <v>2046</v>
      </c>
      <c r="N946">
        <v>911</v>
      </c>
      <c r="O946">
        <v>2293</v>
      </c>
      <c r="P946">
        <v>986</v>
      </c>
      <c r="Q946">
        <v>2172</v>
      </c>
      <c r="R946">
        <v>2386</v>
      </c>
      <c r="S946">
        <v>1728</v>
      </c>
      <c r="T946">
        <v>1061</v>
      </c>
      <c r="U946">
        <f t="shared" si="14"/>
        <v>1</v>
      </c>
      <c r="V946">
        <f>SUMIFS(Tabel132[Cluster],Tabel132[ID],A946)</f>
        <v>15</v>
      </c>
      <c r="W946">
        <f>IFERROR(_xlfn.T.TEST(E946:N946,O946:T946,2,2),"")</f>
        <v>0.39684208917712449</v>
      </c>
      <c r="X946">
        <f>AVERAGE(E946:N946)</f>
        <v>1458.1</v>
      </c>
      <c r="Y946">
        <f>AVERAGE(O946:T946)</f>
        <v>1771</v>
      </c>
    </row>
    <row r="947" spans="1:25" x14ac:dyDescent="0.25">
      <c r="A947">
        <v>955</v>
      </c>
      <c r="B947" t="s">
        <v>1051</v>
      </c>
      <c r="C947">
        <v>94000</v>
      </c>
      <c r="D947">
        <v>235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f t="shared" si="14"/>
        <v>0</v>
      </c>
      <c r="V947">
        <f>SUMIFS(Tabel132[Cluster],Tabel132[ID],A947)</f>
        <v>96</v>
      </c>
      <c r="W947" t="str">
        <f>IFERROR(_xlfn.T.TEST(E947:N947,O947:T947,2,2),"")</f>
        <v/>
      </c>
      <c r="X947">
        <f>AVERAGE(E947:N947)</f>
        <v>0</v>
      </c>
      <c r="Y947">
        <f>AVERAGE(O947:T947)</f>
        <v>0</v>
      </c>
    </row>
    <row r="948" spans="1:25" x14ac:dyDescent="0.25">
      <c r="A948">
        <v>956</v>
      </c>
      <c r="B948" t="s">
        <v>1052</v>
      </c>
      <c r="C948">
        <v>106200</v>
      </c>
      <c r="D948">
        <v>776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f t="shared" si="14"/>
        <v>0</v>
      </c>
      <c r="V948">
        <f>SUMIFS(Tabel132[Cluster],Tabel132[ID],A948)</f>
        <v>0</v>
      </c>
      <c r="W948" t="str">
        <f>IFERROR(_xlfn.T.TEST(E948:N948,O948:T948,2,2),"")</f>
        <v/>
      </c>
      <c r="X948">
        <f>AVERAGE(E948:N948)</f>
        <v>0</v>
      </c>
      <c r="Y948">
        <f>AVERAGE(O948:T948)</f>
        <v>0</v>
      </c>
    </row>
    <row r="949" spans="1:25" x14ac:dyDescent="0.25">
      <c r="A949">
        <v>957</v>
      </c>
      <c r="B949" t="s">
        <v>1053</v>
      </c>
      <c r="C949">
        <v>58800</v>
      </c>
      <c r="D949">
        <v>645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f t="shared" si="14"/>
        <v>0</v>
      </c>
      <c r="V949">
        <f>SUMIFS(Tabel132[Cluster],Tabel132[ID],A949)</f>
        <v>0</v>
      </c>
      <c r="W949" t="str">
        <f>IFERROR(_xlfn.T.TEST(E949:N949,O949:T949,2,2),"")</f>
        <v/>
      </c>
      <c r="X949">
        <f>AVERAGE(E949:N949)</f>
        <v>0</v>
      </c>
      <c r="Y949">
        <f>AVERAGE(O949:T949)</f>
        <v>0</v>
      </c>
    </row>
    <row r="950" spans="1:25" x14ac:dyDescent="0.25">
      <c r="A950">
        <v>958</v>
      </c>
      <c r="B950" t="s">
        <v>1054</v>
      </c>
      <c r="C950">
        <v>69600</v>
      </c>
      <c r="D950">
        <v>856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f t="shared" si="14"/>
        <v>0</v>
      </c>
      <c r="V950">
        <f>SUMIFS(Tabel132[Cluster],Tabel132[ID],A950)</f>
        <v>0</v>
      </c>
      <c r="W950" t="str">
        <f>IFERROR(_xlfn.T.TEST(E950:N950,O950:T950,2,2),"")</f>
        <v/>
      </c>
      <c r="X950">
        <f>AVERAGE(E950:N950)</f>
        <v>0</v>
      </c>
      <c r="Y950">
        <f>AVERAGE(O950:T950)</f>
        <v>0</v>
      </c>
    </row>
    <row r="951" spans="1:25" x14ac:dyDescent="0.25">
      <c r="A951">
        <v>959</v>
      </c>
      <c r="B951" t="s">
        <v>407</v>
      </c>
      <c r="C951">
        <v>12800</v>
      </c>
      <c r="D951">
        <v>1018</v>
      </c>
      <c r="E951">
        <v>949</v>
      </c>
      <c r="F951">
        <v>1431</v>
      </c>
      <c r="G951">
        <v>2090</v>
      </c>
      <c r="H951">
        <v>1812</v>
      </c>
      <c r="I951">
        <v>1894</v>
      </c>
      <c r="J951">
        <v>1546</v>
      </c>
      <c r="K951">
        <v>1175</v>
      </c>
      <c r="L951">
        <v>1240</v>
      </c>
      <c r="M951">
        <v>1175</v>
      </c>
      <c r="N951">
        <v>1583</v>
      </c>
      <c r="O951">
        <v>1066</v>
      </c>
      <c r="P951">
        <v>1918</v>
      </c>
      <c r="Q951">
        <v>844</v>
      </c>
      <c r="R951">
        <v>1500</v>
      </c>
      <c r="S951">
        <v>3830</v>
      </c>
      <c r="T951">
        <v>4777</v>
      </c>
      <c r="U951">
        <f t="shared" si="14"/>
        <v>1</v>
      </c>
      <c r="V951">
        <f>SUMIFS(Tabel132[Cluster],Tabel132[ID],A951)</f>
        <v>16</v>
      </c>
      <c r="W951">
        <f>IFERROR(_xlfn.T.TEST(E951:N951,O951:T951,2,2),"")</f>
        <v>0.13025814938012609</v>
      </c>
      <c r="X951">
        <f>AVERAGE(E951:N951)</f>
        <v>1489.5</v>
      </c>
      <c r="Y951">
        <f>AVERAGE(O951:T951)</f>
        <v>2322.5</v>
      </c>
    </row>
    <row r="952" spans="1:25" x14ac:dyDescent="0.25">
      <c r="A952">
        <v>960</v>
      </c>
      <c r="B952" t="s">
        <v>1055</v>
      </c>
      <c r="C952">
        <v>104200</v>
      </c>
      <c r="D952">
        <v>1009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f t="shared" si="14"/>
        <v>0</v>
      </c>
      <c r="V952">
        <f>SUMIFS(Tabel132[Cluster],Tabel132[ID],A952)</f>
        <v>0</v>
      </c>
      <c r="W952" t="str">
        <f>IFERROR(_xlfn.T.TEST(E952:N952,O952:T952,2,2),"")</f>
        <v/>
      </c>
      <c r="X952">
        <f>AVERAGE(E952:N952)</f>
        <v>0</v>
      </c>
      <c r="Y952">
        <f>AVERAGE(O952:T952)</f>
        <v>0</v>
      </c>
    </row>
    <row r="953" spans="1:25" x14ac:dyDescent="0.25">
      <c r="A953">
        <v>961</v>
      </c>
      <c r="B953" t="s">
        <v>408</v>
      </c>
      <c r="C953">
        <v>33600</v>
      </c>
      <c r="D953">
        <v>698</v>
      </c>
      <c r="E953">
        <v>45480</v>
      </c>
      <c r="F953">
        <v>47801</v>
      </c>
      <c r="G953">
        <v>38199</v>
      </c>
      <c r="H953">
        <v>39971</v>
      </c>
      <c r="I953">
        <v>39752</v>
      </c>
      <c r="J953">
        <v>39667</v>
      </c>
      <c r="K953">
        <v>30274</v>
      </c>
      <c r="L953">
        <v>23979</v>
      </c>
      <c r="M953">
        <v>18676</v>
      </c>
      <c r="N953">
        <v>14354</v>
      </c>
      <c r="O953">
        <v>48158</v>
      </c>
      <c r="P953">
        <v>20296</v>
      </c>
      <c r="Q953">
        <v>51785</v>
      </c>
      <c r="R953">
        <v>35217</v>
      </c>
      <c r="S953">
        <v>37478</v>
      </c>
      <c r="T953">
        <v>37491</v>
      </c>
      <c r="U953">
        <f t="shared" si="14"/>
        <v>1</v>
      </c>
      <c r="V953">
        <f>SUMIFS(Tabel132[Cluster],Tabel132[ID],A953)</f>
        <v>43</v>
      </c>
      <c r="W953">
        <f>IFERROR(_xlfn.T.TEST(E953:N953,O953:T953,2,2),"")</f>
        <v>0.44496316851128592</v>
      </c>
      <c r="X953">
        <f>AVERAGE(E953:N953)</f>
        <v>33815.300000000003</v>
      </c>
      <c r="Y953">
        <f>AVERAGE(O953:T953)</f>
        <v>38404.166666666664</v>
      </c>
    </row>
    <row r="954" spans="1:25" x14ac:dyDescent="0.25">
      <c r="A954">
        <v>962</v>
      </c>
      <c r="B954" t="s">
        <v>409</v>
      </c>
      <c r="C954">
        <v>2300</v>
      </c>
      <c r="D954">
        <v>993</v>
      </c>
      <c r="E954">
        <v>11715</v>
      </c>
      <c r="F954">
        <v>6964</v>
      </c>
      <c r="G954">
        <v>8160</v>
      </c>
      <c r="H954">
        <v>4741</v>
      </c>
      <c r="I954">
        <v>8742</v>
      </c>
      <c r="J954">
        <v>12369</v>
      </c>
      <c r="K954">
        <v>13177</v>
      </c>
      <c r="L954">
        <v>10648</v>
      </c>
      <c r="M954">
        <v>9220</v>
      </c>
      <c r="N954">
        <v>5348</v>
      </c>
      <c r="O954">
        <v>11139</v>
      </c>
      <c r="P954">
        <v>14828</v>
      </c>
      <c r="Q954">
        <v>8564</v>
      </c>
      <c r="R954">
        <v>8696</v>
      </c>
      <c r="S954">
        <v>9046</v>
      </c>
      <c r="T954">
        <v>5350</v>
      </c>
      <c r="U954">
        <f t="shared" si="14"/>
        <v>1</v>
      </c>
      <c r="V954">
        <f>SUMIFS(Tabel132[Cluster],Tabel132[ID],A954)</f>
        <v>4</v>
      </c>
      <c r="W954">
        <f>IFERROR(_xlfn.T.TEST(E954:N954,O954:T954,2,2),"")</f>
        <v>0.75305596914964301</v>
      </c>
      <c r="X954">
        <f>AVERAGE(E954:N954)</f>
        <v>9108.4</v>
      </c>
      <c r="Y954">
        <f>AVERAGE(O954:T954)</f>
        <v>9603.8333333333339</v>
      </c>
    </row>
    <row r="955" spans="1:25" x14ac:dyDescent="0.25">
      <c r="A955">
        <v>963</v>
      </c>
      <c r="B955" t="s">
        <v>1056</v>
      </c>
      <c r="C955">
        <v>94100</v>
      </c>
      <c r="D955">
        <v>235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f t="shared" si="14"/>
        <v>0</v>
      </c>
      <c r="V955">
        <f>SUMIFS(Tabel132[Cluster],Tabel132[ID],A955)</f>
        <v>96</v>
      </c>
      <c r="W955" t="str">
        <f>IFERROR(_xlfn.T.TEST(E955:N955,O955:T955,2,2),"")</f>
        <v/>
      </c>
      <c r="X955">
        <f>AVERAGE(E955:N955)</f>
        <v>0</v>
      </c>
      <c r="Y955">
        <f>AVERAGE(O955:T955)</f>
        <v>0</v>
      </c>
    </row>
    <row r="956" spans="1:25" x14ac:dyDescent="0.25">
      <c r="A956">
        <v>964</v>
      </c>
      <c r="B956" t="s">
        <v>1057</v>
      </c>
      <c r="C956">
        <v>106400</v>
      </c>
      <c r="D956">
        <v>776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f t="shared" si="14"/>
        <v>0</v>
      </c>
      <c r="V956">
        <f>SUMIFS(Tabel132[Cluster],Tabel132[ID],A956)</f>
        <v>0</v>
      </c>
      <c r="W956" t="str">
        <f>IFERROR(_xlfn.T.TEST(E956:N956,O956:T956,2,2),"")</f>
        <v/>
      </c>
      <c r="X956">
        <f>AVERAGE(E956:N956)</f>
        <v>0</v>
      </c>
      <c r="Y956">
        <f>AVERAGE(O956:T956)</f>
        <v>0</v>
      </c>
    </row>
    <row r="957" spans="1:25" x14ac:dyDescent="0.25">
      <c r="A957">
        <v>965</v>
      </c>
      <c r="B957" t="s">
        <v>410</v>
      </c>
      <c r="C957">
        <v>25500</v>
      </c>
      <c r="D957">
        <v>894</v>
      </c>
      <c r="E957">
        <v>2414</v>
      </c>
      <c r="F957">
        <v>1554</v>
      </c>
      <c r="G957">
        <v>1697</v>
      </c>
      <c r="H957">
        <v>607</v>
      </c>
      <c r="I957">
        <v>776</v>
      </c>
      <c r="J957">
        <v>2509</v>
      </c>
      <c r="K957">
        <v>1154</v>
      </c>
      <c r="L957">
        <v>495</v>
      </c>
      <c r="M957">
        <v>747</v>
      </c>
      <c r="N957">
        <v>355</v>
      </c>
      <c r="O957">
        <v>721</v>
      </c>
      <c r="P957">
        <v>731</v>
      </c>
      <c r="Q957">
        <v>629</v>
      </c>
      <c r="R957">
        <v>829</v>
      </c>
      <c r="S957">
        <v>1039</v>
      </c>
      <c r="T957">
        <v>1693</v>
      </c>
      <c r="U957">
        <f t="shared" si="14"/>
        <v>1</v>
      </c>
      <c r="V957">
        <f>SUMIFS(Tabel132[Cluster],Tabel132[ID],A957)</f>
        <v>33</v>
      </c>
      <c r="W957">
        <f>IFERROR(_xlfn.T.TEST(E957:N957,O957:T957,2,2),"")</f>
        <v>0.41501691865258339</v>
      </c>
      <c r="X957">
        <f>AVERAGE(E957:N957)</f>
        <v>1230.8</v>
      </c>
      <c r="Y957">
        <f>AVERAGE(O957:T957)</f>
        <v>940.33333333333337</v>
      </c>
    </row>
    <row r="958" spans="1:25" x14ac:dyDescent="0.25">
      <c r="A958">
        <v>966</v>
      </c>
      <c r="B958" t="s">
        <v>411</v>
      </c>
      <c r="C958">
        <v>46900</v>
      </c>
      <c r="D958">
        <v>942</v>
      </c>
      <c r="E958">
        <v>1327</v>
      </c>
      <c r="F958">
        <v>2150</v>
      </c>
      <c r="G958">
        <v>2634</v>
      </c>
      <c r="H958">
        <v>2257</v>
      </c>
      <c r="I958">
        <v>1327</v>
      </c>
      <c r="J958">
        <v>997</v>
      </c>
      <c r="K958">
        <v>1065</v>
      </c>
      <c r="L958">
        <v>310</v>
      </c>
      <c r="M958">
        <v>347</v>
      </c>
      <c r="N958">
        <v>297</v>
      </c>
      <c r="O958">
        <v>2172</v>
      </c>
      <c r="P958">
        <v>831</v>
      </c>
      <c r="Q958">
        <v>1670</v>
      </c>
      <c r="R958">
        <v>1687</v>
      </c>
      <c r="S958">
        <v>908</v>
      </c>
      <c r="T958">
        <v>921</v>
      </c>
      <c r="U958">
        <f t="shared" si="14"/>
        <v>1</v>
      </c>
      <c r="V958">
        <f>SUMIFS(Tabel132[Cluster],Tabel132[ID],A958)</f>
        <v>61</v>
      </c>
      <c r="W958">
        <f>IFERROR(_xlfn.T.TEST(E958:N958,O958:T958,2,2),"")</f>
        <v>0.81361989337760166</v>
      </c>
      <c r="X958">
        <f>AVERAGE(E958:N958)</f>
        <v>1271.0999999999999</v>
      </c>
      <c r="Y958">
        <f>AVERAGE(O958:T958)</f>
        <v>1364.8333333333333</v>
      </c>
    </row>
    <row r="959" spans="1:25" x14ac:dyDescent="0.25">
      <c r="A959">
        <v>967</v>
      </c>
      <c r="B959" t="s">
        <v>1058</v>
      </c>
      <c r="C959">
        <v>97300</v>
      </c>
      <c r="D959">
        <v>1009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f t="shared" si="14"/>
        <v>0</v>
      </c>
      <c r="V959">
        <f>SUMIFS(Tabel132[Cluster],Tabel132[ID],A959)</f>
        <v>0</v>
      </c>
      <c r="W959" t="str">
        <f>IFERROR(_xlfn.T.TEST(E959:N959,O959:T959,2,2),"")</f>
        <v/>
      </c>
      <c r="X959">
        <f>AVERAGE(E959:N959)</f>
        <v>0</v>
      </c>
      <c r="Y959">
        <f>AVERAGE(O959:T959)</f>
        <v>0</v>
      </c>
    </row>
    <row r="960" spans="1:25" x14ac:dyDescent="0.25">
      <c r="A960">
        <v>968</v>
      </c>
      <c r="B960" t="s">
        <v>1059</v>
      </c>
      <c r="C960">
        <v>59200</v>
      </c>
      <c r="D960">
        <v>645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f t="shared" si="14"/>
        <v>0</v>
      </c>
      <c r="V960">
        <f>SUMIFS(Tabel132[Cluster],Tabel132[ID],A960)</f>
        <v>0</v>
      </c>
      <c r="W960" t="str">
        <f>IFERROR(_xlfn.T.TEST(E960:N960,O960:T960,2,2),"")</f>
        <v/>
      </c>
      <c r="X960">
        <f>AVERAGE(E960:N960)</f>
        <v>0</v>
      </c>
      <c r="Y960">
        <f>AVERAGE(O960:T960)</f>
        <v>0</v>
      </c>
    </row>
    <row r="961" spans="1:25" x14ac:dyDescent="0.25">
      <c r="A961">
        <v>969</v>
      </c>
      <c r="B961" t="s">
        <v>412</v>
      </c>
      <c r="C961">
        <v>22800</v>
      </c>
      <c r="D961">
        <v>746</v>
      </c>
      <c r="E961">
        <v>363</v>
      </c>
      <c r="F961">
        <v>462</v>
      </c>
      <c r="G961">
        <v>510</v>
      </c>
      <c r="H961">
        <v>542</v>
      </c>
      <c r="I961">
        <v>610</v>
      </c>
      <c r="J961">
        <v>328</v>
      </c>
      <c r="K961">
        <v>2329</v>
      </c>
      <c r="L961">
        <v>1475</v>
      </c>
      <c r="M961">
        <v>1519</v>
      </c>
      <c r="N961">
        <v>141</v>
      </c>
      <c r="O961">
        <v>1874</v>
      </c>
      <c r="P961">
        <v>1084</v>
      </c>
      <c r="Q961">
        <v>404</v>
      </c>
      <c r="R961">
        <v>711</v>
      </c>
      <c r="S961">
        <v>470</v>
      </c>
      <c r="T961">
        <v>42</v>
      </c>
      <c r="U961">
        <f t="shared" si="14"/>
        <v>1</v>
      </c>
      <c r="V961">
        <f>SUMIFS(Tabel132[Cluster],Tabel132[ID],A961)</f>
        <v>29</v>
      </c>
      <c r="W961">
        <f>IFERROR(_xlfn.T.TEST(E961:N961,O961:T961,2,2),"")</f>
        <v>0.8591433828535423</v>
      </c>
      <c r="X961">
        <f>AVERAGE(E961:N961)</f>
        <v>827.9</v>
      </c>
      <c r="Y961">
        <f>AVERAGE(O961:T961)</f>
        <v>764.16666666666663</v>
      </c>
    </row>
    <row r="962" spans="1:25" x14ac:dyDescent="0.25">
      <c r="A962">
        <v>970</v>
      </c>
      <c r="B962" t="s">
        <v>1060</v>
      </c>
      <c r="C962">
        <v>94900</v>
      </c>
      <c r="D962">
        <v>938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f t="shared" si="14"/>
        <v>0</v>
      </c>
      <c r="V962">
        <f>SUMIFS(Tabel132[Cluster],Tabel132[ID],A962)</f>
        <v>96</v>
      </c>
      <c r="W962" t="str">
        <f>IFERROR(_xlfn.T.TEST(E962:N962,O962:T962,2,2),"")</f>
        <v/>
      </c>
      <c r="X962">
        <f>AVERAGE(E962:N962)</f>
        <v>0</v>
      </c>
      <c r="Y962">
        <f>AVERAGE(O962:T962)</f>
        <v>0</v>
      </c>
    </row>
    <row r="963" spans="1:25" x14ac:dyDescent="0.25">
      <c r="A963">
        <v>971</v>
      </c>
      <c r="B963" t="s">
        <v>1061</v>
      </c>
      <c r="C963">
        <v>106600</v>
      </c>
      <c r="D963">
        <v>776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f t="shared" si="14"/>
        <v>0</v>
      </c>
      <c r="V963">
        <f>SUMIFS(Tabel132[Cluster],Tabel132[ID],A963)</f>
        <v>0</v>
      </c>
      <c r="W963" t="str">
        <f>IFERROR(_xlfn.T.TEST(E963:N963,O963:T963,2,2),"")</f>
        <v/>
      </c>
      <c r="X963">
        <f>AVERAGE(E963:N963)</f>
        <v>0</v>
      </c>
      <c r="Y963">
        <f>AVERAGE(O963:T963)</f>
        <v>0</v>
      </c>
    </row>
    <row r="964" spans="1:25" x14ac:dyDescent="0.25">
      <c r="A964">
        <v>972</v>
      </c>
      <c r="B964" t="s">
        <v>413</v>
      </c>
      <c r="C964">
        <v>20100</v>
      </c>
      <c r="D964">
        <v>315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f t="shared" ref="U964:U1027" si="15">IF(AND(X964=0,Y964=0),0,1)</f>
        <v>0</v>
      </c>
      <c r="V964">
        <f>SUMIFS(Tabel132[Cluster],Tabel132[ID],A964)</f>
        <v>25</v>
      </c>
      <c r="W964" t="str">
        <f>IFERROR(_xlfn.T.TEST(E964:N964,O964:T964,2,2),"")</f>
        <v/>
      </c>
      <c r="X964">
        <f>AVERAGE(E964:N964)</f>
        <v>0</v>
      </c>
      <c r="Y964">
        <f>AVERAGE(O964:T964)</f>
        <v>0</v>
      </c>
    </row>
    <row r="965" spans="1:25" x14ac:dyDescent="0.25">
      <c r="A965">
        <v>973</v>
      </c>
      <c r="B965" t="s">
        <v>414</v>
      </c>
      <c r="C965">
        <v>15700</v>
      </c>
      <c r="D965">
        <v>409</v>
      </c>
      <c r="E965">
        <v>1911</v>
      </c>
      <c r="F965">
        <v>1199</v>
      </c>
      <c r="G965">
        <v>662</v>
      </c>
      <c r="H965">
        <v>336</v>
      </c>
      <c r="I965">
        <v>410</v>
      </c>
      <c r="J965">
        <v>1248</v>
      </c>
      <c r="K965">
        <v>692</v>
      </c>
      <c r="L965">
        <v>525</v>
      </c>
      <c r="M965">
        <v>537</v>
      </c>
      <c r="N965">
        <v>479</v>
      </c>
      <c r="O965">
        <v>1143</v>
      </c>
      <c r="P965">
        <v>626</v>
      </c>
      <c r="Q965">
        <v>163</v>
      </c>
      <c r="R965">
        <v>879</v>
      </c>
      <c r="S965">
        <v>797</v>
      </c>
      <c r="T965">
        <v>548</v>
      </c>
      <c r="U965">
        <f t="shared" si="15"/>
        <v>1</v>
      </c>
      <c r="V965">
        <f>SUMIFS(Tabel132[Cluster],Tabel132[ID],A965)</f>
        <v>19</v>
      </c>
      <c r="W965">
        <f>IFERROR(_xlfn.T.TEST(E965:N965,O965:T965,2,2),"")</f>
        <v>0.64922711497939112</v>
      </c>
      <c r="X965">
        <f>AVERAGE(E965:N965)</f>
        <v>799.9</v>
      </c>
      <c r="Y965">
        <f>AVERAGE(O965:T965)</f>
        <v>692.66666666666663</v>
      </c>
    </row>
    <row r="966" spans="1:25" x14ac:dyDescent="0.25">
      <c r="A966">
        <v>974</v>
      </c>
      <c r="B966" t="s">
        <v>415</v>
      </c>
      <c r="C966">
        <v>6000</v>
      </c>
      <c r="D966">
        <v>345</v>
      </c>
      <c r="E966">
        <v>23761</v>
      </c>
      <c r="F966">
        <v>27718</v>
      </c>
      <c r="G966">
        <v>21835</v>
      </c>
      <c r="H966">
        <v>20572</v>
      </c>
      <c r="I966">
        <v>18953</v>
      </c>
      <c r="J966">
        <v>18142</v>
      </c>
      <c r="K966">
        <v>15038</v>
      </c>
      <c r="L966">
        <v>15200</v>
      </c>
      <c r="M966">
        <v>5783</v>
      </c>
      <c r="N966">
        <v>15878</v>
      </c>
      <c r="O966">
        <v>29456</v>
      </c>
      <c r="P966">
        <v>19302</v>
      </c>
      <c r="Q966">
        <v>31820</v>
      </c>
      <c r="R966">
        <v>31760</v>
      </c>
      <c r="S966">
        <v>12265</v>
      </c>
      <c r="T966">
        <v>8788</v>
      </c>
      <c r="U966">
        <f t="shared" si="15"/>
        <v>1</v>
      </c>
      <c r="V966">
        <f>SUMIFS(Tabel132[Cluster],Tabel132[ID],A966)</f>
        <v>8</v>
      </c>
      <c r="W966">
        <f>IFERROR(_xlfn.T.TEST(E966:N966,O966:T966,2,2),"")</f>
        <v>0.34171677358723984</v>
      </c>
      <c r="X966">
        <f>AVERAGE(E966:N966)</f>
        <v>18288</v>
      </c>
      <c r="Y966">
        <f>AVERAGE(O966:T966)</f>
        <v>22231.833333333332</v>
      </c>
    </row>
    <row r="967" spans="1:25" x14ac:dyDescent="0.25">
      <c r="A967">
        <v>975</v>
      </c>
      <c r="B967" t="s">
        <v>1062</v>
      </c>
      <c r="C967">
        <v>82900</v>
      </c>
      <c r="D967">
        <v>323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f t="shared" si="15"/>
        <v>0</v>
      </c>
      <c r="V967">
        <f>SUMIFS(Tabel132[Cluster],Tabel132[ID],A967)</f>
        <v>91</v>
      </c>
      <c r="W967" t="str">
        <f>IFERROR(_xlfn.T.TEST(E967:N967,O967:T967,2,2),"")</f>
        <v/>
      </c>
      <c r="X967">
        <f>AVERAGE(E967:N967)</f>
        <v>0</v>
      </c>
      <c r="Y967">
        <f>AVERAGE(O967:T967)</f>
        <v>0</v>
      </c>
    </row>
    <row r="968" spans="1:25" x14ac:dyDescent="0.25">
      <c r="A968">
        <v>976</v>
      </c>
      <c r="B968" t="s">
        <v>1063</v>
      </c>
      <c r="C968">
        <v>55500</v>
      </c>
      <c r="D968">
        <v>920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f t="shared" si="15"/>
        <v>0</v>
      </c>
      <c r="V968">
        <f>SUMIFS(Tabel132[Cluster],Tabel132[ID],A968)</f>
        <v>0</v>
      </c>
      <c r="W968" t="str">
        <f>IFERROR(_xlfn.T.TEST(E968:N968,O968:T968,2,2),"")</f>
        <v/>
      </c>
      <c r="X968">
        <f>AVERAGE(E968:N968)</f>
        <v>0</v>
      </c>
      <c r="Y968">
        <f>AVERAGE(O968:T968)</f>
        <v>0</v>
      </c>
    </row>
    <row r="969" spans="1:25" x14ac:dyDescent="0.25">
      <c r="A969">
        <v>977</v>
      </c>
      <c r="B969" t="s">
        <v>416</v>
      </c>
      <c r="C969">
        <v>29700</v>
      </c>
      <c r="D969">
        <v>895</v>
      </c>
      <c r="E969">
        <v>406</v>
      </c>
      <c r="F969">
        <v>534</v>
      </c>
      <c r="G969">
        <v>588</v>
      </c>
      <c r="H969">
        <v>408</v>
      </c>
      <c r="I969">
        <v>369</v>
      </c>
      <c r="J969">
        <v>2522</v>
      </c>
      <c r="K969">
        <v>1016</v>
      </c>
      <c r="L969">
        <v>317</v>
      </c>
      <c r="M969">
        <v>478</v>
      </c>
      <c r="N969">
        <v>453</v>
      </c>
      <c r="O969">
        <v>762</v>
      </c>
      <c r="P969">
        <v>583</v>
      </c>
      <c r="Q969">
        <v>846</v>
      </c>
      <c r="R969">
        <v>827</v>
      </c>
      <c r="S969">
        <v>435</v>
      </c>
      <c r="T969">
        <v>365</v>
      </c>
      <c r="U969">
        <f t="shared" si="15"/>
        <v>1</v>
      </c>
      <c r="V969">
        <f>SUMIFS(Tabel132[Cluster],Tabel132[ID],A969)</f>
        <v>38</v>
      </c>
      <c r="W969">
        <f>IFERROR(_xlfn.T.TEST(E969:N969,O969:T969,2,2),"")</f>
        <v>0.8009488494149346</v>
      </c>
      <c r="X969">
        <f>AVERAGE(E969:N969)</f>
        <v>709.1</v>
      </c>
      <c r="Y969">
        <f>AVERAGE(O969:T969)</f>
        <v>636.33333333333337</v>
      </c>
    </row>
    <row r="970" spans="1:25" x14ac:dyDescent="0.25">
      <c r="A970">
        <v>978</v>
      </c>
      <c r="B970" t="s">
        <v>1064</v>
      </c>
      <c r="C970">
        <v>95000</v>
      </c>
      <c r="D970">
        <v>938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f t="shared" si="15"/>
        <v>1</v>
      </c>
      <c r="V970">
        <f>SUMIFS(Tabel132[Cluster],Tabel132[ID],A970)</f>
        <v>96</v>
      </c>
      <c r="W970">
        <f>IFERROR(_xlfn.T.TEST(E970:N970,O970:T970,2,2),"")</f>
        <v>0.45768790507519963</v>
      </c>
      <c r="X970">
        <f>AVERAGE(E970:N970)</f>
        <v>0.2</v>
      </c>
      <c r="Y970">
        <f>AVERAGE(O970:T970)</f>
        <v>0</v>
      </c>
    </row>
    <row r="971" spans="1:25" x14ac:dyDescent="0.25">
      <c r="A971">
        <v>979</v>
      </c>
      <c r="B971" t="s">
        <v>1065</v>
      </c>
      <c r="C971">
        <v>106700</v>
      </c>
      <c r="D971">
        <v>776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f t="shared" si="15"/>
        <v>0</v>
      </c>
      <c r="V971">
        <f>SUMIFS(Tabel132[Cluster],Tabel132[ID],A971)</f>
        <v>0</v>
      </c>
      <c r="W971" t="str">
        <f>IFERROR(_xlfn.T.TEST(E971:N971,O971:T971,2,2),"")</f>
        <v/>
      </c>
      <c r="X971">
        <f>AVERAGE(E971:N971)</f>
        <v>0</v>
      </c>
      <c r="Y971">
        <f>AVERAGE(O971:T971)</f>
        <v>0</v>
      </c>
    </row>
    <row r="972" spans="1:25" x14ac:dyDescent="0.25">
      <c r="A972">
        <v>980</v>
      </c>
      <c r="B972" t="s">
        <v>417</v>
      </c>
      <c r="C972">
        <v>76000</v>
      </c>
      <c r="D972">
        <v>467</v>
      </c>
      <c r="E972">
        <v>24</v>
      </c>
      <c r="F972">
        <v>23</v>
      </c>
      <c r="G972">
        <v>69</v>
      </c>
      <c r="H972">
        <v>0</v>
      </c>
      <c r="I972">
        <v>566</v>
      </c>
      <c r="J972">
        <v>5</v>
      </c>
      <c r="K972">
        <v>17</v>
      </c>
      <c r="L972">
        <v>31</v>
      </c>
      <c r="M972">
        <v>18</v>
      </c>
      <c r="N972">
        <v>35</v>
      </c>
      <c r="O972">
        <v>772</v>
      </c>
      <c r="P972">
        <v>67</v>
      </c>
      <c r="Q972">
        <v>49</v>
      </c>
      <c r="R972">
        <v>198</v>
      </c>
      <c r="S972">
        <v>101</v>
      </c>
      <c r="T972">
        <v>0</v>
      </c>
      <c r="U972">
        <f t="shared" si="15"/>
        <v>1</v>
      </c>
      <c r="V972">
        <f>SUMIFS(Tabel132[Cluster],Tabel132[ID],A972)</f>
        <v>84</v>
      </c>
      <c r="W972">
        <f>IFERROR(_xlfn.T.TEST(E972:N972,O972:T972,2,2),"")</f>
        <v>0.31483093497003523</v>
      </c>
      <c r="X972">
        <f>AVERAGE(E972:N972)</f>
        <v>78.8</v>
      </c>
      <c r="Y972">
        <f>AVERAGE(O972:T972)</f>
        <v>197.83333333333334</v>
      </c>
    </row>
    <row r="973" spans="1:25" x14ac:dyDescent="0.25">
      <c r="A973">
        <v>981</v>
      </c>
      <c r="B973" t="s">
        <v>418</v>
      </c>
      <c r="C973">
        <v>4300</v>
      </c>
      <c r="D973">
        <v>329</v>
      </c>
      <c r="E973">
        <v>1645</v>
      </c>
      <c r="F973">
        <v>3576</v>
      </c>
      <c r="G973">
        <v>3745</v>
      </c>
      <c r="H973">
        <v>6102</v>
      </c>
      <c r="I973">
        <v>2906</v>
      </c>
      <c r="J973">
        <v>1462</v>
      </c>
      <c r="K973">
        <v>2045</v>
      </c>
      <c r="L973">
        <v>1852</v>
      </c>
      <c r="M973">
        <v>5098</v>
      </c>
      <c r="N973">
        <v>1147</v>
      </c>
      <c r="O973">
        <v>2266</v>
      </c>
      <c r="P973">
        <v>2000</v>
      </c>
      <c r="Q973">
        <v>2660</v>
      </c>
      <c r="R973">
        <v>605</v>
      </c>
      <c r="S973">
        <v>8751</v>
      </c>
      <c r="T973">
        <v>5195</v>
      </c>
      <c r="U973">
        <f t="shared" si="15"/>
        <v>1</v>
      </c>
      <c r="V973">
        <f>SUMIFS(Tabel132[Cluster],Tabel132[ID],A973)</f>
        <v>6</v>
      </c>
      <c r="W973">
        <f>IFERROR(_xlfn.T.TEST(E973:N973,O973:T973,2,2),"")</f>
        <v>0.59357305109934244</v>
      </c>
      <c r="X973">
        <f>AVERAGE(E973:N973)</f>
        <v>2957.8</v>
      </c>
      <c r="Y973">
        <f>AVERAGE(O973:T973)</f>
        <v>3579.5</v>
      </c>
    </row>
    <row r="974" spans="1:25" x14ac:dyDescent="0.25">
      <c r="A974">
        <v>982</v>
      </c>
      <c r="B974" t="s">
        <v>419</v>
      </c>
      <c r="C974">
        <v>41000</v>
      </c>
      <c r="D974">
        <v>1080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f t="shared" si="15"/>
        <v>0</v>
      </c>
      <c r="V974">
        <f>SUMIFS(Tabel132[Cluster],Tabel132[ID],A974)</f>
        <v>0</v>
      </c>
      <c r="W974" t="str">
        <f>IFERROR(_xlfn.T.TEST(E974:N974,O974:T974,2,2),"")</f>
        <v/>
      </c>
      <c r="X974">
        <f>AVERAGE(E974:N974)</f>
        <v>0</v>
      </c>
      <c r="Y974">
        <f>AVERAGE(O974:T974)</f>
        <v>0</v>
      </c>
    </row>
    <row r="975" spans="1:25" x14ac:dyDescent="0.25">
      <c r="A975">
        <v>983</v>
      </c>
      <c r="B975" t="s">
        <v>1066</v>
      </c>
      <c r="C975">
        <v>106000</v>
      </c>
      <c r="D975">
        <v>1009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f t="shared" si="15"/>
        <v>0</v>
      </c>
      <c r="V975">
        <f>SUMIFS(Tabel132[Cluster],Tabel132[ID],A975)</f>
        <v>0</v>
      </c>
      <c r="W975" t="str">
        <f>IFERROR(_xlfn.T.TEST(E975:N975,O975:T975,2,2),"")</f>
        <v/>
      </c>
      <c r="X975">
        <f>AVERAGE(E975:N975)</f>
        <v>0</v>
      </c>
      <c r="Y975">
        <f>AVERAGE(O975:T975)</f>
        <v>0</v>
      </c>
    </row>
    <row r="976" spans="1:25" x14ac:dyDescent="0.25">
      <c r="A976">
        <v>984</v>
      </c>
      <c r="B976" t="s">
        <v>1067</v>
      </c>
      <c r="C976">
        <v>55900</v>
      </c>
      <c r="D976">
        <v>920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f t="shared" si="15"/>
        <v>0</v>
      </c>
      <c r="V976">
        <f>SUMIFS(Tabel132[Cluster],Tabel132[ID],A976)</f>
        <v>0</v>
      </c>
      <c r="W976" t="str">
        <f>IFERROR(_xlfn.T.TEST(E976:N976,O976:T976,2,2),"")</f>
        <v/>
      </c>
      <c r="X976">
        <f>AVERAGE(E976:N976)</f>
        <v>0</v>
      </c>
      <c r="Y976">
        <f>AVERAGE(O976:T976)</f>
        <v>0</v>
      </c>
    </row>
    <row r="977" spans="1:25" x14ac:dyDescent="0.25">
      <c r="A977">
        <v>985</v>
      </c>
      <c r="B977" t="s">
        <v>420</v>
      </c>
      <c r="C977">
        <v>1500</v>
      </c>
      <c r="D977">
        <v>500</v>
      </c>
      <c r="E977">
        <v>3220</v>
      </c>
      <c r="F977">
        <v>3211</v>
      </c>
      <c r="G977">
        <v>2294</v>
      </c>
      <c r="H977">
        <v>1212</v>
      </c>
      <c r="I977">
        <v>2247</v>
      </c>
      <c r="J977">
        <v>1045</v>
      </c>
      <c r="K977">
        <v>3647</v>
      </c>
      <c r="L977">
        <v>1622</v>
      </c>
      <c r="M977">
        <v>1171</v>
      </c>
      <c r="N977">
        <v>1185</v>
      </c>
      <c r="O977">
        <v>2928</v>
      </c>
      <c r="P977">
        <v>2764</v>
      </c>
      <c r="Q977">
        <v>2273</v>
      </c>
      <c r="R977">
        <v>3946</v>
      </c>
      <c r="S977">
        <v>3575</v>
      </c>
      <c r="T977">
        <v>1246</v>
      </c>
      <c r="U977">
        <f t="shared" si="15"/>
        <v>1</v>
      </c>
      <c r="V977">
        <f>SUMIFS(Tabel132[Cluster],Tabel132[ID],A977)</f>
        <v>3</v>
      </c>
      <c r="W977">
        <f>IFERROR(_xlfn.T.TEST(E977:N977,O977:T977,2,2),"")</f>
        <v>0.18552421783035744</v>
      </c>
      <c r="X977">
        <f>AVERAGE(E977:N977)</f>
        <v>2085.4</v>
      </c>
      <c r="Y977">
        <f>AVERAGE(O977:T977)</f>
        <v>2788.6666666666665</v>
      </c>
    </row>
    <row r="978" spans="1:25" x14ac:dyDescent="0.25">
      <c r="A978">
        <v>986</v>
      </c>
      <c r="B978" t="s">
        <v>1068</v>
      </c>
      <c r="C978">
        <v>106800</v>
      </c>
      <c r="D978">
        <v>776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f t="shared" si="15"/>
        <v>0</v>
      </c>
      <c r="V978">
        <f>SUMIFS(Tabel132[Cluster],Tabel132[ID],A978)</f>
        <v>0</v>
      </c>
      <c r="W978" t="str">
        <f>IFERROR(_xlfn.T.TEST(E978:N978,O978:T978,2,2),"")</f>
        <v/>
      </c>
      <c r="X978">
        <f>AVERAGE(E978:N978)</f>
        <v>0</v>
      </c>
      <c r="Y978">
        <f>AVERAGE(O978:T978)</f>
        <v>0</v>
      </c>
    </row>
    <row r="979" spans="1:25" x14ac:dyDescent="0.25">
      <c r="A979">
        <v>987</v>
      </c>
      <c r="B979" t="s">
        <v>1069</v>
      </c>
      <c r="C979">
        <v>87000</v>
      </c>
      <c r="D979">
        <v>771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f t="shared" si="15"/>
        <v>0</v>
      </c>
      <c r="V979">
        <f>SUMIFS(Tabel132[Cluster],Tabel132[ID],A979)</f>
        <v>94</v>
      </c>
      <c r="W979" t="str">
        <f>IFERROR(_xlfn.T.TEST(E979:N979,O979:T979,2,2),"")</f>
        <v/>
      </c>
      <c r="X979">
        <f>AVERAGE(E979:N979)</f>
        <v>0</v>
      </c>
      <c r="Y979">
        <f>AVERAGE(O979:T979)</f>
        <v>0</v>
      </c>
    </row>
    <row r="980" spans="1:25" x14ac:dyDescent="0.25">
      <c r="A980">
        <v>988</v>
      </c>
      <c r="B980" t="s">
        <v>421</v>
      </c>
      <c r="C980">
        <v>29600</v>
      </c>
      <c r="D980">
        <v>895</v>
      </c>
      <c r="E980">
        <v>1031</v>
      </c>
      <c r="F980">
        <v>960</v>
      </c>
      <c r="G980">
        <v>835</v>
      </c>
      <c r="H980">
        <v>1157</v>
      </c>
      <c r="I980">
        <v>909</v>
      </c>
      <c r="J980">
        <v>2705</v>
      </c>
      <c r="K980">
        <v>1363</v>
      </c>
      <c r="L980">
        <v>907</v>
      </c>
      <c r="M980">
        <v>1176</v>
      </c>
      <c r="N980">
        <v>1307</v>
      </c>
      <c r="O980">
        <v>1120</v>
      </c>
      <c r="P980">
        <v>784</v>
      </c>
      <c r="Q980">
        <v>1310</v>
      </c>
      <c r="R980">
        <v>1063</v>
      </c>
      <c r="S980">
        <v>921</v>
      </c>
      <c r="T980">
        <v>1270</v>
      </c>
      <c r="U980">
        <f t="shared" si="15"/>
        <v>1</v>
      </c>
      <c r="V980">
        <f>SUMIFS(Tabel132[Cluster],Tabel132[ID],A980)</f>
        <v>38</v>
      </c>
      <c r="W980">
        <f>IFERROR(_xlfn.T.TEST(E980:N980,O980:T980,2,2),"")</f>
        <v>0.5140547176267487</v>
      </c>
      <c r="X980">
        <f>AVERAGE(E980:N980)</f>
        <v>1235</v>
      </c>
      <c r="Y980">
        <f>AVERAGE(O980:T980)</f>
        <v>1078</v>
      </c>
    </row>
    <row r="981" spans="1:25" x14ac:dyDescent="0.25">
      <c r="A981">
        <v>989</v>
      </c>
      <c r="B981" t="s">
        <v>1070</v>
      </c>
      <c r="C981">
        <v>63000</v>
      </c>
      <c r="D981">
        <v>519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f t="shared" si="15"/>
        <v>0</v>
      </c>
      <c r="V981">
        <f>SUMIFS(Tabel132[Cluster],Tabel132[ID],A981)</f>
        <v>0</v>
      </c>
      <c r="W981" t="str">
        <f>IFERROR(_xlfn.T.TEST(E981:N981,O981:T981,2,2),"")</f>
        <v/>
      </c>
      <c r="X981">
        <f>AVERAGE(E981:N981)</f>
        <v>0</v>
      </c>
      <c r="Y981">
        <f>AVERAGE(O981:T981)</f>
        <v>0</v>
      </c>
    </row>
    <row r="982" spans="1:25" x14ac:dyDescent="0.25">
      <c r="A982">
        <v>990</v>
      </c>
      <c r="B982" t="s">
        <v>422</v>
      </c>
      <c r="C982">
        <v>13000</v>
      </c>
      <c r="D982">
        <v>1018</v>
      </c>
      <c r="E982">
        <v>434</v>
      </c>
      <c r="F982">
        <v>505</v>
      </c>
      <c r="G982">
        <v>347</v>
      </c>
      <c r="H982">
        <v>644</v>
      </c>
      <c r="I982">
        <v>470</v>
      </c>
      <c r="J982">
        <v>1855</v>
      </c>
      <c r="K982">
        <v>675</v>
      </c>
      <c r="L982">
        <v>380</v>
      </c>
      <c r="M982">
        <v>506</v>
      </c>
      <c r="N982">
        <v>709</v>
      </c>
      <c r="O982">
        <v>358</v>
      </c>
      <c r="P982">
        <v>336</v>
      </c>
      <c r="Q982">
        <v>451</v>
      </c>
      <c r="R982">
        <v>421</v>
      </c>
      <c r="S982">
        <v>502</v>
      </c>
      <c r="T982">
        <v>954</v>
      </c>
      <c r="U982">
        <f t="shared" si="15"/>
        <v>1</v>
      </c>
      <c r="V982">
        <f>SUMIFS(Tabel132[Cluster],Tabel132[ID],A982)</f>
        <v>16</v>
      </c>
      <c r="W982">
        <f>IFERROR(_xlfn.T.TEST(E982:N982,O982:T982,2,2),"")</f>
        <v>0.45876242360371911</v>
      </c>
      <c r="X982">
        <f>AVERAGE(E982:N982)</f>
        <v>652.5</v>
      </c>
      <c r="Y982">
        <f>AVERAGE(O982:T982)</f>
        <v>503.66666666666669</v>
      </c>
    </row>
    <row r="983" spans="1:25" x14ac:dyDescent="0.25">
      <c r="A983">
        <v>991</v>
      </c>
      <c r="B983" t="s">
        <v>1071</v>
      </c>
      <c r="C983">
        <v>110500</v>
      </c>
      <c r="D983">
        <v>1009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f t="shared" si="15"/>
        <v>0</v>
      </c>
      <c r="V983">
        <f>SUMIFS(Tabel132[Cluster],Tabel132[ID],A983)</f>
        <v>0</v>
      </c>
      <c r="W983" t="str">
        <f>IFERROR(_xlfn.T.TEST(E983:N983,O983:T983,2,2),"")</f>
        <v/>
      </c>
      <c r="X983">
        <f>AVERAGE(E983:N983)</f>
        <v>0</v>
      </c>
      <c r="Y983">
        <f>AVERAGE(O983:T983)</f>
        <v>0</v>
      </c>
    </row>
    <row r="984" spans="1:25" x14ac:dyDescent="0.25">
      <c r="A984">
        <v>992</v>
      </c>
      <c r="B984" t="s">
        <v>1072</v>
      </c>
      <c r="C984">
        <v>56400</v>
      </c>
      <c r="D984">
        <v>928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f t="shared" si="15"/>
        <v>0</v>
      </c>
      <c r="V984">
        <f>SUMIFS(Tabel132[Cluster],Tabel132[ID],A984)</f>
        <v>0</v>
      </c>
      <c r="W984" t="str">
        <f>IFERROR(_xlfn.T.TEST(E984:N984,O984:T984,2,2),"")</f>
        <v/>
      </c>
      <c r="X984">
        <f>AVERAGE(E984:N984)</f>
        <v>0</v>
      </c>
      <c r="Y984">
        <f>AVERAGE(O984:T984)</f>
        <v>0</v>
      </c>
    </row>
    <row r="985" spans="1:25" x14ac:dyDescent="0.25">
      <c r="A985">
        <v>993</v>
      </c>
      <c r="B985" t="s">
        <v>1073</v>
      </c>
      <c r="C985">
        <v>2100</v>
      </c>
      <c r="D985">
        <v>500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f t="shared" si="15"/>
        <v>0</v>
      </c>
      <c r="V985">
        <f>SUMIFS(Tabel132[Cluster],Tabel132[ID],A985)</f>
        <v>4</v>
      </c>
      <c r="W985" t="str">
        <f>IFERROR(_xlfn.T.TEST(E985:N985,O985:T985,2,2),"")</f>
        <v/>
      </c>
      <c r="X985">
        <f>AVERAGE(E985:N985)</f>
        <v>0</v>
      </c>
      <c r="Y985">
        <f>AVERAGE(O985:T985)</f>
        <v>0</v>
      </c>
    </row>
    <row r="986" spans="1:25" x14ac:dyDescent="0.25">
      <c r="A986">
        <v>994</v>
      </c>
      <c r="B986" t="s">
        <v>1074</v>
      </c>
      <c r="C986">
        <v>107500</v>
      </c>
      <c r="D986">
        <v>784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f t="shared" si="15"/>
        <v>0</v>
      </c>
      <c r="V986">
        <f>SUMIFS(Tabel132[Cluster],Tabel132[ID],A986)</f>
        <v>0</v>
      </c>
      <c r="W986" t="str">
        <f>IFERROR(_xlfn.T.TEST(E986:N986,O986:T986,2,2),"")</f>
        <v/>
      </c>
      <c r="X986">
        <f>AVERAGE(E986:N986)</f>
        <v>0</v>
      </c>
      <c r="Y986">
        <f>AVERAGE(O986:T986)</f>
        <v>0</v>
      </c>
    </row>
    <row r="987" spans="1:25" x14ac:dyDescent="0.25">
      <c r="A987">
        <v>995</v>
      </c>
      <c r="B987" t="s">
        <v>1075</v>
      </c>
      <c r="C987">
        <v>95500</v>
      </c>
      <c r="D987">
        <v>370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f t="shared" si="15"/>
        <v>0</v>
      </c>
      <c r="V987">
        <f>SUMIFS(Tabel132[Cluster],Tabel132[ID],A987)</f>
        <v>96</v>
      </c>
      <c r="W987" t="str">
        <f>IFERROR(_xlfn.T.TEST(E987:N987,O987:T987,2,2),"")</f>
        <v/>
      </c>
      <c r="X987">
        <f>AVERAGE(E987:N987)</f>
        <v>0</v>
      </c>
      <c r="Y987">
        <f>AVERAGE(O987:T987)</f>
        <v>0</v>
      </c>
    </row>
    <row r="988" spans="1:25" x14ac:dyDescent="0.25">
      <c r="A988">
        <v>996</v>
      </c>
      <c r="B988" t="s">
        <v>423</v>
      </c>
      <c r="C988">
        <v>23500</v>
      </c>
      <c r="D988">
        <v>104</v>
      </c>
      <c r="E988">
        <v>1563</v>
      </c>
      <c r="F988">
        <v>1738</v>
      </c>
      <c r="G988">
        <v>878</v>
      </c>
      <c r="H988">
        <v>1386</v>
      </c>
      <c r="I988">
        <v>2252</v>
      </c>
      <c r="J988">
        <v>1244</v>
      </c>
      <c r="K988">
        <v>2757</v>
      </c>
      <c r="L988">
        <v>1118</v>
      </c>
      <c r="M988">
        <v>1038</v>
      </c>
      <c r="N988">
        <v>767</v>
      </c>
      <c r="O988">
        <v>983</v>
      </c>
      <c r="P988">
        <v>1156</v>
      </c>
      <c r="Q988">
        <v>1947</v>
      </c>
      <c r="R988">
        <v>1053</v>
      </c>
      <c r="S988">
        <v>2019</v>
      </c>
      <c r="T988">
        <v>5877</v>
      </c>
      <c r="U988">
        <f t="shared" si="15"/>
        <v>1</v>
      </c>
      <c r="V988">
        <f>SUMIFS(Tabel132[Cluster],Tabel132[ID],A988)</f>
        <v>30</v>
      </c>
      <c r="W988">
        <f>IFERROR(_xlfn.T.TEST(E988:N988,O988:T988,2,2),"")</f>
        <v>0.2887635652837654</v>
      </c>
      <c r="X988">
        <f>AVERAGE(E988:N988)</f>
        <v>1474.1</v>
      </c>
      <c r="Y988">
        <f>AVERAGE(O988:T988)</f>
        <v>2172.5</v>
      </c>
    </row>
    <row r="989" spans="1:25" x14ac:dyDescent="0.25">
      <c r="A989">
        <v>997</v>
      </c>
      <c r="B989" t="s">
        <v>424</v>
      </c>
      <c r="C989">
        <v>0</v>
      </c>
      <c r="E989">
        <v>2</v>
      </c>
      <c r="F989">
        <v>3</v>
      </c>
      <c r="G989">
        <v>3</v>
      </c>
      <c r="H989">
        <v>1</v>
      </c>
      <c r="I989">
        <v>0</v>
      </c>
      <c r="J989">
        <v>1</v>
      </c>
      <c r="K989">
        <v>5</v>
      </c>
      <c r="L989">
        <v>0</v>
      </c>
      <c r="M989">
        <v>0</v>
      </c>
      <c r="N989">
        <v>0</v>
      </c>
      <c r="O989">
        <v>2</v>
      </c>
      <c r="P989">
        <v>4</v>
      </c>
      <c r="Q989">
        <v>3</v>
      </c>
      <c r="R989">
        <v>1</v>
      </c>
      <c r="S989">
        <v>8</v>
      </c>
      <c r="T989">
        <v>7</v>
      </c>
      <c r="U989">
        <f t="shared" si="15"/>
        <v>1</v>
      </c>
      <c r="V989">
        <f>SUMIFS(Tabel132[Cluster],Tabel132[ID],A989)</f>
        <v>0</v>
      </c>
      <c r="W989">
        <f>IFERROR(_xlfn.T.TEST(E989:N989,O989:T989,2,2),"")</f>
        <v>3.1438047860506253E-2</v>
      </c>
      <c r="X989">
        <f>AVERAGE(E989:N989)</f>
        <v>1.5</v>
      </c>
      <c r="Y989">
        <f>AVERAGE(O989:T989)</f>
        <v>4.166666666666667</v>
      </c>
    </row>
    <row r="990" spans="1:25" x14ac:dyDescent="0.25">
      <c r="A990">
        <v>998</v>
      </c>
      <c r="B990" t="s">
        <v>425</v>
      </c>
      <c r="C990">
        <v>48500</v>
      </c>
      <c r="D990">
        <v>493</v>
      </c>
      <c r="E990">
        <v>2673</v>
      </c>
      <c r="F990">
        <v>2128</v>
      </c>
      <c r="G990">
        <v>1711</v>
      </c>
      <c r="H990">
        <v>2658</v>
      </c>
      <c r="I990">
        <v>2323</v>
      </c>
      <c r="J990">
        <v>1350</v>
      </c>
      <c r="K990">
        <v>2010</v>
      </c>
      <c r="L990">
        <v>1270</v>
      </c>
      <c r="M990">
        <v>905</v>
      </c>
      <c r="N990">
        <v>859</v>
      </c>
      <c r="O990">
        <v>2204</v>
      </c>
      <c r="P990">
        <v>2077</v>
      </c>
      <c r="Q990">
        <v>2683</v>
      </c>
      <c r="R990">
        <v>2008</v>
      </c>
      <c r="S990">
        <v>1340</v>
      </c>
      <c r="T990">
        <v>1254</v>
      </c>
      <c r="U990">
        <f t="shared" si="15"/>
        <v>1</v>
      </c>
      <c r="V990">
        <f>SUMIFS(Tabel132[Cluster],Tabel132[ID],A990)</f>
        <v>64</v>
      </c>
      <c r="W990">
        <f>IFERROR(_xlfn.T.TEST(E990:N990,O990:T990,2,2),"")</f>
        <v>0.67626122716448589</v>
      </c>
      <c r="X990">
        <f>AVERAGE(E990:N990)</f>
        <v>1788.7</v>
      </c>
      <c r="Y990">
        <f>AVERAGE(O990:T990)</f>
        <v>1927.6666666666667</v>
      </c>
    </row>
    <row r="991" spans="1:25" x14ac:dyDescent="0.25">
      <c r="A991">
        <v>999</v>
      </c>
      <c r="B991" t="s">
        <v>1076</v>
      </c>
      <c r="C991">
        <v>41600</v>
      </c>
      <c r="D991">
        <v>918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f t="shared" si="15"/>
        <v>0</v>
      </c>
      <c r="V991">
        <f>SUMIFS(Tabel132[Cluster],Tabel132[ID],A991)</f>
        <v>54</v>
      </c>
      <c r="W991" t="str">
        <f>IFERROR(_xlfn.T.TEST(E991:N991,O991:T991,2,2),"")</f>
        <v/>
      </c>
      <c r="X991">
        <f>AVERAGE(E991:N991)</f>
        <v>0</v>
      </c>
      <c r="Y991">
        <f>AVERAGE(O991:T991)</f>
        <v>0</v>
      </c>
    </row>
    <row r="992" spans="1:25" x14ac:dyDescent="0.25">
      <c r="A992">
        <v>1000</v>
      </c>
      <c r="B992" t="s">
        <v>1077</v>
      </c>
      <c r="C992">
        <v>108500</v>
      </c>
      <c r="D992">
        <v>1009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f t="shared" si="15"/>
        <v>0</v>
      </c>
      <c r="V992">
        <f>SUMIFS(Tabel132[Cluster],Tabel132[ID],A992)</f>
        <v>0</v>
      </c>
      <c r="W992" t="str">
        <f>IFERROR(_xlfn.T.TEST(E992:N992,O992:T992,2,2),"")</f>
        <v/>
      </c>
      <c r="X992">
        <f>AVERAGE(E992:N992)</f>
        <v>0</v>
      </c>
      <c r="Y992">
        <f>AVERAGE(O992:T992)</f>
        <v>0</v>
      </c>
    </row>
    <row r="993" spans="1:25" x14ac:dyDescent="0.25">
      <c r="A993">
        <v>1001</v>
      </c>
      <c r="B993" t="s">
        <v>1078</v>
      </c>
      <c r="C993">
        <v>56800</v>
      </c>
      <c r="D993">
        <v>928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f t="shared" si="15"/>
        <v>0</v>
      </c>
      <c r="V993">
        <f>SUMIFS(Tabel132[Cluster],Tabel132[ID],A993)</f>
        <v>0</v>
      </c>
      <c r="W993" t="str">
        <f>IFERROR(_xlfn.T.TEST(E993:N993,O993:T993,2,2),"")</f>
        <v/>
      </c>
      <c r="X993">
        <f>AVERAGE(E993:N993)</f>
        <v>0</v>
      </c>
      <c r="Y993">
        <f>AVERAGE(O993:T993)</f>
        <v>0</v>
      </c>
    </row>
    <row r="994" spans="1:25" x14ac:dyDescent="0.25">
      <c r="A994">
        <v>1002</v>
      </c>
      <c r="B994" t="s">
        <v>1079</v>
      </c>
      <c r="C994">
        <v>11300</v>
      </c>
      <c r="D994">
        <v>247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f t="shared" si="15"/>
        <v>0</v>
      </c>
      <c r="V994">
        <f>SUMIFS(Tabel132[Cluster],Tabel132[ID],A994)</f>
        <v>15</v>
      </c>
      <c r="W994" t="str">
        <f>IFERROR(_xlfn.T.TEST(E994:N994,O994:T994,2,2),"")</f>
        <v/>
      </c>
      <c r="X994">
        <f>AVERAGE(E994:N994)</f>
        <v>0</v>
      </c>
      <c r="Y994">
        <f>AVERAGE(O994:T994)</f>
        <v>0</v>
      </c>
    </row>
    <row r="995" spans="1:25" x14ac:dyDescent="0.25">
      <c r="A995">
        <v>1003</v>
      </c>
      <c r="B995" t="s">
        <v>1080</v>
      </c>
      <c r="C995">
        <v>107400</v>
      </c>
      <c r="D995">
        <v>784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f t="shared" si="15"/>
        <v>0</v>
      </c>
      <c r="V995">
        <f>SUMIFS(Tabel132[Cluster],Tabel132[ID],A995)</f>
        <v>0</v>
      </c>
      <c r="W995" t="str">
        <f>IFERROR(_xlfn.T.TEST(E995:N995,O995:T995,2,2),"")</f>
        <v/>
      </c>
      <c r="X995">
        <f>AVERAGE(E995:N995)</f>
        <v>0</v>
      </c>
      <c r="Y995">
        <f>AVERAGE(O995:T995)</f>
        <v>0</v>
      </c>
    </row>
    <row r="996" spans="1:25" x14ac:dyDescent="0.25">
      <c r="A996">
        <v>1004</v>
      </c>
      <c r="B996" t="s">
        <v>426</v>
      </c>
      <c r="C996">
        <v>76100</v>
      </c>
      <c r="D996">
        <v>467</v>
      </c>
      <c r="E996">
        <v>61</v>
      </c>
      <c r="F996">
        <v>18</v>
      </c>
      <c r="G996">
        <v>56</v>
      </c>
      <c r="H996">
        <v>1</v>
      </c>
      <c r="I996">
        <v>406</v>
      </c>
      <c r="J996">
        <v>5</v>
      </c>
      <c r="K996">
        <v>0</v>
      </c>
      <c r="L996">
        <v>74</v>
      </c>
      <c r="M996">
        <v>1</v>
      </c>
      <c r="N996">
        <v>12</v>
      </c>
      <c r="O996">
        <v>385</v>
      </c>
      <c r="P996">
        <v>0</v>
      </c>
      <c r="Q996">
        <v>33</v>
      </c>
      <c r="R996">
        <v>80</v>
      </c>
      <c r="S996">
        <v>86</v>
      </c>
      <c r="T996">
        <v>0</v>
      </c>
      <c r="U996">
        <f t="shared" si="15"/>
        <v>1</v>
      </c>
      <c r="V996">
        <f>SUMIFS(Tabel132[Cluster],Tabel132[ID],A996)</f>
        <v>84</v>
      </c>
      <c r="W996">
        <f>IFERROR(_xlfn.T.TEST(E996:N996,O996:T996,2,2),"")</f>
        <v>0.62620174585319299</v>
      </c>
      <c r="X996">
        <f>AVERAGE(E996:N996)</f>
        <v>63.4</v>
      </c>
      <c r="Y996">
        <f>AVERAGE(O996:T996)</f>
        <v>97.333333333333329</v>
      </c>
    </row>
    <row r="997" spans="1:25" x14ac:dyDescent="0.25">
      <c r="A997">
        <v>1005</v>
      </c>
      <c r="B997" t="s">
        <v>427</v>
      </c>
      <c r="C997">
        <v>11900</v>
      </c>
      <c r="D997">
        <v>1002</v>
      </c>
      <c r="E997">
        <v>489</v>
      </c>
      <c r="F997">
        <v>682</v>
      </c>
      <c r="G997">
        <v>421</v>
      </c>
      <c r="H997">
        <v>242</v>
      </c>
      <c r="I997">
        <v>56</v>
      </c>
      <c r="J997">
        <v>546</v>
      </c>
      <c r="K997">
        <v>351</v>
      </c>
      <c r="L997">
        <v>141</v>
      </c>
      <c r="M997">
        <v>452</v>
      </c>
      <c r="N997">
        <v>140</v>
      </c>
      <c r="O997">
        <v>511</v>
      </c>
      <c r="P997">
        <v>222</v>
      </c>
      <c r="Q997">
        <v>973</v>
      </c>
      <c r="R997">
        <v>718</v>
      </c>
      <c r="S997">
        <v>531</v>
      </c>
      <c r="T997">
        <v>365</v>
      </c>
      <c r="U997">
        <f t="shared" si="15"/>
        <v>1</v>
      </c>
      <c r="V997">
        <f>SUMIFS(Tabel132[Cluster],Tabel132[ID],A997)</f>
        <v>15</v>
      </c>
      <c r="W997">
        <f>IFERROR(_xlfn.T.TEST(E997:N997,O997:T997,2,2),"")</f>
        <v>0.10760297732811193</v>
      </c>
      <c r="X997">
        <f>AVERAGE(E997:N997)</f>
        <v>352</v>
      </c>
      <c r="Y997">
        <f>AVERAGE(O997:T997)</f>
        <v>553.33333333333337</v>
      </c>
    </row>
    <row r="998" spans="1:25" x14ac:dyDescent="0.25">
      <c r="A998">
        <v>1006</v>
      </c>
      <c r="B998" t="s">
        <v>428</v>
      </c>
      <c r="C998">
        <v>7100</v>
      </c>
      <c r="D998">
        <v>361</v>
      </c>
      <c r="E998">
        <v>973</v>
      </c>
      <c r="F998">
        <v>478</v>
      </c>
      <c r="G998">
        <v>106</v>
      </c>
      <c r="H998">
        <v>255</v>
      </c>
      <c r="I998">
        <v>803</v>
      </c>
      <c r="J998">
        <v>567</v>
      </c>
      <c r="K998">
        <v>1060</v>
      </c>
      <c r="L998">
        <v>368</v>
      </c>
      <c r="M998">
        <v>662</v>
      </c>
      <c r="N998">
        <v>89</v>
      </c>
      <c r="O998">
        <v>303</v>
      </c>
      <c r="P998">
        <v>93</v>
      </c>
      <c r="Q998">
        <v>268</v>
      </c>
      <c r="R998">
        <v>46</v>
      </c>
      <c r="S998">
        <v>1326</v>
      </c>
      <c r="T998">
        <v>665</v>
      </c>
      <c r="U998">
        <f t="shared" si="15"/>
        <v>1</v>
      </c>
      <c r="V998">
        <f>SUMIFS(Tabel132[Cluster],Tabel132[ID],A998)</f>
        <v>10</v>
      </c>
      <c r="W998">
        <f>IFERROR(_xlfn.T.TEST(E998:N998,O998:T998,2,2),"")</f>
        <v>0.6815496399972879</v>
      </c>
      <c r="X998">
        <f>AVERAGE(E998:N998)</f>
        <v>536.1</v>
      </c>
      <c r="Y998">
        <f>AVERAGE(O998:T998)</f>
        <v>450.16666666666669</v>
      </c>
    </row>
    <row r="999" spans="1:25" x14ac:dyDescent="0.25">
      <c r="A999">
        <v>1007</v>
      </c>
      <c r="B999" t="s">
        <v>429</v>
      </c>
      <c r="C999">
        <v>59700</v>
      </c>
      <c r="D999">
        <v>1073</v>
      </c>
      <c r="E999">
        <v>1446</v>
      </c>
      <c r="F999">
        <v>541</v>
      </c>
      <c r="G999">
        <v>24</v>
      </c>
      <c r="H999">
        <v>526</v>
      </c>
      <c r="I999">
        <v>131</v>
      </c>
      <c r="J999">
        <v>2738</v>
      </c>
      <c r="K999">
        <v>53</v>
      </c>
      <c r="L999">
        <v>2861</v>
      </c>
      <c r="M999">
        <v>925</v>
      </c>
      <c r="N999">
        <v>1305</v>
      </c>
      <c r="O999">
        <v>1901</v>
      </c>
      <c r="P999">
        <v>563</v>
      </c>
      <c r="Q999">
        <v>165</v>
      </c>
      <c r="R999">
        <v>658</v>
      </c>
      <c r="S999">
        <v>677</v>
      </c>
      <c r="T999">
        <v>0</v>
      </c>
      <c r="U999">
        <f t="shared" si="15"/>
        <v>1</v>
      </c>
      <c r="V999">
        <f>SUMIFS(Tabel132[Cluster],Tabel132[ID],A999)</f>
        <v>0</v>
      </c>
      <c r="W999">
        <f>IFERROR(_xlfn.T.TEST(E999:N999,O999:T999,2,2),"")</f>
        <v>0.42371922150615626</v>
      </c>
      <c r="X999">
        <f>AVERAGE(E999:N999)</f>
        <v>1055</v>
      </c>
      <c r="Y999">
        <f>AVERAGE(O999:T999)</f>
        <v>660.66666666666663</v>
      </c>
    </row>
    <row r="1000" spans="1:25" x14ac:dyDescent="0.25">
      <c r="A1000">
        <v>1008</v>
      </c>
      <c r="B1000" t="s">
        <v>1081</v>
      </c>
      <c r="C1000">
        <v>65000</v>
      </c>
      <c r="D1000">
        <v>864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f t="shared" si="15"/>
        <v>0</v>
      </c>
      <c r="V1000">
        <f>SUMIFS(Tabel132[Cluster],Tabel132[ID],A1000)</f>
        <v>77</v>
      </c>
      <c r="W1000" t="str">
        <f>IFERROR(_xlfn.T.TEST(E1000:N1000,O1000:T1000,2,2),"")</f>
        <v/>
      </c>
      <c r="X1000">
        <f>AVERAGE(E1000:N1000)</f>
        <v>0</v>
      </c>
      <c r="Y1000">
        <f>AVERAGE(O1000:T1000)</f>
        <v>0</v>
      </c>
    </row>
    <row r="1001" spans="1:25" x14ac:dyDescent="0.25">
      <c r="A1001">
        <v>1009</v>
      </c>
      <c r="B1001" t="s">
        <v>430</v>
      </c>
      <c r="C1001">
        <v>97200</v>
      </c>
      <c r="D1001">
        <v>997</v>
      </c>
      <c r="E1001">
        <v>11313</v>
      </c>
      <c r="F1001">
        <v>11645</v>
      </c>
      <c r="G1001">
        <v>12892</v>
      </c>
      <c r="H1001">
        <v>6833</v>
      </c>
      <c r="I1001">
        <v>11656</v>
      </c>
      <c r="J1001">
        <v>12226</v>
      </c>
      <c r="K1001">
        <v>7162</v>
      </c>
      <c r="L1001">
        <v>6697</v>
      </c>
      <c r="M1001">
        <v>5620</v>
      </c>
      <c r="N1001">
        <v>7895</v>
      </c>
      <c r="O1001">
        <v>8727</v>
      </c>
      <c r="P1001">
        <v>9419</v>
      </c>
      <c r="Q1001">
        <v>9411</v>
      </c>
      <c r="R1001">
        <v>6192</v>
      </c>
      <c r="S1001">
        <v>7909</v>
      </c>
      <c r="T1001">
        <v>7081</v>
      </c>
      <c r="U1001">
        <f t="shared" si="15"/>
        <v>1</v>
      </c>
      <c r="V1001">
        <f>SUMIFS(Tabel132[Cluster],Tabel132[ID],A1001)</f>
        <v>0</v>
      </c>
      <c r="W1001">
        <f>IFERROR(_xlfn.T.TEST(E1001:N1001,O1001:T1001,2,2),"")</f>
        <v>0.31480883948201294</v>
      </c>
      <c r="X1001">
        <f>AVERAGE(E1001:N1001)</f>
        <v>9393.9</v>
      </c>
      <c r="Y1001">
        <f>AVERAGE(O1001:T1001)</f>
        <v>8123.166666666667</v>
      </c>
    </row>
    <row r="1002" spans="1:25" x14ac:dyDescent="0.25">
      <c r="A1002">
        <v>1010</v>
      </c>
      <c r="B1002" t="s">
        <v>431</v>
      </c>
      <c r="C1002">
        <v>10100</v>
      </c>
      <c r="D1002">
        <v>677</v>
      </c>
      <c r="E1002">
        <v>575</v>
      </c>
      <c r="F1002">
        <v>490</v>
      </c>
      <c r="G1002">
        <v>321</v>
      </c>
      <c r="H1002">
        <v>548</v>
      </c>
      <c r="I1002">
        <v>609</v>
      </c>
      <c r="J1002">
        <v>881</v>
      </c>
      <c r="K1002">
        <v>328</v>
      </c>
      <c r="L1002">
        <v>490</v>
      </c>
      <c r="M1002">
        <v>499</v>
      </c>
      <c r="N1002">
        <v>571</v>
      </c>
      <c r="O1002">
        <v>912</v>
      </c>
      <c r="P1002">
        <v>297</v>
      </c>
      <c r="Q1002">
        <v>358</v>
      </c>
      <c r="R1002">
        <v>808</v>
      </c>
      <c r="S1002">
        <v>323</v>
      </c>
      <c r="T1002">
        <v>494</v>
      </c>
      <c r="U1002">
        <f t="shared" si="15"/>
        <v>1</v>
      </c>
      <c r="V1002">
        <f>SUMIFS(Tabel132[Cluster],Tabel132[ID],A1002)</f>
        <v>13</v>
      </c>
      <c r="W1002">
        <f>IFERROR(_xlfn.T.TEST(E1002:N1002,O1002:T1002,2,2),"")</f>
        <v>0.99399983270672232</v>
      </c>
      <c r="X1002">
        <f>AVERAGE(E1002:N1002)</f>
        <v>531.20000000000005</v>
      </c>
      <c r="Y1002">
        <f>AVERAGE(O1002:T1002)</f>
        <v>532</v>
      </c>
    </row>
    <row r="1003" spans="1:25" x14ac:dyDescent="0.25">
      <c r="A1003">
        <v>1011</v>
      </c>
      <c r="B1003" t="s">
        <v>1082</v>
      </c>
      <c r="C1003">
        <v>10600</v>
      </c>
      <c r="D1003">
        <v>247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f t="shared" si="15"/>
        <v>0</v>
      </c>
      <c r="V1003">
        <f>SUMIFS(Tabel132[Cluster],Tabel132[ID],A1003)</f>
        <v>14</v>
      </c>
      <c r="W1003" t="str">
        <f>IFERROR(_xlfn.T.TEST(E1003:N1003,O1003:T1003,2,2),"")</f>
        <v/>
      </c>
      <c r="X1003">
        <f>AVERAGE(E1003:N1003)</f>
        <v>0</v>
      </c>
      <c r="Y1003">
        <f>AVERAGE(O1003:T1003)</f>
        <v>0</v>
      </c>
    </row>
    <row r="1004" spans="1:25" x14ac:dyDescent="0.25">
      <c r="A1004">
        <v>1012</v>
      </c>
      <c r="B1004" t="s">
        <v>1083</v>
      </c>
      <c r="C1004">
        <v>107300</v>
      </c>
      <c r="D1004">
        <v>784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f t="shared" si="15"/>
        <v>0</v>
      </c>
      <c r="V1004">
        <f>SUMIFS(Tabel132[Cluster],Tabel132[ID],A1004)</f>
        <v>0</v>
      </c>
      <c r="W1004" t="str">
        <f>IFERROR(_xlfn.T.TEST(E1004:N1004,O1004:T1004,2,2),"")</f>
        <v/>
      </c>
      <c r="X1004">
        <f>AVERAGE(E1004:N1004)</f>
        <v>0</v>
      </c>
      <c r="Y1004">
        <f>AVERAGE(O1004:T1004)</f>
        <v>0</v>
      </c>
    </row>
    <row r="1005" spans="1:25" x14ac:dyDescent="0.25">
      <c r="A1005">
        <v>1014</v>
      </c>
      <c r="B1005" t="s">
        <v>1084</v>
      </c>
      <c r="C1005">
        <v>69000</v>
      </c>
      <c r="D1005">
        <v>856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f t="shared" si="15"/>
        <v>0</v>
      </c>
      <c r="V1005">
        <f>SUMIFS(Tabel132[Cluster],Tabel132[ID],A1005)</f>
        <v>82</v>
      </c>
      <c r="W1005" t="str">
        <f>IFERROR(_xlfn.T.TEST(E1005:N1005,O1005:T1005,2,2),"")</f>
        <v/>
      </c>
      <c r="X1005">
        <f>AVERAGE(E1005:N1005)</f>
        <v>0</v>
      </c>
      <c r="Y1005">
        <f>AVERAGE(O1005:T1005)</f>
        <v>0</v>
      </c>
    </row>
    <row r="1006" spans="1:25" x14ac:dyDescent="0.25">
      <c r="A1006">
        <v>1015</v>
      </c>
      <c r="B1006" t="s">
        <v>432</v>
      </c>
      <c r="C1006">
        <v>19200</v>
      </c>
      <c r="D1006">
        <v>39</v>
      </c>
      <c r="E1006">
        <v>2534</v>
      </c>
      <c r="F1006">
        <v>2001</v>
      </c>
      <c r="G1006">
        <v>2071</v>
      </c>
      <c r="H1006">
        <v>2439</v>
      </c>
      <c r="I1006">
        <v>1910</v>
      </c>
      <c r="J1006">
        <v>3538</v>
      </c>
      <c r="K1006">
        <v>11486</v>
      </c>
      <c r="L1006">
        <v>2066</v>
      </c>
      <c r="M1006">
        <v>2257</v>
      </c>
      <c r="N1006">
        <v>2002</v>
      </c>
      <c r="O1006">
        <v>2217</v>
      </c>
      <c r="P1006">
        <v>2939</v>
      </c>
      <c r="Q1006">
        <v>3690</v>
      </c>
      <c r="R1006">
        <v>2474</v>
      </c>
      <c r="S1006">
        <v>1225</v>
      </c>
      <c r="T1006">
        <v>1765</v>
      </c>
      <c r="U1006">
        <f t="shared" si="15"/>
        <v>1</v>
      </c>
      <c r="V1006">
        <f>SUMIFS(Tabel132[Cluster],Tabel132[ID],A1006)</f>
        <v>23</v>
      </c>
      <c r="W1006">
        <f>IFERROR(_xlfn.T.TEST(E1006:N1006,O1006:T1006,2,2),"")</f>
        <v>0.5086265279394574</v>
      </c>
      <c r="X1006">
        <f>AVERAGE(E1006:N1006)</f>
        <v>3230.4</v>
      </c>
      <c r="Y1006">
        <f>AVERAGE(O1006:T1006)</f>
        <v>2385</v>
      </c>
    </row>
    <row r="1007" spans="1:25" x14ac:dyDescent="0.25">
      <c r="A1007">
        <v>1016</v>
      </c>
      <c r="B1007" t="s">
        <v>433</v>
      </c>
      <c r="C1007">
        <v>97700</v>
      </c>
      <c r="D1007">
        <v>840</v>
      </c>
      <c r="E1007">
        <v>23</v>
      </c>
      <c r="F1007">
        <v>625</v>
      </c>
      <c r="G1007">
        <v>23</v>
      </c>
      <c r="H1007">
        <v>162</v>
      </c>
      <c r="I1007">
        <v>17</v>
      </c>
      <c r="J1007">
        <v>11</v>
      </c>
      <c r="K1007">
        <v>104</v>
      </c>
      <c r="L1007">
        <v>54</v>
      </c>
      <c r="M1007">
        <v>29</v>
      </c>
      <c r="N1007">
        <v>8</v>
      </c>
      <c r="O1007">
        <v>2</v>
      </c>
      <c r="P1007">
        <v>54</v>
      </c>
      <c r="Q1007">
        <v>140</v>
      </c>
      <c r="R1007">
        <v>327</v>
      </c>
      <c r="S1007">
        <v>94</v>
      </c>
      <c r="T1007">
        <v>100</v>
      </c>
      <c r="U1007">
        <f t="shared" si="15"/>
        <v>1</v>
      </c>
      <c r="V1007">
        <f>SUMIFS(Tabel132[Cluster],Tabel132[ID],A1007)</f>
        <v>0</v>
      </c>
      <c r="W1007">
        <f>IFERROR(_xlfn.T.TEST(E1007:N1007,O1007:T1007,2,2),"")</f>
        <v>0.87322289383343388</v>
      </c>
      <c r="X1007">
        <f>AVERAGE(E1007:N1007)</f>
        <v>105.6</v>
      </c>
      <c r="Y1007">
        <f>AVERAGE(O1007:T1007)</f>
        <v>119.5</v>
      </c>
    </row>
    <row r="1008" spans="1:25" x14ac:dyDescent="0.25">
      <c r="A1008">
        <v>1017</v>
      </c>
      <c r="B1008" t="s">
        <v>434</v>
      </c>
      <c r="C1008">
        <v>60100</v>
      </c>
      <c r="D1008">
        <v>1073</v>
      </c>
      <c r="E1008">
        <v>15</v>
      </c>
      <c r="F1008">
        <v>0</v>
      </c>
      <c r="G1008">
        <v>0</v>
      </c>
      <c r="H1008">
        <v>7</v>
      </c>
      <c r="I1008">
        <v>0</v>
      </c>
      <c r="J1008">
        <v>1134</v>
      </c>
      <c r="K1008">
        <v>0</v>
      </c>
      <c r="L1008">
        <v>555</v>
      </c>
      <c r="M1008">
        <v>0</v>
      </c>
      <c r="N1008">
        <v>123</v>
      </c>
      <c r="O1008">
        <v>4</v>
      </c>
      <c r="P1008">
        <v>3</v>
      </c>
      <c r="Q1008">
        <v>0</v>
      </c>
      <c r="R1008">
        <v>0</v>
      </c>
      <c r="S1008">
        <v>0</v>
      </c>
      <c r="T1008">
        <v>0</v>
      </c>
      <c r="U1008">
        <f t="shared" si="15"/>
        <v>1</v>
      </c>
      <c r="V1008">
        <f>SUMIFS(Tabel132[Cluster],Tabel132[ID],A1008)</f>
        <v>0</v>
      </c>
      <c r="W1008">
        <f>IFERROR(_xlfn.T.TEST(E1008:N1008,O1008:T1008,2,2),"")</f>
        <v>0.26142927754394957</v>
      </c>
      <c r="X1008">
        <f>AVERAGE(E1008:N1008)</f>
        <v>183.4</v>
      </c>
      <c r="Y1008">
        <f>AVERAGE(O1008:T1008)</f>
        <v>1.1666666666666667</v>
      </c>
    </row>
    <row r="1009" spans="1:25" x14ac:dyDescent="0.25">
      <c r="A1009">
        <v>1018</v>
      </c>
      <c r="B1009" t="s">
        <v>1085</v>
      </c>
      <c r="C1009">
        <v>12700</v>
      </c>
      <c r="D1009">
        <v>247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f t="shared" si="15"/>
        <v>0</v>
      </c>
      <c r="V1009">
        <f>SUMIFS(Tabel132[Cluster],Tabel132[ID],A1009)</f>
        <v>16</v>
      </c>
      <c r="W1009" t="str">
        <f>IFERROR(_xlfn.T.TEST(E1009:N1009,O1009:T1009,2,2),"")</f>
        <v/>
      </c>
      <c r="X1009">
        <f>AVERAGE(E1009:N1009)</f>
        <v>0</v>
      </c>
      <c r="Y1009">
        <f>AVERAGE(O1009:T1009)</f>
        <v>0</v>
      </c>
    </row>
    <row r="1010" spans="1:25" x14ac:dyDescent="0.25">
      <c r="A1010">
        <v>1019</v>
      </c>
      <c r="B1010" t="s">
        <v>1086</v>
      </c>
      <c r="C1010">
        <v>107800</v>
      </c>
      <c r="D1010">
        <v>784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f t="shared" si="15"/>
        <v>0</v>
      </c>
      <c r="V1010">
        <f>SUMIFS(Tabel132[Cluster],Tabel132[ID],A1010)</f>
        <v>0</v>
      </c>
      <c r="W1010" t="str">
        <f>IFERROR(_xlfn.T.TEST(E1010:N1010,O1010:T1010,2,2),"")</f>
        <v/>
      </c>
      <c r="X1010">
        <f>AVERAGE(E1010:N1010)</f>
        <v>0</v>
      </c>
      <c r="Y1010">
        <f>AVERAGE(O1010:T1010)</f>
        <v>0</v>
      </c>
    </row>
    <row r="1011" spans="1:25" x14ac:dyDescent="0.25">
      <c r="A1011">
        <v>1020</v>
      </c>
      <c r="B1011" t="s">
        <v>435</v>
      </c>
      <c r="C1011">
        <v>65900</v>
      </c>
      <c r="D1011">
        <v>138</v>
      </c>
      <c r="E1011">
        <v>9888</v>
      </c>
      <c r="F1011">
        <v>10566</v>
      </c>
      <c r="G1011">
        <v>14199</v>
      </c>
      <c r="H1011">
        <v>8481</v>
      </c>
      <c r="I1011">
        <v>11069</v>
      </c>
      <c r="J1011">
        <v>10162</v>
      </c>
      <c r="K1011">
        <v>7037</v>
      </c>
      <c r="L1011">
        <v>6378</v>
      </c>
      <c r="M1011">
        <v>3346</v>
      </c>
      <c r="N1011">
        <v>5843</v>
      </c>
      <c r="O1011">
        <v>8743</v>
      </c>
      <c r="P1011">
        <v>10954</v>
      </c>
      <c r="Q1011">
        <v>7985</v>
      </c>
      <c r="R1011">
        <v>9142</v>
      </c>
      <c r="S1011">
        <v>5485</v>
      </c>
      <c r="T1011">
        <v>994</v>
      </c>
      <c r="U1011">
        <f t="shared" si="15"/>
        <v>1</v>
      </c>
      <c r="V1011">
        <f>SUMIFS(Tabel132[Cluster],Tabel132[ID],A1011)</f>
        <v>78</v>
      </c>
      <c r="W1011">
        <f>IFERROR(_xlfn.T.TEST(E1011:N1011,O1011:T1011,2,2),"")</f>
        <v>0.39646743903175796</v>
      </c>
      <c r="X1011">
        <f>AVERAGE(E1011:N1011)</f>
        <v>8696.9</v>
      </c>
      <c r="Y1011">
        <f>AVERAGE(O1011:T1011)</f>
        <v>7217.166666666667</v>
      </c>
    </row>
    <row r="1012" spans="1:25" x14ac:dyDescent="0.25">
      <c r="A1012">
        <v>1021</v>
      </c>
      <c r="B1012" t="s">
        <v>436</v>
      </c>
      <c r="C1012">
        <v>2500</v>
      </c>
      <c r="D1012">
        <v>993</v>
      </c>
      <c r="E1012">
        <v>18637</v>
      </c>
      <c r="F1012">
        <v>19485</v>
      </c>
      <c r="G1012">
        <v>10899</v>
      </c>
      <c r="H1012">
        <v>9697</v>
      </c>
      <c r="I1012">
        <v>9625</v>
      </c>
      <c r="J1012">
        <v>8065</v>
      </c>
      <c r="K1012">
        <v>6512</v>
      </c>
      <c r="L1012">
        <v>3811</v>
      </c>
      <c r="M1012">
        <v>6255</v>
      </c>
      <c r="N1012">
        <v>2676</v>
      </c>
      <c r="O1012">
        <v>11390</v>
      </c>
      <c r="P1012">
        <v>8645</v>
      </c>
      <c r="Q1012">
        <v>18096</v>
      </c>
      <c r="R1012">
        <v>18825</v>
      </c>
      <c r="S1012">
        <v>12352</v>
      </c>
      <c r="T1012">
        <v>3982</v>
      </c>
      <c r="U1012">
        <f t="shared" si="15"/>
        <v>1</v>
      </c>
      <c r="V1012">
        <f>SUMIFS(Tabel132[Cluster],Tabel132[ID],A1012)</f>
        <v>4</v>
      </c>
      <c r="W1012">
        <f>IFERROR(_xlfn.T.TEST(E1012:N1012,O1012:T1012,2,2),"")</f>
        <v>0.3783778662034375</v>
      </c>
      <c r="X1012">
        <f>AVERAGE(E1012:N1012)</f>
        <v>9566.2000000000007</v>
      </c>
      <c r="Y1012">
        <f>AVERAGE(O1012:T1012)</f>
        <v>12215</v>
      </c>
    </row>
    <row r="1013" spans="1:25" x14ac:dyDescent="0.25">
      <c r="A1013">
        <v>1022</v>
      </c>
      <c r="B1013" t="s">
        <v>437</v>
      </c>
      <c r="C1013">
        <v>51800</v>
      </c>
      <c r="D1013">
        <v>818</v>
      </c>
      <c r="E1013">
        <v>13797</v>
      </c>
      <c r="F1013">
        <v>12099</v>
      </c>
      <c r="G1013">
        <v>16711</v>
      </c>
      <c r="H1013">
        <v>13517</v>
      </c>
      <c r="I1013">
        <v>15459</v>
      </c>
      <c r="J1013">
        <v>8227</v>
      </c>
      <c r="K1013">
        <v>10033</v>
      </c>
      <c r="L1013">
        <v>8574</v>
      </c>
      <c r="M1013">
        <v>6822</v>
      </c>
      <c r="N1013">
        <v>8575</v>
      </c>
      <c r="O1013">
        <v>12125</v>
      </c>
      <c r="P1013">
        <v>11572</v>
      </c>
      <c r="Q1013">
        <v>12288</v>
      </c>
      <c r="R1013">
        <v>11283</v>
      </c>
      <c r="S1013">
        <v>9830</v>
      </c>
      <c r="T1013">
        <v>9305</v>
      </c>
      <c r="U1013">
        <f t="shared" si="15"/>
        <v>1</v>
      </c>
      <c r="V1013">
        <f>SUMIFS(Tabel132[Cluster],Tabel132[ID],A1013)</f>
        <v>72</v>
      </c>
      <c r="W1013">
        <f>IFERROR(_xlfn.T.TEST(E1013:N1013,O1013:T1013,2,2),"")</f>
        <v>0.83261513982756286</v>
      </c>
      <c r="X1013">
        <f>AVERAGE(E1013:N1013)</f>
        <v>11381.4</v>
      </c>
      <c r="Y1013">
        <f>AVERAGE(O1013:T1013)</f>
        <v>11067.166666666666</v>
      </c>
    </row>
    <row r="1014" spans="1:25" x14ac:dyDescent="0.25">
      <c r="A1014">
        <v>1023</v>
      </c>
      <c r="B1014" t="s">
        <v>438</v>
      </c>
      <c r="C1014">
        <v>13100</v>
      </c>
      <c r="D1014">
        <v>1018</v>
      </c>
      <c r="E1014">
        <v>1330</v>
      </c>
      <c r="F1014">
        <v>2158</v>
      </c>
      <c r="G1014">
        <v>3020</v>
      </c>
      <c r="H1014">
        <v>3130</v>
      </c>
      <c r="I1014">
        <v>1693</v>
      </c>
      <c r="J1014">
        <v>3674</v>
      </c>
      <c r="K1014">
        <v>3273</v>
      </c>
      <c r="L1014">
        <v>2173</v>
      </c>
      <c r="M1014">
        <v>3055</v>
      </c>
      <c r="N1014">
        <v>3520</v>
      </c>
      <c r="O1014">
        <v>3148</v>
      </c>
      <c r="P1014">
        <v>1545</v>
      </c>
      <c r="Q1014">
        <v>2425</v>
      </c>
      <c r="R1014">
        <v>3261</v>
      </c>
      <c r="S1014">
        <v>2121</v>
      </c>
      <c r="T1014">
        <v>3671</v>
      </c>
      <c r="U1014">
        <f t="shared" si="15"/>
        <v>1</v>
      </c>
      <c r="V1014">
        <f>SUMIFS(Tabel132[Cluster],Tabel132[ID],A1014)</f>
        <v>16</v>
      </c>
      <c r="W1014">
        <f>IFERROR(_xlfn.T.TEST(E1014:N1014,O1014:T1014,2,2),"")</f>
        <v>0.98595146594346228</v>
      </c>
      <c r="X1014">
        <f>AVERAGE(E1014:N1014)</f>
        <v>2702.6</v>
      </c>
      <c r="Y1014">
        <f>AVERAGE(O1014:T1014)</f>
        <v>2695.1666666666665</v>
      </c>
    </row>
    <row r="1015" spans="1:25" x14ac:dyDescent="0.25">
      <c r="A1015">
        <v>1024</v>
      </c>
      <c r="B1015" t="s">
        <v>1087</v>
      </c>
      <c r="C1015">
        <v>117000</v>
      </c>
      <c r="D1015">
        <v>997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f t="shared" si="15"/>
        <v>0</v>
      </c>
      <c r="V1015">
        <f>SUMIFS(Tabel132[Cluster],Tabel132[ID],A1015)</f>
        <v>0</v>
      </c>
      <c r="W1015" t="str">
        <f>IFERROR(_xlfn.T.TEST(E1015:N1015,O1015:T1015,2,2),"")</f>
        <v/>
      </c>
      <c r="X1015">
        <f>AVERAGE(E1015:N1015)</f>
        <v>0</v>
      </c>
      <c r="Y1015">
        <f>AVERAGE(O1015:T1015)</f>
        <v>0</v>
      </c>
    </row>
    <row r="1016" spans="1:25" x14ac:dyDescent="0.25">
      <c r="A1016">
        <v>1025</v>
      </c>
      <c r="B1016" t="s">
        <v>1088</v>
      </c>
      <c r="C1016">
        <v>61000</v>
      </c>
      <c r="D1016">
        <v>1073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f t="shared" si="15"/>
        <v>1</v>
      </c>
      <c r="V1016">
        <f>SUMIFS(Tabel132[Cluster],Tabel132[ID],A1016)</f>
        <v>0</v>
      </c>
      <c r="W1016">
        <f>IFERROR(_xlfn.T.TEST(E1016:N1016,O1016:T1016,2,2),"")</f>
        <v>0.45768790507519963</v>
      </c>
      <c r="X1016">
        <f>AVERAGE(E1016:N1016)</f>
        <v>0.4</v>
      </c>
      <c r="Y1016">
        <f>AVERAGE(O1016:T1016)</f>
        <v>0</v>
      </c>
    </row>
    <row r="1017" spans="1:25" x14ac:dyDescent="0.25">
      <c r="A1017">
        <v>1026</v>
      </c>
      <c r="B1017" t="s">
        <v>439</v>
      </c>
      <c r="C1017">
        <v>6900</v>
      </c>
      <c r="D1017">
        <v>369</v>
      </c>
      <c r="E1017">
        <v>1073</v>
      </c>
      <c r="F1017">
        <v>874</v>
      </c>
      <c r="G1017">
        <v>1668</v>
      </c>
      <c r="H1017">
        <v>731</v>
      </c>
      <c r="I1017">
        <v>4276</v>
      </c>
      <c r="J1017">
        <v>40</v>
      </c>
      <c r="K1017">
        <v>52</v>
      </c>
      <c r="L1017">
        <v>236</v>
      </c>
      <c r="M1017">
        <v>163</v>
      </c>
      <c r="N1017">
        <v>622</v>
      </c>
      <c r="O1017">
        <v>596</v>
      </c>
      <c r="P1017">
        <v>332</v>
      </c>
      <c r="Q1017">
        <v>693</v>
      </c>
      <c r="R1017">
        <v>252</v>
      </c>
      <c r="S1017">
        <v>678</v>
      </c>
      <c r="T1017">
        <v>1084</v>
      </c>
      <c r="U1017">
        <f t="shared" si="15"/>
        <v>1</v>
      </c>
      <c r="V1017">
        <f>SUMIFS(Tabel132[Cluster],Tabel132[ID],A1017)</f>
        <v>9</v>
      </c>
      <c r="W1017">
        <f>IFERROR(_xlfn.T.TEST(E1017:N1017,O1017:T1017,2,2),"")</f>
        <v>0.50214677557855936</v>
      </c>
      <c r="X1017">
        <f>AVERAGE(E1017:N1017)</f>
        <v>973.5</v>
      </c>
      <c r="Y1017">
        <f>AVERAGE(O1017:T1017)</f>
        <v>605.83333333333337</v>
      </c>
    </row>
    <row r="1018" spans="1:25" x14ac:dyDescent="0.25">
      <c r="A1018">
        <v>1027</v>
      </c>
      <c r="B1018" t="s">
        <v>1089</v>
      </c>
      <c r="C1018">
        <v>12000</v>
      </c>
      <c r="D1018">
        <v>247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f t="shared" si="15"/>
        <v>0</v>
      </c>
      <c r="V1018">
        <f>SUMIFS(Tabel132[Cluster],Tabel132[ID],A1018)</f>
        <v>15</v>
      </c>
      <c r="W1018" t="str">
        <f>IFERROR(_xlfn.T.TEST(E1018:N1018,O1018:T1018,2,2),"")</f>
        <v/>
      </c>
      <c r="X1018">
        <f>AVERAGE(E1018:N1018)</f>
        <v>0</v>
      </c>
      <c r="Y1018">
        <f>AVERAGE(O1018:T1018)</f>
        <v>0</v>
      </c>
    </row>
    <row r="1019" spans="1:25" x14ac:dyDescent="0.25">
      <c r="A1019">
        <v>1028</v>
      </c>
      <c r="B1019" t="s">
        <v>1090</v>
      </c>
      <c r="C1019">
        <v>107900</v>
      </c>
      <c r="D1019">
        <v>784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f t="shared" si="15"/>
        <v>0</v>
      </c>
      <c r="V1019">
        <f>SUMIFS(Tabel132[Cluster],Tabel132[ID],A1019)</f>
        <v>0</v>
      </c>
      <c r="W1019" t="str">
        <f>IFERROR(_xlfn.T.TEST(E1019:N1019,O1019:T1019,2,2),"")</f>
        <v/>
      </c>
      <c r="X1019">
        <f>AVERAGE(E1019:N1019)</f>
        <v>0</v>
      </c>
      <c r="Y1019">
        <f>AVERAGE(O1019:T1019)</f>
        <v>0</v>
      </c>
    </row>
    <row r="1020" spans="1:25" x14ac:dyDescent="0.25">
      <c r="A1020">
        <v>1029</v>
      </c>
      <c r="B1020" t="s">
        <v>440</v>
      </c>
      <c r="C1020">
        <v>66000</v>
      </c>
      <c r="D1020">
        <v>138</v>
      </c>
      <c r="E1020">
        <v>1001</v>
      </c>
      <c r="F1020">
        <v>1173</v>
      </c>
      <c r="G1020">
        <v>883</v>
      </c>
      <c r="H1020">
        <v>536</v>
      </c>
      <c r="I1020">
        <v>868</v>
      </c>
      <c r="J1020">
        <v>1343</v>
      </c>
      <c r="K1020">
        <v>1161</v>
      </c>
      <c r="L1020">
        <v>867</v>
      </c>
      <c r="M1020">
        <v>375</v>
      </c>
      <c r="N1020">
        <v>666</v>
      </c>
      <c r="O1020">
        <v>1112</v>
      </c>
      <c r="P1020">
        <v>1293</v>
      </c>
      <c r="Q1020">
        <v>1214</v>
      </c>
      <c r="R1020">
        <v>1152</v>
      </c>
      <c r="S1020">
        <v>1030</v>
      </c>
      <c r="T1020">
        <v>735</v>
      </c>
      <c r="U1020">
        <f t="shared" si="15"/>
        <v>1</v>
      </c>
      <c r="V1020">
        <f>SUMIFS(Tabel132[Cluster],Tabel132[ID],A1020)</f>
        <v>78</v>
      </c>
      <c r="W1020">
        <f>IFERROR(_xlfn.T.TEST(E1020:N1020,O1020:T1020,2,2),"")</f>
        <v>0.1659697538235832</v>
      </c>
      <c r="X1020">
        <f>AVERAGE(E1020:N1020)</f>
        <v>887.3</v>
      </c>
      <c r="Y1020">
        <f>AVERAGE(O1020:T1020)</f>
        <v>1089.3333333333333</v>
      </c>
    </row>
    <row r="1021" spans="1:25" x14ac:dyDescent="0.25">
      <c r="A1021">
        <v>1030</v>
      </c>
      <c r="B1021" t="s">
        <v>441</v>
      </c>
      <c r="C1021">
        <v>5000</v>
      </c>
      <c r="D1021">
        <v>337</v>
      </c>
      <c r="E1021">
        <v>893</v>
      </c>
      <c r="F1021">
        <v>387</v>
      </c>
      <c r="G1021">
        <v>1538</v>
      </c>
      <c r="H1021">
        <v>1259</v>
      </c>
      <c r="I1021">
        <v>2653</v>
      </c>
      <c r="J1021">
        <v>736</v>
      </c>
      <c r="K1021">
        <v>502</v>
      </c>
      <c r="L1021">
        <v>372</v>
      </c>
      <c r="M1021">
        <v>1695</v>
      </c>
      <c r="N1021">
        <v>245</v>
      </c>
      <c r="O1021">
        <v>693</v>
      </c>
      <c r="P1021">
        <v>430</v>
      </c>
      <c r="Q1021">
        <v>382</v>
      </c>
      <c r="R1021">
        <v>151</v>
      </c>
      <c r="S1021">
        <v>1514</v>
      </c>
      <c r="T1021">
        <v>1574</v>
      </c>
      <c r="U1021">
        <f t="shared" si="15"/>
        <v>1</v>
      </c>
      <c r="V1021">
        <f>SUMIFS(Tabel132[Cluster],Tabel132[ID],A1021)</f>
        <v>7</v>
      </c>
      <c r="W1021">
        <f>IFERROR(_xlfn.T.TEST(E1021:N1021,O1021:T1021,2,2),"")</f>
        <v>0.52872389772926465</v>
      </c>
      <c r="X1021">
        <f>AVERAGE(E1021:N1021)</f>
        <v>1028</v>
      </c>
      <c r="Y1021">
        <f>AVERAGE(O1021:T1021)</f>
        <v>790.66666666666663</v>
      </c>
    </row>
    <row r="1022" spans="1:25" x14ac:dyDescent="0.25">
      <c r="A1022">
        <v>1031</v>
      </c>
      <c r="B1022" t="s">
        <v>442</v>
      </c>
      <c r="C1022">
        <v>51900</v>
      </c>
      <c r="D1022">
        <v>818</v>
      </c>
      <c r="E1022">
        <v>4651</v>
      </c>
      <c r="F1022">
        <v>4701</v>
      </c>
      <c r="G1022">
        <v>5637</v>
      </c>
      <c r="H1022">
        <v>4382</v>
      </c>
      <c r="I1022">
        <v>5207</v>
      </c>
      <c r="J1022">
        <v>2762</v>
      </c>
      <c r="K1022">
        <v>3812</v>
      </c>
      <c r="L1022">
        <v>3266</v>
      </c>
      <c r="M1022">
        <v>3079</v>
      </c>
      <c r="N1022">
        <v>3419</v>
      </c>
      <c r="O1022">
        <v>3966</v>
      </c>
      <c r="P1022">
        <v>3749</v>
      </c>
      <c r="Q1022">
        <v>3589</v>
      </c>
      <c r="R1022">
        <v>4414</v>
      </c>
      <c r="S1022">
        <v>4172</v>
      </c>
      <c r="T1022">
        <v>3633</v>
      </c>
      <c r="U1022">
        <f t="shared" si="15"/>
        <v>1</v>
      </c>
      <c r="V1022">
        <f>SUMIFS(Tabel132[Cluster],Tabel132[ID],A1022)</f>
        <v>72</v>
      </c>
      <c r="W1022">
        <f>IFERROR(_xlfn.T.TEST(E1022:N1022,O1022:T1022,2,2),"")</f>
        <v>0.68464972619060016</v>
      </c>
      <c r="X1022">
        <f>AVERAGE(E1022:N1022)</f>
        <v>4091.6</v>
      </c>
      <c r="Y1022">
        <f>AVERAGE(O1022:T1022)</f>
        <v>3920.5</v>
      </c>
    </row>
    <row r="1023" spans="1:25" x14ac:dyDescent="0.25">
      <c r="A1023">
        <v>1032</v>
      </c>
      <c r="B1023" t="s">
        <v>1091</v>
      </c>
      <c r="C1023">
        <v>117100</v>
      </c>
      <c r="D1023">
        <v>1024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f t="shared" si="15"/>
        <v>0</v>
      </c>
      <c r="V1023">
        <f>SUMIFS(Tabel132[Cluster],Tabel132[ID],A1023)</f>
        <v>0</v>
      </c>
      <c r="W1023" t="str">
        <f>IFERROR(_xlfn.T.TEST(E1023:N1023,O1023:T1023,2,2),"")</f>
        <v/>
      </c>
      <c r="X1023">
        <f>AVERAGE(E1023:N1023)</f>
        <v>0</v>
      </c>
      <c r="Y1023">
        <f>AVERAGE(O1023:T1023)</f>
        <v>0</v>
      </c>
    </row>
    <row r="1024" spans="1:25" x14ac:dyDescent="0.25">
      <c r="A1024">
        <v>1033</v>
      </c>
      <c r="B1024" t="s">
        <v>1092</v>
      </c>
      <c r="C1024">
        <v>61400</v>
      </c>
      <c r="D1024">
        <v>1073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f t="shared" si="15"/>
        <v>0</v>
      </c>
      <c r="V1024">
        <f>SUMIFS(Tabel132[Cluster],Tabel132[ID],A1024)</f>
        <v>0</v>
      </c>
      <c r="W1024" t="str">
        <f>IFERROR(_xlfn.T.TEST(E1024:N1024,O1024:T1024,2,2),"")</f>
        <v/>
      </c>
      <c r="X1024">
        <f>AVERAGE(E1024:N1024)</f>
        <v>0</v>
      </c>
      <c r="Y1024">
        <f>AVERAGE(O1024:T1024)</f>
        <v>0</v>
      </c>
    </row>
    <row r="1025" spans="1:25" x14ac:dyDescent="0.25">
      <c r="A1025">
        <v>1034</v>
      </c>
      <c r="B1025" t="s">
        <v>1093</v>
      </c>
      <c r="C1025">
        <v>32100</v>
      </c>
      <c r="D1025">
        <v>589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f t="shared" si="15"/>
        <v>0</v>
      </c>
      <c r="V1025">
        <f>SUMIFS(Tabel132[Cluster],Tabel132[ID],A1025)</f>
        <v>42</v>
      </c>
      <c r="W1025" t="str">
        <f>IFERROR(_xlfn.T.TEST(E1025:N1025,O1025:T1025,2,2),"")</f>
        <v/>
      </c>
      <c r="X1025">
        <f>AVERAGE(E1025:N1025)</f>
        <v>0</v>
      </c>
      <c r="Y1025">
        <f>AVERAGE(O1025:T1025)</f>
        <v>0</v>
      </c>
    </row>
    <row r="1026" spans="1:25" x14ac:dyDescent="0.25">
      <c r="A1026">
        <v>1035</v>
      </c>
      <c r="B1026" t="s">
        <v>443</v>
      </c>
      <c r="C1026">
        <v>8000</v>
      </c>
      <c r="D1026">
        <v>378</v>
      </c>
      <c r="E1026">
        <v>3578</v>
      </c>
      <c r="F1026">
        <v>2654</v>
      </c>
      <c r="G1026">
        <v>2198</v>
      </c>
      <c r="H1026">
        <v>4397</v>
      </c>
      <c r="I1026">
        <v>2785</v>
      </c>
      <c r="J1026">
        <v>2344</v>
      </c>
      <c r="K1026">
        <v>3572</v>
      </c>
      <c r="L1026">
        <v>1294</v>
      </c>
      <c r="M1026">
        <v>2766</v>
      </c>
      <c r="N1026">
        <v>2745</v>
      </c>
      <c r="O1026">
        <v>4821</v>
      </c>
      <c r="P1026">
        <v>1405</v>
      </c>
      <c r="Q1026">
        <v>3677</v>
      </c>
      <c r="R1026">
        <v>4581</v>
      </c>
      <c r="S1026">
        <v>3940</v>
      </c>
      <c r="T1026">
        <v>2849</v>
      </c>
      <c r="U1026">
        <f t="shared" si="15"/>
        <v>1</v>
      </c>
      <c r="V1026">
        <f>SUMIFS(Tabel132[Cluster],Tabel132[ID],A1026)</f>
        <v>11</v>
      </c>
      <c r="W1026">
        <f>IFERROR(_xlfn.T.TEST(E1026:N1026,O1026:T1026,2,2),"")</f>
        <v>0.19745591960718564</v>
      </c>
      <c r="X1026">
        <f>AVERAGE(E1026:N1026)</f>
        <v>2833.3</v>
      </c>
      <c r="Y1026">
        <f>AVERAGE(O1026:T1026)</f>
        <v>3545.5</v>
      </c>
    </row>
    <row r="1027" spans="1:25" x14ac:dyDescent="0.25">
      <c r="A1027">
        <v>1036</v>
      </c>
      <c r="B1027" t="s">
        <v>1094</v>
      </c>
      <c r="C1027">
        <v>107200</v>
      </c>
      <c r="D1027">
        <v>784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f t="shared" si="15"/>
        <v>0</v>
      </c>
      <c r="V1027">
        <f>SUMIFS(Tabel132[Cluster],Tabel132[ID],A1027)</f>
        <v>0</v>
      </c>
      <c r="W1027" t="str">
        <f>IFERROR(_xlfn.T.TEST(E1027:N1027,O1027:T1027,2,2),"")</f>
        <v/>
      </c>
      <c r="X1027">
        <f>AVERAGE(E1027:N1027)</f>
        <v>0</v>
      </c>
      <c r="Y1027">
        <f>AVERAGE(O1027:T1027)</f>
        <v>0</v>
      </c>
    </row>
    <row r="1028" spans="1:25" x14ac:dyDescent="0.25">
      <c r="A1028">
        <v>1037</v>
      </c>
      <c r="B1028" t="s">
        <v>444</v>
      </c>
      <c r="C1028">
        <v>44700</v>
      </c>
      <c r="D1028">
        <v>822</v>
      </c>
      <c r="E1028">
        <v>6447</v>
      </c>
      <c r="F1028">
        <v>3184</v>
      </c>
      <c r="G1028">
        <v>4019</v>
      </c>
      <c r="H1028">
        <v>8183</v>
      </c>
      <c r="I1028">
        <v>2843</v>
      </c>
      <c r="J1028">
        <v>2106</v>
      </c>
      <c r="K1028">
        <v>2270</v>
      </c>
      <c r="L1028">
        <v>5409</v>
      </c>
      <c r="M1028">
        <v>3107</v>
      </c>
      <c r="N1028">
        <v>2393</v>
      </c>
      <c r="O1028">
        <v>2907</v>
      </c>
      <c r="P1028">
        <v>3753</v>
      </c>
      <c r="Q1028">
        <v>3762</v>
      </c>
      <c r="R1028">
        <v>2717</v>
      </c>
      <c r="S1028">
        <v>2734</v>
      </c>
      <c r="T1028">
        <v>2667</v>
      </c>
      <c r="U1028">
        <f t="shared" ref="U1028:U1091" si="16">IF(AND(X1028=0,Y1028=0),0,1)</f>
        <v>1</v>
      </c>
      <c r="V1028">
        <f>SUMIFS(Tabel132[Cluster],Tabel132[ID],A1028)</f>
        <v>58</v>
      </c>
      <c r="W1028">
        <f>IFERROR(_xlfn.T.TEST(E1028:N1028,O1028:T1028,2,2),"")</f>
        <v>0.30976371931989366</v>
      </c>
      <c r="X1028">
        <f>AVERAGE(E1028:N1028)</f>
        <v>3996.1</v>
      </c>
      <c r="Y1028">
        <f>AVERAGE(O1028:T1028)</f>
        <v>3090</v>
      </c>
    </row>
    <row r="1029" spans="1:25" x14ac:dyDescent="0.25">
      <c r="A1029">
        <v>1038</v>
      </c>
      <c r="B1029" t="s">
        <v>445</v>
      </c>
      <c r="C1029">
        <v>4700</v>
      </c>
      <c r="D1029">
        <v>329</v>
      </c>
      <c r="E1029">
        <v>13034</v>
      </c>
      <c r="F1029">
        <v>13439</v>
      </c>
      <c r="G1029">
        <v>22601</v>
      </c>
      <c r="H1029">
        <v>10497</v>
      </c>
      <c r="I1029">
        <v>7790</v>
      </c>
      <c r="J1029">
        <v>6725</v>
      </c>
      <c r="K1029">
        <v>7465</v>
      </c>
      <c r="L1029">
        <v>6132</v>
      </c>
      <c r="M1029">
        <v>6038</v>
      </c>
      <c r="N1029">
        <v>9479</v>
      </c>
      <c r="O1029">
        <v>13204</v>
      </c>
      <c r="P1029">
        <v>11196</v>
      </c>
      <c r="Q1029">
        <v>9069</v>
      </c>
      <c r="R1029">
        <v>13304</v>
      </c>
      <c r="S1029">
        <v>4381</v>
      </c>
      <c r="T1029">
        <v>10632</v>
      </c>
      <c r="U1029">
        <f t="shared" si="16"/>
        <v>1</v>
      </c>
      <c r="V1029">
        <f>SUMIFS(Tabel132[Cluster],Tabel132[ID],A1029)</f>
        <v>6</v>
      </c>
      <c r="W1029">
        <f>IFERROR(_xlfn.T.TEST(E1029:N1029,O1029:T1029,2,2),"")</f>
        <v>0.99251258088468197</v>
      </c>
      <c r="X1029">
        <f>AVERAGE(E1029:N1029)</f>
        <v>10320</v>
      </c>
      <c r="Y1029">
        <f>AVERAGE(O1029:T1029)</f>
        <v>10297.666666666666</v>
      </c>
    </row>
    <row r="1030" spans="1:25" x14ac:dyDescent="0.25">
      <c r="A1030">
        <v>1039</v>
      </c>
      <c r="B1030" t="s">
        <v>1095</v>
      </c>
      <c r="C1030">
        <v>90400</v>
      </c>
      <c r="D1030">
        <v>720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f t="shared" si="16"/>
        <v>0</v>
      </c>
      <c r="V1030">
        <f>SUMIFS(Tabel132[Cluster],Tabel132[ID],A1030)</f>
        <v>96</v>
      </c>
      <c r="W1030" t="str">
        <f>IFERROR(_xlfn.T.TEST(E1030:N1030,O1030:T1030,2,2),"")</f>
        <v/>
      </c>
      <c r="X1030">
        <f>AVERAGE(E1030:N1030)</f>
        <v>0</v>
      </c>
      <c r="Y1030">
        <f>AVERAGE(O1030:T1030)</f>
        <v>0</v>
      </c>
    </row>
    <row r="1031" spans="1:25" x14ac:dyDescent="0.25">
      <c r="A1031">
        <v>1040</v>
      </c>
      <c r="B1031" t="s">
        <v>1096</v>
      </c>
      <c r="C1031">
        <v>117600</v>
      </c>
      <c r="D1031">
        <v>1024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f t="shared" si="16"/>
        <v>0</v>
      </c>
      <c r="V1031">
        <f>SUMIFS(Tabel132[Cluster],Tabel132[ID],A1031)</f>
        <v>0</v>
      </c>
      <c r="W1031" t="str">
        <f>IFERROR(_xlfn.T.TEST(E1031:N1031,O1031:T1031,2,2),"")</f>
        <v/>
      </c>
      <c r="X1031">
        <f>AVERAGE(E1031:N1031)</f>
        <v>0</v>
      </c>
      <c r="Y1031">
        <f>AVERAGE(O1031:T1031)</f>
        <v>0</v>
      </c>
    </row>
    <row r="1032" spans="1:25" x14ac:dyDescent="0.25">
      <c r="A1032">
        <v>1041</v>
      </c>
      <c r="B1032" t="s">
        <v>446</v>
      </c>
      <c r="C1032">
        <v>61800</v>
      </c>
      <c r="D1032">
        <v>1073</v>
      </c>
      <c r="E1032">
        <v>1079</v>
      </c>
      <c r="F1032">
        <v>30</v>
      </c>
      <c r="G1032">
        <v>0</v>
      </c>
      <c r="H1032">
        <v>290</v>
      </c>
      <c r="I1032">
        <v>6</v>
      </c>
      <c r="J1032">
        <v>2342</v>
      </c>
      <c r="K1032">
        <v>4</v>
      </c>
      <c r="L1032">
        <v>713</v>
      </c>
      <c r="M1032">
        <v>224</v>
      </c>
      <c r="N1032">
        <v>532</v>
      </c>
      <c r="O1032">
        <v>185</v>
      </c>
      <c r="P1032">
        <v>234</v>
      </c>
      <c r="Q1032">
        <v>19</v>
      </c>
      <c r="R1032">
        <v>76</v>
      </c>
      <c r="S1032">
        <v>114</v>
      </c>
      <c r="T1032">
        <v>0</v>
      </c>
      <c r="U1032">
        <f t="shared" si="16"/>
        <v>1</v>
      </c>
      <c r="V1032">
        <f>SUMIFS(Tabel132[Cluster],Tabel132[ID],A1032)</f>
        <v>0</v>
      </c>
      <c r="W1032">
        <f>IFERROR(_xlfn.T.TEST(E1032:N1032,O1032:T1032,2,2),"")</f>
        <v>0.19318494821968915</v>
      </c>
      <c r="X1032">
        <f>AVERAGE(E1032:N1032)</f>
        <v>522</v>
      </c>
      <c r="Y1032">
        <f>AVERAGE(O1032:T1032)</f>
        <v>104.66666666666667</v>
      </c>
    </row>
    <row r="1033" spans="1:25" x14ac:dyDescent="0.25">
      <c r="A1033">
        <v>1042</v>
      </c>
      <c r="B1033" t="s">
        <v>1097</v>
      </c>
      <c r="C1033">
        <v>32200</v>
      </c>
      <c r="D1033">
        <v>589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f t="shared" si="16"/>
        <v>0</v>
      </c>
      <c r="V1033">
        <f>SUMIFS(Tabel132[Cluster],Tabel132[ID],A1033)</f>
        <v>42</v>
      </c>
      <c r="W1033" t="str">
        <f>IFERROR(_xlfn.T.TEST(E1033:N1033,O1033:T1033,2,2),"")</f>
        <v/>
      </c>
      <c r="X1033">
        <f>AVERAGE(E1033:N1033)</f>
        <v>0</v>
      </c>
      <c r="Y1033">
        <f>AVERAGE(O1033:T1033)</f>
        <v>0</v>
      </c>
    </row>
    <row r="1034" spans="1:25" x14ac:dyDescent="0.25">
      <c r="A1034">
        <v>1043</v>
      </c>
      <c r="B1034" t="s">
        <v>1098</v>
      </c>
      <c r="C1034">
        <v>109600</v>
      </c>
      <c r="D1034">
        <v>877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f t="shared" si="16"/>
        <v>0</v>
      </c>
      <c r="V1034">
        <f>SUMIFS(Tabel132[Cluster],Tabel132[ID],A1034)</f>
        <v>0</v>
      </c>
      <c r="W1034" t="str">
        <f>IFERROR(_xlfn.T.TEST(E1034:N1034,O1034:T1034,2,2),"")</f>
        <v/>
      </c>
      <c r="X1034">
        <f>AVERAGE(E1034:N1034)</f>
        <v>0</v>
      </c>
      <c r="Y1034">
        <f>AVERAGE(O1034:T1034)</f>
        <v>0</v>
      </c>
    </row>
    <row r="1035" spans="1:25" x14ac:dyDescent="0.25">
      <c r="A1035">
        <v>1044</v>
      </c>
      <c r="B1035" t="s">
        <v>447</v>
      </c>
      <c r="C1035">
        <v>64900</v>
      </c>
      <c r="D1035">
        <v>864</v>
      </c>
      <c r="E1035">
        <v>169</v>
      </c>
      <c r="F1035">
        <v>279</v>
      </c>
      <c r="G1035">
        <v>149</v>
      </c>
      <c r="H1035">
        <v>62</v>
      </c>
      <c r="I1035">
        <v>45</v>
      </c>
      <c r="J1035">
        <v>175</v>
      </c>
      <c r="K1035">
        <v>227</v>
      </c>
      <c r="L1035">
        <v>132</v>
      </c>
      <c r="M1035">
        <v>120</v>
      </c>
      <c r="N1035">
        <v>62</v>
      </c>
      <c r="O1035">
        <v>351</v>
      </c>
      <c r="P1035">
        <v>261</v>
      </c>
      <c r="Q1035">
        <v>92</v>
      </c>
      <c r="R1035">
        <v>77</v>
      </c>
      <c r="S1035">
        <v>187</v>
      </c>
      <c r="T1035">
        <v>284</v>
      </c>
      <c r="U1035">
        <f t="shared" si="16"/>
        <v>1</v>
      </c>
      <c r="V1035">
        <f>SUMIFS(Tabel132[Cluster],Tabel132[ID],A1035)</f>
        <v>76</v>
      </c>
      <c r="W1035">
        <f>IFERROR(_xlfn.T.TEST(E1035:N1035,O1035:T1035,2,2),"")</f>
        <v>0.16866789156357984</v>
      </c>
      <c r="X1035">
        <f>AVERAGE(E1035:N1035)</f>
        <v>142</v>
      </c>
      <c r="Y1035">
        <f>AVERAGE(O1035:T1035)</f>
        <v>208.66666666666666</v>
      </c>
    </row>
    <row r="1036" spans="1:25" x14ac:dyDescent="0.25">
      <c r="A1036">
        <v>1045</v>
      </c>
      <c r="B1036" t="s">
        <v>448</v>
      </c>
      <c r="C1036">
        <v>29800</v>
      </c>
      <c r="D1036">
        <v>895</v>
      </c>
      <c r="E1036">
        <v>171</v>
      </c>
      <c r="F1036">
        <v>264</v>
      </c>
      <c r="G1036">
        <v>419</v>
      </c>
      <c r="H1036">
        <v>231</v>
      </c>
      <c r="I1036">
        <v>82</v>
      </c>
      <c r="J1036">
        <v>941</v>
      </c>
      <c r="K1036">
        <v>475</v>
      </c>
      <c r="L1036">
        <v>103</v>
      </c>
      <c r="M1036">
        <v>138</v>
      </c>
      <c r="N1036">
        <v>104</v>
      </c>
      <c r="O1036">
        <v>400</v>
      </c>
      <c r="P1036">
        <v>229</v>
      </c>
      <c r="Q1036">
        <v>439</v>
      </c>
      <c r="R1036">
        <v>400</v>
      </c>
      <c r="S1036">
        <v>167</v>
      </c>
      <c r="T1036">
        <v>227</v>
      </c>
      <c r="U1036">
        <f t="shared" si="16"/>
        <v>1</v>
      </c>
      <c r="V1036">
        <f>SUMIFS(Tabel132[Cluster],Tabel132[ID],A1036)</f>
        <v>38</v>
      </c>
      <c r="W1036">
        <f>IFERROR(_xlfn.T.TEST(E1036:N1036,O1036:T1036,2,2),"")</f>
        <v>0.88110414475220256</v>
      </c>
      <c r="X1036">
        <f>AVERAGE(E1036:N1036)</f>
        <v>292.8</v>
      </c>
      <c r="Y1036">
        <f>AVERAGE(O1036:T1036)</f>
        <v>310.33333333333331</v>
      </c>
    </row>
    <row r="1037" spans="1:25" x14ac:dyDescent="0.25">
      <c r="A1037">
        <v>1046</v>
      </c>
      <c r="B1037" t="s">
        <v>449</v>
      </c>
      <c r="C1037">
        <v>15300</v>
      </c>
      <c r="D1037">
        <v>394</v>
      </c>
      <c r="E1037">
        <v>239</v>
      </c>
      <c r="F1037">
        <v>998</v>
      </c>
      <c r="G1037">
        <v>1584</v>
      </c>
      <c r="H1037">
        <v>10</v>
      </c>
      <c r="I1037">
        <v>556</v>
      </c>
      <c r="J1037">
        <v>149</v>
      </c>
      <c r="K1037">
        <v>416</v>
      </c>
      <c r="L1037">
        <v>209</v>
      </c>
      <c r="M1037">
        <v>674</v>
      </c>
      <c r="N1037">
        <v>440</v>
      </c>
      <c r="O1037">
        <v>441</v>
      </c>
      <c r="P1037">
        <v>1124</v>
      </c>
      <c r="Q1037">
        <v>1581</v>
      </c>
      <c r="R1037">
        <v>573</v>
      </c>
      <c r="S1037">
        <v>1059</v>
      </c>
      <c r="T1037">
        <v>435</v>
      </c>
      <c r="U1037">
        <f t="shared" si="16"/>
        <v>1</v>
      </c>
      <c r="V1037">
        <f>SUMIFS(Tabel132[Cluster],Tabel132[ID],A1037)</f>
        <v>18</v>
      </c>
      <c r="W1037">
        <f>IFERROR(_xlfn.T.TEST(E1037:N1037,O1037:T1037,2,2),"")</f>
        <v>0.17812157622559721</v>
      </c>
      <c r="X1037">
        <f>AVERAGE(E1037:N1037)</f>
        <v>527.5</v>
      </c>
      <c r="Y1037">
        <f>AVERAGE(O1037:T1037)</f>
        <v>868.83333333333337</v>
      </c>
    </row>
    <row r="1038" spans="1:25" x14ac:dyDescent="0.25">
      <c r="A1038">
        <v>1047</v>
      </c>
      <c r="B1038" t="s">
        <v>450</v>
      </c>
      <c r="C1038">
        <v>4500</v>
      </c>
      <c r="D1038">
        <v>329</v>
      </c>
      <c r="E1038">
        <v>7588</v>
      </c>
      <c r="F1038">
        <v>6703</v>
      </c>
      <c r="G1038">
        <v>3514</v>
      </c>
      <c r="H1038">
        <v>1837</v>
      </c>
      <c r="I1038">
        <v>4608</v>
      </c>
      <c r="J1038">
        <v>763</v>
      </c>
      <c r="K1038">
        <v>3717</v>
      </c>
      <c r="L1038">
        <v>1522</v>
      </c>
      <c r="M1038">
        <v>3205</v>
      </c>
      <c r="N1038">
        <v>1212</v>
      </c>
      <c r="O1038">
        <v>6152</v>
      </c>
      <c r="P1038">
        <v>2659</v>
      </c>
      <c r="Q1038">
        <v>2477</v>
      </c>
      <c r="R1038">
        <v>6694</v>
      </c>
      <c r="S1038">
        <v>5715</v>
      </c>
      <c r="T1038">
        <v>1417</v>
      </c>
      <c r="U1038">
        <f t="shared" si="16"/>
        <v>1</v>
      </c>
      <c r="V1038">
        <f>SUMIFS(Tabel132[Cluster],Tabel132[ID],A1038)</f>
        <v>6</v>
      </c>
      <c r="W1038">
        <f>IFERROR(_xlfn.T.TEST(E1038:N1038,O1038:T1038,2,2),"")</f>
        <v>0.55230096912443871</v>
      </c>
      <c r="X1038">
        <f>AVERAGE(E1038:N1038)</f>
        <v>3466.9</v>
      </c>
      <c r="Y1038">
        <f>AVERAGE(O1038:T1038)</f>
        <v>4185.666666666667</v>
      </c>
    </row>
    <row r="1039" spans="1:25" x14ac:dyDescent="0.25">
      <c r="A1039">
        <v>1048</v>
      </c>
      <c r="B1039" t="s">
        <v>1099</v>
      </c>
      <c r="C1039">
        <v>93300</v>
      </c>
      <c r="D1039">
        <v>370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334</v>
      </c>
      <c r="K1039">
        <v>0</v>
      </c>
      <c r="L1039">
        <v>173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f t="shared" si="16"/>
        <v>1</v>
      </c>
      <c r="V1039">
        <f>SUMIFS(Tabel132[Cluster],Tabel132[ID],A1039)</f>
        <v>96</v>
      </c>
      <c r="W1039">
        <f>IFERROR(_xlfn.T.TEST(E1039:N1039,O1039:T1039,2,2),"")</f>
        <v>0.29856083547553219</v>
      </c>
      <c r="X1039">
        <f>AVERAGE(E1039:N1039)</f>
        <v>50.7</v>
      </c>
      <c r="Y1039">
        <f>AVERAGE(O1039:T1039)</f>
        <v>0</v>
      </c>
    </row>
    <row r="1040" spans="1:25" x14ac:dyDescent="0.25">
      <c r="A1040">
        <v>1049</v>
      </c>
      <c r="B1040" t="s">
        <v>451</v>
      </c>
      <c r="C1040">
        <v>62200</v>
      </c>
      <c r="D1040">
        <v>1073</v>
      </c>
      <c r="E1040">
        <v>434</v>
      </c>
      <c r="F1040">
        <v>702</v>
      </c>
      <c r="G1040">
        <v>441</v>
      </c>
      <c r="H1040">
        <v>1298</v>
      </c>
      <c r="I1040">
        <v>481</v>
      </c>
      <c r="J1040">
        <v>1501</v>
      </c>
      <c r="K1040">
        <v>572</v>
      </c>
      <c r="L1040">
        <v>2492</v>
      </c>
      <c r="M1040">
        <v>755</v>
      </c>
      <c r="N1040">
        <v>1360</v>
      </c>
      <c r="O1040">
        <v>611</v>
      </c>
      <c r="P1040">
        <v>1790</v>
      </c>
      <c r="Q1040">
        <v>1228</v>
      </c>
      <c r="R1040">
        <v>1115</v>
      </c>
      <c r="S1040">
        <v>2895</v>
      </c>
      <c r="T1040">
        <v>591</v>
      </c>
      <c r="U1040">
        <f t="shared" si="16"/>
        <v>1</v>
      </c>
      <c r="V1040">
        <f>SUMIFS(Tabel132[Cluster],Tabel132[ID],A1040)</f>
        <v>0</v>
      </c>
      <c r="W1040">
        <f>IFERROR(_xlfn.T.TEST(E1040:N1040,O1040:T1040,2,2),"")</f>
        <v>0.35280688457342446</v>
      </c>
      <c r="X1040">
        <f>AVERAGE(E1040:N1040)</f>
        <v>1003.6</v>
      </c>
      <c r="Y1040">
        <f>AVERAGE(O1040:T1040)</f>
        <v>1371.6666666666667</v>
      </c>
    </row>
    <row r="1041" spans="1:25" x14ac:dyDescent="0.25">
      <c r="A1041">
        <v>1050</v>
      </c>
      <c r="B1041" t="s">
        <v>1100</v>
      </c>
      <c r="C1041">
        <v>32300</v>
      </c>
      <c r="D1041">
        <v>589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f t="shared" si="16"/>
        <v>0</v>
      </c>
      <c r="V1041">
        <f>SUMIFS(Tabel132[Cluster],Tabel132[ID],A1041)</f>
        <v>42</v>
      </c>
      <c r="W1041" t="str">
        <f>IFERROR(_xlfn.T.TEST(E1041:N1041,O1041:T1041,2,2),"")</f>
        <v/>
      </c>
      <c r="X1041">
        <f>AVERAGE(E1041:N1041)</f>
        <v>0</v>
      </c>
      <c r="Y1041">
        <f>AVERAGE(O1041:T1041)</f>
        <v>0</v>
      </c>
    </row>
    <row r="1042" spans="1:25" x14ac:dyDescent="0.25">
      <c r="A1042">
        <v>1051</v>
      </c>
      <c r="B1042" t="s">
        <v>1101</v>
      </c>
      <c r="C1042">
        <v>109400</v>
      </c>
      <c r="D1042">
        <v>877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f t="shared" si="16"/>
        <v>0</v>
      </c>
      <c r="V1042">
        <f>SUMIFS(Tabel132[Cluster],Tabel132[ID],A1042)</f>
        <v>0</v>
      </c>
      <c r="W1042" t="str">
        <f>IFERROR(_xlfn.T.TEST(E1042:N1042,O1042:T1042,2,2),"")</f>
        <v/>
      </c>
      <c r="X1042">
        <f>AVERAGE(E1042:N1042)</f>
        <v>0</v>
      </c>
      <c r="Y1042">
        <f>AVERAGE(O1042:T1042)</f>
        <v>0</v>
      </c>
    </row>
    <row r="1043" spans="1:25" x14ac:dyDescent="0.25">
      <c r="A1043">
        <v>1052</v>
      </c>
      <c r="B1043" t="s">
        <v>452</v>
      </c>
      <c r="C1043">
        <v>83900</v>
      </c>
      <c r="D1043">
        <v>348</v>
      </c>
      <c r="E1043">
        <v>16</v>
      </c>
      <c r="F1043">
        <v>4358</v>
      </c>
      <c r="G1043">
        <v>3228</v>
      </c>
      <c r="H1043">
        <v>3</v>
      </c>
      <c r="I1043">
        <v>1604</v>
      </c>
      <c r="J1043">
        <v>31</v>
      </c>
      <c r="K1043">
        <v>719</v>
      </c>
      <c r="L1043">
        <v>2355</v>
      </c>
      <c r="M1043">
        <v>308</v>
      </c>
      <c r="N1043">
        <v>673</v>
      </c>
      <c r="O1043">
        <v>2820</v>
      </c>
      <c r="P1043">
        <v>218</v>
      </c>
      <c r="Q1043">
        <v>488</v>
      </c>
      <c r="R1043">
        <v>4515</v>
      </c>
      <c r="S1043">
        <v>4273</v>
      </c>
      <c r="T1043">
        <v>183</v>
      </c>
      <c r="U1043">
        <f t="shared" si="16"/>
        <v>1</v>
      </c>
      <c r="V1043">
        <f>SUMIFS(Tabel132[Cluster],Tabel132[ID],A1043)</f>
        <v>92</v>
      </c>
      <c r="W1043">
        <f>IFERROR(_xlfn.T.TEST(E1043:N1043,O1043:T1043,2,2),"")</f>
        <v>0.41275661449164847</v>
      </c>
      <c r="X1043">
        <f>AVERAGE(E1043:N1043)</f>
        <v>1329.5</v>
      </c>
      <c r="Y1043">
        <f>AVERAGE(O1043:T1043)</f>
        <v>2082.8333333333335</v>
      </c>
    </row>
    <row r="1044" spans="1:25" x14ac:dyDescent="0.25">
      <c r="A1044">
        <v>1053</v>
      </c>
      <c r="B1044" t="s">
        <v>1102</v>
      </c>
      <c r="C1044">
        <v>18500</v>
      </c>
      <c r="D1044">
        <v>31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f t="shared" si="16"/>
        <v>0</v>
      </c>
      <c r="V1044">
        <f>SUMIFS(Tabel132[Cluster],Tabel132[ID],A1044)</f>
        <v>0</v>
      </c>
      <c r="W1044" t="str">
        <f>IFERROR(_xlfn.T.TEST(E1044:N1044,O1044:T1044,2,2),"")</f>
        <v/>
      </c>
      <c r="X1044">
        <f>AVERAGE(E1044:N1044)</f>
        <v>0</v>
      </c>
      <c r="Y1044">
        <f>AVERAGE(O1044:T1044)</f>
        <v>0</v>
      </c>
    </row>
    <row r="1045" spans="1:25" x14ac:dyDescent="0.25">
      <c r="A1045">
        <v>1054</v>
      </c>
      <c r="B1045" t="s">
        <v>453</v>
      </c>
      <c r="C1045">
        <v>8900</v>
      </c>
      <c r="D1045">
        <v>44</v>
      </c>
      <c r="E1045">
        <v>3735</v>
      </c>
      <c r="F1045">
        <v>3043</v>
      </c>
      <c r="G1045">
        <v>1403</v>
      </c>
      <c r="H1045">
        <v>1497</v>
      </c>
      <c r="I1045">
        <v>2104</v>
      </c>
      <c r="J1045">
        <v>1762</v>
      </c>
      <c r="K1045">
        <v>3943</v>
      </c>
      <c r="L1045">
        <v>708</v>
      </c>
      <c r="M1045">
        <v>1531</v>
      </c>
      <c r="N1045">
        <v>611</v>
      </c>
      <c r="O1045">
        <v>1505</v>
      </c>
      <c r="P1045">
        <v>2176</v>
      </c>
      <c r="Q1045">
        <v>1813</v>
      </c>
      <c r="R1045">
        <v>3218</v>
      </c>
      <c r="S1045">
        <v>1221</v>
      </c>
      <c r="T1045">
        <v>789</v>
      </c>
      <c r="U1045">
        <f t="shared" si="16"/>
        <v>1</v>
      </c>
      <c r="V1045">
        <f>SUMIFS(Tabel132[Cluster],Tabel132[ID],A1045)</f>
        <v>26</v>
      </c>
      <c r="W1045">
        <f>IFERROR(_xlfn.T.TEST(E1045:N1045,O1045:T1045,2,2),"")</f>
        <v>0.66133528293068111</v>
      </c>
      <c r="X1045">
        <f>AVERAGE(E1045:N1045)</f>
        <v>2033.7</v>
      </c>
      <c r="Y1045">
        <f>AVERAGE(O1045:T1045)</f>
        <v>1787</v>
      </c>
    </row>
    <row r="1046" spans="1:25" x14ac:dyDescent="0.25">
      <c r="A1046">
        <v>1055</v>
      </c>
      <c r="B1046" t="s">
        <v>1103</v>
      </c>
      <c r="C1046">
        <v>117200</v>
      </c>
      <c r="D1046">
        <v>1032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f t="shared" si="16"/>
        <v>0</v>
      </c>
      <c r="V1046">
        <f>SUMIFS(Tabel132[Cluster],Tabel132[ID],A1046)</f>
        <v>0</v>
      </c>
      <c r="W1046" t="str">
        <f>IFERROR(_xlfn.T.TEST(E1046:N1046,O1046:T1046,2,2),"")</f>
        <v/>
      </c>
      <c r="X1046">
        <f>AVERAGE(E1046:N1046)</f>
        <v>0</v>
      </c>
      <c r="Y1046">
        <f>AVERAGE(O1046:T1046)</f>
        <v>0</v>
      </c>
    </row>
    <row r="1047" spans="1:25" x14ac:dyDescent="0.25">
      <c r="A1047">
        <v>1056</v>
      </c>
      <c r="B1047" t="s">
        <v>1104</v>
      </c>
      <c r="C1047">
        <v>60200</v>
      </c>
      <c r="D1047">
        <v>1017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f t="shared" si="16"/>
        <v>0</v>
      </c>
      <c r="V1047">
        <f>SUMIFS(Tabel132[Cluster],Tabel132[ID],A1047)</f>
        <v>0</v>
      </c>
      <c r="W1047" t="str">
        <f>IFERROR(_xlfn.T.TEST(E1047:N1047,O1047:T1047,2,2),"")</f>
        <v/>
      </c>
      <c r="X1047">
        <f>AVERAGE(E1047:N1047)</f>
        <v>0</v>
      </c>
      <c r="Y1047">
        <f>AVERAGE(O1047:T1047)</f>
        <v>0</v>
      </c>
    </row>
    <row r="1048" spans="1:25" x14ac:dyDescent="0.25">
      <c r="A1048">
        <v>1057</v>
      </c>
      <c r="B1048" t="s">
        <v>1105</v>
      </c>
      <c r="C1048">
        <v>9100</v>
      </c>
      <c r="D1048">
        <v>315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f t="shared" si="16"/>
        <v>0</v>
      </c>
      <c r="V1048">
        <f>SUMIFS(Tabel132[Cluster],Tabel132[ID],A1048)</f>
        <v>12</v>
      </c>
      <c r="W1048" t="str">
        <f>IFERROR(_xlfn.T.TEST(E1048:N1048,O1048:T1048,2,2),"")</f>
        <v/>
      </c>
      <c r="X1048">
        <f>AVERAGE(E1048:N1048)</f>
        <v>0</v>
      </c>
      <c r="Y1048">
        <f>AVERAGE(O1048:T1048)</f>
        <v>0</v>
      </c>
    </row>
    <row r="1049" spans="1:25" x14ac:dyDescent="0.25">
      <c r="A1049">
        <v>1058</v>
      </c>
      <c r="B1049" t="s">
        <v>454</v>
      </c>
      <c r="C1049">
        <v>10200</v>
      </c>
      <c r="D1049">
        <v>677</v>
      </c>
      <c r="E1049">
        <v>1637</v>
      </c>
      <c r="F1049">
        <v>953</v>
      </c>
      <c r="G1049">
        <v>2235</v>
      </c>
      <c r="H1049">
        <v>1897</v>
      </c>
      <c r="I1049">
        <v>1917</v>
      </c>
      <c r="J1049">
        <v>3426</v>
      </c>
      <c r="K1049">
        <v>1380</v>
      </c>
      <c r="L1049">
        <v>1610</v>
      </c>
      <c r="M1049">
        <v>2528</v>
      </c>
      <c r="N1049">
        <v>2373</v>
      </c>
      <c r="O1049">
        <v>5083</v>
      </c>
      <c r="P1049">
        <v>1001</v>
      </c>
      <c r="Q1049">
        <v>1148</v>
      </c>
      <c r="R1049">
        <v>3840</v>
      </c>
      <c r="S1049">
        <v>1147</v>
      </c>
      <c r="T1049">
        <v>1981</v>
      </c>
      <c r="U1049">
        <f t="shared" si="16"/>
        <v>1</v>
      </c>
      <c r="V1049">
        <f>SUMIFS(Tabel132[Cluster],Tabel132[ID],A1049)</f>
        <v>13</v>
      </c>
      <c r="W1049">
        <f>IFERROR(_xlfn.T.TEST(E1049:N1049,O1049:T1049,2,2),"")</f>
        <v>0.54541600093709963</v>
      </c>
      <c r="X1049">
        <f>AVERAGE(E1049:N1049)</f>
        <v>1995.6</v>
      </c>
      <c r="Y1049">
        <f>AVERAGE(O1049:T1049)</f>
        <v>2366.6666666666665</v>
      </c>
    </row>
    <row r="1050" spans="1:25" x14ac:dyDescent="0.25">
      <c r="A1050">
        <v>1059</v>
      </c>
      <c r="B1050" t="s">
        <v>1106</v>
      </c>
      <c r="C1050">
        <v>32400</v>
      </c>
      <c r="D1050">
        <v>589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f t="shared" si="16"/>
        <v>0</v>
      </c>
      <c r="V1050">
        <f>SUMIFS(Tabel132[Cluster],Tabel132[ID],A1050)</f>
        <v>42</v>
      </c>
      <c r="W1050" t="str">
        <f>IFERROR(_xlfn.T.TEST(E1050:N1050,O1050:T1050,2,2),"")</f>
        <v/>
      </c>
      <c r="X1050">
        <f>AVERAGE(E1050:N1050)</f>
        <v>0</v>
      </c>
      <c r="Y1050">
        <f>AVERAGE(O1050:T1050)</f>
        <v>0</v>
      </c>
    </row>
    <row r="1051" spans="1:25" x14ac:dyDescent="0.25">
      <c r="A1051">
        <v>1060</v>
      </c>
      <c r="B1051" t="s">
        <v>455</v>
      </c>
      <c r="C1051">
        <v>109500</v>
      </c>
      <c r="D1051">
        <v>877</v>
      </c>
      <c r="E1051">
        <v>0</v>
      </c>
      <c r="F1051">
        <v>88</v>
      </c>
      <c r="G1051">
        <v>33</v>
      </c>
      <c r="H1051">
        <v>0</v>
      </c>
      <c r="I1051">
        <v>26</v>
      </c>
      <c r="J1051">
        <v>0</v>
      </c>
      <c r="K1051">
        <v>40</v>
      </c>
      <c r="L1051">
        <v>21</v>
      </c>
      <c r="M1051">
        <v>67</v>
      </c>
      <c r="N1051">
        <v>2</v>
      </c>
      <c r="O1051">
        <v>294</v>
      </c>
      <c r="P1051">
        <v>1</v>
      </c>
      <c r="Q1051">
        <v>0</v>
      </c>
      <c r="R1051">
        <v>10</v>
      </c>
      <c r="S1051">
        <v>104</v>
      </c>
      <c r="T1051">
        <v>17</v>
      </c>
      <c r="U1051">
        <f t="shared" si="16"/>
        <v>1</v>
      </c>
      <c r="V1051">
        <f>SUMIFS(Tabel132[Cluster],Tabel132[ID],A1051)</f>
        <v>0</v>
      </c>
      <c r="W1051">
        <f>IFERROR(_xlfn.T.TEST(E1051:N1051,O1051:T1051,2,2),"")</f>
        <v>0.27349406189585418</v>
      </c>
      <c r="X1051">
        <f>AVERAGE(E1051:N1051)</f>
        <v>27.7</v>
      </c>
      <c r="Y1051">
        <f>AVERAGE(O1051:T1051)</f>
        <v>71</v>
      </c>
    </row>
    <row r="1052" spans="1:25" x14ac:dyDescent="0.25">
      <c r="A1052">
        <v>1061</v>
      </c>
      <c r="B1052" t="s">
        <v>456</v>
      </c>
      <c r="C1052">
        <v>82500</v>
      </c>
      <c r="D1052">
        <v>1100</v>
      </c>
      <c r="E1052">
        <v>433</v>
      </c>
      <c r="F1052">
        <v>824</v>
      </c>
      <c r="G1052">
        <v>1129</v>
      </c>
      <c r="H1052">
        <v>50</v>
      </c>
      <c r="I1052">
        <v>1306</v>
      </c>
      <c r="J1052">
        <v>201</v>
      </c>
      <c r="K1052">
        <v>455</v>
      </c>
      <c r="L1052">
        <v>471</v>
      </c>
      <c r="M1052">
        <v>119</v>
      </c>
      <c r="N1052">
        <v>572</v>
      </c>
      <c r="O1052">
        <v>712</v>
      </c>
      <c r="P1052">
        <v>805</v>
      </c>
      <c r="Q1052">
        <v>683</v>
      </c>
      <c r="R1052">
        <v>793</v>
      </c>
      <c r="S1052">
        <v>569</v>
      </c>
      <c r="T1052">
        <v>25</v>
      </c>
      <c r="U1052">
        <f t="shared" si="16"/>
        <v>1</v>
      </c>
      <c r="V1052">
        <f>SUMIFS(Tabel132[Cluster],Tabel132[ID],A1052)</f>
        <v>91</v>
      </c>
      <c r="W1052">
        <f>IFERROR(_xlfn.T.TEST(E1052:N1052,O1052:T1052,2,2),"")</f>
        <v>0.83332763376314489</v>
      </c>
      <c r="X1052">
        <f>AVERAGE(E1052:N1052)</f>
        <v>556</v>
      </c>
      <c r="Y1052">
        <f>AVERAGE(O1052:T1052)</f>
        <v>597.83333333333337</v>
      </c>
    </row>
    <row r="1053" spans="1:25" x14ac:dyDescent="0.25">
      <c r="A1053">
        <v>1062</v>
      </c>
      <c r="B1053" t="s">
        <v>457</v>
      </c>
      <c r="C1053">
        <v>4800</v>
      </c>
      <c r="D1053">
        <v>329</v>
      </c>
      <c r="E1053">
        <v>983</v>
      </c>
      <c r="F1053">
        <v>884</v>
      </c>
      <c r="G1053">
        <v>1934</v>
      </c>
      <c r="H1053">
        <v>444</v>
      </c>
      <c r="I1053">
        <v>1054</v>
      </c>
      <c r="J1053">
        <v>627</v>
      </c>
      <c r="K1053">
        <v>386</v>
      </c>
      <c r="L1053">
        <v>503</v>
      </c>
      <c r="M1053">
        <v>618</v>
      </c>
      <c r="N1053">
        <v>1470</v>
      </c>
      <c r="O1053">
        <v>1021</v>
      </c>
      <c r="P1053">
        <v>867</v>
      </c>
      <c r="Q1053">
        <v>794</v>
      </c>
      <c r="R1053">
        <v>1078</v>
      </c>
      <c r="S1053">
        <v>217</v>
      </c>
      <c r="T1053">
        <v>942</v>
      </c>
      <c r="U1053">
        <f t="shared" si="16"/>
        <v>1</v>
      </c>
      <c r="V1053">
        <f>SUMIFS(Tabel132[Cluster],Tabel132[ID],A1053)</f>
        <v>6</v>
      </c>
      <c r="W1053">
        <f>IFERROR(_xlfn.T.TEST(E1053:N1053,O1053:T1053,2,2),"")</f>
        <v>0.76041820337758725</v>
      </c>
      <c r="X1053">
        <f>AVERAGE(E1053:N1053)</f>
        <v>890.3</v>
      </c>
      <c r="Y1053">
        <f>AVERAGE(O1053:T1053)</f>
        <v>819.83333333333337</v>
      </c>
    </row>
    <row r="1054" spans="1:25" x14ac:dyDescent="0.25">
      <c r="A1054">
        <v>1063</v>
      </c>
      <c r="B1054" t="s">
        <v>1107</v>
      </c>
      <c r="C1054">
        <v>117300</v>
      </c>
      <c r="D1054">
        <v>1032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f t="shared" si="16"/>
        <v>0</v>
      </c>
      <c r="V1054">
        <f>SUMIFS(Tabel132[Cluster],Tabel132[ID],A1054)</f>
        <v>0</v>
      </c>
      <c r="W1054" t="str">
        <f>IFERROR(_xlfn.T.TEST(E1054:N1054,O1054:T1054,2,2),"")</f>
        <v/>
      </c>
      <c r="X1054">
        <f>AVERAGE(E1054:N1054)</f>
        <v>0</v>
      </c>
      <c r="Y1054">
        <f>AVERAGE(O1054:T1054)</f>
        <v>0</v>
      </c>
    </row>
    <row r="1055" spans="1:25" x14ac:dyDescent="0.25">
      <c r="A1055">
        <v>1064</v>
      </c>
      <c r="B1055" t="s">
        <v>1108</v>
      </c>
      <c r="C1055">
        <v>60600</v>
      </c>
      <c r="D1055">
        <v>1017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f t="shared" si="16"/>
        <v>0</v>
      </c>
      <c r="V1055">
        <f>SUMIFS(Tabel132[Cluster],Tabel132[ID],A1055)</f>
        <v>0</v>
      </c>
      <c r="W1055" t="str">
        <f>IFERROR(_xlfn.T.TEST(E1055:N1055,O1055:T1055,2,2),"")</f>
        <v/>
      </c>
      <c r="X1055">
        <f>AVERAGE(E1055:N1055)</f>
        <v>0</v>
      </c>
      <c r="Y1055">
        <f>AVERAGE(O1055:T1055)</f>
        <v>0</v>
      </c>
    </row>
    <row r="1056" spans="1:25" x14ac:dyDescent="0.25">
      <c r="A1056">
        <v>1065</v>
      </c>
      <c r="B1056" t="s">
        <v>1109</v>
      </c>
      <c r="C1056">
        <v>84600</v>
      </c>
      <c r="D1056">
        <v>343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f t="shared" si="16"/>
        <v>0</v>
      </c>
      <c r="V1056">
        <f>SUMIFS(Tabel132[Cluster],Tabel132[ID],A1056)</f>
        <v>0</v>
      </c>
      <c r="W1056" t="str">
        <f>IFERROR(_xlfn.T.TEST(E1056:N1056,O1056:T1056,2,2),"")</f>
        <v/>
      </c>
      <c r="X1056">
        <f>AVERAGE(E1056:N1056)</f>
        <v>0</v>
      </c>
      <c r="Y1056">
        <f>AVERAGE(O1056:T1056)</f>
        <v>0</v>
      </c>
    </row>
    <row r="1057" spans="1:25" x14ac:dyDescent="0.25">
      <c r="A1057">
        <v>1066</v>
      </c>
      <c r="B1057" t="s">
        <v>458</v>
      </c>
      <c r="C1057">
        <v>15000</v>
      </c>
      <c r="D1057">
        <v>394</v>
      </c>
      <c r="E1057">
        <v>2121</v>
      </c>
      <c r="F1057">
        <v>1961</v>
      </c>
      <c r="G1057">
        <v>686</v>
      </c>
      <c r="H1057">
        <v>108</v>
      </c>
      <c r="I1057">
        <v>294</v>
      </c>
      <c r="J1057">
        <v>837</v>
      </c>
      <c r="K1057">
        <v>1361</v>
      </c>
      <c r="L1057">
        <v>249</v>
      </c>
      <c r="M1057">
        <v>1077</v>
      </c>
      <c r="N1057">
        <v>581</v>
      </c>
      <c r="O1057">
        <v>549</v>
      </c>
      <c r="P1057">
        <v>335</v>
      </c>
      <c r="Q1057">
        <v>247</v>
      </c>
      <c r="R1057">
        <v>685</v>
      </c>
      <c r="S1057">
        <v>557</v>
      </c>
      <c r="T1057">
        <v>754</v>
      </c>
      <c r="U1057">
        <f t="shared" si="16"/>
        <v>1</v>
      </c>
      <c r="V1057">
        <f>SUMIFS(Tabel132[Cluster],Tabel132[ID],A1057)</f>
        <v>18</v>
      </c>
      <c r="W1057">
        <f>IFERROR(_xlfn.T.TEST(E1057:N1057,O1057:T1057,2,2),"")</f>
        <v>0.19213646551226626</v>
      </c>
      <c r="X1057">
        <f>AVERAGE(E1057:N1057)</f>
        <v>927.5</v>
      </c>
      <c r="Y1057">
        <f>AVERAGE(O1057:T1057)</f>
        <v>521.16666666666663</v>
      </c>
    </row>
    <row r="1058" spans="1:25" x14ac:dyDescent="0.25">
      <c r="A1058">
        <v>1067</v>
      </c>
      <c r="B1058" t="s">
        <v>1110</v>
      </c>
      <c r="C1058">
        <v>32700</v>
      </c>
      <c r="D1058">
        <v>589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f t="shared" si="16"/>
        <v>0</v>
      </c>
      <c r="V1058">
        <f>SUMIFS(Tabel132[Cluster],Tabel132[ID],A1058)</f>
        <v>42</v>
      </c>
      <c r="W1058" t="str">
        <f>IFERROR(_xlfn.T.TEST(E1058:N1058,O1058:T1058,2,2),"")</f>
        <v/>
      </c>
      <c r="X1058">
        <f>AVERAGE(E1058:N1058)</f>
        <v>0</v>
      </c>
      <c r="Y1058">
        <f>AVERAGE(O1058:T1058)</f>
        <v>0</v>
      </c>
    </row>
    <row r="1059" spans="1:25" x14ac:dyDescent="0.25">
      <c r="A1059">
        <v>1068</v>
      </c>
      <c r="B1059" t="s">
        <v>1111</v>
      </c>
      <c r="C1059">
        <v>114800</v>
      </c>
      <c r="D1059">
        <v>824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f t="shared" si="16"/>
        <v>0</v>
      </c>
      <c r="V1059">
        <f>SUMIFS(Tabel132[Cluster],Tabel132[ID],A1059)</f>
        <v>0</v>
      </c>
      <c r="W1059" t="str">
        <f>IFERROR(_xlfn.T.TEST(E1059:N1059,O1059:T1059,2,2),"")</f>
        <v/>
      </c>
      <c r="X1059">
        <f>AVERAGE(E1059:N1059)</f>
        <v>0</v>
      </c>
      <c r="Y1059">
        <f>AVERAGE(O1059:T1059)</f>
        <v>0</v>
      </c>
    </row>
    <row r="1060" spans="1:25" x14ac:dyDescent="0.25">
      <c r="A1060">
        <v>1069</v>
      </c>
      <c r="B1060" t="s">
        <v>1112</v>
      </c>
      <c r="C1060">
        <v>95600</v>
      </c>
      <c r="D1060">
        <v>370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f t="shared" si="16"/>
        <v>0</v>
      </c>
      <c r="V1060">
        <f>SUMIFS(Tabel132[Cluster],Tabel132[ID],A1060)</f>
        <v>96</v>
      </c>
      <c r="W1060" t="str">
        <f>IFERROR(_xlfn.T.TEST(E1060:N1060,O1060:T1060,2,2),"")</f>
        <v/>
      </c>
      <c r="X1060">
        <f>AVERAGE(E1060:N1060)</f>
        <v>0</v>
      </c>
      <c r="Y1060">
        <f>AVERAGE(O1060:T1060)</f>
        <v>0</v>
      </c>
    </row>
    <row r="1061" spans="1:25" x14ac:dyDescent="0.25">
      <c r="A1061">
        <v>1070</v>
      </c>
      <c r="B1061" t="s">
        <v>1113</v>
      </c>
      <c r="C1061">
        <v>4600</v>
      </c>
      <c r="D1061">
        <v>329</v>
      </c>
      <c r="E1061">
        <v>15685</v>
      </c>
      <c r="F1061">
        <v>18076</v>
      </c>
      <c r="G1061">
        <v>15980</v>
      </c>
      <c r="H1061">
        <v>9556</v>
      </c>
      <c r="I1061">
        <v>10247</v>
      </c>
      <c r="J1061">
        <v>4849</v>
      </c>
      <c r="K1061">
        <v>8739</v>
      </c>
      <c r="L1061">
        <v>4272</v>
      </c>
      <c r="M1061">
        <v>6259</v>
      </c>
      <c r="N1061">
        <v>5996</v>
      </c>
      <c r="O1061">
        <v>14510</v>
      </c>
      <c r="P1061">
        <v>6588</v>
      </c>
      <c r="Q1061">
        <v>8759</v>
      </c>
      <c r="R1061">
        <v>13535</v>
      </c>
      <c r="S1061">
        <v>7142</v>
      </c>
      <c r="T1061">
        <v>7860</v>
      </c>
      <c r="U1061">
        <f t="shared" si="16"/>
        <v>1</v>
      </c>
      <c r="V1061">
        <f>SUMIFS(Tabel132[Cluster],Tabel132[ID],A1061)</f>
        <v>6</v>
      </c>
      <c r="W1061">
        <f>IFERROR(_xlfn.T.TEST(E1061:N1061,O1061:T1061,2,2),"")</f>
        <v>0.92127297085626425</v>
      </c>
      <c r="X1061">
        <f>AVERAGE(E1061:N1061)</f>
        <v>9965.9</v>
      </c>
      <c r="Y1061">
        <f>AVERAGE(O1061:T1061)</f>
        <v>9732.3333333333339</v>
      </c>
    </row>
    <row r="1062" spans="1:25" x14ac:dyDescent="0.25">
      <c r="A1062">
        <v>1071</v>
      </c>
      <c r="B1062" t="s">
        <v>1114</v>
      </c>
      <c r="C1062">
        <v>117400</v>
      </c>
      <c r="D1062">
        <v>1032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f t="shared" si="16"/>
        <v>0</v>
      </c>
      <c r="V1062">
        <f>SUMIFS(Tabel132[Cluster],Tabel132[ID],A1062)</f>
        <v>0</v>
      </c>
      <c r="W1062" t="str">
        <f>IFERROR(_xlfn.T.TEST(E1062:N1062,O1062:T1062,2,2),"")</f>
        <v/>
      </c>
      <c r="X1062">
        <f>AVERAGE(E1062:N1062)</f>
        <v>0</v>
      </c>
      <c r="Y1062">
        <f>AVERAGE(O1062:T1062)</f>
        <v>0</v>
      </c>
    </row>
    <row r="1063" spans="1:25" x14ac:dyDescent="0.25">
      <c r="A1063">
        <v>1072</v>
      </c>
      <c r="B1063" t="s">
        <v>1115</v>
      </c>
      <c r="C1063">
        <v>65200</v>
      </c>
      <c r="D1063">
        <v>475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f t="shared" si="16"/>
        <v>0</v>
      </c>
      <c r="V1063">
        <f>SUMIFS(Tabel132[Cluster],Tabel132[ID],A1063)</f>
        <v>77</v>
      </c>
      <c r="W1063" t="str">
        <f>IFERROR(_xlfn.T.TEST(E1063:N1063,O1063:T1063,2,2),"")</f>
        <v/>
      </c>
      <c r="X1063">
        <f>AVERAGE(E1063:N1063)</f>
        <v>0</v>
      </c>
      <c r="Y1063">
        <f>AVERAGE(O1063:T1063)</f>
        <v>0</v>
      </c>
    </row>
    <row r="1064" spans="1:25" x14ac:dyDescent="0.25">
      <c r="A1064">
        <v>1073</v>
      </c>
      <c r="B1064" t="s">
        <v>1116</v>
      </c>
      <c r="C1064">
        <v>59600</v>
      </c>
      <c r="D1064">
        <v>528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f t="shared" si="16"/>
        <v>0</v>
      </c>
      <c r="V1064">
        <f>SUMIFS(Tabel132[Cluster],Tabel132[ID],A1064)</f>
        <v>0</v>
      </c>
      <c r="W1064" t="str">
        <f>IFERROR(_xlfn.T.TEST(E1064:N1064,O1064:T1064,2,2),"")</f>
        <v/>
      </c>
      <c r="X1064">
        <f>AVERAGE(E1064:N1064)</f>
        <v>0</v>
      </c>
      <c r="Y1064">
        <f>AVERAGE(O1064:T1064)</f>
        <v>0</v>
      </c>
    </row>
    <row r="1065" spans="1:25" x14ac:dyDescent="0.25">
      <c r="A1065">
        <v>1074</v>
      </c>
      <c r="B1065" t="s">
        <v>459</v>
      </c>
      <c r="C1065">
        <v>14200</v>
      </c>
      <c r="D1065">
        <v>402</v>
      </c>
      <c r="E1065">
        <v>150</v>
      </c>
      <c r="F1065">
        <v>859</v>
      </c>
      <c r="G1065">
        <v>274</v>
      </c>
      <c r="H1065">
        <v>734</v>
      </c>
      <c r="I1065">
        <v>65</v>
      </c>
      <c r="J1065">
        <v>412</v>
      </c>
      <c r="K1065">
        <v>230</v>
      </c>
      <c r="L1065">
        <v>367</v>
      </c>
      <c r="M1065">
        <v>550</v>
      </c>
      <c r="N1065">
        <v>337</v>
      </c>
      <c r="O1065">
        <v>326</v>
      </c>
      <c r="P1065">
        <v>95</v>
      </c>
      <c r="Q1065">
        <v>95</v>
      </c>
      <c r="R1065">
        <v>33</v>
      </c>
      <c r="S1065">
        <v>1089</v>
      </c>
      <c r="T1065">
        <v>1121</v>
      </c>
      <c r="U1065">
        <f t="shared" si="16"/>
        <v>1</v>
      </c>
      <c r="V1065">
        <f>SUMIFS(Tabel132[Cluster],Tabel132[ID],A1065)</f>
        <v>17</v>
      </c>
      <c r="W1065">
        <f>IFERROR(_xlfn.T.TEST(E1065:N1065,O1065:T1065,2,2),"")</f>
        <v>0.74717106520749932</v>
      </c>
      <c r="X1065">
        <f>AVERAGE(E1065:N1065)</f>
        <v>397.8</v>
      </c>
      <c r="Y1065">
        <f>AVERAGE(O1065:T1065)</f>
        <v>459.83333333333331</v>
      </c>
    </row>
    <row r="1066" spans="1:25" x14ac:dyDescent="0.25">
      <c r="A1066">
        <v>1075</v>
      </c>
      <c r="B1066" t="s">
        <v>1117</v>
      </c>
      <c r="C1066">
        <v>32800</v>
      </c>
      <c r="D1066">
        <v>589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f t="shared" si="16"/>
        <v>0</v>
      </c>
      <c r="V1066">
        <f>SUMIFS(Tabel132[Cluster],Tabel132[ID],A1066)</f>
        <v>42</v>
      </c>
      <c r="W1066" t="str">
        <f>IFERROR(_xlfn.T.TEST(E1066:N1066,O1066:T1066,2,2),"")</f>
        <v/>
      </c>
      <c r="X1066">
        <f>AVERAGE(E1066:N1066)</f>
        <v>0</v>
      </c>
      <c r="Y1066">
        <f>AVERAGE(O1066:T1066)</f>
        <v>0</v>
      </c>
    </row>
    <row r="1067" spans="1:25" x14ac:dyDescent="0.25">
      <c r="A1067">
        <v>1076</v>
      </c>
      <c r="B1067" t="s">
        <v>1118</v>
      </c>
      <c r="C1067">
        <v>100500</v>
      </c>
      <c r="D1067">
        <v>933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f t="shared" si="16"/>
        <v>0</v>
      </c>
      <c r="V1067">
        <f>SUMIFS(Tabel132[Cluster],Tabel132[ID],A1067)</f>
        <v>0</v>
      </c>
      <c r="W1067" t="str">
        <f>IFERROR(_xlfn.T.TEST(E1067:N1067,O1067:T1067,2,2),"")</f>
        <v/>
      </c>
      <c r="X1067">
        <f>AVERAGE(E1067:N1067)</f>
        <v>0</v>
      </c>
      <c r="Y1067">
        <f>AVERAGE(O1067:T1067)</f>
        <v>0</v>
      </c>
    </row>
    <row r="1068" spans="1:25" x14ac:dyDescent="0.25">
      <c r="A1068">
        <v>1077</v>
      </c>
      <c r="B1068" t="s">
        <v>460</v>
      </c>
      <c r="C1068">
        <v>67800</v>
      </c>
      <c r="D1068">
        <v>444</v>
      </c>
      <c r="E1068">
        <v>14</v>
      </c>
      <c r="F1068">
        <v>24</v>
      </c>
      <c r="G1068">
        <v>31</v>
      </c>
      <c r="H1068">
        <v>16</v>
      </c>
      <c r="I1068">
        <v>169</v>
      </c>
      <c r="J1068">
        <v>1</v>
      </c>
      <c r="K1068">
        <v>21</v>
      </c>
      <c r="L1068">
        <v>14</v>
      </c>
      <c r="M1068">
        <v>2</v>
      </c>
      <c r="N1068">
        <v>71</v>
      </c>
      <c r="O1068">
        <v>19</v>
      </c>
      <c r="P1068">
        <v>100</v>
      </c>
      <c r="Q1068">
        <v>69</v>
      </c>
      <c r="R1068">
        <v>61</v>
      </c>
      <c r="S1068">
        <v>7</v>
      </c>
      <c r="T1068">
        <v>0</v>
      </c>
      <c r="U1068">
        <f t="shared" si="16"/>
        <v>1</v>
      </c>
      <c r="V1068">
        <f>SUMIFS(Tabel132[Cluster],Tabel132[ID],A1068)</f>
        <v>80</v>
      </c>
      <c r="W1068">
        <f>IFERROR(_xlfn.T.TEST(E1068:N1068,O1068:T1068,2,2),"")</f>
        <v>0.79721375442208098</v>
      </c>
      <c r="X1068">
        <f>AVERAGE(E1068:N1068)</f>
        <v>36.299999999999997</v>
      </c>
      <c r="Y1068">
        <f>AVERAGE(O1068:T1068)</f>
        <v>42.666666666666664</v>
      </c>
    </row>
    <row r="1069" spans="1:25" x14ac:dyDescent="0.25">
      <c r="A1069">
        <v>1078</v>
      </c>
      <c r="B1069" t="s">
        <v>1119</v>
      </c>
      <c r="C1069">
        <v>117500</v>
      </c>
      <c r="D1069">
        <v>1032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f t="shared" si="16"/>
        <v>0</v>
      </c>
      <c r="V1069">
        <f>SUMIFS(Tabel132[Cluster],Tabel132[ID],A1069)</f>
        <v>0</v>
      </c>
      <c r="W1069" t="str">
        <f>IFERROR(_xlfn.T.TEST(E1069:N1069,O1069:T1069,2,2),"")</f>
        <v/>
      </c>
      <c r="X1069">
        <f>AVERAGE(E1069:N1069)</f>
        <v>0</v>
      </c>
      <c r="Y1069">
        <f>AVERAGE(O1069:T1069)</f>
        <v>0</v>
      </c>
    </row>
    <row r="1070" spans="1:25" x14ac:dyDescent="0.25">
      <c r="A1070">
        <v>1079</v>
      </c>
      <c r="B1070" t="s">
        <v>1120</v>
      </c>
      <c r="C1070">
        <v>65300</v>
      </c>
      <c r="D1070">
        <v>475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f t="shared" si="16"/>
        <v>0</v>
      </c>
      <c r="V1070">
        <f>SUMIFS(Tabel132[Cluster],Tabel132[ID],A1070)</f>
        <v>77</v>
      </c>
      <c r="W1070" t="str">
        <f>IFERROR(_xlfn.T.TEST(E1070:N1070,O1070:T1070,2,2),"")</f>
        <v/>
      </c>
      <c r="X1070">
        <f>AVERAGE(E1070:N1070)</f>
        <v>0</v>
      </c>
      <c r="Y1070">
        <f>AVERAGE(O1070:T1070)</f>
        <v>0</v>
      </c>
    </row>
    <row r="1071" spans="1:25" x14ac:dyDescent="0.25">
      <c r="A1071">
        <v>1080</v>
      </c>
      <c r="B1071" t="s">
        <v>1121</v>
      </c>
      <c r="C1071">
        <v>37500</v>
      </c>
      <c r="D1071">
        <v>1089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f t="shared" si="16"/>
        <v>0</v>
      </c>
      <c r="V1071">
        <f>SUMIFS(Tabel132[Cluster],Tabel132[ID],A1071)</f>
        <v>0</v>
      </c>
      <c r="W1071" t="str">
        <f>IFERROR(_xlfn.T.TEST(E1071:N1071,O1071:T1071,2,2),"")</f>
        <v/>
      </c>
      <c r="X1071">
        <f>AVERAGE(E1071:N1071)</f>
        <v>0</v>
      </c>
      <c r="Y1071">
        <f>AVERAGE(O1071:T1071)</f>
        <v>0</v>
      </c>
    </row>
    <row r="1072" spans="1:25" x14ac:dyDescent="0.25">
      <c r="A1072">
        <v>1081</v>
      </c>
      <c r="B1072" t="s">
        <v>461</v>
      </c>
      <c r="C1072">
        <v>9000</v>
      </c>
      <c r="D1072">
        <v>44</v>
      </c>
      <c r="E1072">
        <v>905</v>
      </c>
      <c r="F1072">
        <v>840</v>
      </c>
      <c r="G1072">
        <v>446</v>
      </c>
      <c r="H1072">
        <v>670</v>
      </c>
      <c r="I1072">
        <v>865</v>
      </c>
      <c r="J1072">
        <v>604</v>
      </c>
      <c r="K1072">
        <v>276</v>
      </c>
      <c r="L1072">
        <v>171</v>
      </c>
      <c r="M1072">
        <v>263</v>
      </c>
      <c r="N1072">
        <v>67</v>
      </c>
      <c r="O1072">
        <v>230</v>
      </c>
      <c r="P1072">
        <v>876</v>
      </c>
      <c r="Q1072">
        <v>703</v>
      </c>
      <c r="R1072">
        <v>852</v>
      </c>
      <c r="S1072">
        <v>261</v>
      </c>
      <c r="T1072">
        <v>212</v>
      </c>
      <c r="U1072">
        <f t="shared" si="16"/>
        <v>1</v>
      </c>
      <c r="V1072">
        <f>SUMIFS(Tabel132[Cluster],Tabel132[ID],A1072)</f>
        <v>26</v>
      </c>
      <c r="W1072">
        <f>IFERROR(_xlfn.T.TEST(E1072:N1072,O1072:T1072,2,2),"")</f>
        <v>0.94366753382964152</v>
      </c>
      <c r="X1072">
        <f>AVERAGE(E1072:N1072)</f>
        <v>510.7</v>
      </c>
      <c r="Y1072">
        <f>AVERAGE(O1072:T1072)</f>
        <v>522.33333333333337</v>
      </c>
    </row>
    <row r="1073" spans="1:25" x14ac:dyDescent="0.25">
      <c r="A1073">
        <v>1082</v>
      </c>
      <c r="B1073" t="s">
        <v>1122</v>
      </c>
      <c r="C1073">
        <v>32900</v>
      </c>
      <c r="D1073">
        <v>589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f t="shared" si="16"/>
        <v>0</v>
      </c>
      <c r="V1073">
        <f>SUMIFS(Tabel132[Cluster],Tabel132[ID],A1073)</f>
        <v>42</v>
      </c>
      <c r="W1073" t="str">
        <f>IFERROR(_xlfn.T.TEST(E1073:N1073,O1073:T1073,2,2),"")</f>
        <v/>
      </c>
      <c r="X1073">
        <f>AVERAGE(E1073:N1073)</f>
        <v>0</v>
      </c>
      <c r="Y1073">
        <f>AVERAGE(O1073:T1073)</f>
        <v>0</v>
      </c>
    </row>
    <row r="1074" spans="1:25" x14ac:dyDescent="0.25">
      <c r="A1074">
        <v>1083</v>
      </c>
      <c r="B1074" t="s">
        <v>1123</v>
      </c>
      <c r="C1074">
        <v>115000</v>
      </c>
      <c r="D1074">
        <v>824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f t="shared" si="16"/>
        <v>0</v>
      </c>
      <c r="V1074">
        <f>SUMIFS(Tabel132[Cluster],Tabel132[ID],A1074)</f>
        <v>0</v>
      </c>
      <c r="W1074" t="str">
        <f>IFERROR(_xlfn.T.TEST(E1074:N1074,O1074:T1074,2,2),"")</f>
        <v/>
      </c>
      <c r="X1074">
        <f>AVERAGE(E1074:N1074)</f>
        <v>0</v>
      </c>
      <c r="Y1074">
        <f>AVERAGE(O1074:T1074)</f>
        <v>0</v>
      </c>
    </row>
    <row r="1075" spans="1:25" x14ac:dyDescent="0.25">
      <c r="A1075">
        <v>1084</v>
      </c>
      <c r="B1075" t="s">
        <v>462</v>
      </c>
      <c r="C1075">
        <v>45100</v>
      </c>
      <c r="D1075">
        <v>822</v>
      </c>
      <c r="E1075">
        <v>6999</v>
      </c>
      <c r="F1075">
        <v>4040</v>
      </c>
      <c r="G1075">
        <v>4353</v>
      </c>
      <c r="H1075">
        <v>3544</v>
      </c>
      <c r="I1075">
        <v>2470</v>
      </c>
      <c r="J1075">
        <v>3294</v>
      </c>
      <c r="K1075">
        <v>4011</v>
      </c>
      <c r="L1075">
        <v>3319</v>
      </c>
      <c r="M1075">
        <v>4475</v>
      </c>
      <c r="N1075">
        <v>2277</v>
      </c>
      <c r="O1075">
        <v>3604</v>
      </c>
      <c r="P1075">
        <v>4880</v>
      </c>
      <c r="Q1075">
        <v>4651</v>
      </c>
      <c r="R1075">
        <v>3332</v>
      </c>
      <c r="S1075">
        <v>3562</v>
      </c>
      <c r="T1075">
        <v>3677</v>
      </c>
      <c r="U1075">
        <f t="shared" si="16"/>
        <v>1</v>
      </c>
      <c r="V1075">
        <f>SUMIFS(Tabel132[Cluster],Tabel132[ID],A1075)</f>
        <v>59</v>
      </c>
      <c r="W1075">
        <f>IFERROR(_xlfn.T.TEST(E1075:N1075,O1075:T1075,2,2),"")</f>
        <v>0.90217200933786423</v>
      </c>
      <c r="X1075">
        <f>AVERAGE(E1075:N1075)</f>
        <v>3878.2</v>
      </c>
      <c r="Y1075">
        <f>AVERAGE(O1075:T1075)</f>
        <v>3951</v>
      </c>
    </row>
    <row r="1076" spans="1:25" x14ac:dyDescent="0.25">
      <c r="A1076">
        <v>1085</v>
      </c>
      <c r="B1076" t="s">
        <v>463</v>
      </c>
      <c r="C1076">
        <v>2600</v>
      </c>
      <c r="D1076">
        <v>993</v>
      </c>
      <c r="E1076">
        <v>1365</v>
      </c>
      <c r="F1076">
        <v>983</v>
      </c>
      <c r="G1076">
        <v>1267</v>
      </c>
      <c r="H1076">
        <v>1266</v>
      </c>
      <c r="I1076">
        <v>907</v>
      </c>
      <c r="J1076">
        <v>1027</v>
      </c>
      <c r="K1076">
        <v>425</v>
      </c>
      <c r="L1076">
        <v>852</v>
      </c>
      <c r="M1076">
        <v>409</v>
      </c>
      <c r="N1076">
        <v>439</v>
      </c>
      <c r="O1076">
        <v>882</v>
      </c>
      <c r="P1076">
        <v>1583</v>
      </c>
      <c r="Q1076">
        <v>1405</v>
      </c>
      <c r="R1076">
        <v>1489</v>
      </c>
      <c r="S1076">
        <v>1139</v>
      </c>
      <c r="T1076">
        <v>825</v>
      </c>
      <c r="U1076">
        <f t="shared" si="16"/>
        <v>1</v>
      </c>
      <c r="V1076">
        <f>SUMIFS(Tabel132[Cluster],Tabel132[ID],A1076)</f>
        <v>4</v>
      </c>
      <c r="W1076">
        <f>IFERROR(_xlfn.T.TEST(E1076:N1076,O1076:T1076,2,2),"")</f>
        <v>9.1462942036939013E-2</v>
      </c>
      <c r="X1076">
        <f>AVERAGE(E1076:N1076)</f>
        <v>894</v>
      </c>
      <c r="Y1076">
        <f>AVERAGE(O1076:T1076)</f>
        <v>1220.5</v>
      </c>
    </row>
    <row r="1077" spans="1:25" x14ac:dyDescent="0.25">
      <c r="A1077">
        <v>1086</v>
      </c>
      <c r="B1077" t="s">
        <v>464</v>
      </c>
      <c r="C1077">
        <v>7300</v>
      </c>
      <c r="D1077">
        <v>361</v>
      </c>
      <c r="E1077">
        <v>782</v>
      </c>
      <c r="F1077">
        <v>767</v>
      </c>
      <c r="G1077">
        <v>638</v>
      </c>
      <c r="H1077">
        <v>84</v>
      </c>
      <c r="I1077">
        <v>279</v>
      </c>
      <c r="J1077">
        <v>111</v>
      </c>
      <c r="K1077">
        <v>878</v>
      </c>
      <c r="L1077">
        <v>176</v>
      </c>
      <c r="M1077">
        <v>260</v>
      </c>
      <c r="N1077">
        <v>194</v>
      </c>
      <c r="O1077">
        <v>395</v>
      </c>
      <c r="P1077">
        <v>265</v>
      </c>
      <c r="Q1077">
        <v>106</v>
      </c>
      <c r="R1077">
        <v>617</v>
      </c>
      <c r="S1077">
        <v>477</v>
      </c>
      <c r="T1077">
        <v>200</v>
      </c>
      <c r="U1077">
        <f t="shared" si="16"/>
        <v>1</v>
      </c>
      <c r="V1077">
        <f>SUMIFS(Tabel132[Cluster],Tabel132[ID],A1077)</f>
        <v>10</v>
      </c>
      <c r="W1077">
        <f>IFERROR(_xlfn.T.TEST(E1077:N1077,O1077:T1077,2,2),"")</f>
        <v>0.61131647595288785</v>
      </c>
      <c r="X1077">
        <f>AVERAGE(E1077:N1077)</f>
        <v>416.9</v>
      </c>
      <c r="Y1077">
        <f>AVERAGE(O1077:T1077)</f>
        <v>343.33333333333331</v>
      </c>
    </row>
    <row r="1078" spans="1:25" x14ac:dyDescent="0.25">
      <c r="A1078">
        <v>1087</v>
      </c>
      <c r="B1078" t="s">
        <v>1124</v>
      </c>
      <c r="C1078">
        <v>117700</v>
      </c>
      <c r="D1078">
        <v>1040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f t="shared" si="16"/>
        <v>0</v>
      </c>
      <c r="V1078">
        <f>SUMIFS(Tabel132[Cluster],Tabel132[ID],A1078)</f>
        <v>0</v>
      </c>
      <c r="W1078" t="str">
        <f>IFERROR(_xlfn.T.TEST(E1078:N1078,O1078:T1078,2,2),"")</f>
        <v/>
      </c>
      <c r="X1078">
        <f>AVERAGE(E1078:N1078)</f>
        <v>0</v>
      </c>
      <c r="Y1078">
        <f>AVERAGE(O1078:T1078)</f>
        <v>0</v>
      </c>
    </row>
    <row r="1079" spans="1:25" x14ac:dyDescent="0.25">
      <c r="A1079">
        <v>1088</v>
      </c>
      <c r="B1079" t="s">
        <v>1125</v>
      </c>
      <c r="C1079">
        <v>65400</v>
      </c>
      <c r="D1079">
        <v>475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f t="shared" si="16"/>
        <v>0</v>
      </c>
      <c r="V1079">
        <f>SUMIFS(Tabel132[Cluster],Tabel132[ID],A1079)</f>
        <v>77</v>
      </c>
      <c r="W1079" t="str">
        <f>IFERROR(_xlfn.T.TEST(E1079:N1079,O1079:T1079,2,2),"")</f>
        <v/>
      </c>
      <c r="X1079">
        <f>AVERAGE(E1079:N1079)</f>
        <v>0</v>
      </c>
      <c r="Y1079">
        <f>AVERAGE(O1079:T1079)</f>
        <v>0</v>
      </c>
    </row>
    <row r="1080" spans="1:25" x14ac:dyDescent="0.25">
      <c r="A1080">
        <v>1089</v>
      </c>
      <c r="B1080" t="s">
        <v>465</v>
      </c>
      <c r="C1080">
        <v>37400</v>
      </c>
      <c r="D1080">
        <v>695</v>
      </c>
      <c r="E1080">
        <v>6970</v>
      </c>
      <c r="F1080">
        <v>6553</v>
      </c>
      <c r="G1080">
        <v>5190</v>
      </c>
      <c r="H1080">
        <v>7446</v>
      </c>
      <c r="I1080">
        <v>3664</v>
      </c>
      <c r="J1080">
        <v>6362</v>
      </c>
      <c r="K1080">
        <v>4831</v>
      </c>
      <c r="L1080">
        <v>5215</v>
      </c>
      <c r="M1080">
        <v>4608</v>
      </c>
      <c r="N1080">
        <v>4528</v>
      </c>
      <c r="O1080">
        <v>6497</v>
      </c>
      <c r="P1080">
        <v>6142</v>
      </c>
      <c r="Q1080">
        <v>4919</v>
      </c>
      <c r="R1080">
        <v>5404</v>
      </c>
      <c r="S1080">
        <v>6455</v>
      </c>
      <c r="T1080">
        <v>3701</v>
      </c>
      <c r="U1080">
        <f t="shared" si="16"/>
        <v>1</v>
      </c>
      <c r="V1080">
        <f>SUMIFS(Tabel132[Cluster],Tabel132[ID],A1080)</f>
        <v>0</v>
      </c>
      <c r="W1080">
        <f>IFERROR(_xlfn.T.TEST(E1080:N1080,O1080:T1080,2,2),"")</f>
        <v>0.97805333098736824</v>
      </c>
      <c r="X1080">
        <f>AVERAGE(E1080:N1080)</f>
        <v>5536.7</v>
      </c>
      <c r="Y1080">
        <f>AVERAGE(O1080:T1080)</f>
        <v>5519.666666666667</v>
      </c>
    </row>
    <row r="1081" spans="1:25" x14ac:dyDescent="0.25">
      <c r="A1081">
        <v>1090</v>
      </c>
      <c r="B1081" t="s">
        <v>466</v>
      </c>
      <c r="C1081">
        <v>8100</v>
      </c>
      <c r="D1081">
        <v>378</v>
      </c>
      <c r="E1081">
        <v>15520</v>
      </c>
      <c r="F1081">
        <v>16298</v>
      </c>
      <c r="G1081">
        <v>19012</v>
      </c>
      <c r="H1081">
        <v>12758</v>
      </c>
      <c r="I1081">
        <v>13637</v>
      </c>
      <c r="J1081">
        <v>9280</v>
      </c>
      <c r="K1081">
        <v>10781</v>
      </c>
      <c r="L1081">
        <v>6108</v>
      </c>
      <c r="M1081">
        <v>11070</v>
      </c>
      <c r="N1081">
        <v>10632</v>
      </c>
      <c r="O1081">
        <v>27308</v>
      </c>
      <c r="P1081">
        <v>7665</v>
      </c>
      <c r="Q1081">
        <v>17801</v>
      </c>
      <c r="R1081">
        <v>16330</v>
      </c>
      <c r="S1081">
        <v>10169</v>
      </c>
      <c r="T1081">
        <v>10805</v>
      </c>
      <c r="U1081">
        <f t="shared" si="16"/>
        <v>1</v>
      </c>
      <c r="V1081">
        <f>SUMIFS(Tabel132[Cluster],Tabel132[ID],A1081)</f>
        <v>11</v>
      </c>
      <c r="W1081">
        <f>IFERROR(_xlfn.T.TEST(E1081:N1081,O1081:T1081,2,2),"")</f>
        <v>0.36962413374772096</v>
      </c>
      <c r="X1081">
        <f>AVERAGE(E1081:N1081)</f>
        <v>12509.6</v>
      </c>
      <c r="Y1081">
        <f>AVERAGE(O1081:T1081)</f>
        <v>15013</v>
      </c>
    </row>
    <row r="1082" spans="1:25" x14ac:dyDescent="0.25">
      <c r="A1082">
        <v>1091</v>
      </c>
      <c r="B1082" t="s">
        <v>1126</v>
      </c>
      <c r="C1082">
        <v>57200</v>
      </c>
      <c r="D1082">
        <v>928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f t="shared" si="16"/>
        <v>0</v>
      </c>
      <c r="V1082">
        <f>SUMIFS(Tabel132[Cluster],Tabel132[ID],A1082)</f>
        <v>0</v>
      </c>
      <c r="W1082" t="str">
        <f>IFERROR(_xlfn.T.TEST(E1082:N1082,O1082:T1082,2,2),"")</f>
        <v/>
      </c>
      <c r="X1082">
        <f>AVERAGE(E1082:N1082)</f>
        <v>0</v>
      </c>
      <c r="Y1082">
        <f>AVERAGE(O1082:T1082)</f>
        <v>0</v>
      </c>
    </row>
    <row r="1083" spans="1:25" x14ac:dyDescent="0.25">
      <c r="A1083">
        <v>1092</v>
      </c>
      <c r="B1083" t="s">
        <v>467</v>
      </c>
      <c r="C1083">
        <v>108100</v>
      </c>
      <c r="D1083">
        <v>896</v>
      </c>
      <c r="E1083">
        <v>1091</v>
      </c>
      <c r="F1083">
        <v>1097</v>
      </c>
      <c r="G1083">
        <v>1402</v>
      </c>
      <c r="H1083">
        <v>1147</v>
      </c>
      <c r="I1083">
        <v>1142</v>
      </c>
      <c r="J1083">
        <v>674</v>
      </c>
      <c r="K1083">
        <v>858</v>
      </c>
      <c r="L1083">
        <v>786</v>
      </c>
      <c r="M1083">
        <v>731</v>
      </c>
      <c r="N1083">
        <v>824</v>
      </c>
      <c r="O1083">
        <v>1251</v>
      </c>
      <c r="P1083">
        <v>1048</v>
      </c>
      <c r="Q1083">
        <v>989</v>
      </c>
      <c r="R1083">
        <v>1177</v>
      </c>
      <c r="S1083">
        <v>887</v>
      </c>
      <c r="T1083">
        <v>944</v>
      </c>
      <c r="U1083">
        <f t="shared" si="16"/>
        <v>1</v>
      </c>
      <c r="V1083">
        <f>SUMIFS(Tabel132[Cluster],Tabel132[ID],A1083)</f>
        <v>0</v>
      </c>
      <c r="W1083">
        <f>IFERROR(_xlfn.T.TEST(E1083:N1083,O1083:T1083,2,2),"")</f>
        <v>0.49529359387990357</v>
      </c>
      <c r="X1083">
        <f>AVERAGE(E1083:N1083)</f>
        <v>975.2</v>
      </c>
      <c r="Y1083">
        <f>AVERAGE(O1083:T1083)</f>
        <v>1049.3333333333333</v>
      </c>
    </row>
    <row r="1084" spans="1:25" x14ac:dyDescent="0.25">
      <c r="A1084">
        <v>1093</v>
      </c>
      <c r="B1084" t="s">
        <v>468</v>
      </c>
      <c r="C1084">
        <v>87600</v>
      </c>
      <c r="D1084">
        <v>987</v>
      </c>
      <c r="E1084">
        <v>8504</v>
      </c>
      <c r="F1084">
        <v>11670</v>
      </c>
      <c r="G1084">
        <v>2482</v>
      </c>
      <c r="H1084">
        <v>901</v>
      </c>
      <c r="I1084">
        <v>100</v>
      </c>
      <c r="J1084">
        <v>1338</v>
      </c>
      <c r="K1084">
        <v>91</v>
      </c>
      <c r="L1084">
        <v>7160</v>
      </c>
      <c r="M1084">
        <v>9</v>
      </c>
      <c r="N1084">
        <v>1745</v>
      </c>
      <c r="O1084">
        <v>18029</v>
      </c>
      <c r="P1084">
        <v>562</v>
      </c>
      <c r="Q1084">
        <v>2352</v>
      </c>
      <c r="R1084">
        <v>10305</v>
      </c>
      <c r="S1084">
        <v>18044</v>
      </c>
      <c r="T1084">
        <v>15</v>
      </c>
      <c r="U1084">
        <f t="shared" si="16"/>
        <v>1</v>
      </c>
      <c r="V1084">
        <f>SUMIFS(Tabel132[Cluster],Tabel132[ID],A1084)</f>
        <v>94</v>
      </c>
      <c r="W1084">
        <f>IFERROR(_xlfn.T.TEST(E1084:N1084,O1084:T1084,2,2),"")</f>
        <v>0.14572333261589582</v>
      </c>
      <c r="X1084">
        <f>AVERAGE(E1084:N1084)</f>
        <v>3400</v>
      </c>
      <c r="Y1084">
        <f>AVERAGE(O1084:T1084)</f>
        <v>8217.8333333333339</v>
      </c>
    </row>
    <row r="1085" spans="1:25" x14ac:dyDescent="0.25">
      <c r="A1085">
        <v>1094</v>
      </c>
      <c r="B1085" t="s">
        <v>469</v>
      </c>
      <c r="C1085">
        <v>5200</v>
      </c>
      <c r="D1085">
        <v>337</v>
      </c>
      <c r="E1085">
        <v>2066</v>
      </c>
      <c r="F1085">
        <v>937</v>
      </c>
      <c r="G1085">
        <v>781</v>
      </c>
      <c r="H1085">
        <v>426</v>
      </c>
      <c r="I1085">
        <v>1135</v>
      </c>
      <c r="J1085">
        <v>174</v>
      </c>
      <c r="K1085">
        <v>1191</v>
      </c>
      <c r="L1085">
        <v>262</v>
      </c>
      <c r="M1085">
        <v>746</v>
      </c>
      <c r="N1085">
        <v>254</v>
      </c>
      <c r="O1085">
        <v>1972</v>
      </c>
      <c r="P1085">
        <v>722</v>
      </c>
      <c r="Q1085">
        <v>574</v>
      </c>
      <c r="R1085">
        <v>1069</v>
      </c>
      <c r="S1085">
        <v>1008</v>
      </c>
      <c r="T1085">
        <v>501</v>
      </c>
      <c r="U1085">
        <f t="shared" si="16"/>
        <v>1</v>
      </c>
      <c r="V1085">
        <f>SUMIFS(Tabel132[Cluster],Tabel132[ID],A1085)</f>
        <v>7</v>
      </c>
      <c r="W1085">
        <f>IFERROR(_xlfn.T.TEST(E1085:N1085,O1085:T1085,2,2),"")</f>
        <v>0.55320834804887375</v>
      </c>
      <c r="X1085">
        <f>AVERAGE(E1085:N1085)</f>
        <v>797.2</v>
      </c>
      <c r="Y1085">
        <f>AVERAGE(O1085:T1085)</f>
        <v>974.33333333333337</v>
      </c>
    </row>
    <row r="1086" spans="1:25" x14ac:dyDescent="0.25">
      <c r="A1086">
        <v>1095</v>
      </c>
      <c r="B1086" t="s">
        <v>1127</v>
      </c>
      <c r="C1086">
        <v>117800</v>
      </c>
      <c r="D1086">
        <v>1040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f t="shared" si="16"/>
        <v>0</v>
      </c>
      <c r="V1086">
        <f>SUMIFS(Tabel132[Cluster],Tabel132[ID],A1086)</f>
        <v>0</v>
      </c>
      <c r="W1086" t="str">
        <f>IFERROR(_xlfn.T.TEST(E1086:N1086,O1086:T1086,2,2),"")</f>
        <v/>
      </c>
      <c r="X1086">
        <f>AVERAGE(E1086:N1086)</f>
        <v>0</v>
      </c>
      <c r="Y1086">
        <f>AVERAGE(O1086:T1086)</f>
        <v>0</v>
      </c>
    </row>
    <row r="1087" spans="1:25" x14ac:dyDescent="0.25">
      <c r="A1087">
        <v>1096</v>
      </c>
      <c r="B1087" t="s">
        <v>1128</v>
      </c>
      <c r="C1087">
        <v>66500</v>
      </c>
      <c r="D1087">
        <v>127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f t="shared" si="16"/>
        <v>0</v>
      </c>
      <c r="V1087">
        <f>SUMIFS(Tabel132[Cluster],Tabel132[ID],A1087)</f>
        <v>79</v>
      </c>
      <c r="W1087" t="str">
        <f>IFERROR(_xlfn.T.TEST(E1087:N1087,O1087:T1087,2,2),"")</f>
        <v/>
      </c>
      <c r="X1087">
        <f>AVERAGE(E1087:N1087)</f>
        <v>0</v>
      </c>
      <c r="Y1087">
        <f>AVERAGE(O1087:T1087)</f>
        <v>0</v>
      </c>
    </row>
    <row r="1088" spans="1:25" x14ac:dyDescent="0.25">
      <c r="A1088">
        <v>1097</v>
      </c>
      <c r="B1088" t="s">
        <v>470</v>
      </c>
      <c r="C1088">
        <v>70000</v>
      </c>
      <c r="D1088">
        <v>1129</v>
      </c>
      <c r="E1088">
        <v>15020</v>
      </c>
      <c r="F1088">
        <v>13206</v>
      </c>
      <c r="G1088">
        <v>13574</v>
      </c>
      <c r="H1088">
        <v>8310</v>
      </c>
      <c r="I1088">
        <v>13424</v>
      </c>
      <c r="J1088">
        <v>9413</v>
      </c>
      <c r="K1088">
        <v>9617</v>
      </c>
      <c r="L1088">
        <v>12451</v>
      </c>
      <c r="M1088">
        <v>7554</v>
      </c>
      <c r="N1088">
        <v>9709</v>
      </c>
      <c r="O1088">
        <v>20599</v>
      </c>
      <c r="P1088">
        <v>12485</v>
      </c>
      <c r="Q1088">
        <v>10413</v>
      </c>
      <c r="R1088">
        <v>11505</v>
      </c>
      <c r="S1088">
        <v>11488</v>
      </c>
      <c r="T1088">
        <v>8816</v>
      </c>
      <c r="U1088">
        <f t="shared" si="16"/>
        <v>1</v>
      </c>
      <c r="V1088">
        <f>SUMIFS(Tabel132[Cluster],Tabel132[ID],A1088)</f>
        <v>0</v>
      </c>
      <c r="W1088">
        <f>IFERROR(_xlfn.T.TEST(E1088:N1088,O1088:T1088,2,2),"")</f>
        <v>0.44050770704006204</v>
      </c>
      <c r="X1088">
        <f>AVERAGE(E1088:N1088)</f>
        <v>11227.8</v>
      </c>
      <c r="Y1088">
        <f>AVERAGE(O1088:T1088)</f>
        <v>12551</v>
      </c>
    </row>
    <row r="1089" spans="1:25" x14ac:dyDescent="0.25">
      <c r="A1089">
        <v>1098</v>
      </c>
      <c r="B1089" t="s">
        <v>1129</v>
      </c>
      <c r="C1089">
        <v>94400</v>
      </c>
      <c r="D1089">
        <v>395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f t="shared" si="16"/>
        <v>0</v>
      </c>
      <c r="V1089">
        <f>SUMIFS(Tabel132[Cluster],Tabel132[ID],A1089)</f>
        <v>96</v>
      </c>
      <c r="W1089" t="str">
        <f>IFERROR(_xlfn.T.TEST(E1089:N1089,O1089:T1089,2,2),"")</f>
        <v/>
      </c>
      <c r="X1089">
        <f>AVERAGE(E1089:N1089)</f>
        <v>0</v>
      </c>
      <c r="Y1089">
        <f>AVERAGE(O1089:T1089)</f>
        <v>0</v>
      </c>
    </row>
    <row r="1090" spans="1:25" x14ac:dyDescent="0.25">
      <c r="A1090">
        <v>1099</v>
      </c>
      <c r="B1090" t="s">
        <v>1130</v>
      </c>
      <c r="C1090">
        <v>111100</v>
      </c>
      <c r="D1090">
        <v>768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f t="shared" si="16"/>
        <v>0</v>
      </c>
      <c r="V1090">
        <f>SUMIFS(Tabel132[Cluster],Tabel132[ID],A1090)</f>
        <v>0</v>
      </c>
      <c r="W1090" t="str">
        <f>IFERROR(_xlfn.T.TEST(E1090:N1090,O1090:T1090,2,2),"")</f>
        <v/>
      </c>
      <c r="X1090">
        <f>AVERAGE(E1090:N1090)</f>
        <v>0</v>
      </c>
      <c r="Y1090">
        <f>AVERAGE(O1090:T1090)</f>
        <v>0</v>
      </c>
    </row>
    <row r="1091" spans="1:25" x14ac:dyDescent="0.25">
      <c r="A1091">
        <v>1100</v>
      </c>
      <c r="B1091" t="s">
        <v>1131</v>
      </c>
      <c r="C1091">
        <v>81900</v>
      </c>
      <c r="D1091">
        <v>323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f t="shared" si="16"/>
        <v>0</v>
      </c>
      <c r="V1091">
        <f>SUMIFS(Tabel132[Cluster],Tabel132[ID],A1091)</f>
        <v>91</v>
      </c>
      <c r="W1091" t="str">
        <f>IFERROR(_xlfn.T.TEST(E1091:N1091,O1091:T1091,2,2),"")</f>
        <v/>
      </c>
      <c r="X1091">
        <f>AVERAGE(E1091:N1091)</f>
        <v>0</v>
      </c>
      <c r="Y1091">
        <f>AVERAGE(O1091:T1091)</f>
        <v>0</v>
      </c>
    </row>
    <row r="1092" spans="1:25" x14ac:dyDescent="0.25">
      <c r="A1092">
        <v>1101</v>
      </c>
      <c r="B1092" t="s">
        <v>471</v>
      </c>
      <c r="C1092">
        <v>23700</v>
      </c>
      <c r="D1092">
        <v>104</v>
      </c>
      <c r="E1092">
        <v>3495</v>
      </c>
      <c r="F1092">
        <v>3522</v>
      </c>
      <c r="G1092">
        <v>2315</v>
      </c>
      <c r="H1092">
        <v>2428</v>
      </c>
      <c r="I1092">
        <v>2653</v>
      </c>
      <c r="J1092">
        <v>2562</v>
      </c>
      <c r="K1092">
        <v>3097</v>
      </c>
      <c r="L1092">
        <v>1508</v>
      </c>
      <c r="M1092">
        <v>2175</v>
      </c>
      <c r="N1092">
        <v>1346</v>
      </c>
      <c r="O1092">
        <v>3101</v>
      </c>
      <c r="P1092">
        <v>2870</v>
      </c>
      <c r="Q1092">
        <v>4449</v>
      </c>
      <c r="R1092">
        <v>4731</v>
      </c>
      <c r="S1092">
        <v>2539</v>
      </c>
      <c r="T1092">
        <v>2430</v>
      </c>
      <c r="U1092">
        <f t="shared" ref="U1092:U1155" si="17">IF(AND(X1092=0,Y1092=0),0,1)</f>
        <v>1</v>
      </c>
      <c r="V1092">
        <f>SUMIFS(Tabel132[Cluster],Tabel132[ID],A1092)</f>
        <v>30</v>
      </c>
      <c r="W1092">
        <f>IFERROR(_xlfn.T.TEST(E1092:N1092,O1092:T1092,2,2),"")</f>
        <v>7.1135998449787213E-2</v>
      </c>
      <c r="X1092">
        <f>AVERAGE(E1092:N1092)</f>
        <v>2510.1</v>
      </c>
      <c r="Y1092">
        <f>AVERAGE(O1092:T1092)</f>
        <v>3353.3333333333335</v>
      </c>
    </row>
    <row r="1093" spans="1:25" x14ac:dyDescent="0.25">
      <c r="A1093">
        <v>1102</v>
      </c>
      <c r="B1093" t="s">
        <v>472</v>
      </c>
      <c r="C1093">
        <v>6100</v>
      </c>
      <c r="D1093">
        <v>345</v>
      </c>
      <c r="E1093">
        <v>19009</v>
      </c>
      <c r="F1093">
        <v>17235</v>
      </c>
      <c r="G1093">
        <v>18605</v>
      </c>
      <c r="H1093">
        <v>18016</v>
      </c>
      <c r="I1093">
        <v>17508</v>
      </c>
      <c r="J1093">
        <v>18641</v>
      </c>
      <c r="K1093">
        <v>13202</v>
      </c>
      <c r="L1093">
        <v>13624</v>
      </c>
      <c r="M1093">
        <v>6258</v>
      </c>
      <c r="N1093">
        <v>14569</v>
      </c>
      <c r="O1093">
        <v>17937</v>
      </c>
      <c r="P1093">
        <v>17288</v>
      </c>
      <c r="Q1093">
        <v>21255</v>
      </c>
      <c r="R1093">
        <v>14648</v>
      </c>
      <c r="S1093">
        <v>7503</v>
      </c>
      <c r="T1093">
        <v>9179</v>
      </c>
      <c r="U1093">
        <f t="shared" si="17"/>
        <v>1</v>
      </c>
      <c r="V1093">
        <f>SUMIFS(Tabel132[Cluster],Tabel132[ID],A1093)</f>
        <v>8</v>
      </c>
      <c r="W1093">
        <f>IFERROR(_xlfn.T.TEST(E1093:N1093,O1093:T1093,2,2),"")</f>
        <v>0.66323527248913694</v>
      </c>
      <c r="X1093">
        <f>AVERAGE(E1093:N1093)</f>
        <v>15666.7</v>
      </c>
      <c r="Y1093">
        <f>AVERAGE(O1093:T1093)</f>
        <v>14635</v>
      </c>
    </row>
    <row r="1094" spans="1:25" x14ac:dyDescent="0.25">
      <c r="A1094">
        <v>1103</v>
      </c>
      <c r="B1094" t="s">
        <v>1132</v>
      </c>
      <c r="C1094">
        <v>117900</v>
      </c>
      <c r="D1094">
        <v>1040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f t="shared" si="17"/>
        <v>0</v>
      </c>
      <c r="V1094">
        <f>SUMIFS(Tabel132[Cluster],Tabel132[ID],A1094)</f>
        <v>0</v>
      </c>
      <c r="W1094" t="str">
        <f>IFERROR(_xlfn.T.TEST(E1094:N1094,O1094:T1094,2,2),"")</f>
        <v/>
      </c>
      <c r="X1094">
        <f>AVERAGE(E1094:N1094)</f>
        <v>0</v>
      </c>
      <c r="Y1094">
        <f>AVERAGE(O1094:T1094)</f>
        <v>0</v>
      </c>
    </row>
    <row r="1095" spans="1:25" x14ac:dyDescent="0.25">
      <c r="A1095">
        <v>1104</v>
      </c>
      <c r="B1095" t="s">
        <v>1133</v>
      </c>
      <c r="C1095">
        <v>66600</v>
      </c>
      <c r="D1095">
        <v>127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f t="shared" si="17"/>
        <v>0</v>
      </c>
      <c r="V1095">
        <f>SUMIFS(Tabel132[Cluster],Tabel132[ID],A1095)</f>
        <v>79</v>
      </c>
      <c r="W1095" t="str">
        <f>IFERROR(_xlfn.T.TEST(E1095:N1095,O1095:T1095,2,2),"")</f>
        <v/>
      </c>
      <c r="X1095">
        <f>AVERAGE(E1095:N1095)</f>
        <v>0</v>
      </c>
      <c r="Y1095">
        <f>AVERAGE(O1095:T1095)</f>
        <v>0</v>
      </c>
    </row>
    <row r="1096" spans="1:25" x14ac:dyDescent="0.25">
      <c r="A1096">
        <v>1105</v>
      </c>
      <c r="B1096" t="s">
        <v>473</v>
      </c>
      <c r="C1096">
        <v>50700</v>
      </c>
      <c r="D1096">
        <v>278</v>
      </c>
      <c r="E1096">
        <v>670</v>
      </c>
      <c r="F1096">
        <v>691</v>
      </c>
      <c r="G1096">
        <v>981</v>
      </c>
      <c r="H1096">
        <v>626</v>
      </c>
      <c r="I1096">
        <v>631</v>
      </c>
      <c r="J1096">
        <v>354</v>
      </c>
      <c r="K1096">
        <v>595</v>
      </c>
      <c r="L1096">
        <v>208</v>
      </c>
      <c r="M1096">
        <v>431</v>
      </c>
      <c r="N1096">
        <v>125</v>
      </c>
      <c r="O1096">
        <v>894</v>
      </c>
      <c r="P1096">
        <v>548</v>
      </c>
      <c r="Q1096">
        <v>572</v>
      </c>
      <c r="R1096">
        <v>654</v>
      </c>
      <c r="S1096">
        <v>347</v>
      </c>
      <c r="T1096">
        <v>424</v>
      </c>
      <c r="U1096">
        <f t="shared" si="17"/>
        <v>1</v>
      </c>
      <c r="V1096">
        <f>SUMIFS(Tabel132[Cluster],Tabel132[ID],A1096)</f>
        <v>66</v>
      </c>
      <c r="W1096">
        <f>IFERROR(_xlfn.T.TEST(E1096:N1096,O1096:T1096,2,2),"")</f>
        <v>0.73319104866692308</v>
      </c>
      <c r="X1096">
        <f>AVERAGE(E1096:N1096)</f>
        <v>531.20000000000005</v>
      </c>
      <c r="Y1096">
        <f>AVERAGE(O1096:T1096)</f>
        <v>573.16666666666663</v>
      </c>
    </row>
    <row r="1097" spans="1:25" x14ac:dyDescent="0.25">
      <c r="A1097">
        <v>1106</v>
      </c>
      <c r="B1097" t="s">
        <v>474</v>
      </c>
      <c r="C1097">
        <v>10000</v>
      </c>
      <c r="D1097">
        <v>677</v>
      </c>
      <c r="E1097">
        <v>2105</v>
      </c>
      <c r="F1097">
        <v>1373</v>
      </c>
      <c r="G1097">
        <v>1039</v>
      </c>
      <c r="H1097">
        <v>933</v>
      </c>
      <c r="I1097">
        <v>1696</v>
      </c>
      <c r="J1097">
        <v>2635</v>
      </c>
      <c r="K1097">
        <v>838</v>
      </c>
      <c r="L1097">
        <v>877</v>
      </c>
      <c r="M1097">
        <v>1222</v>
      </c>
      <c r="N1097">
        <v>1219</v>
      </c>
      <c r="O1097">
        <v>1288</v>
      </c>
      <c r="P1097">
        <v>751</v>
      </c>
      <c r="Q1097">
        <v>994</v>
      </c>
      <c r="R1097">
        <v>1080</v>
      </c>
      <c r="S1097">
        <v>1137</v>
      </c>
      <c r="T1097">
        <v>1219</v>
      </c>
      <c r="U1097">
        <f t="shared" si="17"/>
        <v>1</v>
      </c>
      <c r="V1097">
        <f>SUMIFS(Tabel132[Cluster],Tabel132[ID],A1097)</f>
        <v>13</v>
      </c>
      <c r="W1097">
        <f>IFERROR(_xlfn.T.TEST(E1097:N1097,O1097:T1097,2,2),"")</f>
        <v>0.22836922575389218</v>
      </c>
      <c r="X1097">
        <f>AVERAGE(E1097:N1097)</f>
        <v>1393.7</v>
      </c>
      <c r="Y1097">
        <f>AVERAGE(O1097:T1097)</f>
        <v>1078.1666666666667</v>
      </c>
    </row>
    <row r="1098" spans="1:25" x14ac:dyDescent="0.25">
      <c r="A1098">
        <v>1107</v>
      </c>
      <c r="B1098" t="s">
        <v>1134</v>
      </c>
      <c r="C1098">
        <v>94500</v>
      </c>
      <c r="D1098">
        <v>395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f t="shared" si="17"/>
        <v>0</v>
      </c>
      <c r="V1098">
        <f>SUMIFS(Tabel132[Cluster],Tabel132[ID],A1098)</f>
        <v>96</v>
      </c>
      <c r="W1098" t="str">
        <f>IFERROR(_xlfn.T.TEST(E1098:N1098,O1098:T1098,2,2),"")</f>
        <v/>
      </c>
      <c r="X1098">
        <f>AVERAGE(E1098:N1098)</f>
        <v>0</v>
      </c>
      <c r="Y1098">
        <f>AVERAGE(O1098:T1098)</f>
        <v>0</v>
      </c>
    </row>
    <row r="1099" spans="1:25" x14ac:dyDescent="0.25">
      <c r="A1099">
        <v>1108</v>
      </c>
      <c r="B1099" t="s">
        <v>1135</v>
      </c>
      <c r="C1099">
        <v>106500</v>
      </c>
      <c r="D1099">
        <v>776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f t="shared" si="17"/>
        <v>0</v>
      </c>
      <c r="V1099">
        <f>SUMIFS(Tabel132[Cluster],Tabel132[ID],A1099)</f>
        <v>0</v>
      </c>
      <c r="W1099" t="str">
        <f>IFERROR(_xlfn.T.TEST(E1099:N1099,O1099:T1099,2,2),"")</f>
        <v/>
      </c>
      <c r="X1099">
        <f>AVERAGE(E1099:N1099)</f>
        <v>0</v>
      </c>
      <c r="Y1099">
        <f>AVERAGE(O1099:T1099)</f>
        <v>0</v>
      </c>
    </row>
    <row r="1100" spans="1:25" x14ac:dyDescent="0.25">
      <c r="A1100">
        <v>1109</v>
      </c>
      <c r="B1100" t="s">
        <v>475</v>
      </c>
      <c r="C1100">
        <v>73200</v>
      </c>
      <c r="D1100">
        <v>141</v>
      </c>
      <c r="E1100">
        <v>31</v>
      </c>
      <c r="F1100">
        <v>62</v>
      </c>
      <c r="G1100">
        <v>12</v>
      </c>
      <c r="H1100">
        <v>11</v>
      </c>
      <c r="I1100">
        <v>11</v>
      </c>
      <c r="J1100">
        <v>1</v>
      </c>
      <c r="K1100">
        <v>3</v>
      </c>
      <c r="L1100">
        <v>40</v>
      </c>
      <c r="M1100">
        <v>37</v>
      </c>
      <c r="N1100">
        <v>4</v>
      </c>
      <c r="O1100">
        <v>30</v>
      </c>
      <c r="P1100">
        <v>3</v>
      </c>
      <c r="Q1100">
        <v>16</v>
      </c>
      <c r="R1100">
        <v>44</v>
      </c>
      <c r="S1100">
        <v>40</v>
      </c>
      <c r="T1100">
        <v>0</v>
      </c>
      <c r="U1100">
        <f t="shared" si="17"/>
        <v>1</v>
      </c>
      <c r="V1100">
        <f>SUMIFS(Tabel132[Cluster],Tabel132[ID],A1100)</f>
        <v>83</v>
      </c>
      <c r="W1100">
        <f>IFERROR(_xlfn.T.TEST(E1100:N1100,O1100:T1100,2,2),"")</f>
        <v>0.92571977867084265</v>
      </c>
      <c r="X1100">
        <f>AVERAGE(E1100:N1100)</f>
        <v>21.2</v>
      </c>
      <c r="Y1100">
        <f>AVERAGE(O1100:T1100)</f>
        <v>22.166666666666668</v>
      </c>
    </row>
    <row r="1101" spans="1:25" x14ac:dyDescent="0.25">
      <c r="A1101">
        <v>1110</v>
      </c>
      <c r="B1101" t="s">
        <v>1136</v>
      </c>
      <c r="C1101">
        <v>75100</v>
      </c>
      <c r="D1101">
        <v>525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f t="shared" si="17"/>
        <v>0</v>
      </c>
      <c r="V1101">
        <f>SUMIFS(Tabel132[Cluster],Tabel132[ID],A1101)</f>
        <v>84</v>
      </c>
      <c r="W1101" t="str">
        <f>IFERROR(_xlfn.T.TEST(E1101:N1101,O1101:T1101,2,2),"")</f>
        <v/>
      </c>
      <c r="X1101">
        <f>AVERAGE(E1101:N1101)</f>
        <v>0</v>
      </c>
      <c r="Y1101">
        <f>AVERAGE(O1101:T1101)</f>
        <v>0</v>
      </c>
    </row>
    <row r="1102" spans="1:25" x14ac:dyDescent="0.25">
      <c r="A1102">
        <v>1111</v>
      </c>
      <c r="B1102" t="s">
        <v>476</v>
      </c>
      <c r="C1102">
        <v>7400</v>
      </c>
      <c r="D1102">
        <v>361</v>
      </c>
      <c r="E1102">
        <v>2216</v>
      </c>
      <c r="F1102">
        <v>2635</v>
      </c>
      <c r="G1102">
        <v>1957</v>
      </c>
      <c r="H1102">
        <v>468</v>
      </c>
      <c r="I1102">
        <v>934</v>
      </c>
      <c r="J1102">
        <v>384</v>
      </c>
      <c r="K1102">
        <v>2071</v>
      </c>
      <c r="L1102">
        <v>676</v>
      </c>
      <c r="M1102">
        <v>1477</v>
      </c>
      <c r="N1102">
        <v>1078</v>
      </c>
      <c r="O1102">
        <v>2139</v>
      </c>
      <c r="P1102">
        <v>1174</v>
      </c>
      <c r="Q1102">
        <v>1123</v>
      </c>
      <c r="R1102">
        <v>1809</v>
      </c>
      <c r="S1102">
        <v>1524</v>
      </c>
      <c r="T1102">
        <v>899</v>
      </c>
      <c r="U1102">
        <f t="shared" si="17"/>
        <v>1</v>
      </c>
      <c r="V1102">
        <f>SUMIFS(Tabel132[Cluster],Tabel132[ID],A1102)</f>
        <v>10</v>
      </c>
      <c r="W1102">
        <f>IFERROR(_xlfn.T.TEST(E1102:N1102,O1102:T1102,2,2),"")</f>
        <v>0.88055738654142046</v>
      </c>
      <c r="X1102">
        <f>AVERAGE(E1102:N1102)</f>
        <v>1389.6</v>
      </c>
      <c r="Y1102">
        <f>AVERAGE(O1102:T1102)</f>
        <v>1444.6666666666667</v>
      </c>
    </row>
    <row r="1103" spans="1:25" x14ac:dyDescent="0.25">
      <c r="A1103">
        <v>1112</v>
      </c>
      <c r="B1103" t="s">
        <v>1137</v>
      </c>
      <c r="C1103">
        <v>118000</v>
      </c>
      <c r="D1103">
        <v>1040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f t="shared" si="17"/>
        <v>0</v>
      </c>
      <c r="V1103">
        <f>SUMIFS(Tabel132[Cluster],Tabel132[ID],A1103)</f>
        <v>0</v>
      </c>
      <c r="W1103" t="str">
        <f>IFERROR(_xlfn.T.TEST(E1103:N1103,O1103:T1103,2,2),"")</f>
        <v/>
      </c>
      <c r="X1103">
        <f>AVERAGE(E1103:N1103)</f>
        <v>0</v>
      </c>
      <c r="Y1103">
        <f>AVERAGE(O1103:T1103)</f>
        <v>0</v>
      </c>
    </row>
    <row r="1104" spans="1:25" x14ac:dyDescent="0.25">
      <c r="A1104">
        <v>1113</v>
      </c>
      <c r="B1104" t="s">
        <v>477</v>
      </c>
      <c r="C1104">
        <v>66900</v>
      </c>
      <c r="D1104">
        <v>239</v>
      </c>
      <c r="E1104">
        <v>472</v>
      </c>
      <c r="F1104">
        <v>394</v>
      </c>
      <c r="G1104">
        <v>501</v>
      </c>
      <c r="H1104">
        <v>324</v>
      </c>
      <c r="I1104">
        <v>111</v>
      </c>
      <c r="J1104">
        <v>26</v>
      </c>
      <c r="K1104">
        <v>266</v>
      </c>
      <c r="L1104">
        <v>313</v>
      </c>
      <c r="M1104">
        <v>41</v>
      </c>
      <c r="N1104">
        <v>224</v>
      </c>
      <c r="O1104">
        <v>195</v>
      </c>
      <c r="P1104">
        <v>429</v>
      </c>
      <c r="Q1104">
        <v>350</v>
      </c>
      <c r="R1104">
        <v>540</v>
      </c>
      <c r="S1104">
        <v>308</v>
      </c>
      <c r="T1104">
        <v>156</v>
      </c>
      <c r="U1104">
        <f t="shared" si="17"/>
        <v>1</v>
      </c>
      <c r="V1104">
        <f>SUMIFS(Tabel132[Cluster],Tabel132[ID],A1104)</f>
        <v>79</v>
      </c>
      <c r="W1104">
        <f>IFERROR(_xlfn.T.TEST(E1104:N1104,O1104:T1104,2,2),"")</f>
        <v>0.46123963469034024</v>
      </c>
      <c r="X1104">
        <f>AVERAGE(E1104:N1104)</f>
        <v>267.2</v>
      </c>
      <c r="Y1104">
        <f>AVERAGE(O1104:T1104)</f>
        <v>329.66666666666669</v>
      </c>
    </row>
    <row r="1105" spans="1:25" x14ac:dyDescent="0.25">
      <c r="A1105">
        <v>1114</v>
      </c>
      <c r="B1105" t="s">
        <v>478</v>
      </c>
      <c r="C1105">
        <v>14400</v>
      </c>
      <c r="D1105">
        <v>402</v>
      </c>
      <c r="E1105">
        <v>410</v>
      </c>
      <c r="F1105">
        <v>432</v>
      </c>
      <c r="G1105">
        <v>157</v>
      </c>
      <c r="H1105">
        <v>208</v>
      </c>
      <c r="I1105">
        <v>142</v>
      </c>
      <c r="J1105">
        <v>508</v>
      </c>
      <c r="K1105">
        <v>382</v>
      </c>
      <c r="L1105">
        <v>164</v>
      </c>
      <c r="M1105">
        <v>138</v>
      </c>
      <c r="N1105">
        <v>176</v>
      </c>
      <c r="O1105">
        <v>424</v>
      </c>
      <c r="P1105">
        <v>209</v>
      </c>
      <c r="Q1105">
        <v>96</v>
      </c>
      <c r="R1105">
        <v>421</v>
      </c>
      <c r="S1105">
        <v>275</v>
      </c>
      <c r="T1105">
        <v>150</v>
      </c>
      <c r="U1105">
        <f t="shared" si="17"/>
        <v>1</v>
      </c>
      <c r="V1105">
        <f>SUMIFS(Tabel132[Cluster],Tabel132[ID],A1105)</f>
        <v>17</v>
      </c>
      <c r="W1105">
        <f>IFERROR(_xlfn.T.TEST(E1105:N1105,O1105:T1105,2,2),"")</f>
        <v>0.90155908939600671</v>
      </c>
      <c r="X1105">
        <f>AVERAGE(E1105:N1105)</f>
        <v>271.7</v>
      </c>
      <c r="Y1105">
        <f>AVERAGE(O1105:T1105)</f>
        <v>262.5</v>
      </c>
    </row>
    <row r="1106" spans="1:25" x14ac:dyDescent="0.25">
      <c r="A1106">
        <v>1116</v>
      </c>
      <c r="B1106" t="s">
        <v>1138</v>
      </c>
      <c r="C1106">
        <v>100300</v>
      </c>
      <c r="D1106">
        <v>798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f t="shared" si="17"/>
        <v>0</v>
      </c>
      <c r="V1106">
        <f>SUMIFS(Tabel132[Cluster],Tabel132[ID],A1106)</f>
        <v>0</v>
      </c>
      <c r="W1106" t="str">
        <f>IFERROR(_xlfn.T.TEST(E1106:N1106,O1106:T1106,2,2),"")</f>
        <v/>
      </c>
      <c r="X1106">
        <f>AVERAGE(E1106:N1106)</f>
        <v>0</v>
      </c>
      <c r="Y1106">
        <f>AVERAGE(O1106:T1106)</f>
        <v>0</v>
      </c>
    </row>
    <row r="1107" spans="1:25" x14ac:dyDescent="0.25">
      <c r="A1107">
        <v>1117</v>
      </c>
      <c r="B1107" t="s">
        <v>1139</v>
      </c>
      <c r="C1107">
        <v>88300</v>
      </c>
      <c r="D1107">
        <v>771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f t="shared" si="17"/>
        <v>0</v>
      </c>
      <c r="V1107">
        <f>SUMIFS(Tabel132[Cluster],Tabel132[ID],A1107)</f>
        <v>95</v>
      </c>
      <c r="W1107" t="str">
        <f>IFERROR(_xlfn.T.TEST(E1107:N1107,O1107:T1107,2,2),"")</f>
        <v/>
      </c>
      <c r="X1107">
        <f>AVERAGE(E1107:N1107)</f>
        <v>0</v>
      </c>
      <c r="Y1107">
        <f>AVERAGE(O1107:T1107)</f>
        <v>0</v>
      </c>
    </row>
    <row r="1108" spans="1:25" x14ac:dyDescent="0.25">
      <c r="A1108">
        <v>1118</v>
      </c>
      <c r="B1108" t="s">
        <v>1140</v>
      </c>
      <c r="C1108">
        <v>75200</v>
      </c>
      <c r="D1108">
        <v>525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f t="shared" si="17"/>
        <v>0</v>
      </c>
      <c r="V1108">
        <f>SUMIFS(Tabel132[Cluster],Tabel132[ID],A1108)</f>
        <v>84</v>
      </c>
      <c r="W1108" t="str">
        <f>IFERROR(_xlfn.T.TEST(E1108:N1108,O1108:T1108,2,2),"")</f>
        <v/>
      </c>
      <c r="X1108">
        <f>AVERAGE(E1108:N1108)</f>
        <v>0</v>
      </c>
      <c r="Y1108">
        <f>AVERAGE(O1108:T1108)</f>
        <v>0</v>
      </c>
    </row>
    <row r="1109" spans="1:25" x14ac:dyDescent="0.25">
      <c r="A1109">
        <v>1119</v>
      </c>
      <c r="B1109" t="s">
        <v>1141</v>
      </c>
      <c r="C1109">
        <v>118100</v>
      </c>
      <c r="D1109">
        <v>1040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f t="shared" si="17"/>
        <v>0</v>
      </c>
      <c r="V1109">
        <f>SUMIFS(Tabel132[Cluster],Tabel132[ID],A1109)</f>
        <v>0</v>
      </c>
      <c r="W1109" t="str">
        <f>IFERROR(_xlfn.T.TEST(E1109:N1109,O1109:T1109,2,2),"")</f>
        <v/>
      </c>
      <c r="X1109">
        <f>AVERAGE(E1109:N1109)</f>
        <v>0</v>
      </c>
      <c r="Y1109">
        <f>AVERAGE(O1109:T1109)</f>
        <v>0</v>
      </c>
    </row>
    <row r="1110" spans="1:25" x14ac:dyDescent="0.25">
      <c r="A1110">
        <v>1120</v>
      </c>
      <c r="B1110" t="s">
        <v>479</v>
      </c>
      <c r="C1110">
        <v>66800</v>
      </c>
      <c r="D1110">
        <v>239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f t="shared" si="17"/>
        <v>0</v>
      </c>
      <c r="V1110">
        <f>SUMIFS(Tabel132[Cluster],Tabel132[ID],A1110)</f>
        <v>79</v>
      </c>
      <c r="W1110" t="str">
        <f>IFERROR(_xlfn.T.TEST(E1110:N1110,O1110:T1110,2,2),"")</f>
        <v/>
      </c>
      <c r="X1110">
        <f>AVERAGE(E1110:N1110)</f>
        <v>0</v>
      </c>
      <c r="Y1110">
        <f>AVERAGE(O1110:T1110)</f>
        <v>0</v>
      </c>
    </row>
    <row r="1111" spans="1:25" x14ac:dyDescent="0.25">
      <c r="A1111">
        <v>1121</v>
      </c>
      <c r="B1111" t="s">
        <v>1142</v>
      </c>
      <c r="C1111">
        <v>41400</v>
      </c>
      <c r="D1111">
        <v>918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f t="shared" si="17"/>
        <v>0</v>
      </c>
      <c r="V1111">
        <f>SUMIFS(Tabel132[Cluster],Tabel132[ID],A1111)</f>
        <v>54</v>
      </c>
      <c r="W1111" t="str">
        <f>IFERROR(_xlfn.T.TEST(E1111:N1111,O1111:T1111,2,2),"")</f>
        <v/>
      </c>
      <c r="X1111">
        <f>AVERAGE(E1111:N1111)</f>
        <v>0</v>
      </c>
      <c r="Y1111">
        <f>AVERAGE(O1111:T1111)</f>
        <v>0</v>
      </c>
    </row>
    <row r="1112" spans="1:25" x14ac:dyDescent="0.25">
      <c r="A1112">
        <v>1123</v>
      </c>
      <c r="B1112" t="s">
        <v>1143</v>
      </c>
      <c r="C1112">
        <v>105100</v>
      </c>
      <c r="D1112">
        <v>752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525</v>
      </c>
      <c r="K1112">
        <v>0</v>
      </c>
      <c r="L1112">
        <v>20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f t="shared" si="17"/>
        <v>1</v>
      </c>
      <c r="V1112">
        <f>SUMIFS(Tabel132[Cluster],Tabel132[ID],A1112)</f>
        <v>0</v>
      </c>
      <c r="W1112">
        <f>IFERROR(_xlfn.T.TEST(E1112:N1112,O1112:T1112,2,2),"")</f>
        <v>0.43951611916535338</v>
      </c>
      <c r="X1112">
        <f>AVERAGE(E1112:N1112)</f>
        <v>54.5</v>
      </c>
      <c r="Y1112">
        <f>AVERAGE(O1112:T1112)</f>
        <v>0</v>
      </c>
    </row>
    <row r="1113" spans="1:25" x14ac:dyDescent="0.25">
      <c r="A1113">
        <v>1124</v>
      </c>
      <c r="B1113" t="s">
        <v>1144</v>
      </c>
      <c r="C1113">
        <v>73300</v>
      </c>
      <c r="D1113">
        <v>141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f t="shared" si="17"/>
        <v>0</v>
      </c>
      <c r="V1113">
        <f>SUMIFS(Tabel132[Cluster],Tabel132[ID],A1113)</f>
        <v>83</v>
      </c>
      <c r="W1113" t="str">
        <f>IFERROR(_xlfn.T.TEST(E1113:N1113,O1113:T1113,2,2),"")</f>
        <v/>
      </c>
      <c r="X1113">
        <f>AVERAGE(E1113:N1113)</f>
        <v>0</v>
      </c>
      <c r="Y1113">
        <f>AVERAGE(O1113:T1113)</f>
        <v>0</v>
      </c>
    </row>
    <row r="1114" spans="1:25" x14ac:dyDescent="0.25">
      <c r="A1114">
        <v>1125</v>
      </c>
      <c r="B1114" t="s">
        <v>480</v>
      </c>
      <c r="C1114">
        <v>23000</v>
      </c>
      <c r="D1114">
        <v>746</v>
      </c>
      <c r="E1114">
        <v>1301</v>
      </c>
      <c r="F1114">
        <v>1530</v>
      </c>
      <c r="G1114">
        <v>1053</v>
      </c>
      <c r="H1114">
        <v>673</v>
      </c>
      <c r="I1114">
        <v>1631</v>
      </c>
      <c r="J1114">
        <v>571</v>
      </c>
      <c r="K1114">
        <v>1168</v>
      </c>
      <c r="L1114">
        <v>655</v>
      </c>
      <c r="M1114">
        <v>848</v>
      </c>
      <c r="N1114">
        <v>347</v>
      </c>
      <c r="O1114">
        <v>892</v>
      </c>
      <c r="P1114">
        <v>1825</v>
      </c>
      <c r="Q1114">
        <v>1263</v>
      </c>
      <c r="R1114">
        <v>2160</v>
      </c>
      <c r="S1114">
        <v>1505</v>
      </c>
      <c r="T1114">
        <v>1182</v>
      </c>
      <c r="U1114">
        <f t="shared" si="17"/>
        <v>1</v>
      </c>
      <c r="V1114">
        <f>SUMIFS(Tabel132[Cluster],Tabel132[ID],A1114)</f>
        <v>29</v>
      </c>
      <c r="W1114">
        <f>IFERROR(_xlfn.T.TEST(E1114:N1114,O1114:T1114,2,2),"")</f>
        <v>4.783006851333594E-2</v>
      </c>
      <c r="X1114">
        <f>AVERAGE(E1114:N1114)</f>
        <v>977.7</v>
      </c>
      <c r="Y1114">
        <f>AVERAGE(O1114:T1114)</f>
        <v>1471.1666666666667</v>
      </c>
    </row>
    <row r="1115" spans="1:25" x14ac:dyDescent="0.25">
      <c r="A1115">
        <v>1126</v>
      </c>
      <c r="B1115" t="s">
        <v>481</v>
      </c>
      <c r="C1115">
        <v>75400</v>
      </c>
      <c r="D1115">
        <v>557</v>
      </c>
      <c r="E1115">
        <v>0</v>
      </c>
      <c r="F1115">
        <v>0</v>
      </c>
      <c r="G1115">
        <v>0</v>
      </c>
      <c r="H1115">
        <v>0</v>
      </c>
      <c r="I1115">
        <v>30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f t="shared" si="17"/>
        <v>1</v>
      </c>
      <c r="V1115">
        <f>SUMIFS(Tabel132[Cluster],Tabel132[ID],A1115)</f>
        <v>84</v>
      </c>
      <c r="W1115">
        <f>IFERROR(_xlfn.T.TEST(E1115:N1115,O1115:T1115,2,2),"")</f>
        <v>0.44173374263872223</v>
      </c>
      <c r="X1115">
        <f>AVERAGE(E1115:N1115)</f>
        <v>3.1</v>
      </c>
      <c r="Y1115">
        <f>AVERAGE(O1115:T1115)</f>
        <v>0</v>
      </c>
    </row>
    <row r="1116" spans="1:25" x14ac:dyDescent="0.25">
      <c r="A1116">
        <v>1127</v>
      </c>
      <c r="B1116" t="s">
        <v>482</v>
      </c>
      <c r="C1116">
        <v>28200</v>
      </c>
      <c r="D1116">
        <v>541</v>
      </c>
      <c r="E1116">
        <v>1425</v>
      </c>
      <c r="F1116">
        <v>2330</v>
      </c>
      <c r="G1116">
        <v>1407</v>
      </c>
      <c r="H1116">
        <v>901</v>
      </c>
      <c r="I1116">
        <v>1290</v>
      </c>
      <c r="J1116">
        <v>2671</v>
      </c>
      <c r="K1116">
        <v>1260</v>
      </c>
      <c r="L1116">
        <v>1253</v>
      </c>
      <c r="M1116">
        <v>1869</v>
      </c>
      <c r="N1116">
        <v>1375</v>
      </c>
      <c r="O1116">
        <v>1419</v>
      </c>
      <c r="P1116">
        <v>1081</v>
      </c>
      <c r="Q1116">
        <v>2178</v>
      </c>
      <c r="R1116">
        <v>1258</v>
      </c>
      <c r="S1116">
        <v>2220</v>
      </c>
      <c r="T1116">
        <v>1476</v>
      </c>
      <c r="U1116">
        <f t="shared" si="17"/>
        <v>1</v>
      </c>
      <c r="V1116">
        <f>SUMIFS(Tabel132[Cluster],Tabel132[ID],A1116)</f>
        <v>36</v>
      </c>
      <c r="W1116">
        <f>IFERROR(_xlfn.T.TEST(E1116:N1116,O1116:T1116,2,2),"")</f>
        <v>0.92121395586830257</v>
      </c>
      <c r="X1116">
        <f>AVERAGE(E1116:N1116)</f>
        <v>1578.1</v>
      </c>
      <c r="Y1116">
        <f>AVERAGE(O1116:T1116)</f>
        <v>1605.3333333333333</v>
      </c>
    </row>
    <row r="1117" spans="1:25" x14ac:dyDescent="0.25">
      <c r="A1117">
        <v>1128</v>
      </c>
      <c r="B1117" t="s">
        <v>483</v>
      </c>
      <c r="C1117">
        <v>5300</v>
      </c>
      <c r="D1117">
        <v>337</v>
      </c>
      <c r="E1117">
        <v>3672</v>
      </c>
      <c r="F1117">
        <v>4069</v>
      </c>
      <c r="G1117">
        <v>3840</v>
      </c>
      <c r="H1117">
        <v>1895</v>
      </c>
      <c r="I1117">
        <v>2693</v>
      </c>
      <c r="J1117">
        <v>205</v>
      </c>
      <c r="K1117">
        <v>1547</v>
      </c>
      <c r="L1117">
        <v>528</v>
      </c>
      <c r="M1117">
        <v>1336</v>
      </c>
      <c r="N1117">
        <v>771</v>
      </c>
      <c r="O1117">
        <v>7511</v>
      </c>
      <c r="P1117">
        <v>1619</v>
      </c>
      <c r="Q1117">
        <v>1684</v>
      </c>
      <c r="R1117">
        <v>2930</v>
      </c>
      <c r="S1117">
        <v>1718</v>
      </c>
      <c r="T1117">
        <v>1446</v>
      </c>
      <c r="U1117">
        <f t="shared" si="17"/>
        <v>1</v>
      </c>
      <c r="V1117">
        <f>SUMIFS(Tabel132[Cluster],Tabel132[ID],A1117)</f>
        <v>7</v>
      </c>
      <c r="W1117">
        <f>IFERROR(_xlfn.T.TEST(E1117:N1117,O1117:T1117,2,2),"")</f>
        <v>0.43056881981775885</v>
      </c>
      <c r="X1117">
        <f>AVERAGE(E1117:N1117)</f>
        <v>2055.6</v>
      </c>
      <c r="Y1117">
        <f>AVERAGE(O1117:T1117)</f>
        <v>2818</v>
      </c>
    </row>
    <row r="1118" spans="1:25" x14ac:dyDescent="0.25">
      <c r="A1118">
        <v>1129</v>
      </c>
      <c r="B1118" t="s">
        <v>1145</v>
      </c>
      <c r="C1118">
        <v>63400</v>
      </c>
      <c r="D1118">
        <v>343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f t="shared" si="17"/>
        <v>0</v>
      </c>
      <c r="V1118">
        <f>SUMIFS(Tabel132[Cluster],Tabel132[ID],A1118)</f>
        <v>0</v>
      </c>
      <c r="W1118" t="str">
        <f>IFERROR(_xlfn.T.TEST(E1118:N1118,O1118:T1118,2,2),"")</f>
        <v/>
      </c>
      <c r="X1118">
        <f>AVERAGE(E1118:N1118)</f>
        <v>0</v>
      </c>
      <c r="Y1118">
        <f>AVERAGE(O1118:T1118)</f>
        <v>0</v>
      </c>
    </row>
    <row r="1119" spans="1:25" x14ac:dyDescent="0.25">
      <c r="A1119">
        <v>1131</v>
      </c>
      <c r="B1119" t="s">
        <v>1146</v>
      </c>
      <c r="C1119">
        <v>100200</v>
      </c>
      <c r="D1119">
        <v>798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f t="shared" si="17"/>
        <v>0</v>
      </c>
      <c r="V1119">
        <f>SUMIFS(Tabel132[Cluster],Tabel132[ID],A1119)</f>
        <v>0</v>
      </c>
      <c r="W1119" t="str">
        <f>IFERROR(_xlfn.T.TEST(E1119:N1119,O1119:T1119,2,2),"")</f>
        <v/>
      </c>
      <c r="X1119">
        <f>AVERAGE(E1119:N1119)</f>
        <v>0</v>
      </c>
      <c r="Y1119">
        <f>AVERAGE(O1119:T1119)</f>
        <v>0</v>
      </c>
    </row>
    <row r="1120" spans="1:25" x14ac:dyDescent="0.25">
      <c r="A1120">
        <v>1132</v>
      </c>
      <c r="B1120" t="s">
        <v>1147</v>
      </c>
      <c r="C1120">
        <v>84800</v>
      </c>
      <c r="D1120">
        <v>771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f t="shared" si="17"/>
        <v>0</v>
      </c>
      <c r="V1120">
        <f>SUMIFS(Tabel132[Cluster],Tabel132[ID],A1120)</f>
        <v>93</v>
      </c>
      <c r="W1120" t="str">
        <f>IFERROR(_xlfn.T.TEST(E1120:N1120,O1120:T1120,2,2),"")</f>
        <v/>
      </c>
      <c r="X1120">
        <f>AVERAGE(E1120:N1120)</f>
        <v>0</v>
      </c>
      <c r="Y1120">
        <f>AVERAGE(O1120:T1120)</f>
        <v>0</v>
      </c>
    </row>
    <row r="1121" spans="1:25" x14ac:dyDescent="0.25">
      <c r="A1121">
        <v>1133</v>
      </c>
      <c r="B1121" t="s">
        <v>1148</v>
      </c>
      <c r="C1121">
        <v>44200</v>
      </c>
      <c r="D1121">
        <v>934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f t="shared" si="17"/>
        <v>0</v>
      </c>
      <c r="V1121">
        <f>SUMIFS(Tabel132[Cluster],Tabel132[ID],A1121)</f>
        <v>56</v>
      </c>
      <c r="W1121" t="str">
        <f>IFERROR(_xlfn.T.TEST(E1121:N1121,O1121:T1121,2,2),"")</f>
        <v/>
      </c>
      <c r="X1121">
        <f>AVERAGE(E1121:N1121)</f>
        <v>0</v>
      </c>
      <c r="Y1121">
        <f>AVERAGE(O1121:T1121)</f>
        <v>0</v>
      </c>
    </row>
    <row r="1122" spans="1:25" x14ac:dyDescent="0.25">
      <c r="A1122">
        <v>1139</v>
      </c>
      <c r="B1122" t="s">
        <v>484</v>
      </c>
      <c r="C1122">
        <v>34500</v>
      </c>
      <c r="D1122">
        <v>619</v>
      </c>
      <c r="E1122">
        <v>564</v>
      </c>
      <c r="F1122">
        <v>644</v>
      </c>
      <c r="G1122">
        <v>467</v>
      </c>
      <c r="H1122">
        <v>292</v>
      </c>
      <c r="I1122">
        <v>577</v>
      </c>
      <c r="J1122">
        <v>665</v>
      </c>
      <c r="K1122">
        <v>482</v>
      </c>
      <c r="L1122">
        <v>492</v>
      </c>
      <c r="M1122">
        <v>310</v>
      </c>
      <c r="N1122">
        <v>66</v>
      </c>
      <c r="O1122">
        <v>719</v>
      </c>
      <c r="P1122">
        <v>201</v>
      </c>
      <c r="Q1122">
        <v>782</v>
      </c>
      <c r="R1122">
        <v>933</v>
      </c>
      <c r="S1122">
        <v>431</v>
      </c>
      <c r="T1122">
        <v>321</v>
      </c>
      <c r="U1122">
        <f t="shared" si="17"/>
        <v>1</v>
      </c>
      <c r="V1122">
        <f>SUMIFS(Tabel132[Cluster],Tabel132[ID],A1122)</f>
        <v>44</v>
      </c>
      <c r="W1122">
        <f>IFERROR(_xlfn.T.TEST(E1122:N1122,O1122:T1122,2,2),"")</f>
        <v>0.37072881486509213</v>
      </c>
      <c r="X1122">
        <f>AVERAGE(E1122:N1122)</f>
        <v>455.9</v>
      </c>
      <c r="Y1122">
        <f>AVERAGE(O1122:T1122)</f>
        <v>564.5</v>
      </c>
    </row>
    <row r="1123" spans="1:25" x14ac:dyDescent="0.25">
      <c r="A1123">
        <v>1140</v>
      </c>
      <c r="B1123" t="s">
        <v>1149</v>
      </c>
      <c r="C1123">
        <v>37100</v>
      </c>
      <c r="D1123">
        <v>566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f t="shared" si="17"/>
        <v>0</v>
      </c>
      <c r="V1123">
        <f>SUMIFS(Tabel132[Cluster],Tabel132[ID],A1123)</f>
        <v>47</v>
      </c>
      <c r="W1123" t="str">
        <f>IFERROR(_xlfn.T.TEST(E1123:N1123,O1123:T1123,2,2),"")</f>
        <v/>
      </c>
      <c r="X1123">
        <f>AVERAGE(E1123:N1123)</f>
        <v>0</v>
      </c>
      <c r="Y1123">
        <f>AVERAGE(O1123:T1123)</f>
        <v>0</v>
      </c>
    </row>
    <row r="1124" spans="1:25" x14ac:dyDescent="0.25">
      <c r="A1124">
        <v>1141</v>
      </c>
      <c r="B1124" t="s">
        <v>1150</v>
      </c>
      <c r="C1124">
        <v>37200</v>
      </c>
      <c r="D1124">
        <v>566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f t="shared" si="17"/>
        <v>0</v>
      </c>
      <c r="V1124">
        <f>SUMIFS(Tabel132[Cluster],Tabel132[ID],A1124)</f>
        <v>47</v>
      </c>
      <c r="W1124" t="str">
        <f>IFERROR(_xlfn.T.TEST(E1124:N1124,O1124:T1124,2,2),"")</f>
        <v/>
      </c>
      <c r="X1124">
        <f>AVERAGE(E1124:N1124)</f>
        <v>0</v>
      </c>
      <c r="Y1124">
        <f>AVERAGE(O1124:T1124)</f>
        <v>0</v>
      </c>
    </row>
    <row r="1125" spans="1:25" x14ac:dyDescent="0.25">
      <c r="A1125">
        <v>1142</v>
      </c>
      <c r="B1125" t="s">
        <v>1151</v>
      </c>
      <c r="C1125">
        <v>37300</v>
      </c>
      <c r="D1125">
        <v>566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f t="shared" si="17"/>
        <v>0</v>
      </c>
      <c r="V1125">
        <f>SUMIFS(Tabel132[Cluster],Tabel132[ID],A1125)</f>
        <v>47</v>
      </c>
      <c r="W1125" t="str">
        <f>IFERROR(_xlfn.T.TEST(E1125:N1125,O1125:T1125,2,2),"")</f>
        <v/>
      </c>
      <c r="X1125">
        <f>AVERAGE(E1125:N1125)</f>
        <v>0</v>
      </c>
      <c r="Y1125">
        <f>AVERAGE(O1125:T1125)</f>
        <v>0</v>
      </c>
    </row>
    <row r="1126" spans="1:25" x14ac:dyDescent="0.25">
      <c r="A1126">
        <v>1143</v>
      </c>
      <c r="B1126" t="s">
        <v>1152</v>
      </c>
      <c r="C1126">
        <v>62800</v>
      </c>
      <c r="D1126">
        <v>528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f t="shared" si="17"/>
        <v>0</v>
      </c>
      <c r="V1126">
        <f>SUMIFS(Tabel132[Cluster],Tabel132[ID],A1126)</f>
        <v>0</v>
      </c>
      <c r="W1126" t="str">
        <f>IFERROR(_xlfn.T.TEST(E1126:N1126,O1126:T1126,2,2),"")</f>
        <v/>
      </c>
      <c r="X1126">
        <f>AVERAGE(E1126:N1126)</f>
        <v>0</v>
      </c>
      <c r="Y1126">
        <f>AVERAGE(O1126:T1126)</f>
        <v>0</v>
      </c>
    </row>
    <row r="1127" spans="1:25" x14ac:dyDescent="0.25">
      <c r="A1127">
        <v>1144</v>
      </c>
      <c r="B1127" t="s">
        <v>1153</v>
      </c>
      <c r="C1127">
        <v>62600</v>
      </c>
      <c r="D1127">
        <v>528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f t="shared" si="17"/>
        <v>0</v>
      </c>
      <c r="V1127">
        <f>SUMIFS(Tabel132[Cluster],Tabel132[ID],A1127)</f>
        <v>0</v>
      </c>
      <c r="W1127" t="str">
        <f>IFERROR(_xlfn.T.TEST(E1127:N1127,O1127:T1127,2,2),"")</f>
        <v/>
      </c>
      <c r="X1127">
        <f>AVERAGE(E1127:N1127)</f>
        <v>0</v>
      </c>
      <c r="Y1127">
        <f>AVERAGE(O1127:T1127)</f>
        <v>0</v>
      </c>
    </row>
    <row r="1128" spans="1:25" x14ac:dyDescent="0.25">
      <c r="A1128">
        <v>1145</v>
      </c>
      <c r="B1128" t="s">
        <v>1154</v>
      </c>
      <c r="C1128">
        <v>62700</v>
      </c>
      <c r="D1128">
        <v>528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f t="shared" si="17"/>
        <v>0</v>
      </c>
      <c r="V1128">
        <f>SUMIFS(Tabel132[Cluster],Tabel132[ID],A1128)</f>
        <v>0</v>
      </c>
      <c r="W1128" t="str">
        <f>IFERROR(_xlfn.T.TEST(E1128:N1128,O1128:T1128,2,2),"")</f>
        <v/>
      </c>
      <c r="X1128">
        <f>AVERAGE(E1128:N1128)</f>
        <v>0</v>
      </c>
      <c r="Y1128">
        <f>AVERAGE(O1128:T1128)</f>
        <v>0</v>
      </c>
    </row>
    <row r="1129" spans="1:25" x14ac:dyDescent="0.25">
      <c r="A1129">
        <v>10671</v>
      </c>
      <c r="B1129" t="s">
        <v>1155</v>
      </c>
      <c r="C1129">
        <v>78400</v>
      </c>
      <c r="D1129">
        <v>1097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f t="shared" si="17"/>
        <v>0</v>
      </c>
      <c r="V1129">
        <f>SUMIFS(Tabel132[Cluster],Tabel132[ID],A1129)</f>
        <v>0</v>
      </c>
      <c r="W1129" t="str">
        <f>IFERROR(_xlfn.T.TEST(E1129:N1129,O1129:T1129,2,2),"")</f>
        <v/>
      </c>
      <c r="X1129">
        <f>AVERAGE(E1129:N1129)</f>
        <v>0</v>
      </c>
      <c r="Y1129">
        <f>AVERAGE(O1129:T1129)</f>
        <v>0</v>
      </c>
    </row>
    <row r="1130" spans="1:25" x14ac:dyDescent="0.25">
      <c r="A1130">
        <v>10672</v>
      </c>
      <c r="B1130" t="s">
        <v>1156</v>
      </c>
      <c r="C1130">
        <v>60000</v>
      </c>
      <c r="D1130">
        <v>1007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f t="shared" si="17"/>
        <v>0</v>
      </c>
      <c r="V1130">
        <f>SUMIFS(Tabel132[Cluster],Tabel132[ID],A1130)</f>
        <v>0</v>
      </c>
      <c r="W1130" t="str">
        <f>IFERROR(_xlfn.T.TEST(E1130:N1130,O1130:T1130,2,2),"")</f>
        <v/>
      </c>
      <c r="X1130">
        <f>AVERAGE(E1130:N1130)</f>
        <v>0</v>
      </c>
      <c r="Y1130">
        <f>AVERAGE(O1130:T1130)</f>
        <v>0</v>
      </c>
    </row>
    <row r="1131" spans="1:25" x14ac:dyDescent="0.25">
      <c r="A1131">
        <v>10673</v>
      </c>
      <c r="B1131" t="s">
        <v>1157</v>
      </c>
      <c r="C1131">
        <v>59900</v>
      </c>
      <c r="D1131">
        <v>1007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f t="shared" si="17"/>
        <v>0</v>
      </c>
      <c r="V1131">
        <f>SUMIFS(Tabel132[Cluster],Tabel132[ID],A1131)</f>
        <v>0</v>
      </c>
      <c r="W1131" t="str">
        <f>IFERROR(_xlfn.T.TEST(E1131:N1131,O1131:T1131,2,2),"")</f>
        <v/>
      </c>
      <c r="X1131">
        <f>AVERAGE(E1131:N1131)</f>
        <v>0</v>
      </c>
      <c r="Y1131">
        <f>AVERAGE(O1131:T1131)</f>
        <v>0</v>
      </c>
    </row>
    <row r="1132" spans="1:25" x14ac:dyDescent="0.25">
      <c r="A1132">
        <v>10674</v>
      </c>
      <c r="B1132" t="s">
        <v>1158</v>
      </c>
      <c r="C1132">
        <v>59800</v>
      </c>
      <c r="D1132">
        <v>1007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f t="shared" si="17"/>
        <v>0</v>
      </c>
      <c r="V1132">
        <f>SUMIFS(Tabel132[Cluster],Tabel132[ID],A1132)</f>
        <v>0</v>
      </c>
      <c r="W1132" t="str">
        <f>IFERROR(_xlfn.T.TEST(E1132:N1132,O1132:T1132,2,2),"")</f>
        <v/>
      </c>
      <c r="X1132">
        <f>AVERAGE(E1132:N1132)</f>
        <v>0</v>
      </c>
      <c r="Y1132">
        <f>AVERAGE(O1132:T1132)</f>
        <v>0</v>
      </c>
    </row>
    <row r="1133" spans="1:25" x14ac:dyDescent="0.25">
      <c r="A1133">
        <v>10675</v>
      </c>
      <c r="B1133" t="s">
        <v>1159</v>
      </c>
      <c r="C1133">
        <v>60500</v>
      </c>
      <c r="D1133">
        <v>1056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f t="shared" si="17"/>
        <v>0</v>
      </c>
      <c r="V1133">
        <f>SUMIFS(Tabel132[Cluster],Tabel132[ID],A1133)</f>
        <v>0</v>
      </c>
      <c r="W1133" t="str">
        <f>IFERROR(_xlfn.T.TEST(E1133:N1133,O1133:T1133,2,2),"")</f>
        <v/>
      </c>
      <c r="X1133">
        <f>AVERAGE(E1133:N1133)</f>
        <v>0</v>
      </c>
      <c r="Y1133">
        <f>AVERAGE(O1133:T1133)</f>
        <v>0</v>
      </c>
    </row>
    <row r="1134" spans="1:25" x14ac:dyDescent="0.25">
      <c r="A1134">
        <v>10676</v>
      </c>
      <c r="B1134" t="s">
        <v>1160</v>
      </c>
      <c r="C1134">
        <v>60400</v>
      </c>
      <c r="D1134">
        <v>1056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f t="shared" si="17"/>
        <v>0</v>
      </c>
      <c r="V1134">
        <f>SUMIFS(Tabel132[Cluster],Tabel132[ID],A1134)</f>
        <v>0</v>
      </c>
      <c r="W1134" t="str">
        <f>IFERROR(_xlfn.T.TEST(E1134:N1134,O1134:T1134,2,2),"")</f>
        <v/>
      </c>
      <c r="X1134">
        <f>AVERAGE(E1134:N1134)</f>
        <v>0</v>
      </c>
      <c r="Y1134">
        <f>AVERAGE(O1134:T1134)</f>
        <v>0</v>
      </c>
    </row>
    <row r="1135" spans="1:25" x14ac:dyDescent="0.25">
      <c r="A1135">
        <v>10677</v>
      </c>
      <c r="B1135" t="s">
        <v>1161</v>
      </c>
      <c r="C1135">
        <v>60300</v>
      </c>
      <c r="D1135">
        <v>1056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f t="shared" si="17"/>
        <v>0</v>
      </c>
      <c r="V1135">
        <f>SUMIFS(Tabel132[Cluster],Tabel132[ID],A1135)</f>
        <v>0</v>
      </c>
      <c r="W1135" t="str">
        <f>IFERROR(_xlfn.T.TEST(E1135:N1135,O1135:T1135,2,2),"")</f>
        <v/>
      </c>
      <c r="X1135">
        <f>AVERAGE(E1135:N1135)</f>
        <v>0</v>
      </c>
      <c r="Y1135">
        <f>AVERAGE(O1135:T1135)</f>
        <v>0</v>
      </c>
    </row>
    <row r="1136" spans="1:25" x14ac:dyDescent="0.25">
      <c r="A1136">
        <v>10678</v>
      </c>
      <c r="B1136" t="s">
        <v>1162</v>
      </c>
      <c r="C1136">
        <v>60900</v>
      </c>
      <c r="D1136">
        <v>1064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f t="shared" si="17"/>
        <v>0</v>
      </c>
      <c r="V1136">
        <f>SUMIFS(Tabel132[Cluster],Tabel132[ID],A1136)</f>
        <v>0</v>
      </c>
      <c r="W1136" t="str">
        <f>IFERROR(_xlfn.T.TEST(E1136:N1136,O1136:T1136,2,2),"")</f>
        <v/>
      </c>
      <c r="X1136">
        <f>AVERAGE(E1136:N1136)</f>
        <v>0</v>
      </c>
      <c r="Y1136">
        <f>AVERAGE(O1136:T1136)</f>
        <v>0</v>
      </c>
    </row>
    <row r="1137" spans="1:25" x14ac:dyDescent="0.25">
      <c r="A1137">
        <v>10679</v>
      </c>
      <c r="B1137" t="s">
        <v>1163</v>
      </c>
      <c r="C1137">
        <v>60800</v>
      </c>
      <c r="D1137">
        <v>1064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f t="shared" si="17"/>
        <v>0</v>
      </c>
      <c r="V1137">
        <f>SUMIFS(Tabel132[Cluster],Tabel132[ID],A1137)</f>
        <v>0</v>
      </c>
      <c r="W1137" t="str">
        <f>IFERROR(_xlfn.T.TEST(E1137:N1137,O1137:T1137,2,2),"")</f>
        <v/>
      </c>
      <c r="X1137">
        <f>AVERAGE(E1137:N1137)</f>
        <v>0</v>
      </c>
      <c r="Y1137">
        <f>AVERAGE(O1137:T1137)</f>
        <v>0</v>
      </c>
    </row>
    <row r="1138" spans="1:25" x14ac:dyDescent="0.25">
      <c r="A1138">
        <v>10680</v>
      </c>
      <c r="B1138" t="s">
        <v>1164</v>
      </c>
      <c r="C1138">
        <v>60700</v>
      </c>
      <c r="D1138">
        <v>1064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f t="shared" si="17"/>
        <v>0</v>
      </c>
      <c r="V1138">
        <f>SUMIFS(Tabel132[Cluster],Tabel132[ID],A1138)</f>
        <v>0</v>
      </c>
      <c r="W1138" t="str">
        <f>IFERROR(_xlfn.T.TEST(E1138:N1138,O1138:T1138,2,2),"")</f>
        <v/>
      </c>
      <c r="X1138">
        <f>AVERAGE(E1138:N1138)</f>
        <v>0</v>
      </c>
      <c r="Y1138">
        <f>AVERAGE(O1138:T1138)</f>
        <v>0</v>
      </c>
    </row>
    <row r="1139" spans="1:25" x14ac:dyDescent="0.25">
      <c r="A1139">
        <v>10681</v>
      </c>
      <c r="B1139" t="s">
        <v>1165</v>
      </c>
      <c r="C1139">
        <v>61300</v>
      </c>
      <c r="D1139">
        <v>1025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f t="shared" si="17"/>
        <v>0</v>
      </c>
      <c r="V1139">
        <f>SUMIFS(Tabel132[Cluster],Tabel132[ID],A1139)</f>
        <v>0</v>
      </c>
      <c r="W1139" t="str">
        <f>IFERROR(_xlfn.T.TEST(E1139:N1139,O1139:T1139,2,2),"")</f>
        <v/>
      </c>
      <c r="X1139">
        <f>AVERAGE(E1139:N1139)</f>
        <v>0</v>
      </c>
      <c r="Y1139">
        <f>AVERAGE(O1139:T1139)</f>
        <v>0</v>
      </c>
    </row>
    <row r="1140" spans="1:25" x14ac:dyDescent="0.25">
      <c r="A1140">
        <v>10682</v>
      </c>
      <c r="B1140" t="s">
        <v>1166</v>
      </c>
      <c r="C1140">
        <v>61200</v>
      </c>
      <c r="D1140">
        <v>1025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f t="shared" si="17"/>
        <v>0</v>
      </c>
      <c r="V1140">
        <f>SUMIFS(Tabel132[Cluster],Tabel132[ID],A1140)</f>
        <v>0</v>
      </c>
      <c r="W1140" t="str">
        <f>IFERROR(_xlfn.T.TEST(E1140:N1140,O1140:T1140,2,2),"")</f>
        <v/>
      </c>
      <c r="X1140">
        <f>AVERAGE(E1140:N1140)</f>
        <v>0</v>
      </c>
      <c r="Y1140">
        <f>AVERAGE(O1140:T1140)</f>
        <v>0</v>
      </c>
    </row>
    <row r="1141" spans="1:25" x14ac:dyDescent="0.25">
      <c r="A1141">
        <v>10683</v>
      </c>
      <c r="B1141" t="s">
        <v>1167</v>
      </c>
      <c r="C1141">
        <v>61100</v>
      </c>
      <c r="D1141">
        <v>1025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f t="shared" si="17"/>
        <v>0</v>
      </c>
      <c r="V1141">
        <f>SUMIFS(Tabel132[Cluster],Tabel132[ID],A1141)</f>
        <v>0</v>
      </c>
      <c r="W1141" t="str">
        <f>IFERROR(_xlfn.T.TEST(E1141:N1141,O1141:T1141,2,2),"")</f>
        <v/>
      </c>
      <c r="X1141">
        <f>AVERAGE(E1141:N1141)</f>
        <v>0</v>
      </c>
      <c r="Y1141">
        <f>AVERAGE(O1141:T1141)</f>
        <v>0</v>
      </c>
    </row>
    <row r="1142" spans="1:25" x14ac:dyDescent="0.25">
      <c r="A1142">
        <v>10684</v>
      </c>
      <c r="B1142" t="s">
        <v>1168</v>
      </c>
      <c r="C1142">
        <v>61700</v>
      </c>
      <c r="D1142">
        <v>1033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f t="shared" si="17"/>
        <v>0</v>
      </c>
      <c r="V1142">
        <f>SUMIFS(Tabel132[Cluster],Tabel132[ID],A1142)</f>
        <v>0</v>
      </c>
      <c r="W1142" t="str">
        <f>IFERROR(_xlfn.T.TEST(E1142:N1142,O1142:T1142,2,2),"")</f>
        <v/>
      </c>
      <c r="X1142">
        <f>AVERAGE(E1142:N1142)</f>
        <v>0</v>
      </c>
      <c r="Y1142">
        <f>AVERAGE(O1142:T1142)</f>
        <v>0</v>
      </c>
    </row>
    <row r="1143" spans="1:25" x14ac:dyDescent="0.25">
      <c r="A1143">
        <v>10685</v>
      </c>
      <c r="B1143" t="s">
        <v>1169</v>
      </c>
      <c r="C1143">
        <v>61600</v>
      </c>
      <c r="D1143">
        <v>1033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f t="shared" si="17"/>
        <v>0</v>
      </c>
      <c r="V1143">
        <f>SUMIFS(Tabel132[Cluster],Tabel132[ID],A1143)</f>
        <v>0</v>
      </c>
      <c r="W1143" t="str">
        <f>IFERROR(_xlfn.T.TEST(E1143:N1143,O1143:T1143,2,2),"")</f>
        <v/>
      </c>
      <c r="X1143">
        <f>AVERAGE(E1143:N1143)</f>
        <v>0</v>
      </c>
      <c r="Y1143">
        <f>AVERAGE(O1143:T1143)</f>
        <v>0</v>
      </c>
    </row>
    <row r="1144" spans="1:25" x14ac:dyDescent="0.25">
      <c r="A1144">
        <v>10686</v>
      </c>
      <c r="B1144" t="s">
        <v>1170</v>
      </c>
      <c r="C1144">
        <v>61500</v>
      </c>
      <c r="D1144">
        <v>1033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f t="shared" si="17"/>
        <v>0</v>
      </c>
      <c r="V1144">
        <f>SUMIFS(Tabel132[Cluster],Tabel132[ID],A1144)</f>
        <v>0</v>
      </c>
      <c r="W1144" t="str">
        <f>IFERROR(_xlfn.T.TEST(E1144:N1144,O1144:T1144,2,2),"")</f>
        <v/>
      </c>
      <c r="X1144">
        <f>AVERAGE(E1144:N1144)</f>
        <v>0</v>
      </c>
      <c r="Y1144">
        <f>AVERAGE(O1144:T1144)</f>
        <v>0</v>
      </c>
    </row>
    <row r="1145" spans="1:25" x14ac:dyDescent="0.25">
      <c r="A1145">
        <v>10687</v>
      </c>
      <c r="B1145" t="s">
        <v>1171</v>
      </c>
      <c r="C1145">
        <v>62100</v>
      </c>
      <c r="D1145">
        <v>1041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f t="shared" si="17"/>
        <v>0</v>
      </c>
      <c r="V1145">
        <f>SUMIFS(Tabel132[Cluster],Tabel132[ID],A1145)</f>
        <v>0</v>
      </c>
      <c r="W1145" t="str">
        <f>IFERROR(_xlfn.T.TEST(E1145:N1145,O1145:T1145,2,2),"")</f>
        <v/>
      </c>
      <c r="X1145">
        <f>AVERAGE(E1145:N1145)</f>
        <v>0</v>
      </c>
      <c r="Y1145">
        <f>AVERAGE(O1145:T1145)</f>
        <v>0</v>
      </c>
    </row>
    <row r="1146" spans="1:25" x14ac:dyDescent="0.25">
      <c r="A1146">
        <v>10688</v>
      </c>
      <c r="B1146" t="s">
        <v>1172</v>
      </c>
      <c r="C1146">
        <v>62000</v>
      </c>
      <c r="D1146">
        <v>1041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f t="shared" si="17"/>
        <v>0</v>
      </c>
      <c r="V1146">
        <f>SUMIFS(Tabel132[Cluster],Tabel132[ID],A1146)</f>
        <v>0</v>
      </c>
      <c r="W1146" t="str">
        <f>IFERROR(_xlfn.T.TEST(E1146:N1146,O1146:T1146,2,2),"")</f>
        <v/>
      </c>
      <c r="X1146">
        <f>AVERAGE(E1146:N1146)</f>
        <v>0</v>
      </c>
      <c r="Y1146">
        <f>AVERAGE(O1146:T1146)</f>
        <v>0</v>
      </c>
    </row>
    <row r="1147" spans="1:25" x14ac:dyDescent="0.25">
      <c r="A1147">
        <v>10689</v>
      </c>
      <c r="B1147" t="s">
        <v>1173</v>
      </c>
      <c r="C1147">
        <v>61900</v>
      </c>
      <c r="D1147">
        <v>1041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f t="shared" si="17"/>
        <v>0</v>
      </c>
      <c r="V1147">
        <f>SUMIFS(Tabel132[Cluster],Tabel132[ID],A1147)</f>
        <v>0</v>
      </c>
      <c r="W1147" t="str">
        <f>IFERROR(_xlfn.T.TEST(E1147:N1147,O1147:T1147,2,2),"")</f>
        <v/>
      </c>
      <c r="X1147">
        <f>AVERAGE(E1147:N1147)</f>
        <v>0</v>
      </c>
      <c r="Y1147">
        <f>AVERAGE(O1147:T1147)</f>
        <v>0</v>
      </c>
    </row>
    <row r="1148" spans="1:25" x14ac:dyDescent="0.25">
      <c r="A1148">
        <v>10690</v>
      </c>
      <c r="B1148" t="s">
        <v>1174</v>
      </c>
      <c r="C1148">
        <v>62500</v>
      </c>
      <c r="D1148">
        <v>1049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f t="shared" si="17"/>
        <v>0</v>
      </c>
      <c r="V1148">
        <f>SUMIFS(Tabel132[Cluster],Tabel132[ID],A1148)</f>
        <v>0</v>
      </c>
      <c r="W1148" t="str">
        <f>IFERROR(_xlfn.T.TEST(E1148:N1148,O1148:T1148,2,2),"")</f>
        <v/>
      </c>
      <c r="X1148">
        <f>AVERAGE(E1148:N1148)</f>
        <v>0</v>
      </c>
      <c r="Y1148">
        <f>AVERAGE(O1148:T1148)</f>
        <v>0</v>
      </c>
    </row>
    <row r="1149" spans="1:25" x14ac:dyDescent="0.25">
      <c r="A1149">
        <v>10691</v>
      </c>
      <c r="B1149" t="s">
        <v>1175</v>
      </c>
      <c r="C1149">
        <v>62400</v>
      </c>
      <c r="D1149">
        <v>1049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f t="shared" si="17"/>
        <v>0</v>
      </c>
      <c r="V1149">
        <f>SUMIFS(Tabel132[Cluster],Tabel132[ID],A1149)</f>
        <v>0</v>
      </c>
      <c r="W1149" t="str">
        <f>IFERROR(_xlfn.T.TEST(E1149:N1149,O1149:T1149,2,2),"")</f>
        <v/>
      </c>
      <c r="X1149">
        <f>AVERAGE(E1149:N1149)</f>
        <v>0</v>
      </c>
      <c r="Y1149">
        <f>AVERAGE(O1149:T1149)</f>
        <v>0</v>
      </c>
    </row>
    <row r="1150" spans="1:25" x14ac:dyDescent="0.25">
      <c r="A1150">
        <v>10692</v>
      </c>
      <c r="B1150" t="s">
        <v>1176</v>
      </c>
      <c r="C1150">
        <v>62300</v>
      </c>
      <c r="D1150">
        <v>1049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f t="shared" si="17"/>
        <v>0</v>
      </c>
      <c r="V1150">
        <f>SUMIFS(Tabel132[Cluster],Tabel132[ID],A1150)</f>
        <v>0</v>
      </c>
      <c r="W1150" t="str">
        <f>IFERROR(_xlfn.T.TEST(E1150:N1150,O1150:T1150,2,2),"")</f>
        <v/>
      </c>
      <c r="X1150">
        <f>AVERAGE(E1150:N1150)</f>
        <v>0</v>
      </c>
      <c r="Y1150">
        <f>AVERAGE(O1150:T1150)</f>
        <v>0</v>
      </c>
    </row>
    <row r="1151" spans="1:25" x14ac:dyDescent="0.25">
      <c r="A1151">
        <v>10693</v>
      </c>
      <c r="B1151" t="s">
        <v>1177</v>
      </c>
      <c r="C1151">
        <v>44400</v>
      </c>
      <c r="D1151">
        <v>843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f t="shared" si="17"/>
        <v>0</v>
      </c>
      <c r="V1151">
        <f>SUMIFS(Tabel132[Cluster],Tabel132[ID],A1151)</f>
        <v>57</v>
      </c>
      <c r="W1151" t="str">
        <f>IFERROR(_xlfn.T.TEST(E1151:N1151,O1151:T1151,2,2),"")</f>
        <v/>
      </c>
      <c r="X1151">
        <f>AVERAGE(E1151:N1151)</f>
        <v>0</v>
      </c>
      <c r="Y1151">
        <f>AVERAGE(O1151:T1151)</f>
        <v>0</v>
      </c>
    </row>
    <row r="1152" spans="1:25" x14ac:dyDescent="0.25">
      <c r="A1152">
        <v>10694</v>
      </c>
      <c r="B1152" t="s">
        <v>1178</v>
      </c>
      <c r="C1152">
        <v>44500</v>
      </c>
      <c r="D1152">
        <v>843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f t="shared" si="17"/>
        <v>0</v>
      </c>
      <c r="V1152">
        <f>SUMIFS(Tabel132[Cluster],Tabel132[ID],A1152)</f>
        <v>57</v>
      </c>
      <c r="W1152" t="str">
        <f>IFERROR(_xlfn.T.TEST(E1152:N1152,O1152:T1152,2,2),"")</f>
        <v/>
      </c>
      <c r="X1152">
        <f>AVERAGE(E1152:N1152)</f>
        <v>0</v>
      </c>
      <c r="Y1152">
        <f>AVERAGE(O1152:T1152)</f>
        <v>0</v>
      </c>
    </row>
    <row r="1153" spans="1:25" x14ac:dyDescent="0.25">
      <c r="A1153">
        <v>10695</v>
      </c>
      <c r="B1153" t="s">
        <v>1179</v>
      </c>
      <c r="C1153">
        <v>44600</v>
      </c>
      <c r="D1153">
        <v>843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f t="shared" si="17"/>
        <v>0</v>
      </c>
      <c r="V1153">
        <f>SUMIFS(Tabel132[Cluster],Tabel132[ID],A1153)</f>
        <v>57</v>
      </c>
      <c r="W1153" t="str">
        <f>IFERROR(_xlfn.T.TEST(E1153:N1153,O1153:T1153,2,2),"")</f>
        <v/>
      </c>
      <c r="X1153">
        <f>AVERAGE(E1153:N1153)</f>
        <v>0</v>
      </c>
      <c r="Y1153">
        <f>AVERAGE(O1153:T1153)</f>
        <v>0</v>
      </c>
    </row>
    <row r="1154" spans="1:25" x14ac:dyDescent="0.25">
      <c r="A1154">
        <v>10696</v>
      </c>
      <c r="B1154" t="s">
        <v>1180</v>
      </c>
      <c r="C1154">
        <v>44800</v>
      </c>
      <c r="D1154">
        <v>1037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f t="shared" si="17"/>
        <v>0</v>
      </c>
      <c r="V1154">
        <f>SUMIFS(Tabel132[Cluster],Tabel132[ID],A1154)</f>
        <v>58</v>
      </c>
      <c r="W1154" t="str">
        <f>IFERROR(_xlfn.T.TEST(E1154:N1154,O1154:T1154,2,2),"")</f>
        <v/>
      </c>
      <c r="X1154">
        <f>AVERAGE(E1154:N1154)</f>
        <v>0</v>
      </c>
      <c r="Y1154">
        <f>AVERAGE(O1154:T1154)</f>
        <v>0</v>
      </c>
    </row>
    <row r="1155" spans="1:25" x14ac:dyDescent="0.25">
      <c r="A1155">
        <v>10697</v>
      </c>
      <c r="B1155" t="s">
        <v>1181</v>
      </c>
      <c r="C1155">
        <v>44900</v>
      </c>
      <c r="D1155">
        <v>1037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f t="shared" si="17"/>
        <v>0</v>
      </c>
      <c r="V1155">
        <f>SUMIFS(Tabel132[Cluster],Tabel132[ID],A1155)</f>
        <v>58</v>
      </c>
      <c r="W1155" t="str">
        <f>IFERROR(_xlfn.T.TEST(E1155:N1155,O1155:T1155,2,2),"")</f>
        <v/>
      </c>
      <c r="X1155">
        <f>AVERAGE(E1155:N1155)</f>
        <v>0</v>
      </c>
      <c r="Y1155">
        <f>AVERAGE(O1155:T1155)</f>
        <v>0</v>
      </c>
    </row>
    <row r="1156" spans="1:25" x14ac:dyDescent="0.25">
      <c r="A1156">
        <v>10698</v>
      </c>
      <c r="B1156" t="s">
        <v>1182</v>
      </c>
      <c r="C1156">
        <v>45000</v>
      </c>
      <c r="D1156">
        <v>1037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f t="shared" ref="U1156:U1219" si="18">IF(AND(X1156=0,Y1156=0),0,1)</f>
        <v>0</v>
      </c>
      <c r="V1156">
        <f>SUMIFS(Tabel132[Cluster],Tabel132[ID],A1156)</f>
        <v>58</v>
      </c>
      <c r="W1156" t="str">
        <f>IFERROR(_xlfn.T.TEST(E1156:N1156,O1156:T1156,2,2),"")</f>
        <v/>
      </c>
      <c r="X1156">
        <f>AVERAGE(E1156:N1156)</f>
        <v>0</v>
      </c>
      <c r="Y1156">
        <f>AVERAGE(O1156:T1156)</f>
        <v>0</v>
      </c>
    </row>
    <row r="1157" spans="1:25" x14ac:dyDescent="0.25">
      <c r="A1157">
        <v>10699</v>
      </c>
      <c r="B1157" t="s">
        <v>1183</v>
      </c>
      <c r="C1157">
        <v>45200</v>
      </c>
      <c r="D1157">
        <v>1084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f t="shared" si="18"/>
        <v>0</v>
      </c>
      <c r="V1157">
        <f>SUMIFS(Tabel132[Cluster],Tabel132[ID],A1157)</f>
        <v>59</v>
      </c>
      <c r="W1157" t="str">
        <f>IFERROR(_xlfn.T.TEST(E1157:N1157,O1157:T1157,2,2),"")</f>
        <v/>
      </c>
      <c r="X1157">
        <f>AVERAGE(E1157:N1157)</f>
        <v>0</v>
      </c>
      <c r="Y1157">
        <f>AVERAGE(O1157:T1157)</f>
        <v>0</v>
      </c>
    </row>
    <row r="1158" spans="1:25" x14ac:dyDescent="0.25">
      <c r="A1158">
        <v>10700</v>
      </c>
      <c r="B1158" t="s">
        <v>1184</v>
      </c>
      <c r="C1158">
        <v>45300</v>
      </c>
      <c r="D1158">
        <v>1084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f t="shared" si="18"/>
        <v>0</v>
      </c>
      <c r="V1158">
        <f>SUMIFS(Tabel132[Cluster],Tabel132[ID],A1158)</f>
        <v>59</v>
      </c>
      <c r="W1158" t="str">
        <f>IFERROR(_xlfn.T.TEST(E1158:N1158,O1158:T1158,2,2),"")</f>
        <v/>
      </c>
      <c r="X1158">
        <f>AVERAGE(E1158:N1158)</f>
        <v>0</v>
      </c>
      <c r="Y1158">
        <f>AVERAGE(O1158:T1158)</f>
        <v>0</v>
      </c>
    </row>
    <row r="1159" spans="1:25" x14ac:dyDescent="0.25">
      <c r="A1159">
        <v>10701</v>
      </c>
      <c r="B1159" t="s">
        <v>1185</v>
      </c>
      <c r="C1159">
        <v>45400</v>
      </c>
      <c r="D1159">
        <v>1084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f t="shared" si="18"/>
        <v>0</v>
      </c>
      <c r="V1159">
        <f>SUMIFS(Tabel132[Cluster],Tabel132[ID],A1159)</f>
        <v>59</v>
      </c>
      <c r="W1159" t="str">
        <f>IFERROR(_xlfn.T.TEST(E1159:N1159,O1159:T1159,2,2),"")</f>
        <v/>
      </c>
      <c r="X1159">
        <f>AVERAGE(E1159:N1159)</f>
        <v>0</v>
      </c>
      <c r="Y1159">
        <f>AVERAGE(O1159:T1159)</f>
        <v>0</v>
      </c>
    </row>
    <row r="1160" spans="1:25" x14ac:dyDescent="0.25">
      <c r="A1160">
        <v>10702</v>
      </c>
      <c r="B1160" t="s">
        <v>1186</v>
      </c>
      <c r="C1160">
        <v>39700</v>
      </c>
      <c r="D1160">
        <v>726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f t="shared" si="18"/>
        <v>0</v>
      </c>
      <c r="V1160">
        <f>SUMIFS(Tabel132[Cluster],Tabel132[ID],A1160)</f>
        <v>52</v>
      </c>
      <c r="W1160" t="str">
        <f>IFERROR(_xlfn.T.TEST(E1160:N1160,O1160:T1160,2,2),"")</f>
        <v/>
      </c>
      <c r="X1160">
        <f>AVERAGE(E1160:N1160)</f>
        <v>0</v>
      </c>
      <c r="Y1160">
        <f>AVERAGE(O1160:T1160)</f>
        <v>0</v>
      </c>
    </row>
    <row r="1161" spans="1:25" x14ac:dyDescent="0.25">
      <c r="A1161">
        <v>10703</v>
      </c>
      <c r="B1161" t="s">
        <v>485</v>
      </c>
      <c r="C1161">
        <v>39400</v>
      </c>
      <c r="D1161">
        <v>726</v>
      </c>
      <c r="E1161">
        <v>1292</v>
      </c>
      <c r="F1161">
        <v>3495</v>
      </c>
      <c r="G1161">
        <v>2050</v>
      </c>
      <c r="H1161">
        <v>2674</v>
      </c>
      <c r="I1161">
        <v>2122</v>
      </c>
      <c r="J1161">
        <v>1523</v>
      </c>
      <c r="K1161">
        <v>937</v>
      </c>
      <c r="L1161">
        <v>2732</v>
      </c>
      <c r="M1161">
        <v>2000</v>
      </c>
      <c r="N1161">
        <v>2063</v>
      </c>
      <c r="O1161">
        <v>1565</v>
      </c>
      <c r="P1161">
        <v>1700</v>
      </c>
      <c r="Q1161">
        <v>2060</v>
      </c>
      <c r="R1161">
        <v>1098</v>
      </c>
      <c r="S1161">
        <v>1480</v>
      </c>
      <c r="T1161">
        <v>1820</v>
      </c>
      <c r="U1161">
        <f t="shared" si="18"/>
        <v>1</v>
      </c>
      <c r="V1161">
        <f>SUMIFS(Tabel132[Cluster],Tabel132[ID],A1161)</f>
        <v>52</v>
      </c>
      <c r="W1161">
        <f>IFERROR(_xlfn.T.TEST(E1161:N1161,O1161:T1161,2,2),"")</f>
        <v>0.17218062718130334</v>
      </c>
      <c r="X1161">
        <f>AVERAGE(E1161:N1161)</f>
        <v>2088.8000000000002</v>
      </c>
      <c r="Y1161">
        <f>AVERAGE(O1161:T1161)</f>
        <v>1620.5</v>
      </c>
    </row>
    <row r="1162" spans="1:25" x14ac:dyDescent="0.25">
      <c r="A1162">
        <v>10704</v>
      </c>
      <c r="B1162" t="s">
        <v>486</v>
      </c>
      <c r="C1162">
        <v>39500</v>
      </c>
      <c r="D1162">
        <v>726</v>
      </c>
      <c r="E1162">
        <v>923</v>
      </c>
      <c r="F1162">
        <v>574</v>
      </c>
      <c r="G1162">
        <v>452</v>
      </c>
      <c r="H1162">
        <v>404</v>
      </c>
      <c r="I1162">
        <v>457</v>
      </c>
      <c r="J1162">
        <v>203</v>
      </c>
      <c r="K1162">
        <v>292</v>
      </c>
      <c r="L1162">
        <v>567</v>
      </c>
      <c r="M1162">
        <v>816</v>
      </c>
      <c r="N1162">
        <v>628</v>
      </c>
      <c r="O1162">
        <v>344</v>
      </c>
      <c r="P1162">
        <v>402</v>
      </c>
      <c r="Q1162">
        <v>316</v>
      </c>
      <c r="R1162">
        <v>628</v>
      </c>
      <c r="S1162">
        <v>604</v>
      </c>
      <c r="T1162">
        <v>518</v>
      </c>
      <c r="U1162">
        <f t="shared" si="18"/>
        <v>1</v>
      </c>
      <c r="V1162">
        <f>SUMIFS(Tabel132[Cluster],Tabel132[ID],A1162)</f>
        <v>52</v>
      </c>
      <c r="W1162">
        <f>IFERROR(_xlfn.T.TEST(E1162:N1162,O1162:T1162,2,2),"")</f>
        <v>0.54094060128505572</v>
      </c>
      <c r="X1162">
        <f>AVERAGE(E1162:N1162)</f>
        <v>531.6</v>
      </c>
      <c r="Y1162">
        <f>AVERAGE(O1162:T1162)</f>
        <v>468.66666666666669</v>
      </c>
    </row>
    <row r="1163" spans="1:25" x14ac:dyDescent="0.25">
      <c r="A1163">
        <v>10705</v>
      </c>
      <c r="B1163" t="s">
        <v>1187</v>
      </c>
      <c r="C1163">
        <v>55300</v>
      </c>
      <c r="D1163">
        <v>912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f t="shared" si="18"/>
        <v>0</v>
      </c>
      <c r="V1163">
        <f>SUMIFS(Tabel132[Cluster],Tabel132[ID],A1163)</f>
        <v>0</v>
      </c>
      <c r="W1163" t="str">
        <f>IFERROR(_xlfn.T.TEST(E1163:N1163,O1163:T1163,2,2),"")</f>
        <v/>
      </c>
      <c r="X1163">
        <f>AVERAGE(E1163:N1163)</f>
        <v>0</v>
      </c>
      <c r="Y1163">
        <f>AVERAGE(O1163:T1163)</f>
        <v>0</v>
      </c>
    </row>
    <row r="1164" spans="1:25" x14ac:dyDescent="0.25">
      <c r="A1164">
        <v>10706</v>
      </c>
      <c r="B1164" t="s">
        <v>1188</v>
      </c>
      <c r="C1164">
        <v>55200</v>
      </c>
      <c r="D1164">
        <v>912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f t="shared" si="18"/>
        <v>0</v>
      </c>
      <c r="V1164">
        <f>SUMIFS(Tabel132[Cluster],Tabel132[ID],A1164)</f>
        <v>0</v>
      </c>
      <c r="W1164" t="str">
        <f>IFERROR(_xlfn.T.TEST(E1164:N1164,O1164:T1164,2,2),"")</f>
        <v/>
      </c>
      <c r="X1164">
        <f>AVERAGE(E1164:N1164)</f>
        <v>0</v>
      </c>
      <c r="Y1164">
        <f>AVERAGE(O1164:T1164)</f>
        <v>0</v>
      </c>
    </row>
    <row r="1165" spans="1:25" x14ac:dyDescent="0.25">
      <c r="A1165">
        <v>10707</v>
      </c>
      <c r="B1165" t="s">
        <v>1189</v>
      </c>
      <c r="C1165">
        <v>55100</v>
      </c>
      <c r="D1165">
        <v>912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f t="shared" si="18"/>
        <v>0</v>
      </c>
      <c r="V1165">
        <f>SUMIFS(Tabel132[Cluster],Tabel132[ID],A1165)</f>
        <v>0</v>
      </c>
      <c r="W1165" t="str">
        <f>IFERROR(_xlfn.T.TEST(E1165:N1165,O1165:T1165,2,2),"")</f>
        <v/>
      </c>
      <c r="X1165">
        <f>AVERAGE(E1165:N1165)</f>
        <v>0</v>
      </c>
      <c r="Y1165">
        <f>AVERAGE(O1165:T1165)</f>
        <v>0</v>
      </c>
    </row>
    <row r="1166" spans="1:25" x14ac:dyDescent="0.25">
      <c r="A1166">
        <v>10708</v>
      </c>
      <c r="B1166" t="s">
        <v>1190</v>
      </c>
      <c r="C1166">
        <v>55800</v>
      </c>
      <c r="D1166">
        <v>976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f t="shared" si="18"/>
        <v>0</v>
      </c>
      <c r="V1166">
        <f>SUMIFS(Tabel132[Cluster],Tabel132[ID],A1166)</f>
        <v>0</v>
      </c>
      <c r="W1166" t="str">
        <f>IFERROR(_xlfn.T.TEST(E1166:N1166,O1166:T1166,2,2),"")</f>
        <v/>
      </c>
      <c r="X1166">
        <f>AVERAGE(E1166:N1166)</f>
        <v>0</v>
      </c>
      <c r="Y1166">
        <f>AVERAGE(O1166:T1166)</f>
        <v>0</v>
      </c>
    </row>
    <row r="1167" spans="1:25" x14ac:dyDescent="0.25">
      <c r="A1167">
        <v>10709</v>
      </c>
      <c r="B1167" t="s">
        <v>1191</v>
      </c>
      <c r="C1167">
        <v>55700</v>
      </c>
      <c r="D1167">
        <v>976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f t="shared" si="18"/>
        <v>0</v>
      </c>
      <c r="V1167">
        <f>SUMIFS(Tabel132[Cluster],Tabel132[ID],A1167)</f>
        <v>0</v>
      </c>
      <c r="W1167" t="str">
        <f>IFERROR(_xlfn.T.TEST(E1167:N1167,O1167:T1167,2,2),"")</f>
        <v/>
      </c>
      <c r="X1167">
        <f>AVERAGE(E1167:N1167)</f>
        <v>0</v>
      </c>
      <c r="Y1167">
        <f>AVERAGE(O1167:T1167)</f>
        <v>0</v>
      </c>
    </row>
    <row r="1168" spans="1:25" x14ac:dyDescent="0.25">
      <c r="A1168">
        <v>10710</v>
      </c>
      <c r="B1168" t="s">
        <v>1192</v>
      </c>
      <c r="C1168">
        <v>55600</v>
      </c>
      <c r="D1168">
        <v>976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f t="shared" si="18"/>
        <v>0</v>
      </c>
      <c r="V1168">
        <f>SUMIFS(Tabel132[Cluster],Tabel132[ID],A1168)</f>
        <v>0</v>
      </c>
      <c r="W1168" t="str">
        <f>IFERROR(_xlfn.T.TEST(E1168:N1168,O1168:T1168,2,2),"")</f>
        <v/>
      </c>
      <c r="X1168">
        <f>AVERAGE(E1168:N1168)</f>
        <v>0</v>
      </c>
      <c r="Y1168">
        <f>AVERAGE(O1168:T1168)</f>
        <v>0</v>
      </c>
    </row>
    <row r="1169" spans="1:25" x14ac:dyDescent="0.25">
      <c r="A1169">
        <v>10711</v>
      </c>
      <c r="B1169" t="s">
        <v>1193</v>
      </c>
      <c r="C1169">
        <v>56200</v>
      </c>
      <c r="D1169">
        <v>984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f t="shared" si="18"/>
        <v>0</v>
      </c>
      <c r="V1169">
        <f>SUMIFS(Tabel132[Cluster],Tabel132[ID],A1169)</f>
        <v>0</v>
      </c>
      <c r="W1169" t="str">
        <f>IFERROR(_xlfn.T.TEST(E1169:N1169,O1169:T1169,2,2),"")</f>
        <v/>
      </c>
      <c r="X1169">
        <f>AVERAGE(E1169:N1169)</f>
        <v>0</v>
      </c>
      <c r="Y1169">
        <f>AVERAGE(O1169:T1169)</f>
        <v>0</v>
      </c>
    </row>
    <row r="1170" spans="1:25" x14ac:dyDescent="0.25">
      <c r="A1170">
        <v>10712</v>
      </c>
      <c r="B1170" t="s">
        <v>1194</v>
      </c>
      <c r="C1170">
        <v>56100</v>
      </c>
      <c r="D1170">
        <v>984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f t="shared" si="18"/>
        <v>0</v>
      </c>
      <c r="V1170">
        <f>SUMIFS(Tabel132[Cluster],Tabel132[ID],A1170)</f>
        <v>0</v>
      </c>
      <c r="W1170" t="str">
        <f>IFERROR(_xlfn.T.TEST(E1170:N1170,O1170:T1170,2,2),"")</f>
        <v/>
      </c>
      <c r="X1170">
        <f>AVERAGE(E1170:N1170)</f>
        <v>0</v>
      </c>
      <c r="Y1170">
        <f>AVERAGE(O1170:T1170)</f>
        <v>0</v>
      </c>
    </row>
    <row r="1171" spans="1:25" x14ac:dyDescent="0.25">
      <c r="A1171">
        <v>10713</v>
      </c>
      <c r="B1171" t="s">
        <v>1195</v>
      </c>
      <c r="C1171">
        <v>56000</v>
      </c>
      <c r="D1171">
        <v>984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f t="shared" si="18"/>
        <v>0</v>
      </c>
      <c r="V1171">
        <f>SUMIFS(Tabel132[Cluster],Tabel132[ID],A1171)</f>
        <v>0</v>
      </c>
      <c r="W1171" t="str">
        <f>IFERROR(_xlfn.T.TEST(E1171:N1171,O1171:T1171,2,2),"")</f>
        <v/>
      </c>
      <c r="X1171">
        <f>AVERAGE(E1171:N1171)</f>
        <v>0</v>
      </c>
      <c r="Y1171">
        <f>AVERAGE(O1171:T1171)</f>
        <v>0</v>
      </c>
    </row>
    <row r="1172" spans="1:25" x14ac:dyDescent="0.25">
      <c r="A1172">
        <v>10714</v>
      </c>
      <c r="B1172" t="s">
        <v>1196</v>
      </c>
      <c r="C1172">
        <v>56700</v>
      </c>
      <c r="D1172">
        <v>992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f t="shared" si="18"/>
        <v>0</v>
      </c>
      <c r="V1172">
        <f>SUMIFS(Tabel132[Cluster],Tabel132[ID],A1172)</f>
        <v>0</v>
      </c>
      <c r="W1172" t="str">
        <f>IFERROR(_xlfn.T.TEST(E1172:N1172,O1172:T1172,2,2),"")</f>
        <v/>
      </c>
      <c r="X1172">
        <f>AVERAGE(E1172:N1172)</f>
        <v>0</v>
      </c>
      <c r="Y1172">
        <f>AVERAGE(O1172:T1172)</f>
        <v>0</v>
      </c>
    </row>
    <row r="1173" spans="1:25" x14ac:dyDescent="0.25">
      <c r="A1173">
        <v>10715</v>
      </c>
      <c r="B1173" t="s">
        <v>1197</v>
      </c>
      <c r="C1173">
        <v>56600</v>
      </c>
      <c r="D1173">
        <v>992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f t="shared" si="18"/>
        <v>0</v>
      </c>
      <c r="V1173">
        <f>SUMIFS(Tabel132[Cluster],Tabel132[ID],A1173)</f>
        <v>0</v>
      </c>
      <c r="W1173" t="str">
        <f>IFERROR(_xlfn.T.TEST(E1173:N1173,O1173:T1173,2,2),"")</f>
        <v/>
      </c>
      <c r="X1173">
        <f>AVERAGE(E1173:N1173)</f>
        <v>0</v>
      </c>
      <c r="Y1173">
        <f>AVERAGE(O1173:T1173)</f>
        <v>0</v>
      </c>
    </row>
    <row r="1174" spans="1:25" x14ac:dyDescent="0.25">
      <c r="A1174">
        <v>10716</v>
      </c>
      <c r="B1174" t="s">
        <v>1198</v>
      </c>
      <c r="C1174">
        <v>56500</v>
      </c>
      <c r="D1174">
        <v>992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f t="shared" si="18"/>
        <v>0</v>
      </c>
      <c r="V1174">
        <f>SUMIFS(Tabel132[Cluster],Tabel132[ID],A1174)</f>
        <v>0</v>
      </c>
      <c r="W1174" t="str">
        <f>IFERROR(_xlfn.T.TEST(E1174:N1174,O1174:T1174,2,2),"")</f>
        <v/>
      </c>
      <c r="X1174">
        <f>AVERAGE(E1174:N1174)</f>
        <v>0</v>
      </c>
      <c r="Y1174">
        <f>AVERAGE(O1174:T1174)</f>
        <v>0</v>
      </c>
    </row>
    <row r="1175" spans="1:25" x14ac:dyDescent="0.25">
      <c r="A1175">
        <v>10717</v>
      </c>
      <c r="B1175" t="s">
        <v>1199</v>
      </c>
      <c r="C1175">
        <v>57100</v>
      </c>
      <c r="D1175">
        <v>1001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f t="shared" si="18"/>
        <v>0</v>
      </c>
      <c r="V1175">
        <f>SUMIFS(Tabel132[Cluster],Tabel132[ID],A1175)</f>
        <v>0</v>
      </c>
      <c r="W1175" t="str">
        <f>IFERROR(_xlfn.T.TEST(E1175:N1175,O1175:T1175,2,2),"")</f>
        <v/>
      </c>
      <c r="X1175">
        <f>AVERAGE(E1175:N1175)</f>
        <v>0</v>
      </c>
      <c r="Y1175">
        <f>AVERAGE(O1175:T1175)</f>
        <v>0</v>
      </c>
    </row>
    <row r="1176" spans="1:25" x14ac:dyDescent="0.25">
      <c r="A1176">
        <v>10718</v>
      </c>
      <c r="B1176" t="s">
        <v>1200</v>
      </c>
      <c r="C1176">
        <v>57000</v>
      </c>
      <c r="D1176">
        <v>1001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f t="shared" si="18"/>
        <v>0</v>
      </c>
      <c r="V1176">
        <f>SUMIFS(Tabel132[Cluster],Tabel132[ID],A1176)</f>
        <v>0</v>
      </c>
      <c r="W1176" t="str">
        <f>IFERROR(_xlfn.T.TEST(E1176:N1176,O1176:T1176,2,2),"")</f>
        <v/>
      </c>
      <c r="X1176">
        <f>AVERAGE(E1176:N1176)</f>
        <v>0</v>
      </c>
      <c r="Y1176">
        <f>AVERAGE(O1176:T1176)</f>
        <v>0</v>
      </c>
    </row>
    <row r="1177" spans="1:25" x14ac:dyDescent="0.25">
      <c r="A1177">
        <v>10719</v>
      </c>
      <c r="B1177" t="s">
        <v>1201</v>
      </c>
      <c r="C1177">
        <v>56900</v>
      </c>
      <c r="D1177">
        <v>1001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f t="shared" si="18"/>
        <v>0</v>
      </c>
      <c r="V1177">
        <f>SUMIFS(Tabel132[Cluster],Tabel132[ID],A1177)</f>
        <v>0</v>
      </c>
      <c r="W1177" t="str">
        <f>IFERROR(_xlfn.T.TEST(E1177:N1177,O1177:T1177,2,2),"")</f>
        <v/>
      </c>
      <c r="X1177">
        <f>AVERAGE(E1177:N1177)</f>
        <v>0</v>
      </c>
      <c r="Y1177">
        <f>AVERAGE(O1177:T1177)</f>
        <v>0</v>
      </c>
    </row>
    <row r="1178" spans="1:25" x14ac:dyDescent="0.25">
      <c r="A1178">
        <v>10720</v>
      </c>
      <c r="B1178" t="s">
        <v>1202</v>
      </c>
      <c r="C1178">
        <v>57500</v>
      </c>
      <c r="D1178">
        <v>1091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f t="shared" si="18"/>
        <v>0</v>
      </c>
      <c r="V1178">
        <f>SUMIFS(Tabel132[Cluster],Tabel132[ID],A1178)</f>
        <v>0</v>
      </c>
      <c r="W1178" t="str">
        <f>IFERROR(_xlfn.T.TEST(E1178:N1178,O1178:T1178,2,2),"")</f>
        <v/>
      </c>
      <c r="X1178">
        <f>AVERAGE(E1178:N1178)</f>
        <v>0</v>
      </c>
      <c r="Y1178">
        <f>AVERAGE(O1178:T1178)</f>
        <v>0</v>
      </c>
    </row>
    <row r="1179" spans="1:25" x14ac:dyDescent="0.25">
      <c r="A1179">
        <v>10721</v>
      </c>
      <c r="B1179" t="s">
        <v>1203</v>
      </c>
      <c r="C1179">
        <v>57400</v>
      </c>
      <c r="D1179">
        <v>1091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f t="shared" si="18"/>
        <v>0</v>
      </c>
      <c r="V1179">
        <f>SUMIFS(Tabel132[Cluster],Tabel132[ID],A1179)</f>
        <v>0</v>
      </c>
      <c r="W1179" t="str">
        <f>IFERROR(_xlfn.T.TEST(E1179:N1179,O1179:T1179,2,2),"")</f>
        <v/>
      </c>
      <c r="X1179">
        <f>AVERAGE(E1179:N1179)</f>
        <v>0</v>
      </c>
      <c r="Y1179">
        <f>AVERAGE(O1179:T1179)</f>
        <v>0</v>
      </c>
    </row>
    <row r="1180" spans="1:25" x14ac:dyDescent="0.25">
      <c r="A1180">
        <v>10722</v>
      </c>
      <c r="B1180" t="s">
        <v>1204</v>
      </c>
      <c r="C1180">
        <v>57300</v>
      </c>
      <c r="D1180">
        <v>1091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f t="shared" si="18"/>
        <v>0</v>
      </c>
      <c r="V1180">
        <f>SUMIFS(Tabel132[Cluster],Tabel132[ID],A1180)</f>
        <v>0</v>
      </c>
      <c r="W1180" t="str">
        <f>IFERROR(_xlfn.T.TEST(E1180:N1180,O1180:T1180,2,2),"")</f>
        <v/>
      </c>
      <c r="X1180">
        <f>AVERAGE(E1180:N1180)</f>
        <v>0</v>
      </c>
      <c r="Y1180">
        <f>AVERAGE(O1180:T1180)</f>
        <v>0</v>
      </c>
    </row>
    <row r="1181" spans="1:25" x14ac:dyDescent="0.25">
      <c r="A1181">
        <v>10723</v>
      </c>
      <c r="B1181" t="s">
        <v>1205</v>
      </c>
      <c r="C1181">
        <v>57900</v>
      </c>
      <c r="D1181">
        <v>936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f t="shared" si="18"/>
        <v>0</v>
      </c>
      <c r="V1181">
        <f>SUMIFS(Tabel132[Cluster],Tabel132[ID],A1181)</f>
        <v>0</v>
      </c>
      <c r="W1181" t="str">
        <f>IFERROR(_xlfn.T.TEST(E1181:N1181,O1181:T1181,2,2),"")</f>
        <v/>
      </c>
      <c r="X1181">
        <f>AVERAGE(E1181:N1181)</f>
        <v>0</v>
      </c>
      <c r="Y1181">
        <f>AVERAGE(O1181:T1181)</f>
        <v>0</v>
      </c>
    </row>
    <row r="1182" spans="1:25" x14ac:dyDescent="0.25">
      <c r="A1182">
        <v>10724</v>
      </c>
      <c r="B1182" t="s">
        <v>1206</v>
      </c>
      <c r="C1182">
        <v>57800</v>
      </c>
      <c r="D1182">
        <v>936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f t="shared" si="18"/>
        <v>0</v>
      </c>
      <c r="V1182">
        <f>SUMIFS(Tabel132[Cluster],Tabel132[ID],A1182)</f>
        <v>0</v>
      </c>
      <c r="W1182" t="str">
        <f>IFERROR(_xlfn.T.TEST(E1182:N1182,O1182:T1182,2,2),"")</f>
        <v/>
      </c>
      <c r="X1182">
        <f>AVERAGE(E1182:N1182)</f>
        <v>0</v>
      </c>
      <c r="Y1182">
        <f>AVERAGE(O1182:T1182)</f>
        <v>0</v>
      </c>
    </row>
    <row r="1183" spans="1:25" x14ac:dyDescent="0.25">
      <c r="A1183">
        <v>10725</v>
      </c>
      <c r="B1183" t="s">
        <v>1207</v>
      </c>
      <c r="C1183">
        <v>57700</v>
      </c>
      <c r="D1183">
        <v>936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f t="shared" si="18"/>
        <v>0</v>
      </c>
      <c r="V1183">
        <f>SUMIFS(Tabel132[Cluster],Tabel132[ID],A1183)</f>
        <v>0</v>
      </c>
      <c r="W1183" t="str">
        <f>IFERROR(_xlfn.T.TEST(E1183:N1183,O1183:T1183,2,2),"")</f>
        <v/>
      </c>
      <c r="X1183">
        <f>AVERAGE(E1183:N1183)</f>
        <v>0</v>
      </c>
      <c r="Y1183">
        <f>AVERAGE(O1183:T1183)</f>
        <v>0</v>
      </c>
    </row>
    <row r="1184" spans="1:25" x14ac:dyDescent="0.25">
      <c r="A1184">
        <v>10726</v>
      </c>
      <c r="B1184" t="s">
        <v>1208</v>
      </c>
      <c r="C1184">
        <v>58300</v>
      </c>
      <c r="D1184">
        <v>944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f t="shared" si="18"/>
        <v>0</v>
      </c>
      <c r="V1184">
        <f>SUMIFS(Tabel132[Cluster],Tabel132[ID],A1184)</f>
        <v>0</v>
      </c>
      <c r="W1184" t="str">
        <f>IFERROR(_xlfn.T.TEST(E1184:N1184,O1184:T1184,2,2),"")</f>
        <v/>
      </c>
      <c r="X1184">
        <f>AVERAGE(E1184:N1184)</f>
        <v>0</v>
      </c>
      <c r="Y1184">
        <f>AVERAGE(O1184:T1184)</f>
        <v>0</v>
      </c>
    </row>
    <row r="1185" spans="1:25" x14ac:dyDescent="0.25">
      <c r="A1185">
        <v>10727</v>
      </c>
      <c r="B1185" t="s">
        <v>1209</v>
      </c>
      <c r="C1185">
        <v>58200</v>
      </c>
      <c r="D1185">
        <v>944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f t="shared" si="18"/>
        <v>0</v>
      </c>
      <c r="V1185">
        <f>SUMIFS(Tabel132[Cluster],Tabel132[ID],A1185)</f>
        <v>0</v>
      </c>
      <c r="W1185" t="str">
        <f>IFERROR(_xlfn.T.TEST(E1185:N1185,O1185:T1185,2,2),"")</f>
        <v/>
      </c>
      <c r="X1185">
        <f>AVERAGE(E1185:N1185)</f>
        <v>0</v>
      </c>
      <c r="Y1185">
        <f>AVERAGE(O1185:T1185)</f>
        <v>0</v>
      </c>
    </row>
    <row r="1186" spans="1:25" x14ac:dyDescent="0.25">
      <c r="A1186">
        <v>10728</v>
      </c>
      <c r="B1186" t="s">
        <v>1210</v>
      </c>
      <c r="C1186">
        <v>58100</v>
      </c>
      <c r="D1186">
        <v>944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f t="shared" si="18"/>
        <v>0</v>
      </c>
      <c r="V1186">
        <f>SUMIFS(Tabel132[Cluster],Tabel132[ID],A1186)</f>
        <v>0</v>
      </c>
      <c r="W1186" t="str">
        <f>IFERROR(_xlfn.T.TEST(E1186:N1186,O1186:T1186,2,2),"")</f>
        <v/>
      </c>
      <c r="X1186">
        <f>AVERAGE(E1186:N1186)</f>
        <v>0</v>
      </c>
      <c r="Y1186">
        <f>AVERAGE(O1186:T1186)</f>
        <v>0</v>
      </c>
    </row>
    <row r="1187" spans="1:25" x14ac:dyDescent="0.25">
      <c r="A1187">
        <v>10729</v>
      </c>
      <c r="B1187" t="s">
        <v>1211</v>
      </c>
      <c r="C1187">
        <v>58700</v>
      </c>
      <c r="D1187">
        <v>951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f t="shared" si="18"/>
        <v>0</v>
      </c>
      <c r="V1187">
        <f>SUMIFS(Tabel132[Cluster],Tabel132[ID],A1187)</f>
        <v>0</v>
      </c>
      <c r="W1187" t="str">
        <f>IFERROR(_xlfn.T.TEST(E1187:N1187,O1187:T1187,2,2),"")</f>
        <v/>
      </c>
      <c r="X1187">
        <f>AVERAGE(E1187:N1187)</f>
        <v>0</v>
      </c>
      <c r="Y1187">
        <f>AVERAGE(O1187:T1187)</f>
        <v>0</v>
      </c>
    </row>
    <row r="1188" spans="1:25" x14ac:dyDescent="0.25">
      <c r="A1188">
        <v>10730</v>
      </c>
      <c r="B1188" t="s">
        <v>1212</v>
      </c>
      <c r="C1188">
        <v>58600</v>
      </c>
      <c r="D1188">
        <v>951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f t="shared" si="18"/>
        <v>0</v>
      </c>
      <c r="V1188">
        <f>SUMIFS(Tabel132[Cluster],Tabel132[ID],A1188)</f>
        <v>0</v>
      </c>
      <c r="W1188" t="str">
        <f>IFERROR(_xlfn.T.TEST(E1188:N1188,O1188:T1188,2,2),"")</f>
        <v/>
      </c>
      <c r="X1188">
        <f>AVERAGE(E1188:N1188)</f>
        <v>0</v>
      </c>
      <c r="Y1188">
        <f>AVERAGE(O1188:T1188)</f>
        <v>0</v>
      </c>
    </row>
    <row r="1189" spans="1:25" x14ac:dyDescent="0.25">
      <c r="A1189">
        <v>10731</v>
      </c>
      <c r="B1189" t="s">
        <v>1213</v>
      </c>
      <c r="C1189">
        <v>58500</v>
      </c>
      <c r="D1189">
        <v>951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f t="shared" si="18"/>
        <v>0</v>
      </c>
      <c r="V1189">
        <f>SUMIFS(Tabel132[Cluster],Tabel132[ID],A1189)</f>
        <v>0</v>
      </c>
      <c r="W1189" t="str">
        <f>IFERROR(_xlfn.T.TEST(E1189:N1189,O1189:T1189,2,2),"")</f>
        <v/>
      </c>
      <c r="X1189">
        <f>AVERAGE(E1189:N1189)</f>
        <v>0</v>
      </c>
      <c r="Y1189">
        <f>AVERAGE(O1189:T1189)</f>
        <v>0</v>
      </c>
    </row>
    <row r="1190" spans="1:25" x14ac:dyDescent="0.25">
      <c r="A1190">
        <v>10732</v>
      </c>
      <c r="B1190" t="s">
        <v>1214</v>
      </c>
      <c r="C1190">
        <v>59100</v>
      </c>
      <c r="D1190">
        <v>957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f t="shared" si="18"/>
        <v>0</v>
      </c>
      <c r="V1190">
        <f>SUMIFS(Tabel132[Cluster],Tabel132[ID],A1190)</f>
        <v>0</v>
      </c>
      <c r="W1190" t="str">
        <f>IFERROR(_xlfn.T.TEST(E1190:N1190,O1190:T1190,2,2),"")</f>
        <v/>
      </c>
      <c r="X1190">
        <f>AVERAGE(E1190:N1190)</f>
        <v>0</v>
      </c>
      <c r="Y1190">
        <f>AVERAGE(O1190:T1190)</f>
        <v>0</v>
      </c>
    </row>
    <row r="1191" spans="1:25" x14ac:dyDescent="0.25">
      <c r="A1191">
        <v>10733</v>
      </c>
      <c r="B1191" t="s">
        <v>1215</v>
      </c>
      <c r="C1191">
        <v>59000</v>
      </c>
      <c r="D1191">
        <v>957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f t="shared" si="18"/>
        <v>0</v>
      </c>
      <c r="V1191">
        <f>SUMIFS(Tabel132[Cluster],Tabel132[ID],A1191)</f>
        <v>0</v>
      </c>
      <c r="W1191" t="str">
        <f>IFERROR(_xlfn.T.TEST(E1191:N1191,O1191:T1191,2,2),"")</f>
        <v/>
      </c>
      <c r="X1191">
        <f>AVERAGE(E1191:N1191)</f>
        <v>0</v>
      </c>
      <c r="Y1191">
        <f>AVERAGE(O1191:T1191)</f>
        <v>0</v>
      </c>
    </row>
    <row r="1192" spans="1:25" x14ac:dyDescent="0.25">
      <c r="A1192">
        <v>10734</v>
      </c>
      <c r="B1192" t="s">
        <v>1216</v>
      </c>
      <c r="C1192">
        <v>58900</v>
      </c>
      <c r="D1192">
        <v>957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f t="shared" si="18"/>
        <v>0</v>
      </c>
      <c r="V1192">
        <f>SUMIFS(Tabel132[Cluster],Tabel132[ID],A1192)</f>
        <v>0</v>
      </c>
      <c r="W1192" t="str">
        <f>IFERROR(_xlfn.T.TEST(E1192:N1192,O1192:T1192,2,2),"")</f>
        <v/>
      </c>
      <c r="X1192">
        <f>AVERAGE(E1192:N1192)</f>
        <v>0</v>
      </c>
      <c r="Y1192">
        <f>AVERAGE(O1192:T1192)</f>
        <v>0</v>
      </c>
    </row>
    <row r="1193" spans="1:25" x14ac:dyDescent="0.25">
      <c r="A1193">
        <v>10735</v>
      </c>
      <c r="B1193" t="s">
        <v>1217</v>
      </c>
      <c r="C1193">
        <v>59500</v>
      </c>
      <c r="D1193">
        <v>968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f t="shared" si="18"/>
        <v>0</v>
      </c>
      <c r="V1193">
        <f>SUMIFS(Tabel132[Cluster],Tabel132[ID],A1193)</f>
        <v>0</v>
      </c>
      <c r="W1193" t="str">
        <f>IFERROR(_xlfn.T.TEST(E1193:N1193,O1193:T1193,2,2),"")</f>
        <v/>
      </c>
      <c r="X1193">
        <f>AVERAGE(E1193:N1193)</f>
        <v>0</v>
      </c>
      <c r="Y1193">
        <f>AVERAGE(O1193:T1193)</f>
        <v>0</v>
      </c>
    </row>
    <row r="1194" spans="1:25" x14ac:dyDescent="0.25">
      <c r="A1194">
        <v>10736</v>
      </c>
      <c r="B1194" t="s">
        <v>1218</v>
      </c>
      <c r="C1194">
        <v>59400</v>
      </c>
      <c r="D1194">
        <v>968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f t="shared" si="18"/>
        <v>0</v>
      </c>
      <c r="V1194">
        <f>SUMIFS(Tabel132[Cluster],Tabel132[ID],A1194)</f>
        <v>0</v>
      </c>
      <c r="W1194" t="str">
        <f>IFERROR(_xlfn.T.TEST(E1194:N1194,O1194:T1194,2,2),"")</f>
        <v/>
      </c>
      <c r="X1194">
        <f>AVERAGE(E1194:N1194)</f>
        <v>0</v>
      </c>
      <c r="Y1194">
        <f>AVERAGE(O1194:T1194)</f>
        <v>0</v>
      </c>
    </row>
    <row r="1195" spans="1:25" x14ac:dyDescent="0.25">
      <c r="A1195">
        <v>10737</v>
      </c>
      <c r="B1195" t="s">
        <v>1219</v>
      </c>
      <c r="C1195">
        <v>59300</v>
      </c>
      <c r="D1195">
        <v>968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f t="shared" si="18"/>
        <v>0</v>
      </c>
      <c r="V1195">
        <f>SUMIFS(Tabel132[Cluster],Tabel132[ID],A1195)</f>
        <v>0</v>
      </c>
      <c r="W1195" t="str">
        <f>IFERROR(_xlfn.T.TEST(E1195:N1195,O1195:T1195,2,2),"")</f>
        <v/>
      </c>
      <c r="X1195">
        <f>AVERAGE(E1195:N1195)</f>
        <v>0</v>
      </c>
      <c r="Y1195">
        <f>AVERAGE(O1195:T1195)</f>
        <v>0</v>
      </c>
    </row>
    <row r="1196" spans="1:25" x14ac:dyDescent="0.25">
      <c r="A1196">
        <v>12993</v>
      </c>
      <c r="B1196" t="s">
        <v>1220</v>
      </c>
      <c r="C1196">
        <v>2701</v>
      </c>
      <c r="D1196">
        <v>453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f t="shared" si="18"/>
        <v>0</v>
      </c>
      <c r="V1196">
        <f>SUMIFS(Tabel132[Cluster],Tabel132[ID],A1196)</f>
        <v>0</v>
      </c>
      <c r="W1196" t="str">
        <f>IFERROR(_xlfn.T.TEST(E1196:N1196,O1196:T1196,2,2),"")</f>
        <v/>
      </c>
      <c r="X1196">
        <f>AVERAGE(E1196:N1196)</f>
        <v>0</v>
      </c>
      <c r="Y1196">
        <f>AVERAGE(O1196:T1196)</f>
        <v>0</v>
      </c>
    </row>
    <row r="1197" spans="1:25" x14ac:dyDescent="0.25">
      <c r="A1197">
        <v>12994</v>
      </c>
      <c r="B1197" t="s">
        <v>1221</v>
      </c>
      <c r="C1197">
        <v>2702</v>
      </c>
      <c r="D1197">
        <v>453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f t="shared" si="18"/>
        <v>0</v>
      </c>
      <c r="V1197">
        <f>SUMIFS(Tabel132[Cluster],Tabel132[ID],A1197)</f>
        <v>0</v>
      </c>
      <c r="W1197" t="str">
        <f>IFERROR(_xlfn.T.TEST(E1197:N1197,O1197:T1197,2,2),"")</f>
        <v/>
      </c>
      <c r="X1197">
        <f>AVERAGE(E1197:N1197)</f>
        <v>0</v>
      </c>
      <c r="Y1197">
        <f>AVERAGE(O1197:T1197)</f>
        <v>0</v>
      </c>
    </row>
    <row r="1198" spans="1:25" x14ac:dyDescent="0.25">
      <c r="A1198">
        <v>12995</v>
      </c>
      <c r="B1198" t="s">
        <v>1222</v>
      </c>
      <c r="C1198">
        <v>2703</v>
      </c>
      <c r="D1198">
        <v>453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f t="shared" si="18"/>
        <v>0</v>
      </c>
      <c r="V1198">
        <f>SUMIFS(Tabel132[Cluster],Tabel132[ID],A1198)</f>
        <v>0</v>
      </c>
      <c r="W1198" t="str">
        <f>IFERROR(_xlfn.T.TEST(E1198:N1198,O1198:T1198,2,2),"")</f>
        <v/>
      </c>
      <c r="X1198">
        <f>AVERAGE(E1198:N1198)</f>
        <v>0</v>
      </c>
      <c r="Y1198">
        <f>AVERAGE(O1198:T1198)</f>
        <v>0</v>
      </c>
    </row>
    <row r="1199" spans="1:25" x14ac:dyDescent="0.25">
      <c r="A1199">
        <v>12996</v>
      </c>
      <c r="B1199" t="s">
        <v>1223</v>
      </c>
      <c r="C1199">
        <v>2704</v>
      </c>
      <c r="D1199">
        <v>453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f t="shared" si="18"/>
        <v>0</v>
      </c>
      <c r="V1199">
        <f>SUMIFS(Tabel132[Cluster],Tabel132[ID],A1199)</f>
        <v>0</v>
      </c>
      <c r="W1199" t="str">
        <f>IFERROR(_xlfn.T.TEST(E1199:N1199,O1199:T1199,2,2),"")</f>
        <v/>
      </c>
      <c r="X1199">
        <f>AVERAGE(E1199:N1199)</f>
        <v>0</v>
      </c>
      <c r="Y1199">
        <f>AVERAGE(O1199:T1199)</f>
        <v>0</v>
      </c>
    </row>
    <row r="1200" spans="1:25" x14ac:dyDescent="0.25">
      <c r="A1200">
        <v>12997</v>
      </c>
      <c r="B1200" t="s">
        <v>1224</v>
      </c>
      <c r="C1200">
        <v>2705</v>
      </c>
      <c r="D1200">
        <v>453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f t="shared" si="18"/>
        <v>0</v>
      </c>
      <c r="V1200">
        <f>SUMIFS(Tabel132[Cluster],Tabel132[ID],A1200)</f>
        <v>0</v>
      </c>
      <c r="W1200" t="str">
        <f>IFERROR(_xlfn.T.TEST(E1200:N1200,O1200:T1200,2,2),"")</f>
        <v/>
      </c>
      <c r="X1200">
        <f>AVERAGE(E1200:N1200)</f>
        <v>0</v>
      </c>
      <c r="Y1200">
        <f>AVERAGE(O1200:T1200)</f>
        <v>0</v>
      </c>
    </row>
    <row r="1201" spans="1:25" x14ac:dyDescent="0.25">
      <c r="A1201">
        <v>12998</v>
      </c>
      <c r="B1201" t="s">
        <v>1225</v>
      </c>
      <c r="C1201">
        <v>2706</v>
      </c>
      <c r="D1201">
        <v>453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f t="shared" si="18"/>
        <v>0</v>
      </c>
      <c r="V1201">
        <f>SUMIFS(Tabel132[Cluster],Tabel132[ID],A1201)</f>
        <v>0</v>
      </c>
      <c r="W1201" t="str">
        <f>IFERROR(_xlfn.T.TEST(E1201:N1201,O1201:T1201,2,2),"")</f>
        <v/>
      </c>
      <c r="X1201">
        <f>AVERAGE(E1201:N1201)</f>
        <v>0</v>
      </c>
      <c r="Y1201">
        <f>AVERAGE(O1201:T1201)</f>
        <v>0</v>
      </c>
    </row>
    <row r="1202" spans="1:25" x14ac:dyDescent="0.25">
      <c r="A1202">
        <v>2375</v>
      </c>
      <c r="B1202" t="s">
        <v>1226</v>
      </c>
      <c r="C1202">
        <v>37600</v>
      </c>
      <c r="D1202">
        <v>1080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f t="shared" si="18"/>
        <v>0</v>
      </c>
      <c r="V1202">
        <f>SUMIFS(Tabel132[Cluster],Tabel132[ID],A1202)</f>
        <v>0</v>
      </c>
      <c r="W1202" t="str">
        <f>IFERROR(_xlfn.T.TEST(E1202:N1202,O1202:T1202,2,2),"")</f>
        <v/>
      </c>
      <c r="X1202">
        <f>AVERAGE(E1202:N1202)</f>
        <v>0</v>
      </c>
      <c r="Y1202">
        <f>AVERAGE(O1202:T1202)</f>
        <v>0</v>
      </c>
    </row>
    <row r="1203" spans="1:25" x14ac:dyDescent="0.25">
      <c r="A1203">
        <v>2382</v>
      </c>
      <c r="B1203" t="s">
        <v>488</v>
      </c>
      <c r="C1203">
        <v>37700</v>
      </c>
      <c r="D1203">
        <v>2375</v>
      </c>
      <c r="E1203">
        <v>6676</v>
      </c>
      <c r="F1203">
        <v>8165</v>
      </c>
      <c r="G1203">
        <v>9273</v>
      </c>
      <c r="H1203">
        <v>10553</v>
      </c>
      <c r="I1203">
        <v>6225</v>
      </c>
      <c r="J1203">
        <v>10932</v>
      </c>
      <c r="K1203">
        <v>4541</v>
      </c>
      <c r="L1203">
        <v>12012</v>
      </c>
      <c r="M1203">
        <v>9572</v>
      </c>
      <c r="N1203">
        <v>10539</v>
      </c>
      <c r="O1203">
        <v>10096</v>
      </c>
      <c r="P1203">
        <v>9186</v>
      </c>
      <c r="Q1203">
        <v>12271</v>
      </c>
      <c r="R1203">
        <v>5597</v>
      </c>
      <c r="S1203">
        <v>8441</v>
      </c>
      <c r="T1203">
        <v>8473</v>
      </c>
      <c r="U1203">
        <f t="shared" si="18"/>
        <v>1</v>
      </c>
      <c r="V1203">
        <f>SUMIFS(Tabel132[Cluster],Tabel132[ID],A1203)</f>
        <v>50</v>
      </c>
      <c r="W1203">
        <f>IFERROR(_xlfn.T.TEST(E1203:N1203,O1203:T1203,2,2),"")</f>
        <v>0.89458166267079009</v>
      </c>
      <c r="X1203">
        <f>AVERAGE(E1203:N1203)</f>
        <v>8848.7999999999993</v>
      </c>
      <c r="Y1203">
        <f>AVERAGE(O1203:T1203)</f>
        <v>9010.6666666666661</v>
      </c>
    </row>
    <row r="1204" spans="1:25" x14ac:dyDescent="0.25">
      <c r="A1204">
        <v>2391</v>
      </c>
      <c r="B1204" t="s">
        <v>1227</v>
      </c>
      <c r="C1204">
        <v>37800</v>
      </c>
      <c r="D1204">
        <v>2382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f t="shared" si="18"/>
        <v>0</v>
      </c>
      <c r="V1204">
        <f>SUMIFS(Tabel132[Cluster],Tabel132[ID],A1204)</f>
        <v>50</v>
      </c>
      <c r="W1204" t="str">
        <f>IFERROR(_xlfn.T.TEST(E1204:N1204,O1204:T1204,2,2),"")</f>
        <v/>
      </c>
      <c r="X1204">
        <f>AVERAGE(E1204:N1204)</f>
        <v>0</v>
      </c>
      <c r="Y1204">
        <f>AVERAGE(O1204:T1204)</f>
        <v>0</v>
      </c>
    </row>
    <row r="1205" spans="1:25" x14ac:dyDescent="0.25">
      <c r="A1205">
        <v>2399</v>
      </c>
      <c r="B1205" t="s">
        <v>1228</v>
      </c>
      <c r="C1205">
        <v>37900</v>
      </c>
      <c r="D1205">
        <v>2382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f t="shared" si="18"/>
        <v>0</v>
      </c>
      <c r="V1205">
        <f>SUMIFS(Tabel132[Cluster],Tabel132[ID],A1205)</f>
        <v>50</v>
      </c>
      <c r="W1205" t="str">
        <f>IFERROR(_xlfn.T.TEST(E1205:N1205,O1205:T1205,2,2),"")</f>
        <v/>
      </c>
      <c r="X1205">
        <f>AVERAGE(E1205:N1205)</f>
        <v>0</v>
      </c>
      <c r="Y1205">
        <f>AVERAGE(O1205:T1205)</f>
        <v>0</v>
      </c>
    </row>
    <row r="1206" spans="1:25" x14ac:dyDescent="0.25">
      <c r="A1206">
        <v>2407</v>
      </c>
      <c r="B1206" t="s">
        <v>1229</v>
      </c>
      <c r="C1206">
        <v>38000</v>
      </c>
      <c r="D1206">
        <v>2382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f t="shared" si="18"/>
        <v>0</v>
      </c>
      <c r="V1206">
        <f>SUMIFS(Tabel132[Cluster],Tabel132[ID],A1206)</f>
        <v>50</v>
      </c>
      <c r="W1206" t="str">
        <f>IFERROR(_xlfn.T.TEST(E1206:N1206,O1206:T1206,2,2),"")</f>
        <v/>
      </c>
      <c r="X1206">
        <f>AVERAGE(E1206:N1206)</f>
        <v>0</v>
      </c>
      <c r="Y1206">
        <f>AVERAGE(O1206:T1206)</f>
        <v>0</v>
      </c>
    </row>
    <row r="1207" spans="1:25" x14ac:dyDescent="0.25">
      <c r="A1207">
        <v>2415</v>
      </c>
      <c r="B1207" t="s">
        <v>1230</v>
      </c>
      <c r="C1207">
        <v>38100</v>
      </c>
      <c r="D1207">
        <v>2382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f t="shared" si="18"/>
        <v>0</v>
      </c>
      <c r="V1207">
        <f>SUMIFS(Tabel132[Cluster],Tabel132[ID],A1207)</f>
        <v>50</v>
      </c>
      <c r="W1207" t="str">
        <f>IFERROR(_xlfn.T.TEST(E1207:N1207,O1207:T1207,2,2),"")</f>
        <v/>
      </c>
      <c r="X1207">
        <f>AVERAGE(E1207:N1207)</f>
        <v>0</v>
      </c>
      <c r="Y1207">
        <f>AVERAGE(O1207:T1207)</f>
        <v>0</v>
      </c>
    </row>
    <row r="1208" spans="1:25" x14ac:dyDescent="0.25">
      <c r="A1208">
        <v>2423</v>
      </c>
      <c r="B1208" t="s">
        <v>489</v>
      </c>
      <c r="C1208">
        <v>38200</v>
      </c>
      <c r="D1208">
        <v>2375</v>
      </c>
      <c r="E1208">
        <v>822</v>
      </c>
      <c r="F1208">
        <v>1125</v>
      </c>
      <c r="G1208">
        <v>1098</v>
      </c>
      <c r="H1208">
        <v>993</v>
      </c>
      <c r="I1208">
        <v>527</v>
      </c>
      <c r="J1208">
        <v>1938</v>
      </c>
      <c r="K1208">
        <v>756</v>
      </c>
      <c r="L1208">
        <v>597</v>
      </c>
      <c r="M1208">
        <v>350</v>
      </c>
      <c r="N1208">
        <v>716</v>
      </c>
      <c r="O1208">
        <v>1176</v>
      </c>
      <c r="P1208">
        <v>1121</v>
      </c>
      <c r="Q1208">
        <v>544</v>
      </c>
      <c r="R1208">
        <v>759</v>
      </c>
      <c r="S1208">
        <v>389</v>
      </c>
      <c r="T1208">
        <v>511</v>
      </c>
      <c r="U1208">
        <f t="shared" si="18"/>
        <v>1</v>
      </c>
      <c r="V1208">
        <f>SUMIFS(Tabel132[Cluster],Tabel132[ID],A1208)</f>
        <v>0</v>
      </c>
      <c r="W1208">
        <f>IFERROR(_xlfn.T.TEST(E1208:N1208,O1208:T1208,2,2),"")</f>
        <v>0.50964312878847884</v>
      </c>
      <c r="X1208">
        <f>AVERAGE(E1208:N1208)</f>
        <v>892.2</v>
      </c>
      <c r="Y1208">
        <f>AVERAGE(O1208:T1208)</f>
        <v>750</v>
      </c>
    </row>
    <row r="1209" spans="1:25" x14ac:dyDescent="0.25">
      <c r="A1209">
        <v>2431</v>
      </c>
      <c r="B1209" t="s">
        <v>1231</v>
      </c>
      <c r="C1209">
        <v>38300</v>
      </c>
      <c r="D1209">
        <v>2423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f t="shared" si="18"/>
        <v>0</v>
      </c>
      <c r="V1209">
        <f>SUMIFS(Tabel132[Cluster],Tabel132[ID],A1209)</f>
        <v>0</v>
      </c>
      <c r="W1209" t="str">
        <f>IFERROR(_xlfn.T.TEST(E1209:N1209,O1209:T1209,2,2),"")</f>
        <v/>
      </c>
      <c r="X1209">
        <f>AVERAGE(E1209:N1209)</f>
        <v>0</v>
      </c>
      <c r="Y1209">
        <f>AVERAGE(O1209:T1209)</f>
        <v>0</v>
      </c>
    </row>
    <row r="1210" spans="1:25" x14ac:dyDescent="0.25">
      <c r="A1210">
        <v>2438</v>
      </c>
      <c r="B1210" t="s">
        <v>1232</v>
      </c>
      <c r="C1210">
        <v>38400</v>
      </c>
      <c r="D1210">
        <v>2423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f t="shared" si="18"/>
        <v>0</v>
      </c>
      <c r="V1210">
        <f>SUMIFS(Tabel132[Cluster],Tabel132[ID],A1210)</f>
        <v>0</v>
      </c>
      <c r="W1210" t="str">
        <f>IFERROR(_xlfn.T.TEST(E1210:N1210,O1210:T1210,2,2),"")</f>
        <v/>
      </c>
      <c r="X1210">
        <f>AVERAGE(E1210:N1210)</f>
        <v>0</v>
      </c>
      <c r="Y1210">
        <f>AVERAGE(O1210:T1210)</f>
        <v>0</v>
      </c>
    </row>
    <row r="1211" spans="1:25" x14ac:dyDescent="0.25">
      <c r="A1211">
        <v>2446</v>
      </c>
      <c r="B1211" t="s">
        <v>1233</v>
      </c>
      <c r="C1211">
        <v>38500</v>
      </c>
      <c r="D1211">
        <v>2423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f t="shared" si="18"/>
        <v>0</v>
      </c>
      <c r="V1211">
        <f>SUMIFS(Tabel132[Cluster],Tabel132[ID],A1211)</f>
        <v>0</v>
      </c>
      <c r="W1211" t="str">
        <f>IFERROR(_xlfn.T.TEST(E1211:N1211,O1211:T1211,2,2),"")</f>
        <v/>
      </c>
      <c r="X1211">
        <f>AVERAGE(E1211:N1211)</f>
        <v>0</v>
      </c>
      <c r="Y1211">
        <f>AVERAGE(O1211:T1211)</f>
        <v>0</v>
      </c>
    </row>
    <row r="1212" spans="1:25" x14ac:dyDescent="0.25">
      <c r="A1212">
        <v>2454</v>
      </c>
      <c r="B1212" t="s">
        <v>1234</v>
      </c>
      <c r="C1212">
        <v>38600</v>
      </c>
      <c r="D1212">
        <v>2423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f t="shared" si="18"/>
        <v>0</v>
      </c>
      <c r="V1212">
        <f>SUMIFS(Tabel132[Cluster],Tabel132[ID],A1212)</f>
        <v>0</v>
      </c>
      <c r="W1212" t="str">
        <f>IFERROR(_xlfn.T.TEST(E1212:N1212,O1212:T1212,2,2),"")</f>
        <v/>
      </c>
      <c r="X1212">
        <f>AVERAGE(E1212:N1212)</f>
        <v>0</v>
      </c>
      <c r="Y1212">
        <f>AVERAGE(O1212:T1212)</f>
        <v>0</v>
      </c>
    </row>
    <row r="1213" spans="1:25" x14ac:dyDescent="0.25">
      <c r="A1213">
        <v>2463</v>
      </c>
      <c r="B1213" t="s">
        <v>490</v>
      </c>
      <c r="C1213">
        <v>38700</v>
      </c>
      <c r="D1213">
        <v>2375</v>
      </c>
      <c r="E1213">
        <v>6267</v>
      </c>
      <c r="F1213">
        <v>8359</v>
      </c>
      <c r="G1213">
        <v>5770</v>
      </c>
      <c r="H1213">
        <v>3801</v>
      </c>
      <c r="I1213">
        <v>2522</v>
      </c>
      <c r="J1213">
        <v>9729</v>
      </c>
      <c r="K1213">
        <v>3505</v>
      </c>
      <c r="L1213">
        <v>4277</v>
      </c>
      <c r="M1213">
        <v>3163</v>
      </c>
      <c r="N1213">
        <v>3220</v>
      </c>
      <c r="O1213">
        <v>7996</v>
      </c>
      <c r="P1213">
        <v>5774</v>
      </c>
      <c r="Q1213">
        <v>3384</v>
      </c>
      <c r="R1213">
        <v>3293</v>
      </c>
      <c r="S1213">
        <v>2714</v>
      </c>
      <c r="T1213">
        <v>5398</v>
      </c>
      <c r="U1213">
        <f t="shared" si="18"/>
        <v>1</v>
      </c>
      <c r="V1213">
        <f>SUMIFS(Tabel132[Cluster],Tabel132[ID],A1213)</f>
        <v>51</v>
      </c>
      <c r="W1213">
        <f>IFERROR(_xlfn.T.TEST(E1213:N1213,O1213:T1213,2,2),"")</f>
        <v>0.801700364432547</v>
      </c>
      <c r="X1213">
        <f>AVERAGE(E1213:N1213)</f>
        <v>5061.3</v>
      </c>
      <c r="Y1213">
        <f>AVERAGE(O1213:T1213)</f>
        <v>4759.833333333333</v>
      </c>
    </row>
    <row r="1214" spans="1:25" x14ac:dyDescent="0.25">
      <c r="A1214">
        <v>2471</v>
      </c>
      <c r="B1214" t="s">
        <v>1235</v>
      </c>
      <c r="C1214">
        <v>38800</v>
      </c>
      <c r="D1214">
        <v>2463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f t="shared" si="18"/>
        <v>0</v>
      </c>
      <c r="V1214">
        <f>SUMIFS(Tabel132[Cluster],Tabel132[ID],A1214)</f>
        <v>51</v>
      </c>
      <c r="W1214" t="str">
        <f>IFERROR(_xlfn.T.TEST(E1214:N1214,O1214:T1214,2,2),"")</f>
        <v/>
      </c>
      <c r="X1214">
        <f>AVERAGE(E1214:N1214)</f>
        <v>0</v>
      </c>
      <c r="Y1214">
        <f>AVERAGE(O1214:T1214)</f>
        <v>0</v>
      </c>
    </row>
    <row r="1215" spans="1:25" x14ac:dyDescent="0.25">
      <c r="A1215">
        <v>2479</v>
      </c>
      <c r="B1215" t="s">
        <v>1236</v>
      </c>
      <c r="C1215">
        <v>38900</v>
      </c>
      <c r="D1215">
        <v>2463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f t="shared" si="18"/>
        <v>0</v>
      </c>
      <c r="V1215">
        <f>SUMIFS(Tabel132[Cluster],Tabel132[ID],A1215)</f>
        <v>51</v>
      </c>
      <c r="W1215" t="str">
        <f>IFERROR(_xlfn.T.TEST(E1215:N1215,O1215:T1215,2,2),"")</f>
        <v/>
      </c>
      <c r="X1215">
        <f>AVERAGE(E1215:N1215)</f>
        <v>0</v>
      </c>
      <c r="Y1215">
        <f>AVERAGE(O1215:T1215)</f>
        <v>0</v>
      </c>
    </row>
    <row r="1216" spans="1:25" x14ac:dyDescent="0.25">
      <c r="A1216">
        <v>2486</v>
      </c>
      <c r="B1216" t="s">
        <v>1237</v>
      </c>
      <c r="C1216">
        <v>39000</v>
      </c>
      <c r="D1216">
        <v>2463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f t="shared" si="18"/>
        <v>0</v>
      </c>
      <c r="V1216">
        <f>SUMIFS(Tabel132[Cluster],Tabel132[ID],A1216)</f>
        <v>51</v>
      </c>
      <c r="W1216" t="str">
        <f>IFERROR(_xlfn.T.TEST(E1216:N1216,O1216:T1216,2,2),"")</f>
        <v/>
      </c>
      <c r="X1216">
        <f>AVERAGE(E1216:N1216)</f>
        <v>0</v>
      </c>
      <c r="Y1216">
        <f>AVERAGE(O1216:T1216)</f>
        <v>0</v>
      </c>
    </row>
    <row r="1217" spans="1:25" x14ac:dyDescent="0.25">
      <c r="A1217">
        <v>2495</v>
      </c>
      <c r="B1217" t="s">
        <v>1238</v>
      </c>
      <c r="C1217">
        <v>39100</v>
      </c>
      <c r="D1217">
        <v>2463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f t="shared" si="18"/>
        <v>0</v>
      </c>
      <c r="V1217">
        <f>SUMIFS(Tabel132[Cluster],Tabel132[ID],A1217)</f>
        <v>51</v>
      </c>
      <c r="W1217" t="str">
        <f>IFERROR(_xlfn.T.TEST(E1217:N1217,O1217:T1217,2,2),"")</f>
        <v/>
      </c>
      <c r="X1217">
        <f>AVERAGE(E1217:N1217)</f>
        <v>0</v>
      </c>
      <c r="Y1217">
        <f>AVERAGE(O1217:T1217)</f>
        <v>0</v>
      </c>
    </row>
    <row r="1218" spans="1:25" x14ac:dyDescent="0.25">
      <c r="A1218">
        <v>2504</v>
      </c>
      <c r="B1218" t="s">
        <v>1239</v>
      </c>
      <c r="C1218">
        <v>39200</v>
      </c>
      <c r="D1218">
        <v>2463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f t="shared" si="18"/>
        <v>0</v>
      </c>
      <c r="V1218">
        <f>SUMIFS(Tabel132[Cluster],Tabel132[ID],A1218)</f>
        <v>51</v>
      </c>
      <c r="W1218" t="str">
        <f>IFERROR(_xlfn.T.TEST(E1218:N1218,O1218:T1218,2,2),"")</f>
        <v/>
      </c>
      <c r="X1218">
        <f>AVERAGE(E1218:N1218)</f>
        <v>0</v>
      </c>
      <c r="Y1218">
        <f>AVERAGE(O1218:T1218)</f>
        <v>0</v>
      </c>
    </row>
    <row r="1219" spans="1:25" x14ac:dyDescent="0.25">
      <c r="A1219">
        <v>2632</v>
      </c>
      <c r="B1219" t="s">
        <v>491</v>
      </c>
      <c r="C1219">
        <v>39600</v>
      </c>
      <c r="D1219">
        <v>2726</v>
      </c>
      <c r="E1219">
        <v>2216</v>
      </c>
      <c r="F1219">
        <v>2298</v>
      </c>
      <c r="G1219">
        <v>1469</v>
      </c>
      <c r="H1219">
        <v>2192</v>
      </c>
      <c r="I1219">
        <v>1562</v>
      </c>
      <c r="J1219">
        <v>2216</v>
      </c>
      <c r="K1219">
        <v>1862</v>
      </c>
      <c r="L1219">
        <v>1722</v>
      </c>
      <c r="M1219">
        <v>2766</v>
      </c>
      <c r="N1219">
        <v>2995</v>
      </c>
      <c r="O1219">
        <v>2350</v>
      </c>
      <c r="P1219">
        <v>1843</v>
      </c>
      <c r="Q1219">
        <v>2000</v>
      </c>
      <c r="R1219">
        <v>1203</v>
      </c>
      <c r="S1219">
        <v>1576</v>
      </c>
      <c r="T1219">
        <v>2347</v>
      </c>
      <c r="U1219">
        <f t="shared" si="18"/>
        <v>1</v>
      </c>
      <c r="V1219">
        <f>SUMIFS(Tabel132[Cluster],Tabel132[ID],A1219)</f>
        <v>53</v>
      </c>
      <c r="W1219">
        <f>IFERROR(_xlfn.T.TEST(E1219:N1219,O1219:T1219,2,2),"")</f>
        <v>0.3413097985652066</v>
      </c>
      <c r="X1219">
        <f>AVERAGE(E1219:N1219)</f>
        <v>2129.8000000000002</v>
      </c>
      <c r="Y1219">
        <f>AVERAGE(O1219:T1219)</f>
        <v>1886.5</v>
      </c>
    </row>
    <row r="1220" spans="1:25" x14ac:dyDescent="0.25">
      <c r="A1220">
        <v>2726</v>
      </c>
      <c r="B1220" t="s">
        <v>492</v>
      </c>
      <c r="C1220">
        <v>39300</v>
      </c>
      <c r="D1220">
        <v>1080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f t="shared" ref="U1220:U1244" si="19">IF(AND(X1220=0,Y1220=0),0,1)</f>
        <v>0</v>
      </c>
      <c r="V1220">
        <f>SUMIFS(Tabel132[Cluster],Tabel132[ID],A1220)</f>
        <v>53</v>
      </c>
      <c r="W1220" t="str">
        <f t="shared" ref="W1220:W1244" si="20">IFERROR(_xlfn.T.TEST(E1220:N1220,O1220:T1220,2,2),"")</f>
        <v/>
      </c>
      <c r="X1220">
        <f t="shared" ref="X1220:X1244" si="21">AVERAGE(E1220:N1220)</f>
        <v>0</v>
      </c>
      <c r="Y1220">
        <f t="shared" ref="Y1220:Y1244" si="22">AVERAGE(O1220:T1220)</f>
        <v>0</v>
      </c>
    </row>
    <row r="1221" spans="1:25" x14ac:dyDescent="0.25">
      <c r="A1221">
        <v>2734</v>
      </c>
      <c r="B1221" t="s">
        <v>1240</v>
      </c>
      <c r="C1221">
        <v>39800</v>
      </c>
      <c r="D1221">
        <v>2726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f t="shared" si="19"/>
        <v>0</v>
      </c>
      <c r="V1221">
        <f>SUMIFS(Tabel132[Cluster],Tabel132[ID],A1221)</f>
        <v>53</v>
      </c>
      <c r="W1221" t="str">
        <f t="shared" si="20"/>
        <v/>
      </c>
      <c r="X1221">
        <f t="shared" si="21"/>
        <v>0</v>
      </c>
      <c r="Y1221">
        <f t="shared" si="22"/>
        <v>0</v>
      </c>
    </row>
    <row r="1222" spans="1:25" x14ac:dyDescent="0.25">
      <c r="A1222">
        <v>2742</v>
      </c>
      <c r="B1222" t="s">
        <v>1241</v>
      </c>
      <c r="C1222">
        <v>39900</v>
      </c>
      <c r="D1222">
        <v>2734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f t="shared" si="19"/>
        <v>0</v>
      </c>
      <c r="V1222">
        <f>SUMIFS(Tabel132[Cluster],Tabel132[ID],A1222)</f>
        <v>53</v>
      </c>
      <c r="W1222" t="str">
        <f t="shared" si="20"/>
        <v/>
      </c>
      <c r="X1222">
        <f t="shared" si="21"/>
        <v>0</v>
      </c>
      <c r="Y1222">
        <f t="shared" si="22"/>
        <v>0</v>
      </c>
    </row>
    <row r="1223" spans="1:25" x14ac:dyDescent="0.25">
      <c r="A1223">
        <v>2751</v>
      </c>
      <c r="B1223" t="s">
        <v>1242</v>
      </c>
      <c r="C1223">
        <v>40000</v>
      </c>
      <c r="D1223">
        <v>2734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f t="shared" si="19"/>
        <v>0</v>
      </c>
      <c r="V1223">
        <f>SUMIFS(Tabel132[Cluster],Tabel132[ID],A1223)</f>
        <v>53</v>
      </c>
      <c r="W1223" t="str">
        <f t="shared" si="20"/>
        <v/>
      </c>
      <c r="X1223">
        <f t="shared" si="21"/>
        <v>0</v>
      </c>
      <c r="Y1223">
        <f t="shared" si="22"/>
        <v>0</v>
      </c>
    </row>
    <row r="1224" spans="1:25" x14ac:dyDescent="0.25">
      <c r="A1224">
        <v>2758</v>
      </c>
      <c r="B1224" t="s">
        <v>1243</v>
      </c>
      <c r="C1224">
        <v>40100</v>
      </c>
      <c r="D1224">
        <v>2734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f t="shared" si="19"/>
        <v>0</v>
      </c>
      <c r="V1224">
        <f>SUMIFS(Tabel132[Cluster],Tabel132[ID],A1224)</f>
        <v>53</v>
      </c>
      <c r="W1224" t="str">
        <f t="shared" si="20"/>
        <v/>
      </c>
      <c r="X1224">
        <f t="shared" si="21"/>
        <v>0</v>
      </c>
      <c r="Y1224">
        <f t="shared" si="22"/>
        <v>0</v>
      </c>
    </row>
    <row r="1225" spans="1:25" x14ac:dyDescent="0.25">
      <c r="A1225">
        <v>2766</v>
      </c>
      <c r="B1225" t="s">
        <v>1244</v>
      </c>
      <c r="C1225">
        <v>40200</v>
      </c>
      <c r="D1225">
        <v>2726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f t="shared" si="19"/>
        <v>0</v>
      </c>
      <c r="V1225">
        <f>SUMIFS(Tabel132[Cluster],Tabel132[ID],A1225)</f>
        <v>53</v>
      </c>
      <c r="W1225" t="str">
        <f t="shared" si="20"/>
        <v/>
      </c>
      <c r="X1225">
        <f t="shared" si="21"/>
        <v>0</v>
      </c>
      <c r="Y1225">
        <f t="shared" si="22"/>
        <v>0</v>
      </c>
    </row>
    <row r="1226" spans="1:25" x14ac:dyDescent="0.25">
      <c r="A1226">
        <v>2775</v>
      </c>
      <c r="B1226" t="s">
        <v>1245</v>
      </c>
      <c r="C1226">
        <v>40300</v>
      </c>
      <c r="D1226">
        <v>2766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f t="shared" si="19"/>
        <v>0</v>
      </c>
      <c r="V1226">
        <f>SUMIFS(Tabel132[Cluster],Tabel132[ID],A1226)</f>
        <v>53</v>
      </c>
      <c r="W1226" t="str">
        <f t="shared" si="20"/>
        <v/>
      </c>
      <c r="X1226">
        <f t="shared" si="21"/>
        <v>0</v>
      </c>
      <c r="Y1226">
        <f t="shared" si="22"/>
        <v>0</v>
      </c>
    </row>
    <row r="1227" spans="1:25" x14ac:dyDescent="0.25">
      <c r="A1227">
        <v>2782</v>
      </c>
      <c r="B1227" t="s">
        <v>1246</v>
      </c>
      <c r="C1227">
        <v>40400</v>
      </c>
      <c r="D1227">
        <v>2766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f t="shared" si="19"/>
        <v>0</v>
      </c>
      <c r="V1227">
        <f>SUMIFS(Tabel132[Cluster],Tabel132[ID],A1227)</f>
        <v>53</v>
      </c>
      <c r="W1227" t="str">
        <f t="shared" si="20"/>
        <v/>
      </c>
      <c r="X1227">
        <f t="shared" si="21"/>
        <v>0</v>
      </c>
      <c r="Y1227">
        <f t="shared" si="22"/>
        <v>0</v>
      </c>
    </row>
    <row r="1228" spans="1:25" x14ac:dyDescent="0.25">
      <c r="A1228">
        <v>2790</v>
      </c>
      <c r="B1228" t="s">
        <v>1247</v>
      </c>
      <c r="C1228">
        <v>40500</v>
      </c>
      <c r="D1228">
        <v>2766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f t="shared" si="19"/>
        <v>0</v>
      </c>
      <c r="V1228">
        <f>SUMIFS(Tabel132[Cluster],Tabel132[ID],A1228)</f>
        <v>53</v>
      </c>
      <c r="W1228" t="str">
        <f t="shared" si="20"/>
        <v/>
      </c>
      <c r="X1228">
        <f t="shared" si="21"/>
        <v>0</v>
      </c>
      <c r="Y1228">
        <f t="shared" si="22"/>
        <v>0</v>
      </c>
    </row>
    <row r="1229" spans="1:25" x14ac:dyDescent="0.25">
      <c r="A1229">
        <v>2799</v>
      </c>
      <c r="B1229" t="s">
        <v>1248</v>
      </c>
      <c r="C1229">
        <v>40600</v>
      </c>
      <c r="D1229">
        <v>2726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f t="shared" si="19"/>
        <v>0</v>
      </c>
      <c r="V1229">
        <f>SUMIFS(Tabel132[Cluster],Tabel132[ID],A1229)</f>
        <v>53</v>
      </c>
      <c r="W1229" t="str">
        <f t="shared" si="20"/>
        <v/>
      </c>
      <c r="X1229">
        <f t="shared" si="21"/>
        <v>0</v>
      </c>
      <c r="Y1229">
        <f t="shared" si="22"/>
        <v>0</v>
      </c>
    </row>
    <row r="1230" spans="1:25" x14ac:dyDescent="0.25">
      <c r="A1230">
        <v>2807</v>
      </c>
      <c r="B1230" t="s">
        <v>1249</v>
      </c>
      <c r="C1230">
        <v>40700</v>
      </c>
      <c r="D1230">
        <v>2799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f t="shared" si="19"/>
        <v>0</v>
      </c>
      <c r="V1230">
        <f>SUMIFS(Tabel132[Cluster],Tabel132[ID],A1230)</f>
        <v>53</v>
      </c>
      <c r="W1230" t="str">
        <f t="shared" si="20"/>
        <v/>
      </c>
      <c r="X1230">
        <f t="shared" si="21"/>
        <v>0</v>
      </c>
      <c r="Y1230">
        <f t="shared" si="22"/>
        <v>0</v>
      </c>
    </row>
    <row r="1231" spans="1:25" x14ac:dyDescent="0.25">
      <c r="A1231">
        <v>2815</v>
      </c>
      <c r="B1231" t="s">
        <v>1250</v>
      </c>
      <c r="C1231">
        <v>40800</v>
      </c>
      <c r="D1231">
        <v>2799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f t="shared" si="19"/>
        <v>0</v>
      </c>
      <c r="V1231">
        <f>SUMIFS(Tabel132[Cluster],Tabel132[ID],A1231)</f>
        <v>53</v>
      </c>
      <c r="W1231" t="str">
        <f t="shared" si="20"/>
        <v/>
      </c>
      <c r="X1231">
        <f t="shared" si="21"/>
        <v>0</v>
      </c>
      <c r="Y1231">
        <f t="shared" si="22"/>
        <v>0</v>
      </c>
    </row>
    <row r="1232" spans="1:25" x14ac:dyDescent="0.25">
      <c r="A1232">
        <v>2823</v>
      </c>
      <c r="B1232" t="s">
        <v>1251</v>
      </c>
      <c r="C1232">
        <v>40900</v>
      </c>
      <c r="D1232">
        <v>2799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f t="shared" si="19"/>
        <v>0</v>
      </c>
      <c r="V1232">
        <f>SUMIFS(Tabel132[Cluster],Tabel132[ID],A1232)</f>
        <v>53</v>
      </c>
      <c r="W1232" t="str">
        <f t="shared" si="20"/>
        <v/>
      </c>
      <c r="X1232">
        <f t="shared" si="21"/>
        <v>0</v>
      </c>
      <c r="Y1232">
        <f t="shared" si="22"/>
        <v>0</v>
      </c>
    </row>
    <row r="1233" spans="1:25" x14ac:dyDescent="0.25">
      <c r="A1233">
        <v>12702</v>
      </c>
      <c r="B1233" t="s">
        <v>1186</v>
      </c>
      <c r="C1233">
        <v>39700</v>
      </c>
      <c r="D1233">
        <v>2726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f t="shared" si="19"/>
        <v>0</v>
      </c>
      <c r="V1233">
        <f>SUMIFS(Tabel132[Cluster],Tabel132[ID],A1233)</f>
        <v>52</v>
      </c>
      <c r="W1233" t="str">
        <f t="shared" si="20"/>
        <v/>
      </c>
      <c r="X1233">
        <f t="shared" si="21"/>
        <v>0</v>
      </c>
      <c r="Y1233">
        <f t="shared" si="22"/>
        <v>0</v>
      </c>
    </row>
    <row r="1234" spans="1:25" x14ac:dyDescent="0.25">
      <c r="A1234">
        <v>12703</v>
      </c>
      <c r="B1234" t="s">
        <v>485</v>
      </c>
      <c r="C1234">
        <v>39400</v>
      </c>
      <c r="D1234">
        <v>2726</v>
      </c>
      <c r="E1234">
        <v>4041</v>
      </c>
      <c r="F1234">
        <v>4588</v>
      </c>
      <c r="G1234">
        <v>2471</v>
      </c>
      <c r="H1234">
        <v>5673</v>
      </c>
      <c r="I1234">
        <v>1796</v>
      </c>
      <c r="J1234">
        <v>3444</v>
      </c>
      <c r="K1234">
        <v>1601</v>
      </c>
      <c r="L1234">
        <v>3245</v>
      </c>
      <c r="M1234">
        <v>3771</v>
      </c>
      <c r="N1234">
        <v>7048</v>
      </c>
      <c r="O1234">
        <v>2181</v>
      </c>
      <c r="P1234">
        <v>2495</v>
      </c>
      <c r="Q1234">
        <v>4513</v>
      </c>
      <c r="R1234">
        <v>1804</v>
      </c>
      <c r="S1234">
        <v>2001</v>
      </c>
      <c r="T1234">
        <v>6735</v>
      </c>
      <c r="U1234">
        <f t="shared" si="19"/>
        <v>1</v>
      </c>
      <c r="V1234">
        <f>SUMIFS(Tabel132[Cluster],Tabel132[ID],A1234)</f>
        <v>52</v>
      </c>
      <c r="W1234">
        <f t="shared" si="20"/>
        <v>0.61201421469495454</v>
      </c>
      <c r="X1234">
        <f t="shared" si="21"/>
        <v>3767.8</v>
      </c>
      <c r="Y1234">
        <f t="shared" si="22"/>
        <v>3288.1666666666665</v>
      </c>
    </row>
    <row r="1235" spans="1:25" x14ac:dyDescent="0.25">
      <c r="A1235">
        <v>12704</v>
      </c>
      <c r="B1235" t="s">
        <v>493</v>
      </c>
      <c r="C1235">
        <v>39700</v>
      </c>
      <c r="D1235">
        <v>2726</v>
      </c>
      <c r="E1235">
        <v>735</v>
      </c>
      <c r="F1235">
        <v>687</v>
      </c>
      <c r="G1235">
        <v>984</v>
      </c>
      <c r="H1235">
        <v>1197</v>
      </c>
      <c r="I1235">
        <v>356</v>
      </c>
      <c r="J1235">
        <v>941</v>
      </c>
      <c r="K1235">
        <v>562</v>
      </c>
      <c r="L1235">
        <v>598</v>
      </c>
      <c r="M1235">
        <v>551</v>
      </c>
      <c r="N1235">
        <v>1299</v>
      </c>
      <c r="O1235">
        <v>1184</v>
      </c>
      <c r="P1235">
        <v>806</v>
      </c>
      <c r="Q1235">
        <v>594</v>
      </c>
      <c r="R1235">
        <v>376</v>
      </c>
      <c r="S1235">
        <v>412</v>
      </c>
      <c r="T1235">
        <v>1948</v>
      </c>
      <c r="U1235">
        <f t="shared" si="19"/>
        <v>1</v>
      </c>
      <c r="V1235">
        <f>SUMIFS(Tabel132[Cluster],Tabel132[ID],A1235)</f>
        <v>105</v>
      </c>
      <c r="W1235">
        <f t="shared" si="20"/>
        <v>0.67534936523411515</v>
      </c>
      <c r="X1235">
        <f t="shared" si="21"/>
        <v>791</v>
      </c>
      <c r="Y1235">
        <f t="shared" si="22"/>
        <v>886.66666666666663</v>
      </c>
    </row>
    <row r="1236" spans="1:25" x14ac:dyDescent="0.25">
      <c r="A1236">
        <v>12705</v>
      </c>
      <c r="B1236" t="s">
        <v>486</v>
      </c>
      <c r="C1236">
        <v>39500</v>
      </c>
      <c r="D1236">
        <v>2726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f t="shared" si="19"/>
        <v>0</v>
      </c>
      <c r="V1236">
        <f>SUMIFS(Tabel132[Cluster],Tabel132[ID],A1236)</f>
        <v>52</v>
      </c>
      <c r="W1236" t="str">
        <f t="shared" si="20"/>
        <v/>
      </c>
      <c r="X1236">
        <f t="shared" si="21"/>
        <v>0</v>
      </c>
      <c r="Y1236">
        <f t="shared" si="22"/>
        <v>0</v>
      </c>
    </row>
    <row r="1237" spans="1:25" x14ac:dyDescent="0.25">
      <c r="A1237">
        <v>12706</v>
      </c>
      <c r="B1237" t="s">
        <v>1252</v>
      </c>
      <c r="C1237">
        <v>39400</v>
      </c>
      <c r="D1237">
        <v>2726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f t="shared" si="19"/>
        <v>0</v>
      </c>
      <c r="V1237">
        <f>SUMIFS(Tabel132[Cluster],Tabel132[ID],A1237)</f>
        <v>53</v>
      </c>
      <c r="W1237" t="str">
        <f t="shared" si="20"/>
        <v/>
      </c>
      <c r="X1237">
        <f t="shared" si="21"/>
        <v>0</v>
      </c>
      <c r="Y1237">
        <f t="shared" si="22"/>
        <v>0</v>
      </c>
    </row>
    <row r="1238" spans="1:25" x14ac:dyDescent="0.25">
      <c r="A1238">
        <v>12707</v>
      </c>
      <c r="B1238" t="s">
        <v>1253</v>
      </c>
      <c r="C1238">
        <v>39500</v>
      </c>
      <c r="D1238">
        <v>2726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f t="shared" si="19"/>
        <v>0</v>
      </c>
      <c r="V1238">
        <f>SUMIFS(Tabel132[Cluster],Tabel132[ID],A1238)</f>
        <v>53</v>
      </c>
      <c r="W1238" t="str">
        <f t="shared" si="20"/>
        <v/>
      </c>
      <c r="X1238">
        <f t="shared" si="21"/>
        <v>0</v>
      </c>
      <c r="Y1238">
        <f t="shared" si="22"/>
        <v>0</v>
      </c>
    </row>
    <row r="1239" spans="1:25" x14ac:dyDescent="0.25">
      <c r="A1239">
        <v>182305696</v>
      </c>
      <c r="B1239" t="s">
        <v>487</v>
      </c>
      <c r="C1239">
        <v>300</v>
      </c>
      <c r="D1239">
        <v>688</v>
      </c>
      <c r="E1239">
        <v>4963</v>
      </c>
      <c r="F1239">
        <v>3084</v>
      </c>
      <c r="G1239">
        <v>2091</v>
      </c>
      <c r="H1239">
        <v>2614</v>
      </c>
      <c r="I1239">
        <v>3565</v>
      </c>
      <c r="J1239">
        <v>433</v>
      </c>
      <c r="K1239">
        <v>3146</v>
      </c>
      <c r="L1239">
        <v>1306</v>
      </c>
      <c r="M1239">
        <v>2141</v>
      </c>
      <c r="N1239">
        <v>1676</v>
      </c>
      <c r="O1239">
        <v>4123</v>
      </c>
      <c r="P1239">
        <v>2583</v>
      </c>
      <c r="Q1239">
        <v>1974</v>
      </c>
      <c r="R1239">
        <v>3198</v>
      </c>
      <c r="S1239">
        <v>3734</v>
      </c>
      <c r="T1239">
        <v>2538</v>
      </c>
      <c r="U1239">
        <f t="shared" si="19"/>
        <v>1</v>
      </c>
      <c r="V1239">
        <f>SUMIFS(Tabel132[Cluster],Tabel132[ID],A1239)</f>
        <v>0</v>
      </c>
      <c r="W1239">
        <f t="shared" si="20"/>
        <v>0.38573988835624995</v>
      </c>
      <c r="X1239">
        <f t="shared" si="21"/>
        <v>2501.9</v>
      </c>
      <c r="Y1239">
        <f t="shared" si="22"/>
        <v>3025</v>
      </c>
    </row>
    <row r="1240" spans="1:25" x14ac:dyDescent="0.25">
      <c r="A1240">
        <v>182305712</v>
      </c>
      <c r="B1240" t="s">
        <v>487</v>
      </c>
      <c r="C1240">
        <v>300</v>
      </c>
      <c r="D1240">
        <v>688</v>
      </c>
      <c r="E1240">
        <v>9716</v>
      </c>
      <c r="F1240">
        <v>7626</v>
      </c>
      <c r="G1240">
        <v>11437</v>
      </c>
      <c r="H1240">
        <v>6404</v>
      </c>
      <c r="I1240">
        <v>4590</v>
      </c>
      <c r="J1240">
        <v>1613</v>
      </c>
      <c r="K1240">
        <v>3757</v>
      </c>
      <c r="L1240">
        <v>2373</v>
      </c>
      <c r="M1240">
        <v>2085</v>
      </c>
      <c r="N1240">
        <v>3364</v>
      </c>
      <c r="O1240">
        <v>9092</v>
      </c>
      <c r="P1240">
        <v>3746</v>
      </c>
      <c r="Q1240">
        <v>4490</v>
      </c>
      <c r="R1240">
        <v>6870</v>
      </c>
      <c r="S1240">
        <v>2035</v>
      </c>
      <c r="T1240">
        <v>4937</v>
      </c>
      <c r="U1240">
        <f t="shared" si="19"/>
        <v>1</v>
      </c>
      <c r="V1240">
        <f>SUMIFS(Tabel132[Cluster],Tabel132[ID],A1240)</f>
        <v>0</v>
      </c>
      <c r="W1240">
        <f t="shared" si="20"/>
        <v>0.95016002862702498</v>
      </c>
      <c r="X1240">
        <f t="shared" si="21"/>
        <v>5296.5</v>
      </c>
      <c r="Y1240">
        <f t="shared" si="22"/>
        <v>5195</v>
      </c>
    </row>
    <row r="1241" spans="1:25" x14ac:dyDescent="0.25">
      <c r="A1241">
        <v>312782560</v>
      </c>
      <c r="B1241" t="s">
        <v>487</v>
      </c>
      <c r="C1241">
        <v>300</v>
      </c>
      <c r="D1241">
        <v>688</v>
      </c>
      <c r="E1241">
        <v>3016</v>
      </c>
      <c r="F1241">
        <v>5094</v>
      </c>
      <c r="G1241">
        <v>2466</v>
      </c>
      <c r="H1241">
        <v>685</v>
      </c>
      <c r="I1241">
        <v>1537</v>
      </c>
      <c r="J1241">
        <v>804</v>
      </c>
      <c r="K1241">
        <v>3506</v>
      </c>
      <c r="L1241">
        <v>1757</v>
      </c>
      <c r="M1241">
        <v>2059</v>
      </c>
      <c r="N1241">
        <v>2408</v>
      </c>
      <c r="O1241">
        <v>2348</v>
      </c>
      <c r="P1241">
        <v>2121</v>
      </c>
      <c r="Q1241">
        <v>995</v>
      </c>
      <c r="R1241">
        <v>2419</v>
      </c>
      <c r="S1241">
        <v>3564</v>
      </c>
      <c r="T1241">
        <v>1506</v>
      </c>
      <c r="U1241">
        <f t="shared" si="19"/>
        <v>1</v>
      </c>
      <c r="V1241">
        <f>SUMIFS(Tabel132[Cluster],Tabel132[ID],A1241)</f>
        <v>0</v>
      </c>
      <c r="W1241">
        <f t="shared" si="20"/>
        <v>0.77867394700284054</v>
      </c>
      <c r="X1241">
        <f t="shared" si="21"/>
        <v>2333.1999999999998</v>
      </c>
      <c r="Y1241">
        <f t="shared" si="22"/>
        <v>2158.8333333333335</v>
      </c>
    </row>
    <row r="1242" spans="1:25" x14ac:dyDescent="0.25">
      <c r="A1242">
        <v>312782592</v>
      </c>
      <c r="B1242" t="s">
        <v>487</v>
      </c>
      <c r="C1242">
        <v>300</v>
      </c>
      <c r="D1242">
        <v>688</v>
      </c>
      <c r="E1242">
        <v>4019</v>
      </c>
      <c r="F1242">
        <v>4371</v>
      </c>
      <c r="G1242">
        <v>2067</v>
      </c>
      <c r="H1242">
        <v>2344</v>
      </c>
      <c r="I1242">
        <v>1514</v>
      </c>
      <c r="J1242">
        <v>3229</v>
      </c>
      <c r="K1242">
        <v>3281</v>
      </c>
      <c r="L1242">
        <v>2024</v>
      </c>
      <c r="M1242">
        <v>2623</v>
      </c>
      <c r="N1242">
        <v>2447</v>
      </c>
      <c r="O1242">
        <v>2801</v>
      </c>
      <c r="P1242">
        <v>1888</v>
      </c>
      <c r="Q1242">
        <v>777</v>
      </c>
      <c r="R1242">
        <v>2432</v>
      </c>
      <c r="S1242">
        <v>3476</v>
      </c>
      <c r="T1242">
        <v>2903</v>
      </c>
      <c r="U1242">
        <f t="shared" si="19"/>
        <v>1</v>
      </c>
      <c r="V1242">
        <f>SUMIFS(Tabel132[Cluster],Tabel132[ID],A1242)</f>
        <v>0</v>
      </c>
      <c r="W1242">
        <f t="shared" si="20"/>
        <v>0.40274603476554782</v>
      </c>
      <c r="X1242">
        <f t="shared" si="21"/>
        <v>2791.9</v>
      </c>
      <c r="Y1242">
        <f t="shared" si="22"/>
        <v>2379.5</v>
      </c>
    </row>
    <row r="1243" spans="1:25" x14ac:dyDescent="0.25">
      <c r="A1243">
        <v>312782624</v>
      </c>
      <c r="B1243" t="s">
        <v>487</v>
      </c>
      <c r="C1243">
        <v>300</v>
      </c>
      <c r="D1243">
        <v>688</v>
      </c>
      <c r="E1243">
        <v>3284</v>
      </c>
      <c r="F1243">
        <v>4869</v>
      </c>
      <c r="G1243">
        <v>2956</v>
      </c>
      <c r="H1243">
        <v>7464</v>
      </c>
      <c r="I1243">
        <v>2171</v>
      </c>
      <c r="J1243">
        <v>2749</v>
      </c>
      <c r="K1243">
        <v>2497</v>
      </c>
      <c r="L1243">
        <v>4218</v>
      </c>
      <c r="M1243">
        <v>3173</v>
      </c>
      <c r="N1243">
        <v>3283</v>
      </c>
      <c r="O1243">
        <v>4182</v>
      </c>
      <c r="P1243">
        <v>4544</v>
      </c>
      <c r="Q1243">
        <v>1282</v>
      </c>
      <c r="R1243">
        <v>4413</v>
      </c>
      <c r="S1243">
        <v>3996</v>
      </c>
      <c r="T1243">
        <v>2854</v>
      </c>
      <c r="U1243">
        <f t="shared" si="19"/>
        <v>1</v>
      </c>
      <c r="V1243">
        <f>SUMIFS(Tabel132[Cluster],Tabel132[ID],A1243)</f>
        <v>0</v>
      </c>
      <c r="W1243">
        <f t="shared" si="20"/>
        <v>0.87407898796734362</v>
      </c>
      <c r="X1243">
        <f t="shared" si="21"/>
        <v>3666.4</v>
      </c>
      <c r="Y1243">
        <f t="shared" si="22"/>
        <v>3545.1666666666665</v>
      </c>
    </row>
    <row r="1244" spans="1:25" x14ac:dyDescent="0.25">
      <c r="A1244">
        <v>312782656</v>
      </c>
      <c r="B1244" t="s">
        <v>487</v>
      </c>
      <c r="C1244">
        <v>300</v>
      </c>
      <c r="D1244">
        <v>688</v>
      </c>
      <c r="E1244">
        <v>2592</v>
      </c>
      <c r="F1244">
        <v>1411</v>
      </c>
      <c r="G1244">
        <v>1238</v>
      </c>
      <c r="H1244">
        <v>912</v>
      </c>
      <c r="I1244">
        <v>1099</v>
      </c>
      <c r="J1244">
        <v>1712</v>
      </c>
      <c r="K1244">
        <v>1406</v>
      </c>
      <c r="L1244">
        <v>925</v>
      </c>
      <c r="M1244">
        <v>978</v>
      </c>
      <c r="N1244">
        <v>913</v>
      </c>
      <c r="O1244">
        <v>1522</v>
      </c>
      <c r="P1244">
        <v>1482</v>
      </c>
      <c r="Q1244">
        <v>810</v>
      </c>
      <c r="R1244">
        <v>1457</v>
      </c>
      <c r="S1244">
        <v>1336</v>
      </c>
      <c r="T1244">
        <v>1366</v>
      </c>
      <c r="U1244">
        <f t="shared" si="19"/>
        <v>1</v>
      </c>
      <c r="V1244">
        <f>SUMIFS(Tabel132[Cluster],Tabel132[ID],A1244)</f>
        <v>0</v>
      </c>
      <c r="W1244">
        <f t="shared" si="20"/>
        <v>0.96525573505868367</v>
      </c>
      <c r="X1244">
        <f t="shared" si="21"/>
        <v>1318.6</v>
      </c>
      <c r="Y1244">
        <f t="shared" si="22"/>
        <v>1328.8333333333333</v>
      </c>
    </row>
    <row r="1246" spans="1:25" x14ac:dyDescent="0.25">
      <c r="E1246">
        <f t="shared" ref="E1246:T1246" si="23">SUM(E3:E1244)</f>
        <v>2018495</v>
      </c>
      <c r="F1246">
        <f t="shared" si="23"/>
        <v>2117853</v>
      </c>
      <c r="G1246">
        <f t="shared" si="23"/>
        <v>2016571</v>
      </c>
      <c r="H1246">
        <f t="shared" si="23"/>
        <v>1657960</v>
      </c>
      <c r="I1246">
        <f t="shared" si="23"/>
        <v>1777031</v>
      </c>
      <c r="J1246">
        <f t="shared" si="23"/>
        <v>1670406</v>
      </c>
      <c r="K1246">
        <f t="shared" si="23"/>
        <v>1705155</v>
      </c>
      <c r="L1246">
        <f t="shared" si="23"/>
        <v>1474158</v>
      </c>
      <c r="M1246">
        <f t="shared" si="23"/>
        <v>1173053</v>
      </c>
      <c r="N1246">
        <f t="shared" si="23"/>
        <v>1275564</v>
      </c>
      <c r="O1246">
        <f t="shared" si="23"/>
        <v>2261922</v>
      </c>
      <c r="P1246">
        <f t="shared" si="23"/>
        <v>2009455</v>
      </c>
      <c r="Q1246">
        <f t="shared" si="23"/>
        <v>2012683</v>
      </c>
      <c r="R1246">
        <f t="shared" si="23"/>
        <v>1947221</v>
      </c>
      <c r="S1246">
        <f t="shared" si="23"/>
        <v>1766195</v>
      </c>
      <c r="T1246">
        <f t="shared" si="23"/>
        <v>1464993</v>
      </c>
    </row>
  </sheetData>
  <autoFilter ref="A2:T498" xr:uid="{1C87A44A-168F-4311-AE87-C70C13E516B1}">
    <sortState xmlns:xlrd2="http://schemas.microsoft.com/office/spreadsheetml/2017/richdata2" ref="A3:T498">
      <sortCondition ref="B2:B498"/>
    </sortState>
  </autoFilter>
  <conditionalFormatting sqref="W3:W1244">
    <cfRule type="cellIs" dxfId="13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098F-BC90-457C-978C-8CF56D2EB7DA}">
  <dimension ref="A1:X1246"/>
  <sheetViews>
    <sheetView workbookViewId="0"/>
  </sheetViews>
  <sheetFormatPr defaultRowHeight="15" x14ac:dyDescent="0.25"/>
  <cols>
    <col min="1" max="1" width="10" bestFit="1" customWidth="1"/>
    <col min="2" max="2" width="39.85546875" customWidth="1"/>
    <col min="3" max="3" width="19.5703125" bestFit="1" customWidth="1"/>
    <col min="4" max="4" width="14.140625" bestFit="1" customWidth="1"/>
    <col min="5" max="5" width="11.5703125" bestFit="1" customWidth="1"/>
    <col min="6" max="20" width="8.5703125" bestFit="1" customWidth="1"/>
    <col min="21" max="21" width="10.28515625" bestFit="1" customWidth="1"/>
  </cols>
  <sheetData>
    <row r="1" spans="1:24" x14ac:dyDescent="0.25">
      <c r="E1">
        <v>0</v>
      </c>
      <c r="F1">
        <v>0</v>
      </c>
      <c r="G1">
        <v>0</v>
      </c>
      <c r="H1">
        <v>0</v>
      </c>
      <c r="I1">
        <v>0</v>
      </c>
      <c r="J1" s="13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4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345391</v>
      </c>
      <c r="F2" s="1">
        <v>348028</v>
      </c>
      <c r="G2" s="1">
        <v>348030</v>
      </c>
      <c r="H2" s="1">
        <v>348035</v>
      </c>
      <c r="I2" s="1">
        <v>348465</v>
      </c>
      <c r="J2" s="1">
        <v>349038</v>
      </c>
      <c r="K2" s="1">
        <v>349438</v>
      </c>
      <c r="L2" s="1">
        <v>354044</v>
      </c>
      <c r="M2" s="1">
        <v>354519</v>
      </c>
      <c r="N2" s="1">
        <v>354522</v>
      </c>
      <c r="O2" s="1">
        <v>348034</v>
      </c>
      <c r="P2" s="1">
        <v>349022</v>
      </c>
      <c r="Q2" s="1">
        <v>349440</v>
      </c>
      <c r="R2" s="1">
        <v>350322</v>
      </c>
      <c r="S2" s="1">
        <v>350324</v>
      </c>
      <c r="T2" s="1">
        <v>354043</v>
      </c>
      <c r="U2" s="1" t="s">
        <v>1254</v>
      </c>
      <c r="V2" s="1" t="s">
        <v>507</v>
      </c>
      <c r="W2" s="1" t="s">
        <v>508</v>
      </c>
      <c r="X2" s="1" t="s">
        <v>509</v>
      </c>
    </row>
    <row r="3" spans="1:24" x14ac:dyDescent="0.25">
      <c r="A3">
        <v>0</v>
      </c>
      <c r="B3" t="s">
        <v>4</v>
      </c>
      <c r="C3">
        <v>0</v>
      </c>
      <c r="E3">
        <f>'Raw counts'!E3/'Raw counts'!E$1246*10000</f>
        <v>2031.0974265479974</v>
      </c>
      <c r="F3">
        <f>'Raw counts'!F3/'Raw counts'!F$1246*10000</f>
        <v>1584.8644830401354</v>
      </c>
      <c r="G3">
        <f>'Raw counts'!G3/'Raw counts'!G$1246*10000</f>
        <v>1247.5434785088153</v>
      </c>
      <c r="H3">
        <f>'Raw counts'!H3/'Raw counts'!H$1246*10000</f>
        <v>2107.6503655094211</v>
      </c>
      <c r="I3">
        <f>'Raw counts'!I3/'Raw counts'!I$1246*10000</f>
        <v>2093.7957750877727</v>
      </c>
      <c r="J3">
        <f>'Raw counts'!J3/'Raw counts'!J$1246*10000</f>
        <v>2177.7519956226211</v>
      </c>
      <c r="K3">
        <f>'Raw counts'!K3/'Raw counts'!K$1246*10000</f>
        <v>1852.5529937161136</v>
      </c>
      <c r="L3">
        <f>'Raw counts'!L3/'Raw counts'!L$1246*10000</f>
        <v>2060.4168616932516</v>
      </c>
      <c r="M3">
        <f>'Raw counts'!M3/'Raw counts'!M$1246*10000</f>
        <v>2000.4637471623191</v>
      </c>
      <c r="N3">
        <f>'Raw counts'!N3/'Raw counts'!N$1246*10000</f>
        <v>1941.9566560360752</v>
      </c>
      <c r="O3">
        <f>'Raw counts'!O3/'Raw counts'!O$1246*10000</f>
        <v>1608.2163752773085</v>
      </c>
      <c r="P3">
        <f>'Raw counts'!P3/'Raw counts'!P$1246*10000</f>
        <v>2613.7186451052648</v>
      </c>
      <c r="Q3">
        <f>'Raw counts'!Q3/'Raw counts'!Q$1246*10000</f>
        <v>1740.8503972061173</v>
      </c>
      <c r="R3">
        <f>'Raw counts'!R3/'Raw counts'!R$1246*10000</f>
        <v>1465.0160408089271</v>
      </c>
      <c r="S3">
        <f>'Raw counts'!S3/'Raw counts'!S$1246*10000</f>
        <v>1800.6392272653925</v>
      </c>
      <c r="T3">
        <f>'Raw counts'!T3/'Raw counts'!T$1246*10000</f>
        <v>2427.5679132937835</v>
      </c>
      <c r="U3">
        <f>IFERROR(IF(W3-X3=0,0,1),0)</f>
        <v>1</v>
      </c>
      <c r="V3">
        <f>IFERROR(_xlfn.T.TEST(E3:N3,O3:T3,2,2),"")</f>
        <v>0.8626401362350028</v>
      </c>
      <c r="W3">
        <f>AVERAGE(E3:N3)</f>
        <v>1909.8093782924523</v>
      </c>
      <c r="X3">
        <f>AVERAGE(O3:T3)</f>
        <v>1942.6680998261324</v>
      </c>
    </row>
    <row r="4" spans="1:24" x14ac:dyDescent="0.25">
      <c r="A4">
        <v>1</v>
      </c>
      <c r="B4" t="s">
        <v>5</v>
      </c>
      <c r="C4">
        <v>75500</v>
      </c>
      <c r="D4">
        <v>557</v>
      </c>
      <c r="E4">
        <f>'Raw counts'!E4/'Raw counts'!E$1246*10000</f>
        <v>9.4129537105615821E-2</v>
      </c>
      <c r="F4">
        <f>'Raw counts'!F4/'Raw counts'!F$1246*10000</f>
        <v>4.7217630307674801E-3</v>
      </c>
      <c r="G4">
        <f>'Raw counts'!G4/'Raw counts'!G$1246*10000</f>
        <v>9.421934561193232E-2</v>
      </c>
      <c r="H4">
        <f>'Raw counts'!H4/'Raw counts'!H$1246*10000</f>
        <v>0.27744939564283816</v>
      </c>
      <c r="I4">
        <f>'Raw counts'!I4/'Raw counts'!I$1246*10000</f>
        <v>0.28699555607077198</v>
      </c>
      <c r="J4">
        <f>'Raw counts'!J4/'Raw counts'!J$1246*10000</f>
        <v>0</v>
      </c>
      <c r="K4">
        <f>'Raw counts'!K4/'Raw counts'!K$1246*10000</f>
        <v>5.8645694966146774E-3</v>
      </c>
      <c r="L4">
        <f>'Raw counts'!L4/'Raw counts'!L$1246*10000</f>
        <v>9.4969467316257813E-2</v>
      </c>
      <c r="M4">
        <f>'Raw counts'!M4/'Raw counts'!M$1246*10000</f>
        <v>0</v>
      </c>
      <c r="N4">
        <f>'Raw counts'!N4/'Raw counts'!N$1246*10000</f>
        <v>0.69773057251537363</v>
      </c>
      <c r="O4">
        <f>'Raw counts'!O4/'Raw counts'!O$1246*10000</f>
        <v>1.5915668179539348</v>
      </c>
      <c r="P4">
        <f>'Raw counts'!P4/'Raw counts'!P$1246*10000</f>
        <v>1.99058948819456E-2</v>
      </c>
      <c r="Q4">
        <f>'Raw counts'!Q4/'Raw counts'!Q$1246*10000</f>
        <v>3.4779446142288672E-2</v>
      </c>
      <c r="R4">
        <f>'Raw counts'!R4/'Raw counts'!R$1246*10000</f>
        <v>0.13865914552071901</v>
      </c>
      <c r="S4">
        <f>'Raw counts'!S4/'Raw counts'!S$1246*10000</f>
        <v>0.26610878187289627</v>
      </c>
      <c r="T4">
        <f>'Raw counts'!T4/'Raw counts'!T$1246*10000</f>
        <v>0</v>
      </c>
      <c r="U4">
        <f t="shared" ref="U4:U67" si="0">IFERROR(IF(W4-X4=0,0,1),0)</f>
        <v>1</v>
      </c>
      <c r="V4">
        <f t="shared" ref="V4:V67" si="1">IFERROR(_xlfn.T.TEST(E4:N4,O4:T4,2,2),"")</f>
        <v>0.3940355001539354</v>
      </c>
      <c r="W4">
        <f t="shared" ref="W4:W67" si="2">AVERAGE(E4:N4)</f>
        <v>0.15560802067901719</v>
      </c>
      <c r="X4">
        <f t="shared" ref="X4:X67" si="3">AVERAGE(O4:T4)</f>
        <v>0.34183668106196402</v>
      </c>
    </row>
    <row r="5" spans="1:24" x14ac:dyDescent="0.25">
      <c r="A5">
        <v>2</v>
      </c>
      <c r="B5" t="s">
        <v>6</v>
      </c>
      <c r="C5">
        <v>6200</v>
      </c>
      <c r="D5">
        <v>345</v>
      </c>
      <c r="E5">
        <f>'Raw counts'!E5/'Raw counts'!E$1246*10000</f>
        <v>3.1855417031005775</v>
      </c>
      <c r="F5">
        <f>'Raw counts'!F5/'Raw counts'!F$1246*10000</f>
        <v>2.8944407378604655</v>
      </c>
      <c r="G5">
        <f>'Raw counts'!G5/'Raw counts'!G$1246*10000</f>
        <v>4.6465014125463471</v>
      </c>
      <c r="H5">
        <f>'Raw counts'!H5/'Raw counts'!H$1246*10000</f>
        <v>3.7274723153755218</v>
      </c>
      <c r="I5">
        <f>'Raw counts'!I5/'Raw counts'!I$1246*10000</f>
        <v>4.3893437987294535</v>
      </c>
      <c r="J5">
        <f>'Raw counts'!J5/'Raw counts'!J$1246*10000</f>
        <v>9.9556634734310094</v>
      </c>
      <c r="K5">
        <f>'Raw counts'!K5/'Raw counts'!K$1246*10000</f>
        <v>2.7504830939122837</v>
      </c>
      <c r="L5">
        <f>'Raw counts'!L5/'Raw counts'!L$1246*10000</f>
        <v>3.9955011606625614</v>
      </c>
      <c r="M5">
        <f>'Raw counts'!M5/'Raw counts'!M$1246*10000</f>
        <v>4.7482935553636532</v>
      </c>
      <c r="N5">
        <f>'Raw counts'!N5/'Raw counts'!N$1246*10000</f>
        <v>4.9860297092109844</v>
      </c>
      <c r="O5">
        <f>'Raw counts'!O5/'Raw counts'!O$1246*10000</f>
        <v>2.4359814352572724</v>
      </c>
      <c r="P5">
        <f>'Raw counts'!P5/'Raw counts'!P$1246*10000</f>
        <v>3.3840021299307526</v>
      </c>
      <c r="Q5">
        <f>'Raw counts'!Q5/'Raw counts'!Q$1246*10000</f>
        <v>3.6667473218584345</v>
      </c>
      <c r="R5">
        <f>'Raw counts'!R5/'Raw counts'!R$1246*10000</f>
        <v>3.1429406318029645</v>
      </c>
      <c r="S5">
        <f>'Raw counts'!S5/'Raw counts'!S$1246*10000</f>
        <v>3.9293509493572341</v>
      </c>
      <c r="T5">
        <f>'Raw counts'!T5/'Raw counts'!T$1246*10000</f>
        <v>2.1843107782767563</v>
      </c>
      <c r="U5">
        <f t="shared" si="0"/>
        <v>1</v>
      </c>
      <c r="V5">
        <f t="shared" si="1"/>
        <v>0.13299638670712308</v>
      </c>
      <c r="W5">
        <f t="shared" si="2"/>
        <v>4.527927096019285</v>
      </c>
      <c r="X5">
        <f t="shared" si="3"/>
        <v>3.1238888744139022</v>
      </c>
    </row>
    <row r="6" spans="1:24" x14ac:dyDescent="0.25">
      <c r="A6">
        <v>3</v>
      </c>
      <c r="B6" t="s">
        <v>510</v>
      </c>
      <c r="C6">
        <v>118200</v>
      </c>
      <c r="D6">
        <v>1040</v>
      </c>
      <c r="E6">
        <f>'Raw counts'!E6/'Raw counts'!E$1246*10000</f>
        <v>0</v>
      </c>
      <c r="F6">
        <f>'Raw counts'!F6/'Raw counts'!F$1246*10000</f>
        <v>0</v>
      </c>
      <c r="G6">
        <f>'Raw counts'!G6/'Raw counts'!G$1246*10000</f>
        <v>0</v>
      </c>
      <c r="H6">
        <f>'Raw counts'!H6/'Raw counts'!H$1246*10000</f>
        <v>0</v>
      </c>
      <c r="I6">
        <f>'Raw counts'!I6/'Raw counts'!I$1246*10000</f>
        <v>0</v>
      </c>
      <c r="J6">
        <f>'Raw counts'!J6/'Raw counts'!J$1246*10000</f>
        <v>0</v>
      </c>
      <c r="K6">
        <f>'Raw counts'!K6/'Raw counts'!K$1246*10000</f>
        <v>0</v>
      </c>
      <c r="L6">
        <f>'Raw counts'!L6/'Raw counts'!L$1246*10000</f>
        <v>0</v>
      </c>
      <c r="M6">
        <f>'Raw counts'!M6/'Raw counts'!M$1246*10000</f>
        <v>0</v>
      </c>
      <c r="N6">
        <f>'Raw counts'!N6/'Raw counts'!N$1246*10000</f>
        <v>0</v>
      </c>
      <c r="O6">
        <f>'Raw counts'!O6/'Raw counts'!O$1246*10000</f>
        <v>0</v>
      </c>
      <c r="P6">
        <f>'Raw counts'!P6/'Raw counts'!P$1246*10000</f>
        <v>0</v>
      </c>
      <c r="Q6">
        <f>'Raw counts'!Q6/'Raw counts'!Q$1246*10000</f>
        <v>0</v>
      </c>
      <c r="R6">
        <f>'Raw counts'!R6/'Raw counts'!R$1246*10000</f>
        <v>0</v>
      </c>
      <c r="S6">
        <f>'Raw counts'!S6/'Raw counts'!S$1246*10000</f>
        <v>0</v>
      </c>
      <c r="T6">
        <f>'Raw counts'!T6/'Raw counts'!T$1246*10000</f>
        <v>0</v>
      </c>
      <c r="U6">
        <f t="shared" si="0"/>
        <v>0</v>
      </c>
      <c r="V6" t="str">
        <f t="shared" si="1"/>
        <v/>
      </c>
      <c r="W6">
        <f t="shared" si="2"/>
        <v>0</v>
      </c>
      <c r="X6">
        <f t="shared" si="3"/>
        <v>0</v>
      </c>
    </row>
    <row r="7" spans="1:24" x14ac:dyDescent="0.25">
      <c r="A7">
        <v>4</v>
      </c>
      <c r="B7" t="s">
        <v>7</v>
      </c>
      <c r="C7">
        <v>79100</v>
      </c>
      <c r="D7">
        <v>339</v>
      </c>
      <c r="E7">
        <f>'Raw counts'!E7/'Raw counts'!E$1246*10000</f>
        <v>50.70114119678275</v>
      </c>
      <c r="F7">
        <f>'Raw counts'!F7/'Raw counts'!F$1246*10000</f>
        <v>113.61506204632711</v>
      </c>
      <c r="G7">
        <f>'Raw counts'!G7/'Raw counts'!G$1246*10000</f>
        <v>54.721604148824916</v>
      </c>
      <c r="H7">
        <f>'Raw counts'!H7/'Raw counts'!H$1246*10000</f>
        <v>37.588361601003641</v>
      </c>
      <c r="I7">
        <f>'Raw counts'!I7/'Raw counts'!I$1246*10000</f>
        <v>41.085383428876597</v>
      </c>
      <c r="J7">
        <f>'Raw counts'!J7/'Raw counts'!J$1246*10000</f>
        <v>104.26207760269061</v>
      </c>
      <c r="K7">
        <f>'Raw counts'!K7/'Raw counts'!K$1246*10000</f>
        <v>54.481850623550358</v>
      </c>
      <c r="L7">
        <f>'Raw counts'!L7/'Raw counts'!L$1246*10000</f>
        <v>104.66313651589586</v>
      </c>
      <c r="M7">
        <f>'Raw counts'!M7/'Raw counts'!M$1246*10000</f>
        <v>63.159976573948491</v>
      </c>
      <c r="N7">
        <f>'Raw counts'!N7/'Raw counts'!N$1246*10000</f>
        <v>87.02816949992318</v>
      </c>
      <c r="O7">
        <f>'Raw counts'!O7/'Raw counts'!O$1246*10000</f>
        <v>91.700774827779199</v>
      </c>
      <c r="P7">
        <f>'Raw counts'!P7/'Raw counts'!P$1246*10000</f>
        <v>129.30869315311864</v>
      </c>
      <c r="Q7">
        <f>'Raw counts'!Q7/'Raw counts'!Q$1246*10000</f>
        <v>93.685890922713611</v>
      </c>
      <c r="R7">
        <f>'Raw counts'!R7/'Raw counts'!R$1246*10000</f>
        <v>138.22776151243232</v>
      </c>
      <c r="S7">
        <f>'Raw counts'!S7/'Raw counts'!S$1246*10000</f>
        <v>106.84550686645585</v>
      </c>
      <c r="T7">
        <f>'Raw counts'!T7/'Raw counts'!T$1246*10000</f>
        <v>31.93189318993333</v>
      </c>
      <c r="U7">
        <f t="shared" si="0"/>
        <v>1</v>
      </c>
      <c r="V7">
        <f t="shared" si="1"/>
        <v>0.11959717637241613</v>
      </c>
      <c r="W7">
        <f t="shared" si="2"/>
        <v>71.130676323782353</v>
      </c>
      <c r="X7">
        <f t="shared" si="3"/>
        <v>98.616753412072171</v>
      </c>
    </row>
    <row r="8" spans="1:24" x14ac:dyDescent="0.25">
      <c r="A8">
        <v>6</v>
      </c>
      <c r="B8" t="s">
        <v>8</v>
      </c>
      <c r="C8">
        <v>107000</v>
      </c>
      <c r="D8">
        <v>784</v>
      </c>
      <c r="E8">
        <f>'Raw counts'!E8/'Raw counts'!E$1246*10000</f>
        <v>120.81773796813962</v>
      </c>
      <c r="F8">
        <f>'Raw counts'!F8/'Raw counts'!F$1246*10000</f>
        <v>113.75671493725012</v>
      </c>
      <c r="G8">
        <f>'Raw counts'!G8/'Raw counts'!G$1246*10000</f>
        <v>146.93754893827193</v>
      </c>
      <c r="H8">
        <f>'Raw counts'!H8/'Raw counts'!H$1246*10000</f>
        <v>127.38546165166831</v>
      </c>
      <c r="I8">
        <f>'Raw counts'!I8/'Raw counts'!I$1246*10000</f>
        <v>97.910503530889443</v>
      </c>
      <c r="J8">
        <f>'Raw counts'!J8/'Raw counts'!J$1246*10000</f>
        <v>93.037261599874526</v>
      </c>
      <c r="K8">
        <f>'Raw counts'!K8/'Raw counts'!K$1246*10000</f>
        <v>98.630329794065631</v>
      </c>
      <c r="L8">
        <f>'Raw counts'!L8/'Raw counts'!L$1246*10000</f>
        <v>110.82258482469314</v>
      </c>
      <c r="M8">
        <f>'Raw counts'!M8/'Raw counts'!M$1246*10000</f>
        <v>132.94369478616909</v>
      </c>
      <c r="N8">
        <f>'Raw counts'!N8/'Raw counts'!N$1246*10000</f>
        <v>165.24455064583196</v>
      </c>
      <c r="O8">
        <f>'Raw counts'!O8/'Raw counts'!O$1246*10000</f>
        <v>86.43092025277619</v>
      </c>
      <c r="P8">
        <f>'Raw counts'!P8/'Raw counts'!P$1246*10000</f>
        <v>113.4785302482514</v>
      </c>
      <c r="Q8">
        <f>'Raw counts'!Q8/'Raw counts'!Q$1246*10000</f>
        <v>116.25278297675291</v>
      </c>
      <c r="R8">
        <f>'Raw counts'!R8/'Raw counts'!R$1246*10000</f>
        <v>102.44343092027047</v>
      </c>
      <c r="S8">
        <f>'Raw counts'!S8/'Raw counts'!S$1246*10000</f>
        <v>107.93258954985151</v>
      </c>
      <c r="T8">
        <f>'Raw counts'!T8/'Raw counts'!T$1246*10000</f>
        <v>126.33507463858189</v>
      </c>
      <c r="U8">
        <f t="shared" si="0"/>
        <v>1</v>
      </c>
      <c r="V8">
        <f t="shared" si="1"/>
        <v>0.27163020724324727</v>
      </c>
      <c r="W8">
        <f t="shared" si="2"/>
        <v>120.7486388676854</v>
      </c>
      <c r="X8">
        <f t="shared" si="3"/>
        <v>108.81222143108074</v>
      </c>
    </row>
    <row r="9" spans="1:24" x14ac:dyDescent="0.25">
      <c r="A9">
        <v>7</v>
      </c>
      <c r="B9" t="s">
        <v>9</v>
      </c>
      <c r="C9">
        <v>85300</v>
      </c>
      <c r="D9">
        <v>1132</v>
      </c>
      <c r="E9">
        <f>'Raw counts'!E9/'Raw counts'!E$1246*10000</f>
        <v>7.8672476275641001</v>
      </c>
      <c r="F9">
        <f>'Raw counts'!F9/'Raw counts'!F$1246*10000</f>
        <v>27.126528611759174</v>
      </c>
      <c r="G9">
        <f>'Raw counts'!G9/'Raw counts'!G$1246*10000</f>
        <v>10.131059109746198</v>
      </c>
      <c r="H9">
        <f>'Raw counts'!H9/'Raw counts'!H$1246*10000</f>
        <v>1.3148688750030157</v>
      </c>
      <c r="I9">
        <f>'Raw counts'!I9/'Raw counts'!I$1246*10000</f>
        <v>4.0404472403689073</v>
      </c>
      <c r="J9">
        <f>'Raw counts'!J9/'Raw counts'!J$1246*10000</f>
        <v>6.3697089210646993</v>
      </c>
      <c r="K9">
        <f>'Raw counts'!K9/'Raw counts'!K$1246*10000</f>
        <v>0.91487284147188963</v>
      </c>
      <c r="L9">
        <f>'Raw counts'!L9/'Raw counts'!L$1246*10000</f>
        <v>30.919345144821655</v>
      </c>
      <c r="M9">
        <f>'Raw counts'!M9/'Raw counts'!M$1246*10000</f>
        <v>24.994608086761641</v>
      </c>
      <c r="N9">
        <f>'Raw counts'!N9/'Raw counts'!N$1246*10000</f>
        <v>8.4276445556632211</v>
      </c>
      <c r="O9">
        <f>'Raw counts'!O9/'Raw counts'!O$1246*10000</f>
        <v>27.05663590521689</v>
      </c>
      <c r="P9">
        <f>'Raw counts'!P9/'Raw counts'!P$1246*10000</f>
        <v>3.5332963415453444</v>
      </c>
      <c r="Q9">
        <f>'Raw counts'!Q9/'Raw counts'!Q$1246*10000</f>
        <v>9.7581188890649937</v>
      </c>
      <c r="R9">
        <f>'Raw counts'!R9/'Raw counts'!R$1246*10000</f>
        <v>23.469344260358739</v>
      </c>
      <c r="S9">
        <f>'Raw counts'!S9/'Raw counts'!S$1246*10000</f>
        <v>30.936561364968192</v>
      </c>
      <c r="T9">
        <f>'Raw counts'!T9/'Raw counts'!T$1246*10000</f>
        <v>0.39590632856266211</v>
      </c>
      <c r="U9">
        <f t="shared" si="0"/>
        <v>1</v>
      </c>
      <c r="V9">
        <f t="shared" si="1"/>
        <v>0.55999511742662522</v>
      </c>
      <c r="W9">
        <f t="shared" si="2"/>
        <v>12.210633101422451</v>
      </c>
      <c r="X9">
        <f t="shared" si="3"/>
        <v>15.858310514952803</v>
      </c>
    </row>
    <row r="10" spans="1:24" x14ac:dyDescent="0.25">
      <c r="A10">
        <v>8</v>
      </c>
      <c r="B10" t="s">
        <v>511</v>
      </c>
      <c r="C10">
        <v>100</v>
      </c>
      <c r="D10">
        <v>997</v>
      </c>
      <c r="E10">
        <f>'Raw counts'!E10/'Raw counts'!E$1246*10000</f>
        <v>0</v>
      </c>
      <c r="F10">
        <f>'Raw counts'!F10/'Raw counts'!F$1246*10000</f>
        <v>0</v>
      </c>
      <c r="G10">
        <f>'Raw counts'!G10/'Raw counts'!G$1246*10000</f>
        <v>0</v>
      </c>
      <c r="H10">
        <f>'Raw counts'!H10/'Raw counts'!H$1246*10000</f>
        <v>0</v>
      </c>
      <c r="I10">
        <f>'Raw counts'!I10/'Raw counts'!I$1246*10000</f>
        <v>0</v>
      </c>
      <c r="J10">
        <f>'Raw counts'!J10/'Raw counts'!J$1246*10000</f>
        <v>0</v>
      </c>
      <c r="K10">
        <f>'Raw counts'!K10/'Raw counts'!K$1246*10000</f>
        <v>0</v>
      </c>
      <c r="L10">
        <f>'Raw counts'!L10/'Raw counts'!L$1246*10000</f>
        <v>0</v>
      </c>
      <c r="M10">
        <f>'Raw counts'!M10/'Raw counts'!M$1246*10000</f>
        <v>0</v>
      </c>
      <c r="N10">
        <f>'Raw counts'!N10/'Raw counts'!N$1246*10000</f>
        <v>0</v>
      </c>
      <c r="O10">
        <f>'Raw counts'!O10/'Raw counts'!O$1246*10000</f>
        <v>0</v>
      </c>
      <c r="P10">
        <f>'Raw counts'!P10/'Raw counts'!P$1246*10000</f>
        <v>0</v>
      </c>
      <c r="Q10">
        <f>'Raw counts'!Q10/'Raw counts'!Q$1246*10000</f>
        <v>0</v>
      </c>
      <c r="R10">
        <f>'Raw counts'!R10/'Raw counts'!R$1246*10000</f>
        <v>0</v>
      </c>
      <c r="S10">
        <f>'Raw counts'!S10/'Raw counts'!S$1246*10000</f>
        <v>0</v>
      </c>
      <c r="T10">
        <f>'Raw counts'!T10/'Raw counts'!T$1246*10000</f>
        <v>0</v>
      </c>
      <c r="U10">
        <f t="shared" si="0"/>
        <v>0</v>
      </c>
      <c r="V10" t="str">
        <f t="shared" si="1"/>
        <v/>
      </c>
      <c r="W10">
        <f t="shared" si="2"/>
        <v>0</v>
      </c>
      <c r="X10">
        <f t="shared" si="3"/>
        <v>0</v>
      </c>
    </row>
    <row r="11" spans="1:24" x14ac:dyDescent="0.25">
      <c r="A11">
        <v>9</v>
      </c>
      <c r="B11" t="s">
        <v>10</v>
      </c>
      <c r="C11">
        <v>7500</v>
      </c>
      <c r="D11">
        <v>361</v>
      </c>
      <c r="E11">
        <f>'Raw counts'!E11/'Raw counts'!E$1246*10000</f>
        <v>3.6264642716479356</v>
      </c>
      <c r="F11">
        <f>'Raw counts'!F11/'Raw counts'!F$1246*10000</f>
        <v>5.7794379496593962</v>
      </c>
      <c r="G11">
        <f>'Raw counts'!G11/'Raw counts'!G$1246*10000</f>
        <v>11.157554085623566</v>
      </c>
      <c r="H11">
        <f>'Raw counts'!H11/'Raw counts'!H$1246*10000</f>
        <v>1.2063017201862529</v>
      </c>
      <c r="I11">
        <f>'Raw counts'!I11/'Raw counts'!I$1246*10000</f>
        <v>6.1169444989986106</v>
      </c>
      <c r="J11">
        <f>'Raw counts'!J11/'Raw counts'!J$1246*10000</f>
        <v>1.0715957677355086</v>
      </c>
      <c r="K11">
        <f>'Raw counts'!K11/'Raw counts'!K$1246*10000</f>
        <v>4.1697089120930348</v>
      </c>
      <c r="L11">
        <f>'Raw counts'!L11/'Raw counts'!L$1246*10000</f>
        <v>4.1176047614977502</v>
      </c>
      <c r="M11">
        <f>'Raw counts'!M11/'Raw counts'!M$1246*10000</f>
        <v>8.9083783938151129</v>
      </c>
      <c r="N11">
        <f>'Raw counts'!N11/'Raw counts'!N$1246*10000</f>
        <v>3.6062479028884478</v>
      </c>
      <c r="O11">
        <f>'Raw counts'!O11/'Raw counts'!O$1246*10000</f>
        <v>3.6340775676614845</v>
      </c>
      <c r="P11">
        <f>'Raw counts'!P11/'Raw counts'!P$1246*10000</f>
        <v>6.8426513656688011</v>
      </c>
      <c r="Q11">
        <f>'Raw counts'!Q11/'Raw counts'!Q$1246*10000</f>
        <v>4.3076828293377547</v>
      </c>
      <c r="R11">
        <f>'Raw counts'!R11/'Raw counts'!R$1246*10000</f>
        <v>5.2947251493281957</v>
      </c>
      <c r="S11">
        <f>'Raw counts'!S11/'Raw counts'!S$1246*10000</f>
        <v>6.7716192153188066</v>
      </c>
      <c r="T11">
        <f>'Raw counts'!T11/'Raw counts'!T$1246*10000</f>
        <v>2.6826066745711414</v>
      </c>
      <c r="U11">
        <f t="shared" si="0"/>
        <v>1</v>
      </c>
      <c r="V11">
        <f t="shared" si="1"/>
        <v>0.97011625583524652</v>
      </c>
      <c r="W11">
        <f t="shared" si="2"/>
        <v>4.9760238264145622</v>
      </c>
      <c r="X11">
        <f t="shared" si="3"/>
        <v>4.9222271336476977</v>
      </c>
    </row>
    <row r="12" spans="1:24" x14ac:dyDescent="0.25">
      <c r="A12">
        <v>10</v>
      </c>
      <c r="B12" t="s">
        <v>11</v>
      </c>
      <c r="C12">
        <v>81100</v>
      </c>
      <c r="D12">
        <v>294</v>
      </c>
      <c r="E12">
        <f>'Raw counts'!E12/'Raw counts'!E$1246*10000</f>
        <v>36.472718535344406</v>
      </c>
      <c r="F12">
        <f>'Raw counts'!F12/'Raw counts'!F$1246*10000</f>
        <v>37.094170369709325</v>
      </c>
      <c r="G12">
        <f>'Raw counts'!G12/'Raw counts'!G$1246*10000</f>
        <v>43.301227678073317</v>
      </c>
      <c r="H12">
        <f>'Raw counts'!H12/'Raw counts'!H$1246*10000</f>
        <v>23.130835484571399</v>
      </c>
      <c r="I12">
        <f>'Raw counts'!I12/'Raw counts'!I$1246*10000</f>
        <v>26.70184144227084</v>
      </c>
      <c r="J12">
        <f>'Raw counts'!J12/'Raw counts'!J$1246*10000</f>
        <v>22.515484259515354</v>
      </c>
      <c r="K12">
        <f>'Raw counts'!K12/'Raw counts'!K$1246*10000</f>
        <v>18.760757819670353</v>
      </c>
      <c r="L12">
        <f>'Raw counts'!L12/'Raw counts'!L$1246*10000</f>
        <v>44.954475707488612</v>
      </c>
      <c r="M12">
        <f>'Raw counts'!M12/'Raw counts'!M$1246*10000</f>
        <v>35.181701082559783</v>
      </c>
      <c r="N12">
        <f>'Raw counts'!N12/'Raw counts'!N$1246*10000</f>
        <v>45.603356632830653</v>
      </c>
      <c r="O12">
        <f>'Raw counts'!O12/'Raw counts'!O$1246*10000</f>
        <v>51.792236867584286</v>
      </c>
      <c r="P12">
        <f>'Raw counts'!P12/'Raw counts'!P$1246*10000</f>
        <v>36.94036442717055</v>
      </c>
      <c r="Q12">
        <f>'Raw counts'!Q12/'Raw counts'!Q$1246*10000</f>
        <v>62.851427671421682</v>
      </c>
      <c r="R12">
        <f>'Raw counts'!R12/'Raw counts'!R$1246*10000</f>
        <v>23.104722062878327</v>
      </c>
      <c r="S12">
        <f>'Raw counts'!S12/'Raw counts'!S$1246*10000</f>
        <v>26.10697006842393</v>
      </c>
      <c r="T12">
        <f>'Raw counts'!T12/'Raw counts'!T$1246*10000</f>
        <v>28.129827241495352</v>
      </c>
      <c r="U12">
        <f t="shared" si="0"/>
        <v>1</v>
      </c>
      <c r="V12">
        <f t="shared" si="1"/>
        <v>0.46816688007009277</v>
      </c>
      <c r="W12">
        <f t="shared" si="2"/>
        <v>33.371656901203394</v>
      </c>
      <c r="X12">
        <f t="shared" si="3"/>
        <v>38.154258056495685</v>
      </c>
    </row>
    <row r="13" spans="1:24" x14ac:dyDescent="0.25">
      <c r="A13">
        <v>11</v>
      </c>
      <c r="B13" t="s">
        <v>512</v>
      </c>
      <c r="C13">
        <v>118300</v>
      </c>
      <c r="D13">
        <v>1040</v>
      </c>
      <c r="E13">
        <f>'Raw counts'!E13/'Raw counts'!E$1246*10000</f>
        <v>0</v>
      </c>
      <c r="F13">
        <f>'Raw counts'!F13/'Raw counts'!F$1246*10000</f>
        <v>0</v>
      </c>
      <c r="G13">
        <f>'Raw counts'!G13/'Raw counts'!G$1246*10000</f>
        <v>0</v>
      </c>
      <c r="H13">
        <f>'Raw counts'!H13/'Raw counts'!H$1246*10000</f>
        <v>0</v>
      </c>
      <c r="I13">
        <f>'Raw counts'!I13/'Raw counts'!I$1246*10000</f>
        <v>0</v>
      </c>
      <c r="J13">
        <f>'Raw counts'!J13/'Raw counts'!J$1246*10000</f>
        <v>0</v>
      </c>
      <c r="K13">
        <f>'Raw counts'!K13/'Raw counts'!K$1246*10000</f>
        <v>0</v>
      </c>
      <c r="L13">
        <f>'Raw counts'!L13/'Raw counts'!L$1246*10000</f>
        <v>0</v>
      </c>
      <c r="M13">
        <f>'Raw counts'!M13/'Raw counts'!M$1246*10000</f>
        <v>0</v>
      </c>
      <c r="N13">
        <f>'Raw counts'!N13/'Raw counts'!N$1246*10000</f>
        <v>0</v>
      </c>
      <c r="O13">
        <f>'Raw counts'!O13/'Raw counts'!O$1246*10000</f>
        <v>0</v>
      </c>
      <c r="P13">
        <f>'Raw counts'!P13/'Raw counts'!P$1246*10000</f>
        <v>0</v>
      </c>
      <c r="Q13">
        <f>'Raw counts'!Q13/'Raw counts'!Q$1246*10000</f>
        <v>0</v>
      </c>
      <c r="R13">
        <f>'Raw counts'!R13/'Raw counts'!R$1246*10000</f>
        <v>0</v>
      </c>
      <c r="S13">
        <f>'Raw counts'!S13/'Raw counts'!S$1246*10000</f>
        <v>0</v>
      </c>
      <c r="T13">
        <f>'Raw counts'!T13/'Raw counts'!T$1246*10000</f>
        <v>0</v>
      </c>
      <c r="U13">
        <f t="shared" si="0"/>
        <v>0</v>
      </c>
      <c r="V13" t="str">
        <f t="shared" si="1"/>
        <v/>
      </c>
      <c r="W13">
        <f t="shared" si="2"/>
        <v>0</v>
      </c>
      <c r="X13">
        <f t="shared" si="3"/>
        <v>0</v>
      </c>
    </row>
    <row r="14" spans="1:24" x14ac:dyDescent="0.25">
      <c r="A14">
        <v>12</v>
      </c>
      <c r="B14" t="s">
        <v>513</v>
      </c>
      <c r="C14">
        <v>84100</v>
      </c>
      <c r="D14">
        <v>165</v>
      </c>
      <c r="E14">
        <f>'Raw counts'!E14/'Raw counts'!E$1246*10000</f>
        <v>0</v>
      </c>
      <c r="F14">
        <f>'Raw counts'!F14/'Raw counts'!F$1246*10000</f>
        <v>0</v>
      </c>
      <c r="G14">
        <f>'Raw counts'!G14/'Raw counts'!G$1246*10000</f>
        <v>0</v>
      </c>
      <c r="H14">
        <f>'Raw counts'!H14/'Raw counts'!H$1246*10000</f>
        <v>0</v>
      </c>
      <c r="I14">
        <f>'Raw counts'!I14/'Raw counts'!I$1246*10000</f>
        <v>0</v>
      </c>
      <c r="J14">
        <f>'Raw counts'!J14/'Raw counts'!J$1246*10000</f>
        <v>0</v>
      </c>
      <c r="K14">
        <f>'Raw counts'!K14/'Raw counts'!K$1246*10000</f>
        <v>0</v>
      </c>
      <c r="L14">
        <f>'Raw counts'!L14/'Raw counts'!L$1246*10000</f>
        <v>0</v>
      </c>
      <c r="M14">
        <f>'Raw counts'!M14/'Raw counts'!M$1246*10000</f>
        <v>0</v>
      </c>
      <c r="N14">
        <f>'Raw counts'!N14/'Raw counts'!N$1246*10000</f>
        <v>0</v>
      </c>
      <c r="O14">
        <f>'Raw counts'!O14/'Raw counts'!O$1246*10000</f>
        <v>0</v>
      </c>
      <c r="P14">
        <f>'Raw counts'!P14/'Raw counts'!P$1246*10000</f>
        <v>0</v>
      </c>
      <c r="Q14">
        <f>'Raw counts'!Q14/'Raw counts'!Q$1246*10000</f>
        <v>0</v>
      </c>
      <c r="R14">
        <f>'Raw counts'!R14/'Raw counts'!R$1246*10000</f>
        <v>0</v>
      </c>
      <c r="S14">
        <f>'Raw counts'!S14/'Raw counts'!S$1246*10000</f>
        <v>0</v>
      </c>
      <c r="T14">
        <f>'Raw counts'!T14/'Raw counts'!T$1246*10000</f>
        <v>0</v>
      </c>
      <c r="U14">
        <f t="shared" si="0"/>
        <v>0</v>
      </c>
      <c r="V14" t="str">
        <f t="shared" si="1"/>
        <v/>
      </c>
      <c r="W14">
        <f t="shared" si="2"/>
        <v>0</v>
      </c>
      <c r="X14">
        <f t="shared" si="3"/>
        <v>0</v>
      </c>
    </row>
    <row r="15" spans="1:24" x14ac:dyDescent="0.25">
      <c r="A15">
        <v>14</v>
      </c>
      <c r="B15" t="s">
        <v>514</v>
      </c>
      <c r="C15">
        <v>108200</v>
      </c>
      <c r="D15">
        <v>896</v>
      </c>
      <c r="E15">
        <f>'Raw counts'!E15/'Raw counts'!E$1246*10000</f>
        <v>5.4496047797988105E-2</v>
      </c>
      <c r="F15">
        <f>'Raw counts'!F15/'Raw counts'!F$1246*10000</f>
        <v>5.1939393338442282E-2</v>
      </c>
      <c r="G15">
        <f>'Raw counts'!G15/'Raw counts'!G$1246*10000</f>
        <v>2.9753477561662842E-2</v>
      </c>
      <c r="H15">
        <f>'Raw counts'!H15/'Raw counts'!H$1246*10000</f>
        <v>3.6189051605587594E-2</v>
      </c>
      <c r="I15">
        <f>'Raw counts'!I15/'Raw counts'!I$1246*10000</f>
        <v>5.6273638445249411E-3</v>
      </c>
      <c r="J15">
        <f>'Raw counts'!J15/'Raw counts'!J$1246*10000</f>
        <v>5.9865685348352439E-2</v>
      </c>
      <c r="K15">
        <f>'Raw counts'!K15/'Raw counts'!K$1246*10000</f>
        <v>7.0374833959376132E-2</v>
      </c>
      <c r="L15">
        <f>'Raw counts'!L15/'Raw counts'!L$1246*10000</f>
        <v>4.0701200278396209E-2</v>
      </c>
      <c r="M15">
        <f>'Raw counts'!M15/'Raw counts'!M$1246*10000</f>
        <v>8.5247640132202034E-3</v>
      </c>
      <c r="N15">
        <f>'Raw counts'!N15/'Raw counts'!N$1246*10000</f>
        <v>6.2717354832842576E-2</v>
      </c>
      <c r="O15">
        <f>'Raw counts'!O15/'Raw counts'!O$1246*10000</f>
        <v>4.8631208326370232E-2</v>
      </c>
      <c r="P15">
        <f>'Raw counts'!P15/'Raw counts'!P$1246*10000</f>
        <v>2.98588423229184E-2</v>
      </c>
      <c r="Q15">
        <f>'Raw counts'!Q15/'Raw counts'!Q$1246*10000</f>
        <v>3.4779446142288672E-2</v>
      </c>
      <c r="R15">
        <f>'Raw counts'!R15/'Raw counts'!R$1246*10000</f>
        <v>2.5677619540873893E-2</v>
      </c>
      <c r="S15">
        <f>'Raw counts'!S15/'Raw counts'!S$1246*10000</f>
        <v>5.0957000784171626E-2</v>
      </c>
      <c r="T15">
        <f>'Raw counts'!T15/'Raw counts'!T$1246*10000</f>
        <v>0</v>
      </c>
      <c r="U15">
        <f t="shared" si="0"/>
        <v>1</v>
      </c>
      <c r="V15">
        <f t="shared" si="1"/>
        <v>0.35429643569543345</v>
      </c>
      <c r="W15">
        <f t="shared" si="2"/>
        <v>4.2018917258039336E-2</v>
      </c>
      <c r="X15">
        <f t="shared" si="3"/>
        <v>3.1650686186103803E-2</v>
      </c>
    </row>
    <row r="16" spans="1:24" x14ac:dyDescent="0.25">
      <c r="A16">
        <v>15</v>
      </c>
      <c r="B16" t="s">
        <v>12</v>
      </c>
      <c r="C16">
        <v>68100</v>
      </c>
      <c r="D16">
        <v>571</v>
      </c>
      <c r="E16">
        <f>'Raw counts'!E16/'Raw counts'!E$1246*10000</f>
        <v>2.7148940175724983</v>
      </c>
      <c r="F16">
        <f>'Raw counts'!F16/'Raw counts'!F$1246*10000</f>
        <v>1.5156859328763612</v>
      </c>
      <c r="G16">
        <f>'Raw counts'!G16/'Raw counts'!G$1246*10000</f>
        <v>1.4827149651561984</v>
      </c>
      <c r="H16">
        <f>'Raw counts'!H16/'Raw counts'!H$1246*10000</f>
        <v>0.24126034403725061</v>
      </c>
      <c r="I16">
        <f>'Raw counts'!I16/'Raw counts'!I$1246*10000</f>
        <v>1.4012135972867104</v>
      </c>
      <c r="J16">
        <f>'Raw counts'!J16/'Raw counts'!J$1246*10000</f>
        <v>0</v>
      </c>
      <c r="K16">
        <f>'Raw counts'!K16/'Raw counts'!K$1246*10000</f>
        <v>0.72720661758021987</v>
      </c>
      <c r="L16">
        <f>'Raw counts'!L16/'Raw counts'!L$1246*10000</f>
        <v>1.3363560758073421</v>
      </c>
      <c r="M16">
        <f>'Raw counts'!M16/'Raw counts'!M$1246*10000</f>
        <v>0.74165446915015765</v>
      </c>
      <c r="N16">
        <f>'Raw counts'!N16/'Raw counts'!N$1246*10000</f>
        <v>0.12543470966568515</v>
      </c>
      <c r="O16">
        <f>'Raw counts'!O16/'Raw counts'!O$1246*10000</f>
        <v>7.5157321958935805E-2</v>
      </c>
      <c r="P16">
        <f>'Raw counts'!P16/'Raw counts'!P$1246*10000</f>
        <v>2.2792249639827715</v>
      </c>
      <c r="Q16">
        <f>'Raw counts'!Q16/'Raw counts'!Q$1246*10000</f>
        <v>2.464372183796455</v>
      </c>
      <c r="R16">
        <f>'Raw counts'!R16/'Raw counts'!R$1246*10000</f>
        <v>2.8810289124860509</v>
      </c>
      <c r="S16">
        <f>'Raw counts'!S16/'Raw counts'!S$1246*10000</f>
        <v>0.91156412513907015</v>
      </c>
      <c r="T16">
        <f>'Raw counts'!T16/'Raw counts'!T$1246*10000</f>
        <v>0.37542841501631752</v>
      </c>
      <c r="U16">
        <f t="shared" si="0"/>
        <v>1</v>
      </c>
      <c r="V16">
        <f t="shared" si="1"/>
        <v>0.3666006085477812</v>
      </c>
      <c r="W16">
        <f t="shared" si="2"/>
        <v>1.0286420729132424</v>
      </c>
      <c r="X16">
        <f t="shared" si="3"/>
        <v>1.4977959870632669</v>
      </c>
    </row>
    <row r="17" spans="1:24" x14ac:dyDescent="0.25">
      <c r="A17">
        <v>16</v>
      </c>
      <c r="B17" t="s">
        <v>515</v>
      </c>
      <c r="C17">
        <v>46500</v>
      </c>
      <c r="D17">
        <v>703</v>
      </c>
      <c r="E17">
        <f>'Raw counts'!E17/'Raw counts'!E$1246*10000</f>
        <v>0</v>
      </c>
      <c r="F17">
        <f>'Raw counts'!F17/'Raw counts'!F$1246*10000</f>
        <v>0</v>
      </c>
      <c r="G17">
        <f>'Raw counts'!G17/'Raw counts'!G$1246*10000</f>
        <v>0</v>
      </c>
      <c r="H17">
        <f>'Raw counts'!H17/'Raw counts'!H$1246*10000</f>
        <v>0</v>
      </c>
      <c r="I17">
        <f>'Raw counts'!I17/'Raw counts'!I$1246*10000</f>
        <v>0</v>
      </c>
      <c r="J17">
        <f>'Raw counts'!J17/'Raw counts'!J$1246*10000</f>
        <v>0</v>
      </c>
      <c r="K17">
        <f>'Raw counts'!K17/'Raw counts'!K$1246*10000</f>
        <v>0</v>
      </c>
      <c r="L17">
        <f>'Raw counts'!L17/'Raw counts'!L$1246*10000</f>
        <v>0</v>
      </c>
      <c r="M17">
        <f>'Raw counts'!M17/'Raw counts'!M$1246*10000</f>
        <v>0</v>
      </c>
      <c r="N17">
        <f>'Raw counts'!N17/'Raw counts'!N$1246*10000</f>
        <v>0</v>
      </c>
      <c r="O17">
        <f>'Raw counts'!O17/'Raw counts'!O$1246*10000</f>
        <v>0</v>
      </c>
      <c r="P17">
        <f>'Raw counts'!P17/'Raw counts'!P$1246*10000</f>
        <v>0</v>
      </c>
      <c r="Q17">
        <f>'Raw counts'!Q17/'Raw counts'!Q$1246*10000</f>
        <v>0</v>
      </c>
      <c r="R17">
        <f>'Raw counts'!R17/'Raw counts'!R$1246*10000</f>
        <v>0</v>
      </c>
      <c r="S17">
        <f>'Raw counts'!S17/'Raw counts'!S$1246*10000</f>
        <v>0</v>
      </c>
      <c r="T17">
        <f>'Raw counts'!T17/'Raw counts'!T$1246*10000</f>
        <v>0</v>
      </c>
      <c r="U17">
        <f t="shared" si="0"/>
        <v>0</v>
      </c>
      <c r="V17" t="str">
        <f t="shared" si="1"/>
        <v/>
      </c>
      <c r="W17">
        <f t="shared" si="2"/>
        <v>0</v>
      </c>
      <c r="X17">
        <f t="shared" si="3"/>
        <v>0</v>
      </c>
    </row>
    <row r="18" spans="1:24" x14ac:dyDescent="0.25">
      <c r="A18">
        <v>17</v>
      </c>
      <c r="B18" t="s">
        <v>13</v>
      </c>
      <c r="C18">
        <v>81000</v>
      </c>
      <c r="D18">
        <v>294</v>
      </c>
      <c r="E18">
        <f>'Raw counts'!E18/'Raw counts'!E$1246*10000</f>
        <v>10.453332804886809</v>
      </c>
      <c r="F18">
        <f>'Raw counts'!F18/'Raw counts'!F$1246*10000</f>
        <v>61.812599835777085</v>
      </c>
      <c r="G18">
        <f>'Raw counts'!G18/'Raw counts'!G$1246*10000</f>
        <v>56.129935420076947</v>
      </c>
      <c r="H18">
        <f>'Raw counts'!H18/'Raw counts'!H$1246*10000</f>
        <v>10.844652464474414</v>
      </c>
      <c r="I18">
        <f>'Raw counts'!I18/'Raw counts'!I$1246*10000</f>
        <v>38.451777149638922</v>
      </c>
      <c r="J18">
        <f>'Raw counts'!J18/'Raw counts'!J$1246*10000</f>
        <v>38.727111851849187</v>
      </c>
      <c r="K18">
        <f>'Raw counts'!K18/'Raw counts'!K$1246*10000</f>
        <v>41.984453026264475</v>
      </c>
      <c r="L18">
        <f>'Raw counts'!L18/'Raw counts'!L$1246*10000</f>
        <v>65.006600377978486</v>
      </c>
      <c r="M18">
        <f>'Raw counts'!M18/'Raw counts'!M$1246*10000</f>
        <v>33.766590256365227</v>
      </c>
      <c r="N18">
        <f>'Raw counts'!N18/'Raw counts'!N$1246*10000</f>
        <v>68.071849001696506</v>
      </c>
      <c r="O18">
        <f>'Raw counts'!O18/'Raw counts'!O$1246*10000</f>
        <v>65.758235695130068</v>
      </c>
      <c r="P18">
        <f>'Raw counts'!P18/'Raw counts'!P$1246*10000</f>
        <v>58.921448850558988</v>
      </c>
      <c r="Q18">
        <f>'Raw counts'!Q18/'Raw counts'!Q$1246*10000</f>
        <v>68.997452653994699</v>
      </c>
      <c r="R18">
        <f>'Raw counts'!R18/'Raw counts'!R$1246*10000</f>
        <v>58.442262075028978</v>
      </c>
      <c r="S18">
        <f>'Raw counts'!S18/'Raw counts'!S$1246*10000</f>
        <v>56.754775095615152</v>
      </c>
      <c r="T18">
        <f>'Raw counts'!T18/'Raw counts'!T$1246*10000</f>
        <v>31.761243910380458</v>
      </c>
      <c r="U18">
        <f t="shared" si="0"/>
        <v>1</v>
      </c>
      <c r="V18">
        <f t="shared" si="1"/>
        <v>0.15509430686533002</v>
      </c>
      <c r="W18">
        <f t="shared" si="2"/>
        <v>42.524890218900808</v>
      </c>
      <c r="X18">
        <f t="shared" si="3"/>
        <v>56.772569713451396</v>
      </c>
    </row>
    <row r="19" spans="1:24" x14ac:dyDescent="0.25">
      <c r="A19">
        <v>18</v>
      </c>
      <c r="B19" t="s">
        <v>516</v>
      </c>
      <c r="C19">
        <v>118400</v>
      </c>
      <c r="D19">
        <v>1040</v>
      </c>
      <c r="E19">
        <f>'Raw counts'!E19/'Raw counts'!E$1246*10000</f>
        <v>0</v>
      </c>
      <c r="F19">
        <f>'Raw counts'!F19/'Raw counts'!F$1246*10000</f>
        <v>0</v>
      </c>
      <c r="G19">
        <f>'Raw counts'!G19/'Raw counts'!G$1246*10000</f>
        <v>0</v>
      </c>
      <c r="H19">
        <f>'Raw counts'!H19/'Raw counts'!H$1246*10000</f>
        <v>0</v>
      </c>
      <c r="I19">
        <f>'Raw counts'!I19/'Raw counts'!I$1246*10000</f>
        <v>0</v>
      </c>
      <c r="J19">
        <f>'Raw counts'!J19/'Raw counts'!J$1246*10000</f>
        <v>0</v>
      </c>
      <c r="K19">
        <f>'Raw counts'!K19/'Raw counts'!K$1246*10000</f>
        <v>0</v>
      </c>
      <c r="L19">
        <f>'Raw counts'!L19/'Raw counts'!L$1246*10000</f>
        <v>0</v>
      </c>
      <c r="M19">
        <f>'Raw counts'!M19/'Raw counts'!M$1246*10000</f>
        <v>0</v>
      </c>
      <c r="N19">
        <f>'Raw counts'!N19/'Raw counts'!N$1246*10000</f>
        <v>0</v>
      </c>
      <c r="O19">
        <f>'Raw counts'!O19/'Raw counts'!O$1246*10000</f>
        <v>0</v>
      </c>
      <c r="P19">
        <f>'Raw counts'!P19/'Raw counts'!P$1246*10000</f>
        <v>0</v>
      </c>
      <c r="Q19">
        <f>'Raw counts'!Q19/'Raw counts'!Q$1246*10000</f>
        <v>0</v>
      </c>
      <c r="R19">
        <f>'Raw counts'!R19/'Raw counts'!R$1246*10000</f>
        <v>0</v>
      </c>
      <c r="S19">
        <f>'Raw counts'!S19/'Raw counts'!S$1246*10000</f>
        <v>0</v>
      </c>
      <c r="T19">
        <f>'Raw counts'!T19/'Raw counts'!T$1246*10000</f>
        <v>0</v>
      </c>
      <c r="U19">
        <f t="shared" si="0"/>
        <v>0</v>
      </c>
      <c r="V19" t="str">
        <f t="shared" si="1"/>
        <v/>
      </c>
      <c r="W19">
        <f t="shared" si="2"/>
        <v>0</v>
      </c>
      <c r="X19">
        <f t="shared" si="3"/>
        <v>0</v>
      </c>
    </row>
    <row r="20" spans="1:24" x14ac:dyDescent="0.25">
      <c r="A20">
        <v>19</v>
      </c>
      <c r="B20" t="s">
        <v>14</v>
      </c>
      <c r="C20">
        <v>41100</v>
      </c>
      <c r="D20">
        <v>1080</v>
      </c>
      <c r="E20">
        <f>'Raw counts'!E20/'Raw counts'!E$1246*10000</f>
        <v>0</v>
      </c>
      <c r="F20">
        <f>'Raw counts'!F20/'Raw counts'!F$1246*10000</f>
        <v>0</v>
      </c>
      <c r="G20">
        <f>'Raw counts'!G20/'Raw counts'!G$1246*10000</f>
        <v>0</v>
      </c>
      <c r="H20">
        <f>'Raw counts'!H20/'Raw counts'!H$1246*10000</f>
        <v>0</v>
      </c>
      <c r="I20">
        <f>'Raw counts'!I20/'Raw counts'!I$1246*10000</f>
        <v>0</v>
      </c>
      <c r="J20">
        <f>'Raw counts'!J20/'Raw counts'!J$1246*10000</f>
        <v>0</v>
      </c>
      <c r="K20">
        <f>'Raw counts'!K20/'Raw counts'!K$1246*10000</f>
        <v>0</v>
      </c>
      <c r="L20">
        <f>'Raw counts'!L20/'Raw counts'!L$1246*10000</f>
        <v>0</v>
      </c>
      <c r="M20">
        <f>'Raw counts'!M20/'Raw counts'!M$1246*10000</f>
        <v>0</v>
      </c>
      <c r="N20">
        <f>'Raw counts'!N20/'Raw counts'!N$1246*10000</f>
        <v>0</v>
      </c>
      <c r="O20">
        <f>'Raw counts'!O20/'Raw counts'!O$1246*10000</f>
        <v>0</v>
      </c>
      <c r="P20">
        <f>'Raw counts'!P20/'Raw counts'!P$1246*10000</f>
        <v>0</v>
      </c>
      <c r="Q20">
        <f>'Raw counts'!Q20/'Raw counts'!Q$1246*10000</f>
        <v>0</v>
      </c>
      <c r="R20">
        <f>'Raw counts'!R20/'Raw counts'!R$1246*10000</f>
        <v>0</v>
      </c>
      <c r="S20">
        <f>'Raw counts'!S20/'Raw counts'!S$1246*10000</f>
        <v>0</v>
      </c>
      <c r="T20">
        <f>'Raw counts'!T20/'Raw counts'!T$1246*10000</f>
        <v>0</v>
      </c>
      <c r="U20">
        <f t="shared" si="0"/>
        <v>0</v>
      </c>
      <c r="V20" t="str">
        <f t="shared" si="1"/>
        <v/>
      </c>
      <c r="W20">
        <f t="shared" si="2"/>
        <v>0</v>
      </c>
      <c r="X20">
        <f t="shared" si="3"/>
        <v>0</v>
      </c>
    </row>
    <row r="21" spans="1:24" x14ac:dyDescent="0.25">
      <c r="A21">
        <v>20</v>
      </c>
      <c r="B21" t="s">
        <v>517</v>
      </c>
      <c r="C21">
        <v>41500</v>
      </c>
      <c r="D21">
        <v>918</v>
      </c>
      <c r="E21">
        <f>'Raw counts'!E21/'Raw counts'!E$1246*10000</f>
        <v>0</v>
      </c>
      <c r="F21">
        <f>'Raw counts'!F21/'Raw counts'!F$1246*10000</f>
        <v>0</v>
      </c>
      <c r="G21">
        <f>'Raw counts'!G21/'Raw counts'!G$1246*10000</f>
        <v>0</v>
      </c>
      <c r="H21">
        <f>'Raw counts'!H21/'Raw counts'!H$1246*10000</f>
        <v>0</v>
      </c>
      <c r="I21">
        <f>'Raw counts'!I21/'Raw counts'!I$1246*10000</f>
        <v>0</v>
      </c>
      <c r="J21">
        <f>'Raw counts'!J21/'Raw counts'!J$1246*10000</f>
        <v>0</v>
      </c>
      <c r="K21">
        <f>'Raw counts'!K21/'Raw counts'!K$1246*10000</f>
        <v>0</v>
      </c>
      <c r="L21">
        <f>'Raw counts'!L21/'Raw counts'!L$1246*10000</f>
        <v>0</v>
      </c>
      <c r="M21">
        <f>'Raw counts'!M21/'Raw counts'!M$1246*10000</f>
        <v>0</v>
      </c>
      <c r="N21">
        <f>'Raw counts'!N21/'Raw counts'!N$1246*10000</f>
        <v>0</v>
      </c>
      <c r="O21">
        <f>'Raw counts'!O21/'Raw counts'!O$1246*10000</f>
        <v>0</v>
      </c>
      <c r="P21">
        <f>'Raw counts'!P21/'Raw counts'!P$1246*10000</f>
        <v>0</v>
      </c>
      <c r="Q21">
        <f>'Raw counts'!Q21/'Raw counts'!Q$1246*10000</f>
        <v>0</v>
      </c>
      <c r="R21">
        <f>'Raw counts'!R21/'Raw counts'!R$1246*10000</f>
        <v>0</v>
      </c>
      <c r="S21">
        <f>'Raw counts'!S21/'Raw counts'!S$1246*10000</f>
        <v>0</v>
      </c>
      <c r="T21">
        <f>'Raw counts'!T21/'Raw counts'!T$1246*10000</f>
        <v>0</v>
      </c>
      <c r="U21">
        <f t="shared" si="0"/>
        <v>0</v>
      </c>
      <c r="V21" t="str">
        <f t="shared" si="1"/>
        <v/>
      </c>
      <c r="W21">
        <f t="shared" si="2"/>
        <v>0</v>
      </c>
      <c r="X21">
        <f t="shared" si="3"/>
        <v>0</v>
      </c>
    </row>
    <row r="22" spans="1:24" x14ac:dyDescent="0.25">
      <c r="A22">
        <v>21</v>
      </c>
      <c r="B22" t="s">
        <v>518</v>
      </c>
      <c r="C22">
        <v>97800</v>
      </c>
      <c r="D22">
        <v>840</v>
      </c>
      <c r="E22">
        <f>'Raw counts'!E22/'Raw counts'!E$1246*10000</f>
        <v>0</v>
      </c>
      <c r="F22">
        <f>'Raw counts'!F22/'Raw counts'!F$1246*10000</f>
        <v>0</v>
      </c>
      <c r="G22">
        <f>'Raw counts'!G22/'Raw counts'!G$1246*10000</f>
        <v>0</v>
      </c>
      <c r="H22">
        <f>'Raw counts'!H22/'Raw counts'!H$1246*10000</f>
        <v>0</v>
      </c>
      <c r="I22">
        <f>'Raw counts'!I22/'Raw counts'!I$1246*10000</f>
        <v>0</v>
      </c>
      <c r="J22">
        <f>'Raw counts'!J22/'Raw counts'!J$1246*10000</f>
        <v>0</v>
      </c>
      <c r="K22">
        <f>'Raw counts'!K22/'Raw counts'!K$1246*10000</f>
        <v>0</v>
      </c>
      <c r="L22">
        <f>'Raw counts'!L22/'Raw counts'!L$1246*10000</f>
        <v>0</v>
      </c>
      <c r="M22">
        <f>'Raw counts'!M22/'Raw counts'!M$1246*10000</f>
        <v>0</v>
      </c>
      <c r="N22">
        <f>'Raw counts'!N22/'Raw counts'!N$1246*10000</f>
        <v>0</v>
      </c>
      <c r="O22">
        <f>'Raw counts'!O22/'Raw counts'!O$1246*10000</f>
        <v>0</v>
      </c>
      <c r="P22">
        <f>'Raw counts'!P22/'Raw counts'!P$1246*10000</f>
        <v>0</v>
      </c>
      <c r="Q22">
        <f>'Raw counts'!Q22/'Raw counts'!Q$1246*10000</f>
        <v>0</v>
      </c>
      <c r="R22">
        <f>'Raw counts'!R22/'Raw counts'!R$1246*10000</f>
        <v>0</v>
      </c>
      <c r="S22">
        <f>'Raw counts'!S22/'Raw counts'!S$1246*10000</f>
        <v>0</v>
      </c>
      <c r="T22">
        <f>'Raw counts'!T22/'Raw counts'!T$1246*10000</f>
        <v>0</v>
      </c>
      <c r="U22">
        <f t="shared" si="0"/>
        <v>0</v>
      </c>
      <c r="V22" t="str">
        <f t="shared" si="1"/>
        <v/>
      </c>
      <c r="W22">
        <f t="shared" si="2"/>
        <v>0</v>
      </c>
      <c r="X22">
        <f t="shared" si="3"/>
        <v>0</v>
      </c>
    </row>
    <row r="23" spans="1:24" x14ac:dyDescent="0.25">
      <c r="A23">
        <v>22</v>
      </c>
      <c r="B23" t="s">
        <v>519</v>
      </c>
      <c r="C23">
        <v>27300</v>
      </c>
      <c r="D23">
        <v>315</v>
      </c>
      <c r="E23">
        <f>'Raw counts'!E23/'Raw counts'!E$1246*10000</f>
        <v>0</v>
      </c>
      <c r="F23">
        <f>'Raw counts'!F23/'Raw counts'!F$1246*10000</f>
        <v>0</v>
      </c>
      <c r="G23">
        <f>'Raw counts'!G23/'Raw counts'!G$1246*10000</f>
        <v>0</v>
      </c>
      <c r="H23">
        <f>'Raw counts'!H23/'Raw counts'!H$1246*10000</f>
        <v>0</v>
      </c>
      <c r="I23">
        <f>'Raw counts'!I23/'Raw counts'!I$1246*10000</f>
        <v>0</v>
      </c>
      <c r="J23">
        <f>'Raw counts'!J23/'Raw counts'!J$1246*10000</f>
        <v>0</v>
      </c>
      <c r="K23">
        <f>'Raw counts'!K23/'Raw counts'!K$1246*10000</f>
        <v>0</v>
      </c>
      <c r="L23">
        <f>'Raw counts'!L23/'Raw counts'!L$1246*10000</f>
        <v>0</v>
      </c>
      <c r="M23">
        <f>'Raw counts'!M23/'Raw counts'!M$1246*10000</f>
        <v>0</v>
      </c>
      <c r="N23">
        <f>'Raw counts'!N23/'Raw counts'!N$1246*10000</f>
        <v>0</v>
      </c>
      <c r="O23">
        <f>'Raw counts'!O23/'Raw counts'!O$1246*10000</f>
        <v>0</v>
      </c>
      <c r="P23">
        <f>'Raw counts'!P23/'Raw counts'!P$1246*10000</f>
        <v>0</v>
      </c>
      <c r="Q23">
        <f>'Raw counts'!Q23/'Raw counts'!Q$1246*10000</f>
        <v>0</v>
      </c>
      <c r="R23">
        <f>'Raw counts'!R23/'Raw counts'!R$1246*10000</f>
        <v>0</v>
      </c>
      <c r="S23">
        <f>'Raw counts'!S23/'Raw counts'!S$1246*10000</f>
        <v>0</v>
      </c>
      <c r="T23">
        <f>'Raw counts'!T23/'Raw counts'!T$1246*10000</f>
        <v>0</v>
      </c>
      <c r="U23">
        <f t="shared" si="0"/>
        <v>0</v>
      </c>
      <c r="V23" t="str">
        <f t="shared" si="1"/>
        <v/>
      </c>
      <c r="W23">
        <f t="shared" si="2"/>
        <v>0</v>
      </c>
      <c r="X23">
        <f t="shared" si="3"/>
        <v>0</v>
      </c>
    </row>
    <row r="24" spans="1:24" x14ac:dyDescent="0.25">
      <c r="A24">
        <v>23</v>
      </c>
      <c r="B24" t="s">
        <v>15</v>
      </c>
      <c r="C24">
        <v>50100</v>
      </c>
      <c r="D24">
        <v>278</v>
      </c>
      <c r="E24">
        <f>'Raw counts'!E24/'Raw counts'!E$1246*10000</f>
        <v>18.900220213574965</v>
      </c>
      <c r="F24">
        <f>'Raw counts'!F24/'Raw counts'!F$1246*10000</f>
        <v>17.753828995685726</v>
      </c>
      <c r="G24">
        <f>'Raw counts'!G24/'Raw counts'!G$1246*10000</f>
        <v>22.607684033936817</v>
      </c>
      <c r="H24">
        <f>'Raw counts'!H24/'Raw counts'!H$1246*10000</f>
        <v>18.685613645685059</v>
      </c>
      <c r="I24">
        <f>'Raw counts'!I24/'Raw counts'!I$1246*10000</f>
        <v>20.230373021067159</v>
      </c>
      <c r="J24">
        <f>'Raw counts'!J24/'Raw counts'!J$1246*10000</f>
        <v>11.057192083840695</v>
      </c>
      <c r="K24">
        <f>'Raw counts'!K24/'Raw counts'!K$1246*10000</f>
        <v>17.951447229137528</v>
      </c>
      <c r="L24">
        <f>'Raw counts'!L24/'Raw counts'!L$1246*10000</f>
        <v>14.197935363780545</v>
      </c>
      <c r="M24">
        <f>'Raw counts'!M24/'Raw counts'!M$1246*10000</f>
        <v>9.3687156505290048</v>
      </c>
      <c r="N24">
        <f>'Raw counts'!N24/'Raw counts'!N$1246*10000</f>
        <v>5.6367222656017262</v>
      </c>
      <c r="O24">
        <f>'Raw counts'!O24/'Raw counts'!O$1246*10000</f>
        <v>14.120734490402409</v>
      </c>
      <c r="P24">
        <f>'Raw counts'!P24/'Raw counts'!P$1246*10000</f>
        <v>7.2357927895872267</v>
      </c>
      <c r="Q24">
        <f>'Raw counts'!Q24/'Raw counts'!Q$1246*10000</f>
        <v>18.999514578301699</v>
      </c>
      <c r="R24">
        <f>'Raw counts'!R24/'Raw counts'!R$1246*10000</f>
        <v>22.139243568141467</v>
      </c>
      <c r="S24">
        <f>'Raw counts'!S24/'Raw counts'!S$1246*10000</f>
        <v>15.304085902179544</v>
      </c>
      <c r="T24">
        <f>'Raw counts'!T24/'Raw counts'!T$1246*10000</f>
        <v>9.5904895108713824</v>
      </c>
      <c r="U24">
        <f t="shared" si="0"/>
        <v>1</v>
      </c>
      <c r="V24">
        <f t="shared" si="1"/>
        <v>0.7092138952388054</v>
      </c>
      <c r="W24">
        <f t="shared" si="2"/>
        <v>15.638973250283922</v>
      </c>
      <c r="X24">
        <f t="shared" si="3"/>
        <v>14.564976806580622</v>
      </c>
    </row>
    <row r="25" spans="1:24" x14ac:dyDescent="0.25">
      <c r="A25">
        <v>25</v>
      </c>
      <c r="B25" t="s">
        <v>520</v>
      </c>
      <c r="C25">
        <v>118500</v>
      </c>
      <c r="D25">
        <v>1040</v>
      </c>
      <c r="E25">
        <f>'Raw counts'!E25/'Raw counts'!E$1246*10000</f>
        <v>0</v>
      </c>
      <c r="F25">
        <f>'Raw counts'!F25/'Raw counts'!F$1246*10000</f>
        <v>0</v>
      </c>
      <c r="G25">
        <f>'Raw counts'!G25/'Raw counts'!G$1246*10000</f>
        <v>0</v>
      </c>
      <c r="H25">
        <f>'Raw counts'!H25/'Raw counts'!H$1246*10000</f>
        <v>0</v>
      </c>
      <c r="I25">
        <f>'Raw counts'!I25/'Raw counts'!I$1246*10000</f>
        <v>0</v>
      </c>
      <c r="J25">
        <f>'Raw counts'!J25/'Raw counts'!J$1246*10000</f>
        <v>0</v>
      </c>
      <c r="K25">
        <f>'Raw counts'!K25/'Raw counts'!K$1246*10000</f>
        <v>0</v>
      </c>
      <c r="L25">
        <f>'Raw counts'!L25/'Raw counts'!L$1246*10000</f>
        <v>0</v>
      </c>
      <c r="M25">
        <f>'Raw counts'!M25/'Raw counts'!M$1246*10000</f>
        <v>0</v>
      </c>
      <c r="N25">
        <f>'Raw counts'!N25/'Raw counts'!N$1246*10000</f>
        <v>0</v>
      </c>
      <c r="O25">
        <f>'Raw counts'!O25/'Raw counts'!O$1246*10000</f>
        <v>0</v>
      </c>
      <c r="P25">
        <f>'Raw counts'!P25/'Raw counts'!P$1246*10000</f>
        <v>0</v>
      </c>
      <c r="Q25">
        <f>'Raw counts'!Q25/'Raw counts'!Q$1246*10000</f>
        <v>0</v>
      </c>
      <c r="R25">
        <f>'Raw counts'!R25/'Raw counts'!R$1246*10000</f>
        <v>0</v>
      </c>
      <c r="S25">
        <f>'Raw counts'!S25/'Raw counts'!S$1246*10000</f>
        <v>0</v>
      </c>
      <c r="T25">
        <f>'Raw counts'!T25/'Raw counts'!T$1246*10000</f>
        <v>0</v>
      </c>
      <c r="U25">
        <f t="shared" si="0"/>
        <v>0</v>
      </c>
      <c r="V25" t="str">
        <f t="shared" si="1"/>
        <v/>
      </c>
      <c r="W25">
        <f t="shared" si="2"/>
        <v>0</v>
      </c>
      <c r="X25">
        <f t="shared" si="3"/>
        <v>0</v>
      </c>
    </row>
    <row r="26" spans="1:24" x14ac:dyDescent="0.25">
      <c r="A26">
        <v>26</v>
      </c>
      <c r="B26" t="s">
        <v>16</v>
      </c>
      <c r="C26">
        <v>80800</v>
      </c>
      <c r="D26">
        <v>294</v>
      </c>
      <c r="E26">
        <f>'Raw counts'!E26/'Raw counts'!E$1246*10000</f>
        <v>2.4027802892749301</v>
      </c>
      <c r="F26">
        <f>'Raw counts'!F26/'Raw counts'!F$1246*10000</f>
        <v>45.49418680144467</v>
      </c>
      <c r="G26">
        <f>'Raw counts'!G26/'Raw counts'!G$1246*10000</f>
        <v>27.998022385524735</v>
      </c>
      <c r="H26">
        <f>'Raw counts'!H26/'Raw counts'!H$1246*10000</f>
        <v>3.9807956766146346</v>
      </c>
      <c r="I26">
        <f>'Raw counts'!I26/'Raw counts'!I$1246*10000</f>
        <v>14.912514187991095</v>
      </c>
      <c r="J26">
        <f>'Raw counts'!J26/'Raw counts'!J$1246*10000</f>
        <v>35.554230528386512</v>
      </c>
      <c r="K26">
        <f>'Raw counts'!K26/'Raw counts'!K$1246*10000</f>
        <v>35.117042145728689</v>
      </c>
      <c r="L26">
        <f>'Raw counts'!L26/'Raw counts'!L$1246*10000</f>
        <v>44.499978971046524</v>
      </c>
      <c r="M26">
        <f>'Raw counts'!M26/'Raw counts'!M$1246*10000</f>
        <v>23.212932407998618</v>
      </c>
      <c r="N26">
        <f>'Raw counts'!N26/'Raw counts'!N$1246*10000</f>
        <v>51.294956583911123</v>
      </c>
      <c r="O26">
        <f>'Raw counts'!O26/'Raw counts'!O$1246*10000</f>
        <v>38.166656498323107</v>
      </c>
      <c r="P26">
        <f>'Raw counts'!P26/'Raw counts'!P$1246*10000</f>
        <v>53.611551390799995</v>
      </c>
      <c r="Q26">
        <f>'Raw counts'!Q26/'Raw counts'!Q$1246*10000</f>
        <v>27.734124052322201</v>
      </c>
      <c r="R26">
        <f>'Raw counts'!R26/'Raw counts'!R$1246*10000</f>
        <v>48.587191695241579</v>
      </c>
      <c r="S26">
        <f>'Raw counts'!S26/'Raw counts'!S$1246*10000</f>
        <v>38.91416293217906</v>
      </c>
      <c r="T26">
        <f>'Raw counts'!T26/'Raw counts'!T$1246*10000</f>
        <v>25.651999702387659</v>
      </c>
      <c r="U26">
        <f t="shared" si="0"/>
        <v>1</v>
      </c>
      <c r="V26">
        <f t="shared" si="1"/>
        <v>0.21120901029117098</v>
      </c>
      <c r="W26">
        <f t="shared" si="2"/>
        <v>28.446743997792151</v>
      </c>
      <c r="X26">
        <f t="shared" si="3"/>
        <v>38.777614378542268</v>
      </c>
    </row>
    <row r="27" spans="1:24" x14ac:dyDescent="0.25">
      <c r="A27">
        <v>27</v>
      </c>
      <c r="B27" t="s">
        <v>17</v>
      </c>
      <c r="C27">
        <v>69100</v>
      </c>
      <c r="D27">
        <v>1014</v>
      </c>
      <c r="E27">
        <f>'Raw counts'!E27/'Raw counts'!E$1246*10000</f>
        <v>3.1508623999564027</v>
      </c>
      <c r="F27">
        <f>'Raw counts'!F27/'Raw counts'!F$1246*10000</f>
        <v>2.5544737996452067</v>
      </c>
      <c r="G27">
        <f>'Raw counts'!G27/'Raw counts'!G$1246*10000</f>
        <v>2.0133186483391858</v>
      </c>
      <c r="H27">
        <f>'Raw counts'!H27/'Raw counts'!H$1246*10000</f>
        <v>2.641800767207894</v>
      </c>
      <c r="I27">
        <f>'Raw counts'!I27/'Raw counts'!I$1246*10000</f>
        <v>1.7332280641136819</v>
      </c>
      <c r="J27">
        <f>'Raw counts'!J27/'Raw counts'!J$1246*10000</f>
        <v>4.4001278731039042</v>
      </c>
      <c r="K27">
        <f>'Raw counts'!K27/'Raw counts'!K$1246*10000</f>
        <v>2.6390562734766045</v>
      </c>
      <c r="L27">
        <f>'Raw counts'!L27/'Raw counts'!L$1246*10000</f>
        <v>2.8762181530066657</v>
      </c>
      <c r="M27">
        <f>'Raw counts'!M27/'Raw counts'!M$1246*10000</f>
        <v>0.63083253697829511</v>
      </c>
      <c r="N27">
        <f>'Raw counts'!N27/'Raw counts'!N$1246*10000</f>
        <v>2.2656644433364379</v>
      </c>
      <c r="O27">
        <f>'Raw counts'!O27/'Raw counts'!O$1246*10000</f>
        <v>2.944398613214779</v>
      </c>
      <c r="P27">
        <f>'Raw counts'!P27/'Raw counts'!P$1246*10000</f>
        <v>3.0854137067015683</v>
      </c>
      <c r="Q27">
        <f>'Raw counts'!Q27/'Raw counts'!Q$1246*10000</f>
        <v>2.1911051069641867</v>
      </c>
      <c r="R27">
        <f>'Raw counts'!R27/'Raw counts'!R$1246*10000</f>
        <v>1.7101294614222011</v>
      </c>
      <c r="S27">
        <f>'Raw counts'!S27/'Raw counts'!S$1246*10000</f>
        <v>2.9724917124100112</v>
      </c>
      <c r="T27">
        <f>'Raw counts'!T27/'Raw counts'!T$1246*10000</f>
        <v>1.843012219171013</v>
      </c>
      <c r="U27">
        <f t="shared" si="0"/>
        <v>1</v>
      </c>
      <c r="V27">
        <f t="shared" si="1"/>
        <v>0.94255561969441792</v>
      </c>
      <c r="W27">
        <f t="shared" si="2"/>
        <v>2.4905582959164279</v>
      </c>
      <c r="X27">
        <f t="shared" si="3"/>
        <v>2.4577584699806265</v>
      </c>
    </row>
    <row r="28" spans="1:24" x14ac:dyDescent="0.25">
      <c r="A28">
        <v>28</v>
      </c>
      <c r="B28" t="s">
        <v>521</v>
      </c>
      <c r="C28">
        <v>42400</v>
      </c>
      <c r="D28">
        <v>918</v>
      </c>
      <c r="E28">
        <f>'Raw counts'!E28/'Raw counts'!E$1246*10000</f>
        <v>0</v>
      </c>
      <c r="F28">
        <f>'Raw counts'!F28/'Raw counts'!F$1246*10000</f>
        <v>0</v>
      </c>
      <c r="G28">
        <f>'Raw counts'!G28/'Raw counts'!G$1246*10000</f>
        <v>0</v>
      </c>
      <c r="H28">
        <f>'Raw counts'!H28/'Raw counts'!H$1246*10000</f>
        <v>0</v>
      </c>
      <c r="I28">
        <f>'Raw counts'!I28/'Raw counts'!I$1246*10000</f>
        <v>0</v>
      </c>
      <c r="J28">
        <f>'Raw counts'!J28/'Raw counts'!J$1246*10000</f>
        <v>0</v>
      </c>
      <c r="K28">
        <f>'Raw counts'!K28/'Raw counts'!K$1246*10000</f>
        <v>0</v>
      </c>
      <c r="L28">
        <f>'Raw counts'!L28/'Raw counts'!L$1246*10000</f>
        <v>0</v>
      </c>
      <c r="M28">
        <f>'Raw counts'!M28/'Raw counts'!M$1246*10000</f>
        <v>0</v>
      </c>
      <c r="N28">
        <f>'Raw counts'!N28/'Raw counts'!N$1246*10000</f>
        <v>0</v>
      </c>
      <c r="O28">
        <f>'Raw counts'!O28/'Raw counts'!O$1246*10000</f>
        <v>0</v>
      </c>
      <c r="P28">
        <f>'Raw counts'!P28/'Raw counts'!P$1246*10000</f>
        <v>0</v>
      </c>
      <c r="Q28">
        <f>'Raw counts'!Q28/'Raw counts'!Q$1246*10000</f>
        <v>0</v>
      </c>
      <c r="R28">
        <f>'Raw counts'!R28/'Raw counts'!R$1246*10000</f>
        <v>0</v>
      </c>
      <c r="S28">
        <f>'Raw counts'!S28/'Raw counts'!S$1246*10000</f>
        <v>0</v>
      </c>
      <c r="T28">
        <f>'Raw counts'!T28/'Raw counts'!T$1246*10000</f>
        <v>0</v>
      </c>
      <c r="U28">
        <f t="shared" si="0"/>
        <v>0</v>
      </c>
      <c r="V28" t="str">
        <f t="shared" si="1"/>
        <v/>
      </c>
      <c r="W28">
        <f t="shared" si="2"/>
        <v>0</v>
      </c>
      <c r="X28">
        <f t="shared" si="3"/>
        <v>0</v>
      </c>
    </row>
    <row r="29" spans="1:24" x14ac:dyDescent="0.25">
      <c r="A29">
        <v>29</v>
      </c>
      <c r="B29" t="s">
        <v>522</v>
      </c>
      <c r="C29">
        <v>103200</v>
      </c>
      <c r="D29">
        <v>871</v>
      </c>
      <c r="E29">
        <f>'Raw counts'!E29/'Raw counts'!E$1246*10000</f>
        <v>0</v>
      </c>
      <c r="F29">
        <f>'Raw counts'!F29/'Raw counts'!F$1246*10000</f>
        <v>0</v>
      </c>
      <c r="G29">
        <f>'Raw counts'!G29/'Raw counts'!G$1246*10000</f>
        <v>0</v>
      </c>
      <c r="H29">
        <f>'Raw counts'!H29/'Raw counts'!H$1246*10000</f>
        <v>0</v>
      </c>
      <c r="I29">
        <f>'Raw counts'!I29/'Raw counts'!I$1246*10000</f>
        <v>0</v>
      </c>
      <c r="J29">
        <f>'Raw counts'!J29/'Raw counts'!J$1246*10000</f>
        <v>0</v>
      </c>
      <c r="K29">
        <f>'Raw counts'!K29/'Raw counts'!K$1246*10000</f>
        <v>0</v>
      </c>
      <c r="L29">
        <f>'Raw counts'!L29/'Raw counts'!L$1246*10000</f>
        <v>0</v>
      </c>
      <c r="M29">
        <f>'Raw counts'!M29/'Raw counts'!M$1246*10000</f>
        <v>0</v>
      </c>
      <c r="N29">
        <f>'Raw counts'!N29/'Raw counts'!N$1246*10000</f>
        <v>0</v>
      </c>
      <c r="O29">
        <f>'Raw counts'!O29/'Raw counts'!O$1246*10000</f>
        <v>0</v>
      </c>
      <c r="P29">
        <f>'Raw counts'!P29/'Raw counts'!P$1246*10000</f>
        <v>0</v>
      </c>
      <c r="Q29">
        <f>'Raw counts'!Q29/'Raw counts'!Q$1246*10000</f>
        <v>0</v>
      </c>
      <c r="R29">
        <f>'Raw counts'!R29/'Raw counts'!R$1246*10000</f>
        <v>0</v>
      </c>
      <c r="S29">
        <f>'Raw counts'!S29/'Raw counts'!S$1246*10000</f>
        <v>0</v>
      </c>
      <c r="T29">
        <f>'Raw counts'!T29/'Raw counts'!T$1246*10000</f>
        <v>0</v>
      </c>
      <c r="U29">
        <f t="shared" si="0"/>
        <v>0</v>
      </c>
      <c r="V29" t="str">
        <f t="shared" si="1"/>
        <v/>
      </c>
      <c r="W29">
        <f t="shared" si="2"/>
        <v>0</v>
      </c>
      <c r="X29">
        <f t="shared" si="3"/>
        <v>0</v>
      </c>
    </row>
    <row r="30" spans="1:24" x14ac:dyDescent="0.25">
      <c r="A30">
        <v>30</v>
      </c>
      <c r="B30" t="s">
        <v>523</v>
      </c>
      <c r="C30">
        <v>71600</v>
      </c>
      <c r="D30">
        <v>157</v>
      </c>
      <c r="E30">
        <f>'Raw counts'!E30/'Raw counts'!E$1246*10000</f>
        <v>0</v>
      </c>
      <c r="F30">
        <f>'Raw counts'!F30/'Raw counts'!F$1246*10000</f>
        <v>0</v>
      </c>
      <c r="G30">
        <f>'Raw counts'!G30/'Raw counts'!G$1246*10000</f>
        <v>0</v>
      </c>
      <c r="H30">
        <f>'Raw counts'!H30/'Raw counts'!H$1246*10000</f>
        <v>0</v>
      </c>
      <c r="I30">
        <f>'Raw counts'!I30/'Raw counts'!I$1246*10000</f>
        <v>0</v>
      </c>
      <c r="J30">
        <f>'Raw counts'!J30/'Raw counts'!J$1246*10000</f>
        <v>0</v>
      </c>
      <c r="K30">
        <f>'Raw counts'!K30/'Raw counts'!K$1246*10000</f>
        <v>0</v>
      </c>
      <c r="L30">
        <f>'Raw counts'!L30/'Raw counts'!L$1246*10000</f>
        <v>0</v>
      </c>
      <c r="M30">
        <f>'Raw counts'!M30/'Raw counts'!M$1246*10000</f>
        <v>0</v>
      </c>
      <c r="N30">
        <f>'Raw counts'!N30/'Raw counts'!N$1246*10000</f>
        <v>0</v>
      </c>
      <c r="O30">
        <f>'Raw counts'!O30/'Raw counts'!O$1246*10000</f>
        <v>0</v>
      </c>
      <c r="P30">
        <f>'Raw counts'!P30/'Raw counts'!P$1246*10000</f>
        <v>0</v>
      </c>
      <c r="Q30">
        <f>'Raw counts'!Q30/'Raw counts'!Q$1246*10000</f>
        <v>0</v>
      </c>
      <c r="R30">
        <f>'Raw counts'!R30/'Raw counts'!R$1246*10000</f>
        <v>0</v>
      </c>
      <c r="S30">
        <f>'Raw counts'!S30/'Raw counts'!S$1246*10000</f>
        <v>0</v>
      </c>
      <c r="T30">
        <f>'Raw counts'!T30/'Raw counts'!T$1246*10000</f>
        <v>0</v>
      </c>
      <c r="U30">
        <f t="shared" si="0"/>
        <v>0</v>
      </c>
      <c r="V30" t="str">
        <f t="shared" si="1"/>
        <v/>
      </c>
      <c r="W30">
        <f t="shared" si="2"/>
        <v>0</v>
      </c>
      <c r="X30">
        <f t="shared" si="3"/>
        <v>0</v>
      </c>
    </row>
    <row r="31" spans="1:24" x14ac:dyDescent="0.25">
      <c r="A31">
        <v>31</v>
      </c>
      <c r="B31" t="s">
        <v>18</v>
      </c>
      <c r="C31">
        <v>18300</v>
      </c>
      <c r="D31">
        <v>315</v>
      </c>
      <c r="E31">
        <f>'Raw counts'!E31/'Raw counts'!E$1246*10000</f>
        <v>0</v>
      </c>
      <c r="F31">
        <f>'Raw counts'!F31/'Raw counts'!F$1246*10000</f>
        <v>0</v>
      </c>
      <c r="G31">
        <f>'Raw counts'!G31/'Raw counts'!G$1246*10000</f>
        <v>0</v>
      </c>
      <c r="H31">
        <f>'Raw counts'!H31/'Raw counts'!H$1246*10000</f>
        <v>0</v>
      </c>
      <c r="I31">
        <f>'Raw counts'!I31/'Raw counts'!I$1246*10000</f>
        <v>0</v>
      </c>
      <c r="J31">
        <f>'Raw counts'!J31/'Raw counts'!J$1246*10000</f>
        <v>0</v>
      </c>
      <c r="K31">
        <f>'Raw counts'!K31/'Raw counts'!K$1246*10000</f>
        <v>0</v>
      </c>
      <c r="L31">
        <f>'Raw counts'!L31/'Raw counts'!L$1246*10000</f>
        <v>0</v>
      </c>
      <c r="M31">
        <f>'Raw counts'!M31/'Raw counts'!M$1246*10000</f>
        <v>0</v>
      </c>
      <c r="N31">
        <f>'Raw counts'!N31/'Raw counts'!N$1246*10000</f>
        <v>0</v>
      </c>
      <c r="O31">
        <f>'Raw counts'!O31/'Raw counts'!O$1246*10000</f>
        <v>0</v>
      </c>
      <c r="P31">
        <f>'Raw counts'!P31/'Raw counts'!P$1246*10000</f>
        <v>0</v>
      </c>
      <c r="Q31">
        <f>'Raw counts'!Q31/'Raw counts'!Q$1246*10000</f>
        <v>0</v>
      </c>
      <c r="R31">
        <f>'Raw counts'!R31/'Raw counts'!R$1246*10000</f>
        <v>0</v>
      </c>
      <c r="S31">
        <f>'Raw counts'!S31/'Raw counts'!S$1246*10000</f>
        <v>0</v>
      </c>
      <c r="T31">
        <f>'Raw counts'!T31/'Raw counts'!T$1246*10000</f>
        <v>0</v>
      </c>
      <c r="U31">
        <f t="shared" si="0"/>
        <v>0</v>
      </c>
      <c r="V31" t="str">
        <f t="shared" si="1"/>
        <v/>
      </c>
      <c r="W31">
        <f t="shared" si="2"/>
        <v>0</v>
      </c>
      <c r="X31">
        <f t="shared" si="3"/>
        <v>0</v>
      </c>
    </row>
    <row r="32" spans="1:24" x14ac:dyDescent="0.25">
      <c r="A32">
        <v>33</v>
      </c>
      <c r="B32" t="s">
        <v>19</v>
      </c>
      <c r="C32">
        <v>16700</v>
      </c>
      <c r="D32">
        <v>385</v>
      </c>
      <c r="E32">
        <f>'Raw counts'!E32/'Raw counts'!E$1246*10000</f>
        <v>10.527645597338612</v>
      </c>
      <c r="F32">
        <f>'Raw counts'!F32/'Raw counts'!F$1246*10000</f>
        <v>15.690418551240336</v>
      </c>
      <c r="G32">
        <f>'Raw counts'!G32/'Raw counts'!G$1246*10000</f>
        <v>52.643819632435459</v>
      </c>
      <c r="H32">
        <f>'Raw counts'!H32/'Raw counts'!H$1246*10000</f>
        <v>62.317546864821828</v>
      </c>
      <c r="I32">
        <f>'Raw counts'!I32/'Raw counts'!I$1246*10000</f>
        <v>28.311267501804977</v>
      </c>
      <c r="J32">
        <f>'Raw counts'!J32/'Raw counts'!J$1246*10000</f>
        <v>8.7822960406033026</v>
      </c>
      <c r="K32">
        <f>'Raw counts'!K32/'Raw counts'!K$1246*10000</f>
        <v>7.2779307452988142</v>
      </c>
      <c r="L32">
        <f>'Raw counts'!L32/'Raw counts'!L$1246*10000</f>
        <v>45.286868843095512</v>
      </c>
      <c r="M32">
        <f>'Raw counts'!M32/'Raw counts'!M$1246*10000</f>
        <v>94.599306254704601</v>
      </c>
      <c r="N32">
        <f>'Raw counts'!N32/'Raw counts'!N$1246*10000</f>
        <v>73.15195474315675</v>
      </c>
      <c r="O32">
        <f>'Raw counts'!O32/'Raw counts'!O$1246*10000</f>
        <v>25.217492026692344</v>
      </c>
      <c r="P32">
        <f>'Raw counts'!P32/'Raw counts'!P$1246*10000</f>
        <v>60.066037806270856</v>
      </c>
      <c r="Q32">
        <f>'Raw counts'!Q32/'Raw counts'!Q$1246*10000</f>
        <v>20.28635408556638</v>
      </c>
      <c r="R32">
        <f>'Raw counts'!R32/'Raw counts'!R$1246*10000</f>
        <v>18.898727982083184</v>
      </c>
      <c r="S32">
        <f>'Raw counts'!S32/'Raw counts'!S$1246*10000</f>
        <v>32.318062275116844</v>
      </c>
      <c r="T32">
        <f>'Raw counts'!T32/'Raw counts'!T$1246*10000</f>
        <v>60.771621434368626</v>
      </c>
      <c r="U32">
        <f t="shared" si="0"/>
        <v>1</v>
      </c>
      <c r="V32">
        <f t="shared" si="1"/>
        <v>0.80065334636235697</v>
      </c>
      <c r="W32">
        <f t="shared" si="2"/>
        <v>39.858905477450023</v>
      </c>
      <c r="X32">
        <f t="shared" si="3"/>
        <v>36.259715935016374</v>
      </c>
    </row>
    <row r="33" spans="1:24" x14ac:dyDescent="0.25">
      <c r="A33">
        <v>34</v>
      </c>
      <c r="B33" t="s">
        <v>524</v>
      </c>
      <c r="C33">
        <v>118600</v>
      </c>
      <c r="D33">
        <v>1040</v>
      </c>
      <c r="E33">
        <f>'Raw counts'!E33/'Raw counts'!E$1246*10000</f>
        <v>0</v>
      </c>
      <c r="F33">
        <f>'Raw counts'!F33/'Raw counts'!F$1246*10000</f>
        <v>0</v>
      </c>
      <c r="G33">
        <f>'Raw counts'!G33/'Raw counts'!G$1246*10000</f>
        <v>0</v>
      </c>
      <c r="H33">
        <f>'Raw counts'!H33/'Raw counts'!H$1246*10000</f>
        <v>0</v>
      </c>
      <c r="I33">
        <f>'Raw counts'!I33/'Raw counts'!I$1246*10000</f>
        <v>0</v>
      </c>
      <c r="J33">
        <f>'Raw counts'!J33/'Raw counts'!J$1246*10000</f>
        <v>0</v>
      </c>
      <c r="K33">
        <f>'Raw counts'!K33/'Raw counts'!K$1246*10000</f>
        <v>0</v>
      </c>
      <c r="L33">
        <f>'Raw counts'!L33/'Raw counts'!L$1246*10000</f>
        <v>0</v>
      </c>
      <c r="M33">
        <f>'Raw counts'!M33/'Raw counts'!M$1246*10000</f>
        <v>0</v>
      </c>
      <c r="N33">
        <f>'Raw counts'!N33/'Raw counts'!N$1246*10000</f>
        <v>0</v>
      </c>
      <c r="O33">
        <f>'Raw counts'!O33/'Raw counts'!O$1246*10000</f>
        <v>0</v>
      </c>
      <c r="P33">
        <f>'Raw counts'!P33/'Raw counts'!P$1246*10000</f>
        <v>0</v>
      </c>
      <c r="Q33">
        <f>'Raw counts'!Q33/'Raw counts'!Q$1246*10000</f>
        <v>0</v>
      </c>
      <c r="R33">
        <f>'Raw counts'!R33/'Raw counts'!R$1246*10000</f>
        <v>0</v>
      </c>
      <c r="S33">
        <f>'Raw counts'!S33/'Raw counts'!S$1246*10000</f>
        <v>0</v>
      </c>
      <c r="T33">
        <f>'Raw counts'!T33/'Raw counts'!T$1246*10000</f>
        <v>0</v>
      </c>
      <c r="U33">
        <f t="shared" si="0"/>
        <v>0</v>
      </c>
      <c r="V33" t="str">
        <f t="shared" si="1"/>
        <v/>
      </c>
      <c r="W33">
        <f t="shared" si="2"/>
        <v>0</v>
      </c>
      <c r="X33">
        <f t="shared" si="3"/>
        <v>0</v>
      </c>
    </row>
    <row r="34" spans="1:24" x14ac:dyDescent="0.25">
      <c r="A34">
        <v>35</v>
      </c>
      <c r="B34" t="s">
        <v>20</v>
      </c>
      <c r="C34">
        <v>82800</v>
      </c>
      <c r="D34">
        <v>323</v>
      </c>
      <c r="E34">
        <f>'Raw counts'!E34/'Raw counts'!E$1246*10000</f>
        <v>0</v>
      </c>
      <c r="F34">
        <f>'Raw counts'!F34/'Raw counts'!F$1246*10000</f>
        <v>0</v>
      </c>
      <c r="G34">
        <f>'Raw counts'!G34/'Raw counts'!G$1246*10000</f>
        <v>0</v>
      </c>
      <c r="H34">
        <f>'Raw counts'!H34/'Raw counts'!H$1246*10000</f>
        <v>0</v>
      </c>
      <c r="I34">
        <f>'Raw counts'!I34/'Raw counts'!I$1246*10000</f>
        <v>0</v>
      </c>
      <c r="J34">
        <f>'Raw counts'!J34/'Raw counts'!J$1246*10000</f>
        <v>1.1973137069670488E-2</v>
      </c>
      <c r="K34">
        <f>'Raw counts'!K34/'Raw counts'!K$1246*10000</f>
        <v>0</v>
      </c>
      <c r="L34">
        <f>'Raw counts'!L34/'Raw counts'!L$1246*10000</f>
        <v>0</v>
      </c>
      <c r="M34">
        <f>'Raw counts'!M34/'Raw counts'!M$1246*10000</f>
        <v>3.4099056052880813E-2</v>
      </c>
      <c r="N34">
        <f>'Raw counts'!N34/'Raw counts'!N$1246*10000</f>
        <v>0</v>
      </c>
      <c r="O34">
        <f>'Raw counts'!O34/'Raw counts'!O$1246*10000</f>
        <v>1.7684075755043719E-2</v>
      </c>
      <c r="P34">
        <f>'Raw counts'!P34/'Raw counts'!P$1246*10000</f>
        <v>0</v>
      </c>
      <c r="Q34">
        <f>'Raw counts'!Q34/'Raw counts'!Q$1246*10000</f>
        <v>0</v>
      </c>
      <c r="R34">
        <f>'Raw counts'!R34/'Raw counts'!R$1246*10000</f>
        <v>0</v>
      </c>
      <c r="S34">
        <f>'Raw counts'!S34/'Raw counts'!S$1246*10000</f>
        <v>2.2647555904076279E-2</v>
      </c>
      <c r="T34">
        <f>'Raw counts'!T34/'Raw counts'!T$1246*10000</f>
        <v>0</v>
      </c>
      <c r="U34">
        <f t="shared" si="0"/>
        <v>1</v>
      </c>
      <c r="V34">
        <f t="shared" si="1"/>
        <v>0.71153378174835558</v>
      </c>
      <c r="W34">
        <f t="shared" si="2"/>
        <v>4.6072193122551298E-3</v>
      </c>
      <c r="X34">
        <f t="shared" si="3"/>
        <v>6.7219386098533338E-3</v>
      </c>
    </row>
    <row r="35" spans="1:24" x14ac:dyDescent="0.25">
      <c r="A35">
        <v>36</v>
      </c>
      <c r="B35" t="s">
        <v>21</v>
      </c>
      <c r="C35">
        <v>9200</v>
      </c>
      <c r="D35">
        <v>1057</v>
      </c>
      <c r="E35">
        <f>'Raw counts'!E35/'Raw counts'!E$1246*10000</f>
        <v>9.9380974438876475</v>
      </c>
      <c r="F35">
        <f>'Raw counts'!F35/'Raw counts'!F$1246*10000</f>
        <v>5.9494214187670247</v>
      </c>
      <c r="G35">
        <f>'Raw counts'!G35/'Raw counts'!G$1246*10000</f>
        <v>4.2200349008291802</v>
      </c>
      <c r="H35">
        <f>'Raw counts'!H35/'Raw counts'!H$1246*10000</f>
        <v>7.4790706651547687</v>
      </c>
      <c r="I35">
        <f>'Raw counts'!I35/'Raw counts'!I$1246*10000</f>
        <v>10.900203766844811</v>
      </c>
      <c r="J35">
        <f>'Raw counts'!J35/'Raw counts'!J$1246*10000</f>
        <v>10.781809931238273</v>
      </c>
      <c r="K35">
        <f>'Raw counts'!K35/'Raw counts'!K$1246*10000</f>
        <v>5.4364559233618062</v>
      </c>
      <c r="L35">
        <f>'Raw counts'!L35/'Raw counts'!L$1246*10000</f>
        <v>7.2312465827950598</v>
      </c>
      <c r="M35">
        <f>'Raw counts'!M35/'Raw counts'!M$1246*10000</f>
        <v>8.5503383052598654</v>
      </c>
      <c r="N35">
        <f>'Raw counts'!N35/'Raw counts'!N$1246*10000</f>
        <v>8.3727668701844831</v>
      </c>
      <c r="O35">
        <f>'Raw counts'!O35/'Raw counts'!O$1246*10000</f>
        <v>3.9612329691297932</v>
      </c>
      <c r="P35">
        <f>'Raw counts'!P35/'Raw counts'!P$1246*10000</f>
        <v>4.0209907661530115</v>
      </c>
      <c r="Q35">
        <f>'Raw counts'!Q35/'Raw counts'!Q$1246*10000</f>
        <v>9.90220516594019</v>
      </c>
      <c r="R35">
        <f>'Raw counts'!R35/'Raw counts'!R$1246*10000</f>
        <v>3.3689036837626549</v>
      </c>
      <c r="S35">
        <f>'Raw counts'!S35/'Raw counts'!S$1246*10000</f>
        <v>8.8212230246377104</v>
      </c>
      <c r="T35">
        <f>'Raw counts'!T35/'Raw counts'!T$1246*10000</f>
        <v>11.665584750234302</v>
      </c>
      <c r="U35">
        <f t="shared" si="0"/>
        <v>1</v>
      </c>
      <c r="V35">
        <f t="shared" si="1"/>
        <v>0.53297094475258255</v>
      </c>
      <c r="W35">
        <f t="shared" si="2"/>
        <v>7.8859445808322919</v>
      </c>
      <c r="X35">
        <f t="shared" si="3"/>
        <v>6.9566900599762773</v>
      </c>
    </row>
    <row r="36" spans="1:24" x14ac:dyDescent="0.25">
      <c r="A36">
        <v>37</v>
      </c>
      <c r="B36" t="s">
        <v>525</v>
      </c>
      <c r="C36">
        <v>112500</v>
      </c>
      <c r="D36">
        <v>768</v>
      </c>
      <c r="E36">
        <f>'Raw counts'!E36/'Raw counts'!E$1246*10000</f>
        <v>0</v>
      </c>
      <c r="F36">
        <f>'Raw counts'!F36/'Raw counts'!F$1246*10000</f>
        <v>0</v>
      </c>
      <c r="G36">
        <f>'Raw counts'!G36/'Raw counts'!G$1246*10000</f>
        <v>0</v>
      </c>
      <c r="H36">
        <f>'Raw counts'!H36/'Raw counts'!H$1246*10000</f>
        <v>0</v>
      </c>
      <c r="I36">
        <f>'Raw counts'!I36/'Raw counts'!I$1246*10000</f>
        <v>0</v>
      </c>
      <c r="J36">
        <f>'Raw counts'!J36/'Raw counts'!J$1246*10000</f>
        <v>0</v>
      </c>
      <c r="K36">
        <f>'Raw counts'!K36/'Raw counts'!K$1246*10000</f>
        <v>0</v>
      </c>
      <c r="L36">
        <f>'Raw counts'!L36/'Raw counts'!L$1246*10000</f>
        <v>0</v>
      </c>
      <c r="M36">
        <f>'Raw counts'!M36/'Raw counts'!M$1246*10000</f>
        <v>0</v>
      </c>
      <c r="N36">
        <f>'Raw counts'!N36/'Raw counts'!N$1246*10000</f>
        <v>0</v>
      </c>
      <c r="O36">
        <f>'Raw counts'!O36/'Raw counts'!O$1246*10000</f>
        <v>0</v>
      </c>
      <c r="P36">
        <f>'Raw counts'!P36/'Raw counts'!P$1246*10000</f>
        <v>0</v>
      </c>
      <c r="Q36">
        <f>'Raw counts'!Q36/'Raw counts'!Q$1246*10000</f>
        <v>0</v>
      </c>
      <c r="R36">
        <f>'Raw counts'!R36/'Raw counts'!R$1246*10000</f>
        <v>0</v>
      </c>
      <c r="S36">
        <f>'Raw counts'!S36/'Raw counts'!S$1246*10000</f>
        <v>0</v>
      </c>
      <c r="T36">
        <f>'Raw counts'!T36/'Raw counts'!T$1246*10000</f>
        <v>0</v>
      </c>
      <c r="U36">
        <f t="shared" si="0"/>
        <v>0</v>
      </c>
      <c r="V36" t="str">
        <f t="shared" si="1"/>
        <v/>
      </c>
      <c r="W36">
        <f t="shared" si="2"/>
        <v>0</v>
      </c>
      <c r="X36">
        <f t="shared" si="3"/>
        <v>0</v>
      </c>
    </row>
    <row r="37" spans="1:24" x14ac:dyDescent="0.25">
      <c r="A37">
        <v>38</v>
      </c>
      <c r="B37" t="s">
        <v>22</v>
      </c>
      <c r="C37">
        <v>70500</v>
      </c>
      <c r="D37">
        <v>157</v>
      </c>
      <c r="E37">
        <f>'Raw counts'!E37/'Raw counts'!E$1246*10000</f>
        <v>0.43596838238390484</v>
      </c>
      <c r="F37">
        <f>'Raw counts'!F37/'Raw counts'!F$1246*10000</f>
        <v>0.19359228426146669</v>
      </c>
      <c r="G37">
        <f>'Raw counts'!G37/'Raw counts'!G$1246*10000</f>
        <v>0.22315108171247133</v>
      </c>
      <c r="H37">
        <f>'Raw counts'!H37/'Raw counts'!H$1246*10000</f>
        <v>6.0315086009312652E-2</v>
      </c>
      <c r="I37">
        <f>'Raw counts'!I37/'Raw counts'!I$1246*10000</f>
        <v>1.620680787223183</v>
      </c>
      <c r="J37">
        <f>'Raw counts'!J37/'Raw counts'!J$1246*10000</f>
        <v>0</v>
      </c>
      <c r="K37">
        <f>'Raw counts'!K37/'Raw counts'!K$1246*10000</f>
        <v>0.14661423741536692</v>
      </c>
      <c r="L37">
        <f>'Raw counts'!L37/'Raw counts'!L$1246*10000</f>
        <v>0.4137955361636948</v>
      </c>
      <c r="M37">
        <f>'Raw counts'!M37/'Raw counts'!M$1246*10000</f>
        <v>0.6734563570443961</v>
      </c>
      <c r="N37">
        <f>'Raw counts'!N37/'Raw counts'!N$1246*10000</f>
        <v>0.10975537095747451</v>
      </c>
      <c r="O37">
        <f>'Raw counts'!O37/'Raw counts'!O$1246*10000</f>
        <v>0</v>
      </c>
      <c r="P37">
        <f>'Raw counts'!P37/'Raw counts'!P$1246*10000</f>
        <v>1.0152006389792256</v>
      </c>
      <c r="Q37">
        <f>'Raw counts'!Q37/'Raw counts'!Q$1246*10000</f>
        <v>0.35773144603496926</v>
      </c>
      <c r="R37">
        <f>'Raw counts'!R37/'Raw counts'!R$1246*10000</f>
        <v>0.41084191265398229</v>
      </c>
      <c r="S37">
        <f>'Raw counts'!S37/'Raw counts'!S$1246*10000</f>
        <v>0.4416273401294874</v>
      </c>
      <c r="T37">
        <f>'Raw counts'!T37/'Raw counts'!T$1246*10000</f>
        <v>0.12286748127806753</v>
      </c>
      <c r="U37">
        <f t="shared" si="0"/>
        <v>1</v>
      </c>
      <c r="V37">
        <f t="shared" si="1"/>
        <v>0.98735767441296018</v>
      </c>
      <c r="W37">
        <f t="shared" si="2"/>
        <v>0.38773291231712703</v>
      </c>
      <c r="X37">
        <f t="shared" si="3"/>
        <v>0.39137813651262193</v>
      </c>
    </row>
    <row r="38" spans="1:24" x14ac:dyDescent="0.25">
      <c r="A38">
        <v>39</v>
      </c>
      <c r="B38" t="s">
        <v>526</v>
      </c>
      <c r="C38">
        <v>18900</v>
      </c>
      <c r="D38">
        <v>31</v>
      </c>
      <c r="E38">
        <f>'Raw counts'!E38/'Raw counts'!E$1246*10000</f>
        <v>0</v>
      </c>
      <c r="F38">
        <f>'Raw counts'!F38/'Raw counts'!F$1246*10000</f>
        <v>0</v>
      </c>
      <c r="G38">
        <f>'Raw counts'!G38/'Raw counts'!G$1246*10000</f>
        <v>0</v>
      </c>
      <c r="H38">
        <f>'Raw counts'!H38/'Raw counts'!H$1246*10000</f>
        <v>0</v>
      </c>
      <c r="I38">
        <f>'Raw counts'!I38/'Raw counts'!I$1246*10000</f>
        <v>0</v>
      </c>
      <c r="J38">
        <f>'Raw counts'!J38/'Raw counts'!J$1246*10000</f>
        <v>0</v>
      </c>
      <c r="K38">
        <f>'Raw counts'!K38/'Raw counts'!K$1246*10000</f>
        <v>0</v>
      </c>
      <c r="L38">
        <f>'Raw counts'!L38/'Raw counts'!L$1246*10000</f>
        <v>0</v>
      </c>
      <c r="M38">
        <f>'Raw counts'!M38/'Raw counts'!M$1246*10000</f>
        <v>0</v>
      </c>
      <c r="N38">
        <f>'Raw counts'!N38/'Raw counts'!N$1246*10000</f>
        <v>0</v>
      </c>
      <c r="O38">
        <f>'Raw counts'!O38/'Raw counts'!O$1246*10000</f>
        <v>0</v>
      </c>
      <c r="P38">
        <f>'Raw counts'!P38/'Raw counts'!P$1246*10000</f>
        <v>0</v>
      </c>
      <c r="Q38">
        <f>'Raw counts'!Q38/'Raw counts'!Q$1246*10000</f>
        <v>0</v>
      </c>
      <c r="R38">
        <f>'Raw counts'!R38/'Raw counts'!R$1246*10000</f>
        <v>0</v>
      </c>
      <c r="S38">
        <f>'Raw counts'!S38/'Raw counts'!S$1246*10000</f>
        <v>0</v>
      </c>
      <c r="T38">
        <f>'Raw counts'!T38/'Raw counts'!T$1246*10000</f>
        <v>0</v>
      </c>
      <c r="U38">
        <f t="shared" si="0"/>
        <v>0</v>
      </c>
      <c r="V38" t="str">
        <f t="shared" si="1"/>
        <v/>
      </c>
      <c r="W38">
        <f t="shared" si="2"/>
        <v>0</v>
      </c>
      <c r="X38">
        <f t="shared" si="3"/>
        <v>0</v>
      </c>
    </row>
    <row r="39" spans="1:24" x14ac:dyDescent="0.25">
      <c r="A39">
        <v>41</v>
      </c>
      <c r="B39" t="s">
        <v>23</v>
      </c>
      <c r="C39">
        <v>17800</v>
      </c>
      <c r="D39">
        <v>533</v>
      </c>
      <c r="E39">
        <f>'Raw counts'!E39/'Raw counts'!E$1246*10000</f>
        <v>8.9323976527065962</v>
      </c>
      <c r="F39">
        <f>'Raw counts'!F39/'Raw counts'!F$1246*10000</f>
        <v>9.9393111797655447</v>
      </c>
      <c r="G39">
        <f>'Raw counts'!G39/'Raw counts'!G$1246*10000</f>
        <v>4.3489666369297186</v>
      </c>
      <c r="H39">
        <f>'Raw counts'!H39/'Raw counts'!H$1246*10000</f>
        <v>1.1821756857825279</v>
      </c>
      <c r="I39">
        <f>'Raw counts'!I39/'Raw counts'!I$1246*10000</f>
        <v>3.8097253227433847</v>
      </c>
      <c r="J39">
        <f>'Raw counts'!J39/'Raw counts'!J$1246*10000</f>
        <v>3.5859545523663106</v>
      </c>
      <c r="K39">
        <f>'Raw counts'!K39/'Raw counts'!K$1246*10000</f>
        <v>5.3954039368855033</v>
      </c>
      <c r="L39">
        <f>'Raw counts'!L39/'Raw counts'!L$1246*10000</f>
        <v>4.0565529610801558</v>
      </c>
      <c r="M39">
        <f>'Raw counts'!M39/'Raw counts'!M$1246*10000</f>
        <v>8.6952592934846091</v>
      </c>
      <c r="N39">
        <f>'Raw counts'!N39/'Raw counts'!N$1246*10000</f>
        <v>4.8841140076076153</v>
      </c>
      <c r="O39">
        <f>'Raw counts'!O39/'Raw counts'!O$1246*10000</f>
        <v>3.346711336642024</v>
      </c>
      <c r="P39">
        <f>'Raw counts'!P39/'Raw counts'!P$1246*10000</f>
        <v>2.4334956493178499</v>
      </c>
      <c r="Q39">
        <f>'Raw counts'!Q39/'Raw counts'!Q$1246*10000</f>
        <v>1.3762723687734235</v>
      </c>
      <c r="R39">
        <f>'Raw counts'!R39/'Raw counts'!R$1246*10000</f>
        <v>4.0930125548152985</v>
      </c>
      <c r="S39">
        <f>'Raw counts'!S39/'Raw counts'!S$1246*10000</f>
        <v>4.9937860768488189</v>
      </c>
      <c r="T39">
        <f>'Raw counts'!T39/'Raw counts'!T$1246*10000</f>
        <v>9.3993623177721677</v>
      </c>
      <c r="U39">
        <f t="shared" si="0"/>
        <v>1</v>
      </c>
      <c r="V39">
        <f t="shared" si="1"/>
        <v>0.41778448660543055</v>
      </c>
      <c r="W39">
        <f t="shared" si="2"/>
        <v>5.4829861229351966</v>
      </c>
      <c r="X39">
        <f t="shared" si="3"/>
        <v>4.2737733840282637</v>
      </c>
    </row>
    <row r="40" spans="1:24" x14ac:dyDescent="0.25">
      <c r="A40">
        <v>42</v>
      </c>
      <c r="B40" t="s">
        <v>24</v>
      </c>
      <c r="C40">
        <v>80900</v>
      </c>
      <c r="D40">
        <v>294</v>
      </c>
      <c r="E40">
        <f>'Raw counts'!E40/'Raw counts'!E$1246*10000</f>
        <v>0.2724802389899405</v>
      </c>
      <c r="F40">
        <f>'Raw counts'!F40/'Raw counts'!F$1246*10000</f>
        <v>9.5662919003349156</v>
      </c>
      <c r="G40">
        <f>'Raw counts'!G40/'Raw counts'!G$1246*10000</f>
        <v>4.9737896657246381</v>
      </c>
      <c r="H40">
        <f>'Raw counts'!H40/'Raw counts'!H$1246*10000</f>
        <v>0.18094525802793796</v>
      </c>
      <c r="I40">
        <f>'Raw counts'!I40/'Raw counts'!I$1246*10000</f>
        <v>1.2211379542619123</v>
      </c>
      <c r="J40">
        <f>'Raw counts'!J40/'Raw counts'!J$1246*10000</f>
        <v>8.6685512384414327</v>
      </c>
      <c r="K40">
        <f>'Raw counts'!K40/'Raw counts'!K$1246*10000</f>
        <v>5.9759963170503561</v>
      </c>
      <c r="L40">
        <f>'Raw counts'!L40/'Raw counts'!L$1246*10000</f>
        <v>9.1442029958796809</v>
      </c>
      <c r="M40">
        <f>'Raw counts'!M40/'Raw counts'!M$1246*10000</f>
        <v>5.3024032162229666</v>
      </c>
      <c r="N40">
        <f>'Raw counts'!N40/'Raw counts'!N$1246*10000</f>
        <v>8.7882693459520649</v>
      </c>
      <c r="O40">
        <f>'Raw counts'!O40/'Raw counts'!O$1246*10000</f>
        <v>10.376131449271902</v>
      </c>
      <c r="P40">
        <f>'Raw counts'!P40/'Raw counts'!P$1246*10000</f>
        <v>12.237148878676059</v>
      </c>
      <c r="Q40">
        <f>'Raw counts'!Q40/'Raw counts'!Q$1246*10000</f>
        <v>7.373242582165199</v>
      </c>
      <c r="R40">
        <f>'Raw counts'!R40/'Raw counts'!R$1246*10000</f>
        <v>12.407425762150265</v>
      </c>
      <c r="S40">
        <f>'Raw counts'!S40/'Raw counts'!S$1246*10000</f>
        <v>7.8756875656425249</v>
      </c>
      <c r="T40">
        <f>'Raw counts'!T40/'Raw counts'!T$1246*10000</f>
        <v>2.8805598388524727</v>
      </c>
      <c r="U40">
        <f t="shared" si="0"/>
        <v>1</v>
      </c>
      <c r="V40">
        <f t="shared" si="1"/>
        <v>9.1541156464645945E-2</v>
      </c>
      <c r="W40">
        <f t="shared" si="2"/>
        <v>5.4094068130885855</v>
      </c>
      <c r="X40">
        <f t="shared" si="3"/>
        <v>8.8583660127930681</v>
      </c>
    </row>
    <row r="41" spans="1:24" x14ac:dyDescent="0.25">
      <c r="A41">
        <v>43</v>
      </c>
      <c r="B41" t="s">
        <v>527</v>
      </c>
      <c r="C41">
        <v>118700</v>
      </c>
      <c r="D41">
        <v>1040</v>
      </c>
      <c r="E41">
        <f>'Raw counts'!E41/'Raw counts'!E$1246*10000</f>
        <v>0</v>
      </c>
      <c r="F41">
        <f>'Raw counts'!F41/'Raw counts'!F$1246*10000</f>
        <v>0</v>
      </c>
      <c r="G41">
        <f>'Raw counts'!G41/'Raw counts'!G$1246*10000</f>
        <v>0</v>
      </c>
      <c r="H41">
        <f>'Raw counts'!H41/'Raw counts'!H$1246*10000</f>
        <v>0</v>
      </c>
      <c r="I41">
        <f>'Raw counts'!I41/'Raw counts'!I$1246*10000</f>
        <v>0</v>
      </c>
      <c r="J41">
        <f>'Raw counts'!J41/'Raw counts'!J$1246*10000</f>
        <v>0</v>
      </c>
      <c r="K41">
        <f>'Raw counts'!K41/'Raw counts'!K$1246*10000</f>
        <v>0</v>
      </c>
      <c r="L41">
        <f>'Raw counts'!L41/'Raw counts'!L$1246*10000</f>
        <v>0</v>
      </c>
      <c r="M41">
        <f>'Raw counts'!M41/'Raw counts'!M$1246*10000</f>
        <v>0</v>
      </c>
      <c r="N41">
        <f>'Raw counts'!N41/'Raw counts'!N$1246*10000</f>
        <v>0</v>
      </c>
      <c r="O41">
        <f>'Raw counts'!O41/'Raw counts'!O$1246*10000</f>
        <v>0</v>
      </c>
      <c r="P41">
        <f>'Raw counts'!P41/'Raw counts'!P$1246*10000</f>
        <v>0</v>
      </c>
      <c r="Q41">
        <f>'Raw counts'!Q41/'Raw counts'!Q$1246*10000</f>
        <v>0</v>
      </c>
      <c r="R41">
        <f>'Raw counts'!R41/'Raw counts'!R$1246*10000</f>
        <v>0</v>
      </c>
      <c r="S41">
        <f>'Raw counts'!S41/'Raw counts'!S$1246*10000</f>
        <v>0</v>
      </c>
      <c r="T41">
        <f>'Raw counts'!T41/'Raw counts'!T$1246*10000</f>
        <v>0</v>
      </c>
      <c r="U41">
        <f t="shared" si="0"/>
        <v>0</v>
      </c>
      <c r="V41" t="str">
        <f t="shared" si="1"/>
        <v/>
      </c>
      <c r="W41">
        <f t="shared" si="2"/>
        <v>0</v>
      </c>
      <c r="X41">
        <f t="shared" si="3"/>
        <v>0</v>
      </c>
    </row>
    <row r="42" spans="1:24" x14ac:dyDescent="0.25">
      <c r="A42">
        <v>44</v>
      </c>
      <c r="B42" t="s">
        <v>25</v>
      </c>
      <c r="C42">
        <v>8400</v>
      </c>
      <c r="D42">
        <v>315</v>
      </c>
      <c r="E42">
        <f>'Raw counts'!E42/'Raw counts'!E$1246*10000</f>
        <v>0</v>
      </c>
      <c r="F42">
        <f>'Raw counts'!F42/'Raw counts'!F$1246*10000</f>
        <v>0</v>
      </c>
      <c r="G42">
        <f>'Raw counts'!G42/'Raw counts'!G$1246*10000</f>
        <v>0</v>
      </c>
      <c r="H42">
        <f>'Raw counts'!H42/'Raw counts'!H$1246*10000</f>
        <v>0</v>
      </c>
      <c r="I42">
        <f>'Raw counts'!I42/'Raw counts'!I$1246*10000</f>
        <v>0</v>
      </c>
      <c r="J42">
        <f>'Raw counts'!J42/'Raw counts'!J$1246*10000</f>
        <v>0</v>
      </c>
      <c r="K42">
        <f>'Raw counts'!K42/'Raw counts'!K$1246*10000</f>
        <v>0</v>
      </c>
      <c r="L42">
        <f>'Raw counts'!L42/'Raw counts'!L$1246*10000</f>
        <v>0</v>
      </c>
      <c r="M42">
        <f>'Raw counts'!M42/'Raw counts'!M$1246*10000</f>
        <v>0</v>
      </c>
      <c r="N42">
        <f>'Raw counts'!N42/'Raw counts'!N$1246*10000</f>
        <v>0</v>
      </c>
      <c r="O42">
        <f>'Raw counts'!O42/'Raw counts'!O$1246*10000</f>
        <v>0</v>
      </c>
      <c r="P42">
        <f>'Raw counts'!P42/'Raw counts'!P$1246*10000</f>
        <v>0</v>
      </c>
      <c r="Q42">
        <f>'Raw counts'!Q42/'Raw counts'!Q$1246*10000</f>
        <v>0</v>
      </c>
      <c r="R42">
        <f>'Raw counts'!R42/'Raw counts'!R$1246*10000</f>
        <v>0</v>
      </c>
      <c r="S42">
        <f>'Raw counts'!S42/'Raw counts'!S$1246*10000</f>
        <v>0</v>
      </c>
      <c r="T42">
        <f>'Raw counts'!T42/'Raw counts'!T$1246*10000</f>
        <v>0</v>
      </c>
      <c r="U42">
        <f t="shared" si="0"/>
        <v>0</v>
      </c>
      <c r="V42" t="str">
        <f t="shared" si="1"/>
        <v/>
      </c>
      <c r="W42">
        <f t="shared" si="2"/>
        <v>0</v>
      </c>
      <c r="X42">
        <f t="shared" si="3"/>
        <v>0</v>
      </c>
    </row>
    <row r="43" spans="1:24" x14ac:dyDescent="0.25">
      <c r="A43">
        <v>45</v>
      </c>
      <c r="B43" t="s">
        <v>528</v>
      </c>
      <c r="C43">
        <v>91900</v>
      </c>
      <c r="D43">
        <v>445</v>
      </c>
      <c r="E43">
        <f>'Raw counts'!E43/'Raw counts'!E$1246*10000</f>
        <v>0</v>
      </c>
      <c r="F43">
        <f>'Raw counts'!F43/'Raw counts'!F$1246*10000</f>
        <v>0</v>
      </c>
      <c r="G43">
        <f>'Raw counts'!G43/'Raw counts'!G$1246*10000</f>
        <v>0</v>
      </c>
      <c r="H43">
        <f>'Raw counts'!H43/'Raw counts'!H$1246*10000</f>
        <v>0</v>
      </c>
      <c r="I43">
        <f>'Raw counts'!I43/'Raw counts'!I$1246*10000</f>
        <v>0</v>
      </c>
      <c r="J43">
        <f>'Raw counts'!J43/'Raw counts'!J$1246*10000</f>
        <v>0</v>
      </c>
      <c r="K43">
        <f>'Raw counts'!K43/'Raw counts'!K$1246*10000</f>
        <v>0</v>
      </c>
      <c r="L43">
        <f>'Raw counts'!L43/'Raw counts'!L$1246*10000</f>
        <v>0</v>
      </c>
      <c r="M43">
        <f>'Raw counts'!M43/'Raw counts'!M$1246*10000</f>
        <v>0</v>
      </c>
      <c r="N43">
        <f>'Raw counts'!N43/'Raw counts'!N$1246*10000</f>
        <v>0</v>
      </c>
      <c r="O43">
        <f>'Raw counts'!O43/'Raw counts'!O$1246*10000</f>
        <v>0</v>
      </c>
      <c r="P43">
        <f>'Raw counts'!P43/'Raw counts'!P$1246*10000</f>
        <v>0</v>
      </c>
      <c r="Q43">
        <f>'Raw counts'!Q43/'Raw counts'!Q$1246*10000</f>
        <v>0</v>
      </c>
      <c r="R43">
        <f>'Raw counts'!R43/'Raw counts'!R$1246*10000</f>
        <v>0</v>
      </c>
      <c r="S43">
        <f>'Raw counts'!S43/'Raw counts'!S$1246*10000</f>
        <v>0</v>
      </c>
      <c r="T43">
        <f>'Raw counts'!T43/'Raw counts'!T$1246*10000</f>
        <v>0</v>
      </c>
      <c r="U43">
        <f t="shared" si="0"/>
        <v>0</v>
      </c>
      <c r="V43" t="str">
        <f t="shared" si="1"/>
        <v/>
      </c>
      <c r="W43">
        <f t="shared" si="2"/>
        <v>0</v>
      </c>
      <c r="X43">
        <f t="shared" si="3"/>
        <v>0</v>
      </c>
    </row>
    <row r="44" spans="1:24" x14ac:dyDescent="0.25">
      <c r="A44">
        <v>46</v>
      </c>
      <c r="B44" t="s">
        <v>529</v>
      </c>
      <c r="C44">
        <v>114300</v>
      </c>
      <c r="D44">
        <v>824</v>
      </c>
      <c r="E44">
        <f>'Raw counts'!E44/'Raw counts'!E$1246*10000</f>
        <v>0</v>
      </c>
      <c r="F44">
        <f>'Raw counts'!F44/'Raw counts'!F$1246*10000</f>
        <v>0</v>
      </c>
      <c r="G44">
        <f>'Raw counts'!G44/'Raw counts'!G$1246*10000</f>
        <v>0</v>
      </c>
      <c r="H44">
        <f>'Raw counts'!H44/'Raw counts'!H$1246*10000</f>
        <v>0</v>
      </c>
      <c r="I44">
        <f>'Raw counts'!I44/'Raw counts'!I$1246*10000</f>
        <v>0</v>
      </c>
      <c r="J44">
        <f>'Raw counts'!J44/'Raw counts'!J$1246*10000</f>
        <v>0</v>
      </c>
      <c r="K44">
        <f>'Raw counts'!K44/'Raw counts'!K$1246*10000</f>
        <v>0</v>
      </c>
      <c r="L44">
        <f>'Raw counts'!L44/'Raw counts'!L$1246*10000</f>
        <v>0</v>
      </c>
      <c r="M44">
        <f>'Raw counts'!M44/'Raw counts'!M$1246*10000</f>
        <v>0</v>
      </c>
      <c r="N44">
        <f>'Raw counts'!N44/'Raw counts'!N$1246*10000</f>
        <v>0</v>
      </c>
      <c r="O44">
        <f>'Raw counts'!O44/'Raw counts'!O$1246*10000</f>
        <v>0</v>
      </c>
      <c r="P44">
        <f>'Raw counts'!P44/'Raw counts'!P$1246*10000</f>
        <v>0</v>
      </c>
      <c r="Q44">
        <f>'Raw counts'!Q44/'Raw counts'!Q$1246*10000</f>
        <v>0</v>
      </c>
      <c r="R44">
        <f>'Raw counts'!R44/'Raw counts'!R$1246*10000</f>
        <v>0</v>
      </c>
      <c r="S44">
        <f>'Raw counts'!S44/'Raw counts'!S$1246*10000</f>
        <v>0</v>
      </c>
      <c r="T44">
        <f>'Raw counts'!T44/'Raw counts'!T$1246*10000</f>
        <v>0</v>
      </c>
      <c r="U44">
        <f t="shared" si="0"/>
        <v>0</v>
      </c>
      <c r="V44" t="str">
        <f t="shared" si="1"/>
        <v/>
      </c>
      <c r="W44">
        <f t="shared" si="2"/>
        <v>0</v>
      </c>
      <c r="X44">
        <f t="shared" si="3"/>
        <v>0</v>
      </c>
    </row>
    <row r="45" spans="1:24" x14ac:dyDescent="0.25">
      <c r="A45">
        <v>47</v>
      </c>
      <c r="B45" t="s">
        <v>530</v>
      </c>
      <c r="C45">
        <v>70700</v>
      </c>
      <c r="D45">
        <v>71</v>
      </c>
      <c r="E45">
        <f>'Raw counts'!E45/'Raw counts'!E$1246*10000</f>
        <v>0</v>
      </c>
      <c r="F45">
        <f>'Raw counts'!F45/'Raw counts'!F$1246*10000</f>
        <v>0</v>
      </c>
      <c r="G45">
        <f>'Raw counts'!G45/'Raw counts'!G$1246*10000</f>
        <v>0</v>
      </c>
      <c r="H45">
        <f>'Raw counts'!H45/'Raw counts'!H$1246*10000</f>
        <v>0</v>
      </c>
      <c r="I45">
        <f>'Raw counts'!I45/'Raw counts'!I$1246*10000</f>
        <v>0</v>
      </c>
      <c r="J45">
        <f>'Raw counts'!J45/'Raw counts'!J$1246*10000</f>
        <v>0</v>
      </c>
      <c r="K45">
        <f>'Raw counts'!K45/'Raw counts'!K$1246*10000</f>
        <v>0</v>
      </c>
      <c r="L45">
        <f>'Raw counts'!L45/'Raw counts'!L$1246*10000</f>
        <v>0</v>
      </c>
      <c r="M45">
        <f>'Raw counts'!M45/'Raw counts'!M$1246*10000</f>
        <v>0</v>
      </c>
      <c r="N45">
        <f>'Raw counts'!N45/'Raw counts'!N$1246*10000</f>
        <v>0</v>
      </c>
      <c r="O45">
        <f>'Raw counts'!O45/'Raw counts'!O$1246*10000</f>
        <v>0</v>
      </c>
      <c r="P45">
        <f>'Raw counts'!P45/'Raw counts'!P$1246*10000</f>
        <v>0</v>
      </c>
      <c r="Q45">
        <f>'Raw counts'!Q45/'Raw counts'!Q$1246*10000</f>
        <v>0</v>
      </c>
      <c r="R45">
        <f>'Raw counts'!R45/'Raw counts'!R$1246*10000</f>
        <v>0</v>
      </c>
      <c r="S45">
        <f>'Raw counts'!S45/'Raw counts'!S$1246*10000</f>
        <v>0</v>
      </c>
      <c r="T45">
        <f>'Raw counts'!T45/'Raw counts'!T$1246*10000</f>
        <v>0</v>
      </c>
      <c r="U45">
        <f t="shared" si="0"/>
        <v>0</v>
      </c>
      <c r="V45" t="str">
        <f t="shared" si="1"/>
        <v/>
      </c>
      <c r="W45">
        <f t="shared" si="2"/>
        <v>0</v>
      </c>
      <c r="X45">
        <f t="shared" si="3"/>
        <v>0</v>
      </c>
    </row>
    <row r="46" spans="1:24" x14ac:dyDescent="0.25">
      <c r="A46">
        <v>48</v>
      </c>
      <c r="B46" t="s">
        <v>531</v>
      </c>
      <c r="C46">
        <v>19500</v>
      </c>
      <c r="D46">
        <v>31</v>
      </c>
      <c r="E46">
        <f>'Raw counts'!E46/'Raw counts'!E$1246*10000</f>
        <v>0</v>
      </c>
      <c r="F46">
        <f>'Raw counts'!F46/'Raw counts'!F$1246*10000</f>
        <v>0</v>
      </c>
      <c r="G46">
        <f>'Raw counts'!G46/'Raw counts'!G$1246*10000</f>
        <v>0</v>
      </c>
      <c r="H46">
        <f>'Raw counts'!H46/'Raw counts'!H$1246*10000</f>
        <v>0</v>
      </c>
      <c r="I46">
        <f>'Raw counts'!I46/'Raw counts'!I$1246*10000</f>
        <v>0</v>
      </c>
      <c r="J46">
        <f>'Raw counts'!J46/'Raw counts'!J$1246*10000</f>
        <v>0</v>
      </c>
      <c r="K46">
        <f>'Raw counts'!K46/'Raw counts'!K$1246*10000</f>
        <v>0</v>
      </c>
      <c r="L46">
        <f>'Raw counts'!L46/'Raw counts'!L$1246*10000</f>
        <v>0</v>
      </c>
      <c r="M46">
        <f>'Raw counts'!M46/'Raw counts'!M$1246*10000</f>
        <v>0</v>
      </c>
      <c r="N46">
        <f>'Raw counts'!N46/'Raw counts'!N$1246*10000</f>
        <v>0</v>
      </c>
      <c r="O46">
        <f>'Raw counts'!O46/'Raw counts'!O$1246*10000</f>
        <v>0</v>
      </c>
      <c r="P46">
        <f>'Raw counts'!P46/'Raw counts'!P$1246*10000</f>
        <v>0</v>
      </c>
      <c r="Q46">
        <f>'Raw counts'!Q46/'Raw counts'!Q$1246*10000</f>
        <v>0</v>
      </c>
      <c r="R46">
        <f>'Raw counts'!R46/'Raw counts'!R$1246*10000</f>
        <v>0</v>
      </c>
      <c r="S46">
        <f>'Raw counts'!S46/'Raw counts'!S$1246*10000</f>
        <v>0</v>
      </c>
      <c r="T46">
        <f>'Raw counts'!T46/'Raw counts'!T$1246*10000</f>
        <v>0</v>
      </c>
      <c r="U46">
        <f t="shared" si="0"/>
        <v>0</v>
      </c>
      <c r="V46" t="str">
        <f t="shared" si="1"/>
        <v/>
      </c>
      <c r="W46">
        <f t="shared" si="2"/>
        <v>0</v>
      </c>
      <c r="X46">
        <f t="shared" si="3"/>
        <v>0</v>
      </c>
    </row>
    <row r="47" spans="1:24" x14ac:dyDescent="0.25">
      <c r="A47">
        <v>49</v>
      </c>
      <c r="B47" t="s">
        <v>532</v>
      </c>
      <c r="C47">
        <v>118800</v>
      </c>
      <c r="D47">
        <v>1040</v>
      </c>
      <c r="E47">
        <f>'Raw counts'!E47/'Raw counts'!E$1246*10000</f>
        <v>0</v>
      </c>
      <c r="F47">
        <f>'Raw counts'!F47/'Raw counts'!F$1246*10000</f>
        <v>0</v>
      </c>
      <c r="G47">
        <f>'Raw counts'!G47/'Raw counts'!G$1246*10000</f>
        <v>0</v>
      </c>
      <c r="H47">
        <f>'Raw counts'!H47/'Raw counts'!H$1246*10000</f>
        <v>0</v>
      </c>
      <c r="I47">
        <f>'Raw counts'!I47/'Raw counts'!I$1246*10000</f>
        <v>0</v>
      </c>
      <c r="J47">
        <f>'Raw counts'!J47/'Raw counts'!J$1246*10000</f>
        <v>0</v>
      </c>
      <c r="K47">
        <f>'Raw counts'!K47/'Raw counts'!K$1246*10000</f>
        <v>0</v>
      </c>
      <c r="L47">
        <f>'Raw counts'!L47/'Raw counts'!L$1246*10000</f>
        <v>0</v>
      </c>
      <c r="M47">
        <f>'Raw counts'!M47/'Raw counts'!M$1246*10000</f>
        <v>0</v>
      </c>
      <c r="N47">
        <f>'Raw counts'!N47/'Raw counts'!N$1246*10000</f>
        <v>0</v>
      </c>
      <c r="O47">
        <f>'Raw counts'!O47/'Raw counts'!O$1246*10000</f>
        <v>0</v>
      </c>
      <c r="P47">
        <f>'Raw counts'!P47/'Raw counts'!P$1246*10000</f>
        <v>0</v>
      </c>
      <c r="Q47">
        <f>'Raw counts'!Q47/'Raw counts'!Q$1246*10000</f>
        <v>0</v>
      </c>
      <c r="R47">
        <f>'Raw counts'!R47/'Raw counts'!R$1246*10000</f>
        <v>0</v>
      </c>
      <c r="S47">
        <f>'Raw counts'!S47/'Raw counts'!S$1246*10000</f>
        <v>0</v>
      </c>
      <c r="T47">
        <f>'Raw counts'!T47/'Raw counts'!T$1246*10000</f>
        <v>0</v>
      </c>
      <c r="U47">
        <f t="shared" si="0"/>
        <v>0</v>
      </c>
      <c r="V47" t="str">
        <f t="shared" si="1"/>
        <v/>
      </c>
      <c r="W47">
        <f t="shared" si="2"/>
        <v>0</v>
      </c>
      <c r="X47">
        <f t="shared" si="3"/>
        <v>0</v>
      </c>
    </row>
    <row r="48" spans="1:24" x14ac:dyDescent="0.25">
      <c r="A48">
        <v>50</v>
      </c>
      <c r="B48" t="s">
        <v>26</v>
      </c>
      <c r="C48">
        <v>81600</v>
      </c>
      <c r="D48">
        <v>795</v>
      </c>
      <c r="E48">
        <f>'Raw counts'!E48/'Raw counts'!E$1246*10000</f>
        <v>0.29229698364375439</v>
      </c>
      <c r="F48">
        <f>'Raw counts'!F48/'Raw counts'!F$1246*10000</f>
        <v>0.24553167759990896</v>
      </c>
      <c r="G48">
        <f>'Raw counts'!G48/'Raw counts'!G$1246*10000</f>
        <v>3.2332112283673622</v>
      </c>
      <c r="H48">
        <f>'Raw counts'!H48/'Raw counts'!H$1246*10000</f>
        <v>6.0315086009312645E-3</v>
      </c>
      <c r="I48">
        <f>'Raw counts'!I48/'Raw counts'!I$1246*10000</f>
        <v>2.0033415286508789</v>
      </c>
      <c r="J48">
        <f>'Raw counts'!J48/'Raw counts'!J$1246*10000</f>
        <v>0</v>
      </c>
      <c r="K48">
        <f>'Raw counts'!K48/'Raw counts'!K$1246*10000</f>
        <v>0.63923807513099984</v>
      </c>
      <c r="L48">
        <f>'Raw counts'!L48/'Raw counts'!L$1246*10000</f>
        <v>0.33239313560690237</v>
      </c>
      <c r="M48">
        <f>'Raw counts'!M48/'Raw counts'!M$1246*10000</f>
        <v>0.16197051625118386</v>
      </c>
      <c r="N48">
        <f>'Raw counts'!N48/'Raw counts'!N$1246*10000</f>
        <v>0.1881520644985277</v>
      </c>
      <c r="O48">
        <f>'Raw counts'!O48/'Raw counts'!O$1246*10000</f>
        <v>0.42883883705981019</v>
      </c>
      <c r="P48">
        <f>'Raw counts'!P48/'Raw counts'!P$1246*10000</f>
        <v>0.5971768464583681</v>
      </c>
      <c r="Q48">
        <f>'Raw counts'!Q48/'Raw counts'!Q$1246*10000</f>
        <v>0.72539987668202099</v>
      </c>
      <c r="R48">
        <f>'Raw counts'!R48/'Raw counts'!R$1246*10000</f>
        <v>3.2148379665174112</v>
      </c>
      <c r="S48">
        <f>'Raw counts'!S48/'Raw counts'!S$1246*10000</f>
        <v>0.57185078657792598</v>
      </c>
      <c r="T48">
        <f>'Raw counts'!T48/'Raw counts'!T$1246*10000</f>
        <v>0.13651942364229727</v>
      </c>
      <c r="U48">
        <f t="shared" si="0"/>
        <v>1</v>
      </c>
      <c r="V48">
        <f t="shared" si="1"/>
        <v>0.68100994128836456</v>
      </c>
      <c r="W48">
        <f t="shared" si="2"/>
        <v>0.710216671835045</v>
      </c>
      <c r="X48">
        <f t="shared" si="3"/>
        <v>0.9457706228229722</v>
      </c>
    </row>
    <row r="49" spans="1:24" x14ac:dyDescent="0.25">
      <c r="A49">
        <v>51</v>
      </c>
      <c r="B49" t="s">
        <v>533</v>
      </c>
      <c r="C49">
        <v>68300</v>
      </c>
      <c r="D49">
        <v>856</v>
      </c>
      <c r="E49">
        <f>'Raw counts'!E49/'Raw counts'!E$1246*10000</f>
        <v>0</v>
      </c>
      <c r="F49">
        <f>'Raw counts'!F49/'Raw counts'!F$1246*10000</f>
        <v>0</v>
      </c>
      <c r="G49">
        <f>'Raw counts'!G49/'Raw counts'!G$1246*10000</f>
        <v>0</v>
      </c>
      <c r="H49">
        <f>'Raw counts'!H49/'Raw counts'!H$1246*10000</f>
        <v>0</v>
      </c>
      <c r="I49">
        <f>'Raw counts'!I49/'Raw counts'!I$1246*10000</f>
        <v>0</v>
      </c>
      <c r="J49">
        <f>'Raw counts'!J49/'Raw counts'!J$1246*10000</f>
        <v>0</v>
      </c>
      <c r="K49">
        <f>'Raw counts'!K49/'Raw counts'!K$1246*10000</f>
        <v>0</v>
      </c>
      <c r="L49">
        <f>'Raw counts'!L49/'Raw counts'!L$1246*10000</f>
        <v>0</v>
      </c>
      <c r="M49">
        <f>'Raw counts'!M49/'Raw counts'!M$1246*10000</f>
        <v>0</v>
      </c>
      <c r="N49">
        <f>'Raw counts'!N49/'Raw counts'!N$1246*10000</f>
        <v>0</v>
      </c>
      <c r="O49">
        <f>'Raw counts'!O49/'Raw counts'!O$1246*10000</f>
        <v>0</v>
      </c>
      <c r="P49">
        <f>'Raw counts'!P49/'Raw counts'!P$1246*10000</f>
        <v>0</v>
      </c>
      <c r="Q49">
        <f>'Raw counts'!Q49/'Raw counts'!Q$1246*10000</f>
        <v>0</v>
      </c>
      <c r="R49">
        <f>'Raw counts'!R49/'Raw counts'!R$1246*10000</f>
        <v>0</v>
      </c>
      <c r="S49">
        <f>'Raw counts'!S49/'Raw counts'!S$1246*10000</f>
        <v>0</v>
      </c>
      <c r="T49">
        <f>'Raw counts'!T49/'Raw counts'!T$1246*10000</f>
        <v>0</v>
      </c>
      <c r="U49">
        <f t="shared" si="0"/>
        <v>0</v>
      </c>
      <c r="V49" t="str">
        <f t="shared" si="1"/>
        <v/>
      </c>
      <c r="W49">
        <f t="shared" si="2"/>
        <v>0</v>
      </c>
      <c r="X49">
        <f t="shared" si="3"/>
        <v>0</v>
      </c>
    </row>
    <row r="50" spans="1:24" x14ac:dyDescent="0.25">
      <c r="A50">
        <v>52</v>
      </c>
      <c r="B50" t="s">
        <v>534</v>
      </c>
      <c r="C50">
        <v>41900</v>
      </c>
      <c r="D50">
        <v>918</v>
      </c>
      <c r="E50">
        <f>'Raw counts'!E50/'Raw counts'!E$1246*10000</f>
        <v>0</v>
      </c>
      <c r="F50">
        <f>'Raw counts'!F50/'Raw counts'!F$1246*10000</f>
        <v>0</v>
      </c>
      <c r="G50">
        <f>'Raw counts'!G50/'Raw counts'!G$1246*10000</f>
        <v>0</v>
      </c>
      <c r="H50">
        <f>'Raw counts'!H50/'Raw counts'!H$1246*10000</f>
        <v>0</v>
      </c>
      <c r="I50">
        <f>'Raw counts'!I50/'Raw counts'!I$1246*10000</f>
        <v>0</v>
      </c>
      <c r="J50">
        <f>'Raw counts'!J50/'Raw counts'!J$1246*10000</f>
        <v>0</v>
      </c>
      <c r="K50">
        <f>'Raw counts'!K50/'Raw counts'!K$1246*10000</f>
        <v>0</v>
      </c>
      <c r="L50">
        <f>'Raw counts'!L50/'Raw counts'!L$1246*10000</f>
        <v>0</v>
      </c>
      <c r="M50">
        <f>'Raw counts'!M50/'Raw counts'!M$1246*10000</f>
        <v>0</v>
      </c>
      <c r="N50">
        <f>'Raw counts'!N50/'Raw counts'!N$1246*10000</f>
        <v>0</v>
      </c>
      <c r="O50">
        <f>'Raw counts'!O50/'Raw counts'!O$1246*10000</f>
        <v>0</v>
      </c>
      <c r="P50">
        <f>'Raw counts'!P50/'Raw counts'!P$1246*10000</f>
        <v>0</v>
      </c>
      <c r="Q50">
        <f>'Raw counts'!Q50/'Raw counts'!Q$1246*10000</f>
        <v>0</v>
      </c>
      <c r="R50">
        <f>'Raw counts'!R50/'Raw counts'!R$1246*10000</f>
        <v>0</v>
      </c>
      <c r="S50">
        <f>'Raw counts'!S50/'Raw counts'!S$1246*10000</f>
        <v>0</v>
      </c>
      <c r="T50">
        <f>'Raw counts'!T50/'Raw counts'!T$1246*10000</f>
        <v>0</v>
      </c>
      <c r="U50">
        <f t="shared" si="0"/>
        <v>0</v>
      </c>
      <c r="V50" t="str">
        <f t="shared" si="1"/>
        <v/>
      </c>
      <c r="W50">
        <f t="shared" si="2"/>
        <v>0</v>
      </c>
      <c r="X50">
        <f t="shared" si="3"/>
        <v>0</v>
      </c>
    </row>
    <row r="51" spans="1:24" x14ac:dyDescent="0.25">
      <c r="A51">
        <v>53</v>
      </c>
      <c r="B51" t="s">
        <v>535</v>
      </c>
      <c r="C51">
        <v>91700</v>
      </c>
      <c r="D51">
        <v>445</v>
      </c>
      <c r="E51">
        <f>'Raw counts'!E51/'Raw counts'!E$1246*10000</f>
        <v>0</v>
      </c>
      <c r="F51">
        <f>'Raw counts'!F51/'Raw counts'!F$1246*10000</f>
        <v>0</v>
      </c>
      <c r="G51">
        <f>'Raw counts'!G51/'Raw counts'!G$1246*10000</f>
        <v>0</v>
      </c>
      <c r="H51">
        <f>'Raw counts'!H51/'Raw counts'!H$1246*10000</f>
        <v>0</v>
      </c>
      <c r="I51">
        <f>'Raw counts'!I51/'Raw counts'!I$1246*10000</f>
        <v>0</v>
      </c>
      <c r="J51">
        <f>'Raw counts'!J51/'Raw counts'!J$1246*10000</f>
        <v>0</v>
      </c>
      <c r="K51">
        <f>'Raw counts'!K51/'Raw counts'!K$1246*10000</f>
        <v>0</v>
      </c>
      <c r="L51">
        <f>'Raw counts'!L51/'Raw counts'!L$1246*10000</f>
        <v>0</v>
      </c>
      <c r="M51">
        <f>'Raw counts'!M51/'Raw counts'!M$1246*10000</f>
        <v>0</v>
      </c>
      <c r="N51">
        <f>'Raw counts'!N51/'Raw counts'!N$1246*10000</f>
        <v>0</v>
      </c>
      <c r="O51">
        <f>'Raw counts'!O51/'Raw counts'!O$1246*10000</f>
        <v>0</v>
      </c>
      <c r="P51">
        <f>'Raw counts'!P51/'Raw counts'!P$1246*10000</f>
        <v>0</v>
      </c>
      <c r="Q51">
        <f>'Raw counts'!Q51/'Raw counts'!Q$1246*10000</f>
        <v>0</v>
      </c>
      <c r="R51">
        <f>'Raw counts'!R51/'Raw counts'!R$1246*10000</f>
        <v>0</v>
      </c>
      <c r="S51">
        <f>'Raw counts'!S51/'Raw counts'!S$1246*10000</f>
        <v>0</v>
      </c>
      <c r="T51">
        <f>'Raw counts'!T51/'Raw counts'!T$1246*10000</f>
        <v>0</v>
      </c>
      <c r="U51">
        <f t="shared" si="0"/>
        <v>0</v>
      </c>
      <c r="V51" t="str">
        <f t="shared" si="1"/>
        <v/>
      </c>
      <c r="W51">
        <f t="shared" si="2"/>
        <v>0</v>
      </c>
      <c r="X51">
        <f t="shared" si="3"/>
        <v>0</v>
      </c>
    </row>
    <row r="52" spans="1:24" x14ac:dyDescent="0.25">
      <c r="A52">
        <v>54</v>
      </c>
      <c r="B52" t="s">
        <v>536</v>
      </c>
      <c r="C52">
        <v>112800</v>
      </c>
      <c r="D52">
        <v>824</v>
      </c>
      <c r="E52">
        <f>'Raw counts'!E52/'Raw counts'!E$1246*10000</f>
        <v>0</v>
      </c>
      <c r="F52">
        <f>'Raw counts'!F52/'Raw counts'!F$1246*10000</f>
        <v>0</v>
      </c>
      <c r="G52">
        <f>'Raw counts'!G52/'Raw counts'!G$1246*10000</f>
        <v>0</v>
      </c>
      <c r="H52">
        <f>'Raw counts'!H52/'Raw counts'!H$1246*10000</f>
        <v>0</v>
      </c>
      <c r="I52">
        <f>'Raw counts'!I52/'Raw counts'!I$1246*10000</f>
        <v>0</v>
      </c>
      <c r="J52">
        <f>'Raw counts'!J52/'Raw counts'!J$1246*10000</f>
        <v>0</v>
      </c>
      <c r="K52">
        <f>'Raw counts'!K52/'Raw counts'!K$1246*10000</f>
        <v>0</v>
      </c>
      <c r="L52">
        <f>'Raw counts'!L52/'Raw counts'!L$1246*10000</f>
        <v>0</v>
      </c>
      <c r="M52">
        <f>'Raw counts'!M52/'Raw counts'!M$1246*10000</f>
        <v>0</v>
      </c>
      <c r="N52">
        <f>'Raw counts'!N52/'Raw counts'!N$1246*10000</f>
        <v>0</v>
      </c>
      <c r="O52">
        <f>'Raw counts'!O52/'Raw counts'!O$1246*10000</f>
        <v>0</v>
      </c>
      <c r="P52">
        <f>'Raw counts'!P52/'Raw counts'!P$1246*10000</f>
        <v>0</v>
      </c>
      <c r="Q52">
        <f>'Raw counts'!Q52/'Raw counts'!Q$1246*10000</f>
        <v>0</v>
      </c>
      <c r="R52">
        <f>'Raw counts'!R52/'Raw counts'!R$1246*10000</f>
        <v>0</v>
      </c>
      <c r="S52">
        <f>'Raw counts'!S52/'Raw counts'!S$1246*10000</f>
        <v>0</v>
      </c>
      <c r="T52">
        <f>'Raw counts'!T52/'Raw counts'!T$1246*10000</f>
        <v>0</v>
      </c>
      <c r="U52">
        <f t="shared" si="0"/>
        <v>0</v>
      </c>
      <c r="V52" t="str">
        <f t="shared" si="1"/>
        <v/>
      </c>
      <c r="W52">
        <f t="shared" si="2"/>
        <v>0</v>
      </c>
      <c r="X52">
        <f t="shared" si="3"/>
        <v>0</v>
      </c>
    </row>
    <row r="53" spans="1:24" x14ac:dyDescent="0.25">
      <c r="A53">
        <v>55</v>
      </c>
      <c r="B53" t="s">
        <v>537</v>
      </c>
      <c r="C53">
        <v>71300</v>
      </c>
      <c r="D53">
        <v>94</v>
      </c>
      <c r="E53">
        <f>'Raw counts'!E53/'Raw counts'!E$1246*10000</f>
        <v>0</v>
      </c>
      <c r="F53">
        <f>'Raw counts'!F53/'Raw counts'!F$1246*10000</f>
        <v>0</v>
      </c>
      <c r="G53">
        <f>'Raw counts'!G53/'Raw counts'!G$1246*10000</f>
        <v>0</v>
      </c>
      <c r="H53">
        <f>'Raw counts'!H53/'Raw counts'!H$1246*10000</f>
        <v>0</v>
      </c>
      <c r="I53">
        <f>'Raw counts'!I53/'Raw counts'!I$1246*10000</f>
        <v>0</v>
      </c>
      <c r="J53">
        <f>'Raw counts'!J53/'Raw counts'!J$1246*10000</f>
        <v>0</v>
      </c>
      <c r="K53">
        <f>'Raw counts'!K53/'Raw counts'!K$1246*10000</f>
        <v>0</v>
      </c>
      <c r="L53">
        <f>'Raw counts'!L53/'Raw counts'!L$1246*10000</f>
        <v>0</v>
      </c>
      <c r="M53">
        <f>'Raw counts'!M53/'Raw counts'!M$1246*10000</f>
        <v>0</v>
      </c>
      <c r="N53">
        <f>'Raw counts'!N53/'Raw counts'!N$1246*10000</f>
        <v>0</v>
      </c>
      <c r="O53">
        <f>'Raw counts'!O53/'Raw counts'!O$1246*10000</f>
        <v>0</v>
      </c>
      <c r="P53">
        <f>'Raw counts'!P53/'Raw counts'!P$1246*10000</f>
        <v>0</v>
      </c>
      <c r="Q53">
        <f>'Raw counts'!Q53/'Raw counts'!Q$1246*10000</f>
        <v>0</v>
      </c>
      <c r="R53">
        <f>'Raw counts'!R53/'Raw counts'!R$1246*10000</f>
        <v>0</v>
      </c>
      <c r="S53">
        <f>'Raw counts'!S53/'Raw counts'!S$1246*10000</f>
        <v>0</v>
      </c>
      <c r="T53">
        <f>'Raw counts'!T53/'Raw counts'!T$1246*10000</f>
        <v>0</v>
      </c>
      <c r="U53">
        <f t="shared" si="0"/>
        <v>0</v>
      </c>
      <c r="V53" t="str">
        <f t="shared" si="1"/>
        <v/>
      </c>
      <c r="W53">
        <f t="shared" si="2"/>
        <v>0</v>
      </c>
      <c r="X53">
        <f t="shared" si="3"/>
        <v>0</v>
      </c>
    </row>
    <row r="54" spans="1:24" x14ac:dyDescent="0.25">
      <c r="A54">
        <v>56</v>
      </c>
      <c r="B54" t="s">
        <v>27</v>
      </c>
      <c r="C54">
        <v>48400</v>
      </c>
      <c r="D54">
        <v>493</v>
      </c>
      <c r="E54">
        <f>'Raw counts'!E54/'Raw counts'!E$1246*10000</f>
        <v>77.899623234142268</v>
      </c>
      <c r="F54">
        <f>'Raw counts'!F54/'Raw counts'!F$1246*10000</f>
        <v>78.825112035632301</v>
      </c>
      <c r="G54">
        <f>'Raw counts'!G54/'Raw counts'!G$1246*10000</f>
        <v>87.435552727873201</v>
      </c>
      <c r="H54">
        <f>'Raw counts'!H54/'Raw counts'!H$1246*10000</f>
        <v>78.512147458322275</v>
      </c>
      <c r="I54">
        <f>'Raw counts'!I54/'Raw counts'!I$1246*10000</f>
        <v>55.874095612288137</v>
      </c>
      <c r="J54">
        <f>'Raw counts'!J54/'Raw counts'!J$1246*10000</f>
        <v>79.537549553821052</v>
      </c>
      <c r="K54">
        <f>'Raw counts'!K54/'Raw counts'!K$1246*10000</f>
        <v>103.68558870014749</v>
      </c>
      <c r="L54">
        <f>'Raw counts'!L54/'Raw counts'!L$1246*10000</f>
        <v>49.065296935606632</v>
      </c>
      <c r="M54">
        <f>'Raw counts'!M54/'Raw counts'!M$1246*10000</f>
        <v>80.98525812559194</v>
      </c>
      <c r="N54">
        <f>'Raw counts'!N54/'Raw counts'!N$1246*10000</f>
        <v>32.644383190494558</v>
      </c>
      <c r="O54">
        <f>'Raw counts'!O54/'Raw counts'!O$1246*10000</f>
        <v>48.326158019595724</v>
      </c>
      <c r="P54">
        <f>'Raw counts'!P54/'Raw counts'!P$1246*10000</f>
        <v>80.101321004949114</v>
      </c>
      <c r="Q54">
        <f>'Raw counts'!Q54/'Raw counts'!Q$1246*10000</f>
        <v>101.59573067393126</v>
      </c>
      <c r="R54">
        <f>'Raw counts'!R54/'Raw counts'!R$1246*10000</f>
        <v>83.169809692890539</v>
      </c>
      <c r="S54">
        <f>'Raw counts'!S54/'Raw counts'!S$1246*10000</f>
        <v>73.581909132343824</v>
      </c>
      <c r="T54">
        <f>'Raw counts'!T54/'Raw counts'!T$1246*10000</f>
        <v>95.338339500598295</v>
      </c>
      <c r="U54">
        <f t="shared" si="0"/>
        <v>1</v>
      </c>
      <c r="V54">
        <f t="shared" si="1"/>
        <v>0.45638232849089277</v>
      </c>
      <c r="W54">
        <f t="shared" si="2"/>
        <v>72.446460757391975</v>
      </c>
      <c r="X54">
        <f t="shared" si="3"/>
        <v>80.352211337384787</v>
      </c>
    </row>
    <row r="55" spans="1:24" x14ac:dyDescent="0.25">
      <c r="A55">
        <v>57</v>
      </c>
      <c r="B55" t="s">
        <v>538</v>
      </c>
      <c r="C55">
        <v>118900</v>
      </c>
      <c r="D55">
        <v>1040</v>
      </c>
      <c r="E55">
        <f>'Raw counts'!E55/'Raw counts'!E$1246*10000</f>
        <v>0</v>
      </c>
      <c r="F55">
        <f>'Raw counts'!F55/'Raw counts'!F$1246*10000</f>
        <v>0</v>
      </c>
      <c r="G55">
        <f>'Raw counts'!G55/'Raw counts'!G$1246*10000</f>
        <v>0</v>
      </c>
      <c r="H55">
        <f>'Raw counts'!H55/'Raw counts'!H$1246*10000</f>
        <v>0</v>
      </c>
      <c r="I55">
        <f>'Raw counts'!I55/'Raw counts'!I$1246*10000</f>
        <v>0</v>
      </c>
      <c r="J55">
        <f>'Raw counts'!J55/'Raw counts'!J$1246*10000</f>
        <v>0</v>
      </c>
      <c r="K55">
        <f>'Raw counts'!K55/'Raw counts'!K$1246*10000</f>
        <v>0</v>
      </c>
      <c r="L55">
        <f>'Raw counts'!L55/'Raw counts'!L$1246*10000</f>
        <v>0</v>
      </c>
      <c r="M55">
        <f>'Raw counts'!M55/'Raw counts'!M$1246*10000</f>
        <v>0</v>
      </c>
      <c r="N55">
        <f>'Raw counts'!N55/'Raw counts'!N$1246*10000</f>
        <v>0</v>
      </c>
      <c r="O55">
        <f>'Raw counts'!O55/'Raw counts'!O$1246*10000</f>
        <v>0</v>
      </c>
      <c r="P55">
        <f>'Raw counts'!P55/'Raw counts'!P$1246*10000</f>
        <v>0</v>
      </c>
      <c r="Q55">
        <f>'Raw counts'!Q55/'Raw counts'!Q$1246*10000</f>
        <v>0</v>
      </c>
      <c r="R55">
        <f>'Raw counts'!R55/'Raw counts'!R$1246*10000</f>
        <v>0</v>
      </c>
      <c r="S55">
        <f>'Raw counts'!S55/'Raw counts'!S$1246*10000</f>
        <v>0</v>
      </c>
      <c r="T55">
        <f>'Raw counts'!T55/'Raw counts'!T$1246*10000</f>
        <v>0</v>
      </c>
      <c r="U55">
        <f t="shared" si="0"/>
        <v>0</v>
      </c>
      <c r="V55" t="str">
        <f t="shared" si="1"/>
        <v/>
      </c>
      <c r="W55">
        <f t="shared" si="2"/>
        <v>0</v>
      </c>
      <c r="X55">
        <f t="shared" si="3"/>
        <v>0</v>
      </c>
    </row>
    <row r="56" spans="1:24" x14ac:dyDescent="0.25">
      <c r="A56">
        <v>58</v>
      </c>
      <c r="B56" t="s">
        <v>539</v>
      </c>
      <c r="C56">
        <v>83500</v>
      </c>
      <c r="D56">
        <v>323</v>
      </c>
      <c r="E56">
        <f>'Raw counts'!E56/'Raw counts'!E$1246*10000</f>
        <v>0</v>
      </c>
      <c r="F56">
        <f>'Raw counts'!F56/'Raw counts'!F$1246*10000</f>
        <v>0</v>
      </c>
      <c r="G56">
        <f>'Raw counts'!G56/'Raw counts'!G$1246*10000</f>
        <v>0</v>
      </c>
      <c r="H56">
        <f>'Raw counts'!H56/'Raw counts'!H$1246*10000</f>
        <v>0</v>
      </c>
      <c r="I56">
        <f>'Raw counts'!I56/'Raw counts'!I$1246*10000</f>
        <v>0</v>
      </c>
      <c r="J56">
        <f>'Raw counts'!J56/'Raw counts'!J$1246*10000</f>
        <v>0</v>
      </c>
      <c r="K56">
        <f>'Raw counts'!K56/'Raw counts'!K$1246*10000</f>
        <v>0</v>
      </c>
      <c r="L56">
        <f>'Raw counts'!L56/'Raw counts'!L$1246*10000</f>
        <v>0</v>
      </c>
      <c r="M56">
        <f>'Raw counts'!M56/'Raw counts'!M$1246*10000</f>
        <v>0</v>
      </c>
      <c r="N56">
        <f>'Raw counts'!N56/'Raw counts'!N$1246*10000</f>
        <v>0</v>
      </c>
      <c r="O56">
        <f>'Raw counts'!O56/'Raw counts'!O$1246*10000</f>
        <v>0</v>
      </c>
      <c r="P56">
        <f>'Raw counts'!P56/'Raw counts'!P$1246*10000</f>
        <v>0</v>
      </c>
      <c r="Q56">
        <f>'Raw counts'!Q56/'Raw counts'!Q$1246*10000</f>
        <v>0</v>
      </c>
      <c r="R56">
        <f>'Raw counts'!R56/'Raw counts'!R$1246*10000</f>
        <v>0</v>
      </c>
      <c r="S56">
        <f>'Raw counts'!S56/'Raw counts'!S$1246*10000</f>
        <v>0</v>
      </c>
      <c r="T56">
        <f>'Raw counts'!T56/'Raw counts'!T$1246*10000</f>
        <v>0</v>
      </c>
      <c r="U56">
        <f t="shared" si="0"/>
        <v>0</v>
      </c>
      <c r="V56" t="str">
        <f t="shared" si="1"/>
        <v/>
      </c>
      <c r="W56">
        <f t="shared" si="2"/>
        <v>0</v>
      </c>
      <c r="X56">
        <f t="shared" si="3"/>
        <v>0</v>
      </c>
    </row>
    <row r="57" spans="1:24" x14ac:dyDescent="0.25">
      <c r="A57">
        <v>59</v>
      </c>
      <c r="B57" t="s">
        <v>540</v>
      </c>
      <c r="C57">
        <v>67200</v>
      </c>
      <c r="D57">
        <v>444</v>
      </c>
      <c r="E57">
        <f>'Raw counts'!E57/'Raw counts'!E$1246*10000</f>
        <v>0</v>
      </c>
      <c r="F57">
        <f>'Raw counts'!F57/'Raw counts'!F$1246*10000</f>
        <v>0</v>
      </c>
      <c r="G57">
        <f>'Raw counts'!G57/'Raw counts'!G$1246*10000</f>
        <v>0</v>
      </c>
      <c r="H57">
        <f>'Raw counts'!H57/'Raw counts'!H$1246*10000</f>
        <v>0</v>
      </c>
      <c r="I57">
        <f>'Raw counts'!I57/'Raw counts'!I$1246*10000</f>
        <v>0</v>
      </c>
      <c r="J57">
        <f>'Raw counts'!J57/'Raw counts'!J$1246*10000</f>
        <v>0</v>
      </c>
      <c r="K57">
        <f>'Raw counts'!K57/'Raw counts'!K$1246*10000</f>
        <v>0</v>
      </c>
      <c r="L57">
        <f>'Raw counts'!L57/'Raw counts'!L$1246*10000</f>
        <v>0</v>
      </c>
      <c r="M57">
        <f>'Raw counts'!M57/'Raw counts'!M$1246*10000</f>
        <v>0</v>
      </c>
      <c r="N57">
        <f>'Raw counts'!N57/'Raw counts'!N$1246*10000</f>
        <v>0</v>
      </c>
      <c r="O57">
        <f>'Raw counts'!O57/'Raw counts'!O$1246*10000</f>
        <v>0</v>
      </c>
      <c r="P57">
        <f>'Raw counts'!P57/'Raw counts'!P$1246*10000</f>
        <v>0</v>
      </c>
      <c r="Q57">
        <f>'Raw counts'!Q57/'Raw counts'!Q$1246*10000</f>
        <v>0</v>
      </c>
      <c r="R57">
        <f>'Raw counts'!R57/'Raw counts'!R$1246*10000</f>
        <v>0</v>
      </c>
      <c r="S57">
        <f>'Raw counts'!S57/'Raw counts'!S$1246*10000</f>
        <v>0</v>
      </c>
      <c r="T57">
        <f>'Raw counts'!T57/'Raw counts'!T$1246*10000</f>
        <v>0</v>
      </c>
      <c r="U57">
        <f t="shared" si="0"/>
        <v>0</v>
      </c>
      <c r="V57" t="str">
        <f t="shared" si="1"/>
        <v/>
      </c>
      <c r="W57">
        <f t="shared" si="2"/>
        <v>0</v>
      </c>
      <c r="X57">
        <f t="shared" si="3"/>
        <v>0</v>
      </c>
    </row>
    <row r="58" spans="1:24" x14ac:dyDescent="0.25">
      <c r="A58">
        <v>60</v>
      </c>
      <c r="B58" t="s">
        <v>541</v>
      </c>
      <c r="C58">
        <v>42500</v>
      </c>
      <c r="D58">
        <v>918</v>
      </c>
      <c r="E58">
        <f>'Raw counts'!E58/'Raw counts'!E$1246*10000</f>
        <v>0</v>
      </c>
      <c r="F58">
        <f>'Raw counts'!F58/'Raw counts'!F$1246*10000</f>
        <v>0</v>
      </c>
      <c r="G58">
        <f>'Raw counts'!G58/'Raw counts'!G$1246*10000</f>
        <v>0</v>
      </c>
      <c r="H58">
        <f>'Raw counts'!H58/'Raw counts'!H$1246*10000</f>
        <v>0</v>
      </c>
      <c r="I58">
        <f>'Raw counts'!I58/'Raw counts'!I$1246*10000</f>
        <v>0</v>
      </c>
      <c r="J58">
        <f>'Raw counts'!J58/'Raw counts'!J$1246*10000</f>
        <v>0</v>
      </c>
      <c r="K58">
        <f>'Raw counts'!K58/'Raw counts'!K$1246*10000</f>
        <v>0</v>
      </c>
      <c r="L58">
        <f>'Raw counts'!L58/'Raw counts'!L$1246*10000</f>
        <v>0</v>
      </c>
      <c r="M58">
        <f>'Raw counts'!M58/'Raw counts'!M$1246*10000</f>
        <v>0</v>
      </c>
      <c r="N58">
        <f>'Raw counts'!N58/'Raw counts'!N$1246*10000</f>
        <v>0</v>
      </c>
      <c r="O58">
        <f>'Raw counts'!O58/'Raw counts'!O$1246*10000</f>
        <v>0</v>
      </c>
      <c r="P58">
        <f>'Raw counts'!P58/'Raw counts'!P$1246*10000</f>
        <v>0</v>
      </c>
      <c r="Q58">
        <f>'Raw counts'!Q58/'Raw counts'!Q$1246*10000</f>
        <v>0</v>
      </c>
      <c r="R58">
        <f>'Raw counts'!R58/'Raw counts'!R$1246*10000</f>
        <v>0</v>
      </c>
      <c r="S58">
        <f>'Raw counts'!S58/'Raw counts'!S$1246*10000</f>
        <v>0</v>
      </c>
      <c r="T58">
        <f>'Raw counts'!T58/'Raw counts'!T$1246*10000</f>
        <v>0</v>
      </c>
      <c r="U58">
        <f t="shared" si="0"/>
        <v>0</v>
      </c>
      <c r="V58" t="str">
        <f t="shared" si="1"/>
        <v/>
      </c>
      <c r="W58">
        <f t="shared" si="2"/>
        <v>0</v>
      </c>
      <c r="X58">
        <f t="shared" si="3"/>
        <v>0</v>
      </c>
    </row>
    <row r="59" spans="1:24" x14ac:dyDescent="0.25">
      <c r="A59">
        <v>61</v>
      </c>
      <c r="B59" t="s">
        <v>542</v>
      </c>
      <c r="C59">
        <v>91800</v>
      </c>
      <c r="D59">
        <v>445</v>
      </c>
      <c r="E59">
        <f>'Raw counts'!E59/'Raw counts'!E$1246*10000</f>
        <v>0</v>
      </c>
      <c r="F59">
        <f>'Raw counts'!F59/'Raw counts'!F$1246*10000</f>
        <v>0</v>
      </c>
      <c r="G59">
        <f>'Raw counts'!G59/'Raw counts'!G$1246*10000</f>
        <v>0</v>
      </c>
      <c r="H59">
        <f>'Raw counts'!H59/'Raw counts'!H$1246*10000</f>
        <v>0</v>
      </c>
      <c r="I59">
        <f>'Raw counts'!I59/'Raw counts'!I$1246*10000</f>
        <v>0</v>
      </c>
      <c r="J59">
        <f>'Raw counts'!J59/'Raw counts'!J$1246*10000</f>
        <v>0</v>
      </c>
      <c r="K59">
        <f>'Raw counts'!K59/'Raw counts'!K$1246*10000</f>
        <v>0</v>
      </c>
      <c r="L59">
        <f>'Raw counts'!L59/'Raw counts'!L$1246*10000</f>
        <v>0</v>
      </c>
      <c r="M59">
        <f>'Raw counts'!M59/'Raw counts'!M$1246*10000</f>
        <v>0</v>
      </c>
      <c r="N59">
        <f>'Raw counts'!N59/'Raw counts'!N$1246*10000</f>
        <v>0</v>
      </c>
      <c r="O59">
        <f>'Raw counts'!O59/'Raw counts'!O$1246*10000</f>
        <v>0</v>
      </c>
      <c r="P59">
        <f>'Raw counts'!P59/'Raw counts'!P$1246*10000</f>
        <v>0</v>
      </c>
      <c r="Q59">
        <f>'Raw counts'!Q59/'Raw counts'!Q$1246*10000</f>
        <v>0</v>
      </c>
      <c r="R59">
        <f>'Raw counts'!R59/'Raw counts'!R$1246*10000</f>
        <v>0</v>
      </c>
      <c r="S59">
        <f>'Raw counts'!S59/'Raw counts'!S$1246*10000</f>
        <v>0</v>
      </c>
      <c r="T59">
        <f>'Raw counts'!T59/'Raw counts'!T$1246*10000</f>
        <v>0</v>
      </c>
      <c r="U59">
        <f t="shared" si="0"/>
        <v>0</v>
      </c>
      <c r="V59" t="str">
        <f t="shared" si="1"/>
        <v/>
      </c>
      <c r="W59">
        <f t="shared" si="2"/>
        <v>0</v>
      </c>
      <c r="X59">
        <f t="shared" si="3"/>
        <v>0</v>
      </c>
    </row>
    <row r="60" spans="1:24" x14ac:dyDescent="0.25">
      <c r="A60">
        <v>62</v>
      </c>
      <c r="B60" t="s">
        <v>28</v>
      </c>
      <c r="C60">
        <v>99100</v>
      </c>
      <c r="D60">
        <v>832</v>
      </c>
      <c r="E60">
        <f>'Raw counts'!E60/'Raw counts'!E$1246*10000</f>
        <v>0.72331117986420568</v>
      </c>
      <c r="F60">
        <f>'Raw counts'!F60/'Raw counts'!F$1246*10000</f>
        <v>3.9048980264447057</v>
      </c>
      <c r="G60">
        <f>'Raw counts'!G60/'Raw counts'!G$1246*10000</f>
        <v>3.9968838191167082</v>
      </c>
      <c r="H60">
        <f>'Raw counts'!H60/'Raw counts'!H$1246*10000</f>
        <v>3.6189051605587594E-2</v>
      </c>
      <c r="I60">
        <f>'Raw counts'!I60/'Raw counts'!I$1246*10000</f>
        <v>0.36015128604959623</v>
      </c>
      <c r="J60">
        <f>'Raw counts'!J60/'Raw counts'!J$1246*10000</f>
        <v>1.9456347738214543</v>
      </c>
      <c r="K60">
        <f>'Raw counts'!K60/'Raw counts'!K$1246*10000</f>
        <v>1.9704953508625316</v>
      </c>
      <c r="L60">
        <f>'Raw counts'!L60/'Raw counts'!L$1246*10000</f>
        <v>3.5749220911191339</v>
      </c>
      <c r="M60">
        <f>'Raw counts'!M60/'Raw counts'!M$1246*10000</f>
        <v>1.6879032746176004</v>
      </c>
      <c r="N60">
        <f>'Raw counts'!N60/'Raw counts'!N$1246*10000</f>
        <v>1.5679338708210642</v>
      </c>
      <c r="O60">
        <f>'Raw counts'!O60/'Raw counts'!O$1246*10000</f>
        <v>2.3431400375432929</v>
      </c>
      <c r="P60">
        <f>'Raw counts'!P60/'Raw counts'!P$1246*10000</f>
        <v>1.7815775919341312</v>
      </c>
      <c r="Q60">
        <f>'Raw counts'!Q60/'Raw counts'!Q$1246*10000</f>
        <v>3.7710856602853005</v>
      </c>
      <c r="R60">
        <f>'Raw counts'!R60/'Raw counts'!R$1246*10000</f>
        <v>5.0944397169093802</v>
      </c>
      <c r="S60">
        <f>'Raw counts'!S60/'Raw counts'!S$1246*10000</f>
        <v>6.3299918751893189</v>
      </c>
      <c r="T60">
        <f>'Raw counts'!T60/'Raw counts'!T$1246*10000</f>
        <v>1.6655369684360266</v>
      </c>
      <c r="U60">
        <f t="shared" si="0"/>
        <v>1</v>
      </c>
      <c r="V60">
        <f t="shared" si="1"/>
        <v>9.0908531652520497E-2</v>
      </c>
      <c r="W60">
        <f t="shared" si="2"/>
        <v>1.9768322724322591</v>
      </c>
      <c r="X60">
        <f t="shared" si="3"/>
        <v>3.4976286417162417</v>
      </c>
    </row>
    <row r="61" spans="1:24" x14ac:dyDescent="0.25">
      <c r="A61">
        <v>63</v>
      </c>
      <c r="B61" t="s">
        <v>29</v>
      </c>
      <c r="C61">
        <v>76200</v>
      </c>
      <c r="D61">
        <v>467</v>
      </c>
      <c r="E61">
        <f>'Raw counts'!E61/'Raw counts'!E$1246*10000</f>
        <v>0.4310141962204514</v>
      </c>
      <c r="F61">
        <f>'Raw counts'!F61/'Raw counts'!F$1246*10000</f>
        <v>0.22664462547683903</v>
      </c>
      <c r="G61">
        <f>'Raw counts'!G61/'Raw counts'!G$1246*10000</f>
        <v>0.35208281781301032</v>
      </c>
      <c r="H61">
        <f>'Raw counts'!H61/'Raw counts'!H$1246*10000</f>
        <v>0.20507129243166303</v>
      </c>
      <c r="I61">
        <f>'Raw counts'!I61/'Raw counts'!I$1246*10000</f>
        <v>0.3995428329612708</v>
      </c>
      <c r="J61">
        <f>'Raw counts'!J61/'Raw counts'!J$1246*10000</f>
        <v>5.3879116813517196E-2</v>
      </c>
      <c r="K61">
        <f>'Raw counts'!K61/'Raw counts'!K$1246*10000</f>
        <v>0.26977019684427517</v>
      </c>
      <c r="L61">
        <f>'Raw counts'!L61/'Raw counts'!L$1246*10000</f>
        <v>0.35274373574610052</v>
      </c>
      <c r="M61">
        <f>'Raw counts'!M61/'Raw counts'!M$1246*10000</f>
        <v>0.2131191003305051</v>
      </c>
      <c r="N61">
        <f>'Raw counts'!N61/'Raw counts'!N$1246*10000</f>
        <v>0.23519008062315966</v>
      </c>
      <c r="O61">
        <f>'Raw counts'!O61/'Raw counts'!O$1246*10000</f>
        <v>1.5650407043213692</v>
      </c>
      <c r="P61">
        <f>'Raw counts'!P61/'Raw counts'!P$1246*10000</f>
        <v>0.1592471590555648</v>
      </c>
      <c r="Q61">
        <f>'Raw counts'!Q61/'Raw counts'!Q$1246*10000</f>
        <v>0.16396024609936091</v>
      </c>
      <c r="R61">
        <f>'Raw counts'!R61/'Raw counts'!R$1246*10000</f>
        <v>0.15920124115341813</v>
      </c>
      <c r="S61">
        <f>'Raw counts'!S61/'Raw counts'!S$1246*10000</f>
        <v>0.18118044723261023</v>
      </c>
      <c r="T61">
        <f>'Raw counts'!T61/'Raw counts'!T$1246*10000</f>
        <v>3.4129855910574318E-2</v>
      </c>
      <c r="U61">
        <f t="shared" si="0"/>
        <v>1</v>
      </c>
      <c r="V61">
        <f t="shared" si="1"/>
        <v>0.58816157451809592</v>
      </c>
      <c r="W61">
        <f t="shared" si="2"/>
        <v>0.27390579952607919</v>
      </c>
      <c r="X61">
        <f t="shared" si="3"/>
        <v>0.37712660896214967</v>
      </c>
    </row>
    <row r="62" spans="1:24" x14ac:dyDescent="0.25">
      <c r="A62">
        <v>64</v>
      </c>
      <c r="B62" t="s">
        <v>30</v>
      </c>
      <c r="C62">
        <v>66700</v>
      </c>
      <c r="D62">
        <v>239</v>
      </c>
      <c r="E62">
        <f>'Raw counts'!E62/'Raw counts'!E$1246*10000</f>
        <v>3.7998607873688068</v>
      </c>
      <c r="F62">
        <f>'Raw counts'!F62/'Raw counts'!F$1246*10000</f>
        <v>1.4306941983225463</v>
      </c>
      <c r="G62">
        <f>'Raw counts'!G62/'Raw counts'!G$1246*10000</f>
        <v>7.4135748257809908</v>
      </c>
      <c r="H62">
        <f>'Raw counts'!H62/'Raw counts'!H$1246*10000</f>
        <v>2.4608555091799564</v>
      </c>
      <c r="I62">
        <f>'Raw counts'!I62/'Raw counts'!I$1246*10000</f>
        <v>1.1254727689049882E-2</v>
      </c>
      <c r="J62">
        <f>'Raw counts'!J62/'Raw counts'!J$1246*10000</f>
        <v>0.69444195004088827</v>
      </c>
      <c r="K62">
        <f>'Raw counts'!K62/'Raw counts'!K$1246*10000</f>
        <v>1.9235787948896141</v>
      </c>
      <c r="L62">
        <f>'Raw counts'!L62/'Raw counts'!L$1246*10000</f>
        <v>4.4499978971046525</v>
      </c>
      <c r="M62">
        <f>'Raw counts'!M62/'Raw counts'!M$1246*10000</f>
        <v>1.3213384220491318</v>
      </c>
      <c r="N62">
        <f>'Raw counts'!N62/'Raw counts'!N$1246*10000</f>
        <v>4.9233123543781412</v>
      </c>
      <c r="O62">
        <f>'Raw counts'!O62/'Raw counts'!O$1246*10000</f>
        <v>1.6357770073415441</v>
      </c>
      <c r="P62">
        <f>'Raw counts'!P62/'Raw counts'!P$1246*10000</f>
        <v>2.3837309121129859</v>
      </c>
      <c r="Q62">
        <f>'Raw counts'!Q62/'Raw counts'!Q$1246*10000</f>
        <v>1.8482791378473411</v>
      </c>
      <c r="R62">
        <f>'Raw counts'!R62/'Raw counts'!R$1246*10000</f>
        <v>2.2647660435050772</v>
      </c>
      <c r="S62">
        <f>'Raw counts'!S62/'Raw counts'!S$1246*10000</f>
        <v>3.9519985052613102</v>
      </c>
      <c r="T62">
        <f>'Raw counts'!T62/'Raw counts'!T$1246*10000</f>
        <v>1.2013709280522158</v>
      </c>
      <c r="U62">
        <f t="shared" si="0"/>
        <v>1</v>
      </c>
      <c r="V62">
        <f t="shared" si="1"/>
        <v>0.53471116626173687</v>
      </c>
      <c r="W62">
        <f t="shared" si="2"/>
        <v>2.8428909466803773</v>
      </c>
      <c r="X62">
        <f t="shared" si="3"/>
        <v>2.2143204223534121</v>
      </c>
    </row>
    <row r="63" spans="1:24" x14ac:dyDescent="0.25">
      <c r="A63">
        <v>65</v>
      </c>
      <c r="B63" t="s">
        <v>543</v>
      </c>
      <c r="C63">
        <v>119000</v>
      </c>
      <c r="D63">
        <v>1040</v>
      </c>
      <c r="E63">
        <f>'Raw counts'!E63/'Raw counts'!E$1246*10000</f>
        <v>0</v>
      </c>
      <c r="F63">
        <f>'Raw counts'!F63/'Raw counts'!F$1246*10000</f>
        <v>0</v>
      </c>
      <c r="G63">
        <f>'Raw counts'!G63/'Raw counts'!G$1246*10000</f>
        <v>0</v>
      </c>
      <c r="H63">
        <f>'Raw counts'!H63/'Raw counts'!H$1246*10000</f>
        <v>0</v>
      </c>
      <c r="I63">
        <f>'Raw counts'!I63/'Raw counts'!I$1246*10000</f>
        <v>0</v>
      </c>
      <c r="J63">
        <f>'Raw counts'!J63/'Raw counts'!J$1246*10000</f>
        <v>0</v>
      </c>
      <c r="K63">
        <f>'Raw counts'!K63/'Raw counts'!K$1246*10000</f>
        <v>0</v>
      </c>
      <c r="L63">
        <f>'Raw counts'!L63/'Raw counts'!L$1246*10000</f>
        <v>0</v>
      </c>
      <c r="M63">
        <f>'Raw counts'!M63/'Raw counts'!M$1246*10000</f>
        <v>0</v>
      </c>
      <c r="N63">
        <f>'Raw counts'!N63/'Raw counts'!N$1246*10000</f>
        <v>0</v>
      </c>
      <c r="O63">
        <f>'Raw counts'!O63/'Raw counts'!O$1246*10000</f>
        <v>0</v>
      </c>
      <c r="P63">
        <f>'Raw counts'!P63/'Raw counts'!P$1246*10000</f>
        <v>0</v>
      </c>
      <c r="Q63">
        <f>'Raw counts'!Q63/'Raw counts'!Q$1246*10000</f>
        <v>0</v>
      </c>
      <c r="R63">
        <f>'Raw counts'!R63/'Raw counts'!R$1246*10000</f>
        <v>0</v>
      </c>
      <c r="S63">
        <f>'Raw counts'!S63/'Raw counts'!S$1246*10000</f>
        <v>0</v>
      </c>
      <c r="T63">
        <f>'Raw counts'!T63/'Raw counts'!T$1246*10000</f>
        <v>0</v>
      </c>
      <c r="U63">
        <f t="shared" si="0"/>
        <v>0</v>
      </c>
      <c r="V63" t="str">
        <f t="shared" si="1"/>
        <v/>
      </c>
      <c r="W63">
        <f t="shared" si="2"/>
        <v>0</v>
      </c>
      <c r="X63">
        <f t="shared" si="3"/>
        <v>0</v>
      </c>
    </row>
    <row r="64" spans="1:24" x14ac:dyDescent="0.25">
      <c r="A64">
        <v>66</v>
      </c>
      <c r="B64" t="s">
        <v>31</v>
      </c>
      <c r="C64">
        <v>83300</v>
      </c>
      <c r="D64">
        <v>323</v>
      </c>
      <c r="E64">
        <f>'Raw counts'!E64/'Raw counts'!E$1246*10000</f>
        <v>0.25266349433612667</v>
      </c>
      <c r="F64">
        <f>'Raw counts'!F64/'Raw counts'!F$1246*10000</f>
        <v>0.18414875819993173</v>
      </c>
      <c r="G64">
        <f>'Raw counts'!G64/'Raw counts'!G$1246*10000</f>
        <v>6.9424780977213302E-2</v>
      </c>
      <c r="H64">
        <f>'Raw counts'!H64/'Raw counts'!H$1246*10000</f>
        <v>6.634659461024392E-2</v>
      </c>
      <c r="I64">
        <f>'Raw counts'!I64/'Raw counts'!I$1246*10000</f>
        <v>2.2509455378099764E-2</v>
      </c>
      <c r="J64">
        <f>'Raw counts'!J64/'Raw counts'!J$1246*10000</f>
        <v>0.50287175692616048</v>
      </c>
      <c r="K64">
        <f>'Raw counts'!K64/'Raw counts'!K$1246*10000</f>
        <v>0.27563476634088979</v>
      </c>
      <c r="L64">
        <f>'Raw counts'!L64/'Raw counts'!L$1246*10000</f>
        <v>8.1402400556792417E-2</v>
      </c>
      <c r="M64">
        <f>'Raw counts'!M64/'Raw counts'!M$1246*10000</f>
        <v>0.36656485256846871</v>
      </c>
      <c r="N64">
        <f>'Raw counts'!N64/'Raw counts'!N$1246*10000</f>
        <v>0.30574710481010753</v>
      </c>
      <c r="O64">
        <f>'Raw counts'!O64/'Raw counts'!O$1246*10000</f>
        <v>0.10168343559150138</v>
      </c>
      <c r="P64">
        <f>'Raw counts'!P64/'Raw counts'!P$1246*10000</f>
        <v>0.26872958090626564</v>
      </c>
      <c r="Q64">
        <f>'Raw counts'!Q64/'Raw counts'!Q$1246*10000</f>
        <v>5.9621907672494874E-2</v>
      </c>
      <c r="R64">
        <f>'Raw counts'!R64/'Raw counts'!R$1246*10000</f>
        <v>6.6761810806272109E-2</v>
      </c>
      <c r="S64">
        <f>'Raw counts'!S64/'Raw counts'!S$1246*10000</f>
        <v>0.15853289132853393</v>
      </c>
      <c r="T64">
        <f>'Raw counts'!T64/'Raw counts'!T$1246*10000</f>
        <v>0.348124530287858</v>
      </c>
      <c r="U64">
        <f t="shared" si="0"/>
        <v>1</v>
      </c>
      <c r="V64">
        <f t="shared" si="1"/>
        <v>0.54849588952455464</v>
      </c>
      <c r="W64">
        <f t="shared" si="2"/>
        <v>0.21273139647040346</v>
      </c>
      <c r="X64">
        <f t="shared" si="3"/>
        <v>0.16724235943215429</v>
      </c>
    </row>
    <row r="65" spans="1:24" x14ac:dyDescent="0.25">
      <c r="A65">
        <v>67</v>
      </c>
      <c r="B65" t="s">
        <v>32</v>
      </c>
      <c r="C65">
        <v>81700</v>
      </c>
      <c r="D65">
        <v>795</v>
      </c>
      <c r="E65">
        <f>'Raw counts'!E65/'Raw counts'!E$1246*10000</f>
        <v>1.1890046792288314</v>
      </c>
      <c r="F65">
        <f>'Raw counts'!F65/'Raw counts'!F$1246*10000</f>
        <v>2.4978126432759971</v>
      </c>
      <c r="G65">
        <f>'Raw counts'!G65/'Raw counts'!G$1246*10000</f>
        <v>2.7174842839652062</v>
      </c>
      <c r="H65">
        <f>'Raw counts'!H65/'Raw counts'!H$1246*10000</f>
        <v>0.37998504185866971</v>
      </c>
      <c r="I65">
        <f>'Raw counts'!I65/'Raw counts'!I$1246*10000</f>
        <v>2.0314783478735037</v>
      </c>
      <c r="J65">
        <f>'Raw counts'!J65/'Raw counts'!J$1246*10000</f>
        <v>5.3879116813517196E-2</v>
      </c>
      <c r="K65">
        <f>'Raw counts'!K65/'Raw counts'!K$1246*10000</f>
        <v>2.8325870668648889</v>
      </c>
      <c r="L65">
        <f>'Raw counts'!L65/'Raw counts'!L$1246*10000</f>
        <v>0.29169193532850618</v>
      </c>
      <c r="M65">
        <f>'Raw counts'!M65/'Raw counts'!M$1246*10000</f>
        <v>0.46033725671389097</v>
      </c>
      <c r="N65">
        <f>'Raw counts'!N65/'Raw counts'!N$1246*10000</f>
        <v>0.54877685478737248</v>
      </c>
      <c r="O65">
        <f>'Raw counts'!O65/'Raw counts'!O$1246*10000</f>
        <v>0.14589362497911068</v>
      </c>
      <c r="P65">
        <f>'Raw counts'!P65/'Raw counts'!P$1246*10000</f>
        <v>2.2941543851442305</v>
      </c>
      <c r="Q65">
        <f>'Raw counts'!Q65/'Raw counts'!Q$1246*10000</f>
        <v>2.5289625837749909</v>
      </c>
      <c r="R65">
        <f>'Raw counts'!R65/'Raw counts'!R$1246*10000</f>
        <v>2.1723266131579311</v>
      </c>
      <c r="S65">
        <f>'Raw counts'!S65/'Raw counts'!S$1246*10000</f>
        <v>2.5421881502325618</v>
      </c>
      <c r="T65">
        <f>'Raw counts'!T65/'Raw counts'!T$1246*10000</f>
        <v>1.8634901327173579</v>
      </c>
      <c r="U65">
        <f t="shared" si="0"/>
        <v>1</v>
      </c>
      <c r="V65">
        <f t="shared" si="1"/>
        <v>0.26448711107380596</v>
      </c>
      <c r="W65">
        <f t="shared" si="2"/>
        <v>1.3003037226710383</v>
      </c>
      <c r="X65">
        <f t="shared" si="3"/>
        <v>1.9245025816676973</v>
      </c>
    </row>
    <row r="66" spans="1:24" x14ac:dyDescent="0.25">
      <c r="A66">
        <v>68</v>
      </c>
      <c r="B66" t="s">
        <v>33</v>
      </c>
      <c r="C66">
        <v>700</v>
      </c>
      <c r="D66">
        <v>184</v>
      </c>
      <c r="E66">
        <f>'Raw counts'!E66/'Raw counts'!E$1246*10000</f>
        <v>17.082033891587542</v>
      </c>
      <c r="F66">
        <f>'Raw counts'!F66/'Raw counts'!F$1246*10000</f>
        <v>6.9268263661358933</v>
      </c>
      <c r="G66">
        <f>'Raw counts'!G66/'Raw counts'!G$1246*10000</f>
        <v>6.277983765510859</v>
      </c>
      <c r="H66">
        <f>'Raw counts'!H66/'Raw counts'!H$1246*10000</f>
        <v>9.4453424690583603</v>
      </c>
      <c r="I66">
        <f>'Raw counts'!I66/'Raw counts'!I$1246*10000</f>
        <v>10.517543025417115</v>
      </c>
      <c r="J66">
        <f>'Raw counts'!J66/'Raw counts'!J$1246*10000</f>
        <v>21.156533202107752</v>
      </c>
      <c r="K66">
        <f>'Raw counts'!K66/'Raw counts'!K$1246*10000</f>
        <v>13.904894276473401</v>
      </c>
      <c r="L66">
        <f>'Raw counts'!L66/'Raw counts'!L$1246*10000</f>
        <v>23.694882095406324</v>
      </c>
      <c r="M66">
        <f>'Raw counts'!M66/'Raw counts'!M$1246*10000</f>
        <v>21.32895956107695</v>
      </c>
      <c r="N66">
        <f>'Raw counts'!N66/'Raw counts'!N$1246*10000</f>
        <v>4.680282604400877</v>
      </c>
      <c r="O66">
        <f>'Raw counts'!O66/'Raw counts'!O$1246*10000</f>
        <v>2.1088260337889633</v>
      </c>
      <c r="P66">
        <f>'Raw counts'!P66/'Raw counts'!P$1246*10000</f>
        <v>27.037181723402615</v>
      </c>
      <c r="Q66">
        <f>'Raw counts'!Q66/'Raw counts'!Q$1246*10000</f>
        <v>9.6289380891079226</v>
      </c>
      <c r="R66">
        <f>'Raw counts'!R66/'Raw counts'!R$1246*10000</f>
        <v>6.6248258415454639</v>
      </c>
      <c r="S66">
        <f>'Raw counts'!S66/'Raw counts'!S$1246*10000</f>
        <v>10.332947381234803</v>
      </c>
      <c r="T66">
        <f>'Raw counts'!T66/'Raw counts'!T$1246*10000</f>
        <v>17.822610756501909</v>
      </c>
      <c r="U66">
        <f t="shared" si="0"/>
        <v>1</v>
      </c>
      <c r="V66">
        <f t="shared" si="1"/>
        <v>0.75932084270247036</v>
      </c>
      <c r="W66">
        <f t="shared" si="2"/>
        <v>13.501528125717508</v>
      </c>
      <c r="X66">
        <f t="shared" si="3"/>
        <v>12.259221637596946</v>
      </c>
    </row>
    <row r="67" spans="1:24" x14ac:dyDescent="0.25">
      <c r="A67">
        <v>69</v>
      </c>
      <c r="B67" t="s">
        <v>544</v>
      </c>
      <c r="C67">
        <v>92000</v>
      </c>
      <c r="D67">
        <v>445</v>
      </c>
      <c r="E67">
        <f>'Raw counts'!E67/'Raw counts'!E$1246*10000</f>
        <v>0</v>
      </c>
      <c r="F67">
        <f>'Raw counts'!F67/'Raw counts'!F$1246*10000</f>
        <v>0</v>
      </c>
      <c r="G67">
        <f>'Raw counts'!G67/'Raw counts'!G$1246*10000</f>
        <v>0</v>
      </c>
      <c r="H67">
        <f>'Raw counts'!H67/'Raw counts'!H$1246*10000</f>
        <v>0</v>
      </c>
      <c r="I67">
        <f>'Raw counts'!I67/'Raw counts'!I$1246*10000</f>
        <v>0</v>
      </c>
      <c r="J67">
        <f>'Raw counts'!J67/'Raw counts'!J$1246*10000</f>
        <v>0</v>
      </c>
      <c r="K67">
        <f>'Raw counts'!K67/'Raw counts'!K$1246*10000</f>
        <v>0</v>
      </c>
      <c r="L67">
        <f>'Raw counts'!L67/'Raw counts'!L$1246*10000</f>
        <v>0</v>
      </c>
      <c r="M67">
        <f>'Raw counts'!M67/'Raw counts'!M$1246*10000</f>
        <v>0</v>
      </c>
      <c r="N67">
        <f>'Raw counts'!N67/'Raw counts'!N$1246*10000</f>
        <v>0</v>
      </c>
      <c r="O67">
        <f>'Raw counts'!O67/'Raw counts'!O$1246*10000</f>
        <v>0</v>
      </c>
      <c r="P67">
        <f>'Raw counts'!P67/'Raw counts'!P$1246*10000</f>
        <v>0</v>
      </c>
      <c r="Q67">
        <f>'Raw counts'!Q67/'Raw counts'!Q$1246*10000</f>
        <v>0</v>
      </c>
      <c r="R67">
        <f>'Raw counts'!R67/'Raw counts'!R$1246*10000</f>
        <v>0</v>
      </c>
      <c r="S67">
        <f>'Raw counts'!S67/'Raw counts'!S$1246*10000</f>
        <v>0</v>
      </c>
      <c r="T67">
        <f>'Raw counts'!T67/'Raw counts'!T$1246*10000</f>
        <v>0</v>
      </c>
      <c r="U67">
        <f t="shared" si="0"/>
        <v>0</v>
      </c>
      <c r="V67" t="str">
        <f t="shared" si="1"/>
        <v/>
      </c>
      <c r="W67">
        <f t="shared" si="2"/>
        <v>0</v>
      </c>
      <c r="X67">
        <f t="shared" si="3"/>
        <v>0</v>
      </c>
    </row>
    <row r="68" spans="1:24" x14ac:dyDescent="0.25">
      <c r="A68">
        <v>70</v>
      </c>
      <c r="B68" t="s">
        <v>545</v>
      </c>
      <c r="C68">
        <v>115500</v>
      </c>
      <c r="D68">
        <v>824</v>
      </c>
      <c r="E68">
        <f>'Raw counts'!E68/'Raw counts'!E$1246*10000</f>
        <v>0</v>
      </c>
      <c r="F68">
        <f>'Raw counts'!F68/'Raw counts'!F$1246*10000</f>
        <v>0</v>
      </c>
      <c r="G68">
        <f>'Raw counts'!G68/'Raw counts'!G$1246*10000</f>
        <v>0</v>
      </c>
      <c r="H68">
        <f>'Raw counts'!H68/'Raw counts'!H$1246*10000</f>
        <v>0</v>
      </c>
      <c r="I68">
        <f>'Raw counts'!I68/'Raw counts'!I$1246*10000</f>
        <v>0</v>
      </c>
      <c r="J68">
        <f>'Raw counts'!J68/'Raw counts'!J$1246*10000</f>
        <v>0</v>
      </c>
      <c r="K68">
        <f>'Raw counts'!K68/'Raw counts'!K$1246*10000</f>
        <v>0</v>
      </c>
      <c r="L68">
        <f>'Raw counts'!L68/'Raw counts'!L$1246*10000</f>
        <v>0</v>
      </c>
      <c r="M68">
        <f>'Raw counts'!M68/'Raw counts'!M$1246*10000</f>
        <v>0</v>
      </c>
      <c r="N68">
        <f>'Raw counts'!N68/'Raw counts'!N$1246*10000</f>
        <v>0</v>
      </c>
      <c r="O68">
        <f>'Raw counts'!O68/'Raw counts'!O$1246*10000</f>
        <v>0</v>
      </c>
      <c r="P68">
        <f>'Raw counts'!P68/'Raw counts'!P$1246*10000</f>
        <v>0</v>
      </c>
      <c r="Q68">
        <f>'Raw counts'!Q68/'Raw counts'!Q$1246*10000</f>
        <v>0</v>
      </c>
      <c r="R68">
        <f>'Raw counts'!R68/'Raw counts'!R$1246*10000</f>
        <v>0</v>
      </c>
      <c r="S68">
        <f>'Raw counts'!S68/'Raw counts'!S$1246*10000</f>
        <v>0</v>
      </c>
      <c r="T68">
        <f>'Raw counts'!T68/'Raw counts'!T$1246*10000</f>
        <v>0</v>
      </c>
      <c r="U68">
        <f t="shared" ref="U68:U131" si="4">IFERROR(IF(W68-X68=0,0,1),0)</f>
        <v>0</v>
      </c>
      <c r="V68" t="str">
        <f t="shared" ref="V68:V131" si="5">IFERROR(_xlfn.T.TEST(E68:N68,O68:T68,2,2),"")</f>
        <v/>
      </c>
      <c r="W68">
        <f t="shared" ref="W68:W131" si="6">AVERAGE(E68:N68)</f>
        <v>0</v>
      </c>
      <c r="X68">
        <f t="shared" ref="X68:X131" si="7">AVERAGE(O68:T68)</f>
        <v>0</v>
      </c>
    </row>
    <row r="69" spans="1:24" x14ac:dyDescent="0.25">
      <c r="A69">
        <v>71</v>
      </c>
      <c r="B69" t="s">
        <v>546</v>
      </c>
      <c r="C69">
        <v>70600</v>
      </c>
      <c r="D69">
        <v>38</v>
      </c>
      <c r="E69">
        <f>'Raw counts'!E69/'Raw counts'!E$1246*10000</f>
        <v>0</v>
      </c>
      <c r="F69">
        <f>'Raw counts'!F69/'Raw counts'!F$1246*10000</f>
        <v>0</v>
      </c>
      <c r="G69">
        <f>'Raw counts'!G69/'Raw counts'!G$1246*10000</f>
        <v>0</v>
      </c>
      <c r="H69">
        <f>'Raw counts'!H69/'Raw counts'!H$1246*10000</f>
        <v>0</v>
      </c>
      <c r="I69">
        <f>'Raw counts'!I69/'Raw counts'!I$1246*10000</f>
        <v>0</v>
      </c>
      <c r="J69">
        <f>'Raw counts'!J69/'Raw counts'!J$1246*10000</f>
        <v>0</v>
      </c>
      <c r="K69">
        <f>'Raw counts'!K69/'Raw counts'!K$1246*10000</f>
        <v>0</v>
      </c>
      <c r="L69">
        <f>'Raw counts'!L69/'Raw counts'!L$1246*10000</f>
        <v>0</v>
      </c>
      <c r="M69">
        <f>'Raw counts'!M69/'Raw counts'!M$1246*10000</f>
        <v>0</v>
      </c>
      <c r="N69">
        <f>'Raw counts'!N69/'Raw counts'!N$1246*10000</f>
        <v>0</v>
      </c>
      <c r="O69">
        <f>'Raw counts'!O69/'Raw counts'!O$1246*10000</f>
        <v>0</v>
      </c>
      <c r="P69">
        <f>'Raw counts'!P69/'Raw counts'!P$1246*10000</f>
        <v>0</v>
      </c>
      <c r="Q69">
        <f>'Raw counts'!Q69/'Raw counts'!Q$1246*10000</f>
        <v>0</v>
      </c>
      <c r="R69">
        <f>'Raw counts'!R69/'Raw counts'!R$1246*10000</f>
        <v>0</v>
      </c>
      <c r="S69">
        <f>'Raw counts'!S69/'Raw counts'!S$1246*10000</f>
        <v>0</v>
      </c>
      <c r="T69">
        <f>'Raw counts'!T69/'Raw counts'!T$1246*10000</f>
        <v>0</v>
      </c>
      <c r="U69">
        <f t="shared" si="4"/>
        <v>0</v>
      </c>
      <c r="V69" t="str">
        <f t="shared" si="5"/>
        <v/>
      </c>
      <c r="W69">
        <f t="shared" si="6"/>
        <v>0</v>
      </c>
      <c r="X69">
        <f t="shared" si="7"/>
        <v>0</v>
      </c>
    </row>
    <row r="70" spans="1:24" x14ac:dyDescent="0.25">
      <c r="A70">
        <v>72</v>
      </c>
      <c r="B70" t="s">
        <v>34</v>
      </c>
      <c r="C70">
        <v>72000</v>
      </c>
      <c r="D70">
        <v>141</v>
      </c>
      <c r="E70">
        <f>'Raw counts'!E70/'Raw counts'!E$1246*10000</f>
        <v>0.48551024401843945</v>
      </c>
      <c r="F70">
        <f>'Raw counts'!F70/'Raw counts'!F$1246*10000</f>
        <v>0.13220936486148943</v>
      </c>
      <c r="G70">
        <f>'Raw counts'!G70/'Raw counts'!G$1246*10000</f>
        <v>6.9424780977213302E-2</v>
      </c>
      <c r="H70">
        <f>'Raw counts'!H70/'Raw counts'!H$1246*10000</f>
        <v>6.0315086009312652E-2</v>
      </c>
      <c r="I70">
        <f>'Raw counts'!I70/'Raw counts'!I$1246*10000</f>
        <v>9.0037821512399058E-2</v>
      </c>
      <c r="J70">
        <f>'Raw counts'!J70/'Raw counts'!J$1246*10000</f>
        <v>0</v>
      </c>
      <c r="K70">
        <f>'Raw counts'!K70/'Raw counts'!K$1246*10000</f>
        <v>0</v>
      </c>
      <c r="L70">
        <f>'Raw counts'!L70/'Raw counts'!L$1246*10000</f>
        <v>0.30525900208797158</v>
      </c>
      <c r="M70">
        <f>'Raw counts'!M70/'Raw counts'!M$1246*10000</f>
        <v>0.12787146019830306</v>
      </c>
      <c r="N70">
        <f>'Raw counts'!N70/'Raw counts'!N$1246*10000</f>
        <v>1.5679338708210644E-2</v>
      </c>
      <c r="O70">
        <f>'Raw counts'!O70/'Raw counts'!O$1246*10000</f>
        <v>0</v>
      </c>
      <c r="P70">
        <f>'Raw counts'!P70/'Raw counts'!P$1246*10000</f>
        <v>0.17915305393751044</v>
      </c>
      <c r="Q70">
        <f>'Raw counts'!Q70/'Raw counts'!Q$1246*10000</f>
        <v>0.16396024609936091</v>
      </c>
      <c r="R70">
        <f>'Raw counts'!R70/'Raw counts'!R$1246*10000</f>
        <v>0.10271047816349557</v>
      </c>
      <c r="S70">
        <f>'Raw counts'!S70/'Raw counts'!S$1246*10000</f>
        <v>0.39633222832133486</v>
      </c>
      <c r="T70">
        <f>'Raw counts'!T70/'Raw counts'!T$1246*10000</f>
        <v>2.7303884728459453E-2</v>
      </c>
      <c r="U70">
        <f t="shared" si="4"/>
        <v>1</v>
      </c>
      <c r="V70">
        <f t="shared" si="5"/>
        <v>0.83668069016643531</v>
      </c>
      <c r="W70">
        <f t="shared" si="6"/>
        <v>0.12863070983733391</v>
      </c>
      <c r="X70">
        <f t="shared" si="7"/>
        <v>0.14490998187502688</v>
      </c>
    </row>
    <row r="71" spans="1:24" x14ac:dyDescent="0.25">
      <c r="A71">
        <v>73</v>
      </c>
      <c r="B71" t="s">
        <v>35</v>
      </c>
      <c r="C71">
        <v>115800</v>
      </c>
      <c r="D71">
        <v>997</v>
      </c>
      <c r="E71">
        <f>'Raw counts'!E71/'Raw counts'!E$1246*10000</f>
        <v>0.17339651572087125</v>
      </c>
      <c r="F71">
        <f>'Raw counts'!F71/'Raw counts'!F$1246*10000</f>
        <v>5.3639228029518575</v>
      </c>
      <c r="G71">
        <f>'Raw counts'!G71/'Raw counts'!G$1246*10000</f>
        <v>2.7670734132346446</v>
      </c>
      <c r="H71">
        <f>'Raw counts'!H71/'Raw counts'!H$1246*10000</f>
        <v>5.2534439914111317</v>
      </c>
      <c r="I71">
        <f>'Raw counts'!I71/'Raw counts'!I$1246*10000</f>
        <v>8.9024896020384556</v>
      </c>
      <c r="J71">
        <f>'Raw counts'!J71/'Raw counts'!J$1246*10000</f>
        <v>9.8419186712691396</v>
      </c>
      <c r="K71">
        <f>'Raw counts'!K71/'Raw counts'!K$1246*10000</f>
        <v>2.1933489917338895</v>
      </c>
      <c r="L71">
        <f>'Raw counts'!L71/'Raw counts'!L$1246*10000</f>
        <v>2.1910812816536627</v>
      </c>
      <c r="M71">
        <f>'Raw counts'!M71/'Raw counts'!M$1246*10000</f>
        <v>4.5096001629934879</v>
      </c>
      <c r="N71">
        <f>'Raw counts'!N71/'Raw counts'!N$1246*10000</f>
        <v>8.7255519911192234</v>
      </c>
      <c r="O71">
        <f>'Raw counts'!O71/'Raw counts'!O$1246*10000</f>
        <v>2.060194825462593</v>
      </c>
      <c r="P71">
        <f>'Raw counts'!P71/'Raw counts'!P$1246*10000</f>
        <v>4.8520618774742408</v>
      </c>
      <c r="Q71">
        <f>'Raw counts'!Q71/'Raw counts'!Q$1246*10000</f>
        <v>11.392752857752562</v>
      </c>
      <c r="R71">
        <f>'Raw counts'!R71/'Raw counts'!R$1246*10000</f>
        <v>0.79087068185891585</v>
      </c>
      <c r="S71">
        <f>'Raw counts'!S71/'Raw counts'!S$1246*10000</f>
        <v>12.371227412601666</v>
      </c>
      <c r="T71">
        <f>'Raw counts'!T71/'Raw counts'!T$1246*10000</f>
        <v>1.4402799194262363</v>
      </c>
      <c r="U71">
        <f t="shared" si="4"/>
        <v>1</v>
      </c>
      <c r="V71">
        <f t="shared" si="5"/>
        <v>0.81738122833539739</v>
      </c>
      <c r="W71">
        <f t="shared" si="6"/>
        <v>4.9921827424126359</v>
      </c>
      <c r="X71">
        <f t="shared" si="7"/>
        <v>5.4845645957627021</v>
      </c>
    </row>
    <row r="72" spans="1:24" x14ac:dyDescent="0.25">
      <c r="A72">
        <v>74</v>
      </c>
      <c r="B72" t="s">
        <v>36</v>
      </c>
      <c r="C72">
        <v>16000</v>
      </c>
      <c r="D72">
        <v>409</v>
      </c>
      <c r="E72">
        <f>'Raw counts'!E72/'Raw counts'!E$1246*10000</f>
        <v>5.3257501257124744</v>
      </c>
      <c r="F72">
        <f>'Raw counts'!F72/'Raw counts'!F$1246*10000</f>
        <v>5.2930963574903451</v>
      </c>
      <c r="G72">
        <f>'Raw counts'!G72/'Raw counts'!G$1246*10000</f>
        <v>4.1555690327789101</v>
      </c>
      <c r="H72">
        <f>'Raw counts'!H72/'Raw counts'!H$1246*10000</f>
        <v>2.9132186542498011</v>
      </c>
      <c r="I72">
        <f>'Raw counts'!I72/'Raw counts'!I$1246*10000</f>
        <v>3.5002203112945129</v>
      </c>
      <c r="J72">
        <f>'Raw counts'!J72/'Raw counts'!J$1246*10000</f>
        <v>3.6218739635753221</v>
      </c>
      <c r="K72">
        <f>'Raw counts'!K72/'Raw counts'!K$1246*10000</f>
        <v>2.0056827678422198</v>
      </c>
      <c r="L72">
        <f>'Raw counts'!L72/'Raw counts'!L$1246*10000</f>
        <v>2.638794484716021</v>
      </c>
      <c r="M72">
        <f>'Raw counts'!M72/'Raw counts'!M$1246*10000</f>
        <v>14.440950238395025</v>
      </c>
      <c r="N72">
        <f>'Raw counts'!N72/'Raw counts'!N$1246*10000</f>
        <v>4.8997933463158265</v>
      </c>
      <c r="O72">
        <f>'Raw counts'!O72/'Raw counts'!O$1246*10000</f>
        <v>4.8100686053718915</v>
      </c>
      <c r="P72">
        <f>'Raw counts'!P72/'Raw counts'!P$1246*10000</f>
        <v>9.0372762764033041</v>
      </c>
      <c r="Q72">
        <f>'Raw counts'!Q72/'Raw counts'!Q$1246*10000</f>
        <v>2.2855064607789704</v>
      </c>
      <c r="R72">
        <f>'Raw counts'!R72/'Raw counts'!R$1246*10000</f>
        <v>5.2330988624300989</v>
      </c>
      <c r="S72">
        <f>'Raw counts'!S72/'Raw counts'!S$1246*10000</f>
        <v>8.0568680128751353</v>
      </c>
      <c r="T72">
        <f>'Raw counts'!T72/'Raw counts'!T$1246*10000</f>
        <v>3.7679360925274041</v>
      </c>
      <c r="U72">
        <f t="shared" si="4"/>
        <v>1</v>
      </c>
      <c r="V72">
        <f t="shared" si="5"/>
        <v>0.70144508784441517</v>
      </c>
      <c r="W72">
        <f t="shared" si="6"/>
        <v>4.8794949282370457</v>
      </c>
      <c r="X72">
        <f t="shared" si="7"/>
        <v>5.5317923850644677</v>
      </c>
    </row>
    <row r="73" spans="1:24" x14ac:dyDescent="0.25">
      <c r="A73">
        <v>75</v>
      </c>
      <c r="B73" t="s">
        <v>547</v>
      </c>
      <c r="C73">
        <v>83400</v>
      </c>
      <c r="D73">
        <v>323</v>
      </c>
      <c r="E73">
        <f>'Raw counts'!E73/'Raw counts'!E$1246*10000</f>
        <v>0</v>
      </c>
      <c r="F73">
        <f>'Raw counts'!F73/'Raw counts'!F$1246*10000</f>
        <v>0</v>
      </c>
      <c r="G73">
        <f>'Raw counts'!G73/'Raw counts'!G$1246*10000</f>
        <v>0</v>
      </c>
      <c r="H73">
        <f>'Raw counts'!H73/'Raw counts'!H$1246*10000</f>
        <v>0</v>
      </c>
      <c r="I73">
        <f>'Raw counts'!I73/'Raw counts'!I$1246*10000</f>
        <v>0</v>
      </c>
      <c r="J73">
        <f>'Raw counts'!J73/'Raw counts'!J$1246*10000</f>
        <v>0</v>
      </c>
      <c r="K73">
        <f>'Raw counts'!K73/'Raw counts'!K$1246*10000</f>
        <v>0</v>
      </c>
      <c r="L73">
        <f>'Raw counts'!L73/'Raw counts'!L$1246*10000</f>
        <v>0</v>
      </c>
      <c r="M73">
        <f>'Raw counts'!M73/'Raw counts'!M$1246*10000</f>
        <v>0</v>
      </c>
      <c r="N73">
        <f>'Raw counts'!N73/'Raw counts'!N$1246*10000</f>
        <v>0</v>
      </c>
      <c r="O73">
        <f>'Raw counts'!O73/'Raw counts'!O$1246*10000</f>
        <v>0</v>
      </c>
      <c r="P73">
        <f>'Raw counts'!P73/'Raw counts'!P$1246*10000</f>
        <v>0</v>
      </c>
      <c r="Q73">
        <f>'Raw counts'!Q73/'Raw counts'!Q$1246*10000</f>
        <v>0</v>
      </c>
      <c r="R73">
        <f>'Raw counts'!R73/'Raw counts'!R$1246*10000</f>
        <v>0</v>
      </c>
      <c r="S73">
        <f>'Raw counts'!S73/'Raw counts'!S$1246*10000</f>
        <v>0</v>
      </c>
      <c r="T73">
        <f>'Raw counts'!T73/'Raw counts'!T$1246*10000</f>
        <v>0</v>
      </c>
      <c r="U73">
        <f t="shared" si="4"/>
        <v>0</v>
      </c>
      <c r="V73" t="str">
        <f t="shared" si="5"/>
        <v/>
      </c>
      <c r="W73">
        <f t="shared" si="6"/>
        <v>0</v>
      </c>
      <c r="X73">
        <f t="shared" si="7"/>
        <v>0</v>
      </c>
    </row>
    <row r="74" spans="1:24" x14ac:dyDescent="0.25">
      <c r="A74">
        <v>76</v>
      </c>
      <c r="B74" t="s">
        <v>548</v>
      </c>
      <c r="C74">
        <v>96700</v>
      </c>
      <c r="D74">
        <v>370</v>
      </c>
      <c r="E74">
        <f>'Raw counts'!E74/'Raw counts'!E$1246*10000</f>
        <v>0</v>
      </c>
      <c r="F74">
        <f>'Raw counts'!F74/'Raw counts'!F$1246*10000</f>
        <v>0</v>
      </c>
      <c r="G74">
        <f>'Raw counts'!G74/'Raw counts'!G$1246*10000</f>
        <v>0</v>
      </c>
      <c r="H74">
        <f>'Raw counts'!H74/'Raw counts'!H$1246*10000</f>
        <v>0</v>
      </c>
      <c r="I74">
        <f>'Raw counts'!I74/'Raw counts'!I$1246*10000</f>
        <v>0</v>
      </c>
      <c r="J74">
        <f>'Raw counts'!J74/'Raw counts'!J$1246*10000</f>
        <v>0</v>
      </c>
      <c r="K74">
        <f>'Raw counts'!K74/'Raw counts'!K$1246*10000</f>
        <v>0</v>
      </c>
      <c r="L74">
        <f>'Raw counts'!L74/'Raw counts'!L$1246*10000</f>
        <v>0</v>
      </c>
      <c r="M74">
        <f>'Raw counts'!M74/'Raw counts'!M$1246*10000</f>
        <v>0</v>
      </c>
      <c r="N74">
        <f>'Raw counts'!N74/'Raw counts'!N$1246*10000</f>
        <v>0</v>
      </c>
      <c r="O74">
        <f>'Raw counts'!O74/'Raw counts'!O$1246*10000</f>
        <v>0</v>
      </c>
      <c r="P74">
        <f>'Raw counts'!P74/'Raw counts'!P$1246*10000</f>
        <v>0</v>
      </c>
      <c r="Q74">
        <f>'Raw counts'!Q74/'Raw counts'!Q$1246*10000</f>
        <v>0</v>
      </c>
      <c r="R74">
        <f>'Raw counts'!R74/'Raw counts'!R$1246*10000</f>
        <v>0</v>
      </c>
      <c r="S74">
        <f>'Raw counts'!S74/'Raw counts'!S$1246*10000</f>
        <v>0</v>
      </c>
      <c r="T74">
        <f>'Raw counts'!T74/'Raw counts'!T$1246*10000</f>
        <v>0</v>
      </c>
      <c r="U74">
        <f t="shared" si="4"/>
        <v>0</v>
      </c>
      <c r="V74" t="str">
        <f t="shared" si="5"/>
        <v/>
      </c>
      <c r="W74">
        <f t="shared" si="6"/>
        <v>0</v>
      </c>
      <c r="X74">
        <f t="shared" si="7"/>
        <v>0</v>
      </c>
    </row>
    <row r="75" spans="1:24" x14ac:dyDescent="0.25">
      <c r="A75">
        <v>77</v>
      </c>
      <c r="B75" t="s">
        <v>549</v>
      </c>
      <c r="C75">
        <v>91600</v>
      </c>
      <c r="D75">
        <v>445</v>
      </c>
      <c r="E75">
        <f>'Raw counts'!E75/'Raw counts'!E$1246*10000</f>
        <v>0</v>
      </c>
      <c r="F75">
        <f>'Raw counts'!F75/'Raw counts'!F$1246*10000</f>
        <v>0</v>
      </c>
      <c r="G75">
        <f>'Raw counts'!G75/'Raw counts'!G$1246*10000</f>
        <v>0</v>
      </c>
      <c r="H75">
        <f>'Raw counts'!H75/'Raw counts'!H$1246*10000</f>
        <v>0</v>
      </c>
      <c r="I75">
        <f>'Raw counts'!I75/'Raw counts'!I$1246*10000</f>
        <v>0</v>
      </c>
      <c r="J75">
        <f>'Raw counts'!J75/'Raw counts'!J$1246*10000</f>
        <v>0</v>
      </c>
      <c r="K75">
        <f>'Raw counts'!K75/'Raw counts'!K$1246*10000</f>
        <v>0</v>
      </c>
      <c r="L75">
        <f>'Raw counts'!L75/'Raw counts'!L$1246*10000</f>
        <v>0</v>
      </c>
      <c r="M75">
        <f>'Raw counts'!M75/'Raw counts'!M$1246*10000</f>
        <v>0</v>
      </c>
      <c r="N75">
        <f>'Raw counts'!N75/'Raw counts'!N$1246*10000</f>
        <v>0</v>
      </c>
      <c r="O75">
        <f>'Raw counts'!O75/'Raw counts'!O$1246*10000</f>
        <v>0</v>
      </c>
      <c r="P75">
        <f>'Raw counts'!P75/'Raw counts'!P$1246*10000</f>
        <v>0</v>
      </c>
      <c r="Q75">
        <f>'Raw counts'!Q75/'Raw counts'!Q$1246*10000</f>
        <v>0</v>
      </c>
      <c r="R75">
        <f>'Raw counts'!R75/'Raw counts'!R$1246*10000</f>
        <v>0</v>
      </c>
      <c r="S75">
        <f>'Raw counts'!S75/'Raw counts'!S$1246*10000</f>
        <v>0</v>
      </c>
      <c r="T75">
        <f>'Raw counts'!T75/'Raw counts'!T$1246*10000</f>
        <v>0</v>
      </c>
      <c r="U75">
        <f t="shared" si="4"/>
        <v>0</v>
      </c>
      <c r="V75" t="str">
        <f t="shared" si="5"/>
        <v/>
      </c>
      <c r="W75">
        <f t="shared" si="6"/>
        <v>0</v>
      </c>
      <c r="X75">
        <f t="shared" si="7"/>
        <v>0</v>
      </c>
    </row>
    <row r="76" spans="1:24" x14ac:dyDescent="0.25">
      <c r="A76">
        <v>78</v>
      </c>
      <c r="B76" t="s">
        <v>37</v>
      </c>
      <c r="C76">
        <v>105000</v>
      </c>
      <c r="D76">
        <v>752</v>
      </c>
      <c r="E76">
        <f>'Raw counts'!E76/'Raw counts'!E$1246*10000</f>
        <v>3.8593110213302486</v>
      </c>
      <c r="F76">
        <f>'Raw counts'!F76/'Raw counts'!F$1246*10000</f>
        <v>9.5332395591195418</v>
      </c>
      <c r="G76">
        <f>'Raw counts'!G76/'Raw counts'!G$1246*10000</f>
        <v>13.696517504218795</v>
      </c>
      <c r="H76">
        <f>'Raw counts'!H76/'Raw counts'!H$1246*10000</f>
        <v>4.1677724432435044</v>
      </c>
      <c r="I76">
        <f>'Raw counts'!I76/'Raw counts'!I$1246*10000</f>
        <v>8.4297910390983617</v>
      </c>
      <c r="J76">
        <f>'Raw counts'!J76/'Raw counts'!J$1246*10000</f>
        <v>11.685781779998395</v>
      </c>
      <c r="K76">
        <f>'Raw counts'!K76/'Raw counts'!K$1246*10000</f>
        <v>2.1816198527406598</v>
      </c>
      <c r="L76">
        <f>'Raw counts'!L76/'Raw counts'!L$1246*10000</f>
        <v>13.98764582900883</v>
      </c>
      <c r="M76">
        <f>'Raw counts'!M76/'Raw counts'!M$1246*10000</f>
        <v>17.475766227101417</v>
      </c>
      <c r="N76">
        <f>'Raw counts'!N76/'Raw counts'!N$1246*10000</f>
        <v>14.785616401842637</v>
      </c>
      <c r="O76">
        <f>'Raw counts'!O76/'Raw counts'!O$1246*10000</f>
        <v>13.386845346568096</v>
      </c>
      <c r="P76">
        <f>'Raw counts'!P76/'Raw counts'!P$1246*10000</f>
        <v>7.3104398953945227</v>
      </c>
      <c r="Q76">
        <f>'Raw counts'!Q76/'Raw counts'!Q$1246*10000</f>
        <v>18.860396793732544</v>
      </c>
      <c r="R76">
        <f>'Raw counts'!R76/'Raw counts'!R$1246*10000</f>
        <v>13.290735874356326</v>
      </c>
      <c r="S76">
        <f>'Raw counts'!S76/'Raw counts'!S$1246*10000</f>
        <v>21.317011994711798</v>
      </c>
      <c r="T76">
        <f>'Raw counts'!T76/'Raw counts'!T$1246*10000</f>
        <v>11.713366548509105</v>
      </c>
      <c r="U76">
        <f t="shared" si="4"/>
        <v>1</v>
      </c>
      <c r="V76">
        <f t="shared" si="5"/>
        <v>0.12688034189295386</v>
      </c>
      <c r="W76">
        <f t="shared" si="6"/>
        <v>9.980306165770239</v>
      </c>
      <c r="X76">
        <f t="shared" si="7"/>
        <v>14.313132742212067</v>
      </c>
    </row>
    <row r="77" spans="1:24" x14ac:dyDescent="0.25">
      <c r="A77">
        <v>79</v>
      </c>
      <c r="B77" t="s">
        <v>550</v>
      </c>
      <c r="C77">
        <v>70800</v>
      </c>
      <c r="D77">
        <v>71</v>
      </c>
      <c r="E77">
        <f>'Raw counts'!E77/'Raw counts'!E$1246*10000</f>
        <v>0</v>
      </c>
      <c r="F77">
        <f>'Raw counts'!F77/'Raw counts'!F$1246*10000</f>
        <v>0</v>
      </c>
      <c r="G77">
        <f>'Raw counts'!G77/'Raw counts'!G$1246*10000</f>
        <v>0</v>
      </c>
      <c r="H77">
        <f>'Raw counts'!H77/'Raw counts'!H$1246*10000</f>
        <v>0</v>
      </c>
      <c r="I77">
        <f>'Raw counts'!I77/'Raw counts'!I$1246*10000</f>
        <v>0</v>
      </c>
      <c r="J77">
        <f>'Raw counts'!J77/'Raw counts'!J$1246*10000</f>
        <v>0</v>
      </c>
      <c r="K77">
        <f>'Raw counts'!K77/'Raw counts'!K$1246*10000</f>
        <v>0</v>
      </c>
      <c r="L77">
        <f>'Raw counts'!L77/'Raw counts'!L$1246*10000</f>
        <v>0</v>
      </c>
      <c r="M77">
        <f>'Raw counts'!M77/'Raw counts'!M$1246*10000</f>
        <v>0</v>
      </c>
      <c r="N77">
        <f>'Raw counts'!N77/'Raw counts'!N$1246*10000</f>
        <v>0</v>
      </c>
      <c r="O77">
        <f>'Raw counts'!O77/'Raw counts'!O$1246*10000</f>
        <v>0</v>
      </c>
      <c r="P77">
        <f>'Raw counts'!P77/'Raw counts'!P$1246*10000</f>
        <v>0</v>
      </c>
      <c r="Q77">
        <f>'Raw counts'!Q77/'Raw counts'!Q$1246*10000</f>
        <v>0</v>
      </c>
      <c r="R77">
        <f>'Raw counts'!R77/'Raw counts'!R$1246*10000</f>
        <v>0</v>
      </c>
      <c r="S77">
        <f>'Raw counts'!S77/'Raw counts'!S$1246*10000</f>
        <v>0</v>
      </c>
      <c r="T77">
        <f>'Raw counts'!T77/'Raw counts'!T$1246*10000</f>
        <v>0</v>
      </c>
      <c r="U77">
        <f t="shared" si="4"/>
        <v>0</v>
      </c>
      <c r="V77" t="str">
        <f t="shared" si="5"/>
        <v/>
      </c>
      <c r="W77">
        <f t="shared" si="6"/>
        <v>0</v>
      </c>
      <c r="X77">
        <f t="shared" si="7"/>
        <v>0</v>
      </c>
    </row>
    <row r="78" spans="1:24" x14ac:dyDescent="0.25">
      <c r="A78">
        <v>80</v>
      </c>
      <c r="B78" t="s">
        <v>551</v>
      </c>
      <c r="C78">
        <v>72100</v>
      </c>
      <c r="D78">
        <v>141</v>
      </c>
      <c r="E78">
        <f>'Raw counts'!E78/'Raw counts'!E$1246*10000</f>
        <v>0</v>
      </c>
      <c r="F78">
        <f>'Raw counts'!F78/'Raw counts'!F$1246*10000</f>
        <v>0</v>
      </c>
      <c r="G78">
        <f>'Raw counts'!G78/'Raw counts'!G$1246*10000</f>
        <v>0</v>
      </c>
      <c r="H78">
        <f>'Raw counts'!H78/'Raw counts'!H$1246*10000</f>
        <v>0</v>
      </c>
      <c r="I78">
        <f>'Raw counts'!I78/'Raw counts'!I$1246*10000</f>
        <v>0</v>
      </c>
      <c r="J78">
        <f>'Raw counts'!J78/'Raw counts'!J$1246*10000</f>
        <v>0</v>
      </c>
      <c r="K78">
        <f>'Raw counts'!K78/'Raw counts'!K$1246*10000</f>
        <v>0</v>
      </c>
      <c r="L78">
        <f>'Raw counts'!L78/'Raw counts'!L$1246*10000</f>
        <v>0</v>
      </c>
      <c r="M78">
        <f>'Raw counts'!M78/'Raw counts'!M$1246*10000</f>
        <v>0</v>
      </c>
      <c r="N78">
        <f>'Raw counts'!N78/'Raw counts'!N$1246*10000</f>
        <v>0</v>
      </c>
      <c r="O78">
        <f>'Raw counts'!O78/'Raw counts'!O$1246*10000</f>
        <v>0</v>
      </c>
      <c r="P78">
        <f>'Raw counts'!P78/'Raw counts'!P$1246*10000</f>
        <v>0</v>
      </c>
      <c r="Q78">
        <f>'Raw counts'!Q78/'Raw counts'!Q$1246*10000</f>
        <v>0</v>
      </c>
      <c r="R78">
        <f>'Raw counts'!R78/'Raw counts'!R$1246*10000</f>
        <v>0</v>
      </c>
      <c r="S78">
        <f>'Raw counts'!S78/'Raw counts'!S$1246*10000</f>
        <v>0</v>
      </c>
      <c r="T78">
        <f>'Raw counts'!T78/'Raw counts'!T$1246*10000</f>
        <v>0</v>
      </c>
      <c r="U78">
        <f t="shared" si="4"/>
        <v>0</v>
      </c>
      <c r="V78" t="str">
        <f t="shared" si="5"/>
        <v/>
      </c>
      <c r="W78">
        <f t="shared" si="6"/>
        <v>0</v>
      </c>
      <c r="X78">
        <f t="shared" si="7"/>
        <v>0</v>
      </c>
    </row>
    <row r="79" spans="1:24" x14ac:dyDescent="0.25">
      <c r="A79">
        <v>81</v>
      </c>
      <c r="B79" t="s">
        <v>38</v>
      </c>
      <c r="C79">
        <v>115900</v>
      </c>
      <c r="D79">
        <v>73</v>
      </c>
      <c r="E79">
        <f>'Raw counts'!E79/'Raw counts'!E$1246*10000</f>
        <v>25.558646417256419</v>
      </c>
      <c r="F79">
        <f>'Raw counts'!F79/'Raw counts'!F$1246*10000</f>
        <v>20.704930889915399</v>
      </c>
      <c r="G79">
        <f>'Raw counts'!G79/'Raw counts'!G$1246*10000</f>
        <v>31.449425782677626</v>
      </c>
      <c r="H79">
        <f>'Raw counts'!H79/'Raw counts'!H$1246*10000</f>
        <v>7.0508335544886487</v>
      </c>
      <c r="I79">
        <f>'Raw counts'!I79/'Raw counts'!I$1246*10000</f>
        <v>88.563452185133514</v>
      </c>
      <c r="J79">
        <f>'Raw counts'!J79/'Raw counts'!J$1246*10000</f>
        <v>23.736744240621739</v>
      </c>
      <c r="K79">
        <f>'Raw counts'!K79/'Raw counts'!K$1246*10000</f>
        <v>39.022845430474064</v>
      </c>
      <c r="L79">
        <f>'Raw counts'!L79/'Raw counts'!L$1246*10000</f>
        <v>29.88146453772255</v>
      </c>
      <c r="M79">
        <f>'Raw counts'!M79/'Raw counts'!M$1246*10000</f>
        <v>30.083892202654098</v>
      </c>
      <c r="N79">
        <f>'Raw counts'!N79/'Raw counts'!N$1246*10000</f>
        <v>27.054698941017463</v>
      </c>
      <c r="O79">
        <f>'Raw counts'!O79/'Raw counts'!O$1246*10000</f>
        <v>76.488048659502851</v>
      </c>
      <c r="P79">
        <f>'Raw counts'!P79/'Raw counts'!P$1246*10000</f>
        <v>18.726470610190326</v>
      </c>
      <c r="Q79">
        <f>'Raw counts'!Q79/'Raw counts'!Q$1246*10000</f>
        <v>34.714855742310142</v>
      </c>
      <c r="R79">
        <f>'Raw counts'!R79/'Raw counts'!R$1246*10000</f>
        <v>12.946655772508617</v>
      </c>
      <c r="S79">
        <f>'Raw counts'!S79/'Raw counts'!S$1246*10000</f>
        <v>23.389263359934777</v>
      </c>
      <c r="T79">
        <f>'Raw counts'!T79/'Raw counts'!T$1246*10000</f>
        <v>29.290242342454878</v>
      </c>
      <c r="U79">
        <f t="shared" si="4"/>
        <v>1</v>
      </c>
      <c r="V79">
        <f t="shared" si="5"/>
        <v>0.98051054895724743</v>
      </c>
      <c r="W79">
        <f t="shared" si="6"/>
        <v>32.310693418196152</v>
      </c>
      <c r="X79">
        <f t="shared" si="7"/>
        <v>32.592589414483598</v>
      </c>
    </row>
    <row r="80" spans="1:24" x14ac:dyDescent="0.25">
      <c r="A80">
        <v>82</v>
      </c>
      <c r="B80" t="s">
        <v>552</v>
      </c>
      <c r="C80">
        <v>85000</v>
      </c>
      <c r="D80">
        <v>612</v>
      </c>
      <c r="E80">
        <f>'Raw counts'!E80/'Raw counts'!E$1246*10000</f>
        <v>0</v>
      </c>
      <c r="F80">
        <f>'Raw counts'!F80/'Raw counts'!F$1246*10000</f>
        <v>0</v>
      </c>
      <c r="G80">
        <f>'Raw counts'!G80/'Raw counts'!G$1246*10000</f>
        <v>0</v>
      </c>
      <c r="H80">
        <f>'Raw counts'!H80/'Raw counts'!H$1246*10000</f>
        <v>0</v>
      </c>
      <c r="I80">
        <f>'Raw counts'!I80/'Raw counts'!I$1246*10000</f>
        <v>0</v>
      </c>
      <c r="J80">
        <f>'Raw counts'!J80/'Raw counts'!J$1246*10000</f>
        <v>0</v>
      </c>
      <c r="K80">
        <f>'Raw counts'!K80/'Raw counts'!K$1246*10000</f>
        <v>0</v>
      </c>
      <c r="L80">
        <f>'Raw counts'!L80/'Raw counts'!L$1246*10000</f>
        <v>0</v>
      </c>
      <c r="M80">
        <f>'Raw counts'!M80/'Raw counts'!M$1246*10000</f>
        <v>0</v>
      </c>
      <c r="N80">
        <f>'Raw counts'!N80/'Raw counts'!N$1246*10000</f>
        <v>0</v>
      </c>
      <c r="O80">
        <f>'Raw counts'!O80/'Raw counts'!O$1246*10000</f>
        <v>0</v>
      </c>
      <c r="P80">
        <f>'Raw counts'!P80/'Raw counts'!P$1246*10000</f>
        <v>0</v>
      </c>
      <c r="Q80">
        <f>'Raw counts'!Q80/'Raw counts'!Q$1246*10000</f>
        <v>0</v>
      </c>
      <c r="R80">
        <f>'Raw counts'!R80/'Raw counts'!R$1246*10000</f>
        <v>0</v>
      </c>
      <c r="S80">
        <f>'Raw counts'!S80/'Raw counts'!S$1246*10000</f>
        <v>0</v>
      </c>
      <c r="T80">
        <f>'Raw counts'!T80/'Raw counts'!T$1246*10000</f>
        <v>0</v>
      </c>
      <c r="U80">
        <f t="shared" si="4"/>
        <v>0</v>
      </c>
      <c r="V80" t="str">
        <f t="shared" si="5"/>
        <v/>
      </c>
      <c r="W80">
        <f t="shared" si="6"/>
        <v>0</v>
      </c>
      <c r="X80">
        <f t="shared" si="7"/>
        <v>0</v>
      </c>
    </row>
    <row r="81" spans="1:24" x14ac:dyDescent="0.25">
      <c r="A81">
        <v>83</v>
      </c>
      <c r="B81" t="s">
        <v>553</v>
      </c>
      <c r="C81">
        <v>93500</v>
      </c>
      <c r="D81">
        <v>370</v>
      </c>
      <c r="E81">
        <f>'Raw counts'!E81/'Raw counts'!E$1246*10000</f>
        <v>0</v>
      </c>
      <c r="F81">
        <f>'Raw counts'!F81/'Raw counts'!F$1246*10000</f>
        <v>0</v>
      </c>
      <c r="G81">
        <f>'Raw counts'!G81/'Raw counts'!G$1246*10000</f>
        <v>0</v>
      </c>
      <c r="H81">
        <f>'Raw counts'!H81/'Raw counts'!H$1246*10000</f>
        <v>0</v>
      </c>
      <c r="I81">
        <f>'Raw counts'!I81/'Raw counts'!I$1246*10000</f>
        <v>0</v>
      </c>
      <c r="J81">
        <f>'Raw counts'!J81/'Raw counts'!J$1246*10000</f>
        <v>0</v>
      </c>
      <c r="K81">
        <f>'Raw counts'!K81/'Raw counts'!K$1246*10000</f>
        <v>0</v>
      </c>
      <c r="L81">
        <f>'Raw counts'!L81/'Raw counts'!L$1246*10000</f>
        <v>0</v>
      </c>
      <c r="M81">
        <f>'Raw counts'!M81/'Raw counts'!M$1246*10000</f>
        <v>0</v>
      </c>
      <c r="N81">
        <f>'Raw counts'!N81/'Raw counts'!N$1246*10000</f>
        <v>0</v>
      </c>
      <c r="O81">
        <f>'Raw counts'!O81/'Raw counts'!O$1246*10000</f>
        <v>0</v>
      </c>
      <c r="P81">
        <f>'Raw counts'!P81/'Raw counts'!P$1246*10000</f>
        <v>0</v>
      </c>
      <c r="Q81">
        <f>'Raw counts'!Q81/'Raw counts'!Q$1246*10000</f>
        <v>0</v>
      </c>
      <c r="R81">
        <f>'Raw counts'!R81/'Raw counts'!R$1246*10000</f>
        <v>0</v>
      </c>
      <c r="S81">
        <f>'Raw counts'!S81/'Raw counts'!S$1246*10000</f>
        <v>0</v>
      </c>
      <c r="T81">
        <f>'Raw counts'!T81/'Raw counts'!T$1246*10000</f>
        <v>0</v>
      </c>
      <c r="U81">
        <f t="shared" si="4"/>
        <v>0</v>
      </c>
      <c r="V81" t="str">
        <f t="shared" si="5"/>
        <v/>
      </c>
      <c r="W81">
        <f t="shared" si="6"/>
        <v>0</v>
      </c>
      <c r="X81">
        <f t="shared" si="7"/>
        <v>0</v>
      </c>
    </row>
    <row r="82" spans="1:24" x14ac:dyDescent="0.25">
      <c r="A82">
        <v>84</v>
      </c>
      <c r="B82" t="s">
        <v>39</v>
      </c>
      <c r="C82">
        <v>20600</v>
      </c>
      <c r="D82">
        <v>972</v>
      </c>
      <c r="E82">
        <f>'Raw counts'!E82/'Raw counts'!E$1246*10000</f>
        <v>18.256176012326016</v>
      </c>
      <c r="F82">
        <f>'Raw counts'!F82/'Raw counts'!F$1246*10000</f>
        <v>12.092435121795516</v>
      </c>
      <c r="G82">
        <f>'Raw counts'!G82/'Raw counts'!G$1246*10000</f>
        <v>5.7523389952548163</v>
      </c>
      <c r="H82">
        <f>'Raw counts'!H82/'Raw counts'!H$1246*10000</f>
        <v>8.8482231175661656</v>
      </c>
      <c r="I82">
        <f>'Raw counts'!I82/'Raw counts'!I$1246*10000</f>
        <v>7.7207431946882181</v>
      </c>
      <c r="J82">
        <f>'Raw counts'!J82/'Raw counts'!J$1246*10000</f>
        <v>6.9923120486875643</v>
      </c>
      <c r="K82">
        <f>'Raw counts'!K82/'Raw counts'!K$1246*10000</f>
        <v>14.016321096909079</v>
      </c>
      <c r="L82">
        <f>'Raw counts'!L82/'Raw counts'!L$1246*10000</f>
        <v>3.0729406210189141</v>
      </c>
      <c r="M82">
        <f>'Raw counts'!M82/'Raw counts'!M$1246*10000</f>
        <v>9.3687156505290048</v>
      </c>
      <c r="N82">
        <f>'Raw counts'!N82/'Raw counts'!N$1246*10000</f>
        <v>2.7282049352286517</v>
      </c>
      <c r="O82">
        <f>'Raw counts'!O82/'Raw counts'!O$1246*10000</f>
        <v>4.7525953591679997</v>
      </c>
      <c r="P82">
        <f>'Raw counts'!P82/'Raw counts'!P$1246*10000</f>
        <v>6.3698863622225925</v>
      </c>
      <c r="Q82">
        <f>'Raw counts'!Q82/'Raw counts'!Q$1246*10000</f>
        <v>7.41795901291957</v>
      </c>
      <c r="R82">
        <f>'Raw counts'!R82/'Raw counts'!R$1246*10000</f>
        <v>8.4376657811311606</v>
      </c>
      <c r="S82">
        <f>'Raw counts'!S82/'Raw counts'!S$1246*10000</f>
        <v>3.7311848351965669</v>
      </c>
      <c r="T82">
        <f>'Raw counts'!T82/'Raw counts'!T$1246*10000</f>
        <v>3.6314166688851071</v>
      </c>
      <c r="U82">
        <f t="shared" si="4"/>
        <v>1</v>
      </c>
      <c r="V82">
        <f t="shared" si="5"/>
        <v>0.1540510087844649</v>
      </c>
      <c r="W82">
        <f t="shared" si="6"/>
        <v>8.8848410794003954</v>
      </c>
      <c r="X82">
        <f t="shared" si="7"/>
        <v>5.7234513365871669</v>
      </c>
    </row>
    <row r="83" spans="1:24" x14ac:dyDescent="0.25">
      <c r="A83">
        <v>85</v>
      </c>
      <c r="B83" t="s">
        <v>554</v>
      </c>
      <c r="C83">
        <v>104700</v>
      </c>
      <c r="D83">
        <v>812</v>
      </c>
      <c r="E83">
        <f>'Raw counts'!E83/'Raw counts'!E$1246*10000</f>
        <v>0</v>
      </c>
      <c r="F83">
        <f>'Raw counts'!F83/'Raw counts'!F$1246*10000</f>
        <v>0</v>
      </c>
      <c r="G83">
        <f>'Raw counts'!G83/'Raw counts'!G$1246*10000</f>
        <v>0</v>
      </c>
      <c r="H83">
        <f>'Raw counts'!H83/'Raw counts'!H$1246*10000</f>
        <v>0</v>
      </c>
      <c r="I83">
        <f>'Raw counts'!I83/'Raw counts'!I$1246*10000</f>
        <v>0</v>
      </c>
      <c r="J83">
        <f>'Raw counts'!J83/'Raw counts'!J$1246*10000</f>
        <v>0</v>
      </c>
      <c r="K83">
        <f>'Raw counts'!K83/'Raw counts'!K$1246*10000</f>
        <v>0</v>
      </c>
      <c r="L83">
        <f>'Raw counts'!L83/'Raw counts'!L$1246*10000</f>
        <v>0</v>
      </c>
      <c r="M83">
        <f>'Raw counts'!M83/'Raw counts'!M$1246*10000</f>
        <v>0</v>
      </c>
      <c r="N83">
        <f>'Raw counts'!N83/'Raw counts'!N$1246*10000</f>
        <v>0</v>
      </c>
      <c r="O83">
        <f>'Raw counts'!O83/'Raw counts'!O$1246*10000</f>
        <v>0</v>
      </c>
      <c r="P83">
        <f>'Raw counts'!P83/'Raw counts'!P$1246*10000</f>
        <v>0</v>
      </c>
      <c r="Q83">
        <f>'Raw counts'!Q83/'Raw counts'!Q$1246*10000</f>
        <v>0</v>
      </c>
      <c r="R83">
        <f>'Raw counts'!R83/'Raw counts'!R$1246*10000</f>
        <v>0</v>
      </c>
      <c r="S83">
        <f>'Raw counts'!S83/'Raw counts'!S$1246*10000</f>
        <v>0</v>
      </c>
      <c r="T83">
        <f>'Raw counts'!T83/'Raw counts'!T$1246*10000</f>
        <v>0</v>
      </c>
      <c r="U83">
        <f t="shared" si="4"/>
        <v>0</v>
      </c>
      <c r="V83" t="str">
        <f t="shared" si="5"/>
        <v/>
      </c>
      <c r="W83">
        <f t="shared" si="6"/>
        <v>0</v>
      </c>
      <c r="X83">
        <f t="shared" si="7"/>
        <v>0</v>
      </c>
    </row>
    <row r="84" spans="1:24" x14ac:dyDescent="0.25">
      <c r="A84">
        <v>86</v>
      </c>
      <c r="B84" t="s">
        <v>555</v>
      </c>
      <c r="C84">
        <v>108300</v>
      </c>
      <c r="D84">
        <v>896</v>
      </c>
      <c r="E84">
        <f>'Raw counts'!E84/'Raw counts'!E$1246*10000</f>
        <v>0</v>
      </c>
      <c r="F84">
        <f>'Raw counts'!F84/'Raw counts'!F$1246*10000</f>
        <v>0</v>
      </c>
      <c r="G84">
        <f>'Raw counts'!G84/'Raw counts'!G$1246*10000</f>
        <v>0</v>
      </c>
      <c r="H84">
        <f>'Raw counts'!H84/'Raw counts'!H$1246*10000</f>
        <v>0</v>
      </c>
      <c r="I84">
        <f>'Raw counts'!I84/'Raw counts'!I$1246*10000</f>
        <v>0</v>
      </c>
      <c r="J84">
        <f>'Raw counts'!J84/'Raw counts'!J$1246*10000</f>
        <v>0</v>
      </c>
      <c r="K84">
        <f>'Raw counts'!K84/'Raw counts'!K$1246*10000</f>
        <v>0</v>
      </c>
      <c r="L84">
        <f>'Raw counts'!L84/'Raw counts'!L$1246*10000</f>
        <v>0</v>
      </c>
      <c r="M84">
        <f>'Raw counts'!M84/'Raw counts'!M$1246*10000</f>
        <v>0</v>
      </c>
      <c r="N84">
        <f>'Raw counts'!N84/'Raw counts'!N$1246*10000</f>
        <v>0</v>
      </c>
      <c r="O84">
        <f>'Raw counts'!O84/'Raw counts'!O$1246*10000</f>
        <v>0</v>
      </c>
      <c r="P84">
        <f>'Raw counts'!P84/'Raw counts'!P$1246*10000</f>
        <v>0</v>
      </c>
      <c r="Q84">
        <f>'Raw counts'!Q84/'Raw counts'!Q$1246*10000</f>
        <v>0</v>
      </c>
      <c r="R84">
        <f>'Raw counts'!R84/'Raw counts'!R$1246*10000</f>
        <v>0</v>
      </c>
      <c r="S84">
        <f>'Raw counts'!S84/'Raw counts'!S$1246*10000</f>
        <v>0</v>
      </c>
      <c r="T84">
        <f>'Raw counts'!T84/'Raw counts'!T$1246*10000</f>
        <v>0</v>
      </c>
      <c r="U84">
        <f t="shared" si="4"/>
        <v>0</v>
      </c>
      <c r="V84" t="str">
        <f t="shared" si="5"/>
        <v/>
      </c>
      <c r="W84">
        <f t="shared" si="6"/>
        <v>0</v>
      </c>
      <c r="X84">
        <f t="shared" si="7"/>
        <v>0</v>
      </c>
    </row>
    <row r="85" spans="1:24" x14ac:dyDescent="0.25">
      <c r="A85">
        <v>87</v>
      </c>
      <c r="B85" t="s">
        <v>556</v>
      </c>
      <c r="C85">
        <v>71400</v>
      </c>
      <c r="D85">
        <v>94</v>
      </c>
      <c r="E85">
        <f>'Raw counts'!E85/'Raw counts'!E$1246*10000</f>
        <v>0</v>
      </c>
      <c r="F85">
        <f>'Raw counts'!F85/'Raw counts'!F$1246*10000</f>
        <v>0</v>
      </c>
      <c r="G85">
        <f>'Raw counts'!G85/'Raw counts'!G$1246*10000</f>
        <v>0</v>
      </c>
      <c r="H85">
        <f>'Raw counts'!H85/'Raw counts'!H$1246*10000</f>
        <v>0</v>
      </c>
      <c r="I85">
        <f>'Raw counts'!I85/'Raw counts'!I$1246*10000</f>
        <v>0</v>
      </c>
      <c r="J85">
        <f>'Raw counts'!J85/'Raw counts'!J$1246*10000</f>
        <v>0</v>
      </c>
      <c r="K85">
        <f>'Raw counts'!K85/'Raw counts'!K$1246*10000</f>
        <v>0</v>
      </c>
      <c r="L85">
        <f>'Raw counts'!L85/'Raw counts'!L$1246*10000</f>
        <v>0</v>
      </c>
      <c r="M85">
        <f>'Raw counts'!M85/'Raw counts'!M$1246*10000</f>
        <v>0</v>
      </c>
      <c r="N85">
        <f>'Raw counts'!N85/'Raw counts'!N$1246*10000</f>
        <v>0</v>
      </c>
      <c r="O85">
        <f>'Raw counts'!O85/'Raw counts'!O$1246*10000</f>
        <v>0</v>
      </c>
      <c r="P85">
        <f>'Raw counts'!P85/'Raw counts'!P$1246*10000</f>
        <v>0</v>
      </c>
      <c r="Q85">
        <f>'Raw counts'!Q85/'Raw counts'!Q$1246*10000</f>
        <v>0</v>
      </c>
      <c r="R85">
        <f>'Raw counts'!R85/'Raw counts'!R$1246*10000</f>
        <v>0</v>
      </c>
      <c r="S85">
        <f>'Raw counts'!S85/'Raw counts'!S$1246*10000</f>
        <v>0</v>
      </c>
      <c r="T85">
        <f>'Raw counts'!T85/'Raw counts'!T$1246*10000</f>
        <v>0</v>
      </c>
      <c r="U85">
        <f t="shared" si="4"/>
        <v>0</v>
      </c>
      <c r="V85" t="str">
        <f t="shared" si="5"/>
        <v/>
      </c>
      <c r="W85">
        <f t="shared" si="6"/>
        <v>0</v>
      </c>
      <c r="X85">
        <f t="shared" si="7"/>
        <v>0</v>
      </c>
    </row>
    <row r="86" spans="1:24" x14ac:dyDescent="0.25">
      <c r="A86">
        <v>88</v>
      </c>
      <c r="B86" t="s">
        <v>40</v>
      </c>
      <c r="C86">
        <v>74100</v>
      </c>
      <c r="D86">
        <v>467</v>
      </c>
      <c r="E86">
        <f>'Raw counts'!E86/'Raw counts'!E$1246*10000</f>
        <v>7.8672476275641001</v>
      </c>
      <c r="F86">
        <f>'Raw counts'!F86/'Raw counts'!F$1246*10000</f>
        <v>6.8040605273359391</v>
      </c>
      <c r="G86">
        <f>'Raw counts'!G86/'Raw counts'!G$1246*10000</f>
        <v>13.661805113730189</v>
      </c>
      <c r="H86">
        <f>'Raw counts'!H86/'Raw counts'!H$1246*10000</f>
        <v>12.436970735120267</v>
      </c>
      <c r="I86">
        <f>'Raw counts'!I86/'Raw counts'!I$1246*10000</f>
        <v>3.3032625767361403</v>
      </c>
      <c r="J86">
        <f>'Raw counts'!J86/'Raw counts'!J$1246*10000</f>
        <v>8.3811959487693405E-2</v>
      </c>
      <c r="K86">
        <f>'Raw counts'!K86/'Raw counts'!K$1246*10000</f>
        <v>2.4220672021018617</v>
      </c>
      <c r="L86">
        <f>'Raw counts'!L86/'Raw counts'!L$1246*10000</f>
        <v>3.11364182129731</v>
      </c>
      <c r="M86">
        <f>'Raw counts'!M86/'Raw counts'!M$1246*10000</f>
        <v>3.8105695139094315</v>
      </c>
      <c r="N86">
        <f>'Raw counts'!N86/'Raw counts'!N$1246*10000</f>
        <v>3.590568564180237</v>
      </c>
      <c r="O86">
        <f>'Raw counts'!O86/'Raw counts'!O$1246*10000</f>
        <v>49.086573277062598</v>
      </c>
      <c r="P86">
        <f>'Raw counts'!P86/'Raw counts'!P$1246*10000</f>
        <v>7.2059339472643078</v>
      </c>
      <c r="Q86">
        <f>'Raw counts'!Q86/'Raw counts'!Q$1246*10000</f>
        <v>12.167837657494996</v>
      </c>
      <c r="R86">
        <f>'Raw counts'!R86/'Raw counts'!R$1246*10000</f>
        <v>7.6519306231804194</v>
      </c>
      <c r="S86">
        <f>'Raw counts'!S86/'Raw counts'!S$1246*10000</f>
        <v>6.7772811042948256</v>
      </c>
      <c r="T86">
        <f>'Raw counts'!T86/'Raw counts'!T$1246*10000</f>
        <v>2.9283416371272764</v>
      </c>
      <c r="U86">
        <f t="shared" si="4"/>
        <v>1</v>
      </c>
      <c r="V86">
        <f t="shared" si="5"/>
        <v>0.15013732625932308</v>
      </c>
      <c r="W86">
        <f t="shared" si="6"/>
        <v>5.7094005641463159</v>
      </c>
      <c r="X86">
        <f t="shared" si="7"/>
        <v>14.302983041070737</v>
      </c>
    </row>
    <row r="87" spans="1:24" x14ac:dyDescent="0.25">
      <c r="A87">
        <v>89</v>
      </c>
      <c r="B87" t="s">
        <v>557</v>
      </c>
      <c r="C87">
        <v>116000</v>
      </c>
      <c r="D87">
        <v>81</v>
      </c>
      <c r="E87">
        <f>'Raw counts'!E87/'Raw counts'!E$1246*10000</f>
        <v>0</v>
      </c>
      <c r="F87">
        <f>'Raw counts'!F87/'Raw counts'!F$1246*10000</f>
        <v>0</v>
      </c>
      <c r="G87">
        <f>'Raw counts'!G87/'Raw counts'!G$1246*10000</f>
        <v>0</v>
      </c>
      <c r="H87">
        <f>'Raw counts'!H87/'Raw counts'!H$1246*10000</f>
        <v>0</v>
      </c>
      <c r="I87">
        <f>'Raw counts'!I87/'Raw counts'!I$1246*10000</f>
        <v>0</v>
      </c>
      <c r="J87">
        <f>'Raw counts'!J87/'Raw counts'!J$1246*10000</f>
        <v>0</v>
      </c>
      <c r="K87">
        <f>'Raw counts'!K87/'Raw counts'!K$1246*10000</f>
        <v>0</v>
      </c>
      <c r="L87">
        <f>'Raw counts'!L87/'Raw counts'!L$1246*10000</f>
        <v>0</v>
      </c>
      <c r="M87">
        <f>'Raw counts'!M87/'Raw counts'!M$1246*10000</f>
        <v>0</v>
      </c>
      <c r="N87">
        <f>'Raw counts'!N87/'Raw counts'!N$1246*10000</f>
        <v>0</v>
      </c>
      <c r="O87">
        <f>'Raw counts'!O87/'Raw counts'!O$1246*10000</f>
        <v>0</v>
      </c>
      <c r="P87">
        <f>'Raw counts'!P87/'Raw counts'!P$1246*10000</f>
        <v>0</v>
      </c>
      <c r="Q87">
        <f>'Raw counts'!Q87/'Raw counts'!Q$1246*10000</f>
        <v>0</v>
      </c>
      <c r="R87">
        <f>'Raw counts'!R87/'Raw counts'!R$1246*10000</f>
        <v>0</v>
      </c>
      <c r="S87">
        <f>'Raw counts'!S87/'Raw counts'!S$1246*10000</f>
        <v>0</v>
      </c>
      <c r="T87">
        <f>'Raw counts'!T87/'Raw counts'!T$1246*10000</f>
        <v>0</v>
      </c>
      <c r="U87">
        <f t="shared" si="4"/>
        <v>0</v>
      </c>
      <c r="V87" t="str">
        <f t="shared" si="5"/>
        <v/>
      </c>
      <c r="W87">
        <f t="shared" si="6"/>
        <v>0</v>
      </c>
      <c r="X87">
        <f t="shared" si="7"/>
        <v>0</v>
      </c>
    </row>
    <row r="88" spans="1:24" x14ac:dyDescent="0.25">
      <c r="A88">
        <v>90</v>
      </c>
      <c r="B88" t="s">
        <v>558</v>
      </c>
      <c r="C88">
        <v>85100</v>
      </c>
      <c r="D88">
        <v>612</v>
      </c>
      <c r="E88">
        <f>'Raw counts'!E88/'Raw counts'!E$1246*10000</f>
        <v>0</v>
      </c>
      <c r="F88">
        <f>'Raw counts'!F88/'Raw counts'!F$1246*10000</f>
        <v>0</v>
      </c>
      <c r="G88">
        <f>'Raw counts'!G88/'Raw counts'!G$1246*10000</f>
        <v>0</v>
      </c>
      <c r="H88">
        <f>'Raw counts'!H88/'Raw counts'!H$1246*10000</f>
        <v>0</v>
      </c>
      <c r="I88">
        <f>'Raw counts'!I88/'Raw counts'!I$1246*10000</f>
        <v>0</v>
      </c>
      <c r="J88">
        <f>'Raw counts'!J88/'Raw counts'!J$1246*10000</f>
        <v>0</v>
      </c>
      <c r="K88">
        <f>'Raw counts'!K88/'Raw counts'!K$1246*10000</f>
        <v>0</v>
      </c>
      <c r="L88">
        <f>'Raw counts'!L88/'Raw counts'!L$1246*10000</f>
        <v>0</v>
      </c>
      <c r="M88">
        <f>'Raw counts'!M88/'Raw counts'!M$1246*10000</f>
        <v>0</v>
      </c>
      <c r="N88">
        <f>'Raw counts'!N88/'Raw counts'!N$1246*10000</f>
        <v>0</v>
      </c>
      <c r="O88">
        <f>'Raw counts'!O88/'Raw counts'!O$1246*10000</f>
        <v>0</v>
      </c>
      <c r="P88">
        <f>'Raw counts'!P88/'Raw counts'!P$1246*10000</f>
        <v>0</v>
      </c>
      <c r="Q88">
        <f>'Raw counts'!Q88/'Raw counts'!Q$1246*10000</f>
        <v>0</v>
      </c>
      <c r="R88">
        <f>'Raw counts'!R88/'Raw counts'!R$1246*10000</f>
        <v>0</v>
      </c>
      <c r="S88">
        <f>'Raw counts'!S88/'Raw counts'!S$1246*10000</f>
        <v>0</v>
      </c>
      <c r="T88">
        <f>'Raw counts'!T88/'Raw counts'!T$1246*10000</f>
        <v>0</v>
      </c>
      <c r="U88">
        <f t="shared" si="4"/>
        <v>0</v>
      </c>
      <c r="V88" t="str">
        <f t="shared" si="5"/>
        <v/>
      </c>
      <c r="W88">
        <f t="shared" si="6"/>
        <v>0</v>
      </c>
      <c r="X88">
        <f t="shared" si="7"/>
        <v>0</v>
      </c>
    </row>
    <row r="89" spans="1:24" x14ac:dyDescent="0.25">
      <c r="A89">
        <v>91</v>
      </c>
      <c r="B89" t="s">
        <v>559</v>
      </c>
      <c r="C89">
        <v>63100</v>
      </c>
      <c r="D89">
        <v>519</v>
      </c>
      <c r="E89">
        <f>'Raw counts'!E89/'Raw counts'!E$1246*10000</f>
        <v>0</v>
      </c>
      <c r="F89">
        <f>'Raw counts'!F89/'Raw counts'!F$1246*10000</f>
        <v>0</v>
      </c>
      <c r="G89">
        <f>'Raw counts'!G89/'Raw counts'!G$1246*10000</f>
        <v>0</v>
      </c>
      <c r="H89">
        <f>'Raw counts'!H89/'Raw counts'!H$1246*10000</f>
        <v>0</v>
      </c>
      <c r="I89">
        <f>'Raw counts'!I89/'Raw counts'!I$1246*10000</f>
        <v>0</v>
      </c>
      <c r="J89">
        <f>'Raw counts'!J89/'Raw counts'!J$1246*10000</f>
        <v>0.13769107630121061</v>
      </c>
      <c r="K89">
        <f>'Raw counts'!K89/'Raw counts'!K$1246*10000</f>
        <v>0</v>
      </c>
      <c r="L89">
        <f>'Raw counts'!L89/'Raw counts'!L$1246*10000</f>
        <v>0</v>
      </c>
      <c r="M89">
        <f>'Raw counts'!M89/'Raw counts'!M$1246*10000</f>
        <v>0</v>
      </c>
      <c r="N89">
        <f>'Raw counts'!N89/'Raw counts'!N$1246*10000</f>
        <v>0</v>
      </c>
      <c r="O89">
        <f>'Raw counts'!O89/'Raw counts'!O$1246*10000</f>
        <v>0</v>
      </c>
      <c r="P89">
        <f>'Raw counts'!P89/'Raw counts'!P$1246*10000</f>
        <v>0</v>
      </c>
      <c r="Q89">
        <f>'Raw counts'!Q89/'Raw counts'!Q$1246*10000</f>
        <v>0</v>
      </c>
      <c r="R89">
        <f>'Raw counts'!R89/'Raw counts'!R$1246*10000</f>
        <v>0</v>
      </c>
      <c r="S89">
        <f>'Raw counts'!S89/'Raw counts'!S$1246*10000</f>
        <v>0</v>
      </c>
      <c r="T89">
        <f>'Raw counts'!T89/'Raw counts'!T$1246*10000</f>
        <v>0</v>
      </c>
      <c r="U89">
        <f t="shared" si="4"/>
        <v>1</v>
      </c>
      <c r="V89">
        <f t="shared" si="5"/>
        <v>0.45768790507519963</v>
      </c>
      <c r="W89">
        <f t="shared" si="6"/>
        <v>1.376910763012106E-2</v>
      </c>
      <c r="X89">
        <f t="shared" si="7"/>
        <v>0</v>
      </c>
    </row>
    <row r="90" spans="1:24" x14ac:dyDescent="0.25">
      <c r="A90">
        <v>92</v>
      </c>
      <c r="B90" t="s">
        <v>560</v>
      </c>
      <c r="C90">
        <v>42000</v>
      </c>
      <c r="D90">
        <v>918</v>
      </c>
      <c r="E90">
        <f>'Raw counts'!E90/'Raw counts'!E$1246*10000</f>
        <v>0</v>
      </c>
      <c r="F90">
        <f>'Raw counts'!F90/'Raw counts'!F$1246*10000</f>
        <v>0</v>
      </c>
      <c r="G90">
        <f>'Raw counts'!G90/'Raw counts'!G$1246*10000</f>
        <v>0</v>
      </c>
      <c r="H90">
        <f>'Raw counts'!H90/'Raw counts'!H$1246*10000</f>
        <v>0</v>
      </c>
      <c r="I90">
        <f>'Raw counts'!I90/'Raw counts'!I$1246*10000</f>
        <v>0</v>
      </c>
      <c r="J90">
        <f>'Raw counts'!J90/'Raw counts'!J$1246*10000</f>
        <v>0</v>
      </c>
      <c r="K90">
        <f>'Raw counts'!K90/'Raw counts'!K$1246*10000</f>
        <v>0</v>
      </c>
      <c r="L90">
        <f>'Raw counts'!L90/'Raw counts'!L$1246*10000</f>
        <v>0</v>
      </c>
      <c r="M90">
        <f>'Raw counts'!M90/'Raw counts'!M$1246*10000</f>
        <v>0</v>
      </c>
      <c r="N90">
        <f>'Raw counts'!N90/'Raw counts'!N$1246*10000</f>
        <v>0</v>
      </c>
      <c r="O90">
        <f>'Raw counts'!O90/'Raw counts'!O$1246*10000</f>
        <v>0</v>
      </c>
      <c r="P90">
        <f>'Raw counts'!P90/'Raw counts'!P$1246*10000</f>
        <v>0</v>
      </c>
      <c r="Q90">
        <f>'Raw counts'!Q90/'Raw counts'!Q$1246*10000</f>
        <v>0</v>
      </c>
      <c r="R90">
        <f>'Raw counts'!R90/'Raw counts'!R$1246*10000</f>
        <v>0</v>
      </c>
      <c r="S90">
        <f>'Raw counts'!S90/'Raw counts'!S$1246*10000</f>
        <v>0</v>
      </c>
      <c r="T90">
        <f>'Raw counts'!T90/'Raw counts'!T$1246*10000</f>
        <v>0</v>
      </c>
      <c r="U90">
        <f t="shared" si="4"/>
        <v>0</v>
      </c>
      <c r="V90" t="str">
        <f t="shared" si="5"/>
        <v/>
      </c>
      <c r="W90">
        <f t="shared" si="6"/>
        <v>0</v>
      </c>
      <c r="X90">
        <f t="shared" si="7"/>
        <v>0</v>
      </c>
    </row>
    <row r="91" spans="1:24" x14ac:dyDescent="0.25">
      <c r="A91">
        <v>93</v>
      </c>
      <c r="B91" t="s">
        <v>41</v>
      </c>
      <c r="C91">
        <v>99700</v>
      </c>
      <c r="D91">
        <v>901</v>
      </c>
      <c r="E91">
        <f>'Raw counts'!E91/'Raw counts'!E$1246*10000</f>
        <v>9.9083723269069279E-2</v>
      </c>
      <c r="F91">
        <f>'Raw counts'!F91/'Raw counts'!F$1246*10000</f>
        <v>0.67049035036898219</v>
      </c>
      <c r="G91">
        <f>'Raw counts'!G91/'Raw counts'!G$1246*10000</f>
        <v>0.40663086000939219</v>
      </c>
      <c r="H91">
        <f>'Raw counts'!H91/'Raw counts'!H$1246*10000</f>
        <v>1.2063017201862529E-2</v>
      </c>
      <c r="I91">
        <f>'Raw counts'!I91/'Raw counts'!I$1246*10000</f>
        <v>0.37140601373864607</v>
      </c>
      <c r="J91">
        <f>'Raw counts'!J91/'Raw counts'!J$1246*10000</f>
        <v>0</v>
      </c>
      <c r="K91">
        <f>'Raw counts'!K91/'Raw counts'!K$1246*10000</f>
        <v>8.7968542449220158E-2</v>
      </c>
      <c r="L91">
        <f>'Raw counts'!L91/'Raw counts'!L$1246*10000</f>
        <v>0.25777426842984263</v>
      </c>
      <c r="M91">
        <f>'Raw counts'!M91/'Raw counts'!M$1246*10000</f>
        <v>0.4688620207271112</v>
      </c>
      <c r="N91">
        <f>'Raw counts'!N91/'Raw counts'!N$1246*10000</f>
        <v>0.43118181447579268</v>
      </c>
      <c r="O91">
        <f>'Raw counts'!O91/'Raw counts'!O$1246*10000</f>
        <v>0.42883883705981019</v>
      </c>
      <c r="P91">
        <f>'Raw counts'!P91/'Raw counts'!P$1246*10000</f>
        <v>0.32347079183161603</v>
      </c>
      <c r="Q91">
        <f>'Raw counts'!Q91/'Raw counts'!Q$1246*10000</f>
        <v>0.98376147659616542</v>
      </c>
      <c r="R91">
        <f>'Raw counts'!R91/'Raw counts'!R$1246*10000</f>
        <v>0.32353800621501105</v>
      </c>
      <c r="S91">
        <f>'Raw counts'!S91/'Raw counts'!S$1246*10000</f>
        <v>0.97950679285129905</v>
      </c>
      <c r="T91">
        <f>'Raw counts'!T91/'Raw counts'!T$1246*10000</f>
        <v>1.1945449568701012</v>
      </c>
      <c r="U91">
        <f t="shared" si="4"/>
        <v>1</v>
      </c>
      <c r="V91">
        <f t="shared" si="5"/>
        <v>1.4369320049392854E-2</v>
      </c>
      <c r="W91">
        <f t="shared" si="6"/>
        <v>0.28054606106699193</v>
      </c>
      <c r="X91">
        <f t="shared" si="7"/>
        <v>0.70561014357066709</v>
      </c>
    </row>
    <row r="92" spans="1:24" x14ac:dyDescent="0.25">
      <c r="A92">
        <v>94</v>
      </c>
      <c r="B92" t="s">
        <v>561</v>
      </c>
      <c r="C92">
        <v>71200</v>
      </c>
      <c r="D92">
        <v>38</v>
      </c>
      <c r="E92">
        <f>'Raw counts'!E92/'Raw counts'!E$1246*10000</f>
        <v>0</v>
      </c>
      <c r="F92">
        <f>'Raw counts'!F92/'Raw counts'!F$1246*10000</f>
        <v>0</v>
      </c>
      <c r="G92">
        <f>'Raw counts'!G92/'Raw counts'!G$1246*10000</f>
        <v>0</v>
      </c>
      <c r="H92">
        <f>'Raw counts'!H92/'Raw counts'!H$1246*10000</f>
        <v>0</v>
      </c>
      <c r="I92">
        <f>'Raw counts'!I92/'Raw counts'!I$1246*10000</f>
        <v>0</v>
      </c>
      <c r="J92">
        <f>'Raw counts'!J92/'Raw counts'!J$1246*10000</f>
        <v>0</v>
      </c>
      <c r="K92">
        <f>'Raw counts'!K92/'Raw counts'!K$1246*10000</f>
        <v>0</v>
      </c>
      <c r="L92">
        <f>'Raw counts'!L92/'Raw counts'!L$1246*10000</f>
        <v>0</v>
      </c>
      <c r="M92">
        <f>'Raw counts'!M92/'Raw counts'!M$1246*10000</f>
        <v>0</v>
      </c>
      <c r="N92">
        <f>'Raw counts'!N92/'Raw counts'!N$1246*10000</f>
        <v>0</v>
      </c>
      <c r="O92">
        <f>'Raw counts'!O92/'Raw counts'!O$1246*10000</f>
        <v>0</v>
      </c>
      <c r="P92">
        <f>'Raw counts'!P92/'Raw counts'!P$1246*10000</f>
        <v>0</v>
      </c>
      <c r="Q92">
        <f>'Raw counts'!Q92/'Raw counts'!Q$1246*10000</f>
        <v>0</v>
      </c>
      <c r="R92">
        <f>'Raw counts'!R92/'Raw counts'!R$1246*10000</f>
        <v>0</v>
      </c>
      <c r="S92">
        <f>'Raw counts'!S92/'Raw counts'!S$1246*10000</f>
        <v>0</v>
      </c>
      <c r="T92">
        <f>'Raw counts'!T92/'Raw counts'!T$1246*10000</f>
        <v>0</v>
      </c>
      <c r="U92">
        <f t="shared" si="4"/>
        <v>0</v>
      </c>
      <c r="V92" t="str">
        <f t="shared" si="5"/>
        <v/>
      </c>
      <c r="W92">
        <f t="shared" si="6"/>
        <v>0</v>
      </c>
      <c r="X92">
        <f t="shared" si="7"/>
        <v>0</v>
      </c>
    </row>
    <row r="93" spans="1:24" x14ac:dyDescent="0.25">
      <c r="A93">
        <v>95</v>
      </c>
      <c r="B93" t="s">
        <v>562</v>
      </c>
      <c r="C93">
        <v>23300</v>
      </c>
      <c r="D93">
        <v>315</v>
      </c>
      <c r="E93">
        <f>'Raw counts'!E93/'Raw counts'!E$1246*10000</f>
        <v>0</v>
      </c>
      <c r="F93">
        <f>'Raw counts'!F93/'Raw counts'!F$1246*10000</f>
        <v>0</v>
      </c>
      <c r="G93">
        <f>'Raw counts'!G93/'Raw counts'!G$1246*10000</f>
        <v>0</v>
      </c>
      <c r="H93">
        <f>'Raw counts'!H93/'Raw counts'!H$1246*10000</f>
        <v>0</v>
      </c>
      <c r="I93">
        <f>'Raw counts'!I93/'Raw counts'!I$1246*10000</f>
        <v>0</v>
      </c>
      <c r="J93">
        <f>'Raw counts'!J93/'Raw counts'!J$1246*10000</f>
        <v>0</v>
      </c>
      <c r="K93">
        <f>'Raw counts'!K93/'Raw counts'!K$1246*10000</f>
        <v>0</v>
      </c>
      <c r="L93">
        <f>'Raw counts'!L93/'Raw counts'!L$1246*10000</f>
        <v>0</v>
      </c>
      <c r="M93">
        <f>'Raw counts'!M93/'Raw counts'!M$1246*10000</f>
        <v>0</v>
      </c>
      <c r="N93">
        <f>'Raw counts'!N93/'Raw counts'!N$1246*10000</f>
        <v>0</v>
      </c>
      <c r="O93">
        <f>'Raw counts'!O93/'Raw counts'!O$1246*10000</f>
        <v>0</v>
      </c>
      <c r="P93">
        <f>'Raw counts'!P93/'Raw counts'!P$1246*10000</f>
        <v>0</v>
      </c>
      <c r="Q93">
        <f>'Raw counts'!Q93/'Raw counts'!Q$1246*10000</f>
        <v>0</v>
      </c>
      <c r="R93">
        <f>'Raw counts'!R93/'Raw counts'!R$1246*10000</f>
        <v>0</v>
      </c>
      <c r="S93">
        <f>'Raw counts'!S93/'Raw counts'!S$1246*10000</f>
        <v>0</v>
      </c>
      <c r="T93">
        <f>'Raw counts'!T93/'Raw counts'!T$1246*10000</f>
        <v>0</v>
      </c>
      <c r="U93">
        <f t="shared" si="4"/>
        <v>0</v>
      </c>
      <c r="V93" t="str">
        <f t="shared" si="5"/>
        <v/>
      </c>
      <c r="W93">
        <f t="shared" si="6"/>
        <v>0</v>
      </c>
      <c r="X93">
        <f t="shared" si="7"/>
        <v>0</v>
      </c>
    </row>
    <row r="94" spans="1:24" x14ac:dyDescent="0.25">
      <c r="A94">
        <v>96</v>
      </c>
      <c r="B94" t="s">
        <v>563</v>
      </c>
      <c r="C94">
        <v>90000</v>
      </c>
      <c r="D94">
        <v>607</v>
      </c>
      <c r="E94">
        <f>'Raw counts'!E94/'Raw counts'!E$1246*10000</f>
        <v>0</v>
      </c>
      <c r="F94">
        <f>'Raw counts'!F94/'Raw counts'!F$1246*10000</f>
        <v>0</v>
      </c>
      <c r="G94">
        <f>'Raw counts'!G94/'Raw counts'!G$1246*10000</f>
        <v>0</v>
      </c>
      <c r="H94">
        <f>'Raw counts'!H94/'Raw counts'!H$1246*10000</f>
        <v>0</v>
      </c>
      <c r="I94">
        <f>'Raw counts'!I94/'Raw counts'!I$1246*10000</f>
        <v>0</v>
      </c>
      <c r="J94">
        <f>'Raw counts'!J94/'Raw counts'!J$1246*10000</f>
        <v>0.98179723971298005</v>
      </c>
      <c r="K94">
        <f>'Raw counts'!K94/'Raw counts'!K$1246*10000</f>
        <v>0</v>
      </c>
      <c r="L94">
        <f>'Raw counts'!L94/'Raw counts'!L$1246*10000</f>
        <v>0.31882606884743697</v>
      </c>
      <c r="M94">
        <f>'Raw counts'!M94/'Raw counts'!M$1246*10000</f>
        <v>0</v>
      </c>
      <c r="N94">
        <f>'Raw counts'!N94/'Raw counts'!N$1246*10000</f>
        <v>0</v>
      </c>
      <c r="O94">
        <f>'Raw counts'!O94/'Raw counts'!O$1246*10000</f>
        <v>0</v>
      </c>
      <c r="P94">
        <f>'Raw counts'!P94/'Raw counts'!P$1246*10000</f>
        <v>0</v>
      </c>
      <c r="Q94">
        <f>'Raw counts'!Q94/'Raw counts'!Q$1246*10000</f>
        <v>0</v>
      </c>
      <c r="R94">
        <f>'Raw counts'!R94/'Raw counts'!R$1246*10000</f>
        <v>0</v>
      </c>
      <c r="S94">
        <f>'Raw counts'!S94/'Raw counts'!S$1246*10000</f>
        <v>0</v>
      </c>
      <c r="T94">
        <f>'Raw counts'!T94/'Raw counts'!T$1246*10000</f>
        <v>0</v>
      </c>
      <c r="U94">
        <f t="shared" si="4"/>
        <v>1</v>
      </c>
      <c r="V94">
        <f t="shared" si="5"/>
        <v>0.33645811246733071</v>
      </c>
      <c r="W94">
        <f t="shared" si="6"/>
        <v>0.13006233085604171</v>
      </c>
      <c r="X94">
        <f t="shared" si="7"/>
        <v>0</v>
      </c>
    </row>
    <row r="95" spans="1:24" x14ac:dyDescent="0.25">
      <c r="A95">
        <v>97</v>
      </c>
      <c r="B95" t="s">
        <v>42</v>
      </c>
      <c r="C95">
        <v>28100</v>
      </c>
      <c r="D95">
        <v>541</v>
      </c>
      <c r="E95">
        <f>'Raw counts'!E95/'Raw counts'!E$1246*10000</f>
        <v>5.0582240728859862</v>
      </c>
      <c r="F95">
        <f>'Raw counts'!F95/'Raw counts'!F$1246*10000</f>
        <v>7.375393854058804</v>
      </c>
      <c r="G95">
        <f>'Raw counts'!G95/'Raw counts'!G$1246*10000</f>
        <v>11.246814518308556</v>
      </c>
      <c r="H95">
        <f>'Raw counts'!H95/'Raw counts'!H$1246*10000</f>
        <v>21.043933508649182</v>
      </c>
      <c r="I95">
        <f>'Raw counts'!I95/'Raw counts'!I$1246*10000</f>
        <v>6.668426155762055</v>
      </c>
      <c r="J95">
        <f>'Raw counts'!J95/'Raw counts'!J$1246*10000</f>
        <v>13.793053904260402</v>
      </c>
      <c r="K95">
        <f>'Raw counts'!K95/'Raw counts'!K$1246*10000</f>
        <v>10.175028076626466</v>
      </c>
      <c r="L95">
        <f>'Raw counts'!L95/'Raw counts'!L$1246*10000</f>
        <v>9.8157728004732192</v>
      </c>
      <c r="M95">
        <f>'Raw counts'!M95/'Raw counts'!M$1246*10000</f>
        <v>12.983215592134371</v>
      </c>
      <c r="N95">
        <f>'Raw counts'!N95/'Raw counts'!N$1246*10000</f>
        <v>14.236839547055263</v>
      </c>
      <c r="O95">
        <f>'Raw counts'!O95/'Raw counts'!O$1246*10000</f>
        <v>6.3927933854483046</v>
      </c>
      <c r="P95">
        <f>'Raw counts'!P95/'Raw counts'!P$1246*10000</f>
        <v>13.078172937438261</v>
      </c>
      <c r="Q95">
        <f>'Raw counts'!Q95/'Raw counts'!Q$1246*10000</f>
        <v>4.2132814755229706</v>
      </c>
      <c r="R95">
        <f>'Raw counts'!R95/'Raw counts'!R$1246*10000</f>
        <v>8.1346698705488478</v>
      </c>
      <c r="S95">
        <f>'Raw counts'!S95/'Raw counts'!S$1246*10000</f>
        <v>18.565333952366526</v>
      </c>
      <c r="T95">
        <f>'Raw counts'!T95/'Raw counts'!T$1246*10000</f>
        <v>23.454036981746672</v>
      </c>
      <c r="U95">
        <f t="shared" si="4"/>
        <v>1</v>
      </c>
      <c r="V95">
        <f t="shared" si="5"/>
        <v>0.72781458975456859</v>
      </c>
      <c r="W95">
        <f t="shared" si="6"/>
        <v>11.239670203021429</v>
      </c>
      <c r="X95">
        <f t="shared" si="7"/>
        <v>12.306381433845262</v>
      </c>
    </row>
    <row r="96" spans="1:24" x14ac:dyDescent="0.25">
      <c r="A96">
        <v>98</v>
      </c>
      <c r="B96" t="s">
        <v>564</v>
      </c>
      <c r="C96">
        <v>116100</v>
      </c>
      <c r="D96">
        <v>81</v>
      </c>
      <c r="E96">
        <f>'Raw counts'!E96/'Raw counts'!E$1246*10000</f>
        <v>0</v>
      </c>
      <c r="F96">
        <f>'Raw counts'!F96/'Raw counts'!F$1246*10000</f>
        <v>0</v>
      </c>
      <c r="G96">
        <f>'Raw counts'!G96/'Raw counts'!G$1246*10000</f>
        <v>0</v>
      </c>
      <c r="H96">
        <f>'Raw counts'!H96/'Raw counts'!H$1246*10000</f>
        <v>0</v>
      </c>
      <c r="I96">
        <f>'Raw counts'!I96/'Raw counts'!I$1246*10000</f>
        <v>0</v>
      </c>
      <c r="J96">
        <f>'Raw counts'!J96/'Raw counts'!J$1246*10000</f>
        <v>0</v>
      </c>
      <c r="K96">
        <f>'Raw counts'!K96/'Raw counts'!K$1246*10000</f>
        <v>0</v>
      </c>
      <c r="L96">
        <f>'Raw counts'!L96/'Raw counts'!L$1246*10000</f>
        <v>0</v>
      </c>
      <c r="M96">
        <f>'Raw counts'!M96/'Raw counts'!M$1246*10000</f>
        <v>0</v>
      </c>
      <c r="N96">
        <f>'Raw counts'!N96/'Raw counts'!N$1246*10000</f>
        <v>0</v>
      </c>
      <c r="O96">
        <f>'Raw counts'!O96/'Raw counts'!O$1246*10000</f>
        <v>0</v>
      </c>
      <c r="P96">
        <f>'Raw counts'!P96/'Raw counts'!P$1246*10000</f>
        <v>0</v>
      </c>
      <c r="Q96">
        <f>'Raw counts'!Q96/'Raw counts'!Q$1246*10000</f>
        <v>0</v>
      </c>
      <c r="R96">
        <f>'Raw counts'!R96/'Raw counts'!R$1246*10000</f>
        <v>0</v>
      </c>
      <c r="S96">
        <f>'Raw counts'!S96/'Raw counts'!S$1246*10000</f>
        <v>0</v>
      </c>
      <c r="T96">
        <f>'Raw counts'!T96/'Raw counts'!T$1246*10000</f>
        <v>0</v>
      </c>
      <c r="U96">
        <f t="shared" si="4"/>
        <v>0</v>
      </c>
      <c r="V96" t="str">
        <f t="shared" si="5"/>
        <v/>
      </c>
      <c r="W96">
        <f t="shared" si="6"/>
        <v>0</v>
      </c>
      <c r="X96">
        <f t="shared" si="7"/>
        <v>0</v>
      </c>
    </row>
    <row r="97" spans="1:24" x14ac:dyDescent="0.25">
      <c r="A97">
        <v>99</v>
      </c>
      <c r="B97" t="s">
        <v>565</v>
      </c>
      <c r="C97">
        <v>85200</v>
      </c>
      <c r="D97">
        <v>612</v>
      </c>
      <c r="E97">
        <f>'Raw counts'!E97/'Raw counts'!E$1246*10000</f>
        <v>0</v>
      </c>
      <c r="F97">
        <f>'Raw counts'!F97/'Raw counts'!F$1246*10000</f>
        <v>0</v>
      </c>
      <c r="G97">
        <f>'Raw counts'!G97/'Raw counts'!G$1246*10000</f>
        <v>0</v>
      </c>
      <c r="H97">
        <f>'Raw counts'!H97/'Raw counts'!H$1246*10000</f>
        <v>0</v>
      </c>
      <c r="I97">
        <f>'Raw counts'!I97/'Raw counts'!I$1246*10000</f>
        <v>0</v>
      </c>
      <c r="J97">
        <f>'Raw counts'!J97/'Raw counts'!J$1246*10000</f>
        <v>0</v>
      </c>
      <c r="K97">
        <f>'Raw counts'!K97/'Raw counts'!K$1246*10000</f>
        <v>0</v>
      </c>
      <c r="L97">
        <f>'Raw counts'!L97/'Raw counts'!L$1246*10000</f>
        <v>0</v>
      </c>
      <c r="M97">
        <f>'Raw counts'!M97/'Raw counts'!M$1246*10000</f>
        <v>0</v>
      </c>
      <c r="N97">
        <f>'Raw counts'!N97/'Raw counts'!N$1246*10000</f>
        <v>0</v>
      </c>
      <c r="O97">
        <f>'Raw counts'!O97/'Raw counts'!O$1246*10000</f>
        <v>0</v>
      </c>
      <c r="P97">
        <f>'Raw counts'!P97/'Raw counts'!P$1246*10000</f>
        <v>0</v>
      </c>
      <c r="Q97">
        <f>'Raw counts'!Q97/'Raw counts'!Q$1246*10000</f>
        <v>0</v>
      </c>
      <c r="R97">
        <f>'Raw counts'!R97/'Raw counts'!R$1246*10000</f>
        <v>0</v>
      </c>
      <c r="S97">
        <f>'Raw counts'!S97/'Raw counts'!S$1246*10000</f>
        <v>0</v>
      </c>
      <c r="T97">
        <f>'Raw counts'!T97/'Raw counts'!T$1246*10000</f>
        <v>0</v>
      </c>
      <c r="U97">
        <f t="shared" si="4"/>
        <v>0</v>
      </c>
      <c r="V97" t="str">
        <f t="shared" si="5"/>
        <v/>
      </c>
      <c r="W97">
        <f t="shared" si="6"/>
        <v>0</v>
      </c>
      <c r="X97">
        <f t="shared" si="7"/>
        <v>0</v>
      </c>
    </row>
    <row r="98" spans="1:24" x14ac:dyDescent="0.25">
      <c r="A98">
        <v>100</v>
      </c>
      <c r="B98" t="s">
        <v>43</v>
      </c>
      <c r="C98">
        <v>84200</v>
      </c>
      <c r="D98">
        <v>165</v>
      </c>
      <c r="E98">
        <f>'Raw counts'!E98/'Raw counts'!E$1246*10000</f>
        <v>0</v>
      </c>
      <c r="F98">
        <f>'Raw counts'!F98/'Raw counts'!F$1246*10000</f>
        <v>0.66104682430744721</v>
      </c>
      <c r="G98">
        <f>'Raw counts'!G98/'Raw counts'!G$1246*10000</f>
        <v>0.31737042732440368</v>
      </c>
      <c r="H98">
        <f>'Raw counts'!H98/'Raw counts'!H$1246*10000</f>
        <v>0</v>
      </c>
      <c r="I98">
        <f>'Raw counts'!I98/'Raw counts'!I$1246*10000</f>
        <v>0.63589211443131832</v>
      </c>
      <c r="J98">
        <f>'Raw counts'!J98/'Raw counts'!J$1246*10000</f>
        <v>0</v>
      </c>
      <c r="K98">
        <f>'Raw counts'!K98/'Raw counts'!K$1246*10000</f>
        <v>2.9322847483073386E-2</v>
      </c>
      <c r="L98">
        <f>'Raw counts'!L98/'Raw counts'!L$1246*10000</f>
        <v>2.2249989485523263</v>
      </c>
      <c r="M98">
        <f>'Raw counts'!M98/'Raw counts'!M$1246*10000</f>
        <v>1.3554374781020126</v>
      </c>
      <c r="N98">
        <f>'Raw counts'!N98/'Raw counts'!N$1246*10000</f>
        <v>0.54093718543326719</v>
      </c>
      <c r="O98">
        <f>'Raw counts'!O98/'Raw counts'!O$1246*10000</f>
        <v>0.90630888244599062</v>
      </c>
      <c r="P98">
        <f>'Raw counts'!P98/'Raw counts'!P$1246*10000</f>
        <v>4.4788263484377609E-2</v>
      </c>
      <c r="Q98">
        <f>'Raw counts'!Q98/'Raw counts'!Q$1246*10000</f>
        <v>6.459039997853612E-2</v>
      </c>
      <c r="R98">
        <f>'Raw counts'!R98/'Raw counts'!R$1246*10000</f>
        <v>0.14893019333706858</v>
      </c>
      <c r="S98">
        <f>'Raw counts'!S98/'Raw counts'!S$1246*10000</f>
        <v>1.545695690453206</v>
      </c>
      <c r="T98">
        <f>'Raw counts'!T98/'Raw counts'!T$1246*10000</f>
        <v>4.7781798274804041E-2</v>
      </c>
      <c r="U98">
        <f t="shared" si="4"/>
        <v>1</v>
      </c>
      <c r="V98">
        <f t="shared" si="5"/>
        <v>0.74801776303109391</v>
      </c>
      <c r="W98">
        <f t="shared" si="6"/>
        <v>0.57650058256338488</v>
      </c>
      <c r="X98">
        <f t="shared" si="7"/>
        <v>0.45968253799566378</v>
      </c>
    </row>
    <row r="99" spans="1:24" x14ac:dyDescent="0.25">
      <c r="A99">
        <v>101</v>
      </c>
      <c r="B99" t="s">
        <v>44</v>
      </c>
      <c r="C99">
        <v>90100</v>
      </c>
      <c r="D99">
        <v>607</v>
      </c>
      <c r="E99">
        <f>'Raw counts'!E99/'Raw counts'!E$1246*10000</f>
        <v>4.7114310414442446</v>
      </c>
      <c r="F99">
        <f>'Raw counts'!F99/'Raw counts'!F$1246*10000</f>
        <v>1.1946060467841724</v>
      </c>
      <c r="G99">
        <f>'Raw counts'!G99/'Raw counts'!G$1246*10000</f>
        <v>0.68928889684518913</v>
      </c>
      <c r="H99">
        <f>'Raw counts'!H99/'Raw counts'!H$1246*10000</f>
        <v>4.1858669690462982</v>
      </c>
      <c r="I99">
        <f>'Raw counts'!I99/'Raw counts'!I$1246*10000</f>
        <v>0.34889655836054628</v>
      </c>
      <c r="J99">
        <f>'Raw counts'!J99/'Raw counts'!J$1246*10000</f>
        <v>1.9935273221001362</v>
      </c>
      <c r="K99">
        <f>'Raw counts'!K99/'Raw counts'!K$1246*10000</f>
        <v>4.0582820916573565</v>
      </c>
      <c r="L99">
        <f>'Raw counts'!L99/'Raw counts'!L$1246*10000</f>
        <v>6.1390977086580953</v>
      </c>
      <c r="M99">
        <f>'Raw counts'!M99/'Raw counts'!M$1246*10000</f>
        <v>1.5429822863928571</v>
      </c>
      <c r="N99">
        <f>'Raw counts'!N99/'Raw counts'!N$1246*10000</f>
        <v>7.7220743137937422</v>
      </c>
      <c r="O99">
        <f>'Raw counts'!O99/'Raw counts'!O$1246*10000</f>
        <v>0.55262736734511619</v>
      </c>
      <c r="P99">
        <f>'Raw counts'!P99/'Raw counts'!P$1246*10000</f>
        <v>5.9020978324968709</v>
      </c>
      <c r="Q99">
        <f>'Raw counts'!Q99/'Raw counts'!Q$1246*10000</f>
        <v>7.7856274435666224</v>
      </c>
      <c r="R99">
        <f>'Raw counts'!R99/'Raw counts'!R$1246*10000</f>
        <v>1.8898727982083183</v>
      </c>
      <c r="S99">
        <f>'Raw counts'!S99/'Raw counts'!S$1246*10000</f>
        <v>13.135582424364241</v>
      </c>
      <c r="T99">
        <f>'Raw counts'!T99/'Raw counts'!T$1246*10000</f>
        <v>0.79863862830743892</v>
      </c>
      <c r="U99">
        <f t="shared" si="4"/>
        <v>1</v>
      </c>
      <c r="V99">
        <f t="shared" si="5"/>
        <v>0.35688925874022626</v>
      </c>
      <c r="W99">
        <f t="shared" si="6"/>
        <v>3.2586053235082639</v>
      </c>
      <c r="X99">
        <f t="shared" si="7"/>
        <v>5.0107410823814353</v>
      </c>
    </row>
    <row r="100" spans="1:24" x14ac:dyDescent="0.25">
      <c r="A100">
        <v>102</v>
      </c>
      <c r="B100" t="s">
        <v>566</v>
      </c>
      <c r="C100">
        <v>108800</v>
      </c>
      <c r="D100">
        <v>760</v>
      </c>
      <c r="E100">
        <f>'Raw counts'!E100/'Raw counts'!E$1246*10000</f>
        <v>0</v>
      </c>
      <c r="F100">
        <f>'Raw counts'!F100/'Raw counts'!F$1246*10000</f>
        <v>0</v>
      </c>
      <c r="G100">
        <f>'Raw counts'!G100/'Raw counts'!G$1246*10000</f>
        <v>0</v>
      </c>
      <c r="H100">
        <f>'Raw counts'!H100/'Raw counts'!H$1246*10000</f>
        <v>0</v>
      </c>
      <c r="I100">
        <f>'Raw counts'!I100/'Raw counts'!I$1246*10000</f>
        <v>0</v>
      </c>
      <c r="J100">
        <f>'Raw counts'!J100/'Raw counts'!J$1246*10000</f>
        <v>0</v>
      </c>
      <c r="K100">
        <f>'Raw counts'!K100/'Raw counts'!K$1246*10000</f>
        <v>0</v>
      </c>
      <c r="L100">
        <f>'Raw counts'!L100/'Raw counts'!L$1246*10000</f>
        <v>0</v>
      </c>
      <c r="M100">
        <f>'Raw counts'!M100/'Raw counts'!M$1246*10000</f>
        <v>0</v>
      </c>
      <c r="N100">
        <f>'Raw counts'!N100/'Raw counts'!N$1246*10000</f>
        <v>0</v>
      </c>
      <c r="O100">
        <f>'Raw counts'!O100/'Raw counts'!O$1246*10000</f>
        <v>0</v>
      </c>
      <c r="P100">
        <f>'Raw counts'!P100/'Raw counts'!P$1246*10000</f>
        <v>0</v>
      </c>
      <c r="Q100">
        <f>'Raw counts'!Q100/'Raw counts'!Q$1246*10000</f>
        <v>0</v>
      </c>
      <c r="R100">
        <f>'Raw counts'!R100/'Raw counts'!R$1246*10000</f>
        <v>0</v>
      </c>
      <c r="S100">
        <f>'Raw counts'!S100/'Raw counts'!S$1246*10000</f>
        <v>0</v>
      </c>
      <c r="T100">
        <f>'Raw counts'!T100/'Raw counts'!T$1246*10000</f>
        <v>0</v>
      </c>
      <c r="U100">
        <f t="shared" si="4"/>
        <v>0</v>
      </c>
      <c r="V100" t="str">
        <f t="shared" si="5"/>
        <v/>
      </c>
      <c r="W100">
        <f t="shared" si="6"/>
        <v>0</v>
      </c>
      <c r="X100">
        <f t="shared" si="7"/>
        <v>0</v>
      </c>
    </row>
    <row r="101" spans="1:24" x14ac:dyDescent="0.25">
      <c r="A101">
        <v>103</v>
      </c>
      <c r="B101" t="s">
        <v>567</v>
      </c>
      <c r="C101">
        <v>70900</v>
      </c>
      <c r="D101">
        <v>71</v>
      </c>
      <c r="E101">
        <f>'Raw counts'!E101/'Raw counts'!E$1246*10000</f>
        <v>0</v>
      </c>
      <c r="F101">
        <f>'Raw counts'!F101/'Raw counts'!F$1246*10000</f>
        <v>0</v>
      </c>
      <c r="G101">
        <f>'Raw counts'!G101/'Raw counts'!G$1246*10000</f>
        <v>0</v>
      </c>
      <c r="H101">
        <f>'Raw counts'!H101/'Raw counts'!H$1246*10000</f>
        <v>0</v>
      </c>
      <c r="I101">
        <f>'Raw counts'!I101/'Raw counts'!I$1246*10000</f>
        <v>0</v>
      </c>
      <c r="J101">
        <f>'Raw counts'!J101/'Raw counts'!J$1246*10000</f>
        <v>0</v>
      </c>
      <c r="K101">
        <f>'Raw counts'!K101/'Raw counts'!K$1246*10000</f>
        <v>0</v>
      </c>
      <c r="L101">
        <f>'Raw counts'!L101/'Raw counts'!L$1246*10000</f>
        <v>0</v>
      </c>
      <c r="M101">
        <f>'Raw counts'!M101/'Raw counts'!M$1246*10000</f>
        <v>0</v>
      </c>
      <c r="N101">
        <f>'Raw counts'!N101/'Raw counts'!N$1246*10000</f>
        <v>0</v>
      </c>
      <c r="O101">
        <f>'Raw counts'!O101/'Raw counts'!O$1246*10000</f>
        <v>0</v>
      </c>
      <c r="P101">
        <f>'Raw counts'!P101/'Raw counts'!P$1246*10000</f>
        <v>0</v>
      </c>
      <c r="Q101">
        <f>'Raw counts'!Q101/'Raw counts'!Q$1246*10000</f>
        <v>0</v>
      </c>
      <c r="R101">
        <f>'Raw counts'!R101/'Raw counts'!R$1246*10000</f>
        <v>0</v>
      </c>
      <c r="S101">
        <f>'Raw counts'!S101/'Raw counts'!S$1246*10000</f>
        <v>0</v>
      </c>
      <c r="T101">
        <f>'Raw counts'!T101/'Raw counts'!T$1246*10000</f>
        <v>0</v>
      </c>
      <c r="U101">
        <f t="shared" si="4"/>
        <v>0</v>
      </c>
      <c r="V101" t="str">
        <f t="shared" si="5"/>
        <v/>
      </c>
      <c r="W101">
        <f t="shared" si="6"/>
        <v>0</v>
      </c>
      <c r="X101">
        <f t="shared" si="7"/>
        <v>0</v>
      </c>
    </row>
    <row r="102" spans="1:24" x14ac:dyDescent="0.25">
      <c r="A102">
        <v>104</v>
      </c>
      <c r="B102" t="s">
        <v>45</v>
      </c>
      <c r="C102">
        <v>23400</v>
      </c>
      <c r="D102">
        <v>95</v>
      </c>
      <c r="E102">
        <f>'Raw counts'!E102/'Raw counts'!E$1246*10000</f>
        <v>0</v>
      </c>
      <c r="F102">
        <f>'Raw counts'!F102/'Raw counts'!F$1246*10000</f>
        <v>4.7217630307674801E-3</v>
      </c>
      <c r="G102">
        <f>'Raw counts'!G102/'Raw counts'!G$1246*10000</f>
        <v>0</v>
      </c>
      <c r="H102">
        <f>'Raw counts'!H102/'Raw counts'!H$1246*10000</f>
        <v>0</v>
      </c>
      <c r="I102">
        <f>'Raw counts'!I102/'Raw counts'!I$1246*10000</f>
        <v>0</v>
      </c>
      <c r="J102">
        <f>'Raw counts'!J102/'Raw counts'!J$1246*10000</f>
        <v>0</v>
      </c>
      <c r="K102">
        <f>'Raw counts'!K102/'Raw counts'!K$1246*10000</f>
        <v>5.8645694966146774E-3</v>
      </c>
      <c r="L102">
        <f>'Raw counts'!L102/'Raw counts'!L$1246*10000</f>
        <v>0</v>
      </c>
      <c r="M102">
        <f>'Raw counts'!M102/'Raw counts'!M$1246*10000</f>
        <v>8.5247640132202034E-3</v>
      </c>
      <c r="N102">
        <f>'Raw counts'!N102/'Raw counts'!N$1246*10000</f>
        <v>1.5679338708210644E-2</v>
      </c>
      <c r="O102">
        <f>'Raw counts'!O102/'Raw counts'!O$1246*10000</f>
        <v>0</v>
      </c>
      <c r="P102">
        <f>'Raw counts'!P102/'Raw counts'!P$1246*10000</f>
        <v>4.9764737204864001E-3</v>
      </c>
      <c r="Q102">
        <f>'Raw counts'!Q102/'Raw counts'!Q$1246*10000</f>
        <v>0</v>
      </c>
      <c r="R102">
        <f>'Raw counts'!R102/'Raw counts'!R$1246*10000</f>
        <v>0</v>
      </c>
      <c r="S102">
        <f>'Raw counts'!S102/'Raw counts'!S$1246*10000</f>
        <v>0</v>
      </c>
      <c r="T102">
        <f>'Raw counts'!T102/'Raw counts'!T$1246*10000</f>
        <v>0</v>
      </c>
      <c r="U102">
        <f t="shared" si="4"/>
        <v>1</v>
      </c>
      <c r="V102">
        <f t="shared" si="5"/>
        <v>0.26618880603138034</v>
      </c>
      <c r="W102">
        <f t="shared" si="6"/>
        <v>3.4790435248813006E-3</v>
      </c>
      <c r="X102">
        <f t="shared" si="7"/>
        <v>8.2941228674773338E-4</v>
      </c>
    </row>
    <row r="103" spans="1:24" x14ac:dyDescent="0.25">
      <c r="A103">
        <v>105</v>
      </c>
      <c r="B103" t="s">
        <v>46</v>
      </c>
      <c r="C103">
        <v>86800</v>
      </c>
      <c r="D103">
        <v>398</v>
      </c>
      <c r="E103">
        <f>'Raw counts'!E103/'Raw counts'!E$1246*10000</f>
        <v>3.4679303144174251E-2</v>
      </c>
      <c r="F103">
        <f>'Raw counts'!F103/'Raw counts'!F$1246*10000</f>
        <v>1.0435096297996131</v>
      </c>
      <c r="G103">
        <f>'Raw counts'!G103/'Raw counts'!G$1246*10000</f>
        <v>3.2927181834906882</v>
      </c>
      <c r="H103">
        <f>'Raw counts'!H103/'Raw counts'!H$1246*10000</f>
        <v>3.6189051605587594E-2</v>
      </c>
      <c r="I103">
        <f>'Raw counts'!I103/'Raw counts'!I$1246*10000</f>
        <v>0.19695773455837295</v>
      </c>
      <c r="J103">
        <f>'Raw counts'!J103/'Raw counts'!J$1246*10000</f>
        <v>5.3879116813517196E-2</v>
      </c>
      <c r="K103">
        <f>'Raw counts'!K103/'Raw counts'!K$1246*10000</f>
        <v>5.2781125469532092E-2</v>
      </c>
      <c r="L103">
        <f>'Raw counts'!L103/'Raw counts'!L$1246*10000</f>
        <v>0.44771320306235829</v>
      </c>
      <c r="M103">
        <f>'Raw counts'!M103/'Raw counts'!M$1246*10000</f>
        <v>0.45181249270067086</v>
      </c>
      <c r="N103">
        <f>'Raw counts'!N103/'Raw counts'!N$1246*10000</f>
        <v>0.41550247576758204</v>
      </c>
      <c r="O103">
        <f>'Raw counts'!O103/'Raw counts'!O$1246*10000</f>
        <v>6.9631048285484649</v>
      </c>
      <c r="P103">
        <f>'Raw counts'!P103/'Raw counts'!P$1246*10000</f>
        <v>0.95548295433338881</v>
      </c>
      <c r="Q103">
        <f>'Raw counts'!Q103/'Raw counts'!Q$1246*10000</f>
        <v>9.440135381478354E-2</v>
      </c>
      <c r="R103">
        <f>'Raw counts'!R103/'Raw counts'!R$1246*10000</f>
        <v>0.35948667357223446</v>
      </c>
      <c r="S103">
        <f>'Raw counts'!S103/'Raw counts'!S$1246*10000</f>
        <v>1.5343719125011677</v>
      </c>
      <c r="T103">
        <f>'Raw counts'!T103/'Raw counts'!T$1246*10000</f>
        <v>0</v>
      </c>
      <c r="U103">
        <f t="shared" si="4"/>
        <v>1</v>
      </c>
      <c r="V103">
        <f t="shared" si="5"/>
        <v>0.27362433035846506</v>
      </c>
      <c r="W103">
        <f t="shared" si="6"/>
        <v>0.6025742316412096</v>
      </c>
      <c r="X103">
        <f t="shared" si="7"/>
        <v>1.65114128712834</v>
      </c>
    </row>
    <row r="104" spans="1:24" x14ac:dyDescent="0.25">
      <c r="A104">
        <v>106</v>
      </c>
      <c r="B104" t="s">
        <v>568</v>
      </c>
      <c r="C104">
        <v>93700</v>
      </c>
      <c r="D104">
        <v>370</v>
      </c>
      <c r="E104">
        <f>'Raw counts'!E104/'Raw counts'!E$1246*10000</f>
        <v>0</v>
      </c>
      <c r="F104">
        <f>'Raw counts'!F104/'Raw counts'!F$1246*10000</f>
        <v>0</v>
      </c>
      <c r="G104">
        <f>'Raw counts'!G104/'Raw counts'!G$1246*10000</f>
        <v>0</v>
      </c>
      <c r="H104">
        <f>'Raw counts'!H104/'Raw counts'!H$1246*10000</f>
        <v>0</v>
      </c>
      <c r="I104">
        <f>'Raw counts'!I104/'Raw counts'!I$1246*10000</f>
        <v>0</v>
      </c>
      <c r="J104">
        <f>'Raw counts'!J104/'Raw counts'!J$1246*10000</f>
        <v>0</v>
      </c>
      <c r="K104">
        <f>'Raw counts'!K104/'Raw counts'!K$1246*10000</f>
        <v>0</v>
      </c>
      <c r="L104">
        <f>'Raw counts'!L104/'Raw counts'!L$1246*10000</f>
        <v>0</v>
      </c>
      <c r="M104">
        <f>'Raw counts'!M104/'Raw counts'!M$1246*10000</f>
        <v>0</v>
      </c>
      <c r="N104">
        <f>'Raw counts'!N104/'Raw counts'!N$1246*10000</f>
        <v>0</v>
      </c>
      <c r="O104">
        <f>'Raw counts'!O104/'Raw counts'!O$1246*10000</f>
        <v>0</v>
      </c>
      <c r="P104">
        <f>'Raw counts'!P104/'Raw counts'!P$1246*10000</f>
        <v>0</v>
      </c>
      <c r="Q104">
        <f>'Raw counts'!Q104/'Raw counts'!Q$1246*10000</f>
        <v>0</v>
      </c>
      <c r="R104">
        <f>'Raw counts'!R104/'Raw counts'!R$1246*10000</f>
        <v>0</v>
      </c>
      <c r="S104">
        <f>'Raw counts'!S104/'Raw counts'!S$1246*10000</f>
        <v>0</v>
      </c>
      <c r="T104">
        <f>'Raw counts'!T104/'Raw counts'!T$1246*10000</f>
        <v>0</v>
      </c>
      <c r="U104">
        <f t="shared" si="4"/>
        <v>0</v>
      </c>
      <c r="V104" t="str">
        <f t="shared" si="5"/>
        <v/>
      </c>
      <c r="W104">
        <f t="shared" si="6"/>
        <v>0</v>
      </c>
      <c r="X104">
        <f t="shared" si="7"/>
        <v>0</v>
      </c>
    </row>
    <row r="105" spans="1:24" x14ac:dyDescent="0.25">
      <c r="A105">
        <v>107</v>
      </c>
      <c r="B105" t="s">
        <v>569</v>
      </c>
      <c r="C105">
        <v>1000</v>
      </c>
      <c r="D105">
        <v>500</v>
      </c>
      <c r="E105">
        <f>'Raw counts'!E105/'Raw counts'!E$1246*10000</f>
        <v>0</v>
      </c>
      <c r="F105">
        <f>'Raw counts'!F105/'Raw counts'!F$1246*10000</f>
        <v>0</v>
      </c>
      <c r="G105">
        <f>'Raw counts'!G105/'Raw counts'!G$1246*10000</f>
        <v>0</v>
      </c>
      <c r="H105">
        <f>'Raw counts'!H105/'Raw counts'!H$1246*10000</f>
        <v>0</v>
      </c>
      <c r="I105">
        <f>'Raw counts'!I105/'Raw counts'!I$1246*10000</f>
        <v>0</v>
      </c>
      <c r="J105">
        <f>'Raw counts'!J105/'Raw counts'!J$1246*10000</f>
        <v>0</v>
      </c>
      <c r="K105">
        <f>'Raw counts'!K105/'Raw counts'!K$1246*10000</f>
        <v>0</v>
      </c>
      <c r="L105">
        <f>'Raw counts'!L105/'Raw counts'!L$1246*10000</f>
        <v>0</v>
      </c>
      <c r="M105">
        <f>'Raw counts'!M105/'Raw counts'!M$1246*10000</f>
        <v>0</v>
      </c>
      <c r="N105">
        <f>'Raw counts'!N105/'Raw counts'!N$1246*10000</f>
        <v>0</v>
      </c>
      <c r="O105">
        <f>'Raw counts'!O105/'Raw counts'!O$1246*10000</f>
        <v>0</v>
      </c>
      <c r="P105">
        <f>'Raw counts'!P105/'Raw counts'!P$1246*10000</f>
        <v>0</v>
      </c>
      <c r="Q105">
        <f>'Raw counts'!Q105/'Raw counts'!Q$1246*10000</f>
        <v>0</v>
      </c>
      <c r="R105">
        <f>'Raw counts'!R105/'Raw counts'!R$1246*10000</f>
        <v>0</v>
      </c>
      <c r="S105">
        <f>'Raw counts'!S105/'Raw counts'!S$1246*10000</f>
        <v>0</v>
      </c>
      <c r="T105">
        <f>'Raw counts'!T105/'Raw counts'!T$1246*10000</f>
        <v>0</v>
      </c>
      <c r="U105">
        <f t="shared" si="4"/>
        <v>0</v>
      </c>
      <c r="V105" t="str">
        <f t="shared" si="5"/>
        <v/>
      </c>
      <c r="W105">
        <f t="shared" si="6"/>
        <v>0</v>
      </c>
      <c r="X105">
        <f t="shared" si="7"/>
        <v>0</v>
      </c>
    </row>
    <row r="106" spans="1:24" x14ac:dyDescent="0.25">
      <c r="A106">
        <v>108</v>
      </c>
      <c r="B106" t="s">
        <v>570</v>
      </c>
      <c r="C106">
        <v>116200</v>
      </c>
      <c r="D106">
        <v>81</v>
      </c>
      <c r="E106">
        <f>'Raw counts'!E106/'Raw counts'!E$1246*10000</f>
        <v>0</v>
      </c>
      <c r="F106">
        <f>'Raw counts'!F106/'Raw counts'!F$1246*10000</f>
        <v>0</v>
      </c>
      <c r="G106">
        <f>'Raw counts'!G106/'Raw counts'!G$1246*10000</f>
        <v>0</v>
      </c>
      <c r="H106">
        <f>'Raw counts'!H106/'Raw counts'!H$1246*10000</f>
        <v>0</v>
      </c>
      <c r="I106">
        <f>'Raw counts'!I106/'Raw counts'!I$1246*10000</f>
        <v>0</v>
      </c>
      <c r="J106">
        <f>'Raw counts'!J106/'Raw counts'!J$1246*10000</f>
        <v>0</v>
      </c>
      <c r="K106">
        <f>'Raw counts'!K106/'Raw counts'!K$1246*10000</f>
        <v>0</v>
      </c>
      <c r="L106">
        <f>'Raw counts'!L106/'Raw counts'!L$1246*10000</f>
        <v>0</v>
      </c>
      <c r="M106">
        <f>'Raw counts'!M106/'Raw counts'!M$1246*10000</f>
        <v>0</v>
      </c>
      <c r="N106">
        <f>'Raw counts'!N106/'Raw counts'!N$1246*10000</f>
        <v>0</v>
      </c>
      <c r="O106">
        <f>'Raw counts'!O106/'Raw counts'!O$1246*10000</f>
        <v>0</v>
      </c>
      <c r="P106">
        <f>'Raw counts'!P106/'Raw counts'!P$1246*10000</f>
        <v>0</v>
      </c>
      <c r="Q106">
        <f>'Raw counts'!Q106/'Raw counts'!Q$1246*10000</f>
        <v>0</v>
      </c>
      <c r="R106">
        <f>'Raw counts'!R106/'Raw counts'!R$1246*10000</f>
        <v>0</v>
      </c>
      <c r="S106">
        <f>'Raw counts'!S106/'Raw counts'!S$1246*10000</f>
        <v>0</v>
      </c>
      <c r="T106">
        <f>'Raw counts'!T106/'Raw counts'!T$1246*10000</f>
        <v>0</v>
      </c>
      <c r="U106">
        <f t="shared" si="4"/>
        <v>0</v>
      </c>
      <c r="V106" t="str">
        <f t="shared" si="5"/>
        <v/>
      </c>
      <c r="W106">
        <f t="shared" si="6"/>
        <v>0</v>
      </c>
      <c r="X106">
        <f t="shared" si="7"/>
        <v>0</v>
      </c>
    </row>
    <row r="107" spans="1:24" x14ac:dyDescent="0.25">
      <c r="A107">
        <v>109</v>
      </c>
      <c r="B107" t="s">
        <v>571</v>
      </c>
      <c r="C107">
        <v>108900</v>
      </c>
      <c r="D107">
        <v>760</v>
      </c>
      <c r="E107">
        <f>'Raw counts'!E107/'Raw counts'!E$1246*10000</f>
        <v>0</v>
      </c>
      <c r="F107">
        <f>'Raw counts'!F107/'Raw counts'!F$1246*10000</f>
        <v>0</v>
      </c>
      <c r="G107">
        <f>'Raw counts'!G107/'Raw counts'!G$1246*10000</f>
        <v>0</v>
      </c>
      <c r="H107">
        <f>'Raw counts'!H107/'Raw counts'!H$1246*10000</f>
        <v>0</v>
      </c>
      <c r="I107">
        <f>'Raw counts'!I107/'Raw counts'!I$1246*10000</f>
        <v>0</v>
      </c>
      <c r="J107">
        <f>'Raw counts'!J107/'Raw counts'!J$1246*10000</f>
        <v>0</v>
      </c>
      <c r="K107">
        <f>'Raw counts'!K107/'Raw counts'!K$1246*10000</f>
        <v>0</v>
      </c>
      <c r="L107">
        <f>'Raw counts'!L107/'Raw counts'!L$1246*10000</f>
        <v>0</v>
      </c>
      <c r="M107">
        <f>'Raw counts'!M107/'Raw counts'!M$1246*10000</f>
        <v>0</v>
      </c>
      <c r="N107">
        <f>'Raw counts'!N107/'Raw counts'!N$1246*10000</f>
        <v>0</v>
      </c>
      <c r="O107">
        <f>'Raw counts'!O107/'Raw counts'!O$1246*10000</f>
        <v>0</v>
      </c>
      <c r="P107">
        <f>'Raw counts'!P107/'Raw counts'!P$1246*10000</f>
        <v>0</v>
      </c>
      <c r="Q107">
        <f>'Raw counts'!Q107/'Raw counts'!Q$1246*10000</f>
        <v>0</v>
      </c>
      <c r="R107">
        <f>'Raw counts'!R107/'Raw counts'!R$1246*10000</f>
        <v>0</v>
      </c>
      <c r="S107">
        <f>'Raw counts'!S107/'Raw counts'!S$1246*10000</f>
        <v>0</v>
      </c>
      <c r="T107">
        <f>'Raw counts'!T107/'Raw counts'!T$1246*10000</f>
        <v>0</v>
      </c>
      <c r="U107">
        <f t="shared" si="4"/>
        <v>0</v>
      </c>
      <c r="V107" t="str">
        <f t="shared" si="5"/>
        <v/>
      </c>
      <c r="W107">
        <f t="shared" si="6"/>
        <v>0</v>
      </c>
      <c r="X107">
        <f t="shared" si="7"/>
        <v>0</v>
      </c>
    </row>
    <row r="108" spans="1:24" x14ac:dyDescent="0.25">
      <c r="A108">
        <v>110</v>
      </c>
      <c r="B108" t="s">
        <v>572</v>
      </c>
      <c r="C108">
        <v>71500</v>
      </c>
      <c r="D108">
        <v>94</v>
      </c>
      <c r="E108">
        <f>'Raw counts'!E108/'Raw counts'!E$1246*10000</f>
        <v>0</v>
      </c>
      <c r="F108">
        <f>'Raw counts'!F108/'Raw counts'!F$1246*10000</f>
        <v>0</v>
      </c>
      <c r="G108">
        <f>'Raw counts'!G108/'Raw counts'!G$1246*10000</f>
        <v>0</v>
      </c>
      <c r="H108">
        <f>'Raw counts'!H108/'Raw counts'!H$1246*10000</f>
        <v>0</v>
      </c>
      <c r="I108">
        <f>'Raw counts'!I108/'Raw counts'!I$1246*10000</f>
        <v>0</v>
      </c>
      <c r="J108">
        <f>'Raw counts'!J108/'Raw counts'!J$1246*10000</f>
        <v>0</v>
      </c>
      <c r="K108">
        <f>'Raw counts'!K108/'Raw counts'!K$1246*10000</f>
        <v>0</v>
      </c>
      <c r="L108">
        <f>'Raw counts'!L108/'Raw counts'!L$1246*10000</f>
        <v>0</v>
      </c>
      <c r="M108">
        <f>'Raw counts'!M108/'Raw counts'!M$1246*10000</f>
        <v>0</v>
      </c>
      <c r="N108">
        <f>'Raw counts'!N108/'Raw counts'!N$1246*10000</f>
        <v>0</v>
      </c>
      <c r="O108">
        <f>'Raw counts'!O108/'Raw counts'!O$1246*10000</f>
        <v>0</v>
      </c>
      <c r="P108">
        <f>'Raw counts'!P108/'Raw counts'!P$1246*10000</f>
        <v>0</v>
      </c>
      <c r="Q108">
        <f>'Raw counts'!Q108/'Raw counts'!Q$1246*10000</f>
        <v>0</v>
      </c>
      <c r="R108">
        <f>'Raw counts'!R108/'Raw counts'!R$1246*10000</f>
        <v>0</v>
      </c>
      <c r="S108">
        <f>'Raw counts'!S108/'Raw counts'!S$1246*10000</f>
        <v>0</v>
      </c>
      <c r="T108">
        <f>'Raw counts'!T108/'Raw counts'!T$1246*10000</f>
        <v>0</v>
      </c>
      <c r="U108">
        <f t="shared" si="4"/>
        <v>0</v>
      </c>
      <c r="V108" t="str">
        <f t="shared" si="5"/>
        <v/>
      </c>
      <c r="W108">
        <f t="shared" si="6"/>
        <v>0</v>
      </c>
      <c r="X108">
        <f t="shared" si="7"/>
        <v>0</v>
      </c>
    </row>
    <row r="109" spans="1:24" x14ac:dyDescent="0.25">
      <c r="A109">
        <v>111</v>
      </c>
      <c r="B109" t="s">
        <v>573</v>
      </c>
      <c r="C109">
        <v>24000</v>
      </c>
      <c r="D109">
        <v>95</v>
      </c>
      <c r="E109">
        <f>'Raw counts'!E109/'Raw counts'!E$1246*10000</f>
        <v>0</v>
      </c>
      <c r="F109">
        <f>'Raw counts'!F109/'Raw counts'!F$1246*10000</f>
        <v>0</v>
      </c>
      <c r="G109">
        <f>'Raw counts'!G109/'Raw counts'!G$1246*10000</f>
        <v>0</v>
      </c>
      <c r="H109">
        <f>'Raw counts'!H109/'Raw counts'!H$1246*10000</f>
        <v>0</v>
      </c>
      <c r="I109">
        <f>'Raw counts'!I109/'Raw counts'!I$1246*10000</f>
        <v>0</v>
      </c>
      <c r="J109">
        <f>'Raw counts'!J109/'Raw counts'!J$1246*10000</f>
        <v>0</v>
      </c>
      <c r="K109">
        <f>'Raw counts'!K109/'Raw counts'!K$1246*10000</f>
        <v>0</v>
      </c>
      <c r="L109">
        <f>'Raw counts'!L109/'Raw counts'!L$1246*10000</f>
        <v>0</v>
      </c>
      <c r="M109">
        <f>'Raw counts'!M109/'Raw counts'!M$1246*10000</f>
        <v>0</v>
      </c>
      <c r="N109">
        <f>'Raw counts'!N109/'Raw counts'!N$1246*10000</f>
        <v>0</v>
      </c>
      <c r="O109">
        <f>'Raw counts'!O109/'Raw counts'!O$1246*10000</f>
        <v>0</v>
      </c>
      <c r="P109">
        <f>'Raw counts'!P109/'Raw counts'!P$1246*10000</f>
        <v>0</v>
      </c>
      <c r="Q109">
        <f>'Raw counts'!Q109/'Raw counts'!Q$1246*10000</f>
        <v>0</v>
      </c>
      <c r="R109">
        <f>'Raw counts'!R109/'Raw counts'!R$1246*10000</f>
        <v>0</v>
      </c>
      <c r="S109">
        <f>'Raw counts'!S109/'Raw counts'!S$1246*10000</f>
        <v>0</v>
      </c>
      <c r="T109">
        <f>'Raw counts'!T109/'Raw counts'!T$1246*10000</f>
        <v>0</v>
      </c>
      <c r="U109">
        <f t="shared" si="4"/>
        <v>0</v>
      </c>
      <c r="V109" t="str">
        <f t="shared" si="5"/>
        <v/>
      </c>
      <c r="W109">
        <f t="shared" si="6"/>
        <v>0</v>
      </c>
      <c r="X109">
        <f t="shared" si="7"/>
        <v>0</v>
      </c>
    </row>
    <row r="110" spans="1:24" x14ac:dyDescent="0.25">
      <c r="A110">
        <v>112</v>
      </c>
      <c r="B110" t="s">
        <v>574</v>
      </c>
      <c r="C110">
        <v>89800</v>
      </c>
      <c r="D110">
        <v>607</v>
      </c>
      <c r="E110">
        <f>'Raw counts'!E110/'Raw counts'!E$1246*10000</f>
        <v>0</v>
      </c>
      <c r="F110">
        <f>'Raw counts'!F110/'Raw counts'!F$1246*10000</f>
        <v>0</v>
      </c>
      <c r="G110">
        <f>'Raw counts'!G110/'Raw counts'!G$1246*10000</f>
        <v>0</v>
      </c>
      <c r="H110">
        <f>'Raw counts'!H110/'Raw counts'!H$1246*10000</f>
        <v>0</v>
      </c>
      <c r="I110">
        <f>'Raw counts'!I110/'Raw counts'!I$1246*10000</f>
        <v>0</v>
      </c>
      <c r="J110">
        <f>'Raw counts'!J110/'Raw counts'!J$1246*10000</f>
        <v>0</v>
      </c>
      <c r="K110">
        <f>'Raw counts'!K110/'Raw counts'!K$1246*10000</f>
        <v>0</v>
      </c>
      <c r="L110">
        <f>'Raw counts'!L110/'Raw counts'!L$1246*10000</f>
        <v>0</v>
      </c>
      <c r="M110">
        <f>'Raw counts'!M110/'Raw counts'!M$1246*10000</f>
        <v>0</v>
      </c>
      <c r="N110">
        <f>'Raw counts'!N110/'Raw counts'!N$1246*10000</f>
        <v>0</v>
      </c>
      <c r="O110">
        <f>'Raw counts'!O110/'Raw counts'!O$1246*10000</f>
        <v>0</v>
      </c>
      <c r="P110">
        <f>'Raw counts'!P110/'Raw counts'!P$1246*10000</f>
        <v>0</v>
      </c>
      <c r="Q110">
        <f>'Raw counts'!Q110/'Raw counts'!Q$1246*10000</f>
        <v>0</v>
      </c>
      <c r="R110">
        <f>'Raw counts'!R110/'Raw counts'!R$1246*10000</f>
        <v>0</v>
      </c>
      <c r="S110">
        <f>'Raw counts'!S110/'Raw counts'!S$1246*10000</f>
        <v>0</v>
      </c>
      <c r="T110">
        <f>'Raw counts'!T110/'Raw counts'!T$1246*10000</f>
        <v>0</v>
      </c>
      <c r="U110">
        <f t="shared" si="4"/>
        <v>0</v>
      </c>
      <c r="V110" t="str">
        <f t="shared" si="5"/>
        <v/>
      </c>
      <c r="W110">
        <f t="shared" si="6"/>
        <v>0</v>
      </c>
      <c r="X110">
        <f t="shared" si="7"/>
        <v>0</v>
      </c>
    </row>
    <row r="111" spans="1:24" x14ac:dyDescent="0.25">
      <c r="A111">
        <v>113</v>
      </c>
      <c r="B111" t="s">
        <v>47</v>
      </c>
      <c r="C111">
        <v>5100</v>
      </c>
      <c r="D111">
        <v>337</v>
      </c>
      <c r="E111">
        <f>'Raw counts'!E111/'Raw counts'!E$1246*10000</f>
        <v>16.264593174617723</v>
      </c>
      <c r="F111">
        <f>'Raw counts'!F111/'Raw counts'!F$1246*10000</f>
        <v>5.193939333844229</v>
      </c>
      <c r="G111">
        <f>'Raw counts'!G111/'Raw counts'!G$1246*10000</f>
        <v>10.8104301807375</v>
      </c>
      <c r="H111">
        <f>'Raw counts'!H111/'Raw counts'!H$1246*10000</f>
        <v>5.9711935149219526</v>
      </c>
      <c r="I111">
        <f>'Raw counts'!I111/'Raw counts'!I$1246*10000</f>
        <v>11.260355052894406</v>
      </c>
      <c r="J111">
        <f>'Raw counts'!J111/'Raw counts'!J$1246*10000</f>
        <v>0.95785096557363902</v>
      </c>
      <c r="K111">
        <f>'Raw counts'!K111/'Raw counts'!K$1246*10000</f>
        <v>9.8114247678363551</v>
      </c>
      <c r="L111">
        <f>'Raw counts'!L111/'Raw counts'!L$1246*10000</f>
        <v>4.5585344311803757</v>
      </c>
      <c r="M111">
        <f>'Raw counts'!M111/'Raw counts'!M$1246*10000</f>
        <v>13.042888940226911</v>
      </c>
      <c r="N111">
        <f>'Raw counts'!N111/'Raw counts'!N$1246*10000</f>
        <v>5.534806563998357</v>
      </c>
      <c r="O111">
        <f>'Raw counts'!O111/'Raw counts'!O$1246*10000</f>
        <v>11.463702108207091</v>
      </c>
      <c r="P111">
        <f>'Raw counts'!P111/'Raw counts'!P$1246*10000</f>
        <v>4.643049981213812</v>
      </c>
      <c r="Q111">
        <f>'Raw counts'!Q111/'Raw counts'!Q$1246*10000</f>
        <v>8.9283806739561076</v>
      </c>
      <c r="R111">
        <f>'Raw counts'!R111/'Raw counts'!R$1246*10000</f>
        <v>5.7877354445129754</v>
      </c>
      <c r="S111">
        <f>'Raw counts'!S111/'Raw counts'!S$1246*10000</f>
        <v>6.2733729854291287</v>
      </c>
      <c r="T111">
        <f>'Raw counts'!T111/'Raw counts'!T$1246*10000</f>
        <v>11.331112162310674</v>
      </c>
      <c r="U111">
        <f t="shared" si="4"/>
        <v>1</v>
      </c>
      <c r="V111">
        <f t="shared" si="5"/>
        <v>0.90090511039156285</v>
      </c>
      <c r="W111">
        <f t="shared" si="6"/>
        <v>8.3406016925831459</v>
      </c>
      <c r="X111">
        <f t="shared" si="7"/>
        <v>8.07122555927163</v>
      </c>
    </row>
    <row r="112" spans="1:24" x14ac:dyDescent="0.25">
      <c r="A112">
        <v>114</v>
      </c>
      <c r="B112" t="s">
        <v>48</v>
      </c>
      <c r="C112">
        <v>86900</v>
      </c>
      <c r="D112">
        <v>398</v>
      </c>
      <c r="E112">
        <f>'Raw counts'!E112/'Raw counts'!E$1246*10000</f>
        <v>0.76294466917183346</v>
      </c>
      <c r="F112">
        <f>'Raw counts'!F112/'Raw counts'!F$1246*10000</f>
        <v>0.70354269158435456</v>
      </c>
      <c r="G112">
        <f>'Raw counts'!G112/'Raw counts'!G$1246*10000</f>
        <v>6.1440931164833765</v>
      </c>
      <c r="H112">
        <f>'Raw counts'!H112/'Raw counts'!H$1246*10000</f>
        <v>0.31966995584935703</v>
      </c>
      <c r="I112">
        <f>'Raw counts'!I112/'Raw counts'!I$1246*10000</f>
        <v>0.27574082838172209</v>
      </c>
      <c r="J112">
        <f>'Raw counts'!J112/'Raw counts'!J$1246*10000</f>
        <v>0.28136872113725642</v>
      </c>
      <c r="K112">
        <f>'Raw counts'!K112/'Raw counts'!K$1246*10000</f>
        <v>0.16420794590521096</v>
      </c>
      <c r="L112">
        <f>'Raw counts'!L112/'Raw counts'!L$1246*10000</f>
        <v>0.4205790695434275</v>
      </c>
      <c r="M112">
        <f>'Raw counts'!M112/'Raw counts'!M$1246*10000</f>
        <v>2.9410435845609704</v>
      </c>
      <c r="N112">
        <f>'Raw counts'!N112/'Raw counts'!N$1246*10000</f>
        <v>0.81532561282695337</v>
      </c>
      <c r="O112">
        <f>'Raw counts'!O112/'Raw counts'!O$1246*10000</f>
        <v>3.0328189919899979</v>
      </c>
      <c r="P112">
        <f>'Raw counts'!P112/'Raw counts'!P$1246*10000</f>
        <v>0.79623579527782407</v>
      </c>
      <c r="Q112">
        <f>'Raw counts'!Q112/'Raw counts'!Q$1246*10000</f>
        <v>1.2073436303680212</v>
      </c>
      <c r="R112">
        <f>'Raw counts'!R112/'Raw counts'!R$1246*10000</f>
        <v>0.16947228896976768</v>
      </c>
      <c r="S112">
        <f>'Raw counts'!S112/'Raw counts'!S$1246*10000</f>
        <v>2.457259815592276</v>
      </c>
      <c r="T112">
        <f>'Raw counts'!T112/'Raw counts'!T$1246*10000</f>
        <v>0</v>
      </c>
      <c r="U112">
        <f t="shared" si="4"/>
        <v>1</v>
      </c>
      <c r="V112">
        <f t="shared" si="5"/>
        <v>0.99489667559207873</v>
      </c>
      <c r="W112">
        <f t="shared" si="6"/>
        <v>1.2828516195444464</v>
      </c>
      <c r="X112">
        <f t="shared" si="7"/>
        <v>1.2771884203663144</v>
      </c>
    </row>
    <row r="113" spans="1:24" x14ac:dyDescent="0.25">
      <c r="A113">
        <v>115</v>
      </c>
      <c r="B113" t="s">
        <v>49</v>
      </c>
      <c r="C113">
        <v>83000</v>
      </c>
      <c r="D113">
        <v>323</v>
      </c>
      <c r="E113">
        <f>'Raw counts'!E113/'Raw counts'!E$1246*10000</f>
        <v>0</v>
      </c>
      <c r="F113">
        <f>'Raw counts'!F113/'Raw counts'!F$1246*10000</f>
        <v>8.4991734553814646E-2</v>
      </c>
      <c r="G113">
        <f>'Raw counts'!G113/'Raw counts'!G$1246*10000</f>
        <v>0</v>
      </c>
      <c r="H113">
        <f>'Raw counts'!H113/'Raw counts'!H$1246*10000</f>
        <v>0</v>
      </c>
      <c r="I113">
        <f>'Raw counts'!I113/'Raw counts'!I$1246*10000</f>
        <v>0</v>
      </c>
      <c r="J113">
        <f>'Raw counts'!J113/'Raw counts'!J$1246*10000</f>
        <v>5.3879116813517196E-2</v>
      </c>
      <c r="K113">
        <f>'Raw counts'!K113/'Raw counts'!K$1246*10000</f>
        <v>0</v>
      </c>
      <c r="L113">
        <f>'Raw counts'!L113/'Raw counts'!L$1246*10000</f>
        <v>0.14245420097438674</v>
      </c>
      <c r="M113">
        <f>'Raw counts'!M113/'Raw counts'!M$1246*10000</f>
        <v>8.5247640132202034E-3</v>
      </c>
      <c r="N113">
        <f>'Raw counts'!N113/'Raw counts'!N$1246*10000</f>
        <v>0</v>
      </c>
      <c r="O113">
        <f>'Raw counts'!O113/'Raw counts'!O$1246*10000</f>
        <v>8.8420378775218595E-3</v>
      </c>
      <c r="P113">
        <f>'Raw counts'!P113/'Raw counts'!P$1246*10000</f>
        <v>0</v>
      </c>
      <c r="Q113">
        <f>'Raw counts'!Q113/'Raw counts'!Q$1246*10000</f>
        <v>0</v>
      </c>
      <c r="R113">
        <f>'Raw counts'!R113/'Raw counts'!R$1246*10000</f>
        <v>0</v>
      </c>
      <c r="S113">
        <f>'Raw counts'!S113/'Raw counts'!S$1246*10000</f>
        <v>5.6618889760190697E-3</v>
      </c>
      <c r="T113">
        <f>'Raw counts'!T113/'Raw counts'!T$1246*10000</f>
        <v>0</v>
      </c>
      <c r="U113">
        <f t="shared" si="4"/>
        <v>1</v>
      </c>
      <c r="V113">
        <f t="shared" si="5"/>
        <v>0.21695392737417168</v>
      </c>
      <c r="W113">
        <f t="shared" si="6"/>
        <v>2.898498163549388E-2</v>
      </c>
      <c r="X113">
        <f t="shared" si="7"/>
        <v>2.4173211422568214E-3</v>
      </c>
    </row>
    <row r="114" spans="1:24" x14ac:dyDescent="0.25">
      <c r="A114">
        <v>116</v>
      </c>
      <c r="B114" t="s">
        <v>575</v>
      </c>
      <c r="C114">
        <v>116300</v>
      </c>
      <c r="D114">
        <v>81</v>
      </c>
      <c r="E114">
        <f>'Raw counts'!E114/'Raw counts'!E$1246*10000</f>
        <v>0</v>
      </c>
      <c r="F114">
        <f>'Raw counts'!F114/'Raw counts'!F$1246*10000</f>
        <v>0</v>
      </c>
      <c r="G114">
        <f>'Raw counts'!G114/'Raw counts'!G$1246*10000</f>
        <v>0</v>
      </c>
      <c r="H114">
        <f>'Raw counts'!H114/'Raw counts'!H$1246*10000</f>
        <v>0</v>
      </c>
      <c r="I114">
        <f>'Raw counts'!I114/'Raw counts'!I$1246*10000</f>
        <v>0</v>
      </c>
      <c r="J114">
        <f>'Raw counts'!J114/'Raw counts'!J$1246*10000</f>
        <v>0</v>
      </c>
      <c r="K114">
        <f>'Raw counts'!K114/'Raw counts'!K$1246*10000</f>
        <v>0</v>
      </c>
      <c r="L114">
        <f>'Raw counts'!L114/'Raw counts'!L$1246*10000</f>
        <v>0</v>
      </c>
      <c r="M114">
        <f>'Raw counts'!M114/'Raw counts'!M$1246*10000</f>
        <v>0</v>
      </c>
      <c r="N114">
        <f>'Raw counts'!N114/'Raw counts'!N$1246*10000</f>
        <v>0</v>
      </c>
      <c r="O114">
        <f>'Raw counts'!O114/'Raw counts'!O$1246*10000</f>
        <v>0</v>
      </c>
      <c r="P114">
        <f>'Raw counts'!P114/'Raw counts'!P$1246*10000</f>
        <v>0</v>
      </c>
      <c r="Q114">
        <f>'Raw counts'!Q114/'Raw counts'!Q$1246*10000</f>
        <v>0</v>
      </c>
      <c r="R114">
        <f>'Raw counts'!R114/'Raw counts'!R$1246*10000</f>
        <v>0</v>
      </c>
      <c r="S114">
        <f>'Raw counts'!S114/'Raw counts'!S$1246*10000</f>
        <v>0</v>
      </c>
      <c r="T114">
        <f>'Raw counts'!T114/'Raw counts'!T$1246*10000</f>
        <v>0</v>
      </c>
      <c r="U114">
        <f t="shared" si="4"/>
        <v>0</v>
      </c>
      <c r="V114" t="str">
        <f t="shared" si="5"/>
        <v/>
      </c>
      <c r="W114">
        <f t="shared" si="6"/>
        <v>0</v>
      </c>
      <c r="X114">
        <f t="shared" si="7"/>
        <v>0</v>
      </c>
    </row>
    <row r="115" spans="1:24" x14ac:dyDescent="0.25">
      <c r="A115">
        <v>117</v>
      </c>
      <c r="B115" t="s">
        <v>50</v>
      </c>
      <c r="C115">
        <v>98700</v>
      </c>
      <c r="D115">
        <v>848</v>
      </c>
      <c r="E115">
        <f>'Raw counts'!E115/'Raw counts'!E$1246*10000</f>
        <v>5.8508938590385409</v>
      </c>
      <c r="F115">
        <f>'Raw counts'!F115/'Raw counts'!F$1246*10000</f>
        <v>1.0293443407073106</v>
      </c>
      <c r="G115">
        <f>'Raw counts'!G115/'Raw counts'!G$1246*10000</f>
        <v>2.3505247273713645</v>
      </c>
      <c r="H115">
        <f>'Raw counts'!H115/'Raw counts'!H$1246*10000</f>
        <v>5.5429564042558326</v>
      </c>
      <c r="I115">
        <f>'Raw counts'!I115/'Raw counts'!I$1246*10000</f>
        <v>0.37703337758317107</v>
      </c>
      <c r="J115">
        <f>'Raw counts'!J115/'Raw counts'!J$1246*10000</f>
        <v>5.3879116813517196E-2</v>
      </c>
      <c r="K115">
        <f>'Raw counts'!K115/'Raw counts'!K$1246*10000</f>
        <v>4.8089469872240356</v>
      </c>
      <c r="L115">
        <f>'Raw counts'!L115/'Raw counts'!L$1246*10000</f>
        <v>17.582918520267164</v>
      </c>
      <c r="M115">
        <f>'Raw counts'!M115/'Raw counts'!M$1246*10000</f>
        <v>11.840897214362863</v>
      </c>
      <c r="N115">
        <f>'Raw counts'!N115/'Raw counts'!N$1246*10000</f>
        <v>8.6628346362863802</v>
      </c>
      <c r="O115">
        <f>'Raw counts'!O115/'Raw counts'!O$1246*10000</f>
        <v>1.821459802769503</v>
      </c>
      <c r="P115">
        <f>'Raw counts'!P115/'Raw counts'!P$1246*10000</f>
        <v>2.7768723360314116</v>
      </c>
      <c r="Q115">
        <f>'Raw counts'!Q115/'Raw counts'!Q$1246*10000</f>
        <v>2.6978913221803928</v>
      </c>
      <c r="R115">
        <f>'Raw counts'!R115/'Raw counts'!R$1246*10000</f>
        <v>5.6901604902576546</v>
      </c>
      <c r="S115">
        <f>'Raw counts'!S115/'Raw counts'!S$1246*10000</f>
        <v>2.8932252667457448</v>
      </c>
      <c r="T115">
        <f>'Raw counts'!T115/'Raw counts'!T$1246*10000</f>
        <v>8.1911654185378352E-2</v>
      </c>
      <c r="U115">
        <f t="shared" si="4"/>
        <v>1</v>
      </c>
      <c r="V115">
        <f t="shared" si="5"/>
        <v>0.20753136900743988</v>
      </c>
      <c r="W115">
        <f t="shared" si="6"/>
        <v>5.8100229183910175</v>
      </c>
      <c r="X115">
        <f t="shared" si="7"/>
        <v>2.6602534786950143</v>
      </c>
    </row>
    <row r="116" spans="1:24" x14ac:dyDescent="0.25">
      <c r="A116">
        <v>118</v>
      </c>
      <c r="B116" t="s">
        <v>51</v>
      </c>
      <c r="C116">
        <v>71700</v>
      </c>
      <c r="D116">
        <v>157</v>
      </c>
      <c r="E116">
        <f>'Raw counts'!E116/'Raw counts'!E$1246*10000</f>
        <v>0</v>
      </c>
      <c r="F116">
        <f>'Raw counts'!F116/'Raw counts'!F$1246*10000</f>
        <v>0</v>
      </c>
      <c r="G116">
        <f>'Raw counts'!G116/'Raw counts'!G$1246*10000</f>
        <v>0</v>
      </c>
      <c r="H116">
        <f>'Raw counts'!H116/'Raw counts'!H$1246*10000</f>
        <v>0</v>
      </c>
      <c r="I116">
        <f>'Raw counts'!I116/'Raw counts'!I$1246*10000</f>
        <v>0</v>
      </c>
      <c r="J116">
        <f>'Raw counts'!J116/'Raw counts'!J$1246*10000</f>
        <v>0</v>
      </c>
      <c r="K116">
        <f>'Raw counts'!K116/'Raw counts'!K$1246*10000</f>
        <v>0</v>
      </c>
      <c r="L116">
        <f>'Raw counts'!L116/'Raw counts'!L$1246*10000</f>
        <v>0</v>
      </c>
      <c r="M116">
        <f>'Raw counts'!M116/'Raw counts'!M$1246*10000</f>
        <v>0</v>
      </c>
      <c r="N116">
        <f>'Raw counts'!N116/'Raw counts'!N$1246*10000</f>
        <v>0</v>
      </c>
      <c r="O116">
        <f>'Raw counts'!O116/'Raw counts'!O$1246*10000</f>
        <v>0</v>
      </c>
      <c r="P116">
        <f>'Raw counts'!P116/'Raw counts'!P$1246*10000</f>
        <v>0</v>
      </c>
      <c r="Q116">
        <f>'Raw counts'!Q116/'Raw counts'!Q$1246*10000</f>
        <v>0</v>
      </c>
      <c r="R116">
        <f>'Raw counts'!R116/'Raw counts'!R$1246*10000</f>
        <v>0</v>
      </c>
      <c r="S116">
        <f>'Raw counts'!S116/'Raw counts'!S$1246*10000</f>
        <v>0</v>
      </c>
      <c r="T116">
        <f>'Raw counts'!T116/'Raw counts'!T$1246*10000</f>
        <v>0</v>
      </c>
      <c r="U116">
        <f t="shared" si="4"/>
        <v>0</v>
      </c>
      <c r="V116" t="str">
        <f t="shared" si="5"/>
        <v/>
      </c>
      <c r="W116">
        <f t="shared" si="6"/>
        <v>0</v>
      </c>
      <c r="X116">
        <f t="shared" si="7"/>
        <v>0</v>
      </c>
    </row>
    <row r="117" spans="1:24" x14ac:dyDescent="0.25">
      <c r="A117">
        <v>119</v>
      </c>
      <c r="B117" t="s">
        <v>576</v>
      </c>
      <c r="C117">
        <v>24600</v>
      </c>
      <c r="D117">
        <v>95</v>
      </c>
      <c r="E117">
        <f>'Raw counts'!E117/'Raw counts'!E$1246*10000</f>
        <v>0</v>
      </c>
      <c r="F117">
        <f>'Raw counts'!F117/'Raw counts'!F$1246*10000</f>
        <v>0</v>
      </c>
      <c r="G117">
        <f>'Raw counts'!G117/'Raw counts'!G$1246*10000</f>
        <v>0</v>
      </c>
      <c r="H117">
        <f>'Raw counts'!H117/'Raw counts'!H$1246*10000</f>
        <v>0</v>
      </c>
      <c r="I117">
        <f>'Raw counts'!I117/'Raw counts'!I$1246*10000</f>
        <v>0</v>
      </c>
      <c r="J117">
        <f>'Raw counts'!J117/'Raw counts'!J$1246*10000</f>
        <v>0</v>
      </c>
      <c r="K117">
        <f>'Raw counts'!K117/'Raw counts'!K$1246*10000</f>
        <v>0</v>
      </c>
      <c r="L117">
        <f>'Raw counts'!L117/'Raw counts'!L$1246*10000</f>
        <v>0</v>
      </c>
      <c r="M117">
        <f>'Raw counts'!M117/'Raw counts'!M$1246*10000</f>
        <v>0</v>
      </c>
      <c r="N117">
        <f>'Raw counts'!N117/'Raw counts'!N$1246*10000</f>
        <v>0</v>
      </c>
      <c r="O117">
        <f>'Raw counts'!O117/'Raw counts'!O$1246*10000</f>
        <v>0</v>
      </c>
      <c r="P117">
        <f>'Raw counts'!P117/'Raw counts'!P$1246*10000</f>
        <v>0</v>
      </c>
      <c r="Q117">
        <f>'Raw counts'!Q117/'Raw counts'!Q$1246*10000</f>
        <v>0</v>
      </c>
      <c r="R117">
        <f>'Raw counts'!R117/'Raw counts'!R$1246*10000</f>
        <v>0</v>
      </c>
      <c r="S117">
        <f>'Raw counts'!S117/'Raw counts'!S$1246*10000</f>
        <v>0</v>
      </c>
      <c r="T117">
        <f>'Raw counts'!T117/'Raw counts'!T$1246*10000</f>
        <v>0</v>
      </c>
      <c r="U117">
        <f t="shared" si="4"/>
        <v>0</v>
      </c>
      <c r="V117" t="str">
        <f t="shared" si="5"/>
        <v/>
      </c>
      <c r="W117">
        <f t="shared" si="6"/>
        <v>0</v>
      </c>
      <c r="X117">
        <f t="shared" si="7"/>
        <v>0</v>
      </c>
    </row>
    <row r="118" spans="1:24" x14ac:dyDescent="0.25">
      <c r="A118">
        <v>120</v>
      </c>
      <c r="B118" t="s">
        <v>52</v>
      </c>
      <c r="C118">
        <v>24100</v>
      </c>
      <c r="D118">
        <v>111</v>
      </c>
      <c r="E118">
        <f>'Raw counts'!E118/'Raw counts'!E$1246*10000</f>
        <v>15.447152457647901</v>
      </c>
      <c r="F118">
        <f>'Raw counts'!F118/'Raw counts'!F$1246*10000</f>
        <v>8.3811293796122772</v>
      </c>
      <c r="G118">
        <f>'Raw counts'!G118/'Raw counts'!G$1246*10000</f>
        <v>8.5045356697086287</v>
      </c>
      <c r="H118">
        <f>'Raw counts'!H118/'Raw counts'!H$1246*10000</f>
        <v>10.615455137639026</v>
      </c>
      <c r="I118">
        <f>'Raw counts'!I118/'Raw counts'!I$1246*10000</f>
        <v>18.03007375785791</v>
      </c>
      <c r="J118">
        <f>'Raw counts'!J118/'Raw counts'!J$1246*10000</f>
        <v>7.5490629224272423</v>
      </c>
      <c r="K118">
        <f>'Raw counts'!K118/'Raw counts'!K$1246*10000</f>
        <v>11.494556213364769</v>
      </c>
      <c r="L118">
        <f>'Raw counts'!L118/'Raw counts'!L$1246*10000</f>
        <v>12.217143616898595</v>
      </c>
      <c r="M118">
        <f>'Raw counts'!M118/'Raw counts'!M$1246*10000</f>
        <v>9.1896956062513802</v>
      </c>
      <c r="N118">
        <f>'Raw counts'!N118/'Raw counts'!N$1246*10000</f>
        <v>14.942409788924742</v>
      </c>
      <c r="O118">
        <f>'Raw counts'!O118/'Raw counts'!O$1246*10000</f>
        <v>11.16749383931011</v>
      </c>
      <c r="P118">
        <f>'Raw counts'!P118/'Raw counts'!P$1246*10000</f>
        <v>6.3201216250177286</v>
      </c>
      <c r="Q118">
        <f>'Raw counts'!Q118/'Raw counts'!Q$1246*10000</f>
        <v>13.370212795556975</v>
      </c>
      <c r="R118">
        <f>'Raw counts'!R118/'Raw counts'!R$1246*10000</f>
        <v>9.6034297082868356</v>
      </c>
      <c r="S118">
        <f>'Raw counts'!S118/'Raw counts'!S$1246*10000</f>
        <v>13.758390211726338</v>
      </c>
      <c r="T118">
        <f>'Raw counts'!T118/'Raw counts'!T$1246*10000</f>
        <v>14.839661349917712</v>
      </c>
      <c r="U118">
        <f t="shared" si="4"/>
        <v>1</v>
      </c>
      <c r="V118">
        <f t="shared" si="5"/>
        <v>0.94312752057448079</v>
      </c>
      <c r="W118">
        <f t="shared" si="6"/>
        <v>11.637121455033247</v>
      </c>
      <c r="X118">
        <f t="shared" si="7"/>
        <v>11.509884921635949</v>
      </c>
    </row>
    <row r="119" spans="1:24" x14ac:dyDescent="0.25">
      <c r="A119">
        <v>121</v>
      </c>
      <c r="B119" t="s">
        <v>53</v>
      </c>
      <c r="C119">
        <v>16100</v>
      </c>
      <c r="D119">
        <v>409</v>
      </c>
      <c r="E119">
        <f>'Raw counts'!E119/'Raw counts'!E$1246*10000</f>
        <v>0.69358606288348501</v>
      </c>
      <c r="F119">
        <f>'Raw counts'!F119/'Raw counts'!F$1246*10000</f>
        <v>0.28330578184604882</v>
      </c>
      <c r="G119">
        <f>'Raw counts'!G119/'Raw counts'!G$1246*10000</f>
        <v>0.51572694440215594</v>
      </c>
      <c r="H119">
        <f>'Raw counts'!H119/'Raw counts'!H$1246*10000</f>
        <v>0.40411107626239473</v>
      </c>
      <c r="I119">
        <f>'Raw counts'!I119/'Raw counts'!I$1246*10000</f>
        <v>0.11254727689049882</v>
      </c>
      <c r="J119">
        <f>'Raw counts'!J119/'Raw counts'!J$1246*10000</f>
        <v>0.12571793923154012</v>
      </c>
      <c r="K119">
        <f>'Raw counts'!K119/'Raw counts'!K$1246*10000</f>
        <v>0.1290205289255229</v>
      </c>
      <c r="L119">
        <f>'Raw counts'!L119/'Raw counts'!L$1246*10000</f>
        <v>0.25777426842984263</v>
      </c>
      <c r="M119">
        <f>'Raw counts'!M119/'Raw counts'!M$1246*10000</f>
        <v>1.1849421978376082</v>
      </c>
      <c r="N119">
        <f>'Raw counts'!N119/'Raw counts'!N$1246*10000</f>
        <v>0.62717354832842565</v>
      </c>
      <c r="O119">
        <f>'Raw counts'!O119/'Raw counts'!O$1246*10000</f>
        <v>6.6315284081413947E-2</v>
      </c>
      <c r="P119">
        <f>'Raw counts'!P119/'Raw counts'!P$1246*10000</f>
        <v>0.49764737204864007</v>
      </c>
      <c r="Q119">
        <f>'Raw counts'!Q119/'Raw counts'!Q$1246*10000</f>
        <v>0.57137661519474259</v>
      </c>
      <c r="R119">
        <f>'Raw counts'!R119/'Raw counts'!R$1246*10000</f>
        <v>3.5948667357223449E-2</v>
      </c>
      <c r="S119">
        <f>'Raw counts'!S119/'Raw counts'!S$1246*10000</f>
        <v>0.27743255982493442</v>
      </c>
      <c r="T119">
        <f>'Raw counts'!T119/'Raw counts'!T$1246*10000</f>
        <v>0.68259711821148639</v>
      </c>
      <c r="U119">
        <f t="shared" si="4"/>
        <v>1</v>
      </c>
      <c r="V119">
        <f t="shared" si="5"/>
        <v>0.63798767484786434</v>
      </c>
      <c r="W119">
        <f t="shared" si="6"/>
        <v>0.4333905625037523</v>
      </c>
      <c r="X119">
        <f t="shared" si="7"/>
        <v>0.35521960278640674</v>
      </c>
    </row>
    <row r="120" spans="1:24" x14ac:dyDescent="0.25">
      <c r="A120">
        <v>122</v>
      </c>
      <c r="B120" t="s">
        <v>54</v>
      </c>
      <c r="C120">
        <v>86700</v>
      </c>
      <c r="D120">
        <v>398</v>
      </c>
      <c r="E120">
        <f>'Raw counts'!E120/'Raw counts'!E$1246*10000</f>
        <v>0.15357977106705739</v>
      </c>
      <c r="F120">
        <f>'Raw counts'!F120/'Raw counts'!F$1246*10000</f>
        <v>0.65160329824591234</v>
      </c>
      <c r="G120">
        <f>'Raw counts'!G120/'Raw counts'!G$1246*10000</f>
        <v>4.8994059718204817</v>
      </c>
      <c r="H120">
        <f>'Raw counts'!H120/'Raw counts'!H$1246*10000</f>
        <v>0.15078771502328162</v>
      </c>
      <c r="I120">
        <f>'Raw counts'!I120/'Raw counts'!I$1246*10000</f>
        <v>0.33201446682697144</v>
      </c>
      <c r="J120">
        <f>'Raw counts'!J120/'Raw counts'!J$1246*10000</f>
        <v>6.5852253883187689E-2</v>
      </c>
      <c r="K120">
        <f>'Raw counts'!K120/'Raw counts'!K$1246*10000</f>
        <v>1.1729138993229355E-2</v>
      </c>
      <c r="L120">
        <f>'Raw counts'!L120/'Raw counts'!L$1246*10000</f>
        <v>0.48841440334075453</v>
      </c>
      <c r="M120">
        <f>'Raw counts'!M120/'Raw counts'!M$1246*10000</f>
        <v>2.50628061988674</v>
      </c>
      <c r="N120">
        <f>'Raw counts'!N120/'Raw counts'!N$1246*10000</f>
        <v>0.89372230636800654</v>
      </c>
      <c r="O120">
        <f>'Raw counts'!O120/'Raw counts'!O$1246*10000</f>
        <v>2.7719788746031027</v>
      </c>
      <c r="P120">
        <f>'Raw counts'!P120/'Raw counts'!P$1246*10000</f>
        <v>1.1097536396684673</v>
      </c>
      <c r="Q120">
        <f>'Raw counts'!Q120/'Raw counts'!Q$1246*10000</f>
        <v>1.2520600611223924</v>
      </c>
      <c r="R120">
        <f>'Raw counts'!R120/'Raw counts'!R$1246*10000</f>
        <v>0.13352362161254422</v>
      </c>
      <c r="S120">
        <f>'Raw counts'!S120/'Raw counts'!S$1246*10000</f>
        <v>0.85494523537887945</v>
      </c>
      <c r="T120">
        <f>'Raw counts'!T120/'Raw counts'!T$1246*10000</f>
        <v>0</v>
      </c>
      <c r="U120">
        <f t="shared" si="4"/>
        <v>1</v>
      </c>
      <c r="V120">
        <f t="shared" si="5"/>
        <v>0.99445111559090682</v>
      </c>
      <c r="W120">
        <f t="shared" si="6"/>
        <v>1.0153389945455624</v>
      </c>
      <c r="X120">
        <f t="shared" si="7"/>
        <v>1.0203769053975644</v>
      </c>
    </row>
    <row r="121" spans="1:24" x14ac:dyDescent="0.25">
      <c r="A121">
        <v>123</v>
      </c>
      <c r="B121" t="s">
        <v>577</v>
      </c>
      <c r="C121">
        <v>85500</v>
      </c>
      <c r="D121">
        <v>867</v>
      </c>
      <c r="E121">
        <f>'Raw counts'!E121/'Raw counts'!E$1246*10000</f>
        <v>0</v>
      </c>
      <c r="F121">
        <f>'Raw counts'!F121/'Raw counts'!F$1246*10000</f>
        <v>0</v>
      </c>
      <c r="G121">
        <f>'Raw counts'!G121/'Raw counts'!G$1246*10000</f>
        <v>0</v>
      </c>
      <c r="H121">
        <f>'Raw counts'!H121/'Raw counts'!H$1246*10000</f>
        <v>0</v>
      </c>
      <c r="I121">
        <f>'Raw counts'!I121/'Raw counts'!I$1246*10000</f>
        <v>0</v>
      </c>
      <c r="J121">
        <f>'Raw counts'!J121/'Raw counts'!J$1246*10000</f>
        <v>0</v>
      </c>
      <c r="K121">
        <f>'Raw counts'!K121/'Raw counts'!K$1246*10000</f>
        <v>0</v>
      </c>
      <c r="L121">
        <f>'Raw counts'!L121/'Raw counts'!L$1246*10000</f>
        <v>0</v>
      </c>
      <c r="M121">
        <f>'Raw counts'!M121/'Raw counts'!M$1246*10000</f>
        <v>0</v>
      </c>
      <c r="N121">
        <f>'Raw counts'!N121/'Raw counts'!N$1246*10000</f>
        <v>0</v>
      </c>
      <c r="O121">
        <f>'Raw counts'!O121/'Raw counts'!O$1246*10000</f>
        <v>0</v>
      </c>
      <c r="P121">
        <f>'Raw counts'!P121/'Raw counts'!P$1246*10000</f>
        <v>0</v>
      </c>
      <c r="Q121">
        <f>'Raw counts'!Q121/'Raw counts'!Q$1246*10000</f>
        <v>0</v>
      </c>
      <c r="R121">
        <f>'Raw counts'!R121/'Raw counts'!R$1246*10000</f>
        <v>0</v>
      </c>
      <c r="S121">
        <f>'Raw counts'!S121/'Raw counts'!S$1246*10000</f>
        <v>0</v>
      </c>
      <c r="T121">
        <f>'Raw counts'!T121/'Raw counts'!T$1246*10000</f>
        <v>0</v>
      </c>
      <c r="U121">
        <f t="shared" si="4"/>
        <v>0</v>
      </c>
      <c r="V121" t="str">
        <f t="shared" si="5"/>
        <v/>
      </c>
      <c r="W121">
        <f t="shared" si="6"/>
        <v>0</v>
      </c>
      <c r="X121">
        <f t="shared" si="7"/>
        <v>0</v>
      </c>
    </row>
    <row r="122" spans="1:24" x14ac:dyDescent="0.25">
      <c r="A122">
        <v>124</v>
      </c>
      <c r="B122" t="s">
        <v>578</v>
      </c>
      <c r="C122">
        <v>116400</v>
      </c>
      <c r="D122">
        <v>73</v>
      </c>
      <c r="E122">
        <f>'Raw counts'!E122/'Raw counts'!E$1246*10000</f>
        <v>0</v>
      </c>
      <c r="F122">
        <f>'Raw counts'!F122/'Raw counts'!F$1246*10000</f>
        <v>0</v>
      </c>
      <c r="G122">
        <f>'Raw counts'!G122/'Raw counts'!G$1246*10000</f>
        <v>0</v>
      </c>
      <c r="H122">
        <f>'Raw counts'!H122/'Raw counts'!H$1246*10000</f>
        <v>0</v>
      </c>
      <c r="I122">
        <f>'Raw counts'!I122/'Raw counts'!I$1246*10000</f>
        <v>0</v>
      </c>
      <c r="J122">
        <f>'Raw counts'!J122/'Raw counts'!J$1246*10000</f>
        <v>0</v>
      </c>
      <c r="K122">
        <f>'Raw counts'!K122/'Raw counts'!K$1246*10000</f>
        <v>0</v>
      </c>
      <c r="L122">
        <f>'Raw counts'!L122/'Raw counts'!L$1246*10000</f>
        <v>0</v>
      </c>
      <c r="M122">
        <f>'Raw counts'!M122/'Raw counts'!M$1246*10000</f>
        <v>0</v>
      </c>
      <c r="N122">
        <f>'Raw counts'!N122/'Raw counts'!N$1246*10000</f>
        <v>0</v>
      </c>
      <c r="O122">
        <f>'Raw counts'!O122/'Raw counts'!O$1246*10000</f>
        <v>0</v>
      </c>
      <c r="P122">
        <f>'Raw counts'!P122/'Raw counts'!P$1246*10000</f>
        <v>0</v>
      </c>
      <c r="Q122">
        <f>'Raw counts'!Q122/'Raw counts'!Q$1246*10000</f>
        <v>0</v>
      </c>
      <c r="R122">
        <f>'Raw counts'!R122/'Raw counts'!R$1246*10000</f>
        <v>0</v>
      </c>
      <c r="S122">
        <f>'Raw counts'!S122/'Raw counts'!S$1246*10000</f>
        <v>0</v>
      </c>
      <c r="T122">
        <f>'Raw counts'!T122/'Raw counts'!T$1246*10000</f>
        <v>0</v>
      </c>
      <c r="U122">
        <f t="shared" si="4"/>
        <v>0</v>
      </c>
      <c r="V122" t="str">
        <f t="shared" si="5"/>
        <v/>
      </c>
      <c r="W122">
        <f t="shared" si="6"/>
        <v>0</v>
      </c>
      <c r="X122">
        <f t="shared" si="7"/>
        <v>0</v>
      </c>
    </row>
    <row r="123" spans="1:24" x14ac:dyDescent="0.25">
      <c r="A123">
        <v>125</v>
      </c>
      <c r="B123" t="s">
        <v>55</v>
      </c>
      <c r="C123">
        <v>98800</v>
      </c>
      <c r="D123">
        <v>848</v>
      </c>
      <c r="E123">
        <f>'Raw counts'!E123/'Raw counts'!E$1246*10000</f>
        <v>30.448428160584989</v>
      </c>
      <c r="F123">
        <f>'Raw counts'!F123/'Raw counts'!F$1246*10000</f>
        <v>18.877608597008386</v>
      </c>
      <c r="G123">
        <f>'Raw counts'!G123/'Raw counts'!G$1246*10000</f>
        <v>11.336074950993543</v>
      </c>
      <c r="H123">
        <f>'Raw counts'!H123/'Raw counts'!H$1246*10000</f>
        <v>11.007503196699558</v>
      </c>
      <c r="I123">
        <f>'Raw counts'!I123/'Raw counts'!I$1246*10000</f>
        <v>12.413964641022018</v>
      </c>
      <c r="J123">
        <f>'Raw counts'!J123/'Raw counts'!J$1246*10000</f>
        <v>14.02054350858414</v>
      </c>
      <c r="K123">
        <f>'Raw counts'!K123/'Raw counts'!K$1246*10000</f>
        <v>13.494374411710371</v>
      </c>
      <c r="L123">
        <f>'Raw counts'!L123/'Raw counts'!L$1246*10000</f>
        <v>12.875146354732667</v>
      </c>
      <c r="M123">
        <f>'Raw counts'!M123/'Raw counts'!M$1246*10000</f>
        <v>30.791447615751377</v>
      </c>
      <c r="N123">
        <f>'Raw counts'!N123/'Raw counts'!N$1246*10000</f>
        <v>26.615677457187562</v>
      </c>
      <c r="O123">
        <f>'Raw counts'!O123/'Raw counts'!O$1246*10000</f>
        <v>13.630001388199947</v>
      </c>
      <c r="P123">
        <f>'Raw counts'!P123/'Raw counts'!P$1246*10000</f>
        <v>16.601516331542634</v>
      </c>
      <c r="Q123">
        <f>'Raw counts'!Q123/'Raw counts'!Q$1246*10000</f>
        <v>8.8786957508956945</v>
      </c>
      <c r="R123">
        <f>'Raw counts'!R123/'Raw counts'!R$1246*10000</f>
        <v>9.3363824650617477</v>
      </c>
      <c r="S123">
        <f>'Raw counts'!S123/'Raw counts'!S$1246*10000</f>
        <v>11.640843734695206</v>
      </c>
      <c r="T123">
        <f>'Raw counts'!T123/'Raw counts'!T$1246*10000</f>
        <v>37.27662862552927</v>
      </c>
      <c r="U123">
        <f t="shared" si="4"/>
        <v>1</v>
      </c>
      <c r="V123">
        <f t="shared" si="5"/>
        <v>0.68195867285447032</v>
      </c>
      <c r="W123">
        <f t="shared" si="6"/>
        <v>18.188076889427457</v>
      </c>
      <c r="X123">
        <f t="shared" si="7"/>
        <v>16.227344715987417</v>
      </c>
    </row>
    <row r="124" spans="1:24" x14ac:dyDescent="0.25">
      <c r="A124">
        <v>126</v>
      </c>
      <c r="B124" t="s">
        <v>56</v>
      </c>
      <c r="C124">
        <v>73400</v>
      </c>
      <c r="D124">
        <v>141</v>
      </c>
      <c r="E124">
        <f>'Raw counts'!E124/'Raw counts'!E$1246*10000</f>
        <v>0.21303000502849898</v>
      </c>
      <c r="F124">
        <f>'Raw counts'!F124/'Raw counts'!F$1246*10000</f>
        <v>2.8330578184604879E-2</v>
      </c>
      <c r="G124">
        <f>'Raw counts'!G124/'Raw counts'!G$1246*10000</f>
        <v>3.967130341555046E-2</v>
      </c>
      <c r="H124">
        <f>'Raw counts'!H124/'Raw counts'!H$1246*10000</f>
        <v>0.8383796955294458</v>
      </c>
      <c r="I124">
        <f>'Raw counts'!I124/'Raw counts'!I$1246*10000</f>
        <v>0.2363492814700475</v>
      </c>
      <c r="J124">
        <f>'Raw counts'!J124/'Raw counts'!J$1246*10000</f>
        <v>0</v>
      </c>
      <c r="K124">
        <f>'Raw counts'!K124/'Raw counts'!K$1246*10000</f>
        <v>0</v>
      </c>
      <c r="L124">
        <f>'Raw counts'!L124/'Raw counts'!L$1246*10000</f>
        <v>3.5749220911191339</v>
      </c>
      <c r="M124">
        <f>'Raw counts'!M124/'Raw counts'!M$1246*10000</f>
        <v>0</v>
      </c>
      <c r="N124">
        <f>'Raw counts'!N124/'Raw counts'!N$1246*10000</f>
        <v>7.8396693541053206E-2</v>
      </c>
      <c r="O124">
        <f>'Raw counts'!O124/'Raw counts'!O$1246*10000</f>
        <v>0</v>
      </c>
      <c r="P124">
        <f>'Raw counts'!P124/'Raw counts'!P$1246*10000</f>
        <v>0.12441184301216002</v>
      </c>
      <c r="Q124">
        <f>'Raw counts'!Q124/'Raw counts'!Q$1246*10000</f>
        <v>3.9747938448329911E-2</v>
      </c>
      <c r="R124">
        <f>'Raw counts'!R124/'Raw counts'!R$1246*10000</f>
        <v>5.1355239081747786E-2</v>
      </c>
      <c r="S124">
        <f>'Raw counts'!S124/'Raw counts'!S$1246*10000</f>
        <v>0.28309444880095347</v>
      </c>
      <c r="T124">
        <f>'Raw counts'!T124/'Raw counts'!T$1246*10000</f>
        <v>0</v>
      </c>
      <c r="U124">
        <f t="shared" si="4"/>
        <v>1</v>
      </c>
      <c r="V124">
        <f t="shared" si="5"/>
        <v>0.37979063132233692</v>
      </c>
      <c r="W124">
        <f t="shared" si="6"/>
        <v>0.50090796482883349</v>
      </c>
      <c r="X124">
        <f t="shared" si="7"/>
        <v>8.31015782238652E-2</v>
      </c>
    </row>
    <row r="125" spans="1:24" x14ac:dyDescent="0.25">
      <c r="A125">
        <v>127</v>
      </c>
      <c r="B125" t="s">
        <v>57</v>
      </c>
      <c r="C125">
        <v>66400</v>
      </c>
      <c r="D125">
        <v>239</v>
      </c>
      <c r="E125">
        <f>'Raw counts'!E125/'Raw counts'!E$1246*10000</f>
        <v>8.7837720678029925</v>
      </c>
      <c r="F125">
        <f>'Raw counts'!F125/'Raw counts'!F$1246*10000</f>
        <v>8.9335756542120723</v>
      </c>
      <c r="G125">
        <f>'Raw counts'!G125/'Raw counts'!G$1246*10000</f>
        <v>8.8367828358138638</v>
      </c>
      <c r="H125">
        <f>'Raw counts'!H125/'Raw counts'!H$1246*10000</f>
        <v>11.82778836642621</v>
      </c>
      <c r="I125">
        <f>'Raw counts'!I125/'Raw counts'!I$1246*10000</f>
        <v>3.218852119068266</v>
      </c>
      <c r="J125">
        <f>'Raw counts'!J125/'Raw counts'!J$1246*10000</f>
        <v>3.933175527386755</v>
      </c>
      <c r="K125">
        <f>'Raw counts'!K125/'Raw counts'!K$1246*10000</f>
        <v>9.6824042389108325</v>
      </c>
      <c r="L125">
        <f>'Raw counts'!L125/'Raw counts'!L$1246*10000</f>
        <v>9.7208033331569617</v>
      </c>
      <c r="M125">
        <f>'Raw counts'!M125/'Raw counts'!M$1246*10000</f>
        <v>2.6597263721247035</v>
      </c>
      <c r="N125">
        <f>'Raw counts'!N125/'Raw counts'!N$1246*10000</f>
        <v>10.160211482920497</v>
      </c>
      <c r="O125">
        <f>'Raw counts'!O125/'Raw counts'!O$1246*10000</f>
        <v>5.9153233400621241</v>
      </c>
      <c r="P125">
        <f>'Raw counts'!P125/'Raw counts'!P$1246*10000</f>
        <v>7.3402987377174407</v>
      </c>
      <c r="Q125">
        <f>'Raw counts'!Q125/'Raw counts'!Q$1246*10000</f>
        <v>8.3967519972096945</v>
      </c>
      <c r="R125">
        <f>'Raw counts'!R125/'Raw counts'!R$1246*10000</f>
        <v>8.8022879786115702</v>
      </c>
      <c r="S125">
        <f>'Raw counts'!S125/'Raw counts'!S$1246*10000</f>
        <v>5.8827026460838132</v>
      </c>
      <c r="T125">
        <f>'Raw counts'!T125/'Raw counts'!T$1246*10000</f>
        <v>4.8464395393015529</v>
      </c>
      <c r="U125">
        <f t="shared" si="4"/>
        <v>1</v>
      </c>
      <c r="V125">
        <f t="shared" si="5"/>
        <v>0.53331913854576241</v>
      </c>
      <c r="W125">
        <f t="shared" si="6"/>
        <v>7.7757091997823169</v>
      </c>
      <c r="X125">
        <f t="shared" si="7"/>
        <v>6.8639673731643667</v>
      </c>
    </row>
    <row r="126" spans="1:24" x14ac:dyDescent="0.25">
      <c r="A126">
        <v>128</v>
      </c>
      <c r="B126" t="s">
        <v>58</v>
      </c>
      <c r="C126">
        <v>80300</v>
      </c>
      <c r="D126">
        <v>323</v>
      </c>
      <c r="E126">
        <f>'Raw counts'!E126/'Raw counts'!E$1246*10000</f>
        <v>103.65148291177337</v>
      </c>
      <c r="F126">
        <f>'Raw counts'!F126/'Raw counts'!F$1246*10000</f>
        <v>257.85075734718129</v>
      </c>
      <c r="G126">
        <f>'Raw counts'!G126/'Raw counts'!G$1246*10000</f>
        <v>264.67205964977182</v>
      </c>
      <c r="H126">
        <f>'Raw counts'!H126/'Raw counts'!H$1246*10000</f>
        <v>76.340804361987011</v>
      </c>
      <c r="I126">
        <f>'Raw counts'!I126/'Raw counts'!I$1246*10000</f>
        <v>240.50790335115144</v>
      </c>
      <c r="J126">
        <f>'Raw counts'!J126/'Raw counts'!J$1246*10000</f>
        <v>73.054095830594477</v>
      </c>
      <c r="K126">
        <f>'Raw counts'!K126/'Raw counts'!K$1246*10000</f>
        <v>167.92608296606466</v>
      </c>
      <c r="L126">
        <f>'Raw counts'!L126/'Raw counts'!L$1246*10000</f>
        <v>209.40089189896878</v>
      </c>
      <c r="M126">
        <f>'Raw counts'!M126/'Raw counts'!M$1246*10000</f>
        <v>107.27563034236306</v>
      </c>
      <c r="N126">
        <f>'Raw counts'!N126/'Raw counts'!N$1246*10000</f>
        <v>269.33968032964242</v>
      </c>
      <c r="O126">
        <f>'Raw counts'!O126/'Raw counts'!O$1246*10000</f>
        <v>195.86440204392548</v>
      </c>
      <c r="P126">
        <f>'Raw counts'!P126/'Raw counts'!P$1246*10000</f>
        <v>244.85245999537187</v>
      </c>
      <c r="Q126">
        <f>'Raw counts'!Q126/'Raw counts'!Q$1246*10000</f>
        <v>244.90195425707876</v>
      </c>
      <c r="R126">
        <f>'Raw counts'!R126/'Raw counts'!R$1246*10000</f>
        <v>243.98874087738372</v>
      </c>
      <c r="S126">
        <f>'Raw counts'!S126/'Raw counts'!S$1246*10000</f>
        <v>276.09069213761785</v>
      </c>
      <c r="T126">
        <f>'Raw counts'!T126/'Raw counts'!T$1246*10000</f>
        <v>87.208607822699491</v>
      </c>
      <c r="U126">
        <f t="shared" si="4"/>
        <v>1</v>
      </c>
      <c r="V126">
        <f t="shared" si="5"/>
        <v>0.34713571429009871</v>
      </c>
      <c r="W126">
        <f t="shared" si="6"/>
        <v>177.00193889894982</v>
      </c>
      <c r="X126">
        <f t="shared" si="7"/>
        <v>215.48447618901287</v>
      </c>
    </row>
    <row r="127" spans="1:24" x14ac:dyDescent="0.25">
      <c r="A127">
        <v>129</v>
      </c>
      <c r="B127" t="s">
        <v>59</v>
      </c>
      <c r="C127">
        <v>116500</v>
      </c>
      <c r="D127">
        <v>73</v>
      </c>
      <c r="E127">
        <f>'Raw counts'!E127/'Raw counts'!E$1246*10000</f>
        <v>15.759266185945469</v>
      </c>
      <c r="F127">
        <f>'Raw counts'!F127/'Raw counts'!F$1246*10000</f>
        <v>13.834765680148717</v>
      </c>
      <c r="G127">
        <f>'Raw counts'!G127/'Raw counts'!G$1246*10000</f>
        <v>8.4797411050739111</v>
      </c>
      <c r="H127">
        <f>'Raw counts'!H127/'Raw counts'!H$1246*10000</f>
        <v>17.075200849236413</v>
      </c>
      <c r="I127">
        <f>'Raw counts'!I127/'Raw counts'!I$1246*10000</f>
        <v>0.82722248514516639</v>
      </c>
      <c r="J127">
        <f>'Raw counts'!J127/'Raw counts'!J$1246*10000</f>
        <v>0.1795970560450573</v>
      </c>
      <c r="K127">
        <f>'Raw counts'!K127/'Raw counts'!K$1246*10000</f>
        <v>2.6625145514630635</v>
      </c>
      <c r="L127">
        <f>'Raw counts'!L127/'Raw counts'!L$1246*10000</f>
        <v>12.98368288880839</v>
      </c>
      <c r="M127">
        <f>'Raw counts'!M127/'Raw counts'!M$1246*10000</f>
        <v>11.082193217186266</v>
      </c>
      <c r="N127">
        <f>'Raw counts'!N127/'Raw counts'!N$1246*10000</f>
        <v>28.936219586002743</v>
      </c>
      <c r="O127">
        <f>'Raw counts'!O127/'Raw counts'!O$1246*10000</f>
        <v>0.98588722334368739</v>
      </c>
      <c r="P127">
        <f>'Raw counts'!P127/'Raw counts'!P$1246*10000</f>
        <v>12.033113456136116</v>
      </c>
      <c r="Q127">
        <f>'Raw counts'!Q127/'Raw counts'!Q$1246*10000</f>
        <v>11.909476057580852</v>
      </c>
      <c r="R127">
        <f>'Raw counts'!R127/'Raw counts'!R$1246*10000</f>
        <v>15.49901115487148</v>
      </c>
      <c r="S127">
        <f>'Raw counts'!S127/'Raw counts'!S$1246*10000</f>
        <v>9.2458646978391403</v>
      </c>
      <c r="T127">
        <f>'Raw counts'!T127/'Raw counts'!T$1246*10000</f>
        <v>9.4334921736827404</v>
      </c>
      <c r="U127">
        <f t="shared" si="4"/>
        <v>1</v>
      </c>
      <c r="V127">
        <f t="shared" si="5"/>
        <v>0.73966933491960551</v>
      </c>
      <c r="W127">
        <f t="shared" si="6"/>
        <v>11.182040360505519</v>
      </c>
      <c r="X127">
        <f t="shared" si="7"/>
        <v>9.8511407939090034</v>
      </c>
    </row>
    <row r="128" spans="1:24" x14ac:dyDescent="0.25">
      <c r="A128">
        <v>130</v>
      </c>
      <c r="B128" t="s">
        <v>579</v>
      </c>
      <c r="C128">
        <v>88600</v>
      </c>
      <c r="D128">
        <v>679</v>
      </c>
      <c r="E128">
        <f>'Raw counts'!E128/'Raw counts'!E$1246*10000</f>
        <v>0</v>
      </c>
      <c r="F128">
        <f>'Raw counts'!F128/'Raw counts'!F$1246*10000</f>
        <v>0</v>
      </c>
      <c r="G128">
        <f>'Raw counts'!G128/'Raw counts'!G$1246*10000</f>
        <v>0</v>
      </c>
      <c r="H128">
        <f>'Raw counts'!H128/'Raw counts'!H$1246*10000</f>
        <v>0</v>
      </c>
      <c r="I128">
        <f>'Raw counts'!I128/'Raw counts'!I$1246*10000</f>
        <v>0</v>
      </c>
      <c r="J128">
        <f>'Raw counts'!J128/'Raw counts'!J$1246*10000</f>
        <v>0</v>
      </c>
      <c r="K128">
        <f>'Raw counts'!K128/'Raw counts'!K$1246*10000</f>
        <v>0</v>
      </c>
      <c r="L128">
        <f>'Raw counts'!L128/'Raw counts'!L$1246*10000</f>
        <v>0</v>
      </c>
      <c r="M128">
        <f>'Raw counts'!M128/'Raw counts'!M$1246*10000</f>
        <v>0</v>
      </c>
      <c r="N128">
        <f>'Raw counts'!N128/'Raw counts'!N$1246*10000</f>
        <v>0</v>
      </c>
      <c r="O128">
        <f>'Raw counts'!O128/'Raw counts'!O$1246*10000</f>
        <v>0</v>
      </c>
      <c r="P128">
        <f>'Raw counts'!P128/'Raw counts'!P$1246*10000</f>
        <v>0</v>
      </c>
      <c r="Q128">
        <f>'Raw counts'!Q128/'Raw counts'!Q$1246*10000</f>
        <v>0</v>
      </c>
      <c r="R128">
        <f>'Raw counts'!R128/'Raw counts'!R$1246*10000</f>
        <v>0</v>
      </c>
      <c r="S128">
        <f>'Raw counts'!S128/'Raw counts'!S$1246*10000</f>
        <v>0</v>
      </c>
      <c r="T128">
        <f>'Raw counts'!T128/'Raw counts'!T$1246*10000</f>
        <v>0</v>
      </c>
      <c r="U128">
        <f t="shared" si="4"/>
        <v>0</v>
      </c>
      <c r="V128" t="str">
        <f t="shared" si="5"/>
        <v/>
      </c>
      <c r="W128">
        <f t="shared" si="6"/>
        <v>0</v>
      </c>
      <c r="X128">
        <f t="shared" si="7"/>
        <v>0</v>
      </c>
    </row>
    <row r="129" spans="1:24" x14ac:dyDescent="0.25">
      <c r="A129">
        <v>131</v>
      </c>
      <c r="B129" t="s">
        <v>60</v>
      </c>
      <c r="C129">
        <v>47000</v>
      </c>
      <c r="D129">
        <v>703</v>
      </c>
      <c r="E129">
        <f>'Raw counts'!E129/'Raw counts'!E$1246*10000</f>
        <v>4.7064768552807914</v>
      </c>
      <c r="F129">
        <f>'Raw counts'!F129/'Raw counts'!F$1246*10000</f>
        <v>7.7389696074278991</v>
      </c>
      <c r="G129">
        <f>'Raw counts'!G129/'Raw counts'!G$1246*10000</f>
        <v>7.3639856965115529</v>
      </c>
      <c r="H129">
        <f>'Raw counts'!H129/'Raw counts'!H$1246*10000</f>
        <v>2.6297377500060315</v>
      </c>
      <c r="I129">
        <f>'Raw counts'!I129/'Raw counts'!I$1246*10000</f>
        <v>2.0427330755625537</v>
      </c>
      <c r="J129">
        <f>'Raw counts'!J129/'Raw counts'!J$1246*10000</f>
        <v>10.560306895449369</v>
      </c>
      <c r="K129">
        <f>'Raw counts'!K129/'Raw counts'!K$1246*10000</f>
        <v>16.391471743038025</v>
      </c>
      <c r="L129">
        <f>'Raw counts'!L129/'Raw counts'!L$1246*10000</f>
        <v>4.5856685646993061</v>
      </c>
      <c r="M129">
        <f>'Raw counts'!M129/'Raw counts'!M$1246*10000</f>
        <v>8.5588630692730856</v>
      </c>
      <c r="N129">
        <f>'Raw counts'!N129/'Raw counts'!N$1246*10000</f>
        <v>4.5705272334434017</v>
      </c>
      <c r="O129">
        <f>'Raw counts'!O129/'Raw counts'!O$1246*10000</f>
        <v>6.2115316089591071</v>
      </c>
      <c r="P129">
        <f>'Raw counts'!P129/'Raw counts'!P$1246*10000</f>
        <v>6.2355215717694605</v>
      </c>
      <c r="Q129">
        <f>'Raw counts'!Q129/'Raw counts'!Q$1246*10000</f>
        <v>9.8922681813281077</v>
      </c>
      <c r="R129">
        <f>'Raw counts'!R129/'Raw counts'!R$1246*10000</f>
        <v>10.034813716573517</v>
      </c>
      <c r="S129">
        <f>'Raw counts'!S129/'Raw counts'!S$1246*10000</f>
        <v>5.7581410886113931</v>
      </c>
      <c r="T129">
        <f>'Raw counts'!T129/'Raw counts'!T$1246*10000</f>
        <v>4.6416604038381077</v>
      </c>
      <c r="U129">
        <f t="shared" si="4"/>
        <v>1</v>
      </c>
      <c r="V129">
        <f t="shared" si="5"/>
        <v>0.91206763524522416</v>
      </c>
      <c r="W129">
        <f t="shared" si="6"/>
        <v>6.9148740490692022</v>
      </c>
      <c r="X129">
        <f t="shared" si="7"/>
        <v>7.1289894285132824</v>
      </c>
    </row>
    <row r="130" spans="1:24" x14ac:dyDescent="0.25">
      <c r="A130">
        <v>132</v>
      </c>
      <c r="B130" t="s">
        <v>61</v>
      </c>
      <c r="C130">
        <v>20700</v>
      </c>
      <c r="D130">
        <v>972</v>
      </c>
      <c r="E130">
        <f>'Raw counts'!E130/'Raw counts'!E$1246*10000</f>
        <v>1.1295544452673898</v>
      </c>
      <c r="F130">
        <f>'Raw counts'!F130/'Raw counts'!F$1246*10000</f>
        <v>1.0907272601072879</v>
      </c>
      <c r="G130">
        <f>'Raw counts'!G130/'Raw counts'!G$1246*10000</f>
        <v>0.59011063830631305</v>
      </c>
      <c r="H130">
        <f>'Raw counts'!H130/'Raw counts'!H$1246*10000</f>
        <v>1.0917030567685591</v>
      </c>
      <c r="I130">
        <f>'Raw counts'!I130/'Raw counts'!I$1246*10000</f>
        <v>0.63026475058679343</v>
      </c>
      <c r="J130">
        <f>'Raw counts'!J130/'Raw counts'!J$1246*10000</f>
        <v>1.4846689966391404</v>
      </c>
      <c r="K130">
        <f>'Raw counts'!K130/'Raw counts'!K$1246*10000</f>
        <v>0.49848840721224758</v>
      </c>
      <c r="L130">
        <f>'Raw counts'!L130/'Raw counts'!L$1246*10000</f>
        <v>0.53589913699888347</v>
      </c>
      <c r="M130">
        <f>'Raw counts'!M130/'Raw counts'!M$1246*10000</f>
        <v>0.70755541309727699</v>
      </c>
      <c r="N130">
        <f>'Raw counts'!N130/'Raw counts'!N$1246*10000</f>
        <v>0.21951074191494901</v>
      </c>
      <c r="O130">
        <f>'Raw counts'!O130/'Raw counts'!O$1246*10000</f>
        <v>0.47304902644741953</v>
      </c>
      <c r="P130">
        <f>'Raw counts'!P130/'Raw counts'!P$1246*10000</f>
        <v>1.4481538526615425</v>
      </c>
      <c r="Q130">
        <f>'Raw counts'!Q130/'Raw counts'!Q$1246*10000</f>
        <v>1.0284779073505366</v>
      </c>
      <c r="R130">
        <f>'Raw counts'!R130/'Raw counts'!R$1246*10000</f>
        <v>1.2376612618701215</v>
      </c>
      <c r="S130">
        <f>'Raw counts'!S130/'Raw counts'!S$1246*10000</f>
        <v>0.54354134169783064</v>
      </c>
      <c r="T130">
        <f>'Raw counts'!T130/'Raw counts'!T$1246*10000</f>
        <v>0.69624906057571601</v>
      </c>
      <c r="U130">
        <f t="shared" si="4"/>
        <v>1</v>
      </c>
      <c r="V130">
        <f t="shared" si="5"/>
        <v>0.6028024647103245</v>
      </c>
      <c r="W130">
        <f t="shared" si="6"/>
        <v>0.797848284689884</v>
      </c>
      <c r="X130">
        <f t="shared" si="7"/>
        <v>0.90452207510052773</v>
      </c>
    </row>
    <row r="131" spans="1:24" x14ac:dyDescent="0.25">
      <c r="A131">
        <v>133</v>
      </c>
      <c r="B131" t="s">
        <v>62</v>
      </c>
      <c r="C131">
        <v>73500</v>
      </c>
      <c r="D131">
        <v>141</v>
      </c>
      <c r="E131">
        <f>'Raw counts'!E131/'Raw counts'!E$1246*10000</f>
        <v>0</v>
      </c>
      <c r="F131">
        <f>'Raw counts'!F131/'Raw counts'!F$1246*10000</f>
        <v>0</v>
      </c>
      <c r="G131">
        <f>'Raw counts'!G131/'Raw counts'!G$1246*10000</f>
        <v>0</v>
      </c>
      <c r="H131">
        <f>'Raw counts'!H131/'Raw counts'!H$1246*10000</f>
        <v>0</v>
      </c>
      <c r="I131">
        <f>'Raw counts'!I131/'Raw counts'!I$1246*10000</f>
        <v>0</v>
      </c>
      <c r="J131">
        <f>'Raw counts'!J131/'Raw counts'!J$1246*10000</f>
        <v>0</v>
      </c>
      <c r="K131">
        <f>'Raw counts'!K131/'Raw counts'!K$1246*10000</f>
        <v>0</v>
      </c>
      <c r="L131">
        <f>'Raw counts'!L131/'Raw counts'!L$1246*10000</f>
        <v>0</v>
      </c>
      <c r="M131">
        <f>'Raw counts'!M131/'Raw counts'!M$1246*10000</f>
        <v>0</v>
      </c>
      <c r="N131">
        <f>'Raw counts'!N131/'Raw counts'!N$1246*10000</f>
        <v>0</v>
      </c>
      <c r="O131">
        <f>'Raw counts'!O131/'Raw counts'!O$1246*10000</f>
        <v>0</v>
      </c>
      <c r="P131">
        <f>'Raw counts'!P131/'Raw counts'!P$1246*10000</f>
        <v>0</v>
      </c>
      <c r="Q131">
        <f>'Raw counts'!Q131/'Raw counts'!Q$1246*10000</f>
        <v>0</v>
      </c>
      <c r="R131">
        <f>'Raw counts'!R131/'Raw counts'!R$1246*10000</f>
        <v>0</v>
      </c>
      <c r="S131">
        <f>'Raw counts'!S131/'Raw counts'!S$1246*10000</f>
        <v>0</v>
      </c>
      <c r="T131">
        <f>'Raw counts'!T131/'Raw counts'!T$1246*10000</f>
        <v>0</v>
      </c>
      <c r="U131">
        <f t="shared" si="4"/>
        <v>0</v>
      </c>
      <c r="V131" t="str">
        <f t="shared" si="5"/>
        <v/>
      </c>
      <c r="W131">
        <f t="shared" si="6"/>
        <v>0</v>
      </c>
      <c r="X131">
        <f t="shared" si="7"/>
        <v>0</v>
      </c>
    </row>
    <row r="132" spans="1:24" x14ac:dyDescent="0.25">
      <c r="A132">
        <v>134</v>
      </c>
      <c r="B132" t="s">
        <v>580</v>
      </c>
      <c r="C132">
        <v>109000</v>
      </c>
      <c r="D132">
        <v>760</v>
      </c>
      <c r="E132">
        <f>'Raw counts'!E132/'Raw counts'!E$1246*10000</f>
        <v>0</v>
      </c>
      <c r="F132">
        <f>'Raw counts'!F132/'Raw counts'!F$1246*10000</f>
        <v>0</v>
      </c>
      <c r="G132">
        <f>'Raw counts'!G132/'Raw counts'!G$1246*10000</f>
        <v>0</v>
      </c>
      <c r="H132">
        <f>'Raw counts'!H132/'Raw counts'!H$1246*10000</f>
        <v>0</v>
      </c>
      <c r="I132">
        <f>'Raw counts'!I132/'Raw counts'!I$1246*10000</f>
        <v>0</v>
      </c>
      <c r="J132">
        <f>'Raw counts'!J132/'Raw counts'!J$1246*10000</f>
        <v>0</v>
      </c>
      <c r="K132">
        <f>'Raw counts'!K132/'Raw counts'!K$1246*10000</f>
        <v>0</v>
      </c>
      <c r="L132">
        <f>'Raw counts'!L132/'Raw counts'!L$1246*10000</f>
        <v>0</v>
      </c>
      <c r="M132">
        <f>'Raw counts'!M132/'Raw counts'!M$1246*10000</f>
        <v>0</v>
      </c>
      <c r="N132">
        <f>'Raw counts'!N132/'Raw counts'!N$1246*10000</f>
        <v>0</v>
      </c>
      <c r="O132">
        <f>'Raw counts'!O132/'Raw counts'!O$1246*10000</f>
        <v>0</v>
      </c>
      <c r="P132">
        <f>'Raw counts'!P132/'Raw counts'!P$1246*10000</f>
        <v>0</v>
      </c>
      <c r="Q132">
        <f>'Raw counts'!Q132/'Raw counts'!Q$1246*10000</f>
        <v>0</v>
      </c>
      <c r="R132">
        <f>'Raw counts'!R132/'Raw counts'!R$1246*10000</f>
        <v>0</v>
      </c>
      <c r="S132">
        <f>'Raw counts'!S132/'Raw counts'!S$1246*10000</f>
        <v>0</v>
      </c>
      <c r="T132">
        <f>'Raw counts'!T132/'Raw counts'!T$1246*10000</f>
        <v>0</v>
      </c>
      <c r="U132">
        <f t="shared" ref="U132:U195" si="8">IFERROR(IF(W132-X132=0,0,1),0)</f>
        <v>0</v>
      </c>
      <c r="V132" t="str">
        <f t="shared" ref="V132:V195" si="9">IFERROR(_xlfn.T.TEST(E132:N132,O132:T132,2,2),"")</f>
        <v/>
      </c>
      <c r="W132">
        <f t="shared" ref="W132:W195" si="10">AVERAGE(E132:N132)</f>
        <v>0</v>
      </c>
      <c r="X132">
        <f t="shared" ref="X132:X195" si="11">AVERAGE(O132:T132)</f>
        <v>0</v>
      </c>
    </row>
    <row r="133" spans="1:24" x14ac:dyDescent="0.25">
      <c r="A133">
        <v>135</v>
      </c>
      <c r="B133" t="s">
        <v>581</v>
      </c>
      <c r="C133">
        <v>92800</v>
      </c>
      <c r="D133">
        <v>370</v>
      </c>
      <c r="E133">
        <f>'Raw counts'!E133/'Raw counts'!E$1246*10000</f>
        <v>0</v>
      </c>
      <c r="F133">
        <f>'Raw counts'!F133/'Raw counts'!F$1246*10000</f>
        <v>0</v>
      </c>
      <c r="G133">
        <f>'Raw counts'!G133/'Raw counts'!G$1246*10000</f>
        <v>0</v>
      </c>
      <c r="H133">
        <f>'Raw counts'!H133/'Raw counts'!H$1246*10000</f>
        <v>0</v>
      </c>
      <c r="I133">
        <f>'Raw counts'!I133/'Raw counts'!I$1246*10000</f>
        <v>0</v>
      </c>
      <c r="J133">
        <f>'Raw counts'!J133/'Raw counts'!J$1246*10000</f>
        <v>0</v>
      </c>
      <c r="K133">
        <f>'Raw counts'!K133/'Raw counts'!K$1246*10000</f>
        <v>0</v>
      </c>
      <c r="L133">
        <f>'Raw counts'!L133/'Raw counts'!L$1246*10000</f>
        <v>0</v>
      </c>
      <c r="M133">
        <f>'Raw counts'!M133/'Raw counts'!M$1246*10000</f>
        <v>0</v>
      </c>
      <c r="N133">
        <f>'Raw counts'!N133/'Raw counts'!N$1246*10000</f>
        <v>0</v>
      </c>
      <c r="O133">
        <f>'Raw counts'!O133/'Raw counts'!O$1246*10000</f>
        <v>0</v>
      </c>
      <c r="P133">
        <f>'Raw counts'!P133/'Raw counts'!P$1246*10000</f>
        <v>0</v>
      </c>
      <c r="Q133">
        <f>'Raw counts'!Q133/'Raw counts'!Q$1246*10000</f>
        <v>0</v>
      </c>
      <c r="R133">
        <f>'Raw counts'!R133/'Raw counts'!R$1246*10000</f>
        <v>0</v>
      </c>
      <c r="S133">
        <f>'Raw counts'!S133/'Raw counts'!S$1246*10000</f>
        <v>0</v>
      </c>
      <c r="T133">
        <f>'Raw counts'!T133/'Raw counts'!T$1246*10000</f>
        <v>0</v>
      </c>
      <c r="U133">
        <f t="shared" si="8"/>
        <v>0</v>
      </c>
      <c r="V133" t="str">
        <f t="shared" si="9"/>
        <v/>
      </c>
      <c r="W133">
        <f t="shared" si="10"/>
        <v>0</v>
      </c>
      <c r="X133">
        <f t="shared" si="11"/>
        <v>0</v>
      </c>
    </row>
    <row r="134" spans="1:24" x14ac:dyDescent="0.25">
      <c r="A134">
        <v>136</v>
      </c>
      <c r="B134" t="s">
        <v>582</v>
      </c>
      <c r="C134">
        <v>93600</v>
      </c>
      <c r="D134">
        <v>370</v>
      </c>
      <c r="E134">
        <f>'Raw counts'!E134/'Raw counts'!E$1246*10000</f>
        <v>0</v>
      </c>
      <c r="F134">
        <f>'Raw counts'!F134/'Raw counts'!F$1246*10000</f>
        <v>0</v>
      </c>
      <c r="G134">
        <f>'Raw counts'!G134/'Raw counts'!G$1246*10000</f>
        <v>0</v>
      </c>
      <c r="H134">
        <f>'Raw counts'!H134/'Raw counts'!H$1246*10000</f>
        <v>0</v>
      </c>
      <c r="I134">
        <f>'Raw counts'!I134/'Raw counts'!I$1246*10000</f>
        <v>0</v>
      </c>
      <c r="J134">
        <f>'Raw counts'!J134/'Raw counts'!J$1246*10000</f>
        <v>3.6338471006449931</v>
      </c>
      <c r="K134">
        <f>'Raw counts'!K134/'Raw counts'!K$1246*10000</f>
        <v>0</v>
      </c>
      <c r="L134">
        <f>'Raw counts'!L134/'Raw counts'!L$1246*10000</f>
        <v>0.54946620375834887</v>
      </c>
      <c r="M134">
        <f>'Raw counts'!M134/'Raw counts'!M$1246*10000</f>
        <v>0</v>
      </c>
      <c r="N134">
        <f>'Raw counts'!N134/'Raw counts'!N$1246*10000</f>
        <v>0</v>
      </c>
      <c r="O134">
        <f>'Raw counts'!O134/'Raw counts'!O$1246*10000</f>
        <v>0</v>
      </c>
      <c r="P134">
        <f>'Raw counts'!P134/'Raw counts'!P$1246*10000</f>
        <v>0</v>
      </c>
      <c r="Q134">
        <f>'Raw counts'!Q134/'Raw counts'!Q$1246*10000</f>
        <v>0</v>
      </c>
      <c r="R134">
        <f>'Raw counts'!R134/'Raw counts'!R$1246*10000</f>
        <v>0</v>
      </c>
      <c r="S134">
        <f>'Raw counts'!S134/'Raw counts'!S$1246*10000</f>
        <v>0</v>
      </c>
      <c r="T134">
        <f>'Raw counts'!T134/'Raw counts'!T$1246*10000</f>
        <v>0</v>
      </c>
      <c r="U134">
        <f t="shared" si="8"/>
        <v>1</v>
      </c>
      <c r="V134">
        <f t="shared" si="9"/>
        <v>0.39162033142817088</v>
      </c>
      <c r="W134">
        <f t="shared" si="10"/>
        <v>0.41833133044033416</v>
      </c>
      <c r="X134">
        <f t="shared" si="11"/>
        <v>0</v>
      </c>
    </row>
    <row r="135" spans="1:24" x14ac:dyDescent="0.25">
      <c r="A135">
        <v>137</v>
      </c>
      <c r="B135" t="s">
        <v>583</v>
      </c>
      <c r="C135">
        <v>88500</v>
      </c>
      <c r="D135">
        <v>679</v>
      </c>
      <c r="E135">
        <f>'Raw counts'!E135/'Raw counts'!E$1246*10000</f>
        <v>0</v>
      </c>
      <c r="F135">
        <f>'Raw counts'!F135/'Raw counts'!F$1246*10000</f>
        <v>0</v>
      </c>
      <c r="G135">
        <f>'Raw counts'!G135/'Raw counts'!G$1246*10000</f>
        <v>0</v>
      </c>
      <c r="H135">
        <f>'Raw counts'!H135/'Raw counts'!H$1246*10000</f>
        <v>0</v>
      </c>
      <c r="I135">
        <f>'Raw counts'!I135/'Raw counts'!I$1246*10000</f>
        <v>0</v>
      </c>
      <c r="J135">
        <f>'Raw counts'!J135/'Raw counts'!J$1246*10000</f>
        <v>0</v>
      </c>
      <c r="K135">
        <f>'Raw counts'!K135/'Raw counts'!K$1246*10000</f>
        <v>0</v>
      </c>
      <c r="L135">
        <f>'Raw counts'!L135/'Raw counts'!L$1246*10000</f>
        <v>0</v>
      </c>
      <c r="M135">
        <f>'Raw counts'!M135/'Raw counts'!M$1246*10000</f>
        <v>0</v>
      </c>
      <c r="N135">
        <f>'Raw counts'!N135/'Raw counts'!N$1246*10000</f>
        <v>0</v>
      </c>
      <c r="O135">
        <f>'Raw counts'!O135/'Raw counts'!O$1246*10000</f>
        <v>0</v>
      </c>
      <c r="P135">
        <f>'Raw counts'!P135/'Raw counts'!P$1246*10000</f>
        <v>0</v>
      </c>
      <c r="Q135">
        <f>'Raw counts'!Q135/'Raw counts'!Q$1246*10000</f>
        <v>0</v>
      </c>
      <c r="R135">
        <f>'Raw counts'!R135/'Raw counts'!R$1246*10000</f>
        <v>0</v>
      </c>
      <c r="S135">
        <f>'Raw counts'!S135/'Raw counts'!S$1246*10000</f>
        <v>0</v>
      </c>
      <c r="T135">
        <f>'Raw counts'!T135/'Raw counts'!T$1246*10000</f>
        <v>0</v>
      </c>
      <c r="U135">
        <f t="shared" si="8"/>
        <v>0</v>
      </c>
      <c r="V135" t="str">
        <f t="shared" si="9"/>
        <v/>
      </c>
      <c r="W135">
        <f t="shared" si="10"/>
        <v>0</v>
      </c>
      <c r="X135">
        <f t="shared" si="11"/>
        <v>0</v>
      </c>
    </row>
    <row r="136" spans="1:24" x14ac:dyDescent="0.25">
      <c r="A136">
        <v>138</v>
      </c>
      <c r="B136" t="s">
        <v>584</v>
      </c>
      <c r="C136">
        <v>65700</v>
      </c>
      <c r="D136">
        <v>856</v>
      </c>
      <c r="E136">
        <f>'Raw counts'!E136/'Raw counts'!E$1246*10000</f>
        <v>0</v>
      </c>
      <c r="F136">
        <f>'Raw counts'!F136/'Raw counts'!F$1246*10000</f>
        <v>0</v>
      </c>
      <c r="G136">
        <f>'Raw counts'!G136/'Raw counts'!G$1246*10000</f>
        <v>0</v>
      </c>
      <c r="H136">
        <f>'Raw counts'!H136/'Raw counts'!H$1246*10000</f>
        <v>0</v>
      </c>
      <c r="I136">
        <f>'Raw counts'!I136/'Raw counts'!I$1246*10000</f>
        <v>0</v>
      </c>
      <c r="J136">
        <f>'Raw counts'!J136/'Raw counts'!J$1246*10000</f>
        <v>0</v>
      </c>
      <c r="K136">
        <f>'Raw counts'!K136/'Raw counts'!K$1246*10000</f>
        <v>0</v>
      </c>
      <c r="L136">
        <f>'Raw counts'!L136/'Raw counts'!L$1246*10000</f>
        <v>0</v>
      </c>
      <c r="M136">
        <f>'Raw counts'!M136/'Raw counts'!M$1246*10000</f>
        <v>0</v>
      </c>
      <c r="N136">
        <f>'Raw counts'!N136/'Raw counts'!N$1246*10000</f>
        <v>0</v>
      </c>
      <c r="O136">
        <f>'Raw counts'!O136/'Raw counts'!O$1246*10000</f>
        <v>0</v>
      </c>
      <c r="P136">
        <f>'Raw counts'!P136/'Raw counts'!P$1246*10000</f>
        <v>0</v>
      </c>
      <c r="Q136">
        <f>'Raw counts'!Q136/'Raw counts'!Q$1246*10000</f>
        <v>0</v>
      </c>
      <c r="R136">
        <f>'Raw counts'!R136/'Raw counts'!R$1246*10000</f>
        <v>0</v>
      </c>
      <c r="S136">
        <f>'Raw counts'!S136/'Raw counts'!S$1246*10000</f>
        <v>0</v>
      </c>
      <c r="T136">
        <f>'Raw counts'!T136/'Raw counts'!T$1246*10000</f>
        <v>0</v>
      </c>
      <c r="U136">
        <f t="shared" si="8"/>
        <v>0</v>
      </c>
      <c r="V136" t="str">
        <f t="shared" si="9"/>
        <v/>
      </c>
      <c r="W136">
        <f t="shared" si="10"/>
        <v>0</v>
      </c>
      <c r="X136">
        <f t="shared" si="11"/>
        <v>0</v>
      </c>
    </row>
    <row r="137" spans="1:24" x14ac:dyDescent="0.25">
      <c r="A137">
        <v>139</v>
      </c>
      <c r="B137" t="s">
        <v>585</v>
      </c>
      <c r="C137">
        <v>42200</v>
      </c>
      <c r="D137">
        <v>918</v>
      </c>
      <c r="E137">
        <f>'Raw counts'!E137/'Raw counts'!E$1246*10000</f>
        <v>0</v>
      </c>
      <c r="F137">
        <f>'Raw counts'!F137/'Raw counts'!F$1246*10000</f>
        <v>0</v>
      </c>
      <c r="G137">
        <f>'Raw counts'!G137/'Raw counts'!G$1246*10000</f>
        <v>0</v>
      </c>
      <c r="H137">
        <f>'Raw counts'!H137/'Raw counts'!H$1246*10000</f>
        <v>0</v>
      </c>
      <c r="I137">
        <f>'Raw counts'!I137/'Raw counts'!I$1246*10000</f>
        <v>0</v>
      </c>
      <c r="J137">
        <f>'Raw counts'!J137/'Raw counts'!J$1246*10000</f>
        <v>0</v>
      </c>
      <c r="K137">
        <f>'Raw counts'!K137/'Raw counts'!K$1246*10000</f>
        <v>0</v>
      </c>
      <c r="L137">
        <f>'Raw counts'!L137/'Raw counts'!L$1246*10000</f>
        <v>0</v>
      </c>
      <c r="M137">
        <f>'Raw counts'!M137/'Raw counts'!M$1246*10000</f>
        <v>0</v>
      </c>
      <c r="N137">
        <f>'Raw counts'!N137/'Raw counts'!N$1246*10000</f>
        <v>0</v>
      </c>
      <c r="O137">
        <f>'Raw counts'!O137/'Raw counts'!O$1246*10000</f>
        <v>0</v>
      </c>
      <c r="P137">
        <f>'Raw counts'!P137/'Raw counts'!P$1246*10000</f>
        <v>0</v>
      </c>
      <c r="Q137">
        <f>'Raw counts'!Q137/'Raw counts'!Q$1246*10000</f>
        <v>0</v>
      </c>
      <c r="R137">
        <f>'Raw counts'!R137/'Raw counts'!R$1246*10000</f>
        <v>0</v>
      </c>
      <c r="S137">
        <f>'Raw counts'!S137/'Raw counts'!S$1246*10000</f>
        <v>0</v>
      </c>
      <c r="T137">
        <f>'Raw counts'!T137/'Raw counts'!T$1246*10000</f>
        <v>0</v>
      </c>
      <c r="U137">
        <f t="shared" si="8"/>
        <v>0</v>
      </c>
      <c r="V137" t="str">
        <f t="shared" si="9"/>
        <v/>
      </c>
      <c r="W137">
        <f t="shared" si="10"/>
        <v>0</v>
      </c>
      <c r="X137">
        <f t="shared" si="11"/>
        <v>0</v>
      </c>
    </row>
    <row r="138" spans="1:24" x14ac:dyDescent="0.25">
      <c r="A138">
        <v>140</v>
      </c>
      <c r="B138" t="s">
        <v>63</v>
      </c>
      <c r="C138">
        <v>116600</v>
      </c>
      <c r="D138">
        <v>73</v>
      </c>
      <c r="E138">
        <f>'Raw counts'!E138/'Raw counts'!E$1246*10000</f>
        <v>9.9083723269069272E-3</v>
      </c>
      <c r="F138">
        <f>'Raw counts'!F138/'Raw counts'!F$1246*10000</f>
        <v>0.1652617060768618</v>
      </c>
      <c r="G138">
        <f>'Raw counts'!G138/'Raw counts'!G$1246*10000</f>
        <v>0</v>
      </c>
      <c r="H138">
        <f>'Raw counts'!H138/'Raw counts'!H$1246*10000</f>
        <v>6.0315086009312645E-3</v>
      </c>
      <c r="I138">
        <f>'Raw counts'!I138/'Raw counts'!I$1246*10000</f>
        <v>0</v>
      </c>
      <c r="J138">
        <f>'Raw counts'!J138/'Raw counts'!J$1246*10000</f>
        <v>1.6103869358706806</v>
      </c>
      <c r="K138">
        <f>'Raw counts'!K138/'Raw counts'!K$1246*10000</f>
        <v>0</v>
      </c>
      <c r="L138">
        <f>'Raw counts'!L138/'Raw counts'!L$1246*10000</f>
        <v>0.31204253546770427</v>
      </c>
      <c r="M138">
        <f>'Raw counts'!M138/'Raw counts'!M$1246*10000</f>
        <v>0.14492098822474347</v>
      </c>
      <c r="N138">
        <f>'Raw counts'!N138/'Raw counts'!N$1246*10000</f>
        <v>3.026112370684654</v>
      </c>
      <c r="O138">
        <f>'Raw counts'!O138/'Raw counts'!O$1246*10000</f>
        <v>1.573882742198891</v>
      </c>
      <c r="P138">
        <f>'Raw counts'!P138/'Raw counts'!P$1246*10000</f>
        <v>1.3486243782518146</v>
      </c>
      <c r="Q138">
        <f>'Raw counts'!Q138/'Raw counts'!Q$1246*10000</f>
        <v>0</v>
      </c>
      <c r="R138">
        <f>'Raw counts'!R138/'Raw counts'!R$1246*10000</f>
        <v>6.6761810806272109E-2</v>
      </c>
      <c r="S138">
        <f>'Raw counts'!S138/'Raw counts'!S$1246*10000</f>
        <v>4.3256831776785685</v>
      </c>
      <c r="T138">
        <f>'Raw counts'!T138/'Raw counts'!T$1246*10000</f>
        <v>0</v>
      </c>
      <c r="U138">
        <f t="shared" si="8"/>
        <v>1</v>
      </c>
      <c r="V138">
        <f t="shared" si="9"/>
        <v>0.31581880866356937</v>
      </c>
      <c r="W138">
        <f t="shared" si="10"/>
        <v>0.52746644172524815</v>
      </c>
      <c r="X138">
        <f t="shared" si="11"/>
        <v>1.219158684822591</v>
      </c>
    </row>
    <row r="139" spans="1:24" x14ac:dyDescent="0.25">
      <c r="A139">
        <v>141</v>
      </c>
      <c r="B139" t="s">
        <v>586</v>
      </c>
      <c r="C139">
        <v>71900</v>
      </c>
      <c r="D139">
        <v>1097</v>
      </c>
      <c r="E139">
        <f>'Raw counts'!E139/'Raw counts'!E$1246*10000</f>
        <v>0</v>
      </c>
      <c r="F139">
        <f>'Raw counts'!F139/'Raw counts'!F$1246*10000</f>
        <v>0</v>
      </c>
      <c r="G139">
        <f>'Raw counts'!G139/'Raw counts'!G$1246*10000</f>
        <v>0</v>
      </c>
      <c r="H139">
        <f>'Raw counts'!H139/'Raw counts'!H$1246*10000</f>
        <v>0</v>
      </c>
      <c r="I139">
        <f>'Raw counts'!I139/'Raw counts'!I$1246*10000</f>
        <v>0</v>
      </c>
      <c r="J139">
        <f>'Raw counts'!J139/'Raw counts'!J$1246*10000</f>
        <v>0</v>
      </c>
      <c r="K139">
        <f>'Raw counts'!K139/'Raw counts'!K$1246*10000</f>
        <v>0</v>
      </c>
      <c r="L139">
        <f>'Raw counts'!L139/'Raw counts'!L$1246*10000</f>
        <v>0</v>
      </c>
      <c r="M139">
        <f>'Raw counts'!M139/'Raw counts'!M$1246*10000</f>
        <v>0</v>
      </c>
      <c r="N139">
        <f>'Raw counts'!N139/'Raw counts'!N$1246*10000</f>
        <v>0</v>
      </c>
      <c r="O139">
        <f>'Raw counts'!O139/'Raw counts'!O$1246*10000</f>
        <v>0</v>
      </c>
      <c r="P139">
        <f>'Raw counts'!P139/'Raw counts'!P$1246*10000</f>
        <v>0</v>
      </c>
      <c r="Q139">
        <f>'Raw counts'!Q139/'Raw counts'!Q$1246*10000</f>
        <v>0</v>
      </c>
      <c r="R139">
        <f>'Raw counts'!R139/'Raw counts'!R$1246*10000</f>
        <v>0</v>
      </c>
      <c r="S139">
        <f>'Raw counts'!S139/'Raw counts'!S$1246*10000</f>
        <v>0</v>
      </c>
      <c r="T139">
        <f>'Raw counts'!T139/'Raw counts'!T$1246*10000</f>
        <v>0</v>
      </c>
      <c r="U139">
        <f t="shared" si="8"/>
        <v>0</v>
      </c>
      <c r="V139" t="str">
        <f t="shared" si="9"/>
        <v/>
      </c>
      <c r="W139">
        <f t="shared" si="10"/>
        <v>0</v>
      </c>
      <c r="X139">
        <f t="shared" si="11"/>
        <v>0</v>
      </c>
    </row>
    <row r="140" spans="1:24" x14ac:dyDescent="0.25">
      <c r="A140">
        <v>142</v>
      </c>
      <c r="B140" t="s">
        <v>587</v>
      </c>
      <c r="C140">
        <v>108700</v>
      </c>
      <c r="D140">
        <v>760</v>
      </c>
      <c r="E140">
        <f>'Raw counts'!E140/'Raw counts'!E$1246*10000</f>
        <v>0</v>
      </c>
      <c r="F140">
        <f>'Raw counts'!F140/'Raw counts'!F$1246*10000</f>
        <v>0</v>
      </c>
      <c r="G140">
        <f>'Raw counts'!G140/'Raw counts'!G$1246*10000</f>
        <v>0</v>
      </c>
      <c r="H140">
        <f>'Raw counts'!H140/'Raw counts'!H$1246*10000</f>
        <v>0</v>
      </c>
      <c r="I140">
        <f>'Raw counts'!I140/'Raw counts'!I$1246*10000</f>
        <v>0</v>
      </c>
      <c r="J140">
        <f>'Raw counts'!J140/'Raw counts'!J$1246*10000</f>
        <v>0</v>
      </c>
      <c r="K140">
        <f>'Raw counts'!K140/'Raw counts'!K$1246*10000</f>
        <v>0</v>
      </c>
      <c r="L140">
        <f>'Raw counts'!L140/'Raw counts'!L$1246*10000</f>
        <v>0</v>
      </c>
      <c r="M140">
        <f>'Raw counts'!M140/'Raw counts'!M$1246*10000</f>
        <v>0</v>
      </c>
      <c r="N140">
        <f>'Raw counts'!N140/'Raw counts'!N$1246*10000</f>
        <v>0</v>
      </c>
      <c r="O140">
        <f>'Raw counts'!O140/'Raw counts'!O$1246*10000</f>
        <v>0</v>
      </c>
      <c r="P140">
        <f>'Raw counts'!P140/'Raw counts'!P$1246*10000</f>
        <v>0</v>
      </c>
      <c r="Q140">
        <f>'Raw counts'!Q140/'Raw counts'!Q$1246*10000</f>
        <v>0</v>
      </c>
      <c r="R140">
        <f>'Raw counts'!R140/'Raw counts'!R$1246*10000</f>
        <v>0</v>
      </c>
      <c r="S140">
        <f>'Raw counts'!S140/'Raw counts'!S$1246*10000</f>
        <v>0</v>
      </c>
      <c r="T140">
        <f>'Raw counts'!T140/'Raw counts'!T$1246*10000</f>
        <v>0</v>
      </c>
      <c r="U140">
        <f t="shared" si="8"/>
        <v>0</v>
      </c>
      <c r="V140" t="str">
        <f t="shared" si="9"/>
        <v/>
      </c>
      <c r="W140">
        <f t="shared" si="10"/>
        <v>0</v>
      </c>
      <c r="X140">
        <f t="shared" si="11"/>
        <v>0</v>
      </c>
    </row>
    <row r="141" spans="1:24" x14ac:dyDescent="0.25">
      <c r="A141">
        <v>143</v>
      </c>
      <c r="B141" t="s">
        <v>588</v>
      </c>
      <c r="C141">
        <v>93000</v>
      </c>
      <c r="D141">
        <v>135</v>
      </c>
      <c r="E141">
        <f>'Raw counts'!E141/'Raw counts'!E$1246*10000</f>
        <v>0</v>
      </c>
      <c r="F141">
        <f>'Raw counts'!F141/'Raw counts'!F$1246*10000</f>
        <v>0</v>
      </c>
      <c r="G141">
        <f>'Raw counts'!G141/'Raw counts'!G$1246*10000</f>
        <v>0</v>
      </c>
      <c r="H141">
        <f>'Raw counts'!H141/'Raw counts'!H$1246*10000</f>
        <v>0</v>
      </c>
      <c r="I141">
        <f>'Raw counts'!I141/'Raw counts'!I$1246*10000</f>
        <v>0</v>
      </c>
      <c r="J141">
        <f>'Raw counts'!J141/'Raw counts'!J$1246*10000</f>
        <v>0</v>
      </c>
      <c r="K141">
        <f>'Raw counts'!K141/'Raw counts'!K$1246*10000</f>
        <v>0</v>
      </c>
      <c r="L141">
        <f>'Raw counts'!L141/'Raw counts'!L$1246*10000</f>
        <v>0</v>
      </c>
      <c r="M141">
        <f>'Raw counts'!M141/'Raw counts'!M$1246*10000</f>
        <v>0</v>
      </c>
      <c r="N141">
        <f>'Raw counts'!N141/'Raw counts'!N$1246*10000</f>
        <v>0</v>
      </c>
      <c r="O141">
        <f>'Raw counts'!O141/'Raw counts'!O$1246*10000</f>
        <v>0</v>
      </c>
      <c r="P141">
        <f>'Raw counts'!P141/'Raw counts'!P$1246*10000</f>
        <v>0</v>
      </c>
      <c r="Q141">
        <f>'Raw counts'!Q141/'Raw counts'!Q$1246*10000</f>
        <v>0</v>
      </c>
      <c r="R141">
        <f>'Raw counts'!R141/'Raw counts'!R$1246*10000</f>
        <v>0</v>
      </c>
      <c r="S141">
        <f>'Raw counts'!S141/'Raw counts'!S$1246*10000</f>
        <v>0</v>
      </c>
      <c r="T141">
        <f>'Raw counts'!T141/'Raw counts'!T$1246*10000</f>
        <v>0</v>
      </c>
      <c r="U141">
        <f t="shared" si="8"/>
        <v>0</v>
      </c>
      <c r="V141" t="str">
        <f t="shared" si="9"/>
        <v/>
      </c>
      <c r="W141">
        <f t="shared" si="10"/>
        <v>0</v>
      </c>
      <c r="X141">
        <f t="shared" si="11"/>
        <v>0</v>
      </c>
    </row>
    <row r="142" spans="1:24" x14ac:dyDescent="0.25">
      <c r="A142">
        <v>144</v>
      </c>
      <c r="B142" t="s">
        <v>589</v>
      </c>
      <c r="C142">
        <v>48900</v>
      </c>
      <c r="D142">
        <v>754</v>
      </c>
      <c r="E142">
        <f>'Raw counts'!E142/'Raw counts'!E$1246*10000</f>
        <v>0</v>
      </c>
      <c r="F142">
        <f>'Raw counts'!F142/'Raw counts'!F$1246*10000</f>
        <v>0</v>
      </c>
      <c r="G142">
        <f>'Raw counts'!G142/'Raw counts'!G$1246*10000</f>
        <v>0</v>
      </c>
      <c r="H142">
        <f>'Raw counts'!H142/'Raw counts'!H$1246*10000</f>
        <v>0</v>
      </c>
      <c r="I142">
        <f>'Raw counts'!I142/'Raw counts'!I$1246*10000</f>
        <v>0</v>
      </c>
      <c r="J142">
        <f>'Raw counts'!J142/'Raw counts'!J$1246*10000</f>
        <v>0</v>
      </c>
      <c r="K142">
        <f>'Raw counts'!K142/'Raw counts'!K$1246*10000</f>
        <v>0</v>
      </c>
      <c r="L142">
        <f>'Raw counts'!L142/'Raw counts'!L$1246*10000</f>
        <v>0</v>
      </c>
      <c r="M142">
        <f>'Raw counts'!M142/'Raw counts'!M$1246*10000</f>
        <v>0</v>
      </c>
      <c r="N142">
        <f>'Raw counts'!N142/'Raw counts'!N$1246*10000</f>
        <v>0</v>
      </c>
      <c r="O142">
        <f>'Raw counts'!O142/'Raw counts'!O$1246*10000</f>
        <v>0</v>
      </c>
      <c r="P142">
        <f>'Raw counts'!P142/'Raw counts'!P$1246*10000</f>
        <v>0</v>
      </c>
      <c r="Q142">
        <f>'Raw counts'!Q142/'Raw counts'!Q$1246*10000</f>
        <v>0</v>
      </c>
      <c r="R142">
        <f>'Raw counts'!R142/'Raw counts'!R$1246*10000</f>
        <v>0</v>
      </c>
      <c r="S142">
        <f>'Raw counts'!S142/'Raw counts'!S$1246*10000</f>
        <v>0</v>
      </c>
      <c r="T142">
        <f>'Raw counts'!T142/'Raw counts'!T$1246*10000</f>
        <v>0</v>
      </c>
      <c r="U142">
        <f t="shared" si="8"/>
        <v>0</v>
      </c>
      <c r="V142" t="str">
        <f t="shared" si="9"/>
        <v/>
      </c>
      <c r="W142">
        <f t="shared" si="10"/>
        <v>0</v>
      </c>
      <c r="X142">
        <f t="shared" si="11"/>
        <v>0</v>
      </c>
    </row>
    <row r="143" spans="1:24" x14ac:dyDescent="0.25">
      <c r="A143">
        <v>145</v>
      </c>
      <c r="B143" t="s">
        <v>64</v>
      </c>
      <c r="C143">
        <v>116700</v>
      </c>
      <c r="D143">
        <v>73</v>
      </c>
      <c r="E143">
        <f>'Raw counts'!E143/'Raw counts'!E$1246*10000</f>
        <v>1.4862558490360393E-2</v>
      </c>
      <c r="F143">
        <f>'Raw counts'!F143/'Raw counts'!F$1246*10000</f>
        <v>0</v>
      </c>
      <c r="G143">
        <f>'Raw counts'!G143/'Raw counts'!G$1246*10000</f>
        <v>0</v>
      </c>
      <c r="H143">
        <f>'Raw counts'!H143/'Raw counts'!H$1246*10000</f>
        <v>0</v>
      </c>
      <c r="I143">
        <f>'Raw counts'!I143/'Raw counts'!I$1246*10000</f>
        <v>0</v>
      </c>
      <c r="J143">
        <f>'Raw counts'!J143/'Raw counts'!J$1246*10000</f>
        <v>0.89798528022528656</v>
      </c>
      <c r="K143">
        <f>'Raw counts'!K143/'Raw counts'!K$1246*10000</f>
        <v>0</v>
      </c>
      <c r="L143">
        <f>'Raw counts'!L143/'Raw counts'!L$1246*10000</f>
        <v>0.4137955361636948</v>
      </c>
      <c r="M143">
        <f>'Raw counts'!M143/'Raw counts'!M$1246*10000</f>
        <v>0</v>
      </c>
      <c r="N143">
        <f>'Raw counts'!N143/'Raw counts'!N$1246*10000</f>
        <v>0</v>
      </c>
      <c r="O143">
        <f>'Raw counts'!O143/'Raw counts'!O$1246*10000</f>
        <v>0</v>
      </c>
      <c r="P143">
        <f>'Raw counts'!P143/'Raw counts'!P$1246*10000</f>
        <v>0</v>
      </c>
      <c r="Q143">
        <f>'Raw counts'!Q143/'Raw counts'!Q$1246*10000</f>
        <v>0</v>
      </c>
      <c r="R143">
        <f>'Raw counts'!R143/'Raw counts'!R$1246*10000</f>
        <v>0</v>
      </c>
      <c r="S143">
        <f>'Raw counts'!S143/'Raw counts'!S$1246*10000</f>
        <v>0</v>
      </c>
      <c r="T143">
        <f>'Raw counts'!T143/'Raw counts'!T$1246*10000</f>
        <v>0</v>
      </c>
      <c r="U143">
        <f t="shared" si="8"/>
        <v>1</v>
      </c>
      <c r="V143">
        <f t="shared" si="9"/>
        <v>0.30121134042375231</v>
      </c>
      <c r="W143">
        <f t="shared" si="10"/>
        <v>0.13266433748793419</v>
      </c>
      <c r="X143">
        <f t="shared" si="11"/>
        <v>0</v>
      </c>
    </row>
    <row r="144" spans="1:24" x14ac:dyDescent="0.25">
      <c r="A144">
        <v>146</v>
      </c>
      <c r="B144" t="s">
        <v>65</v>
      </c>
      <c r="C144">
        <v>89000</v>
      </c>
      <c r="D144">
        <v>1117</v>
      </c>
      <c r="E144">
        <f>'Raw counts'!E144/'Raw counts'!E$1246*10000</f>
        <v>1.729010971045259</v>
      </c>
      <c r="F144">
        <f>'Raw counts'!F144/'Raw counts'!F$1246*10000</f>
        <v>68.810252647374483</v>
      </c>
      <c r="G144">
        <f>'Raw counts'!G144/'Raw counts'!G$1246*10000</f>
        <v>16.061918970370993</v>
      </c>
      <c r="H144">
        <f>'Raw counts'!H144/'Raw counts'!H$1246*10000</f>
        <v>9.6504137614900232E-2</v>
      </c>
      <c r="I144">
        <f>'Raw counts'!I144/'Raw counts'!I$1246*10000</f>
        <v>20.646797945562007</v>
      </c>
      <c r="J144">
        <f>'Raw counts'!J144/'Raw counts'!J$1246*10000</f>
        <v>5.4058713869562247</v>
      </c>
      <c r="K144">
        <f>'Raw counts'!K144/'Raw counts'!K$1246*10000</f>
        <v>1.5482463471062748</v>
      </c>
      <c r="L144">
        <f>'Raw counts'!L144/'Raw counts'!L$1246*10000</f>
        <v>40.653715544738077</v>
      </c>
      <c r="M144">
        <f>'Raw counts'!M144/'Raw counts'!M$1246*10000</f>
        <v>1.0485459736260851</v>
      </c>
      <c r="N144">
        <f>'Raw counts'!N144/'Raw counts'!N$1246*10000</f>
        <v>10.944178418331029</v>
      </c>
      <c r="O144">
        <f>'Raw counts'!O144/'Raw counts'!O$1246*10000</f>
        <v>103.57121067835232</v>
      </c>
      <c r="P144">
        <f>'Raw counts'!P144/'Raw counts'!P$1246*10000</f>
        <v>5.2899915648770435</v>
      </c>
      <c r="Q144">
        <f>'Raw counts'!Q144/'Raw counts'!Q$1246*10000</f>
        <v>5.9423167980253231</v>
      </c>
      <c r="R144">
        <f>'Raw counts'!R144/'Raw counts'!R$1246*10000</f>
        <v>53.88191684456978</v>
      </c>
      <c r="S144">
        <f>'Raw counts'!S144/'Raw counts'!S$1246*10000</f>
        <v>70.337646749084897</v>
      </c>
      <c r="T144">
        <f>'Raw counts'!T144/'Raw counts'!T$1246*10000</f>
        <v>0.32764661674151341</v>
      </c>
      <c r="U144">
        <f t="shared" si="8"/>
        <v>1</v>
      </c>
      <c r="V144">
        <f t="shared" si="9"/>
        <v>0.17051458464968763</v>
      </c>
      <c r="W144">
        <f t="shared" si="10"/>
        <v>16.694504234272536</v>
      </c>
      <c r="X144">
        <f t="shared" si="11"/>
        <v>39.891788208608482</v>
      </c>
    </row>
    <row r="145" spans="1:24" x14ac:dyDescent="0.25">
      <c r="A145">
        <v>147</v>
      </c>
      <c r="B145" t="s">
        <v>590</v>
      </c>
      <c r="C145">
        <v>88700</v>
      </c>
      <c r="D145">
        <v>1117</v>
      </c>
      <c r="E145">
        <f>'Raw counts'!E145/'Raw counts'!E$1246*10000</f>
        <v>0</v>
      </c>
      <c r="F145">
        <f>'Raw counts'!F145/'Raw counts'!F$1246*10000</f>
        <v>0</v>
      </c>
      <c r="G145">
        <f>'Raw counts'!G145/'Raw counts'!G$1246*10000</f>
        <v>0</v>
      </c>
      <c r="H145">
        <f>'Raw counts'!H145/'Raw counts'!H$1246*10000</f>
        <v>0</v>
      </c>
      <c r="I145">
        <f>'Raw counts'!I145/'Raw counts'!I$1246*10000</f>
        <v>0</v>
      </c>
      <c r="J145">
        <f>'Raw counts'!J145/'Raw counts'!J$1246*10000</f>
        <v>0</v>
      </c>
      <c r="K145">
        <f>'Raw counts'!K145/'Raw counts'!K$1246*10000</f>
        <v>0</v>
      </c>
      <c r="L145">
        <f>'Raw counts'!L145/'Raw counts'!L$1246*10000</f>
        <v>0.72583807163139913</v>
      </c>
      <c r="M145">
        <f>'Raw counts'!M145/'Raw counts'!M$1246*10000</f>
        <v>0</v>
      </c>
      <c r="N145">
        <f>'Raw counts'!N145/'Raw counts'!N$1246*10000</f>
        <v>0</v>
      </c>
      <c r="O145">
        <f>'Raw counts'!O145/'Raw counts'!O$1246*10000</f>
        <v>0</v>
      </c>
      <c r="P145">
        <f>'Raw counts'!P145/'Raw counts'!P$1246*10000</f>
        <v>0</v>
      </c>
      <c r="Q145">
        <f>'Raw counts'!Q145/'Raw counts'!Q$1246*10000</f>
        <v>0</v>
      </c>
      <c r="R145">
        <f>'Raw counts'!R145/'Raw counts'!R$1246*10000</f>
        <v>0</v>
      </c>
      <c r="S145">
        <f>'Raw counts'!S145/'Raw counts'!S$1246*10000</f>
        <v>0</v>
      </c>
      <c r="T145">
        <f>'Raw counts'!T145/'Raw counts'!T$1246*10000</f>
        <v>0</v>
      </c>
      <c r="U145">
        <f t="shared" si="8"/>
        <v>1</v>
      </c>
      <c r="V145">
        <f t="shared" si="9"/>
        <v>0.45768790507519963</v>
      </c>
      <c r="W145">
        <f t="shared" si="10"/>
        <v>7.2583807163139918E-2</v>
      </c>
      <c r="X145">
        <f t="shared" si="11"/>
        <v>0</v>
      </c>
    </row>
    <row r="146" spans="1:24" x14ac:dyDescent="0.25">
      <c r="A146">
        <v>148</v>
      </c>
      <c r="B146" t="s">
        <v>66</v>
      </c>
      <c r="C146">
        <v>9400</v>
      </c>
      <c r="D146">
        <v>1057</v>
      </c>
      <c r="E146">
        <f>'Raw counts'!E146/'Raw counts'!E$1246*10000</f>
        <v>1.8479114389681421</v>
      </c>
      <c r="F146">
        <f>'Raw counts'!F146/'Raw counts'!F$1246*10000</f>
        <v>2.2758897808299254</v>
      </c>
      <c r="G146">
        <f>'Raw counts'!G146/'Raw counts'!G$1246*10000</f>
        <v>1.8744690863847591</v>
      </c>
      <c r="H146">
        <f>'Raw counts'!H146/'Raw counts'!H$1246*10000</f>
        <v>3.6912832637699338</v>
      </c>
      <c r="I146">
        <f>'Raw counts'!I146/'Raw counts'!I$1246*10000</f>
        <v>2.6504883707712472</v>
      </c>
      <c r="J146">
        <f>'Raw counts'!J146/'Raw counts'!J$1246*10000</f>
        <v>4.3761815989645632</v>
      </c>
      <c r="K146">
        <f>'Raw counts'!K146/'Raw counts'!K$1246*10000</f>
        <v>4.2048963290727235</v>
      </c>
      <c r="L146">
        <f>'Raw counts'!L146/'Raw counts'!L$1246*10000</f>
        <v>2.4759896836024362</v>
      </c>
      <c r="M146">
        <f>'Raw counts'!M146/'Raw counts'!M$1246*10000</f>
        <v>4.6204220951653507</v>
      </c>
      <c r="N146">
        <f>'Raw counts'!N146/'Raw counts'!N$1246*10000</f>
        <v>3.2221041045372871</v>
      </c>
      <c r="O146">
        <f>'Raw counts'!O146/'Raw counts'!O$1246*10000</f>
        <v>2.8515572155008</v>
      </c>
      <c r="P146">
        <f>'Raw counts'!P146/'Raw counts'!P$1246*10000</f>
        <v>1.7965070130955907</v>
      </c>
      <c r="Q146">
        <f>'Raw counts'!Q146/'Raw counts'!Q$1246*10000</f>
        <v>3.2593309527630532</v>
      </c>
      <c r="R146">
        <f>'Raw counts'!R146/'Raw counts'!R$1246*10000</f>
        <v>5.3049961971445461</v>
      </c>
      <c r="S146">
        <f>'Raw counts'!S146/'Raw counts'!S$1246*10000</f>
        <v>2.7346923754172101</v>
      </c>
      <c r="T146">
        <f>'Raw counts'!T146/'Raw counts'!T$1246*10000</f>
        <v>3.9863671703550803</v>
      </c>
      <c r="U146">
        <f t="shared" si="8"/>
        <v>1</v>
      </c>
      <c r="V146">
        <f t="shared" si="9"/>
        <v>0.73367435581931417</v>
      </c>
      <c r="W146">
        <f t="shared" si="10"/>
        <v>3.1239635752066368</v>
      </c>
      <c r="X146">
        <f t="shared" si="11"/>
        <v>3.3222418207127138</v>
      </c>
    </row>
    <row r="147" spans="1:24" x14ac:dyDescent="0.25">
      <c r="A147">
        <v>149</v>
      </c>
      <c r="B147" t="s">
        <v>591</v>
      </c>
      <c r="C147">
        <v>68000</v>
      </c>
      <c r="D147">
        <v>571</v>
      </c>
      <c r="E147">
        <f>'Raw counts'!E147/'Raw counts'!E$1246*10000</f>
        <v>0.5746855949606019</v>
      </c>
      <c r="F147">
        <f>'Raw counts'!F147/'Raw counts'!F$1246*10000</f>
        <v>0.51467217035365531</v>
      </c>
      <c r="G147">
        <f>'Raw counts'!G147/'Raw counts'!G$1246*10000</f>
        <v>0.34216499195912264</v>
      </c>
      <c r="H147">
        <f>'Raw counts'!H147/'Raw counts'!H$1246*10000</f>
        <v>3.0157543004656326E-2</v>
      </c>
      <c r="I147">
        <f>'Raw counts'!I147/'Raw counts'!I$1246*10000</f>
        <v>2.8136819222624704E-2</v>
      </c>
      <c r="J147">
        <f>'Raw counts'!J147/'Raw counts'!J$1246*10000</f>
        <v>0</v>
      </c>
      <c r="K147">
        <f>'Raw counts'!K147/'Raw counts'!K$1246*10000</f>
        <v>0</v>
      </c>
      <c r="L147">
        <f>'Raw counts'!L147/'Raw counts'!L$1246*10000</f>
        <v>6.1051800417594317E-2</v>
      </c>
      <c r="M147">
        <f>'Raw counts'!M147/'Raw counts'!M$1246*10000</f>
        <v>0.31541626848914756</v>
      </c>
      <c r="N147">
        <f>'Raw counts'!N147/'Raw counts'!N$1246*10000</f>
        <v>0.45470082253810862</v>
      </c>
      <c r="O147">
        <f>'Raw counts'!O147/'Raw counts'!O$1246*10000</f>
        <v>1.326305681628279E-2</v>
      </c>
      <c r="P147">
        <f>'Raw counts'!P147/'Raw counts'!P$1246*10000</f>
        <v>0.11445889557118721</v>
      </c>
      <c r="Q147">
        <f>'Raw counts'!Q147/'Raw counts'!Q$1246*10000</f>
        <v>7.4527384590618598E-2</v>
      </c>
      <c r="R147">
        <f>'Raw counts'!R147/'Raw counts'!R$1246*10000</f>
        <v>0.22596305195969024</v>
      </c>
      <c r="S147">
        <f>'Raw counts'!S147/'Raw counts'!S$1246*10000</f>
        <v>3.9633222832133483E-2</v>
      </c>
      <c r="T147">
        <f>'Raw counts'!T147/'Raw counts'!T$1246*10000</f>
        <v>0</v>
      </c>
      <c r="U147">
        <f t="shared" si="8"/>
        <v>1</v>
      </c>
      <c r="V147">
        <f t="shared" si="9"/>
        <v>0.14383778168771802</v>
      </c>
      <c r="W147">
        <f t="shared" si="10"/>
        <v>0.23209860109455116</v>
      </c>
      <c r="X147">
        <f t="shared" si="11"/>
        <v>7.797426862831873E-2</v>
      </c>
    </row>
    <row r="148" spans="1:24" x14ac:dyDescent="0.25">
      <c r="A148">
        <v>150</v>
      </c>
      <c r="B148" t="s">
        <v>592</v>
      </c>
      <c r="C148">
        <v>114200</v>
      </c>
      <c r="D148">
        <v>824</v>
      </c>
      <c r="E148">
        <f>'Raw counts'!E148/'Raw counts'!E$1246*10000</f>
        <v>0</v>
      </c>
      <c r="F148">
        <f>'Raw counts'!F148/'Raw counts'!F$1246*10000</f>
        <v>0</v>
      </c>
      <c r="G148">
        <f>'Raw counts'!G148/'Raw counts'!G$1246*10000</f>
        <v>0</v>
      </c>
      <c r="H148">
        <f>'Raw counts'!H148/'Raw counts'!H$1246*10000</f>
        <v>0</v>
      </c>
      <c r="I148">
        <f>'Raw counts'!I148/'Raw counts'!I$1246*10000</f>
        <v>0</v>
      </c>
      <c r="J148">
        <f>'Raw counts'!J148/'Raw counts'!J$1246*10000</f>
        <v>0</v>
      </c>
      <c r="K148">
        <f>'Raw counts'!K148/'Raw counts'!K$1246*10000</f>
        <v>0</v>
      </c>
      <c r="L148">
        <f>'Raw counts'!L148/'Raw counts'!L$1246*10000</f>
        <v>0</v>
      </c>
      <c r="M148">
        <f>'Raw counts'!M148/'Raw counts'!M$1246*10000</f>
        <v>0</v>
      </c>
      <c r="N148">
        <f>'Raw counts'!N148/'Raw counts'!N$1246*10000</f>
        <v>0</v>
      </c>
      <c r="O148">
        <f>'Raw counts'!O148/'Raw counts'!O$1246*10000</f>
        <v>0</v>
      </c>
      <c r="P148">
        <f>'Raw counts'!P148/'Raw counts'!P$1246*10000</f>
        <v>0</v>
      </c>
      <c r="Q148">
        <f>'Raw counts'!Q148/'Raw counts'!Q$1246*10000</f>
        <v>0</v>
      </c>
      <c r="R148">
        <f>'Raw counts'!R148/'Raw counts'!R$1246*10000</f>
        <v>0</v>
      </c>
      <c r="S148">
        <f>'Raw counts'!S148/'Raw counts'!S$1246*10000</f>
        <v>0</v>
      </c>
      <c r="T148">
        <f>'Raw counts'!T148/'Raw counts'!T$1246*10000</f>
        <v>0</v>
      </c>
      <c r="U148">
        <f t="shared" si="8"/>
        <v>0</v>
      </c>
      <c r="V148" t="str">
        <f t="shared" si="9"/>
        <v/>
      </c>
      <c r="W148">
        <f t="shared" si="10"/>
        <v>0</v>
      </c>
      <c r="X148">
        <f t="shared" si="11"/>
        <v>0</v>
      </c>
    </row>
    <row r="149" spans="1:24" x14ac:dyDescent="0.25">
      <c r="A149">
        <v>151</v>
      </c>
      <c r="B149" t="s">
        <v>593</v>
      </c>
      <c r="C149">
        <v>30600</v>
      </c>
      <c r="D149">
        <v>698</v>
      </c>
      <c r="E149">
        <f>'Raw counts'!E149/'Raw counts'!E$1246*10000</f>
        <v>0</v>
      </c>
      <c r="F149">
        <f>'Raw counts'!F149/'Raw counts'!F$1246*10000</f>
        <v>0</v>
      </c>
      <c r="G149">
        <f>'Raw counts'!G149/'Raw counts'!G$1246*10000</f>
        <v>0</v>
      </c>
      <c r="H149">
        <f>'Raw counts'!H149/'Raw counts'!H$1246*10000</f>
        <v>0</v>
      </c>
      <c r="I149">
        <f>'Raw counts'!I149/'Raw counts'!I$1246*10000</f>
        <v>0</v>
      </c>
      <c r="J149">
        <f>'Raw counts'!J149/'Raw counts'!J$1246*10000</f>
        <v>0</v>
      </c>
      <c r="K149">
        <f>'Raw counts'!K149/'Raw counts'!K$1246*10000</f>
        <v>0</v>
      </c>
      <c r="L149">
        <f>'Raw counts'!L149/'Raw counts'!L$1246*10000</f>
        <v>0</v>
      </c>
      <c r="M149">
        <f>'Raw counts'!M149/'Raw counts'!M$1246*10000</f>
        <v>0</v>
      </c>
      <c r="N149">
        <f>'Raw counts'!N149/'Raw counts'!N$1246*10000</f>
        <v>0</v>
      </c>
      <c r="O149">
        <f>'Raw counts'!O149/'Raw counts'!O$1246*10000</f>
        <v>0</v>
      </c>
      <c r="P149">
        <f>'Raw counts'!P149/'Raw counts'!P$1246*10000</f>
        <v>0</v>
      </c>
      <c r="Q149">
        <f>'Raw counts'!Q149/'Raw counts'!Q$1246*10000</f>
        <v>0</v>
      </c>
      <c r="R149">
        <f>'Raw counts'!R149/'Raw counts'!R$1246*10000</f>
        <v>0</v>
      </c>
      <c r="S149">
        <f>'Raw counts'!S149/'Raw counts'!S$1246*10000</f>
        <v>0</v>
      </c>
      <c r="T149">
        <f>'Raw counts'!T149/'Raw counts'!T$1246*10000</f>
        <v>0</v>
      </c>
      <c r="U149">
        <f t="shared" si="8"/>
        <v>0</v>
      </c>
      <c r="V149" t="str">
        <f t="shared" si="9"/>
        <v/>
      </c>
      <c r="W149">
        <f t="shared" si="10"/>
        <v>0</v>
      </c>
      <c r="X149">
        <f t="shared" si="11"/>
        <v>0</v>
      </c>
    </row>
    <row r="150" spans="1:24" x14ac:dyDescent="0.25">
      <c r="A150">
        <v>152</v>
      </c>
      <c r="B150" t="s">
        <v>594</v>
      </c>
      <c r="C150">
        <v>33700</v>
      </c>
      <c r="D150">
        <v>961</v>
      </c>
      <c r="E150">
        <f>'Raw counts'!E150/'Raw counts'!E$1246*10000</f>
        <v>0</v>
      </c>
      <c r="F150">
        <f>'Raw counts'!F150/'Raw counts'!F$1246*10000</f>
        <v>0</v>
      </c>
      <c r="G150">
        <f>'Raw counts'!G150/'Raw counts'!G$1246*10000</f>
        <v>0</v>
      </c>
      <c r="H150">
        <f>'Raw counts'!H150/'Raw counts'!H$1246*10000</f>
        <v>0</v>
      </c>
      <c r="I150">
        <f>'Raw counts'!I150/'Raw counts'!I$1246*10000</f>
        <v>0</v>
      </c>
      <c r="J150">
        <f>'Raw counts'!J150/'Raw counts'!J$1246*10000</f>
        <v>0</v>
      </c>
      <c r="K150">
        <f>'Raw counts'!K150/'Raw counts'!K$1246*10000</f>
        <v>0</v>
      </c>
      <c r="L150">
        <f>'Raw counts'!L150/'Raw counts'!L$1246*10000</f>
        <v>0</v>
      </c>
      <c r="M150">
        <f>'Raw counts'!M150/'Raw counts'!M$1246*10000</f>
        <v>0</v>
      </c>
      <c r="N150">
        <f>'Raw counts'!N150/'Raw counts'!N$1246*10000</f>
        <v>0</v>
      </c>
      <c r="O150">
        <f>'Raw counts'!O150/'Raw counts'!O$1246*10000</f>
        <v>0</v>
      </c>
      <c r="P150">
        <f>'Raw counts'!P150/'Raw counts'!P$1246*10000</f>
        <v>0</v>
      </c>
      <c r="Q150">
        <f>'Raw counts'!Q150/'Raw counts'!Q$1246*10000</f>
        <v>0</v>
      </c>
      <c r="R150">
        <f>'Raw counts'!R150/'Raw counts'!R$1246*10000</f>
        <v>0</v>
      </c>
      <c r="S150">
        <f>'Raw counts'!S150/'Raw counts'!S$1246*10000</f>
        <v>0</v>
      </c>
      <c r="T150">
        <f>'Raw counts'!T150/'Raw counts'!T$1246*10000</f>
        <v>0</v>
      </c>
      <c r="U150">
        <f t="shared" si="8"/>
        <v>0</v>
      </c>
      <c r="V150" t="str">
        <f t="shared" si="9"/>
        <v/>
      </c>
      <c r="W150">
        <f t="shared" si="10"/>
        <v>0</v>
      </c>
      <c r="X150">
        <f t="shared" si="11"/>
        <v>0</v>
      </c>
    </row>
    <row r="151" spans="1:24" x14ac:dyDescent="0.25">
      <c r="A151">
        <v>153</v>
      </c>
      <c r="B151" t="s">
        <v>595</v>
      </c>
      <c r="C151">
        <v>116800</v>
      </c>
      <c r="D151">
        <v>145</v>
      </c>
      <c r="E151">
        <f>'Raw counts'!E151/'Raw counts'!E$1246*10000</f>
        <v>0</v>
      </c>
      <c r="F151">
        <f>'Raw counts'!F151/'Raw counts'!F$1246*10000</f>
        <v>0</v>
      </c>
      <c r="G151">
        <f>'Raw counts'!G151/'Raw counts'!G$1246*10000</f>
        <v>0</v>
      </c>
      <c r="H151">
        <f>'Raw counts'!H151/'Raw counts'!H$1246*10000</f>
        <v>0</v>
      </c>
      <c r="I151">
        <f>'Raw counts'!I151/'Raw counts'!I$1246*10000</f>
        <v>0</v>
      </c>
      <c r="J151">
        <f>'Raw counts'!J151/'Raw counts'!J$1246*10000</f>
        <v>0.35919411209011459</v>
      </c>
      <c r="K151">
        <f>'Raw counts'!K151/'Raw counts'!K$1246*10000</f>
        <v>0</v>
      </c>
      <c r="L151">
        <f>'Raw counts'!L151/'Raw counts'!L$1246*10000</f>
        <v>0.17637186787305026</v>
      </c>
      <c r="M151">
        <f>'Raw counts'!M151/'Raw counts'!M$1246*10000</f>
        <v>0</v>
      </c>
      <c r="N151">
        <f>'Raw counts'!N151/'Raw counts'!N$1246*10000</f>
        <v>0.14895371772800109</v>
      </c>
      <c r="O151">
        <f>'Raw counts'!O151/'Raw counts'!O$1246*10000</f>
        <v>0</v>
      </c>
      <c r="P151">
        <f>'Raw counts'!P151/'Raw counts'!P$1246*10000</f>
        <v>0</v>
      </c>
      <c r="Q151">
        <f>'Raw counts'!Q151/'Raw counts'!Q$1246*10000</f>
        <v>0</v>
      </c>
      <c r="R151">
        <f>'Raw counts'!R151/'Raw counts'!R$1246*10000</f>
        <v>0</v>
      </c>
      <c r="S151">
        <f>'Raw counts'!S151/'Raw counts'!S$1246*10000</f>
        <v>0</v>
      </c>
      <c r="T151">
        <f>'Raw counts'!T151/'Raw counts'!T$1246*10000</f>
        <v>0</v>
      </c>
      <c r="U151">
        <f t="shared" si="8"/>
        <v>1</v>
      </c>
      <c r="V151">
        <f t="shared" si="9"/>
        <v>0.19918951317330483</v>
      </c>
      <c r="W151">
        <f t="shared" si="10"/>
        <v>6.8451969769116605E-2</v>
      </c>
      <c r="X151">
        <f t="shared" si="11"/>
        <v>0</v>
      </c>
    </row>
    <row r="152" spans="1:24" x14ac:dyDescent="0.25">
      <c r="A152">
        <v>154</v>
      </c>
      <c r="B152" t="s">
        <v>596</v>
      </c>
      <c r="C152">
        <v>95100</v>
      </c>
      <c r="D152">
        <v>370</v>
      </c>
      <c r="E152">
        <f>'Raw counts'!E152/'Raw counts'!E$1246*10000</f>
        <v>0</v>
      </c>
      <c r="F152">
        <f>'Raw counts'!F152/'Raw counts'!F$1246*10000</f>
        <v>0</v>
      </c>
      <c r="G152">
        <f>'Raw counts'!G152/'Raw counts'!G$1246*10000</f>
        <v>0</v>
      </c>
      <c r="H152">
        <f>'Raw counts'!H152/'Raw counts'!H$1246*10000</f>
        <v>0</v>
      </c>
      <c r="I152">
        <f>'Raw counts'!I152/'Raw counts'!I$1246*10000</f>
        <v>0</v>
      </c>
      <c r="J152">
        <f>'Raw counts'!J152/'Raw counts'!J$1246*10000</f>
        <v>0</v>
      </c>
      <c r="K152">
        <f>'Raw counts'!K152/'Raw counts'!K$1246*10000</f>
        <v>0</v>
      </c>
      <c r="L152">
        <f>'Raw counts'!L152/'Raw counts'!L$1246*10000</f>
        <v>0</v>
      </c>
      <c r="M152">
        <f>'Raw counts'!M152/'Raw counts'!M$1246*10000</f>
        <v>0</v>
      </c>
      <c r="N152">
        <f>'Raw counts'!N152/'Raw counts'!N$1246*10000</f>
        <v>0</v>
      </c>
      <c r="O152">
        <f>'Raw counts'!O152/'Raw counts'!O$1246*10000</f>
        <v>0</v>
      </c>
      <c r="P152">
        <f>'Raw counts'!P152/'Raw counts'!P$1246*10000</f>
        <v>0</v>
      </c>
      <c r="Q152">
        <f>'Raw counts'!Q152/'Raw counts'!Q$1246*10000</f>
        <v>0</v>
      </c>
      <c r="R152">
        <f>'Raw counts'!R152/'Raw counts'!R$1246*10000</f>
        <v>0</v>
      </c>
      <c r="S152">
        <f>'Raw counts'!S152/'Raw counts'!S$1246*10000</f>
        <v>0</v>
      </c>
      <c r="T152">
        <f>'Raw counts'!T152/'Raw counts'!T$1246*10000</f>
        <v>0</v>
      </c>
      <c r="U152">
        <f t="shared" si="8"/>
        <v>0</v>
      </c>
      <c r="V152" t="str">
        <f t="shared" si="9"/>
        <v/>
      </c>
      <c r="W152">
        <f t="shared" si="10"/>
        <v>0</v>
      </c>
      <c r="X152">
        <f t="shared" si="11"/>
        <v>0</v>
      </c>
    </row>
    <row r="153" spans="1:24" x14ac:dyDescent="0.25">
      <c r="A153">
        <v>155</v>
      </c>
      <c r="B153" t="s">
        <v>67</v>
      </c>
      <c r="C153">
        <v>67000</v>
      </c>
      <c r="D153">
        <v>239</v>
      </c>
      <c r="E153">
        <f>'Raw counts'!E153/'Raw counts'!E$1246*10000</f>
        <v>50.507927936408066</v>
      </c>
      <c r="F153">
        <f>'Raw counts'!F153/'Raw counts'!F$1246*10000</f>
        <v>26.711013465051636</v>
      </c>
      <c r="G153">
        <f>'Raw counts'!G153/'Raw counts'!G$1246*10000</f>
        <v>69.677685536487431</v>
      </c>
      <c r="H153">
        <f>'Raw counts'!H153/'Raw counts'!H$1246*10000</f>
        <v>46.623561485198678</v>
      </c>
      <c r="I153">
        <f>'Raw counts'!I153/'Raw counts'!I$1246*10000</f>
        <v>16.792053712062422</v>
      </c>
      <c r="J153">
        <f>'Raw counts'!J153/'Raw counts'!J$1246*10000</f>
        <v>18.971435686892889</v>
      </c>
      <c r="K153">
        <f>'Raw counts'!K153/'Raw counts'!K$1246*10000</f>
        <v>22.320551504115461</v>
      </c>
      <c r="L153">
        <f>'Raw counts'!L153/'Raw counts'!L$1246*10000</f>
        <v>28.816449797104518</v>
      </c>
      <c r="M153">
        <f>'Raw counts'!M153/'Raw counts'!M$1246*10000</f>
        <v>25.420846287422648</v>
      </c>
      <c r="N153">
        <f>'Raw counts'!N153/'Raw counts'!N$1246*10000</f>
        <v>35.333389778952686</v>
      </c>
      <c r="O153">
        <f>'Raw counts'!O153/'Raw counts'!O$1246*10000</f>
        <v>37.569818941590377</v>
      </c>
      <c r="P153">
        <f>'Raw counts'!P153/'Raw counts'!P$1246*10000</f>
        <v>33.884809562791901</v>
      </c>
      <c r="Q153">
        <f>'Raw counts'!Q153/'Raw counts'!Q$1246*10000</f>
        <v>39.395175494600991</v>
      </c>
      <c r="R153">
        <f>'Raw counts'!R153/'Raw counts'!R$1246*10000</f>
        <v>46.635692610135166</v>
      </c>
      <c r="S153">
        <f>'Raw counts'!S153/'Raw counts'!S$1246*10000</f>
        <v>22.132324007258543</v>
      </c>
      <c r="T153">
        <f>'Raw counts'!T153/'Raw counts'!T$1246*10000</f>
        <v>15.570040266404002</v>
      </c>
      <c r="U153">
        <f t="shared" si="8"/>
        <v>1</v>
      </c>
      <c r="V153">
        <f t="shared" si="9"/>
        <v>0.84162042191891406</v>
      </c>
      <c r="W153">
        <f t="shared" si="10"/>
        <v>34.117491518969643</v>
      </c>
      <c r="X153">
        <f t="shared" si="11"/>
        <v>32.531310147130164</v>
      </c>
    </row>
    <row r="154" spans="1:24" x14ac:dyDescent="0.25">
      <c r="A154">
        <v>156</v>
      </c>
      <c r="B154" t="s">
        <v>68</v>
      </c>
      <c r="C154">
        <v>11100</v>
      </c>
      <c r="D154">
        <v>1011</v>
      </c>
      <c r="E154">
        <f>'Raw counts'!E154/'Raw counts'!E$1246*10000</f>
        <v>22.883385888991551</v>
      </c>
      <c r="F154">
        <f>'Raw counts'!F154/'Raw counts'!F$1246*10000</f>
        <v>47.4065008289055</v>
      </c>
      <c r="G154">
        <f>'Raw counts'!G154/'Raw counts'!G$1246*10000</f>
        <v>31.057671661449067</v>
      </c>
      <c r="H154">
        <f>'Raw counts'!H154/'Raw counts'!H$1246*10000</f>
        <v>15.760331974233395</v>
      </c>
      <c r="I154">
        <f>'Raw counts'!I154/'Raw counts'!I$1246*10000</f>
        <v>9.2345040688654283</v>
      </c>
      <c r="J154">
        <f>'Raw counts'!J154/'Raw counts'!J$1246*10000</f>
        <v>41.301336321828352</v>
      </c>
      <c r="K154">
        <f>'Raw counts'!K154/'Raw counts'!K$1246*10000</f>
        <v>36.811902730250331</v>
      </c>
      <c r="L154">
        <f>'Raw counts'!L154/'Raw counts'!L$1246*10000</f>
        <v>17.406546652394113</v>
      </c>
      <c r="M154">
        <f>'Raw counts'!M154/'Raw counts'!M$1246*10000</f>
        <v>49.571502736875487</v>
      </c>
      <c r="N154">
        <f>'Raw counts'!N154/'Raw counts'!N$1246*10000</f>
        <v>27.485880755493255</v>
      </c>
      <c r="O154">
        <f>'Raw counts'!O154/'Raw counts'!O$1246*10000</f>
        <v>35.102890373761781</v>
      </c>
      <c r="P154">
        <f>'Raw counts'!P154/'Raw counts'!P$1246*10000</f>
        <v>17.850611235384719</v>
      </c>
      <c r="Q154">
        <f>'Raw counts'!Q154/'Raw counts'!Q$1246*10000</f>
        <v>27.445951498571809</v>
      </c>
      <c r="R154">
        <f>'Raw counts'!R154/'Raw counts'!R$1246*10000</f>
        <v>48.49475226489443</v>
      </c>
      <c r="S154">
        <f>'Raw counts'!S154/'Raw counts'!S$1246*10000</f>
        <v>31.440469483833894</v>
      </c>
      <c r="T154">
        <f>'Raw counts'!T154/'Raw counts'!T$1246*10000</f>
        <v>22.034234975866781</v>
      </c>
      <c r="U154">
        <f t="shared" si="8"/>
        <v>1</v>
      </c>
      <c r="V154">
        <f t="shared" si="9"/>
        <v>0.94048269630884584</v>
      </c>
      <c r="W154">
        <f t="shared" si="10"/>
        <v>29.891956361928653</v>
      </c>
      <c r="X154">
        <f t="shared" si="11"/>
        <v>30.394818305385567</v>
      </c>
    </row>
    <row r="155" spans="1:24" x14ac:dyDescent="0.25">
      <c r="A155">
        <v>157</v>
      </c>
      <c r="B155" t="s">
        <v>597</v>
      </c>
      <c r="C155">
        <v>70100</v>
      </c>
      <c r="D155">
        <v>1097</v>
      </c>
      <c r="E155">
        <f>'Raw counts'!E155/'Raw counts'!E$1246*10000</f>
        <v>0</v>
      </c>
      <c r="F155">
        <f>'Raw counts'!F155/'Raw counts'!F$1246*10000</f>
        <v>0</v>
      </c>
      <c r="G155">
        <f>'Raw counts'!G155/'Raw counts'!G$1246*10000</f>
        <v>0</v>
      </c>
      <c r="H155">
        <f>'Raw counts'!H155/'Raw counts'!H$1246*10000</f>
        <v>0</v>
      </c>
      <c r="I155">
        <f>'Raw counts'!I155/'Raw counts'!I$1246*10000</f>
        <v>0</v>
      </c>
      <c r="J155">
        <f>'Raw counts'!J155/'Raw counts'!J$1246*10000</f>
        <v>0</v>
      </c>
      <c r="K155">
        <f>'Raw counts'!K155/'Raw counts'!K$1246*10000</f>
        <v>0</v>
      </c>
      <c r="L155">
        <f>'Raw counts'!L155/'Raw counts'!L$1246*10000</f>
        <v>0</v>
      </c>
      <c r="M155">
        <f>'Raw counts'!M155/'Raw counts'!M$1246*10000</f>
        <v>0</v>
      </c>
      <c r="N155">
        <f>'Raw counts'!N155/'Raw counts'!N$1246*10000</f>
        <v>0</v>
      </c>
      <c r="O155">
        <f>'Raw counts'!O155/'Raw counts'!O$1246*10000</f>
        <v>0</v>
      </c>
      <c r="P155">
        <f>'Raw counts'!P155/'Raw counts'!P$1246*10000</f>
        <v>0</v>
      </c>
      <c r="Q155">
        <f>'Raw counts'!Q155/'Raw counts'!Q$1246*10000</f>
        <v>0</v>
      </c>
      <c r="R155">
        <f>'Raw counts'!R155/'Raw counts'!R$1246*10000</f>
        <v>0</v>
      </c>
      <c r="S155">
        <f>'Raw counts'!S155/'Raw counts'!S$1246*10000</f>
        <v>0</v>
      </c>
      <c r="T155">
        <f>'Raw counts'!T155/'Raw counts'!T$1246*10000</f>
        <v>0</v>
      </c>
      <c r="U155">
        <f t="shared" si="8"/>
        <v>0</v>
      </c>
      <c r="V155" t="str">
        <f t="shared" si="9"/>
        <v/>
      </c>
      <c r="W155">
        <f t="shared" si="10"/>
        <v>0</v>
      </c>
      <c r="X155">
        <f t="shared" si="11"/>
        <v>0</v>
      </c>
    </row>
    <row r="156" spans="1:24" x14ac:dyDescent="0.25">
      <c r="A156">
        <v>158</v>
      </c>
      <c r="B156" t="s">
        <v>69</v>
      </c>
      <c r="C156">
        <v>99200</v>
      </c>
      <c r="D156">
        <v>832</v>
      </c>
      <c r="E156">
        <f>'Raw counts'!E156/'Raw counts'!E$1246*10000</f>
        <v>6.9358606288348501E-2</v>
      </c>
      <c r="F156">
        <f>'Raw counts'!F156/'Raw counts'!F$1246*10000</f>
        <v>0.36357575336909592</v>
      </c>
      <c r="G156">
        <f>'Raw counts'!G156/'Raw counts'!G$1246*10000</f>
        <v>0.5107680314752121</v>
      </c>
      <c r="H156">
        <f>'Raw counts'!H156/'Raw counts'!H$1246*10000</f>
        <v>6.0315086009312645E-3</v>
      </c>
      <c r="I156">
        <f>'Raw counts'!I156/'Raw counts'!I$1246*10000</f>
        <v>0.17444827918027314</v>
      </c>
      <c r="J156">
        <f>'Raw counts'!J156/'Raw counts'!J$1246*10000</f>
        <v>0</v>
      </c>
      <c r="K156">
        <f>'Raw counts'!K156/'Raw counts'!K$1246*10000</f>
        <v>0.23458277986458709</v>
      </c>
      <c r="L156">
        <f>'Raw counts'!L156/'Raw counts'!L$1246*10000</f>
        <v>6.1051800417594317E-2</v>
      </c>
      <c r="M156">
        <f>'Raw counts'!M156/'Raw counts'!M$1246*10000</f>
        <v>0.12787146019830306</v>
      </c>
      <c r="N156">
        <f>'Raw counts'!N156/'Raw counts'!N$1246*10000</f>
        <v>3.1358677416421288E-2</v>
      </c>
      <c r="O156">
        <f>'Raw counts'!O156/'Raw counts'!O$1246*10000</f>
        <v>3.5368151510087438E-2</v>
      </c>
      <c r="P156">
        <f>'Raw counts'!P156/'Raw counts'!P$1246*10000</f>
        <v>0.60215332017885448</v>
      </c>
      <c r="Q156">
        <f>'Raw counts'!Q156/'Raw counts'!Q$1246*10000</f>
        <v>0.46206978446183528</v>
      </c>
      <c r="R156">
        <f>'Raw counts'!R156/'Raw counts'!R$1246*10000</f>
        <v>0.45192610391938048</v>
      </c>
      <c r="S156">
        <f>'Raw counts'!S156/'Raw counts'!S$1246*10000</f>
        <v>0.4416273401294874</v>
      </c>
      <c r="T156">
        <f>'Raw counts'!T156/'Raw counts'!T$1246*10000</f>
        <v>0.77816071476109439</v>
      </c>
      <c r="U156">
        <f t="shared" si="8"/>
        <v>1</v>
      </c>
      <c r="V156">
        <f t="shared" si="9"/>
        <v>1.0534112874397901E-2</v>
      </c>
      <c r="W156">
        <f t="shared" si="10"/>
        <v>0.15790468968107668</v>
      </c>
      <c r="X156">
        <f t="shared" si="11"/>
        <v>0.46188423582678989</v>
      </c>
    </row>
    <row r="157" spans="1:24" x14ac:dyDescent="0.25">
      <c r="A157">
        <v>159</v>
      </c>
      <c r="B157" t="s">
        <v>70</v>
      </c>
      <c r="C157">
        <v>31000</v>
      </c>
      <c r="D157">
        <v>698</v>
      </c>
      <c r="E157">
        <f>'Raw counts'!E157/'Raw counts'!E$1246*10000</f>
        <v>50.552515611879151</v>
      </c>
      <c r="F157">
        <f>'Raw counts'!F157/'Raw counts'!F$1246*10000</f>
        <v>48.889134420566492</v>
      </c>
      <c r="G157">
        <f>'Raw counts'!G157/'Raw counts'!G$1246*10000</f>
        <v>31.201480136330435</v>
      </c>
      <c r="H157">
        <f>'Raw counts'!H157/'Raw counts'!H$1246*10000</f>
        <v>20.072860623899249</v>
      </c>
      <c r="I157">
        <f>'Raw counts'!I157/'Raw counts'!I$1246*10000</f>
        <v>47.64126230774815</v>
      </c>
      <c r="J157">
        <f>'Raw counts'!J157/'Raw counts'!J$1246*10000</f>
        <v>70.515790771824342</v>
      </c>
      <c r="K157">
        <f>'Raw counts'!K157/'Raw counts'!K$1246*10000</f>
        <v>144.14525365729216</v>
      </c>
      <c r="L157">
        <f>'Raw counts'!L157/'Raw counts'!L$1246*10000</f>
        <v>77.06772272714322</v>
      </c>
      <c r="M157">
        <f>'Raw counts'!M157/'Raw counts'!M$1246*10000</f>
        <v>77.48158011615844</v>
      </c>
      <c r="N157">
        <f>'Raw counts'!N157/'Raw counts'!N$1246*10000</f>
        <v>20.563452715818258</v>
      </c>
      <c r="O157">
        <f>'Raw counts'!O157/'Raw counts'!O$1246*10000</f>
        <v>54.329901738433065</v>
      </c>
      <c r="P157">
        <f>'Raw counts'!P157/'Raw counts'!P$1246*10000</f>
        <v>40.871778666354807</v>
      </c>
      <c r="Q157">
        <f>'Raw counts'!Q157/'Raw counts'!Q$1246*10000</f>
        <v>52.372877397980702</v>
      </c>
      <c r="R157">
        <f>'Raw counts'!R157/'Raw counts'!R$1246*10000</f>
        <v>45.38262477654051</v>
      </c>
      <c r="S157">
        <f>'Raw counts'!S157/'Raw counts'!S$1246*10000</f>
        <v>54.88068984455284</v>
      </c>
      <c r="T157">
        <f>'Raw counts'!T157/'Raw counts'!T$1246*10000</f>
        <v>103.17455441766616</v>
      </c>
      <c r="U157">
        <f t="shared" si="8"/>
        <v>1</v>
      </c>
      <c r="V157">
        <f t="shared" si="9"/>
        <v>0.98541469739182386</v>
      </c>
      <c r="W157">
        <f t="shared" si="10"/>
        <v>58.813105308865985</v>
      </c>
      <c r="X157">
        <f t="shared" si="11"/>
        <v>58.502071140254685</v>
      </c>
    </row>
    <row r="158" spans="1:24" x14ac:dyDescent="0.25">
      <c r="A158">
        <v>160</v>
      </c>
      <c r="B158" t="s">
        <v>598</v>
      </c>
      <c r="C158">
        <v>31600</v>
      </c>
      <c r="D158">
        <v>159</v>
      </c>
      <c r="E158">
        <f>'Raw counts'!E158/'Raw counts'!E$1246*10000</f>
        <v>0</v>
      </c>
      <c r="F158">
        <f>'Raw counts'!F158/'Raw counts'!F$1246*10000</f>
        <v>0</v>
      </c>
      <c r="G158">
        <f>'Raw counts'!G158/'Raw counts'!G$1246*10000</f>
        <v>0</v>
      </c>
      <c r="H158">
        <f>'Raw counts'!H158/'Raw counts'!H$1246*10000</f>
        <v>0</v>
      </c>
      <c r="I158">
        <f>'Raw counts'!I158/'Raw counts'!I$1246*10000</f>
        <v>0</v>
      </c>
      <c r="J158">
        <f>'Raw counts'!J158/'Raw counts'!J$1246*10000</f>
        <v>0</v>
      </c>
      <c r="K158">
        <f>'Raw counts'!K158/'Raw counts'!K$1246*10000</f>
        <v>0</v>
      </c>
      <c r="L158">
        <f>'Raw counts'!L158/'Raw counts'!L$1246*10000</f>
        <v>0</v>
      </c>
      <c r="M158">
        <f>'Raw counts'!M158/'Raw counts'!M$1246*10000</f>
        <v>0</v>
      </c>
      <c r="N158">
        <f>'Raw counts'!N158/'Raw counts'!N$1246*10000</f>
        <v>0</v>
      </c>
      <c r="O158">
        <f>'Raw counts'!O158/'Raw counts'!O$1246*10000</f>
        <v>0</v>
      </c>
      <c r="P158">
        <f>'Raw counts'!P158/'Raw counts'!P$1246*10000</f>
        <v>0</v>
      </c>
      <c r="Q158">
        <f>'Raw counts'!Q158/'Raw counts'!Q$1246*10000</f>
        <v>0</v>
      </c>
      <c r="R158">
        <f>'Raw counts'!R158/'Raw counts'!R$1246*10000</f>
        <v>0</v>
      </c>
      <c r="S158">
        <f>'Raw counts'!S158/'Raw counts'!S$1246*10000</f>
        <v>0</v>
      </c>
      <c r="T158">
        <f>'Raw counts'!T158/'Raw counts'!T$1246*10000</f>
        <v>0</v>
      </c>
      <c r="U158">
        <f t="shared" si="8"/>
        <v>0</v>
      </c>
      <c r="V158" t="str">
        <f t="shared" si="9"/>
        <v/>
      </c>
      <c r="W158">
        <f t="shared" si="10"/>
        <v>0</v>
      </c>
      <c r="X158">
        <f t="shared" si="11"/>
        <v>0</v>
      </c>
    </row>
    <row r="159" spans="1:24" x14ac:dyDescent="0.25">
      <c r="A159">
        <v>161</v>
      </c>
      <c r="B159" t="s">
        <v>599</v>
      </c>
      <c r="C159">
        <v>95200</v>
      </c>
      <c r="D159">
        <v>154</v>
      </c>
      <c r="E159">
        <f>'Raw counts'!E159/'Raw counts'!E$1246*10000</f>
        <v>0</v>
      </c>
      <c r="F159">
        <f>'Raw counts'!F159/'Raw counts'!F$1246*10000</f>
        <v>0</v>
      </c>
      <c r="G159">
        <f>'Raw counts'!G159/'Raw counts'!G$1246*10000</f>
        <v>0</v>
      </c>
      <c r="H159">
        <f>'Raw counts'!H159/'Raw counts'!H$1246*10000</f>
        <v>0</v>
      </c>
      <c r="I159">
        <f>'Raw counts'!I159/'Raw counts'!I$1246*10000</f>
        <v>0</v>
      </c>
      <c r="J159">
        <f>'Raw counts'!J159/'Raw counts'!J$1246*10000</f>
        <v>0</v>
      </c>
      <c r="K159">
        <f>'Raw counts'!K159/'Raw counts'!K$1246*10000</f>
        <v>0</v>
      </c>
      <c r="L159">
        <f>'Raw counts'!L159/'Raw counts'!L$1246*10000</f>
        <v>0</v>
      </c>
      <c r="M159">
        <f>'Raw counts'!M159/'Raw counts'!M$1246*10000</f>
        <v>0</v>
      </c>
      <c r="N159">
        <f>'Raw counts'!N159/'Raw counts'!N$1246*10000</f>
        <v>0</v>
      </c>
      <c r="O159">
        <f>'Raw counts'!O159/'Raw counts'!O$1246*10000</f>
        <v>0</v>
      </c>
      <c r="P159">
        <f>'Raw counts'!P159/'Raw counts'!P$1246*10000</f>
        <v>0</v>
      </c>
      <c r="Q159">
        <f>'Raw counts'!Q159/'Raw counts'!Q$1246*10000</f>
        <v>0</v>
      </c>
      <c r="R159">
        <f>'Raw counts'!R159/'Raw counts'!R$1246*10000</f>
        <v>0</v>
      </c>
      <c r="S159">
        <f>'Raw counts'!S159/'Raw counts'!S$1246*10000</f>
        <v>0</v>
      </c>
      <c r="T159">
        <f>'Raw counts'!T159/'Raw counts'!T$1246*10000</f>
        <v>0</v>
      </c>
      <c r="U159">
        <f t="shared" si="8"/>
        <v>0</v>
      </c>
      <c r="V159" t="str">
        <f t="shared" si="9"/>
        <v/>
      </c>
      <c r="W159">
        <f t="shared" si="10"/>
        <v>0</v>
      </c>
      <c r="X159">
        <f t="shared" si="11"/>
        <v>0</v>
      </c>
    </row>
    <row r="160" spans="1:24" x14ac:dyDescent="0.25">
      <c r="A160">
        <v>162</v>
      </c>
      <c r="B160" t="s">
        <v>71</v>
      </c>
      <c r="C160">
        <v>88800</v>
      </c>
      <c r="D160">
        <v>1117</v>
      </c>
      <c r="E160">
        <f>'Raw counts'!E160/'Raw counts'!E$1246*10000</f>
        <v>4.9541861634534636E-3</v>
      </c>
      <c r="F160">
        <f>'Raw counts'!F160/'Raw counts'!F$1246*10000</f>
        <v>8.4991734553814646E-2</v>
      </c>
      <c r="G160">
        <f>'Raw counts'!G160/'Raw counts'!G$1246*10000</f>
        <v>4.9589129269438075E-3</v>
      </c>
      <c r="H160">
        <f>'Raw counts'!H160/'Raw counts'!H$1246*10000</f>
        <v>0</v>
      </c>
      <c r="I160">
        <f>'Raw counts'!I160/'Raw counts'!I$1246*10000</f>
        <v>0</v>
      </c>
      <c r="J160">
        <f>'Raw counts'!J160/'Raw counts'!J$1246*10000</f>
        <v>4.1786248373150006</v>
      </c>
      <c r="K160">
        <f>'Raw counts'!K160/'Raw counts'!K$1246*10000</f>
        <v>4.1051986476302739E-2</v>
      </c>
      <c r="L160">
        <f>'Raw counts'!L160/'Raw counts'!L$1246*10000</f>
        <v>3.4867361571826088</v>
      </c>
      <c r="M160">
        <f>'Raw counts'!M160/'Raw counts'!M$1246*10000</f>
        <v>9.3772404145422233E-2</v>
      </c>
      <c r="N160">
        <f>'Raw counts'!N160/'Raw counts'!N$1246*10000</f>
        <v>8.6236362895158528E-2</v>
      </c>
      <c r="O160">
        <f>'Raw counts'!O160/'Raw counts'!O$1246*10000</f>
        <v>0.76041525746687988</v>
      </c>
      <c r="P160">
        <f>'Raw counts'!P160/'Raw counts'!P$1246*10000</f>
        <v>3.4835316043404799E-2</v>
      </c>
      <c r="Q160">
        <f>'Raw counts'!Q160/'Raw counts'!Q$1246*10000</f>
        <v>6.459039997853612E-2</v>
      </c>
      <c r="R160">
        <f>'Raw counts'!R160/'Raw counts'!R$1246*10000</f>
        <v>2.2031397566069799</v>
      </c>
      <c r="S160">
        <f>'Raw counts'!S160/'Raw counts'!S$1246*10000</f>
        <v>0.8606071243548985</v>
      </c>
      <c r="T160">
        <f>'Raw counts'!T160/'Raw counts'!T$1246*10000</f>
        <v>0</v>
      </c>
      <c r="U160">
        <f t="shared" si="8"/>
        <v>1</v>
      </c>
      <c r="V160">
        <f t="shared" si="9"/>
        <v>0.84320098432861001</v>
      </c>
      <c r="W160">
        <f t="shared" si="10"/>
        <v>0.79813265816587053</v>
      </c>
      <c r="X160">
        <f t="shared" si="11"/>
        <v>0.65393130907511654</v>
      </c>
    </row>
    <row r="161" spans="1:24" x14ac:dyDescent="0.25">
      <c r="A161">
        <v>163</v>
      </c>
      <c r="B161" t="s">
        <v>72</v>
      </c>
      <c r="C161">
        <v>24200</v>
      </c>
      <c r="D161">
        <v>111</v>
      </c>
      <c r="E161">
        <f>'Raw counts'!E161/'Raw counts'!E$1246*10000</f>
        <v>16.185326196002467</v>
      </c>
      <c r="F161">
        <f>'Raw counts'!F161/'Raw counts'!F$1246*10000</f>
        <v>11.247239539288138</v>
      </c>
      <c r="G161">
        <f>'Raw counts'!G161/'Raw counts'!G$1246*10000</f>
        <v>5.8118459503781414</v>
      </c>
      <c r="H161">
        <f>'Raw counts'!H161/'Raw counts'!H$1246*10000</f>
        <v>9.7469178991049237</v>
      </c>
      <c r="I161">
        <f>'Raw counts'!I161/'Raw counts'!I$1246*10000</f>
        <v>10.855184856088609</v>
      </c>
      <c r="J161">
        <f>'Raw counts'!J161/'Raw counts'!J$1246*10000</f>
        <v>9.0995841729495712</v>
      </c>
      <c r="K161">
        <f>'Raw counts'!K161/'Raw counts'!K$1246*10000</f>
        <v>5.8059238016485306</v>
      </c>
      <c r="L161">
        <f>'Raw counts'!L161/'Raw counts'!L$1246*10000</f>
        <v>7.0073899812638807</v>
      </c>
      <c r="M161">
        <f>'Raw counts'!M161/'Raw counts'!M$1246*10000</f>
        <v>6.8027616825497228</v>
      </c>
      <c r="N161">
        <f>'Raw counts'!N161/'Raw counts'!N$1246*10000</f>
        <v>6.3344528381170999</v>
      </c>
      <c r="O161">
        <f>'Raw counts'!O161/'Raw counts'!O$1246*10000</f>
        <v>5.7650086961442524</v>
      </c>
      <c r="P161">
        <f>'Raw counts'!P161/'Raw counts'!P$1246*10000</f>
        <v>3.528319867824858</v>
      </c>
      <c r="Q161">
        <f>'Raw counts'!Q161/'Raw counts'!Q$1246*10000</f>
        <v>6.498787936301941</v>
      </c>
      <c r="R161">
        <f>'Raw counts'!R161/'Raw counts'!R$1246*10000</f>
        <v>6.0547826877380642</v>
      </c>
      <c r="S161">
        <f>'Raw counts'!S161/'Raw counts'!S$1246*10000</f>
        <v>7.7737735640741823</v>
      </c>
      <c r="T161">
        <f>'Raw counts'!T161/'Raw counts'!T$1246*10000</f>
        <v>8.9010664214777826</v>
      </c>
      <c r="U161">
        <f t="shared" si="8"/>
        <v>1</v>
      </c>
      <c r="V161">
        <f t="shared" si="9"/>
        <v>0.11560635050433861</v>
      </c>
      <c r="W161">
        <f t="shared" si="10"/>
        <v>8.8896626917391082</v>
      </c>
      <c r="X161">
        <f t="shared" si="11"/>
        <v>6.4202898622601801</v>
      </c>
    </row>
    <row r="162" spans="1:24" x14ac:dyDescent="0.25">
      <c r="A162">
        <v>164</v>
      </c>
      <c r="B162" t="s">
        <v>600</v>
      </c>
      <c r="C162">
        <v>116900</v>
      </c>
      <c r="D162">
        <v>73</v>
      </c>
      <c r="E162">
        <f>'Raw counts'!E162/'Raw counts'!E$1246*10000</f>
        <v>0</v>
      </c>
      <c r="F162">
        <f>'Raw counts'!F162/'Raw counts'!F$1246*10000</f>
        <v>0</v>
      </c>
      <c r="G162">
        <f>'Raw counts'!G162/'Raw counts'!G$1246*10000</f>
        <v>0</v>
      </c>
      <c r="H162">
        <f>'Raw counts'!H162/'Raw counts'!H$1246*10000</f>
        <v>0</v>
      </c>
      <c r="I162">
        <f>'Raw counts'!I162/'Raw counts'!I$1246*10000</f>
        <v>0</v>
      </c>
      <c r="J162">
        <f>'Raw counts'!J162/'Raw counts'!J$1246*10000</f>
        <v>0</v>
      </c>
      <c r="K162">
        <f>'Raw counts'!K162/'Raw counts'!K$1246*10000</f>
        <v>0</v>
      </c>
      <c r="L162">
        <f>'Raw counts'!L162/'Raw counts'!L$1246*10000</f>
        <v>0</v>
      </c>
      <c r="M162">
        <f>'Raw counts'!M162/'Raw counts'!M$1246*10000</f>
        <v>0</v>
      </c>
      <c r="N162">
        <f>'Raw counts'!N162/'Raw counts'!N$1246*10000</f>
        <v>0</v>
      </c>
      <c r="O162">
        <f>'Raw counts'!O162/'Raw counts'!O$1246*10000</f>
        <v>0</v>
      </c>
      <c r="P162">
        <f>'Raw counts'!P162/'Raw counts'!P$1246*10000</f>
        <v>0</v>
      </c>
      <c r="Q162">
        <f>'Raw counts'!Q162/'Raw counts'!Q$1246*10000</f>
        <v>0</v>
      </c>
      <c r="R162">
        <f>'Raw counts'!R162/'Raw counts'!R$1246*10000</f>
        <v>0</v>
      </c>
      <c r="S162">
        <f>'Raw counts'!S162/'Raw counts'!S$1246*10000</f>
        <v>0</v>
      </c>
      <c r="T162">
        <f>'Raw counts'!T162/'Raw counts'!T$1246*10000</f>
        <v>0</v>
      </c>
      <c r="U162">
        <f t="shared" si="8"/>
        <v>0</v>
      </c>
      <c r="V162" t="str">
        <f t="shared" si="9"/>
        <v/>
      </c>
      <c r="W162">
        <f t="shared" si="10"/>
        <v>0</v>
      </c>
      <c r="X162">
        <f t="shared" si="11"/>
        <v>0</v>
      </c>
    </row>
    <row r="163" spans="1:24" x14ac:dyDescent="0.25">
      <c r="A163">
        <v>165</v>
      </c>
      <c r="B163" t="s">
        <v>601</v>
      </c>
      <c r="C163">
        <v>84000</v>
      </c>
      <c r="D163">
        <v>348</v>
      </c>
      <c r="E163">
        <f>'Raw counts'!E163/'Raw counts'!E$1246*10000</f>
        <v>0</v>
      </c>
      <c r="F163">
        <f>'Raw counts'!F163/'Raw counts'!F$1246*10000</f>
        <v>0</v>
      </c>
      <c r="G163">
        <f>'Raw counts'!G163/'Raw counts'!G$1246*10000</f>
        <v>0</v>
      </c>
      <c r="H163">
        <f>'Raw counts'!H163/'Raw counts'!H$1246*10000</f>
        <v>0</v>
      </c>
      <c r="I163">
        <f>'Raw counts'!I163/'Raw counts'!I$1246*10000</f>
        <v>0</v>
      </c>
      <c r="J163">
        <f>'Raw counts'!J163/'Raw counts'!J$1246*10000</f>
        <v>0</v>
      </c>
      <c r="K163">
        <f>'Raw counts'!K163/'Raw counts'!K$1246*10000</f>
        <v>0</v>
      </c>
      <c r="L163">
        <f>'Raw counts'!L163/'Raw counts'!L$1246*10000</f>
        <v>0</v>
      </c>
      <c r="M163">
        <f>'Raw counts'!M163/'Raw counts'!M$1246*10000</f>
        <v>0</v>
      </c>
      <c r="N163">
        <f>'Raw counts'!N163/'Raw counts'!N$1246*10000</f>
        <v>0</v>
      </c>
      <c r="O163">
        <f>'Raw counts'!O163/'Raw counts'!O$1246*10000</f>
        <v>0</v>
      </c>
      <c r="P163">
        <f>'Raw counts'!P163/'Raw counts'!P$1246*10000</f>
        <v>0</v>
      </c>
      <c r="Q163">
        <f>'Raw counts'!Q163/'Raw counts'!Q$1246*10000</f>
        <v>0</v>
      </c>
      <c r="R163">
        <f>'Raw counts'!R163/'Raw counts'!R$1246*10000</f>
        <v>0</v>
      </c>
      <c r="S163">
        <f>'Raw counts'!S163/'Raw counts'!S$1246*10000</f>
        <v>0</v>
      </c>
      <c r="T163">
        <f>'Raw counts'!T163/'Raw counts'!T$1246*10000</f>
        <v>0</v>
      </c>
      <c r="U163">
        <f t="shared" si="8"/>
        <v>0</v>
      </c>
      <c r="V163" t="str">
        <f t="shared" si="9"/>
        <v/>
      </c>
      <c r="W163">
        <f t="shared" si="10"/>
        <v>0</v>
      </c>
      <c r="X163">
        <f t="shared" si="11"/>
        <v>0</v>
      </c>
    </row>
    <row r="164" spans="1:24" x14ac:dyDescent="0.25">
      <c r="A164">
        <v>166</v>
      </c>
      <c r="B164" t="s">
        <v>602</v>
      </c>
      <c r="C164">
        <v>113500</v>
      </c>
      <c r="D164">
        <v>824</v>
      </c>
      <c r="E164">
        <f>'Raw counts'!E164/'Raw counts'!E$1246*10000</f>
        <v>0</v>
      </c>
      <c r="F164">
        <f>'Raw counts'!F164/'Raw counts'!F$1246*10000</f>
        <v>0</v>
      </c>
      <c r="G164">
        <f>'Raw counts'!G164/'Raw counts'!G$1246*10000</f>
        <v>0</v>
      </c>
      <c r="H164">
        <f>'Raw counts'!H164/'Raw counts'!H$1246*10000</f>
        <v>0</v>
      </c>
      <c r="I164">
        <f>'Raw counts'!I164/'Raw counts'!I$1246*10000</f>
        <v>0</v>
      </c>
      <c r="J164">
        <f>'Raw counts'!J164/'Raw counts'!J$1246*10000</f>
        <v>0</v>
      </c>
      <c r="K164">
        <f>'Raw counts'!K164/'Raw counts'!K$1246*10000</f>
        <v>0</v>
      </c>
      <c r="L164">
        <f>'Raw counts'!L164/'Raw counts'!L$1246*10000</f>
        <v>0</v>
      </c>
      <c r="M164">
        <f>'Raw counts'!M164/'Raw counts'!M$1246*10000</f>
        <v>0</v>
      </c>
      <c r="N164">
        <f>'Raw counts'!N164/'Raw counts'!N$1246*10000</f>
        <v>0</v>
      </c>
      <c r="O164">
        <f>'Raw counts'!O164/'Raw counts'!O$1246*10000</f>
        <v>0</v>
      </c>
      <c r="P164">
        <f>'Raw counts'!P164/'Raw counts'!P$1246*10000</f>
        <v>0</v>
      </c>
      <c r="Q164">
        <f>'Raw counts'!Q164/'Raw counts'!Q$1246*10000</f>
        <v>0</v>
      </c>
      <c r="R164">
        <f>'Raw counts'!R164/'Raw counts'!R$1246*10000</f>
        <v>0</v>
      </c>
      <c r="S164">
        <f>'Raw counts'!S164/'Raw counts'!S$1246*10000</f>
        <v>0</v>
      </c>
      <c r="T164">
        <f>'Raw counts'!T164/'Raw counts'!T$1246*10000</f>
        <v>0</v>
      </c>
      <c r="U164">
        <f t="shared" si="8"/>
        <v>0</v>
      </c>
      <c r="V164" t="str">
        <f t="shared" si="9"/>
        <v/>
      </c>
      <c r="W164">
        <f t="shared" si="10"/>
        <v>0</v>
      </c>
      <c r="X164">
        <f t="shared" si="11"/>
        <v>0</v>
      </c>
    </row>
    <row r="165" spans="1:24" x14ac:dyDescent="0.25">
      <c r="A165">
        <v>167</v>
      </c>
      <c r="B165" t="s">
        <v>603</v>
      </c>
      <c r="C165">
        <v>31100</v>
      </c>
      <c r="D165">
        <v>159</v>
      </c>
      <c r="E165">
        <f>'Raw counts'!E165/'Raw counts'!E$1246*10000</f>
        <v>0</v>
      </c>
      <c r="F165">
        <f>'Raw counts'!F165/'Raw counts'!F$1246*10000</f>
        <v>0</v>
      </c>
      <c r="G165">
        <f>'Raw counts'!G165/'Raw counts'!G$1246*10000</f>
        <v>0</v>
      </c>
      <c r="H165">
        <f>'Raw counts'!H165/'Raw counts'!H$1246*10000</f>
        <v>0</v>
      </c>
      <c r="I165">
        <f>'Raw counts'!I165/'Raw counts'!I$1246*10000</f>
        <v>0</v>
      </c>
      <c r="J165">
        <f>'Raw counts'!J165/'Raw counts'!J$1246*10000</f>
        <v>0</v>
      </c>
      <c r="K165">
        <f>'Raw counts'!K165/'Raw counts'!K$1246*10000</f>
        <v>0</v>
      </c>
      <c r="L165">
        <f>'Raw counts'!L165/'Raw counts'!L$1246*10000</f>
        <v>0</v>
      </c>
      <c r="M165">
        <f>'Raw counts'!M165/'Raw counts'!M$1246*10000</f>
        <v>0</v>
      </c>
      <c r="N165">
        <f>'Raw counts'!N165/'Raw counts'!N$1246*10000</f>
        <v>0</v>
      </c>
      <c r="O165">
        <f>'Raw counts'!O165/'Raw counts'!O$1246*10000</f>
        <v>0</v>
      </c>
      <c r="P165">
        <f>'Raw counts'!P165/'Raw counts'!P$1246*10000</f>
        <v>0</v>
      </c>
      <c r="Q165">
        <f>'Raw counts'!Q165/'Raw counts'!Q$1246*10000</f>
        <v>0</v>
      </c>
      <c r="R165">
        <f>'Raw counts'!R165/'Raw counts'!R$1246*10000</f>
        <v>0</v>
      </c>
      <c r="S165">
        <f>'Raw counts'!S165/'Raw counts'!S$1246*10000</f>
        <v>0</v>
      </c>
      <c r="T165">
        <f>'Raw counts'!T165/'Raw counts'!T$1246*10000</f>
        <v>0</v>
      </c>
      <c r="U165">
        <f t="shared" si="8"/>
        <v>0</v>
      </c>
      <c r="V165" t="str">
        <f t="shared" si="9"/>
        <v/>
      </c>
      <c r="W165">
        <f t="shared" si="10"/>
        <v>0</v>
      </c>
      <c r="X165">
        <f t="shared" si="11"/>
        <v>0</v>
      </c>
    </row>
    <row r="166" spans="1:24" x14ac:dyDescent="0.25">
      <c r="A166">
        <v>168</v>
      </c>
      <c r="B166" t="s">
        <v>604</v>
      </c>
      <c r="C166">
        <v>31700</v>
      </c>
      <c r="D166">
        <v>159</v>
      </c>
      <c r="E166">
        <f>'Raw counts'!E166/'Raw counts'!E$1246*10000</f>
        <v>0</v>
      </c>
      <c r="F166">
        <f>'Raw counts'!F166/'Raw counts'!F$1246*10000</f>
        <v>0</v>
      </c>
      <c r="G166">
        <f>'Raw counts'!G166/'Raw counts'!G$1246*10000</f>
        <v>0</v>
      </c>
      <c r="H166">
        <f>'Raw counts'!H166/'Raw counts'!H$1246*10000</f>
        <v>0</v>
      </c>
      <c r="I166">
        <f>'Raw counts'!I166/'Raw counts'!I$1246*10000</f>
        <v>0</v>
      </c>
      <c r="J166">
        <f>'Raw counts'!J166/'Raw counts'!J$1246*10000</f>
        <v>0</v>
      </c>
      <c r="K166">
        <f>'Raw counts'!K166/'Raw counts'!K$1246*10000</f>
        <v>0</v>
      </c>
      <c r="L166">
        <f>'Raw counts'!L166/'Raw counts'!L$1246*10000</f>
        <v>0</v>
      </c>
      <c r="M166">
        <f>'Raw counts'!M166/'Raw counts'!M$1246*10000</f>
        <v>0</v>
      </c>
      <c r="N166">
        <f>'Raw counts'!N166/'Raw counts'!N$1246*10000</f>
        <v>0</v>
      </c>
      <c r="O166">
        <f>'Raw counts'!O166/'Raw counts'!O$1246*10000</f>
        <v>0</v>
      </c>
      <c r="P166">
        <f>'Raw counts'!P166/'Raw counts'!P$1246*10000</f>
        <v>0</v>
      </c>
      <c r="Q166">
        <f>'Raw counts'!Q166/'Raw counts'!Q$1246*10000</f>
        <v>0</v>
      </c>
      <c r="R166">
        <f>'Raw counts'!R166/'Raw counts'!R$1246*10000</f>
        <v>0</v>
      </c>
      <c r="S166">
        <f>'Raw counts'!S166/'Raw counts'!S$1246*10000</f>
        <v>0</v>
      </c>
      <c r="T166">
        <f>'Raw counts'!T166/'Raw counts'!T$1246*10000</f>
        <v>0</v>
      </c>
      <c r="U166">
        <f t="shared" si="8"/>
        <v>0</v>
      </c>
      <c r="V166" t="str">
        <f t="shared" si="9"/>
        <v/>
      </c>
      <c r="W166">
        <f t="shared" si="10"/>
        <v>0</v>
      </c>
      <c r="X166">
        <f t="shared" si="11"/>
        <v>0</v>
      </c>
    </row>
    <row r="167" spans="1:24" x14ac:dyDescent="0.25">
      <c r="A167">
        <v>169</v>
      </c>
      <c r="B167" t="s">
        <v>605</v>
      </c>
      <c r="C167">
        <v>95400</v>
      </c>
      <c r="D167">
        <v>154</v>
      </c>
      <c r="E167">
        <f>'Raw counts'!E167/'Raw counts'!E$1246*10000</f>
        <v>0</v>
      </c>
      <c r="F167">
        <f>'Raw counts'!F167/'Raw counts'!F$1246*10000</f>
        <v>0</v>
      </c>
      <c r="G167">
        <f>'Raw counts'!G167/'Raw counts'!G$1246*10000</f>
        <v>0</v>
      </c>
      <c r="H167">
        <f>'Raw counts'!H167/'Raw counts'!H$1246*10000</f>
        <v>0</v>
      </c>
      <c r="I167">
        <f>'Raw counts'!I167/'Raw counts'!I$1246*10000</f>
        <v>0</v>
      </c>
      <c r="J167">
        <f>'Raw counts'!J167/'Raw counts'!J$1246*10000</f>
        <v>0</v>
      </c>
      <c r="K167">
        <f>'Raw counts'!K167/'Raw counts'!K$1246*10000</f>
        <v>0</v>
      </c>
      <c r="L167">
        <f>'Raw counts'!L167/'Raw counts'!L$1246*10000</f>
        <v>0</v>
      </c>
      <c r="M167">
        <f>'Raw counts'!M167/'Raw counts'!M$1246*10000</f>
        <v>0</v>
      </c>
      <c r="N167">
        <f>'Raw counts'!N167/'Raw counts'!N$1246*10000</f>
        <v>0</v>
      </c>
      <c r="O167">
        <f>'Raw counts'!O167/'Raw counts'!O$1246*10000</f>
        <v>0</v>
      </c>
      <c r="P167">
        <f>'Raw counts'!P167/'Raw counts'!P$1246*10000</f>
        <v>0</v>
      </c>
      <c r="Q167">
        <f>'Raw counts'!Q167/'Raw counts'!Q$1246*10000</f>
        <v>0</v>
      </c>
      <c r="R167">
        <f>'Raw counts'!R167/'Raw counts'!R$1246*10000</f>
        <v>0</v>
      </c>
      <c r="S167">
        <f>'Raw counts'!S167/'Raw counts'!S$1246*10000</f>
        <v>0</v>
      </c>
      <c r="T167">
        <f>'Raw counts'!T167/'Raw counts'!T$1246*10000</f>
        <v>0</v>
      </c>
      <c r="U167">
        <f t="shared" si="8"/>
        <v>0</v>
      </c>
      <c r="V167" t="str">
        <f t="shared" si="9"/>
        <v/>
      </c>
      <c r="W167">
        <f t="shared" si="10"/>
        <v>0</v>
      </c>
      <c r="X167">
        <f t="shared" si="11"/>
        <v>0</v>
      </c>
    </row>
    <row r="168" spans="1:24" x14ac:dyDescent="0.25">
      <c r="A168">
        <v>170</v>
      </c>
      <c r="B168" t="s">
        <v>73</v>
      </c>
      <c r="C168">
        <v>65500</v>
      </c>
      <c r="D168">
        <v>1008</v>
      </c>
      <c r="E168">
        <f>'Raw counts'!E168/'Raw counts'!E$1246*10000</f>
        <v>26.752605282648705</v>
      </c>
      <c r="F168">
        <f>'Raw counts'!F168/'Raw counts'!F$1246*10000</f>
        <v>25.681669124344324</v>
      </c>
      <c r="G168">
        <f>'Raw counts'!G168/'Raw counts'!G$1246*10000</f>
        <v>30.284081244845829</v>
      </c>
      <c r="H168">
        <f>'Raw counts'!H168/'Raw counts'!H$1246*10000</f>
        <v>23.957152162898986</v>
      </c>
      <c r="I168">
        <f>'Raw counts'!I168/'Raw counts'!I$1246*10000</f>
        <v>16.831445258974096</v>
      </c>
      <c r="J168">
        <f>'Raw counts'!J168/'Raw counts'!J$1246*10000</f>
        <v>45.737383606141265</v>
      </c>
      <c r="K168">
        <f>'Raw counts'!K168/'Raw counts'!K$1246*10000</f>
        <v>27.604528620565286</v>
      </c>
      <c r="L168">
        <f>'Raw counts'!L168/'Raw counts'!L$1246*10000</f>
        <v>22.304257752561121</v>
      </c>
      <c r="M168">
        <f>'Raw counts'!M168/'Raw counts'!M$1246*10000</f>
        <v>27.662859222899559</v>
      </c>
      <c r="N168">
        <f>'Raw counts'!N168/'Raw counts'!N$1246*10000</f>
        <v>32.017209642166129</v>
      </c>
      <c r="O168">
        <f>'Raw counts'!O168/'Raw counts'!O$1246*10000</f>
        <v>24.96107292824421</v>
      </c>
      <c r="P168">
        <f>'Raw counts'!P168/'Raw counts'!P$1246*10000</f>
        <v>27.276052461985959</v>
      </c>
      <c r="Q168">
        <f>'Raw counts'!Q168/'Raw counts'!Q$1246*10000</f>
        <v>21.841492177357289</v>
      </c>
      <c r="R168">
        <f>'Raw counts'!R168/'Raw counts'!R$1246*10000</f>
        <v>24.897019906831328</v>
      </c>
      <c r="S168">
        <f>'Raw counts'!S168/'Raw counts'!S$1246*10000</f>
        <v>14.284945886496113</v>
      </c>
      <c r="T168">
        <f>'Raw counts'!T168/'Raw counts'!T$1246*10000</f>
        <v>21.549591021936624</v>
      </c>
      <c r="U168">
        <f t="shared" si="8"/>
        <v>1</v>
      </c>
      <c r="V168">
        <f t="shared" si="9"/>
        <v>0.13740896434364275</v>
      </c>
      <c r="W168">
        <f t="shared" si="10"/>
        <v>27.883319191804524</v>
      </c>
      <c r="X168">
        <f t="shared" si="11"/>
        <v>22.46836239714192</v>
      </c>
    </row>
    <row r="169" spans="1:24" x14ac:dyDescent="0.25">
      <c r="A169">
        <v>171</v>
      </c>
      <c r="B169" t="s">
        <v>74</v>
      </c>
      <c r="C169">
        <v>20200</v>
      </c>
      <c r="D169">
        <v>972</v>
      </c>
      <c r="E169">
        <f>'Raw counts'!E169/'Raw counts'!E$1246*10000</f>
        <v>0.54496047797988101</v>
      </c>
      <c r="F169">
        <f>'Raw counts'!F169/'Raw counts'!F$1246*10000</f>
        <v>6.6104682430744716E-2</v>
      </c>
      <c r="G169">
        <f>'Raw counts'!G169/'Raw counts'!G$1246*10000</f>
        <v>0.44630216342494267</v>
      </c>
      <c r="H169">
        <f>'Raw counts'!H169/'Raw counts'!H$1246*10000</f>
        <v>0.11459866341769404</v>
      </c>
      <c r="I169">
        <f>'Raw counts'!I169/'Raw counts'!I$1246*10000</f>
        <v>0.64714684212036822</v>
      </c>
      <c r="J169">
        <f>'Raw counts'!J169/'Raw counts'!J$1246*10000</f>
        <v>3.6518068062494984</v>
      </c>
      <c r="K169">
        <f>'Raw counts'!K169/'Raw counts'!K$1246*10000</f>
        <v>1.7593708489844033E-2</v>
      </c>
      <c r="L169">
        <f>'Raw counts'!L169/'Raw counts'!L$1246*10000</f>
        <v>4.4906990973830485</v>
      </c>
      <c r="M169">
        <f>'Raw counts'!M169/'Raw counts'!M$1246*10000</f>
        <v>1.7561013867233621</v>
      </c>
      <c r="N169">
        <f>'Raw counts'!N169/'Raw counts'!N$1246*10000</f>
        <v>0.64285288703663634</v>
      </c>
      <c r="O169">
        <f>'Raw counts'!O169/'Raw counts'!O$1246*10000</f>
        <v>5.7473246203892089E-2</v>
      </c>
      <c r="P169">
        <f>'Raw counts'!P169/'Raw counts'!P$1246*10000</f>
        <v>0.10948242185070081</v>
      </c>
      <c r="Q169">
        <f>'Raw counts'!Q169/'Raw counts'!Q$1246*10000</f>
        <v>1.495516184118413</v>
      </c>
      <c r="R169">
        <f>'Raw counts'!R169/'Raw counts'!R$1246*10000</f>
        <v>0.14893019333706858</v>
      </c>
      <c r="S169">
        <f>'Raw counts'!S169/'Raw counts'!S$1246*10000</f>
        <v>0.56052700862588789</v>
      </c>
      <c r="T169">
        <f>'Raw counts'!T169/'Raw counts'!T$1246*10000</f>
        <v>1.4061500635156619</v>
      </c>
      <c r="U169">
        <f t="shared" si="8"/>
        <v>1</v>
      </c>
      <c r="V169">
        <f t="shared" si="9"/>
        <v>0.39116556426982185</v>
      </c>
      <c r="W169">
        <f t="shared" si="10"/>
        <v>1.237816671525602</v>
      </c>
      <c r="X169">
        <f t="shared" si="11"/>
        <v>0.6296798529419374</v>
      </c>
    </row>
    <row r="170" spans="1:24" x14ac:dyDescent="0.25">
      <c r="A170">
        <v>173</v>
      </c>
      <c r="B170" t="s">
        <v>75</v>
      </c>
      <c r="C170">
        <v>77800</v>
      </c>
      <c r="D170">
        <v>290</v>
      </c>
      <c r="E170">
        <f>'Raw counts'!E170/'Raw counts'!E$1246*10000</f>
        <v>2.8585654163126488</v>
      </c>
      <c r="F170">
        <f>'Raw counts'!F170/'Raw counts'!F$1246*10000</f>
        <v>4.7217630307674799E-2</v>
      </c>
      <c r="G170">
        <f>'Raw counts'!G170/'Raw counts'!G$1246*10000</f>
        <v>2.6778129805496556</v>
      </c>
      <c r="H170">
        <f>'Raw counts'!H170/'Raw counts'!H$1246*10000</f>
        <v>0.48855219667543248</v>
      </c>
      <c r="I170">
        <f>'Raw counts'!I170/'Raw counts'!I$1246*10000</f>
        <v>6.3307843250905584</v>
      </c>
      <c r="J170">
        <f>'Raw counts'!J170/'Raw counts'!J$1246*10000</f>
        <v>0.10775823362703439</v>
      </c>
      <c r="K170">
        <f>'Raw counts'!K170/'Raw counts'!K$1246*10000</f>
        <v>0.34600960030026595</v>
      </c>
      <c r="L170">
        <f>'Raw counts'!L170/'Raw counts'!L$1246*10000</f>
        <v>8.3573131238306892</v>
      </c>
      <c r="M170">
        <f>'Raw counts'!M170/'Raw counts'!M$1246*10000</f>
        <v>0.18754480829084447</v>
      </c>
      <c r="N170">
        <f>'Raw counts'!N170/'Raw counts'!N$1246*10000</f>
        <v>0.1803123951444224</v>
      </c>
      <c r="O170">
        <f>'Raw counts'!O170/'Raw counts'!O$1246*10000</f>
        <v>13.386845346568096</v>
      </c>
      <c r="P170">
        <f>'Raw counts'!P170/'Raw counts'!P$1246*10000</f>
        <v>0.33840021299307527</v>
      </c>
      <c r="Q170">
        <f>'Raw counts'!Q170/'Raw counts'!Q$1246*10000</f>
        <v>5.4752785212574455</v>
      </c>
      <c r="R170">
        <f>'Raw counts'!R170/'Raw counts'!R$1246*10000</f>
        <v>1.4636243138298117</v>
      </c>
      <c r="S170">
        <f>'Raw counts'!S170/'Raw counts'!S$1246*10000</f>
        <v>2.4685835935443143</v>
      </c>
      <c r="T170">
        <f>'Raw counts'!T170/'Raw counts'!T$1246*10000</f>
        <v>0.11604151009595268</v>
      </c>
      <c r="U170">
        <f t="shared" si="8"/>
        <v>1</v>
      </c>
      <c r="V170">
        <f t="shared" si="9"/>
        <v>0.40143213307486536</v>
      </c>
      <c r="W170">
        <f t="shared" si="10"/>
        <v>2.1581870710129225</v>
      </c>
      <c r="X170">
        <f t="shared" si="11"/>
        <v>3.8747955830481158</v>
      </c>
    </row>
    <row r="171" spans="1:24" x14ac:dyDescent="0.25">
      <c r="A171">
        <v>174</v>
      </c>
      <c r="B171" t="s">
        <v>606</v>
      </c>
      <c r="C171">
        <v>113000</v>
      </c>
      <c r="D171">
        <v>824</v>
      </c>
      <c r="E171">
        <f>'Raw counts'!E171/'Raw counts'!E$1246*10000</f>
        <v>0</v>
      </c>
      <c r="F171">
        <f>'Raw counts'!F171/'Raw counts'!F$1246*10000</f>
        <v>0</v>
      </c>
      <c r="G171">
        <f>'Raw counts'!G171/'Raw counts'!G$1246*10000</f>
        <v>0</v>
      </c>
      <c r="H171">
        <f>'Raw counts'!H171/'Raw counts'!H$1246*10000</f>
        <v>0</v>
      </c>
      <c r="I171">
        <f>'Raw counts'!I171/'Raw counts'!I$1246*10000</f>
        <v>0</v>
      </c>
      <c r="J171">
        <f>'Raw counts'!J171/'Raw counts'!J$1246*10000</f>
        <v>0</v>
      </c>
      <c r="K171">
        <f>'Raw counts'!K171/'Raw counts'!K$1246*10000</f>
        <v>0</v>
      </c>
      <c r="L171">
        <f>'Raw counts'!L171/'Raw counts'!L$1246*10000</f>
        <v>0</v>
      </c>
      <c r="M171">
        <f>'Raw counts'!M171/'Raw counts'!M$1246*10000</f>
        <v>0</v>
      </c>
      <c r="N171">
        <f>'Raw counts'!N171/'Raw counts'!N$1246*10000</f>
        <v>0</v>
      </c>
      <c r="O171">
        <f>'Raw counts'!O171/'Raw counts'!O$1246*10000</f>
        <v>0</v>
      </c>
      <c r="P171">
        <f>'Raw counts'!P171/'Raw counts'!P$1246*10000</f>
        <v>0</v>
      </c>
      <c r="Q171">
        <f>'Raw counts'!Q171/'Raw counts'!Q$1246*10000</f>
        <v>0</v>
      </c>
      <c r="R171">
        <f>'Raw counts'!R171/'Raw counts'!R$1246*10000</f>
        <v>0</v>
      </c>
      <c r="S171">
        <f>'Raw counts'!S171/'Raw counts'!S$1246*10000</f>
        <v>0</v>
      </c>
      <c r="T171">
        <f>'Raw counts'!T171/'Raw counts'!T$1246*10000</f>
        <v>0</v>
      </c>
      <c r="U171">
        <f t="shared" si="8"/>
        <v>0</v>
      </c>
      <c r="V171" t="str">
        <f t="shared" si="9"/>
        <v/>
      </c>
      <c r="W171">
        <f t="shared" si="10"/>
        <v>0</v>
      </c>
      <c r="X171">
        <f t="shared" si="11"/>
        <v>0</v>
      </c>
    </row>
    <row r="172" spans="1:24" x14ac:dyDescent="0.25">
      <c r="A172">
        <v>175</v>
      </c>
      <c r="B172" t="s">
        <v>607</v>
      </c>
      <c r="C172">
        <v>31200</v>
      </c>
      <c r="D172">
        <v>159</v>
      </c>
      <c r="E172">
        <f>'Raw counts'!E172/'Raw counts'!E$1246*10000</f>
        <v>0</v>
      </c>
      <c r="F172">
        <f>'Raw counts'!F172/'Raw counts'!F$1246*10000</f>
        <v>0</v>
      </c>
      <c r="G172">
        <f>'Raw counts'!G172/'Raw counts'!G$1246*10000</f>
        <v>0</v>
      </c>
      <c r="H172">
        <f>'Raw counts'!H172/'Raw counts'!H$1246*10000</f>
        <v>0</v>
      </c>
      <c r="I172">
        <f>'Raw counts'!I172/'Raw counts'!I$1246*10000</f>
        <v>0</v>
      </c>
      <c r="J172">
        <f>'Raw counts'!J172/'Raw counts'!J$1246*10000</f>
        <v>0</v>
      </c>
      <c r="K172">
        <f>'Raw counts'!K172/'Raw counts'!K$1246*10000</f>
        <v>0</v>
      </c>
      <c r="L172">
        <f>'Raw counts'!L172/'Raw counts'!L$1246*10000</f>
        <v>0</v>
      </c>
      <c r="M172">
        <f>'Raw counts'!M172/'Raw counts'!M$1246*10000</f>
        <v>0</v>
      </c>
      <c r="N172">
        <f>'Raw counts'!N172/'Raw counts'!N$1246*10000</f>
        <v>0</v>
      </c>
      <c r="O172">
        <f>'Raw counts'!O172/'Raw counts'!O$1246*10000</f>
        <v>0</v>
      </c>
      <c r="P172">
        <f>'Raw counts'!P172/'Raw counts'!P$1246*10000</f>
        <v>0</v>
      </c>
      <c r="Q172">
        <f>'Raw counts'!Q172/'Raw counts'!Q$1246*10000</f>
        <v>0</v>
      </c>
      <c r="R172">
        <f>'Raw counts'!R172/'Raw counts'!R$1246*10000</f>
        <v>0</v>
      </c>
      <c r="S172">
        <f>'Raw counts'!S172/'Raw counts'!S$1246*10000</f>
        <v>0</v>
      </c>
      <c r="T172">
        <f>'Raw counts'!T172/'Raw counts'!T$1246*10000</f>
        <v>0</v>
      </c>
      <c r="U172">
        <f t="shared" si="8"/>
        <v>0</v>
      </c>
      <c r="V172" t="str">
        <f t="shared" si="9"/>
        <v/>
      </c>
      <c r="W172">
        <f t="shared" si="10"/>
        <v>0</v>
      </c>
      <c r="X172">
        <f t="shared" si="11"/>
        <v>0</v>
      </c>
    </row>
    <row r="173" spans="1:24" x14ac:dyDescent="0.25">
      <c r="A173">
        <v>177</v>
      </c>
      <c r="B173" t="s">
        <v>608</v>
      </c>
      <c r="C173">
        <v>95300</v>
      </c>
      <c r="D173">
        <v>154</v>
      </c>
      <c r="E173">
        <f>'Raw counts'!E173/'Raw counts'!E$1246*10000</f>
        <v>0</v>
      </c>
      <c r="F173">
        <f>'Raw counts'!F173/'Raw counts'!F$1246*10000</f>
        <v>0</v>
      </c>
      <c r="G173">
        <f>'Raw counts'!G173/'Raw counts'!G$1246*10000</f>
        <v>0</v>
      </c>
      <c r="H173">
        <f>'Raw counts'!H173/'Raw counts'!H$1246*10000</f>
        <v>0</v>
      </c>
      <c r="I173">
        <f>'Raw counts'!I173/'Raw counts'!I$1246*10000</f>
        <v>0</v>
      </c>
      <c r="J173">
        <f>'Raw counts'!J173/'Raw counts'!J$1246*10000</f>
        <v>0</v>
      </c>
      <c r="K173">
        <f>'Raw counts'!K173/'Raw counts'!K$1246*10000</f>
        <v>0</v>
      </c>
      <c r="L173">
        <f>'Raw counts'!L173/'Raw counts'!L$1246*10000</f>
        <v>0</v>
      </c>
      <c r="M173">
        <f>'Raw counts'!M173/'Raw counts'!M$1246*10000</f>
        <v>0</v>
      </c>
      <c r="N173">
        <f>'Raw counts'!N173/'Raw counts'!N$1246*10000</f>
        <v>0</v>
      </c>
      <c r="O173">
        <f>'Raw counts'!O173/'Raw counts'!O$1246*10000</f>
        <v>0</v>
      </c>
      <c r="P173">
        <f>'Raw counts'!P173/'Raw counts'!P$1246*10000</f>
        <v>0</v>
      </c>
      <c r="Q173">
        <f>'Raw counts'!Q173/'Raw counts'!Q$1246*10000</f>
        <v>0</v>
      </c>
      <c r="R173">
        <f>'Raw counts'!R173/'Raw counts'!R$1246*10000</f>
        <v>0</v>
      </c>
      <c r="S173">
        <f>'Raw counts'!S173/'Raw counts'!S$1246*10000</f>
        <v>0</v>
      </c>
      <c r="T173">
        <f>'Raw counts'!T173/'Raw counts'!T$1246*10000</f>
        <v>0</v>
      </c>
      <c r="U173">
        <f t="shared" si="8"/>
        <v>0</v>
      </c>
      <c r="V173" t="str">
        <f t="shared" si="9"/>
        <v/>
      </c>
      <c r="W173">
        <f t="shared" si="10"/>
        <v>0</v>
      </c>
      <c r="X173">
        <f t="shared" si="11"/>
        <v>0</v>
      </c>
    </row>
    <row r="174" spans="1:24" x14ac:dyDescent="0.25">
      <c r="A174">
        <v>178</v>
      </c>
      <c r="B174" t="s">
        <v>76</v>
      </c>
      <c r="C174">
        <v>69200</v>
      </c>
      <c r="D174">
        <v>1014</v>
      </c>
      <c r="E174">
        <f>'Raw counts'!E174/'Raw counts'!E$1246*10000</f>
        <v>14.699070346966428</v>
      </c>
      <c r="F174">
        <f>'Raw counts'!F174/'Raw counts'!F$1246*10000</f>
        <v>16.011498437332527</v>
      </c>
      <c r="G174">
        <f>'Raw counts'!G174/'Raw counts'!G$1246*10000</f>
        <v>17.678524584554673</v>
      </c>
      <c r="H174">
        <f>'Raw counts'!H174/'Raw counts'!H$1246*10000</f>
        <v>14.662597408863906</v>
      </c>
      <c r="I174">
        <f>'Raw counts'!I174/'Raw counts'!I$1246*10000</f>
        <v>7.1467520825466746</v>
      </c>
      <c r="J174">
        <f>'Raw counts'!J174/'Raw counts'!J$1246*10000</f>
        <v>15.032273590971297</v>
      </c>
      <c r="K174">
        <f>'Raw counts'!K174/'Raw counts'!K$1246*10000</f>
        <v>13.705498913588499</v>
      </c>
      <c r="L174">
        <f>'Raw counts'!L174/'Raw counts'!L$1246*10000</f>
        <v>12.040771749025545</v>
      </c>
      <c r="M174">
        <f>'Raw counts'!M174/'Raw counts'!M$1246*10000</f>
        <v>11.107767509225924</v>
      </c>
      <c r="N174">
        <f>'Raw counts'!N174/'Raw counts'!N$1246*10000</f>
        <v>11.304803208619873</v>
      </c>
      <c r="O174">
        <f>'Raw counts'!O174/'Raw counts'!O$1246*10000</f>
        <v>16.008509577253328</v>
      </c>
      <c r="P174">
        <f>'Raw counts'!P174/'Raw counts'!P$1246*10000</f>
        <v>15.81523348370578</v>
      </c>
      <c r="Q174">
        <f>'Raw counts'!Q174/'Raw counts'!Q$1246*10000</f>
        <v>13.499393595514048</v>
      </c>
      <c r="R174">
        <f>'Raw counts'!R174/'Raw counts'!R$1246*10000</f>
        <v>9.711275710358505</v>
      </c>
      <c r="S174">
        <f>'Raw counts'!S174/'Raw counts'!S$1246*10000</f>
        <v>14.511421445536875</v>
      </c>
      <c r="T174">
        <f>'Raw counts'!T174/'Raw counts'!T$1246*10000</f>
        <v>17.105883782379848</v>
      </c>
      <c r="U174">
        <f t="shared" si="8"/>
        <v>1</v>
      </c>
      <c r="V174">
        <f t="shared" si="9"/>
        <v>0.47114065600411703</v>
      </c>
      <c r="W174">
        <f t="shared" si="10"/>
        <v>13.338955783169535</v>
      </c>
      <c r="X174">
        <f t="shared" si="11"/>
        <v>14.441952932458065</v>
      </c>
    </row>
    <row r="175" spans="1:24" x14ac:dyDescent="0.25">
      <c r="A175">
        <v>179</v>
      </c>
      <c r="B175" t="s">
        <v>609</v>
      </c>
      <c r="C175">
        <v>18700</v>
      </c>
      <c r="D175">
        <v>31</v>
      </c>
      <c r="E175">
        <f>'Raw counts'!E175/'Raw counts'!E$1246*10000</f>
        <v>0</v>
      </c>
      <c r="F175">
        <f>'Raw counts'!F175/'Raw counts'!F$1246*10000</f>
        <v>0</v>
      </c>
      <c r="G175">
        <f>'Raw counts'!G175/'Raw counts'!G$1246*10000</f>
        <v>0</v>
      </c>
      <c r="H175">
        <f>'Raw counts'!H175/'Raw counts'!H$1246*10000</f>
        <v>0</v>
      </c>
      <c r="I175">
        <f>'Raw counts'!I175/'Raw counts'!I$1246*10000</f>
        <v>0</v>
      </c>
      <c r="J175">
        <f>'Raw counts'!J175/'Raw counts'!J$1246*10000</f>
        <v>0</v>
      </c>
      <c r="K175">
        <f>'Raw counts'!K175/'Raw counts'!K$1246*10000</f>
        <v>0</v>
      </c>
      <c r="L175">
        <f>'Raw counts'!L175/'Raw counts'!L$1246*10000</f>
        <v>0</v>
      </c>
      <c r="M175">
        <f>'Raw counts'!M175/'Raw counts'!M$1246*10000</f>
        <v>0</v>
      </c>
      <c r="N175">
        <f>'Raw counts'!N175/'Raw counts'!N$1246*10000</f>
        <v>0</v>
      </c>
      <c r="O175">
        <f>'Raw counts'!O175/'Raw counts'!O$1246*10000</f>
        <v>0</v>
      </c>
      <c r="P175">
        <f>'Raw counts'!P175/'Raw counts'!P$1246*10000</f>
        <v>0</v>
      </c>
      <c r="Q175">
        <f>'Raw counts'!Q175/'Raw counts'!Q$1246*10000</f>
        <v>0</v>
      </c>
      <c r="R175">
        <f>'Raw counts'!R175/'Raw counts'!R$1246*10000</f>
        <v>0</v>
      </c>
      <c r="S175">
        <f>'Raw counts'!S175/'Raw counts'!S$1246*10000</f>
        <v>0</v>
      </c>
      <c r="T175">
        <f>'Raw counts'!T175/'Raw counts'!T$1246*10000</f>
        <v>0</v>
      </c>
      <c r="U175">
        <f t="shared" si="8"/>
        <v>0</v>
      </c>
      <c r="V175" t="str">
        <f t="shared" si="9"/>
        <v/>
      </c>
      <c r="W175">
        <f t="shared" si="10"/>
        <v>0</v>
      </c>
      <c r="X175">
        <f t="shared" si="11"/>
        <v>0</v>
      </c>
    </row>
    <row r="176" spans="1:24" x14ac:dyDescent="0.25">
      <c r="A176">
        <v>180</v>
      </c>
      <c r="B176" t="s">
        <v>77</v>
      </c>
      <c r="C176">
        <v>9300</v>
      </c>
      <c r="D176">
        <v>1057</v>
      </c>
      <c r="E176">
        <f>'Raw counts'!E176/'Raw counts'!E$1246*10000</f>
        <v>9.3535034766001406</v>
      </c>
      <c r="F176">
        <f>'Raw counts'!F176/'Raw counts'!F$1246*10000</f>
        <v>8.4047381947661144</v>
      </c>
      <c r="G176">
        <f>'Raw counts'!G176/'Raw counts'!G$1246*10000</f>
        <v>5.4895166101267945</v>
      </c>
      <c r="H176">
        <f>'Raw counts'!H176/'Raw counts'!H$1246*10000</f>
        <v>10.404352336606433</v>
      </c>
      <c r="I176">
        <f>'Raw counts'!I176/'Raw counts'!I$1246*10000</f>
        <v>7.8614272908013421</v>
      </c>
      <c r="J176">
        <f>'Raw counts'!J176/'Raw counts'!J$1246*10000</f>
        <v>25.383050587701437</v>
      </c>
      <c r="K176">
        <f>'Raw counts'!K176/'Raw counts'!K$1246*10000</f>
        <v>9.6413522524345296</v>
      </c>
      <c r="L176">
        <f>'Raw counts'!L176/'Raw counts'!L$1246*10000</f>
        <v>9.7411539332961592</v>
      </c>
      <c r="M176">
        <f>'Raw counts'!M176/'Raw counts'!M$1246*10000</f>
        <v>12.718947907724544</v>
      </c>
      <c r="N176">
        <f>'Raw counts'!N176/'Raw counts'!N$1246*10000</f>
        <v>10.458118918376499</v>
      </c>
      <c r="O176">
        <f>'Raw counts'!O176/'Raw counts'!O$1246*10000</f>
        <v>6.3353201392444127</v>
      </c>
      <c r="P176">
        <f>'Raw counts'!P176/'Raw counts'!P$1246*10000</f>
        <v>5.2501797751131525</v>
      </c>
      <c r="Q176">
        <f>'Raw counts'!Q176/'Raw counts'!Q$1246*10000</f>
        <v>9.1320888585037974</v>
      </c>
      <c r="R176">
        <f>'Raw counts'!R176/'Raw counts'!R$1246*10000</f>
        <v>10.368622770604878</v>
      </c>
      <c r="S176">
        <f>'Raw counts'!S176/'Raw counts'!S$1246*10000</f>
        <v>8.3739337955322029</v>
      </c>
      <c r="T176">
        <f>'Raw counts'!T176/'Raw counts'!T$1246*10000</f>
        <v>9.0239339027558483</v>
      </c>
      <c r="U176">
        <f t="shared" si="8"/>
        <v>1</v>
      </c>
      <c r="V176">
        <f t="shared" si="9"/>
        <v>0.23667386749637953</v>
      </c>
      <c r="W176">
        <f t="shared" si="10"/>
        <v>10.945616150843399</v>
      </c>
      <c r="X176">
        <f t="shared" si="11"/>
        <v>8.0806798736257157</v>
      </c>
    </row>
    <row r="177" spans="1:24" x14ac:dyDescent="0.25">
      <c r="A177">
        <v>181</v>
      </c>
      <c r="B177" t="s">
        <v>78</v>
      </c>
      <c r="C177">
        <v>68200</v>
      </c>
      <c r="D177">
        <v>571</v>
      </c>
      <c r="E177">
        <f>'Raw counts'!E177/'Raw counts'!E$1246*10000</f>
        <v>1.4614849182187719</v>
      </c>
      <c r="F177">
        <f>'Raw counts'!F177/'Raw counts'!F$1246*10000</f>
        <v>1.4731900655994539</v>
      </c>
      <c r="G177">
        <f>'Raw counts'!G177/'Raw counts'!G$1246*10000</f>
        <v>0.53060368318298734</v>
      </c>
      <c r="H177">
        <f>'Raw counts'!H177/'Raw counts'!H$1246*10000</f>
        <v>0.29554392144563196</v>
      </c>
      <c r="I177">
        <f>'Raw counts'!I177/'Raw counts'!I$1246*10000</f>
        <v>1.4968787826436343</v>
      </c>
      <c r="J177">
        <f>'Raw counts'!J177/'Raw counts'!J$1246*10000</f>
        <v>1.1973137069670488E-2</v>
      </c>
      <c r="K177">
        <f>'Raw counts'!K177/'Raw counts'!K$1246*10000</f>
        <v>0.74480032607006397</v>
      </c>
      <c r="L177">
        <f>'Raw counts'!L177/'Raw counts'!L$1246*10000</f>
        <v>0.23064013491091187</v>
      </c>
      <c r="M177">
        <f>'Raw counts'!M177/'Raw counts'!M$1246*10000</f>
        <v>3.4099056052880813E-2</v>
      </c>
      <c r="N177">
        <f>'Raw counts'!N177/'Raw counts'!N$1246*10000</f>
        <v>0.28222809674779159</v>
      </c>
      <c r="O177">
        <f>'Raw counts'!O177/'Raw counts'!O$1246*10000</f>
        <v>2.2105094693804648E-2</v>
      </c>
      <c r="P177">
        <f>'Raw counts'!P177/'Raw counts'!P$1246*10000</f>
        <v>1.2690007987240319</v>
      </c>
      <c r="Q177">
        <f>'Raw counts'!Q177/'Raw counts'!Q$1246*10000</f>
        <v>1.3762723687734235</v>
      </c>
      <c r="R177">
        <f>'Raw counts'!R177/'Raw counts'!R$1246*10000</f>
        <v>2.0233964198208625</v>
      </c>
      <c r="S177">
        <f>'Raw counts'!S177/'Raw counts'!S$1246*10000</f>
        <v>1.1833347959879854</v>
      </c>
      <c r="T177">
        <f>'Raw counts'!T177/'Raw counts'!T$1246*10000</f>
        <v>3.4129855910574318E-2</v>
      </c>
      <c r="U177">
        <f t="shared" si="8"/>
        <v>1</v>
      </c>
      <c r="V177">
        <f t="shared" si="9"/>
        <v>0.36560519895942267</v>
      </c>
      <c r="W177">
        <f t="shared" si="10"/>
        <v>0.65614421219417984</v>
      </c>
      <c r="X177">
        <f t="shared" si="11"/>
        <v>0.98470655565178034</v>
      </c>
    </row>
    <row r="178" spans="1:24" x14ac:dyDescent="0.25">
      <c r="A178">
        <v>182</v>
      </c>
      <c r="B178" t="s">
        <v>610</v>
      </c>
      <c r="C178">
        <v>113700</v>
      </c>
      <c r="D178">
        <v>824</v>
      </c>
      <c r="E178">
        <f>'Raw counts'!E178/'Raw counts'!E$1246*10000</f>
        <v>0</v>
      </c>
      <c r="F178">
        <f>'Raw counts'!F178/'Raw counts'!F$1246*10000</f>
        <v>0</v>
      </c>
      <c r="G178">
        <f>'Raw counts'!G178/'Raw counts'!G$1246*10000</f>
        <v>0</v>
      </c>
      <c r="H178">
        <f>'Raw counts'!H178/'Raw counts'!H$1246*10000</f>
        <v>0</v>
      </c>
      <c r="I178">
        <f>'Raw counts'!I178/'Raw counts'!I$1246*10000</f>
        <v>0</v>
      </c>
      <c r="J178">
        <f>'Raw counts'!J178/'Raw counts'!J$1246*10000</f>
        <v>0</v>
      </c>
      <c r="K178">
        <f>'Raw counts'!K178/'Raw counts'!K$1246*10000</f>
        <v>0</v>
      </c>
      <c r="L178">
        <f>'Raw counts'!L178/'Raw counts'!L$1246*10000</f>
        <v>0</v>
      </c>
      <c r="M178">
        <f>'Raw counts'!M178/'Raw counts'!M$1246*10000</f>
        <v>0</v>
      </c>
      <c r="N178">
        <f>'Raw counts'!N178/'Raw counts'!N$1246*10000</f>
        <v>0</v>
      </c>
      <c r="O178">
        <f>'Raw counts'!O178/'Raw counts'!O$1246*10000</f>
        <v>0</v>
      </c>
      <c r="P178">
        <f>'Raw counts'!P178/'Raw counts'!P$1246*10000</f>
        <v>0</v>
      </c>
      <c r="Q178">
        <f>'Raw counts'!Q178/'Raw counts'!Q$1246*10000</f>
        <v>0</v>
      </c>
      <c r="R178">
        <f>'Raw counts'!R178/'Raw counts'!R$1246*10000</f>
        <v>0</v>
      </c>
      <c r="S178">
        <f>'Raw counts'!S178/'Raw counts'!S$1246*10000</f>
        <v>0</v>
      </c>
      <c r="T178">
        <f>'Raw counts'!T178/'Raw counts'!T$1246*10000</f>
        <v>0</v>
      </c>
      <c r="U178">
        <f t="shared" si="8"/>
        <v>0</v>
      </c>
      <c r="V178" t="str">
        <f t="shared" si="9"/>
        <v/>
      </c>
      <c r="W178">
        <f t="shared" si="10"/>
        <v>0</v>
      </c>
      <c r="X178">
        <f t="shared" si="11"/>
        <v>0</v>
      </c>
    </row>
    <row r="179" spans="1:24" x14ac:dyDescent="0.25">
      <c r="A179">
        <v>183</v>
      </c>
      <c r="B179" t="s">
        <v>611</v>
      </c>
      <c r="C179">
        <v>31300</v>
      </c>
      <c r="D179">
        <v>159</v>
      </c>
      <c r="E179">
        <f>'Raw counts'!E179/'Raw counts'!E$1246*10000</f>
        <v>0</v>
      </c>
      <c r="F179">
        <f>'Raw counts'!F179/'Raw counts'!F$1246*10000</f>
        <v>0</v>
      </c>
      <c r="G179">
        <f>'Raw counts'!G179/'Raw counts'!G$1246*10000</f>
        <v>0</v>
      </c>
      <c r="H179">
        <f>'Raw counts'!H179/'Raw counts'!H$1246*10000</f>
        <v>0</v>
      </c>
      <c r="I179">
        <f>'Raw counts'!I179/'Raw counts'!I$1246*10000</f>
        <v>0</v>
      </c>
      <c r="J179">
        <f>'Raw counts'!J179/'Raw counts'!J$1246*10000</f>
        <v>0</v>
      </c>
      <c r="K179">
        <f>'Raw counts'!K179/'Raw counts'!K$1246*10000</f>
        <v>0</v>
      </c>
      <c r="L179">
        <f>'Raw counts'!L179/'Raw counts'!L$1246*10000</f>
        <v>0</v>
      </c>
      <c r="M179">
        <f>'Raw counts'!M179/'Raw counts'!M$1246*10000</f>
        <v>0</v>
      </c>
      <c r="N179">
        <f>'Raw counts'!N179/'Raw counts'!N$1246*10000</f>
        <v>0</v>
      </c>
      <c r="O179">
        <f>'Raw counts'!O179/'Raw counts'!O$1246*10000</f>
        <v>0</v>
      </c>
      <c r="P179">
        <f>'Raw counts'!P179/'Raw counts'!P$1246*10000</f>
        <v>0</v>
      </c>
      <c r="Q179">
        <f>'Raw counts'!Q179/'Raw counts'!Q$1246*10000</f>
        <v>0</v>
      </c>
      <c r="R179">
        <f>'Raw counts'!R179/'Raw counts'!R$1246*10000</f>
        <v>0</v>
      </c>
      <c r="S179">
        <f>'Raw counts'!S179/'Raw counts'!S$1246*10000</f>
        <v>0</v>
      </c>
      <c r="T179">
        <f>'Raw counts'!T179/'Raw counts'!T$1246*10000</f>
        <v>0</v>
      </c>
      <c r="U179">
        <f t="shared" si="8"/>
        <v>0</v>
      </c>
      <c r="V179" t="str">
        <f t="shared" si="9"/>
        <v/>
      </c>
      <c r="W179">
        <f t="shared" si="10"/>
        <v>0</v>
      </c>
      <c r="X179">
        <f t="shared" si="11"/>
        <v>0</v>
      </c>
    </row>
    <row r="180" spans="1:24" x14ac:dyDescent="0.25">
      <c r="A180">
        <v>184</v>
      </c>
      <c r="B180" t="s">
        <v>612</v>
      </c>
      <c r="C180">
        <v>600</v>
      </c>
      <c r="D180">
        <v>315</v>
      </c>
      <c r="E180">
        <f>'Raw counts'!E180/'Raw counts'!E$1246*10000</f>
        <v>0</v>
      </c>
      <c r="F180">
        <f>'Raw counts'!F180/'Raw counts'!F$1246*10000</f>
        <v>0</v>
      </c>
      <c r="G180">
        <f>'Raw counts'!G180/'Raw counts'!G$1246*10000</f>
        <v>0</v>
      </c>
      <c r="H180">
        <f>'Raw counts'!H180/'Raw counts'!H$1246*10000</f>
        <v>0</v>
      </c>
      <c r="I180">
        <f>'Raw counts'!I180/'Raw counts'!I$1246*10000</f>
        <v>0</v>
      </c>
      <c r="J180">
        <f>'Raw counts'!J180/'Raw counts'!J$1246*10000</f>
        <v>0</v>
      </c>
      <c r="K180">
        <f>'Raw counts'!K180/'Raw counts'!K$1246*10000</f>
        <v>0</v>
      </c>
      <c r="L180">
        <f>'Raw counts'!L180/'Raw counts'!L$1246*10000</f>
        <v>0</v>
      </c>
      <c r="M180">
        <f>'Raw counts'!M180/'Raw counts'!M$1246*10000</f>
        <v>0</v>
      </c>
      <c r="N180">
        <f>'Raw counts'!N180/'Raw counts'!N$1246*10000</f>
        <v>0</v>
      </c>
      <c r="O180">
        <f>'Raw counts'!O180/'Raw counts'!O$1246*10000</f>
        <v>0</v>
      </c>
      <c r="P180">
        <f>'Raw counts'!P180/'Raw counts'!P$1246*10000</f>
        <v>0</v>
      </c>
      <c r="Q180">
        <f>'Raw counts'!Q180/'Raw counts'!Q$1246*10000</f>
        <v>0</v>
      </c>
      <c r="R180">
        <f>'Raw counts'!R180/'Raw counts'!R$1246*10000</f>
        <v>0</v>
      </c>
      <c r="S180">
        <f>'Raw counts'!S180/'Raw counts'!S$1246*10000</f>
        <v>0</v>
      </c>
      <c r="T180">
        <f>'Raw counts'!T180/'Raw counts'!T$1246*10000</f>
        <v>0</v>
      </c>
      <c r="U180">
        <f t="shared" si="8"/>
        <v>0</v>
      </c>
      <c r="V180" t="str">
        <f t="shared" si="9"/>
        <v/>
      </c>
      <c r="W180">
        <f t="shared" si="10"/>
        <v>0</v>
      </c>
      <c r="X180">
        <f t="shared" si="11"/>
        <v>0</v>
      </c>
    </row>
    <row r="181" spans="1:24" x14ac:dyDescent="0.25">
      <c r="A181">
        <v>185</v>
      </c>
      <c r="B181" t="s">
        <v>613</v>
      </c>
      <c r="C181">
        <v>95700</v>
      </c>
      <c r="D181">
        <v>1069</v>
      </c>
      <c r="E181">
        <f>'Raw counts'!E181/'Raw counts'!E$1246*10000</f>
        <v>0</v>
      </c>
      <c r="F181">
        <f>'Raw counts'!F181/'Raw counts'!F$1246*10000</f>
        <v>0</v>
      </c>
      <c r="G181">
        <f>'Raw counts'!G181/'Raw counts'!G$1246*10000</f>
        <v>0</v>
      </c>
      <c r="H181">
        <f>'Raw counts'!H181/'Raw counts'!H$1246*10000</f>
        <v>0</v>
      </c>
      <c r="I181">
        <f>'Raw counts'!I181/'Raw counts'!I$1246*10000</f>
        <v>0</v>
      </c>
      <c r="J181">
        <f>'Raw counts'!J181/'Raw counts'!J$1246*10000</f>
        <v>0</v>
      </c>
      <c r="K181">
        <f>'Raw counts'!K181/'Raw counts'!K$1246*10000</f>
        <v>0</v>
      </c>
      <c r="L181">
        <f>'Raw counts'!L181/'Raw counts'!L$1246*10000</f>
        <v>0</v>
      </c>
      <c r="M181">
        <f>'Raw counts'!M181/'Raw counts'!M$1246*10000</f>
        <v>0</v>
      </c>
      <c r="N181">
        <f>'Raw counts'!N181/'Raw counts'!N$1246*10000</f>
        <v>0</v>
      </c>
      <c r="O181">
        <f>'Raw counts'!O181/'Raw counts'!O$1246*10000</f>
        <v>0</v>
      </c>
      <c r="P181">
        <f>'Raw counts'!P181/'Raw counts'!P$1246*10000</f>
        <v>0</v>
      </c>
      <c r="Q181">
        <f>'Raw counts'!Q181/'Raw counts'!Q$1246*10000</f>
        <v>0</v>
      </c>
      <c r="R181">
        <f>'Raw counts'!R181/'Raw counts'!R$1246*10000</f>
        <v>0</v>
      </c>
      <c r="S181">
        <f>'Raw counts'!S181/'Raw counts'!S$1246*10000</f>
        <v>0</v>
      </c>
      <c r="T181">
        <f>'Raw counts'!T181/'Raw counts'!T$1246*10000</f>
        <v>0</v>
      </c>
      <c r="U181">
        <f t="shared" si="8"/>
        <v>0</v>
      </c>
      <c r="V181" t="str">
        <f t="shared" si="9"/>
        <v/>
      </c>
      <c r="W181">
        <f t="shared" si="10"/>
        <v>0</v>
      </c>
      <c r="X181">
        <f t="shared" si="11"/>
        <v>0</v>
      </c>
    </row>
    <row r="182" spans="1:24" x14ac:dyDescent="0.25">
      <c r="A182">
        <v>186</v>
      </c>
      <c r="B182" t="s">
        <v>79</v>
      </c>
      <c r="C182">
        <v>69800</v>
      </c>
      <c r="D182">
        <v>958</v>
      </c>
      <c r="E182">
        <f>'Raw counts'!E182/'Raw counts'!E$1246*10000</f>
        <v>2.7594816930435795</v>
      </c>
      <c r="F182">
        <f>'Raw counts'!F182/'Raw counts'!F$1246*10000</f>
        <v>2.8094490033066504</v>
      </c>
      <c r="G182">
        <f>'Raw counts'!G182/'Raw counts'!G$1246*10000</f>
        <v>7.1408346147990827</v>
      </c>
      <c r="H182">
        <f>'Raw counts'!H182/'Raw counts'!H$1246*10000</f>
        <v>4.6020410625105548</v>
      </c>
      <c r="I182">
        <f>'Raw counts'!I182/'Raw counts'!I$1246*10000</f>
        <v>3.2694983936689908</v>
      </c>
      <c r="J182">
        <f>'Raw counts'!J182/'Raw counts'!J$1246*10000</f>
        <v>0.31728813234626796</v>
      </c>
      <c r="K182">
        <f>'Raw counts'!K182/'Raw counts'!K$1246*10000</f>
        <v>1.1259973433500181</v>
      </c>
      <c r="L182">
        <f>'Raw counts'!L182/'Raw counts'!L$1246*10000</f>
        <v>5.0130311676224659</v>
      </c>
      <c r="M182">
        <f>'Raw counts'!M182/'Raw counts'!M$1246*10000</f>
        <v>2.0800424192257299</v>
      </c>
      <c r="N182">
        <f>'Raw counts'!N182/'Raw counts'!N$1246*10000</f>
        <v>4.7116412818172986</v>
      </c>
      <c r="O182">
        <f>'Raw counts'!O182/'Raw counts'!O$1246*10000</f>
        <v>3.523552094192461</v>
      </c>
      <c r="P182">
        <f>'Raw counts'!P182/'Raw counts'!P$1246*10000</f>
        <v>4.6679323498162439</v>
      </c>
      <c r="Q182">
        <f>'Raw counts'!Q182/'Raw counts'!Q$1246*10000</f>
        <v>4.1288171063202697</v>
      </c>
      <c r="R182">
        <f>'Raw counts'!R182/'Raw counts'!R$1246*10000</f>
        <v>5.5412302969205864</v>
      </c>
      <c r="S182">
        <f>'Raw counts'!S182/'Raw counts'!S$1246*10000</f>
        <v>5.9110120909639079</v>
      </c>
      <c r="T182">
        <f>'Raw counts'!T182/'Raw counts'!T$1246*10000</f>
        <v>1.4539318617904657</v>
      </c>
      <c r="U182">
        <f t="shared" si="8"/>
        <v>1</v>
      </c>
      <c r="V182">
        <f t="shared" si="9"/>
        <v>0.41360725245997609</v>
      </c>
      <c r="W182">
        <f t="shared" si="10"/>
        <v>3.3829305111690635</v>
      </c>
      <c r="X182">
        <f t="shared" si="11"/>
        <v>4.2044126333339884</v>
      </c>
    </row>
    <row r="183" spans="1:24" x14ac:dyDescent="0.25">
      <c r="A183">
        <v>187</v>
      </c>
      <c r="B183" t="s">
        <v>80</v>
      </c>
      <c r="C183">
        <v>9500</v>
      </c>
      <c r="D183">
        <v>1057</v>
      </c>
      <c r="E183">
        <f>'Raw counts'!E183/'Raw counts'!E$1246*10000</f>
        <v>12.682716578440868</v>
      </c>
      <c r="F183">
        <f>'Raw counts'!F183/'Raw counts'!F$1246*10000</f>
        <v>14.339994324440836</v>
      </c>
      <c r="G183">
        <f>'Raw counts'!G183/'Raw counts'!G$1246*10000</f>
        <v>11.331116038066599</v>
      </c>
      <c r="H183">
        <f>'Raw counts'!H183/'Raw counts'!H$1246*10000</f>
        <v>15.899056672054813</v>
      </c>
      <c r="I183">
        <f>'Raw counts'!I183/'Raw counts'!I$1246*10000</f>
        <v>18.536536503865154</v>
      </c>
      <c r="J183">
        <f>'Raw counts'!J183/'Raw counts'!J$1246*10000</f>
        <v>17.486766690253745</v>
      </c>
      <c r="K183">
        <f>'Raw counts'!K183/'Raw counts'!K$1246*10000</f>
        <v>37.51565106984409</v>
      </c>
      <c r="L183">
        <f>'Raw counts'!L183/'Raw counts'!L$1246*10000</f>
        <v>11.55235734568479</v>
      </c>
      <c r="M183">
        <f>'Raw counts'!M183/'Raw counts'!M$1246*10000</f>
        <v>32.121310801813728</v>
      </c>
      <c r="N183">
        <f>'Raw counts'!N183/'Raw counts'!N$1246*10000</f>
        <v>17.215913901615284</v>
      </c>
      <c r="O183">
        <f>'Raw counts'!O183/'Raw counts'!O$1246*10000</f>
        <v>26.092853776567008</v>
      </c>
      <c r="P183">
        <f>'Raw counts'!P183/'Raw counts'!P$1246*10000</f>
        <v>14.312338420118889</v>
      </c>
      <c r="Q183">
        <f>'Raw counts'!Q183/'Raw counts'!Q$1246*10000</f>
        <v>24.991516299387435</v>
      </c>
      <c r="R183">
        <f>'Raw counts'!R183/'Raw counts'!R$1246*10000</f>
        <v>31.054513072732885</v>
      </c>
      <c r="S183">
        <f>'Raw counts'!S183/'Raw counts'!S$1246*10000</f>
        <v>16.074102802918137</v>
      </c>
      <c r="T183">
        <f>'Raw counts'!T183/'Raw counts'!T$1246*10000</f>
        <v>17.843088670048253</v>
      </c>
      <c r="U183">
        <f t="shared" si="8"/>
        <v>1</v>
      </c>
      <c r="V183">
        <f t="shared" si="9"/>
        <v>0.50671879618366999</v>
      </c>
      <c r="W183">
        <f t="shared" si="10"/>
        <v>18.868141992607992</v>
      </c>
      <c r="X183">
        <f t="shared" si="11"/>
        <v>21.728068840295435</v>
      </c>
    </row>
    <row r="184" spans="1:24" x14ac:dyDescent="0.25">
      <c r="A184">
        <v>188</v>
      </c>
      <c r="B184" t="s">
        <v>81</v>
      </c>
      <c r="C184">
        <v>30700</v>
      </c>
      <c r="D184">
        <v>151</v>
      </c>
      <c r="E184">
        <f>'Raw counts'!E184/'Raw counts'!E$1246*10000</f>
        <v>2.0708498163235478</v>
      </c>
      <c r="F184">
        <f>'Raw counts'!F184/'Raw counts'!F$1246*10000</f>
        <v>0.7318732697689595</v>
      </c>
      <c r="G184">
        <f>'Raw counts'!G184/'Raw counts'!G$1246*10000</f>
        <v>0.67441215806435773</v>
      </c>
      <c r="H184">
        <f>'Raw counts'!H184/'Raw counts'!H$1246*10000</f>
        <v>14.367053487418273</v>
      </c>
      <c r="I184">
        <f>'Raw counts'!I184/'Raw counts'!I$1246*10000</f>
        <v>3.8997631442557839</v>
      </c>
      <c r="J184">
        <f>'Raw counts'!J184/'Raw counts'!J$1246*10000</f>
        <v>0.20952989871923353</v>
      </c>
      <c r="K184">
        <f>'Raw counts'!K184/'Raw counts'!K$1246*10000</f>
        <v>4.7033847362849706</v>
      </c>
      <c r="L184">
        <f>'Raw counts'!L184/'Raw counts'!L$1246*10000</f>
        <v>2.1232459478563355</v>
      </c>
      <c r="M184">
        <f>'Raw counts'!M184/'Raw counts'!M$1246*10000</f>
        <v>3.1712122129179159</v>
      </c>
      <c r="N184">
        <f>'Raw counts'!N184/'Raw counts'!N$1246*10000</f>
        <v>1.3954611450307473</v>
      </c>
      <c r="O184">
        <f>'Raw counts'!O184/'Raw counts'!O$1246*10000</f>
        <v>2.4846126435836426</v>
      </c>
      <c r="P184">
        <f>'Raw counts'!P184/'Raw counts'!P$1246*10000</f>
        <v>8.7585937480560645</v>
      </c>
      <c r="Q184">
        <f>'Raw counts'!Q184/'Raw counts'!Q$1246*10000</f>
        <v>4.7796895984116725</v>
      </c>
      <c r="R184">
        <f>'Raw counts'!R184/'Raw counts'!R$1246*10000</f>
        <v>1.2376612618701215</v>
      </c>
      <c r="S184">
        <f>'Raw counts'!S184/'Raw counts'!S$1246*10000</f>
        <v>3.617947055676185</v>
      </c>
      <c r="T184">
        <f>'Raw counts'!T184/'Raw counts'!T$1246*10000</f>
        <v>1.4607578329725808</v>
      </c>
      <c r="U184">
        <f t="shared" si="8"/>
        <v>1</v>
      </c>
      <c r="V184">
        <f t="shared" si="9"/>
        <v>0.84260770593544509</v>
      </c>
      <c r="W184">
        <f t="shared" si="10"/>
        <v>3.3346785816640123</v>
      </c>
      <c r="X184">
        <f t="shared" si="11"/>
        <v>3.7232103567617116</v>
      </c>
    </row>
    <row r="185" spans="1:24" x14ac:dyDescent="0.25">
      <c r="A185">
        <v>189</v>
      </c>
      <c r="B185" t="s">
        <v>82</v>
      </c>
      <c r="C185">
        <v>68400</v>
      </c>
      <c r="D185">
        <v>51</v>
      </c>
      <c r="E185">
        <f>'Raw counts'!E185/'Raw counts'!E$1246*10000</f>
        <v>4.9541861634534636E-3</v>
      </c>
      <c r="F185">
        <f>'Raw counts'!F185/'Raw counts'!F$1246*10000</f>
        <v>0</v>
      </c>
      <c r="G185">
        <f>'Raw counts'!G185/'Raw counts'!G$1246*10000</f>
        <v>0</v>
      </c>
      <c r="H185">
        <f>'Raw counts'!H185/'Raw counts'!H$1246*10000</f>
        <v>6.0315086009312645E-3</v>
      </c>
      <c r="I185">
        <f>'Raw counts'!I185/'Raw counts'!I$1246*10000</f>
        <v>0</v>
      </c>
      <c r="J185">
        <f>'Raw counts'!J185/'Raw counts'!J$1246*10000</f>
        <v>0</v>
      </c>
      <c r="K185">
        <f>'Raw counts'!K185/'Raw counts'!K$1246*10000</f>
        <v>0</v>
      </c>
      <c r="L185">
        <f>'Raw counts'!L185/'Raw counts'!L$1246*10000</f>
        <v>0</v>
      </c>
      <c r="M185">
        <f>'Raw counts'!M185/'Raw counts'!M$1246*10000</f>
        <v>0</v>
      </c>
      <c r="N185">
        <f>'Raw counts'!N185/'Raw counts'!N$1246*10000</f>
        <v>0</v>
      </c>
      <c r="O185">
        <f>'Raw counts'!O185/'Raw counts'!O$1246*10000</f>
        <v>0</v>
      </c>
      <c r="P185">
        <f>'Raw counts'!P185/'Raw counts'!P$1246*10000</f>
        <v>0</v>
      </c>
      <c r="Q185">
        <f>'Raw counts'!Q185/'Raw counts'!Q$1246*10000</f>
        <v>0</v>
      </c>
      <c r="R185">
        <f>'Raw counts'!R185/'Raw counts'!R$1246*10000</f>
        <v>0</v>
      </c>
      <c r="S185">
        <f>'Raw counts'!S185/'Raw counts'!S$1246*10000</f>
        <v>0</v>
      </c>
      <c r="T185">
        <f>'Raw counts'!T185/'Raw counts'!T$1246*10000</f>
        <v>0</v>
      </c>
      <c r="U185">
        <f t="shared" si="8"/>
        <v>1</v>
      </c>
      <c r="V185">
        <f t="shared" si="9"/>
        <v>0.2738908253789793</v>
      </c>
      <c r="W185">
        <f t="shared" si="10"/>
        <v>1.0985694764384729E-3</v>
      </c>
      <c r="X185">
        <f t="shared" si="11"/>
        <v>0</v>
      </c>
    </row>
    <row r="186" spans="1:24" x14ac:dyDescent="0.25">
      <c r="A186">
        <v>190</v>
      </c>
      <c r="B186" t="s">
        <v>83</v>
      </c>
      <c r="C186">
        <v>107600</v>
      </c>
      <c r="D186">
        <v>784</v>
      </c>
      <c r="E186">
        <f>'Raw counts'!E186/'Raw counts'!E$1246*10000</f>
        <v>0.10899209559597621</v>
      </c>
      <c r="F186">
        <f>'Raw counts'!F186/'Raw counts'!F$1246*10000</f>
        <v>1.8367658189685496</v>
      </c>
      <c r="G186">
        <f>'Raw counts'!G186/'Raw counts'!G$1246*10000</f>
        <v>0.20827434293163991</v>
      </c>
      <c r="H186">
        <f>'Raw counts'!H186/'Raw counts'!H$1246*10000</f>
        <v>0.12666168061955654</v>
      </c>
      <c r="I186">
        <f>'Raw counts'!I186/'Raw counts'!I$1246*10000</f>
        <v>0.44456174371747031</v>
      </c>
      <c r="J186">
        <f>'Raw counts'!J186/'Raw counts'!J$1246*10000</f>
        <v>5.9865685348352441E-3</v>
      </c>
      <c r="K186">
        <f>'Raw counts'!K186/'Raw counts'!K$1246*10000</f>
        <v>2.9322847483073386E-2</v>
      </c>
      <c r="L186">
        <f>'Raw counts'!L186/'Raw counts'!L$1246*10000</f>
        <v>6.7835333797327015E-3</v>
      </c>
      <c r="M186">
        <f>'Raw counts'!M186/'Raw counts'!M$1246*10000</f>
        <v>0.34099056052880816</v>
      </c>
      <c r="N186">
        <f>'Raw counts'!N186/'Raw counts'!N$1246*10000</f>
        <v>1.2229884192404301</v>
      </c>
      <c r="O186">
        <f>'Raw counts'!O186/'Raw counts'!O$1246*10000</f>
        <v>0.26526113632565579</v>
      </c>
      <c r="P186">
        <f>'Raw counts'!P186/'Raw counts'!P$1246*10000</f>
        <v>2.2642955428213125</v>
      </c>
      <c r="Q186">
        <f>'Raw counts'!Q186/'Raw counts'!Q$1246*10000</f>
        <v>0.55647113827661876</v>
      </c>
      <c r="R186">
        <f>'Raw counts'!R186/'Raw counts'!R$1246*10000</f>
        <v>1.5406571724524335E-2</v>
      </c>
      <c r="S186">
        <f>'Raw counts'!S186/'Raw counts'!S$1246*10000</f>
        <v>8.4928334640286041E-2</v>
      </c>
      <c r="T186">
        <f>'Raw counts'!T186/'Raw counts'!T$1246*10000</f>
        <v>0</v>
      </c>
      <c r="U186">
        <f t="shared" si="8"/>
        <v>1</v>
      </c>
      <c r="V186">
        <f t="shared" si="9"/>
        <v>0.7953239068833059</v>
      </c>
      <c r="W186">
        <f t="shared" si="10"/>
        <v>0.43313276110000726</v>
      </c>
      <c r="X186">
        <f t="shared" si="11"/>
        <v>0.53106045396473289</v>
      </c>
    </row>
    <row r="187" spans="1:24" x14ac:dyDescent="0.25">
      <c r="A187">
        <v>191</v>
      </c>
      <c r="B187" t="s">
        <v>614</v>
      </c>
      <c r="C187">
        <v>31400</v>
      </c>
      <c r="D187">
        <v>159</v>
      </c>
      <c r="E187">
        <f>'Raw counts'!E187/'Raw counts'!E$1246*10000</f>
        <v>0</v>
      </c>
      <c r="F187">
        <f>'Raw counts'!F187/'Raw counts'!F$1246*10000</f>
        <v>0</v>
      </c>
      <c r="G187">
        <f>'Raw counts'!G187/'Raw counts'!G$1246*10000</f>
        <v>0</v>
      </c>
      <c r="H187">
        <f>'Raw counts'!H187/'Raw counts'!H$1246*10000</f>
        <v>0</v>
      </c>
      <c r="I187">
        <f>'Raw counts'!I187/'Raw counts'!I$1246*10000</f>
        <v>0</v>
      </c>
      <c r="J187">
        <f>'Raw counts'!J187/'Raw counts'!J$1246*10000</f>
        <v>0</v>
      </c>
      <c r="K187">
        <f>'Raw counts'!K187/'Raw counts'!K$1246*10000</f>
        <v>0</v>
      </c>
      <c r="L187">
        <f>'Raw counts'!L187/'Raw counts'!L$1246*10000</f>
        <v>0</v>
      </c>
      <c r="M187">
        <f>'Raw counts'!M187/'Raw counts'!M$1246*10000</f>
        <v>0</v>
      </c>
      <c r="N187">
        <f>'Raw counts'!N187/'Raw counts'!N$1246*10000</f>
        <v>0</v>
      </c>
      <c r="O187">
        <f>'Raw counts'!O187/'Raw counts'!O$1246*10000</f>
        <v>0</v>
      </c>
      <c r="P187">
        <f>'Raw counts'!P187/'Raw counts'!P$1246*10000</f>
        <v>0</v>
      </c>
      <c r="Q187">
        <f>'Raw counts'!Q187/'Raw counts'!Q$1246*10000</f>
        <v>0</v>
      </c>
      <c r="R187">
        <f>'Raw counts'!R187/'Raw counts'!R$1246*10000</f>
        <v>0</v>
      </c>
      <c r="S187">
        <f>'Raw counts'!S187/'Raw counts'!S$1246*10000</f>
        <v>0</v>
      </c>
      <c r="T187">
        <f>'Raw counts'!T187/'Raw counts'!T$1246*10000</f>
        <v>0</v>
      </c>
      <c r="U187">
        <f t="shared" si="8"/>
        <v>0</v>
      </c>
      <c r="V187" t="str">
        <f t="shared" si="9"/>
        <v/>
      </c>
      <c r="W187">
        <f t="shared" si="10"/>
        <v>0</v>
      </c>
      <c r="X187">
        <f t="shared" si="11"/>
        <v>0</v>
      </c>
    </row>
    <row r="188" spans="1:24" x14ac:dyDescent="0.25">
      <c r="A188">
        <v>192</v>
      </c>
      <c r="B188" t="s">
        <v>615</v>
      </c>
      <c r="C188">
        <v>34800</v>
      </c>
      <c r="D188">
        <v>639</v>
      </c>
      <c r="E188">
        <f>'Raw counts'!E188/'Raw counts'!E$1246*10000</f>
        <v>0</v>
      </c>
      <c r="F188">
        <f>'Raw counts'!F188/'Raw counts'!F$1246*10000</f>
        <v>0</v>
      </c>
      <c r="G188">
        <f>'Raw counts'!G188/'Raw counts'!G$1246*10000</f>
        <v>0</v>
      </c>
      <c r="H188">
        <f>'Raw counts'!H188/'Raw counts'!H$1246*10000</f>
        <v>0</v>
      </c>
      <c r="I188">
        <f>'Raw counts'!I188/'Raw counts'!I$1246*10000</f>
        <v>0</v>
      </c>
      <c r="J188">
        <f>'Raw counts'!J188/'Raw counts'!J$1246*10000</f>
        <v>0</v>
      </c>
      <c r="K188">
        <f>'Raw counts'!K188/'Raw counts'!K$1246*10000</f>
        <v>0</v>
      </c>
      <c r="L188">
        <f>'Raw counts'!L188/'Raw counts'!L$1246*10000</f>
        <v>0</v>
      </c>
      <c r="M188">
        <f>'Raw counts'!M188/'Raw counts'!M$1246*10000</f>
        <v>0</v>
      </c>
      <c r="N188">
        <f>'Raw counts'!N188/'Raw counts'!N$1246*10000</f>
        <v>0</v>
      </c>
      <c r="O188">
        <f>'Raw counts'!O188/'Raw counts'!O$1246*10000</f>
        <v>0</v>
      </c>
      <c r="P188">
        <f>'Raw counts'!P188/'Raw counts'!P$1246*10000</f>
        <v>0</v>
      </c>
      <c r="Q188">
        <f>'Raw counts'!Q188/'Raw counts'!Q$1246*10000</f>
        <v>0</v>
      </c>
      <c r="R188">
        <f>'Raw counts'!R188/'Raw counts'!R$1246*10000</f>
        <v>0</v>
      </c>
      <c r="S188">
        <f>'Raw counts'!S188/'Raw counts'!S$1246*10000</f>
        <v>0</v>
      </c>
      <c r="T188">
        <f>'Raw counts'!T188/'Raw counts'!T$1246*10000</f>
        <v>0</v>
      </c>
      <c r="U188">
        <f t="shared" si="8"/>
        <v>0</v>
      </c>
      <c r="V188" t="str">
        <f t="shared" si="9"/>
        <v/>
      </c>
      <c r="W188">
        <f t="shared" si="10"/>
        <v>0</v>
      </c>
      <c r="X188">
        <f t="shared" si="11"/>
        <v>0</v>
      </c>
    </row>
    <row r="189" spans="1:24" x14ac:dyDescent="0.25">
      <c r="A189">
        <v>193</v>
      </c>
      <c r="B189" t="s">
        <v>616</v>
      </c>
      <c r="C189">
        <v>95800</v>
      </c>
      <c r="D189">
        <v>1069</v>
      </c>
      <c r="E189">
        <f>'Raw counts'!E189/'Raw counts'!E$1246*10000</f>
        <v>0</v>
      </c>
      <c r="F189">
        <f>'Raw counts'!F189/'Raw counts'!F$1246*10000</f>
        <v>0</v>
      </c>
      <c r="G189">
        <f>'Raw counts'!G189/'Raw counts'!G$1246*10000</f>
        <v>0</v>
      </c>
      <c r="H189">
        <f>'Raw counts'!H189/'Raw counts'!H$1246*10000</f>
        <v>0</v>
      </c>
      <c r="I189">
        <f>'Raw counts'!I189/'Raw counts'!I$1246*10000</f>
        <v>0</v>
      </c>
      <c r="J189">
        <f>'Raw counts'!J189/'Raw counts'!J$1246*10000</f>
        <v>0</v>
      </c>
      <c r="K189">
        <f>'Raw counts'!K189/'Raw counts'!K$1246*10000</f>
        <v>0</v>
      </c>
      <c r="L189">
        <f>'Raw counts'!L189/'Raw counts'!L$1246*10000</f>
        <v>0</v>
      </c>
      <c r="M189">
        <f>'Raw counts'!M189/'Raw counts'!M$1246*10000</f>
        <v>0</v>
      </c>
      <c r="N189">
        <f>'Raw counts'!N189/'Raw counts'!N$1246*10000</f>
        <v>0</v>
      </c>
      <c r="O189">
        <f>'Raw counts'!O189/'Raw counts'!O$1246*10000</f>
        <v>0</v>
      </c>
      <c r="P189">
        <f>'Raw counts'!P189/'Raw counts'!P$1246*10000</f>
        <v>0</v>
      </c>
      <c r="Q189">
        <f>'Raw counts'!Q189/'Raw counts'!Q$1246*10000</f>
        <v>0</v>
      </c>
      <c r="R189">
        <f>'Raw counts'!R189/'Raw counts'!R$1246*10000</f>
        <v>0</v>
      </c>
      <c r="S189">
        <f>'Raw counts'!S189/'Raw counts'!S$1246*10000</f>
        <v>0</v>
      </c>
      <c r="T189">
        <f>'Raw counts'!T189/'Raw counts'!T$1246*10000</f>
        <v>0</v>
      </c>
      <c r="U189">
        <f t="shared" si="8"/>
        <v>0</v>
      </c>
      <c r="V189" t="str">
        <f t="shared" si="9"/>
        <v/>
      </c>
      <c r="W189">
        <f t="shared" si="10"/>
        <v>0</v>
      </c>
      <c r="X189">
        <f t="shared" si="11"/>
        <v>0</v>
      </c>
    </row>
    <row r="190" spans="1:24" x14ac:dyDescent="0.25">
      <c r="A190">
        <v>194</v>
      </c>
      <c r="B190" t="s">
        <v>84</v>
      </c>
      <c r="C190">
        <v>77300</v>
      </c>
      <c r="D190">
        <v>290</v>
      </c>
      <c r="E190">
        <f>'Raw counts'!E190/'Raw counts'!E$1246*10000</f>
        <v>142.95799593261316</v>
      </c>
      <c r="F190">
        <f>'Raw counts'!F190/'Raw counts'!F$1246*10000</f>
        <v>161.98480253350917</v>
      </c>
      <c r="G190">
        <f>'Raw counts'!G190/'Raw counts'!G$1246*10000</f>
        <v>180.9259381395448</v>
      </c>
      <c r="H190">
        <f>'Raw counts'!H190/'Raw counts'!H$1246*10000</f>
        <v>149.55125576009073</v>
      </c>
      <c r="I190">
        <f>'Raw counts'!I190/'Raw counts'!I$1246*10000</f>
        <v>118.61357511489669</v>
      </c>
      <c r="J190">
        <f>'Raw counts'!J190/'Raw counts'!J$1246*10000</f>
        <v>58.123593904715385</v>
      </c>
      <c r="K190">
        <f>'Raw counts'!K190/'Raw counts'!K$1246*10000</f>
        <v>138.44489210658267</v>
      </c>
      <c r="L190">
        <f>'Raw counts'!L190/'Raw counts'!L$1246*10000</f>
        <v>78.302325802254572</v>
      </c>
      <c r="M190">
        <f>'Raw counts'!M190/'Raw counts'!M$1246*10000</f>
        <v>37.065673929481449</v>
      </c>
      <c r="N190">
        <f>'Raw counts'!N190/'Raw counts'!N$1246*10000</f>
        <v>153.24985653405082</v>
      </c>
      <c r="O190">
        <f>'Raw counts'!O190/'Raw counts'!O$1246*10000</f>
        <v>209.8701900419201</v>
      </c>
      <c r="P190">
        <f>'Raw counts'!P190/'Raw counts'!P$1246*10000</f>
        <v>140.0827587579717</v>
      </c>
      <c r="Q190">
        <f>'Raw counts'!Q190/'Raw counts'!Q$1246*10000</f>
        <v>159.25011539323381</v>
      </c>
      <c r="R190">
        <f>'Raw counts'!R190/'Raw counts'!R$1246*10000</f>
        <v>181.49455043880485</v>
      </c>
      <c r="S190">
        <f>'Raw counts'!S190/'Raw counts'!S$1246*10000</f>
        <v>156.01901262318148</v>
      </c>
      <c r="T190">
        <f>'Raw counts'!T190/'Raw counts'!T$1246*10000</f>
        <v>67.065166864278524</v>
      </c>
      <c r="U190">
        <f t="shared" si="8"/>
        <v>1</v>
      </c>
      <c r="V190">
        <f t="shared" si="9"/>
        <v>0.2414470541371867</v>
      </c>
      <c r="W190">
        <f t="shared" si="10"/>
        <v>121.92199097577392</v>
      </c>
      <c r="X190">
        <f t="shared" si="11"/>
        <v>152.29696568656507</v>
      </c>
    </row>
    <row r="191" spans="1:24" x14ac:dyDescent="0.25">
      <c r="A191">
        <v>195</v>
      </c>
      <c r="B191" t="s">
        <v>617</v>
      </c>
      <c r="C191">
        <v>20300</v>
      </c>
      <c r="D191">
        <v>972</v>
      </c>
      <c r="E191">
        <f>'Raw counts'!E191/'Raw counts'!E$1246*10000</f>
        <v>0</v>
      </c>
      <c r="F191">
        <f>'Raw counts'!F191/'Raw counts'!F$1246*10000</f>
        <v>0</v>
      </c>
      <c r="G191">
        <f>'Raw counts'!G191/'Raw counts'!G$1246*10000</f>
        <v>0</v>
      </c>
      <c r="H191">
        <f>'Raw counts'!H191/'Raw counts'!H$1246*10000</f>
        <v>0</v>
      </c>
      <c r="I191">
        <f>'Raw counts'!I191/'Raw counts'!I$1246*10000</f>
        <v>0</v>
      </c>
      <c r="J191">
        <f>'Raw counts'!J191/'Raw counts'!J$1246*10000</f>
        <v>0</v>
      </c>
      <c r="K191">
        <f>'Raw counts'!K191/'Raw counts'!K$1246*10000</f>
        <v>0</v>
      </c>
      <c r="L191">
        <f>'Raw counts'!L191/'Raw counts'!L$1246*10000</f>
        <v>0</v>
      </c>
      <c r="M191">
        <f>'Raw counts'!M191/'Raw counts'!M$1246*10000</f>
        <v>0</v>
      </c>
      <c r="N191">
        <f>'Raw counts'!N191/'Raw counts'!N$1246*10000</f>
        <v>0</v>
      </c>
      <c r="O191">
        <f>'Raw counts'!O191/'Raw counts'!O$1246*10000</f>
        <v>0</v>
      </c>
      <c r="P191">
        <f>'Raw counts'!P191/'Raw counts'!P$1246*10000</f>
        <v>0</v>
      </c>
      <c r="Q191">
        <f>'Raw counts'!Q191/'Raw counts'!Q$1246*10000</f>
        <v>0</v>
      </c>
      <c r="R191">
        <f>'Raw counts'!R191/'Raw counts'!R$1246*10000</f>
        <v>0</v>
      </c>
      <c r="S191">
        <f>'Raw counts'!S191/'Raw counts'!S$1246*10000</f>
        <v>0</v>
      </c>
      <c r="T191">
        <f>'Raw counts'!T191/'Raw counts'!T$1246*10000</f>
        <v>0</v>
      </c>
      <c r="U191">
        <f t="shared" si="8"/>
        <v>0</v>
      </c>
      <c r="V191" t="str">
        <f t="shared" si="9"/>
        <v/>
      </c>
      <c r="W191">
        <f t="shared" si="10"/>
        <v>0</v>
      </c>
      <c r="X191">
        <f t="shared" si="11"/>
        <v>0</v>
      </c>
    </row>
    <row r="192" spans="1:24" x14ac:dyDescent="0.25">
      <c r="A192">
        <v>196</v>
      </c>
      <c r="B192" t="s">
        <v>85</v>
      </c>
      <c r="C192">
        <v>30800</v>
      </c>
      <c r="D192">
        <v>151</v>
      </c>
      <c r="E192">
        <f>'Raw counts'!E192/'Raw counts'!E$1246*10000</f>
        <v>1.25836328551718</v>
      </c>
      <c r="F192">
        <f>'Raw counts'!F192/'Raw counts'!F$1246*10000</f>
        <v>0.47689806610751551</v>
      </c>
      <c r="G192">
        <f>'Raw counts'!G192/'Raw counts'!G$1246*10000</f>
        <v>0.24298673342024654</v>
      </c>
      <c r="H192">
        <f>'Raw counts'!H192/'Raw counts'!H$1246*10000</f>
        <v>5.6394605418707329</v>
      </c>
      <c r="I192">
        <f>'Raw counts'!I192/'Raw counts'!I$1246*10000</f>
        <v>3.5902581328069125</v>
      </c>
      <c r="J192">
        <f>'Raw counts'!J192/'Raw counts'!J$1246*10000</f>
        <v>2.8196737799073999</v>
      </c>
      <c r="K192">
        <f>'Raw counts'!K192/'Raw counts'!K$1246*10000</f>
        <v>1.3899029706976784</v>
      </c>
      <c r="L192">
        <f>'Raw counts'!L192/'Raw counts'!L$1246*10000</f>
        <v>0.17637186787305026</v>
      </c>
      <c r="M192">
        <f>'Raw counts'!M192/'Raw counts'!M$1246*10000</f>
        <v>0.14492098822474347</v>
      </c>
      <c r="N192">
        <f>'Raw counts'!N192/'Raw counts'!N$1246*10000</f>
        <v>0.11759504031157983</v>
      </c>
      <c r="O192">
        <f>'Raw counts'!O192/'Raw counts'!O$1246*10000</f>
        <v>7.5157321958935805E-2</v>
      </c>
      <c r="P192">
        <f>'Raw counts'!P192/'Raw counts'!P$1246*10000</f>
        <v>0.4180237925208577</v>
      </c>
      <c r="Q192">
        <f>'Raw counts'!Q192/'Raw counts'!Q$1246*10000</f>
        <v>2.6730488606501868</v>
      </c>
      <c r="R192">
        <f>'Raw counts'!R192/'Raw counts'!R$1246*10000</f>
        <v>2.7629118625980307</v>
      </c>
      <c r="S192">
        <f>'Raw counts'!S192/'Raw counts'!S$1246*10000</f>
        <v>2.7969731541534202</v>
      </c>
      <c r="T192">
        <f>'Raw counts'!T192/'Raw counts'!T$1246*10000</f>
        <v>19.413062041934673</v>
      </c>
      <c r="U192">
        <f t="shared" si="8"/>
        <v>1</v>
      </c>
      <c r="V192">
        <f t="shared" si="9"/>
        <v>0.21438086733186945</v>
      </c>
      <c r="W192">
        <f t="shared" si="10"/>
        <v>1.5856431406737039</v>
      </c>
      <c r="X192">
        <f t="shared" si="11"/>
        <v>4.6898628389693506</v>
      </c>
    </row>
    <row r="193" spans="1:24" x14ac:dyDescent="0.25">
      <c r="A193">
        <v>197</v>
      </c>
      <c r="B193" t="s">
        <v>618</v>
      </c>
      <c r="C193">
        <v>84300</v>
      </c>
      <c r="D193">
        <v>165</v>
      </c>
      <c r="E193">
        <f>'Raw counts'!E193/'Raw counts'!E$1246*10000</f>
        <v>0</v>
      </c>
      <c r="F193">
        <f>'Raw counts'!F193/'Raw counts'!F$1246*10000</f>
        <v>0</v>
      </c>
      <c r="G193">
        <f>'Raw counts'!G193/'Raw counts'!G$1246*10000</f>
        <v>0</v>
      </c>
      <c r="H193">
        <f>'Raw counts'!H193/'Raw counts'!H$1246*10000</f>
        <v>0</v>
      </c>
      <c r="I193">
        <f>'Raw counts'!I193/'Raw counts'!I$1246*10000</f>
        <v>0</v>
      </c>
      <c r="J193">
        <f>'Raw counts'!J193/'Raw counts'!J$1246*10000</f>
        <v>0</v>
      </c>
      <c r="K193">
        <f>'Raw counts'!K193/'Raw counts'!K$1246*10000</f>
        <v>0</v>
      </c>
      <c r="L193">
        <f>'Raw counts'!L193/'Raw counts'!L$1246*10000</f>
        <v>0</v>
      </c>
      <c r="M193">
        <f>'Raw counts'!M193/'Raw counts'!M$1246*10000</f>
        <v>0</v>
      </c>
      <c r="N193">
        <f>'Raw counts'!N193/'Raw counts'!N$1246*10000</f>
        <v>0</v>
      </c>
      <c r="O193">
        <f>'Raw counts'!O193/'Raw counts'!O$1246*10000</f>
        <v>0</v>
      </c>
      <c r="P193">
        <f>'Raw counts'!P193/'Raw counts'!P$1246*10000</f>
        <v>0</v>
      </c>
      <c r="Q193">
        <f>'Raw counts'!Q193/'Raw counts'!Q$1246*10000</f>
        <v>0</v>
      </c>
      <c r="R193">
        <f>'Raw counts'!R193/'Raw counts'!R$1246*10000</f>
        <v>0</v>
      </c>
      <c r="S193">
        <f>'Raw counts'!S193/'Raw counts'!S$1246*10000</f>
        <v>0</v>
      </c>
      <c r="T193">
        <f>'Raw counts'!T193/'Raw counts'!T$1246*10000</f>
        <v>0</v>
      </c>
      <c r="U193">
        <f t="shared" si="8"/>
        <v>0</v>
      </c>
      <c r="V193" t="str">
        <f t="shared" si="9"/>
        <v/>
      </c>
      <c r="W193">
        <f t="shared" si="10"/>
        <v>0</v>
      </c>
      <c r="X193">
        <f t="shared" si="11"/>
        <v>0</v>
      </c>
    </row>
    <row r="194" spans="1:24" x14ac:dyDescent="0.25">
      <c r="A194">
        <v>198</v>
      </c>
      <c r="B194" t="s">
        <v>619</v>
      </c>
      <c r="C194">
        <v>107700</v>
      </c>
      <c r="D194">
        <v>784</v>
      </c>
      <c r="E194">
        <f>'Raw counts'!E194/'Raw counts'!E$1246*10000</f>
        <v>0</v>
      </c>
      <c r="F194">
        <f>'Raw counts'!F194/'Raw counts'!F$1246*10000</f>
        <v>0</v>
      </c>
      <c r="G194">
        <f>'Raw counts'!G194/'Raw counts'!G$1246*10000</f>
        <v>0</v>
      </c>
      <c r="H194">
        <f>'Raw counts'!H194/'Raw counts'!H$1246*10000</f>
        <v>0</v>
      </c>
      <c r="I194">
        <f>'Raw counts'!I194/'Raw counts'!I$1246*10000</f>
        <v>0</v>
      </c>
      <c r="J194">
        <f>'Raw counts'!J194/'Raw counts'!J$1246*10000</f>
        <v>0</v>
      </c>
      <c r="K194">
        <f>'Raw counts'!K194/'Raw counts'!K$1246*10000</f>
        <v>0</v>
      </c>
      <c r="L194">
        <f>'Raw counts'!L194/'Raw counts'!L$1246*10000</f>
        <v>0</v>
      </c>
      <c r="M194">
        <f>'Raw counts'!M194/'Raw counts'!M$1246*10000</f>
        <v>0</v>
      </c>
      <c r="N194">
        <f>'Raw counts'!N194/'Raw counts'!N$1246*10000</f>
        <v>0</v>
      </c>
      <c r="O194">
        <f>'Raw counts'!O194/'Raw counts'!O$1246*10000</f>
        <v>0</v>
      </c>
      <c r="P194">
        <f>'Raw counts'!P194/'Raw counts'!P$1246*10000</f>
        <v>0</v>
      </c>
      <c r="Q194">
        <f>'Raw counts'!Q194/'Raw counts'!Q$1246*10000</f>
        <v>0</v>
      </c>
      <c r="R194">
        <f>'Raw counts'!R194/'Raw counts'!R$1246*10000</f>
        <v>0</v>
      </c>
      <c r="S194">
        <f>'Raw counts'!S194/'Raw counts'!S$1246*10000</f>
        <v>0</v>
      </c>
      <c r="T194">
        <f>'Raw counts'!T194/'Raw counts'!T$1246*10000</f>
        <v>0</v>
      </c>
      <c r="U194">
        <f t="shared" si="8"/>
        <v>0</v>
      </c>
      <c r="V194" t="str">
        <f t="shared" si="9"/>
        <v/>
      </c>
      <c r="W194">
        <f t="shared" si="10"/>
        <v>0</v>
      </c>
      <c r="X194">
        <f t="shared" si="11"/>
        <v>0</v>
      </c>
    </row>
    <row r="195" spans="1:24" x14ac:dyDescent="0.25">
      <c r="A195">
        <v>199</v>
      </c>
      <c r="B195" t="s">
        <v>620</v>
      </c>
      <c r="C195">
        <v>31500</v>
      </c>
      <c r="D195">
        <v>159</v>
      </c>
      <c r="E195">
        <f>'Raw counts'!E195/'Raw counts'!E$1246*10000</f>
        <v>0</v>
      </c>
      <c r="F195">
        <f>'Raw counts'!F195/'Raw counts'!F$1246*10000</f>
        <v>0</v>
      </c>
      <c r="G195">
        <f>'Raw counts'!G195/'Raw counts'!G$1246*10000</f>
        <v>0</v>
      </c>
      <c r="H195">
        <f>'Raw counts'!H195/'Raw counts'!H$1246*10000</f>
        <v>0</v>
      </c>
      <c r="I195">
        <f>'Raw counts'!I195/'Raw counts'!I$1246*10000</f>
        <v>0</v>
      </c>
      <c r="J195">
        <f>'Raw counts'!J195/'Raw counts'!J$1246*10000</f>
        <v>0</v>
      </c>
      <c r="K195">
        <f>'Raw counts'!K195/'Raw counts'!K$1246*10000</f>
        <v>0</v>
      </c>
      <c r="L195">
        <f>'Raw counts'!L195/'Raw counts'!L$1246*10000</f>
        <v>0</v>
      </c>
      <c r="M195">
        <f>'Raw counts'!M195/'Raw counts'!M$1246*10000</f>
        <v>0</v>
      </c>
      <c r="N195">
        <f>'Raw counts'!N195/'Raw counts'!N$1246*10000</f>
        <v>0</v>
      </c>
      <c r="O195">
        <f>'Raw counts'!O195/'Raw counts'!O$1246*10000</f>
        <v>0</v>
      </c>
      <c r="P195">
        <f>'Raw counts'!P195/'Raw counts'!P$1246*10000</f>
        <v>0</v>
      </c>
      <c r="Q195">
        <f>'Raw counts'!Q195/'Raw counts'!Q$1246*10000</f>
        <v>0</v>
      </c>
      <c r="R195">
        <f>'Raw counts'!R195/'Raw counts'!R$1246*10000</f>
        <v>0</v>
      </c>
      <c r="S195">
        <f>'Raw counts'!S195/'Raw counts'!S$1246*10000</f>
        <v>0</v>
      </c>
      <c r="T195">
        <f>'Raw counts'!T195/'Raw counts'!T$1246*10000</f>
        <v>0</v>
      </c>
      <c r="U195">
        <f t="shared" si="8"/>
        <v>0</v>
      </c>
      <c r="V195" t="str">
        <f t="shared" si="9"/>
        <v/>
      </c>
      <c r="W195">
        <f t="shared" si="10"/>
        <v>0</v>
      </c>
      <c r="X195">
        <f t="shared" si="11"/>
        <v>0</v>
      </c>
    </row>
    <row r="196" spans="1:24" x14ac:dyDescent="0.25">
      <c r="A196">
        <v>200</v>
      </c>
      <c r="B196" t="s">
        <v>621</v>
      </c>
      <c r="C196">
        <v>34900</v>
      </c>
      <c r="D196">
        <v>639</v>
      </c>
      <c r="E196">
        <f>'Raw counts'!E196/'Raw counts'!E$1246*10000</f>
        <v>0</v>
      </c>
      <c r="F196">
        <f>'Raw counts'!F196/'Raw counts'!F$1246*10000</f>
        <v>0</v>
      </c>
      <c r="G196">
        <f>'Raw counts'!G196/'Raw counts'!G$1246*10000</f>
        <v>0</v>
      </c>
      <c r="H196">
        <f>'Raw counts'!H196/'Raw counts'!H$1246*10000</f>
        <v>0</v>
      </c>
      <c r="I196">
        <f>'Raw counts'!I196/'Raw counts'!I$1246*10000</f>
        <v>0</v>
      </c>
      <c r="J196">
        <f>'Raw counts'!J196/'Raw counts'!J$1246*10000</f>
        <v>0</v>
      </c>
      <c r="K196">
        <f>'Raw counts'!K196/'Raw counts'!K$1246*10000</f>
        <v>0</v>
      </c>
      <c r="L196">
        <f>'Raw counts'!L196/'Raw counts'!L$1246*10000</f>
        <v>0</v>
      </c>
      <c r="M196">
        <f>'Raw counts'!M196/'Raw counts'!M$1246*10000</f>
        <v>0</v>
      </c>
      <c r="N196">
        <f>'Raw counts'!N196/'Raw counts'!N$1246*10000</f>
        <v>0</v>
      </c>
      <c r="O196">
        <f>'Raw counts'!O196/'Raw counts'!O$1246*10000</f>
        <v>0</v>
      </c>
      <c r="P196">
        <f>'Raw counts'!P196/'Raw counts'!P$1246*10000</f>
        <v>0</v>
      </c>
      <c r="Q196">
        <f>'Raw counts'!Q196/'Raw counts'!Q$1246*10000</f>
        <v>0</v>
      </c>
      <c r="R196">
        <f>'Raw counts'!R196/'Raw counts'!R$1246*10000</f>
        <v>0</v>
      </c>
      <c r="S196">
        <f>'Raw counts'!S196/'Raw counts'!S$1246*10000</f>
        <v>0</v>
      </c>
      <c r="T196">
        <f>'Raw counts'!T196/'Raw counts'!T$1246*10000</f>
        <v>0</v>
      </c>
      <c r="U196">
        <f t="shared" ref="U196:U259" si="12">IFERROR(IF(W196-X196=0,0,1),0)</f>
        <v>0</v>
      </c>
      <c r="V196" t="str">
        <f t="shared" ref="V196:V259" si="13">IFERROR(_xlfn.T.TEST(E196:N196,O196:T196,2,2),"")</f>
        <v/>
      </c>
      <c r="W196">
        <f t="shared" ref="W196:W259" si="14">AVERAGE(E196:N196)</f>
        <v>0</v>
      </c>
      <c r="X196">
        <f t="shared" ref="X196:X259" si="15">AVERAGE(O196:T196)</f>
        <v>0</v>
      </c>
    </row>
    <row r="197" spans="1:24" x14ac:dyDescent="0.25">
      <c r="A197">
        <v>201</v>
      </c>
      <c r="B197" t="s">
        <v>86</v>
      </c>
      <c r="C197">
        <v>4400</v>
      </c>
      <c r="D197">
        <v>329</v>
      </c>
      <c r="E197">
        <f>'Raw counts'!E197/'Raw counts'!E$1246*10000</f>
        <v>81.10993586806012</v>
      </c>
      <c r="F197">
        <f>'Raw counts'!F197/'Raw counts'!F$1246*10000</f>
        <v>63.880732043253239</v>
      </c>
      <c r="G197">
        <f>'Raw counts'!G197/'Raw counts'!G$1246*10000</f>
        <v>22.592807295155982</v>
      </c>
      <c r="H197">
        <f>'Raw counts'!H197/'Raw counts'!H$1246*10000</f>
        <v>35.887476175541025</v>
      </c>
      <c r="I197">
        <f>'Raw counts'!I197/'Raw counts'!I$1246*10000</f>
        <v>30.387764760434681</v>
      </c>
      <c r="J197">
        <f>'Raw counts'!J197/'Raw counts'!J$1246*10000</f>
        <v>7.7466196840768049</v>
      </c>
      <c r="K197">
        <f>'Raw counts'!K197/'Raw counts'!K$1246*10000</f>
        <v>51.279795678398735</v>
      </c>
      <c r="L197">
        <f>'Raw counts'!L197/'Raw counts'!L$1246*10000</f>
        <v>20.540539073830619</v>
      </c>
      <c r="M197">
        <f>'Raw counts'!M197/'Raw counts'!M$1246*10000</f>
        <v>46.101923783494861</v>
      </c>
      <c r="N197">
        <f>'Raw counts'!N197/'Raw counts'!N$1246*10000</f>
        <v>37.599054222289119</v>
      </c>
      <c r="O197">
        <f>'Raw counts'!O197/'Raw counts'!O$1246*10000</f>
        <v>38.515916994485224</v>
      </c>
      <c r="P197">
        <f>'Raw counts'!P197/'Raw counts'!P$1246*10000</f>
        <v>19.244023877120913</v>
      </c>
      <c r="Q197">
        <f>'Raw counts'!Q197/'Raw counts'!Q$1246*10000</f>
        <v>72.246846622145668</v>
      </c>
      <c r="R197">
        <f>'Raw counts'!R197/'Raw counts'!R$1246*10000</f>
        <v>41.459084510694986</v>
      </c>
      <c r="S197">
        <f>'Raw counts'!S197/'Raw counts'!S$1246*10000</f>
        <v>49.671751986615298</v>
      </c>
      <c r="T197">
        <f>'Raw counts'!T197/'Raw counts'!T$1246*10000</f>
        <v>38.361958043485529</v>
      </c>
      <c r="U197">
        <f t="shared" si="12"/>
        <v>1</v>
      </c>
      <c r="V197">
        <f t="shared" si="13"/>
        <v>0.74078755455703937</v>
      </c>
      <c r="W197">
        <f t="shared" si="14"/>
        <v>39.712664858453522</v>
      </c>
      <c r="X197">
        <f t="shared" si="15"/>
        <v>43.249930339091271</v>
      </c>
    </row>
    <row r="198" spans="1:24" x14ac:dyDescent="0.25">
      <c r="A198">
        <v>202</v>
      </c>
      <c r="B198" t="s">
        <v>622</v>
      </c>
      <c r="C198">
        <v>96100</v>
      </c>
      <c r="D198">
        <v>701</v>
      </c>
      <c r="E198">
        <f>'Raw counts'!E198/'Raw counts'!E$1246*10000</f>
        <v>0</v>
      </c>
      <c r="F198">
        <f>'Raw counts'!F198/'Raw counts'!F$1246*10000</f>
        <v>0</v>
      </c>
      <c r="G198">
        <f>'Raw counts'!G198/'Raw counts'!G$1246*10000</f>
        <v>0</v>
      </c>
      <c r="H198">
        <f>'Raw counts'!H198/'Raw counts'!H$1246*10000</f>
        <v>0</v>
      </c>
      <c r="I198">
        <f>'Raw counts'!I198/'Raw counts'!I$1246*10000</f>
        <v>0</v>
      </c>
      <c r="J198">
        <f>'Raw counts'!J198/'Raw counts'!J$1246*10000</f>
        <v>2.1372049669361819</v>
      </c>
      <c r="K198">
        <f>'Raw counts'!K198/'Raw counts'!K$1246*10000</f>
        <v>0</v>
      </c>
      <c r="L198">
        <f>'Raw counts'!L198/'Raw counts'!L$1246*10000</f>
        <v>0</v>
      </c>
      <c r="M198">
        <f>'Raw counts'!M198/'Raw counts'!M$1246*10000</f>
        <v>0</v>
      </c>
      <c r="N198">
        <f>'Raw counts'!N198/'Raw counts'!N$1246*10000</f>
        <v>0</v>
      </c>
      <c r="O198">
        <f>'Raw counts'!O198/'Raw counts'!O$1246*10000</f>
        <v>0</v>
      </c>
      <c r="P198">
        <f>'Raw counts'!P198/'Raw counts'!P$1246*10000</f>
        <v>0</v>
      </c>
      <c r="Q198">
        <f>'Raw counts'!Q198/'Raw counts'!Q$1246*10000</f>
        <v>0</v>
      </c>
      <c r="R198">
        <f>'Raw counts'!R198/'Raw counts'!R$1246*10000</f>
        <v>0</v>
      </c>
      <c r="S198">
        <f>'Raw counts'!S198/'Raw counts'!S$1246*10000</f>
        <v>0</v>
      </c>
      <c r="T198">
        <f>'Raw counts'!T198/'Raw counts'!T$1246*10000</f>
        <v>0</v>
      </c>
      <c r="U198">
        <f t="shared" si="12"/>
        <v>1</v>
      </c>
      <c r="V198">
        <f t="shared" si="13"/>
        <v>0.45768790507519963</v>
      </c>
      <c r="W198">
        <f t="shared" si="14"/>
        <v>0.2137204966936182</v>
      </c>
      <c r="X198">
        <f t="shared" si="15"/>
        <v>0</v>
      </c>
    </row>
    <row r="199" spans="1:24" x14ac:dyDescent="0.25">
      <c r="A199">
        <v>203</v>
      </c>
      <c r="B199" t="s">
        <v>623</v>
      </c>
      <c r="C199">
        <v>93800</v>
      </c>
      <c r="D199">
        <v>370</v>
      </c>
      <c r="E199">
        <f>'Raw counts'!E199/'Raw counts'!E$1246*10000</f>
        <v>0</v>
      </c>
      <c r="F199">
        <f>'Raw counts'!F199/'Raw counts'!F$1246*10000</f>
        <v>0</v>
      </c>
      <c r="G199">
        <f>'Raw counts'!G199/'Raw counts'!G$1246*10000</f>
        <v>0</v>
      </c>
      <c r="H199">
        <f>'Raw counts'!H199/'Raw counts'!H$1246*10000</f>
        <v>0</v>
      </c>
      <c r="I199">
        <f>'Raw counts'!I199/'Raw counts'!I$1246*10000</f>
        <v>0</v>
      </c>
      <c r="J199">
        <f>'Raw counts'!J199/'Raw counts'!J$1246*10000</f>
        <v>0</v>
      </c>
      <c r="K199">
        <f>'Raw counts'!K199/'Raw counts'!K$1246*10000</f>
        <v>0</v>
      </c>
      <c r="L199">
        <f>'Raw counts'!L199/'Raw counts'!L$1246*10000</f>
        <v>0</v>
      </c>
      <c r="M199">
        <f>'Raw counts'!M199/'Raw counts'!M$1246*10000</f>
        <v>0</v>
      </c>
      <c r="N199">
        <f>'Raw counts'!N199/'Raw counts'!N$1246*10000</f>
        <v>0</v>
      </c>
      <c r="O199">
        <f>'Raw counts'!O199/'Raw counts'!O$1246*10000</f>
        <v>0</v>
      </c>
      <c r="P199">
        <f>'Raw counts'!P199/'Raw counts'!P$1246*10000</f>
        <v>0</v>
      </c>
      <c r="Q199">
        <f>'Raw counts'!Q199/'Raw counts'!Q$1246*10000</f>
        <v>0</v>
      </c>
      <c r="R199">
        <f>'Raw counts'!R199/'Raw counts'!R$1246*10000</f>
        <v>0</v>
      </c>
      <c r="S199">
        <f>'Raw counts'!S199/'Raw counts'!S$1246*10000</f>
        <v>0</v>
      </c>
      <c r="T199">
        <f>'Raw counts'!T199/'Raw counts'!T$1246*10000</f>
        <v>0</v>
      </c>
      <c r="U199">
        <f t="shared" si="12"/>
        <v>0</v>
      </c>
      <c r="V199" t="str">
        <f t="shared" si="13"/>
        <v/>
      </c>
      <c r="W199">
        <f t="shared" si="14"/>
        <v>0</v>
      </c>
      <c r="X199">
        <f t="shared" si="15"/>
        <v>0</v>
      </c>
    </row>
    <row r="200" spans="1:24" x14ac:dyDescent="0.25">
      <c r="A200">
        <v>204</v>
      </c>
      <c r="B200" t="s">
        <v>87</v>
      </c>
      <c r="C200">
        <v>30900</v>
      </c>
      <c r="D200">
        <v>151</v>
      </c>
      <c r="E200">
        <f>'Raw counts'!E200/'Raw counts'!E$1246*10000</f>
        <v>0.5003728025087999</v>
      </c>
      <c r="F200">
        <f>'Raw counts'!F200/'Raw counts'!F$1246*10000</f>
        <v>0.67993387643051717</v>
      </c>
      <c r="G200">
        <f>'Raw counts'!G200/'Raw counts'!G$1246*10000</f>
        <v>0.67441215806435773</v>
      </c>
      <c r="H200">
        <f>'Raw counts'!H200/'Raw counts'!H$1246*10000</f>
        <v>8.4983956187121521</v>
      </c>
      <c r="I200">
        <f>'Raw counts'!I200/'Raw counts'!I$1246*10000</f>
        <v>7.0060679864335507</v>
      </c>
      <c r="J200">
        <f>'Raw counts'!J200/'Raw counts'!J$1246*10000</f>
        <v>5.2801534477246843</v>
      </c>
      <c r="K200">
        <f>'Raw counts'!K200/'Raw counts'!K$1246*10000</f>
        <v>1.7300480015013298</v>
      </c>
      <c r="L200">
        <f>'Raw counts'!L200/'Raw counts'!L$1246*10000</f>
        <v>1.1939018748329555</v>
      </c>
      <c r="M200">
        <f>'Raw counts'!M200/'Raw counts'!M$1246*10000</f>
        <v>2.5744787319925018</v>
      </c>
      <c r="N200">
        <f>'Raw counts'!N200/'Raw counts'!N$1246*10000</f>
        <v>1.2151487498863247</v>
      </c>
      <c r="O200">
        <f>'Raw counts'!O200/'Raw counts'!O$1246*10000</f>
        <v>2.66145340113408</v>
      </c>
      <c r="P200">
        <f>'Raw counts'!P200/'Raw counts'!P$1246*10000</f>
        <v>9.3408411733529739</v>
      </c>
      <c r="Q200">
        <f>'Raw counts'!Q200/'Raw counts'!Q$1246*10000</f>
        <v>5.1572950136708071</v>
      </c>
      <c r="R200">
        <f>'Raw counts'!R200/'Raw counts'!R$1246*10000</f>
        <v>2.2339529000560283</v>
      </c>
      <c r="S200">
        <f>'Raw counts'!S200/'Raw counts'!S$1246*10000</f>
        <v>4.2747261768943972</v>
      </c>
      <c r="T200">
        <f>'Raw counts'!T200/'Raw counts'!T$1246*10000</f>
        <v>3.4607673893322359</v>
      </c>
      <c r="U200">
        <f t="shared" si="12"/>
        <v>1</v>
      </c>
      <c r="V200">
        <f t="shared" si="13"/>
        <v>0.29212388166380715</v>
      </c>
      <c r="W200">
        <f t="shared" si="14"/>
        <v>2.9352913248087176</v>
      </c>
      <c r="X200">
        <f t="shared" si="15"/>
        <v>4.5215060090734207</v>
      </c>
    </row>
    <row r="201" spans="1:24" x14ac:dyDescent="0.25">
      <c r="A201">
        <v>205</v>
      </c>
      <c r="B201" t="s">
        <v>624</v>
      </c>
      <c r="C201">
        <v>110200</v>
      </c>
      <c r="D201">
        <v>855</v>
      </c>
      <c r="E201">
        <f>'Raw counts'!E201/'Raw counts'!E$1246*10000</f>
        <v>0</v>
      </c>
      <c r="F201">
        <f>'Raw counts'!F201/'Raw counts'!F$1246*10000</f>
        <v>0</v>
      </c>
      <c r="G201">
        <f>'Raw counts'!G201/'Raw counts'!G$1246*10000</f>
        <v>0</v>
      </c>
      <c r="H201">
        <f>'Raw counts'!H201/'Raw counts'!H$1246*10000</f>
        <v>0</v>
      </c>
      <c r="I201">
        <f>'Raw counts'!I201/'Raw counts'!I$1246*10000</f>
        <v>0</v>
      </c>
      <c r="J201">
        <f>'Raw counts'!J201/'Raw counts'!J$1246*10000</f>
        <v>0</v>
      </c>
      <c r="K201">
        <f>'Raw counts'!K201/'Raw counts'!K$1246*10000</f>
        <v>0</v>
      </c>
      <c r="L201">
        <f>'Raw counts'!L201/'Raw counts'!L$1246*10000</f>
        <v>0</v>
      </c>
      <c r="M201">
        <f>'Raw counts'!M201/'Raw counts'!M$1246*10000</f>
        <v>0</v>
      </c>
      <c r="N201">
        <f>'Raw counts'!N201/'Raw counts'!N$1246*10000</f>
        <v>0</v>
      </c>
      <c r="O201">
        <f>'Raw counts'!O201/'Raw counts'!O$1246*10000</f>
        <v>0</v>
      </c>
      <c r="P201">
        <f>'Raw counts'!P201/'Raw counts'!P$1246*10000</f>
        <v>0</v>
      </c>
      <c r="Q201">
        <f>'Raw counts'!Q201/'Raw counts'!Q$1246*10000</f>
        <v>0</v>
      </c>
      <c r="R201">
        <f>'Raw counts'!R201/'Raw counts'!R$1246*10000</f>
        <v>0</v>
      </c>
      <c r="S201">
        <f>'Raw counts'!S201/'Raw counts'!S$1246*10000</f>
        <v>0</v>
      </c>
      <c r="T201">
        <f>'Raw counts'!T201/'Raw counts'!T$1246*10000</f>
        <v>0</v>
      </c>
      <c r="U201">
        <f t="shared" si="12"/>
        <v>0</v>
      </c>
      <c r="V201" t="str">
        <f t="shared" si="13"/>
        <v/>
      </c>
      <c r="W201">
        <f t="shared" si="14"/>
        <v>0</v>
      </c>
      <c r="X201">
        <f t="shared" si="15"/>
        <v>0</v>
      </c>
    </row>
    <row r="202" spans="1:24" x14ac:dyDescent="0.25">
      <c r="A202">
        <v>206</v>
      </c>
      <c r="B202" t="s">
        <v>625</v>
      </c>
      <c r="C202">
        <v>96900</v>
      </c>
      <c r="D202">
        <v>379</v>
      </c>
      <c r="E202">
        <f>'Raw counts'!E202/'Raw counts'!E$1246*10000</f>
        <v>0</v>
      </c>
      <c r="F202">
        <f>'Raw counts'!F202/'Raw counts'!F$1246*10000</f>
        <v>0</v>
      </c>
      <c r="G202">
        <f>'Raw counts'!G202/'Raw counts'!G$1246*10000</f>
        <v>0</v>
      </c>
      <c r="H202">
        <f>'Raw counts'!H202/'Raw counts'!H$1246*10000</f>
        <v>0</v>
      </c>
      <c r="I202">
        <f>'Raw counts'!I202/'Raw counts'!I$1246*10000</f>
        <v>0</v>
      </c>
      <c r="J202">
        <f>'Raw counts'!J202/'Raw counts'!J$1246*10000</f>
        <v>0</v>
      </c>
      <c r="K202">
        <f>'Raw counts'!K202/'Raw counts'!K$1246*10000</f>
        <v>0</v>
      </c>
      <c r="L202">
        <f>'Raw counts'!L202/'Raw counts'!L$1246*10000</f>
        <v>0</v>
      </c>
      <c r="M202">
        <f>'Raw counts'!M202/'Raw counts'!M$1246*10000</f>
        <v>0</v>
      </c>
      <c r="N202">
        <f>'Raw counts'!N202/'Raw counts'!N$1246*10000</f>
        <v>0</v>
      </c>
      <c r="O202">
        <f>'Raw counts'!O202/'Raw counts'!O$1246*10000</f>
        <v>0</v>
      </c>
      <c r="P202">
        <f>'Raw counts'!P202/'Raw counts'!P$1246*10000</f>
        <v>0</v>
      </c>
      <c r="Q202">
        <f>'Raw counts'!Q202/'Raw counts'!Q$1246*10000</f>
        <v>0</v>
      </c>
      <c r="R202">
        <f>'Raw counts'!R202/'Raw counts'!R$1246*10000</f>
        <v>0</v>
      </c>
      <c r="S202">
        <f>'Raw counts'!S202/'Raw counts'!S$1246*10000</f>
        <v>0</v>
      </c>
      <c r="T202">
        <f>'Raw counts'!T202/'Raw counts'!T$1246*10000</f>
        <v>0</v>
      </c>
      <c r="U202">
        <f t="shared" si="12"/>
        <v>0</v>
      </c>
      <c r="V202" t="str">
        <f t="shared" si="13"/>
        <v/>
      </c>
      <c r="W202">
        <f t="shared" si="14"/>
        <v>0</v>
      </c>
      <c r="X202">
        <f t="shared" si="15"/>
        <v>0</v>
      </c>
    </row>
    <row r="203" spans="1:24" x14ac:dyDescent="0.25">
      <c r="A203">
        <v>207</v>
      </c>
      <c r="B203" t="s">
        <v>626</v>
      </c>
      <c r="C203">
        <v>89600</v>
      </c>
      <c r="D203">
        <v>386</v>
      </c>
      <c r="E203">
        <f>'Raw counts'!E203/'Raw counts'!E$1246*10000</f>
        <v>0</v>
      </c>
      <c r="F203">
        <f>'Raw counts'!F203/'Raw counts'!F$1246*10000</f>
        <v>0</v>
      </c>
      <c r="G203">
        <f>'Raw counts'!G203/'Raw counts'!G$1246*10000</f>
        <v>0</v>
      </c>
      <c r="H203">
        <f>'Raw counts'!H203/'Raw counts'!H$1246*10000</f>
        <v>0</v>
      </c>
      <c r="I203">
        <f>'Raw counts'!I203/'Raw counts'!I$1246*10000</f>
        <v>0</v>
      </c>
      <c r="J203">
        <f>'Raw counts'!J203/'Raw counts'!J$1246*10000</f>
        <v>0</v>
      </c>
      <c r="K203">
        <f>'Raw counts'!K203/'Raw counts'!K$1246*10000</f>
        <v>0</v>
      </c>
      <c r="L203">
        <f>'Raw counts'!L203/'Raw counts'!L$1246*10000</f>
        <v>0</v>
      </c>
      <c r="M203">
        <f>'Raw counts'!M203/'Raw counts'!M$1246*10000</f>
        <v>0</v>
      </c>
      <c r="N203">
        <f>'Raw counts'!N203/'Raw counts'!N$1246*10000</f>
        <v>0</v>
      </c>
      <c r="O203">
        <f>'Raw counts'!O203/'Raw counts'!O$1246*10000</f>
        <v>0</v>
      </c>
      <c r="P203">
        <f>'Raw counts'!P203/'Raw counts'!P$1246*10000</f>
        <v>0</v>
      </c>
      <c r="Q203">
        <f>'Raw counts'!Q203/'Raw counts'!Q$1246*10000</f>
        <v>0</v>
      </c>
      <c r="R203">
        <f>'Raw counts'!R203/'Raw counts'!R$1246*10000</f>
        <v>0</v>
      </c>
      <c r="S203">
        <f>'Raw counts'!S203/'Raw counts'!S$1246*10000</f>
        <v>0</v>
      </c>
      <c r="T203">
        <f>'Raw counts'!T203/'Raw counts'!T$1246*10000</f>
        <v>0</v>
      </c>
      <c r="U203">
        <f t="shared" si="12"/>
        <v>0</v>
      </c>
      <c r="V203" t="str">
        <f t="shared" si="13"/>
        <v/>
      </c>
      <c r="W203">
        <f t="shared" si="14"/>
        <v>0</v>
      </c>
      <c r="X203">
        <f t="shared" si="15"/>
        <v>0</v>
      </c>
    </row>
    <row r="204" spans="1:24" x14ac:dyDescent="0.25">
      <c r="A204">
        <v>208</v>
      </c>
      <c r="B204" t="s">
        <v>627</v>
      </c>
      <c r="C204">
        <v>35000</v>
      </c>
      <c r="D204">
        <v>639</v>
      </c>
      <c r="E204">
        <f>'Raw counts'!E204/'Raw counts'!E$1246*10000</f>
        <v>0</v>
      </c>
      <c r="F204">
        <f>'Raw counts'!F204/'Raw counts'!F$1246*10000</f>
        <v>0</v>
      </c>
      <c r="G204">
        <f>'Raw counts'!G204/'Raw counts'!G$1246*10000</f>
        <v>0</v>
      </c>
      <c r="H204">
        <f>'Raw counts'!H204/'Raw counts'!H$1246*10000</f>
        <v>0</v>
      </c>
      <c r="I204">
        <f>'Raw counts'!I204/'Raw counts'!I$1246*10000</f>
        <v>0</v>
      </c>
      <c r="J204">
        <f>'Raw counts'!J204/'Raw counts'!J$1246*10000</f>
        <v>0</v>
      </c>
      <c r="K204">
        <f>'Raw counts'!K204/'Raw counts'!K$1246*10000</f>
        <v>0</v>
      </c>
      <c r="L204">
        <f>'Raw counts'!L204/'Raw counts'!L$1246*10000</f>
        <v>0</v>
      </c>
      <c r="M204">
        <f>'Raw counts'!M204/'Raw counts'!M$1246*10000</f>
        <v>0</v>
      </c>
      <c r="N204">
        <f>'Raw counts'!N204/'Raw counts'!N$1246*10000</f>
        <v>0</v>
      </c>
      <c r="O204">
        <f>'Raw counts'!O204/'Raw counts'!O$1246*10000</f>
        <v>0</v>
      </c>
      <c r="P204">
        <f>'Raw counts'!P204/'Raw counts'!P$1246*10000</f>
        <v>0</v>
      </c>
      <c r="Q204">
        <f>'Raw counts'!Q204/'Raw counts'!Q$1246*10000</f>
        <v>0</v>
      </c>
      <c r="R204">
        <f>'Raw counts'!R204/'Raw counts'!R$1246*10000</f>
        <v>0</v>
      </c>
      <c r="S204">
        <f>'Raw counts'!S204/'Raw counts'!S$1246*10000</f>
        <v>0</v>
      </c>
      <c r="T204">
        <f>'Raw counts'!T204/'Raw counts'!T$1246*10000</f>
        <v>0</v>
      </c>
      <c r="U204">
        <f t="shared" si="12"/>
        <v>0</v>
      </c>
      <c r="V204" t="str">
        <f t="shared" si="13"/>
        <v/>
      </c>
      <c r="W204">
        <f t="shared" si="14"/>
        <v>0</v>
      </c>
      <c r="X204">
        <f t="shared" si="15"/>
        <v>0</v>
      </c>
    </row>
    <row r="205" spans="1:24" x14ac:dyDescent="0.25">
      <c r="A205">
        <v>209</v>
      </c>
      <c r="B205" t="s">
        <v>628</v>
      </c>
      <c r="C205">
        <v>96000</v>
      </c>
      <c r="D205">
        <v>701</v>
      </c>
      <c r="E205">
        <f>'Raw counts'!E205/'Raw counts'!E$1246*10000</f>
        <v>0</v>
      </c>
      <c r="F205">
        <f>'Raw counts'!F205/'Raw counts'!F$1246*10000</f>
        <v>0</v>
      </c>
      <c r="G205">
        <f>'Raw counts'!G205/'Raw counts'!G$1246*10000</f>
        <v>0</v>
      </c>
      <c r="H205">
        <f>'Raw counts'!H205/'Raw counts'!H$1246*10000</f>
        <v>0</v>
      </c>
      <c r="I205">
        <f>'Raw counts'!I205/'Raw counts'!I$1246*10000</f>
        <v>0</v>
      </c>
      <c r="J205">
        <f>'Raw counts'!J205/'Raw counts'!J$1246*10000</f>
        <v>0</v>
      </c>
      <c r="K205">
        <f>'Raw counts'!K205/'Raw counts'!K$1246*10000</f>
        <v>0</v>
      </c>
      <c r="L205">
        <f>'Raw counts'!L205/'Raw counts'!L$1246*10000</f>
        <v>0</v>
      </c>
      <c r="M205">
        <f>'Raw counts'!M205/'Raw counts'!M$1246*10000</f>
        <v>0</v>
      </c>
      <c r="N205">
        <f>'Raw counts'!N205/'Raw counts'!N$1246*10000</f>
        <v>0</v>
      </c>
      <c r="O205">
        <f>'Raw counts'!O205/'Raw counts'!O$1246*10000</f>
        <v>0</v>
      </c>
      <c r="P205">
        <f>'Raw counts'!P205/'Raw counts'!P$1246*10000</f>
        <v>0</v>
      </c>
      <c r="Q205">
        <f>'Raw counts'!Q205/'Raw counts'!Q$1246*10000</f>
        <v>0</v>
      </c>
      <c r="R205">
        <f>'Raw counts'!R205/'Raw counts'!R$1246*10000</f>
        <v>0</v>
      </c>
      <c r="S205">
        <f>'Raw counts'!S205/'Raw counts'!S$1246*10000</f>
        <v>0</v>
      </c>
      <c r="T205">
        <f>'Raw counts'!T205/'Raw counts'!T$1246*10000</f>
        <v>0</v>
      </c>
      <c r="U205">
        <f t="shared" si="12"/>
        <v>0</v>
      </c>
      <c r="V205" t="str">
        <f t="shared" si="13"/>
        <v/>
      </c>
      <c r="W205">
        <f t="shared" si="14"/>
        <v>0</v>
      </c>
      <c r="X205">
        <f t="shared" si="15"/>
        <v>0</v>
      </c>
    </row>
    <row r="206" spans="1:24" x14ac:dyDescent="0.25">
      <c r="A206">
        <v>210</v>
      </c>
      <c r="B206" t="s">
        <v>88</v>
      </c>
      <c r="C206">
        <v>74700</v>
      </c>
      <c r="D206">
        <v>331</v>
      </c>
      <c r="E206">
        <f>'Raw counts'!E206/'Raw counts'!E$1246*10000</f>
        <v>5.945023396144157E-2</v>
      </c>
      <c r="F206">
        <f>'Raw counts'!F206/'Raw counts'!F$1246*10000</f>
        <v>1.4165289092302439E-2</v>
      </c>
      <c r="G206">
        <f>'Raw counts'!G206/'Raw counts'!G$1246*10000</f>
        <v>0.45126107635188645</v>
      </c>
      <c r="H206">
        <f>'Raw counts'!H206/'Raw counts'!H$1246*10000</f>
        <v>0</v>
      </c>
      <c r="I206">
        <f>'Raw counts'!I206/'Raw counts'!I$1246*10000</f>
        <v>1.1142180412159384</v>
      </c>
      <c r="J206">
        <f>'Raw counts'!J206/'Raw counts'!J$1246*10000</f>
        <v>0</v>
      </c>
      <c r="K206">
        <f>'Raw counts'!K206/'Raw counts'!K$1246*10000</f>
        <v>0</v>
      </c>
      <c r="L206">
        <f>'Raw counts'!L206/'Raw counts'!L$1246*10000</f>
        <v>0.18993893463251563</v>
      </c>
      <c r="M206">
        <f>'Raw counts'!M206/'Raw counts'!M$1246*10000</f>
        <v>8.5247640132202034E-3</v>
      </c>
      <c r="N206">
        <f>'Raw counts'!N206/'Raw counts'!N$1246*10000</f>
        <v>1.0583553628042184</v>
      </c>
      <c r="O206">
        <f>'Raw counts'!O206/'Raw counts'!O$1246*10000</f>
        <v>3.6384985866002451</v>
      </c>
      <c r="P206">
        <f>'Raw counts'!P206/'Raw counts'!P$1246*10000</f>
        <v>0</v>
      </c>
      <c r="Q206">
        <f>'Raw counts'!Q206/'Raw counts'!Q$1246*10000</f>
        <v>3.4779446142288672E-2</v>
      </c>
      <c r="R206">
        <f>'Raw counts'!R206/'Raw counts'!R$1246*10000</f>
        <v>0.47246819955207958</v>
      </c>
      <c r="S206">
        <f>'Raw counts'!S206/'Raw counts'!S$1246*10000</f>
        <v>0.65677912121821203</v>
      </c>
      <c r="T206">
        <f>'Raw counts'!T206/'Raw counts'!T$1246*10000</f>
        <v>0</v>
      </c>
      <c r="U206">
        <f t="shared" si="12"/>
        <v>1</v>
      </c>
      <c r="V206">
        <f t="shared" si="13"/>
        <v>0.29980925595426933</v>
      </c>
      <c r="W206">
        <f t="shared" si="14"/>
        <v>0.28959137020715231</v>
      </c>
      <c r="X206">
        <f t="shared" si="15"/>
        <v>0.80042089225213753</v>
      </c>
    </row>
    <row r="207" spans="1:24" x14ac:dyDescent="0.25">
      <c r="A207">
        <v>211</v>
      </c>
      <c r="B207" t="s">
        <v>89</v>
      </c>
      <c r="C207">
        <v>19100</v>
      </c>
      <c r="D207">
        <v>39</v>
      </c>
      <c r="E207">
        <f>'Raw counts'!E207/'Raw counts'!E$1246*10000</f>
        <v>0.42606001005699795</v>
      </c>
      <c r="F207">
        <f>'Raw counts'!F207/'Raw counts'!F$1246*10000</f>
        <v>4.6273277701521307</v>
      </c>
      <c r="G207">
        <f>'Raw counts'!G207/'Raw counts'!G$1246*10000</f>
        <v>5.4597631325651319</v>
      </c>
      <c r="H207">
        <f>'Raw counts'!H207/'Raw counts'!H$1246*10000</f>
        <v>3.6611257207652779</v>
      </c>
      <c r="I207">
        <f>'Raw counts'!I207/'Raw counts'!I$1246*10000</f>
        <v>5.8412036706168884</v>
      </c>
      <c r="J207">
        <f>'Raw counts'!J207/'Raw counts'!J$1246*10000</f>
        <v>32.417268616132844</v>
      </c>
      <c r="K207">
        <f>'Raw counts'!K207/'Raw counts'!K$1246*10000</f>
        <v>31.09394747105102</v>
      </c>
      <c r="L207">
        <f>'Raw counts'!L207/'Raw counts'!L$1246*10000</f>
        <v>6.87850284704896</v>
      </c>
      <c r="M207">
        <f>'Raw counts'!M207/'Raw counts'!M$1246*10000</f>
        <v>14.901287495108916</v>
      </c>
      <c r="N207">
        <f>'Raw counts'!N207/'Raw counts'!N$1246*10000</f>
        <v>7.706394975085531</v>
      </c>
      <c r="O207">
        <f>'Raw counts'!O207/'Raw counts'!O$1246*10000</f>
        <v>2.8957674048884092</v>
      </c>
      <c r="P207">
        <f>'Raw counts'!P207/'Raw counts'!P$1246*10000</f>
        <v>6.0165567280680579</v>
      </c>
      <c r="Q207">
        <f>'Raw counts'!Q207/'Raw counts'!Q$1246*10000</f>
        <v>15.968734271616544</v>
      </c>
      <c r="R207">
        <f>'Raw counts'!R207/'Raw counts'!R$1246*10000</f>
        <v>5.2741830536954977</v>
      </c>
      <c r="S207">
        <f>'Raw counts'!S207/'Raw counts'!S$1246*10000</f>
        <v>4.6823821831677703</v>
      </c>
      <c r="T207">
        <f>'Raw counts'!T207/'Raw counts'!T$1246*10000</f>
        <v>6.3208493146383642</v>
      </c>
      <c r="U207">
        <f t="shared" si="12"/>
        <v>1</v>
      </c>
      <c r="V207">
        <f t="shared" si="13"/>
        <v>0.38270991698726609</v>
      </c>
      <c r="W207">
        <f t="shared" si="14"/>
        <v>11.301288170858371</v>
      </c>
      <c r="X207">
        <f t="shared" si="15"/>
        <v>6.8597454926791075</v>
      </c>
    </row>
    <row r="208" spans="1:24" x14ac:dyDescent="0.25">
      <c r="A208">
        <v>212</v>
      </c>
      <c r="B208" t="s">
        <v>629</v>
      </c>
      <c r="C208">
        <v>30100</v>
      </c>
      <c r="D208">
        <v>507</v>
      </c>
      <c r="E208">
        <f>'Raw counts'!E208/'Raw counts'!E$1246*10000</f>
        <v>0</v>
      </c>
      <c r="F208">
        <f>'Raw counts'!F208/'Raw counts'!F$1246*10000</f>
        <v>0</v>
      </c>
      <c r="G208">
        <f>'Raw counts'!G208/'Raw counts'!G$1246*10000</f>
        <v>0</v>
      </c>
      <c r="H208">
        <f>'Raw counts'!H208/'Raw counts'!H$1246*10000</f>
        <v>0</v>
      </c>
      <c r="I208">
        <f>'Raw counts'!I208/'Raw counts'!I$1246*10000</f>
        <v>0</v>
      </c>
      <c r="J208">
        <f>'Raw counts'!J208/'Raw counts'!J$1246*10000</f>
        <v>0</v>
      </c>
      <c r="K208">
        <f>'Raw counts'!K208/'Raw counts'!K$1246*10000</f>
        <v>0</v>
      </c>
      <c r="L208">
        <f>'Raw counts'!L208/'Raw counts'!L$1246*10000</f>
        <v>0</v>
      </c>
      <c r="M208">
        <f>'Raw counts'!M208/'Raw counts'!M$1246*10000</f>
        <v>0</v>
      </c>
      <c r="N208">
        <f>'Raw counts'!N208/'Raw counts'!N$1246*10000</f>
        <v>0</v>
      </c>
      <c r="O208">
        <f>'Raw counts'!O208/'Raw counts'!O$1246*10000</f>
        <v>0</v>
      </c>
      <c r="P208">
        <f>'Raw counts'!P208/'Raw counts'!P$1246*10000</f>
        <v>0</v>
      </c>
      <c r="Q208">
        <f>'Raw counts'!Q208/'Raw counts'!Q$1246*10000</f>
        <v>0</v>
      </c>
      <c r="R208">
        <f>'Raw counts'!R208/'Raw counts'!R$1246*10000</f>
        <v>0</v>
      </c>
      <c r="S208">
        <f>'Raw counts'!S208/'Raw counts'!S$1246*10000</f>
        <v>0</v>
      </c>
      <c r="T208">
        <f>'Raw counts'!T208/'Raw counts'!T$1246*10000</f>
        <v>0</v>
      </c>
      <c r="U208">
        <f t="shared" si="12"/>
        <v>0</v>
      </c>
      <c r="V208" t="str">
        <f t="shared" si="13"/>
        <v/>
      </c>
      <c r="W208">
        <f t="shared" si="14"/>
        <v>0</v>
      </c>
      <c r="X208">
        <f t="shared" si="15"/>
        <v>0</v>
      </c>
    </row>
    <row r="209" spans="1:24" x14ac:dyDescent="0.25">
      <c r="A209">
        <v>213</v>
      </c>
      <c r="B209" t="s">
        <v>630</v>
      </c>
      <c r="C209">
        <v>110300</v>
      </c>
      <c r="D209">
        <v>855</v>
      </c>
      <c r="E209">
        <f>'Raw counts'!E209/'Raw counts'!E$1246*10000</f>
        <v>0</v>
      </c>
      <c r="F209">
        <f>'Raw counts'!F209/'Raw counts'!F$1246*10000</f>
        <v>0</v>
      </c>
      <c r="G209">
        <f>'Raw counts'!G209/'Raw counts'!G$1246*10000</f>
        <v>0</v>
      </c>
      <c r="H209">
        <f>'Raw counts'!H209/'Raw counts'!H$1246*10000</f>
        <v>0</v>
      </c>
      <c r="I209">
        <f>'Raw counts'!I209/'Raw counts'!I$1246*10000</f>
        <v>0</v>
      </c>
      <c r="J209">
        <f>'Raw counts'!J209/'Raw counts'!J$1246*10000</f>
        <v>0</v>
      </c>
      <c r="K209">
        <f>'Raw counts'!K209/'Raw counts'!K$1246*10000</f>
        <v>0</v>
      </c>
      <c r="L209">
        <f>'Raw counts'!L209/'Raw counts'!L$1246*10000</f>
        <v>0</v>
      </c>
      <c r="M209">
        <f>'Raw counts'!M209/'Raw counts'!M$1246*10000</f>
        <v>0</v>
      </c>
      <c r="N209">
        <f>'Raw counts'!N209/'Raw counts'!N$1246*10000</f>
        <v>0</v>
      </c>
      <c r="O209">
        <f>'Raw counts'!O209/'Raw counts'!O$1246*10000</f>
        <v>0</v>
      </c>
      <c r="P209">
        <f>'Raw counts'!P209/'Raw counts'!P$1246*10000</f>
        <v>0</v>
      </c>
      <c r="Q209">
        <f>'Raw counts'!Q209/'Raw counts'!Q$1246*10000</f>
        <v>0</v>
      </c>
      <c r="R209">
        <f>'Raw counts'!R209/'Raw counts'!R$1246*10000</f>
        <v>0</v>
      </c>
      <c r="S209">
        <f>'Raw counts'!S209/'Raw counts'!S$1246*10000</f>
        <v>0</v>
      </c>
      <c r="T209">
        <f>'Raw counts'!T209/'Raw counts'!T$1246*10000</f>
        <v>0</v>
      </c>
      <c r="U209">
        <f t="shared" si="12"/>
        <v>0</v>
      </c>
      <c r="V209" t="str">
        <f t="shared" si="13"/>
        <v/>
      </c>
      <c r="W209">
        <f t="shared" si="14"/>
        <v>0</v>
      </c>
      <c r="X209">
        <f t="shared" si="15"/>
        <v>0</v>
      </c>
    </row>
    <row r="210" spans="1:24" x14ac:dyDescent="0.25">
      <c r="A210">
        <v>214</v>
      </c>
      <c r="B210" t="s">
        <v>90</v>
      </c>
      <c r="C210">
        <v>82700</v>
      </c>
      <c r="D210">
        <v>323</v>
      </c>
      <c r="E210">
        <f>'Raw counts'!E210/'Raw counts'!E$1246*10000</f>
        <v>14.817970814889311</v>
      </c>
      <c r="F210">
        <f>'Raw counts'!F210/'Raw counts'!F$1246*10000</f>
        <v>36.52283704298646</v>
      </c>
      <c r="G210">
        <f>'Raw counts'!G210/'Raw counts'!G$1246*10000</f>
        <v>43.524378759785797</v>
      </c>
      <c r="H210">
        <f>'Raw counts'!H210/'Raw counts'!H$1246*10000</f>
        <v>15.700016888224082</v>
      </c>
      <c r="I210">
        <f>'Raw counts'!I210/'Raw counts'!I$1246*10000</f>
        <v>39.245235451716937</v>
      </c>
      <c r="J210">
        <f>'Raw counts'!J210/'Raw counts'!J$1246*10000</f>
        <v>5.4417907981652363</v>
      </c>
      <c r="K210">
        <f>'Raw counts'!K210/'Raw counts'!K$1246*10000</f>
        <v>27.340622993217625</v>
      </c>
      <c r="L210">
        <f>'Raw counts'!L210/'Raw counts'!L$1246*10000</f>
        <v>30.966829878479782</v>
      </c>
      <c r="M210">
        <f>'Raw counts'!M210/'Raw counts'!M$1246*10000</f>
        <v>13.281582332597079</v>
      </c>
      <c r="N210">
        <f>'Raw counts'!N210/'Raw counts'!N$1246*10000</f>
        <v>40.272381472039037</v>
      </c>
      <c r="O210">
        <f>'Raw counts'!O210/'Raw counts'!O$1246*10000</f>
        <v>28.935568954190288</v>
      </c>
      <c r="P210">
        <f>'Raw counts'!P210/'Raw counts'!P$1246*10000</f>
        <v>46.06721723054261</v>
      </c>
      <c r="Q210">
        <f>'Raw counts'!Q210/'Raw counts'!Q$1246*10000</f>
        <v>37.671108664404677</v>
      </c>
      <c r="R210">
        <f>'Raw counts'!R210/'Raw counts'!R$1246*10000</f>
        <v>37.746100725084624</v>
      </c>
      <c r="S210">
        <f>'Raw counts'!S210/'Raw counts'!S$1246*10000</f>
        <v>39.559618275445231</v>
      </c>
      <c r="T210">
        <f>'Raw counts'!T210/'Raw counts'!T$1246*10000</f>
        <v>8.2389472168126403</v>
      </c>
      <c r="U210">
        <f t="shared" si="12"/>
        <v>1</v>
      </c>
      <c r="V210">
        <f t="shared" si="13"/>
        <v>0.37687770807922338</v>
      </c>
      <c r="W210">
        <f t="shared" si="14"/>
        <v>26.711364643210139</v>
      </c>
      <c r="X210">
        <f t="shared" si="15"/>
        <v>33.036426844413349</v>
      </c>
    </row>
    <row r="211" spans="1:24" x14ac:dyDescent="0.25">
      <c r="A211">
        <v>215</v>
      </c>
      <c r="B211" t="s">
        <v>91</v>
      </c>
      <c r="C211">
        <v>82000</v>
      </c>
      <c r="D211">
        <v>1100</v>
      </c>
      <c r="E211">
        <f>'Raw counts'!E211/'Raw counts'!E$1246*10000</f>
        <v>42.749672404439941</v>
      </c>
      <c r="F211">
        <f>'Raw counts'!F211/'Raw counts'!F$1246*10000</f>
        <v>49.521850666689332</v>
      </c>
      <c r="G211">
        <f>'Raw counts'!G211/'Raw counts'!G$1246*10000</f>
        <v>47.337782800605581</v>
      </c>
      <c r="H211">
        <f>'Raw counts'!H211/'Raw counts'!H$1246*10000</f>
        <v>35.507491133682358</v>
      </c>
      <c r="I211">
        <f>'Raw counts'!I211/'Raw counts'!I$1246*10000</f>
        <v>62.942064601011467</v>
      </c>
      <c r="J211">
        <f>'Raw counts'!J211/'Raw counts'!J$1246*10000</f>
        <v>49.910021874921426</v>
      </c>
      <c r="K211">
        <f>'Raw counts'!K211/'Raw counts'!K$1246*10000</f>
        <v>46.130703660371054</v>
      </c>
      <c r="L211">
        <f>'Raw counts'!L211/'Raw counts'!L$1246*10000</f>
        <v>60.39379767976024</v>
      </c>
      <c r="M211">
        <f>'Raw counts'!M211/'Raw counts'!M$1246*10000</f>
        <v>41.455927396289852</v>
      </c>
      <c r="N211">
        <f>'Raw counts'!N211/'Raw counts'!N$1246*10000</f>
        <v>83.594394322825053</v>
      </c>
      <c r="O211">
        <f>'Raw counts'!O211/'Raw counts'!O$1246*10000</f>
        <v>44.864500190545918</v>
      </c>
      <c r="P211">
        <f>'Raw counts'!P211/'Raw counts'!P$1246*10000</f>
        <v>52.755597910876325</v>
      </c>
      <c r="Q211">
        <f>'Raw counts'!Q211/'Raw counts'!Q$1246*10000</f>
        <v>42.555136601243213</v>
      </c>
      <c r="R211">
        <f>'Raw counts'!R211/'Raw counts'!R$1246*10000</f>
        <v>42.552951103136209</v>
      </c>
      <c r="S211">
        <f>'Raw counts'!S211/'Raw counts'!S$1246*10000</f>
        <v>51.02494345188385</v>
      </c>
      <c r="T211">
        <f>'Raw counts'!T211/'Raw counts'!T$1246*10000</f>
        <v>23.979636762769516</v>
      </c>
      <c r="U211">
        <f t="shared" si="12"/>
        <v>1</v>
      </c>
      <c r="V211">
        <f t="shared" si="13"/>
        <v>0.19076670235041934</v>
      </c>
      <c r="W211">
        <f t="shared" si="14"/>
        <v>51.95437065405963</v>
      </c>
      <c r="X211">
        <f t="shared" si="15"/>
        <v>42.95546100340917</v>
      </c>
    </row>
    <row r="212" spans="1:24" x14ac:dyDescent="0.25">
      <c r="A212">
        <v>216</v>
      </c>
      <c r="B212" t="s">
        <v>631</v>
      </c>
      <c r="C212">
        <v>35500</v>
      </c>
      <c r="D212">
        <v>655</v>
      </c>
      <c r="E212">
        <f>'Raw counts'!E212/'Raw counts'!E$1246*10000</f>
        <v>0</v>
      </c>
      <c r="F212">
        <f>'Raw counts'!F212/'Raw counts'!F$1246*10000</f>
        <v>0</v>
      </c>
      <c r="G212">
        <f>'Raw counts'!G212/'Raw counts'!G$1246*10000</f>
        <v>0</v>
      </c>
      <c r="H212">
        <f>'Raw counts'!H212/'Raw counts'!H$1246*10000</f>
        <v>0</v>
      </c>
      <c r="I212">
        <f>'Raw counts'!I212/'Raw counts'!I$1246*10000</f>
        <v>0</v>
      </c>
      <c r="J212">
        <f>'Raw counts'!J212/'Raw counts'!J$1246*10000</f>
        <v>0</v>
      </c>
      <c r="K212">
        <f>'Raw counts'!K212/'Raw counts'!K$1246*10000</f>
        <v>0</v>
      </c>
      <c r="L212">
        <f>'Raw counts'!L212/'Raw counts'!L$1246*10000</f>
        <v>0</v>
      </c>
      <c r="M212">
        <f>'Raw counts'!M212/'Raw counts'!M$1246*10000</f>
        <v>0</v>
      </c>
      <c r="N212">
        <f>'Raw counts'!N212/'Raw counts'!N$1246*10000</f>
        <v>0</v>
      </c>
      <c r="O212">
        <f>'Raw counts'!O212/'Raw counts'!O$1246*10000</f>
        <v>0</v>
      </c>
      <c r="P212">
        <f>'Raw counts'!P212/'Raw counts'!P$1246*10000</f>
        <v>0</v>
      </c>
      <c r="Q212">
        <f>'Raw counts'!Q212/'Raw counts'!Q$1246*10000</f>
        <v>0</v>
      </c>
      <c r="R212">
        <f>'Raw counts'!R212/'Raw counts'!R$1246*10000</f>
        <v>0</v>
      </c>
      <c r="S212">
        <f>'Raw counts'!S212/'Raw counts'!S$1246*10000</f>
        <v>0</v>
      </c>
      <c r="T212">
        <f>'Raw counts'!T212/'Raw counts'!T$1246*10000</f>
        <v>0</v>
      </c>
      <c r="U212">
        <f t="shared" si="12"/>
        <v>0</v>
      </c>
      <c r="V212" t="str">
        <f t="shared" si="13"/>
        <v/>
      </c>
      <c r="W212">
        <f t="shared" si="14"/>
        <v>0</v>
      </c>
      <c r="X212">
        <f t="shared" si="15"/>
        <v>0</v>
      </c>
    </row>
    <row r="213" spans="1:24" x14ac:dyDescent="0.25">
      <c r="A213">
        <v>217</v>
      </c>
      <c r="B213" t="s">
        <v>632</v>
      </c>
      <c r="C213">
        <v>96300</v>
      </c>
      <c r="D213">
        <v>701</v>
      </c>
      <c r="E213">
        <f>'Raw counts'!E213/'Raw counts'!E$1246*10000</f>
        <v>0</v>
      </c>
      <c r="F213">
        <f>'Raw counts'!F213/'Raw counts'!F$1246*10000</f>
        <v>0</v>
      </c>
      <c r="G213">
        <f>'Raw counts'!G213/'Raw counts'!G$1246*10000</f>
        <v>0</v>
      </c>
      <c r="H213">
        <f>'Raw counts'!H213/'Raw counts'!H$1246*10000</f>
        <v>0</v>
      </c>
      <c r="I213">
        <f>'Raw counts'!I213/'Raw counts'!I$1246*10000</f>
        <v>0</v>
      </c>
      <c r="J213">
        <f>'Raw counts'!J213/'Raw counts'!J$1246*10000</f>
        <v>3.2147873032065259</v>
      </c>
      <c r="K213">
        <f>'Raw counts'!K213/'Raw counts'!K$1246*10000</f>
        <v>0</v>
      </c>
      <c r="L213">
        <f>'Raw counts'!L213/'Raw counts'!L$1246*10000</f>
        <v>5.311506636330706</v>
      </c>
      <c r="M213">
        <f>'Raw counts'!M213/'Raw counts'!M$1246*10000</f>
        <v>0</v>
      </c>
      <c r="N213">
        <f>'Raw counts'!N213/'Raw counts'!N$1246*10000</f>
        <v>0</v>
      </c>
      <c r="O213">
        <f>'Raw counts'!O213/'Raw counts'!O$1246*10000</f>
        <v>0</v>
      </c>
      <c r="P213">
        <f>'Raw counts'!P213/'Raw counts'!P$1246*10000</f>
        <v>0</v>
      </c>
      <c r="Q213">
        <f>'Raw counts'!Q213/'Raw counts'!Q$1246*10000</f>
        <v>0</v>
      </c>
      <c r="R213">
        <f>'Raw counts'!R213/'Raw counts'!R$1246*10000</f>
        <v>0</v>
      </c>
      <c r="S213">
        <f>'Raw counts'!S213/'Raw counts'!S$1246*10000</f>
        <v>0</v>
      </c>
      <c r="T213">
        <f>'Raw counts'!T213/'Raw counts'!T$1246*10000</f>
        <v>0</v>
      </c>
      <c r="U213">
        <f t="shared" si="12"/>
        <v>1</v>
      </c>
      <c r="V213">
        <f t="shared" si="13"/>
        <v>0.28793376951769972</v>
      </c>
      <c r="W213">
        <f t="shared" si="14"/>
        <v>0.85262939395372328</v>
      </c>
      <c r="X213">
        <f t="shared" si="15"/>
        <v>0</v>
      </c>
    </row>
    <row r="214" spans="1:24" x14ac:dyDescent="0.25">
      <c r="A214">
        <v>218</v>
      </c>
      <c r="B214" t="s">
        <v>92</v>
      </c>
      <c r="C214">
        <v>65800</v>
      </c>
      <c r="D214">
        <v>138</v>
      </c>
      <c r="E214">
        <f>'Raw counts'!E214/'Raw counts'!E$1246*10000</f>
        <v>35.040958734106354</v>
      </c>
      <c r="F214">
        <f>'Raw counts'!F214/'Raw counts'!F$1246*10000</f>
        <v>28.283360554297207</v>
      </c>
      <c r="G214">
        <f>'Raw counts'!G214/'Raw counts'!G$1246*10000</f>
        <v>51.567735527288654</v>
      </c>
      <c r="H214">
        <f>'Raw counts'!H214/'Raw counts'!H$1246*10000</f>
        <v>21.092185577456632</v>
      </c>
      <c r="I214">
        <f>'Raw counts'!I214/'Raw counts'!I$1246*10000</f>
        <v>31.378180797071071</v>
      </c>
      <c r="J214">
        <f>'Raw counts'!J214/'Raw counts'!J$1246*10000</f>
        <v>53.72346603161148</v>
      </c>
      <c r="K214">
        <f>'Raw counts'!K214/'Raw counts'!K$1246*10000</f>
        <v>24.912691221619152</v>
      </c>
      <c r="L214">
        <f>'Raw counts'!L214/'Raw counts'!L$1246*10000</f>
        <v>30.654787343012078</v>
      </c>
      <c r="M214">
        <f>'Raw counts'!M214/'Raw counts'!M$1246*10000</f>
        <v>19.180719029745461</v>
      </c>
      <c r="N214">
        <f>'Raw counts'!N214/'Raw counts'!N$1246*10000</f>
        <v>33.099084013032666</v>
      </c>
      <c r="O214">
        <f>'Raw counts'!O214/'Raw counts'!O$1246*10000</f>
        <v>28.970937105700372</v>
      </c>
      <c r="P214">
        <f>'Raw counts'!P214/'Raw counts'!P$1246*10000</f>
        <v>42.941991734077149</v>
      </c>
      <c r="Q214">
        <f>'Raw counts'!Q214/'Raw counts'!Q$1246*10000</f>
        <v>21.210493654490051</v>
      </c>
      <c r="R214">
        <f>'Raw counts'!R214/'Raw counts'!R$1246*10000</f>
        <v>33.997168272117037</v>
      </c>
      <c r="S214">
        <f>'Raw counts'!S214/'Raw counts'!S$1246*10000</f>
        <v>17.002652594985264</v>
      </c>
      <c r="T214">
        <f>'Raw counts'!T214/'Raw counts'!T$1246*10000</f>
        <v>11.720192519691221</v>
      </c>
      <c r="U214">
        <f t="shared" si="12"/>
        <v>1</v>
      </c>
      <c r="V214">
        <f t="shared" si="13"/>
        <v>0.26623420813042764</v>
      </c>
      <c r="W214">
        <f t="shared" si="14"/>
        <v>32.893316882924083</v>
      </c>
      <c r="X214">
        <f t="shared" si="15"/>
        <v>25.973905980176848</v>
      </c>
    </row>
    <row r="215" spans="1:24" x14ac:dyDescent="0.25">
      <c r="A215">
        <v>219</v>
      </c>
      <c r="B215" t="s">
        <v>633</v>
      </c>
      <c r="C215">
        <v>1100</v>
      </c>
      <c r="D215">
        <v>500</v>
      </c>
      <c r="E215">
        <f>'Raw counts'!E215/'Raw counts'!E$1246*10000</f>
        <v>0</v>
      </c>
      <c r="F215">
        <f>'Raw counts'!F215/'Raw counts'!F$1246*10000</f>
        <v>0</v>
      </c>
      <c r="G215">
        <f>'Raw counts'!G215/'Raw counts'!G$1246*10000</f>
        <v>0</v>
      </c>
      <c r="H215">
        <f>'Raw counts'!H215/'Raw counts'!H$1246*10000</f>
        <v>0</v>
      </c>
      <c r="I215">
        <f>'Raw counts'!I215/'Raw counts'!I$1246*10000</f>
        <v>0</v>
      </c>
      <c r="J215">
        <f>'Raw counts'!J215/'Raw counts'!J$1246*10000</f>
        <v>0</v>
      </c>
      <c r="K215">
        <f>'Raw counts'!K215/'Raw counts'!K$1246*10000</f>
        <v>0</v>
      </c>
      <c r="L215">
        <f>'Raw counts'!L215/'Raw counts'!L$1246*10000</f>
        <v>0</v>
      </c>
      <c r="M215">
        <f>'Raw counts'!M215/'Raw counts'!M$1246*10000</f>
        <v>0</v>
      </c>
      <c r="N215">
        <f>'Raw counts'!N215/'Raw counts'!N$1246*10000</f>
        <v>0</v>
      </c>
      <c r="O215">
        <f>'Raw counts'!O215/'Raw counts'!O$1246*10000</f>
        <v>0</v>
      </c>
      <c r="P215">
        <f>'Raw counts'!P215/'Raw counts'!P$1246*10000</f>
        <v>0</v>
      </c>
      <c r="Q215">
        <f>'Raw counts'!Q215/'Raw counts'!Q$1246*10000</f>
        <v>0</v>
      </c>
      <c r="R215">
        <f>'Raw counts'!R215/'Raw counts'!R$1246*10000</f>
        <v>0</v>
      </c>
      <c r="S215">
        <f>'Raw counts'!S215/'Raw counts'!S$1246*10000</f>
        <v>0</v>
      </c>
      <c r="T215">
        <f>'Raw counts'!T215/'Raw counts'!T$1246*10000</f>
        <v>0</v>
      </c>
      <c r="U215">
        <f t="shared" si="12"/>
        <v>0</v>
      </c>
      <c r="V215" t="str">
        <f t="shared" si="13"/>
        <v/>
      </c>
      <c r="W215">
        <f t="shared" si="14"/>
        <v>0</v>
      </c>
      <c r="X215">
        <f t="shared" si="15"/>
        <v>0</v>
      </c>
    </row>
    <row r="216" spans="1:24" x14ac:dyDescent="0.25">
      <c r="A216">
        <v>220</v>
      </c>
      <c r="B216" t="s">
        <v>634</v>
      </c>
      <c r="C216">
        <v>30200</v>
      </c>
      <c r="D216">
        <v>507</v>
      </c>
      <c r="E216">
        <f>'Raw counts'!E216/'Raw counts'!E$1246*10000</f>
        <v>0</v>
      </c>
      <c r="F216">
        <f>'Raw counts'!F216/'Raw counts'!F$1246*10000</f>
        <v>0</v>
      </c>
      <c r="G216">
        <f>'Raw counts'!G216/'Raw counts'!G$1246*10000</f>
        <v>0</v>
      </c>
      <c r="H216">
        <f>'Raw counts'!H216/'Raw counts'!H$1246*10000</f>
        <v>0</v>
      </c>
      <c r="I216">
        <f>'Raw counts'!I216/'Raw counts'!I$1246*10000</f>
        <v>0</v>
      </c>
      <c r="J216">
        <f>'Raw counts'!J216/'Raw counts'!J$1246*10000</f>
        <v>0</v>
      </c>
      <c r="K216">
        <f>'Raw counts'!K216/'Raw counts'!K$1246*10000</f>
        <v>0</v>
      </c>
      <c r="L216">
        <f>'Raw counts'!L216/'Raw counts'!L$1246*10000</f>
        <v>0</v>
      </c>
      <c r="M216">
        <f>'Raw counts'!M216/'Raw counts'!M$1246*10000</f>
        <v>0</v>
      </c>
      <c r="N216">
        <f>'Raw counts'!N216/'Raw counts'!N$1246*10000</f>
        <v>0</v>
      </c>
      <c r="O216">
        <f>'Raw counts'!O216/'Raw counts'!O$1246*10000</f>
        <v>0</v>
      </c>
      <c r="P216">
        <f>'Raw counts'!P216/'Raw counts'!P$1246*10000</f>
        <v>0</v>
      </c>
      <c r="Q216">
        <f>'Raw counts'!Q216/'Raw counts'!Q$1246*10000</f>
        <v>0</v>
      </c>
      <c r="R216">
        <f>'Raw counts'!R216/'Raw counts'!R$1246*10000</f>
        <v>0</v>
      </c>
      <c r="S216">
        <f>'Raw counts'!S216/'Raw counts'!S$1246*10000</f>
        <v>0</v>
      </c>
      <c r="T216">
        <f>'Raw counts'!T216/'Raw counts'!T$1246*10000</f>
        <v>0</v>
      </c>
      <c r="U216">
        <f t="shared" si="12"/>
        <v>0</v>
      </c>
      <c r="V216" t="str">
        <f t="shared" si="13"/>
        <v/>
      </c>
      <c r="W216">
        <f t="shared" si="14"/>
        <v>0</v>
      </c>
      <c r="X216">
        <f t="shared" si="15"/>
        <v>0</v>
      </c>
    </row>
    <row r="217" spans="1:24" x14ac:dyDescent="0.25">
      <c r="A217">
        <v>221</v>
      </c>
      <c r="B217" t="s">
        <v>635</v>
      </c>
      <c r="C217">
        <v>109900</v>
      </c>
      <c r="D217">
        <v>863</v>
      </c>
      <c r="E217">
        <f>'Raw counts'!E217/'Raw counts'!E$1246*10000</f>
        <v>0</v>
      </c>
      <c r="F217">
        <f>'Raw counts'!F217/'Raw counts'!F$1246*10000</f>
        <v>0</v>
      </c>
      <c r="G217">
        <f>'Raw counts'!G217/'Raw counts'!G$1246*10000</f>
        <v>0</v>
      </c>
      <c r="H217">
        <f>'Raw counts'!H217/'Raw counts'!H$1246*10000</f>
        <v>0</v>
      </c>
      <c r="I217">
        <f>'Raw counts'!I217/'Raw counts'!I$1246*10000</f>
        <v>0</v>
      </c>
      <c r="J217">
        <f>'Raw counts'!J217/'Raw counts'!J$1246*10000</f>
        <v>0</v>
      </c>
      <c r="K217">
        <f>'Raw counts'!K217/'Raw counts'!K$1246*10000</f>
        <v>0</v>
      </c>
      <c r="L217">
        <f>'Raw counts'!L217/'Raw counts'!L$1246*10000</f>
        <v>0</v>
      </c>
      <c r="M217">
        <f>'Raw counts'!M217/'Raw counts'!M$1246*10000</f>
        <v>0</v>
      </c>
      <c r="N217">
        <f>'Raw counts'!N217/'Raw counts'!N$1246*10000</f>
        <v>0</v>
      </c>
      <c r="O217">
        <f>'Raw counts'!O217/'Raw counts'!O$1246*10000</f>
        <v>0</v>
      </c>
      <c r="P217">
        <f>'Raw counts'!P217/'Raw counts'!P$1246*10000</f>
        <v>0</v>
      </c>
      <c r="Q217">
        <f>'Raw counts'!Q217/'Raw counts'!Q$1246*10000</f>
        <v>0</v>
      </c>
      <c r="R217">
        <f>'Raw counts'!R217/'Raw counts'!R$1246*10000</f>
        <v>0</v>
      </c>
      <c r="S217">
        <f>'Raw counts'!S217/'Raw counts'!S$1246*10000</f>
        <v>0</v>
      </c>
      <c r="T217">
        <f>'Raw counts'!T217/'Raw counts'!T$1246*10000</f>
        <v>0</v>
      </c>
      <c r="U217">
        <f t="shared" si="12"/>
        <v>0</v>
      </c>
      <c r="V217" t="str">
        <f t="shared" si="13"/>
        <v/>
      </c>
      <c r="W217">
        <f t="shared" si="14"/>
        <v>0</v>
      </c>
      <c r="X217">
        <f t="shared" si="15"/>
        <v>0</v>
      </c>
    </row>
    <row r="218" spans="1:24" x14ac:dyDescent="0.25">
      <c r="A218">
        <v>222</v>
      </c>
      <c r="B218" t="s">
        <v>636</v>
      </c>
      <c r="C218">
        <v>97100</v>
      </c>
      <c r="D218">
        <v>379</v>
      </c>
      <c r="E218">
        <f>'Raw counts'!E218/'Raw counts'!E$1246*10000</f>
        <v>0</v>
      </c>
      <c r="F218">
        <f>'Raw counts'!F218/'Raw counts'!F$1246*10000</f>
        <v>0</v>
      </c>
      <c r="G218">
        <f>'Raw counts'!G218/'Raw counts'!G$1246*10000</f>
        <v>0</v>
      </c>
      <c r="H218">
        <f>'Raw counts'!H218/'Raw counts'!H$1246*10000</f>
        <v>0</v>
      </c>
      <c r="I218">
        <f>'Raw counts'!I218/'Raw counts'!I$1246*10000</f>
        <v>0</v>
      </c>
      <c r="J218">
        <f>'Raw counts'!J218/'Raw counts'!J$1246*10000</f>
        <v>0</v>
      </c>
      <c r="K218">
        <f>'Raw counts'!K218/'Raw counts'!K$1246*10000</f>
        <v>0</v>
      </c>
      <c r="L218">
        <f>'Raw counts'!L218/'Raw counts'!L$1246*10000</f>
        <v>0</v>
      </c>
      <c r="M218">
        <f>'Raw counts'!M218/'Raw counts'!M$1246*10000</f>
        <v>0</v>
      </c>
      <c r="N218">
        <f>'Raw counts'!N218/'Raw counts'!N$1246*10000</f>
        <v>0</v>
      </c>
      <c r="O218">
        <f>'Raw counts'!O218/'Raw counts'!O$1246*10000</f>
        <v>0</v>
      </c>
      <c r="P218">
        <f>'Raw counts'!P218/'Raw counts'!P$1246*10000</f>
        <v>0</v>
      </c>
      <c r="Q218">
        <f>'Raw counts'!Q218/'Raw counts'!Q$1246*10000</f>
        <v>0</v>
      </c>
      <c r="R218">
        <f>'Raw counts'!R218/'Raw counts'!R$1246*10000</f>
        <v>0</v>
      </c>
      <c r="S218">
        <f>'Raw counts'!S218/'Raw counts'!S$1246*10000</f>
        <v>0</v>
      </c>
      <c r="T218">
        <f>'Raw counts'!T218/'Raw counts'!T$1246*10000</f>
        <v>0</v>
      </c>
      <c r="U218">
        <f t="shared" si="12"/>
        <v>0</v>
      </c>
      <c r="V218" t="str">
        <f t="shared" si="13"/>
        <v/>
      </c>
      <c r="W218">
        <f t="shared" si="14"/>
        <v>0</v>
      </c>
      <c r="X218">
        <f t="shared" si="15"/>
        <v>0</v>
      </c>
    </row>
    <row r="219" spans="1:24" x14ac:dyDescent="0.25">
      <c r="A219">
        <v>223</v>
      </c>
      <c r="B219" t="s">
        <v>93</v>
      </c>
      <c r="C219">
        <v>71800</v>
      </c>
      <c r="D219">
        <v>157</v>
      </c>
      <c r="E219">
        <f>'Raw counts'!E219/'Raw counts'!E$1246*10000</f>
        <v>1.1345086314308432</v>
      </c>
      <c r="F219">
        <f>'Raw counts'!F219/'Raw counts'!F$1246*10000</f>
        <v>9.4435260615349598E-2</v>
      </c>
      <c r="G219">
        <f>'Raw counts'!G219/'Raw counts'!G$1246*10000</f>
        <v>1.4232080100328726</v>
      </c>
      <c r="H219">
        <f>'Raw counts'!H219/'Raw counts'!H$1246*10000</f>
        <v>0.74187555791454551</v>
      </c>
      <c r="I219">
        <f>'Raw counts'!I219/'Raw counts'!I$1246*10000</f>
        <v>0.55710902060796919</v>
      </c>
      <c r="J219">
        <f>'Raw counts'!J219/'Raw counts'!J$1246*10000</f>
        <v>0</v>
      </c>
      <c r="K219">
        <f>'Raw counts'!K219/'Raw counts'!K$1246*10000</f>
        <v>2.9322847483073386E-2</v>
      </c>
      <c r="L219">
        <f>'Raw counts'!L219/'Raw counts'!L$1246*10000</f>
        <v>5.7999210396714593</v>
      </c>
      <c r="M219">
        <f>'Raw counts'!M219/'Raw counts'!M$1246*10000</f>
        <v>8.5247640132202034E-3</v>
      </c>
      <c r="N219">
        <f>'Raw counts'!N219/'Raw counts'!N$1246*10000</f>
        <v>0</v>
      </c>
      <c r="O219">
        <f>'Raw counts'!O219/'Raw counts'!O$1246*10000</f>
        <v>7.5157321958935805E-2</v>
      </c>
      <c r="P219">
        <f>'Raw counts'!P219/'Raw counts'!P$1246*10000</f>
        <v>0.47276500344620803</v>
      </c>
      <c r="Q219">
        <f>'Raw counts'!Q219/'Raw counts'!Q$1246*10000</f>
        <v>4.9684923060412389E-2</v>
      </c>
      <c r="R219">
        <f>'Raw counts'!R219/'Raw counts'!R$1246*10000</f>
        <v>7.7032858622621672E-2</v>
      </c>
      <c r="S219">
        <f>'Raw counts'!S219/'Raw counts'!S$1246*10000</f>
        <v>0.4359654511534683</v>
      </c>
      <c r="T219">
        <f>'Raw counts'!T219/'Raw counts'!T$1246*10000</f>
        <v>0</v>
      </c>
      <c r="U219">
        <f t="shared" si="12"/>
        <v>1</v>
      </c>
      <c r="V219">
        <f t="shared" si="13"/>
        <v>0.29922301650214733</v>
      </c>
      <c r="W219">
        <f t="shared" si="14"/>
        <v>0.97889051317693332</v>
      </c>
      <c r="X219">
        <f t="shared" si="15"/>
        <v>0.18510092637360773</v>
      </c>
    </row>
    <row r="220" spans="1:24" x14ac:dyDescent="0.25">
      <c r="A220">
        <v>224</v>
      </c>
      <c r="B220" t="s">
        <v>637</v>
      </c>
      <c r="C220">
        <v>35600</v>
      </c>
      <c r="D220">
        <v>655</v>
      </c>
      <c r="E220">
        <f>'Raw counts'!E220/'Raw counts'!E$1246*10000</f>
        <v>0</v>
      </c>
      <c r="F220">
        <f>'Raw counts'!F220/'Raw counts'!F$1246*10000</f>
        <v>0</v>
      </c>
      <c r="G220">
        <f>'Raw counts'!G220/'Raw counts'!G$1246*10000</f>
        <v>0</v>
      </c>
      <c r="H220">
        <f>'Raw counts'!H220/'Raw counts'!H$1246*10000</f>
        <v>0</v>
      </c>
      <c r="I220">
        <f>'Raw counts'!I220/'Raw counts'!I$1246*10000</f>
        <v>0</v>
      </c>
      <c r="J220">
        <f>'Raw counts'!J220/'Raw counts'!J$1246*10000</f>
        <v>0</v>
      </c>
      <c r="K220">
        <f>'Raw counts'!K220/'Raw counts'!K$1246*10000</f>
        <v>0</v>
      </c>
      <c r="L220">
        <f>'Raw counts'!L220/'Raw counts'!L$1246*10000</f>
        <v>0</v>
      </c>
      <c r="M220">
        <f>'Raw counts'!M220/'Raw counts'!M$1246*10000</f>
        <v>0</v>
      </c>
      <c r="N220">
        <f>'Raw counts'!N220/'Raw counts'!N$1246*10000</f>
        <v>0</v>
      </c>
      <c r="O220">
        <f>'Raw counts'!O220/'Raw counts'!O$1246*10000</f>
        <v>0</v>
      </c>
      <c r="P220">
        <f>'Raw counts'!P220/'Raw counts'!P$1246*10000</f>
        <v>0</v>
      </c>
      <c r="Q220">
        <f>'Raw counts'!Q220/'Raw counts'!Q$1246*10000</f>
        <v>0</v>
      </c>
      <c r="R220">
        <f>'Raw counts'!R220/'Raw counts'!R$1246*10000</f>
        <v>0</v>
      </c>
      <c r="S220">
        <f>'Raw counts'!S220/'Raw counts'!S$1246*10000</f>
        <v>0</v>
      </c>
      <c r="T220">
        <f>'Raw counts'!T220/'Raw counts'!T$1246*10000</f>
        <v>0</v>
      </c>
      <c r="U220">
        <f t="shared" si="12"/>
        <v>0</v>
      </c>
      <c r="V220" t="str">
        <f t="shared" si="13"/>
        <v/>
      </c>
      <c r="W220">
        <f t="shared" si="14"/>
        <v>0</v>
      </c>
      <c r="X220">
        <f t="shared" si="15"/>
        <v>0</v>
      </c>
    </row>
    <row r="221" spans="1:24" x14ac:dyDescent="0.25">
      <c r="A221">
        <v>225</v>
      </c>
      <c r="B221" t="s">
        <v>638</v>
      </c>
      <c r="C221">
        <v>96200</v>
      </c>
      <c r="D221">
        <v>701</v>
      </c>
      <c r="E221">
        <f>'Raw counts'!E221/'Raw counts'!E$1246*10000</f>
        <v>0</v>
      </c>
      <c r="F221">
        <f>'Raw counts'!F221/'Raw counts'!F$1246*10000</f>
        <v>0</v>
      </c>
      <c r="G221">
        <f>'Raw counts'!G221/'Raw counts'!G$1246*10000</f>
        <v>0</v>
      </c>
      <c r="H221">
        <f>'Raw counts'!H221/'Raw counts'!H$1246*10000</f>
        <v>0</v>
      </c>
      <c r="I221">
        <f>'Raw counts'!I221/'Raw counts'!I$1246*10000</f>
        <v>0</v>
      </c>
      <c r="J221">
        <f>'Raw counts'!J221/'Raw counts'!J$1246*10000</f>
        <v>0</v>
      </c>
      <c r="K221">
        <f>'Raw counts'!K221/'Raw counts'!K$1246*10000</f>
        <v>0</v>
      </c>
      <c r="L221">
        <f>'Raw counts'!L221/'Raw counts'!L$1246*10000</f>
        <v>0</v>
      </c>
      <c r="M221">
        <f>'Raw counts'!M221/'Raw counts'!M$1246*10000</f>
        <v>0</v>
      </c>
      <c r="N221">
        <f>'Raw counts'!N221/'Raw counts'!N$1246*10000</f>
        <v>0</v>
      </c>
      <c r="O221">
        <f>'Raw counts'!O221/'Raw counts'!O$1246*10000</f>
        <v>0</v>
      </c>
      <c r="P221">
        <f>'Raw counts'!P221/'Raw counts'!P$1246*10000</f>
        <v>0</v>
      </c>
      <c r="Q221">
        <f>'Raw counts'!Q221/'Raw counts'!Q$1246*10000</f>
        <v>0</v>
      </c>
      <c r="R221">
        <f>'Raw counts'!R221/'Raw counts'!R$1246*10000</f>
        <v>0</v>
      </c>
      <c r="S221">
        <f>'Raw counts'!S221/'Raw counts'!S$1246*10000</f>
        <v>0</v>
      </c>
      <c r="T221">
        <f>'Raw counts'!T221/'Raw counts'!T$1246*10000</f>
        <v>0</v>
      </c>
      <c r="U221">
        <f t="shared" si="12"/>
        <v>0</v>
      </c>
      <c r="V221" t="str">
        <f t="shared" si="13"/>
        <v/>
      </c>
      <c r="W221">
        <f t="shared" si="14"/>
        <v>0</v>
      </c>
      <c r="X221">
        <f t="shared" si="15"/>
        <v>0</v>
      </c>
    </row>
    <row r="222" spans="1:24" x14ac:dyDescent="0.25">
      <c r="A222">
        <v>226</v>
      </c>
      <c r="B222" t="s">
        <v>94</v>
      </c>
      <c r="C222">
        <v>77400</v>
      </c>
      <c r="D222">
        <v>290</v>
      </c>
      <c r="E222">
        <f>'Raw counts'!E222/'Raw counts'!E$1246*10000</f>
        <v>39.465046978070291</v>
      </c>
      <c r="F222">
        <f>'Raw counts'!F222/'Raw counts'!F$1246*10000</f>
        <v>38.184897629816611</v>
      </c>
      <c r="G222">
        <f>'Raw counts'!G222/'Raw counts'!G$1246*10000</f>
        <v>25.528483747906719</v>
      </c>
      <c r="H222">
        <f>'Raw counts'!H222/'Raw counts'!H$1246*10000</f>
        <v>42.461820550556105</v>
      </c>
      <c r="I222">
        <f>'Raw counts'!I222/'Raw counts'!I$1246*10000</f>
        <v>3.7253148650755108</v>
      </c>
      <c r="J222">
        <f>'Raw counts'!J222/'Raw counts'!J$1246*10000</f>
        <v>3.4662231816696059</v>
      </c>
      <c r="K222">
        <f>'Raw counts'!K222/'Raw counts'!K$1246*10000</f>
        <v>12.327325081884053</v>
      </c>
      <c r="L222">
        <f>'Raw counts'!L222/'Raw counts'!L$1246*10000</f>
        <v>16.829946315116835</v>
      </c>
      <c r="M222">
        <f>'Raw counts'!M222/'Raw counts'!M$1246*10000</f>
        <v>10.187092995798142</v>
      </c>
      <c r="N222">
        <f>'Raw counts'!N222/'Raw counts'!N$1246*10000</f>
        <v>18.556497361167295</v>
      </c>
      <c r="O222">
        <f>'Raw counts'!O222/'Raw counts'!O$1246*10000</f>
        <v>19.120906910141024</v>
      </c>
      <c r="P222">
        <f>'Raw counts'!P222/'Raw counts'!P$1246*10000</f>
        <v>16.3576691192388</v>
      </c>
      <c r="Q222">
        <f>'Raw counts'!Q222/'Raw counts'!Q$1246*10000</f>
        <v>37.139479987658262</v>
      </c>
      <c r="R222">
        <f>'Raw counts'!R222/'Raw counts'!R$1246*10000</f>
        <v>32.595170245185315</v>
      </c>
      <c r="S222">
        <f>'Raw counts'!S222/'Raw counts'!S$1246*10000</f>
        <v>27.799874872253632</v>
      </c>
      <c r="T222">
        <f>'Raw counts'!T222/'Raw counts'!T$1246*10000</f>
        <v>31.529160890188553</v>
      </c>
      <c r="U222">
        <f t="shared" si="12"/>
        <v>1</v>
      </c>
      <c r="V222">
        <f t="shared" si="13"/>
        <v>0.35036634159024438</v>
      </c>
      <c r="W222">
        <f t="shared" si="14"/>
        <v>21.073264870706119</v>
      </c>
      <c r="X222">
        <f t="shared" si="15"/>
        <v>27.423710337444266</v>
      </c>
    </row>
    <row r="223" spans="1:24" x14ac:dyDescent="0.25">
      <c r="A223">
        <v>227</v>
      </c>
      <c r="B223" t="s">
        <v>639</v>
      </c>
      <c r="C223">
        <v>18800</v>
      </c>
      <c r="D223">
        <v>31</v>
      </c>
      <c r="E223">
        <f>'Raw counts'!E223/'Raw counts'!E$1246*10000</f>
        <v>0</v>
      </c>
      <c r="F223">
        <f>'Raw counts'!F223/'Raw counts'!F$1246*10000</f>
        <v>0</v>
      </c>
      <c r="G223">
        <f>'Raw counts'!G223/'Raw counts'!G$1246*10000</f>
        <v>0</v>
      </c>
      <c r="H223">
        <f>'Raw counts'!H223/'Raw counts'!H$1246*10000</f>
        <v>0</v>
      </c>
      <c r="I223">
        <f>'Raw counts'!I223/'Raw counts'!I$1246*10000</f>
        <v>0</v>
      </c>
      <c r="J223">
        <f>'Raw counts'!J223/'Raw counts'!J$1246*10000</f>
        <v>0</v>
      </c>
      <c r="K223">
        <f>'Raw counts'!K223/'Raw counts'!K$1246*10000</f>
        <v>0</v>
      </c>
      <c r="L223">
        <f>'Raw counts'!L223/'Raw counts'!L$1246*10000</f>
        <v>0</v>
      </c>
      <c r="M223">
        <f>'Raw counts'!M223/'Raw counts'!M$1246*10000</f>
        <v>0</v>
      </c>
      <c r="N223">
        <f>'Raw counts'!N223/'Raw counts'!N$1246*10000</f>
        <v>0</v>
      </c>
      <c r="O223">
        <f>'Raw counts'!O223/'Raw counts'!O$1246*10000</f>
        <v>0</v>
      </c>
      <c r="P223">
        <f>'Raw counts'!P223/'Raw counts'!P$1246*10000</f>
        <v>0</v>
      </c>
      <c r="Q223">
        <f>'Raw counts'!Q223/'Raw counts'!Q$1246*10000</f>
        <v>0</v>
      </c>
      <c r="R223">
        <f>'Raw counts'!R223/'Raw counts'!R$1246*10000</f>
        <v>0</v>
      </c>
      <c r="S223">
        <f>'Raw counts'!S223/'Raw counts'!S$1246*10000</f>
        <v>0</v>
      </c>
      <c r="T223">
        <f>'Raw counts'!T223/'Raw counts'!T$1246*10000</f>
        <v>0</v>
      </c>
      <c r="U223">
        <f t="shared" si="12"/>
        <v>0</v>
      </c>
      <c r="V223" t="str">
        <f t="shared" si="13"/>
        <v/>
      </c>
      <c r="W223">
        <f t="shared" si="14"/>
        <v>0</v>
      </c>
      <c r="X223">
        <f t="shared" si="15"/>
        <v>0</v>
      </c>
    </row>
    <row r="224" spans="1:24" x14ac:dyDescent="0.25">
      <c r="A224">
        <v>228</v>
      </c>
      <c r="B224" t="s">
        <v>640</v>
      </c>
      <c r="C224">
        <v>30300</v>
      </c>
      <c r="D224">
        <v>507</v>
      </c>
      <c r="E224">
        <f>'Raw counts'!E224/'Raw counts'!E$1246*10000</f>
        <v>0</v>
      </c>
      <c r="F224">
        <f>'Raw counts'!F224/'Raw counts'!F$1246*10000</f>
        <v>0</v>
      </c>
      <c r="G224">
        <f>'Raw counts'!G224/'Raw counts'!G$1246*10000</f>
        <v>0</v>
      </c>
      <c r="H224">
        <f>'Raw counts'!H224/'Raw counts'!H$1246*10000</f>
        <v>0</v>
      </c>
      <c r="I224">
        <f>'Raw counts'!I224/'Raw counts'!I$1246*10000</f>
        <v>0</v>
      </c>
      <c r="J224">
        <f>'Raw counts'!J224/'Raw counts'!J$1246*10000</f>
        <v>0</v>
      </c>
      <c r="K224">
        <f>'Raw counts'!K224/'Raw counts'!K$1246*10000</f>
        <v>0</v>
      </c>
      <c r="L224">
        <f>'Raw counts'!L224/'Raw counts'!L$1246*10000</f>
        <v>0</v>
      </c>
      <c r="M224">
        <f>'Raw counts'!M224/'Raw counts'!M$1246*10000</f>
        <v>0</v>
      </c>
      <c r="N224">
        <f>'Raw counts'!N224/'Raw counts'!N$1246*10000</f>
        <v>0</v>
      </c>
      <c r="O224">
        <f>'Raw counts'!O224/'Raw counts'!O$1246*10000</f>
        <v>0</v>
      </c>
      <c r="P224">
        <f>'Raw counts'!P224/'Raw counts'!P$1246*10000</f>
        <v>0</v>
      </c>
      <c r="Q224">
        <f>'Raw counts'!Q224/'Raw counts'!Q$1246*10000</f>
        <v>0</v>
      </c>
      <c r="R224">
        <f>'Raw counts'!R224/'Raw counts'!R$1246*10000</f>
        <v>0</v>
      </c>
      <c r="S224">
        <f>'Raw counts'!S224/'Raw counts'!S$1246*10000</f>
        <v>0</v>
      </c>
      <c r="T224">
        <f>'Raw counts'!T224/'Raw counts'!T$1246*10000</f>
        <v>0</v>
      </c>
      <c r="U224">
        <f t="shared" si="12"/>
        <v>0</v>
      </c>
      <c r="V224" t="str">
        <f t="shared" si="13"/>
        <v/>
      </c>
      <c r="W224">
        <f t="shared" si="14"/>
        <v>0</v>
      </c>
      <c r="X224">
        <f t="shared" si="15"/>
        <v>0</v>
      </c>
    </row>
    <row r="225" spans="1:24" x14ac:dyDescent="0.25">
      <c r="A225">
        <v>229</v>
      </c>
      <c r="B225" t="s">
        <v>641</v>
      </c>
      <c r="C225">
        <v>99800</v>
      </c>
      <c r="D225">
        <v>901</v>
      </c>
      <c r="E225">
        <f>'Raw counts'!E225/'Raw counts'!E$1246*10000</f>
        <v>0</v>
      </c>
      <c r="F225">
        <f>'Raw counts'!F225/'Raw counts'!F$1246*10000</f>
        <v>0</v>
      </c>
      <c r="G225">
        <f>'Raw counts'!G225/'Raw counts'!G$1246*10000</f>
        <v>0</v>
      </c>
      <c r="H225">
        <f>'Raw counts'!H225/'Raw counts'!H$1246*10000</f>
        <v>0</v>
      </c>
      <c r="I225">
        <f>'Raw counts'!I225/'Raw counts'!I$1246*10000</f>
        <v>0</v>
      </c>
      <c r="J225">
        <f>'Raw counts'!J225/'Raw counts'!J$1246*10000</f>
        <v>0</v>
      </c>
      <c r="K225">
        <f>'Raw counts'!K225/'Raw counts'!K$1246*10000</f>
        <v>0</v>
      </c>
      <c r="L225">
        <f>'Raw counts'!L225/'Raw counts'!L$1246*10000</f>
        <v>0</v>
      </c>
      <c r="M225">
        <f>'Raw counts'!M225/'Raw counts'!M$1246*10000</f>
        <v>0</v>
      </c>
      <c r="N225">
        <f>'Raw counts'!N225/'Raw counts'!N$1246*10000</f>
        <v>0</v>
      </c>
      <c r="O225">
        <f>'Raw counts'!O225/'Raw counts'!O$1246*10000</f>
        <v>0</v>
      </c>
      <c r="P225">
        <f>'Raw counts'!P225/'Raw counts'!P$1246*10000</f>
        <v>0</v>
      </c>
      <c r="Q225">
        <f>'Raw counts'!Q225/'Raw counts'!Q$1246*10000</f>
        <v>0</v>
      </c>
      <c r="R225">
        <f>'Raw counts'!R225/'Raw counts'!R$1246*10000</f>
        <v>0</v>
      </c>
      <c r="S225">
        <f>'Raw counts'!S225/'Raw counts'!S$1246*10000</f>
        <v>0</v>
      </c>
      <c r="T225">
        <f>'Raw counts'!T225/'Raw counts'!T$1246*10000</f>
        <v>0</v>
      </c>
      <c r="U225">
        <f t="shared" si="12"/>
        <v>0</v>
      </c>
      <c r="V225" t="str">
        <f t="shared" si="13"/>
        <v/>
      </c>
      <c r="W225">
        <f t="shared" si="14"/>
        <v>0</v>
      </c>
      <c r="X225">
        <f t="shared" si="15"/>
        <v>0</v>
      </c>
    </row>
    <row r="226" spans="1:24" x14ac:dyDescent="0.25">
      <c r="A226">
        <v>230</v>
      </c>
      <c r="B226" t="s">
        <v>642</v>
      </c>
      <c r="C226">
        <v>97000</v>
      </c>
      <c r="D226">
        <v>379</v>
      </c>
      <c r="E226">
        <f>'Raw counts'!E226/'Raw counts'!E$1246*10000</f>
        <v>0</v>
      </c>
      <c r="F226">
        <f>'Raw counts'!F226/'Raw counts'!F$1246*10000</f>
        <v>0</v>
      </c>
      <c r="G226">
        <f>'Raw counts'!G226/'Raw counts'!G$1246*10000</f>
        <v>0</v>
      </c>
      <c r="H226">
        <f>'Raw counts'!H226/'Raw counts'!H$1246*10000</f>
        <v>0</v>
      </c>
      <c r="I226">
        <f>'Raw counts'!I226/'Raw counts'!I$1246*10000</f>
        <v>0</v>
      </c>
      <c r="J226">
        <f>'Raw counts'!J226/'Raw counts'!J$1246*10000</f>
        <v>0</v>
      </c>
      <c r="K226">
        <f>'Raw counts'!K226/'Raw counts'!K$1246*10000</f>
        <v>0</v>
      </c>
      <c r="L226">
        <f>'Raw counts'!L226/'Raw counts'!L$1246*10000</f>
        <v>0</v>
      </c>
      <c r="M226">
        <f>'Raw counts'!M226/'Raw counts'!M$1246*10000</f>
        <v>0</v>
      </c>
      <c r="N226">
        <f>'Raw counts'!N226/'Raw counts'!N$1246*10000</f>
        <v>0</v>
      </c>
      <c r="O226">
        <f>'Raw counts'!O226/'Raw counts'!O$1246*10000</f>
        <v>0</v>
      </c>
      <c r="P226">
        <f>'Raw counts'!P226/'Raw counts'!P$1246*10000</f>
        <v>0</v>
      </c>
      <c r="Q226">
        <f>'Raw counts'!Q226/'Raw counts'!Q$1246*10000</f>
        <v>0</v>
      </c>
      <c r="R226">
        <f>'Raw counts'!R226/'Raw counts'!R$1246*10000</f>
        <v>0</v>
      </c>
      <c r="S226">
        <f>'Raw counts'!S226/'Raw counts'!S$1246*10000</f>
        <v>0</v>
      </c>
      <c r="T226">
        <f>'Raw counts'!T226/'Raw counts'!T$1246*10000</f>
        <v>0</v>
      </c>
      <c r="U226">
        <f t="shared" si="12"/>
        <v>0</v>
      </c>
      <c r="V226" t="str">
        <f t="shared" si="13"/>
        <v/>
      </c>
      <c r="W226">
        <f t="shared" si="14"/>
        <v>0</v>
      </c>
      <c r="X226">
        <f t="shared" si="15"/>
        <v>0</v>
      </c>
    </row>
    <row r="227" spans="1:24" x14ac:dyDescent="0.25">
      <c r="A227">
        <v>231</v>
      </c>
      <c r="B227" t="s">
        <v>95</v>
      </c>
      <c r="C227">
        <v>83200</v>
      </c>
      <c r="D227">
        <v>323</v>
      </c>
      <c r="E227">
        <f>'Raw counts'!E227/'Raw counts'!E$1246*10000</f>
        <v>0</v>
      </c>
      <c r="F227">
        <f>'Raw counts'!F227/'Raw counts'!F$1246*10000</f>
        <v>0.49106335519981792</v>
      </c>
      <c r="G227">
        <f>'Raw counts'!G227/'Raw counts'!G$1246*10000</f>
        <v>0.4810145539135493</v>
      </c>
      <c r="H227">
        <f>'Raw counts'!H227/'Raw counts'!H$1246*10000</f>
        <v>0</v>
      </c>
      <c r="I227">
        <f>'Raw counts'!I227/'Raw counts'!I$1246*10000</f>
        <v>0.10691991304597387</v>
      </c>
      <c r="J227">
        <f>'Raw counts'!J227/'Raw counts'!J$1246*10000</f>
        <v>9.5785096557363905E-2</v>
      </c>
      <c r="K227">
        <f>'Raw counts'!K227/'Raw counts'!K$1246*10000</f>
        <v>7.6239403455990798E-2</v>
      </c>
      <c r="L227">
        <f>'Raw counts'!L227/'Raw counts'!L$1246*10000</f>
        <v>8.1402400556792417E-2</v>
      </c>
      <c r="M227">
        <f>'Raw counts'!M227/'Raw counts'!M$1246*10000</f>
        <v>0.36656485256846871</v>
      </c>
      <c r="N227">
        <f>'Raw counts'!N227/'Raw counts'!N$1246*10000</f>
        <v>0.38414379835116075</v>
      </c>
      <c r="O227">
        <f>'Raw counts'!O227/'Raw counts'!O$1246*10000</f>
        <v>0.45978596963113672</v>
      </c>
      <c r="P227">
        <f>'Raw counts'!P227/'Raw counts'!P$1246*10000</f>
        <v>4.9764737204864004E-2</v>
      </c>
      <c r="Q227">
        <f>'Raw counts'!Q227/'Raw counts'!Q$1246*10000</f>
        <v>0</v>
      </c>
      <c r="R227">
        <f>'Raw counts'!R227/'Raw counts'!R$1246*10000</f>
        <v>0.53409448645017688</v>
      </c>
      <c r="S227">
        <f>'Raw counts'!S227/'Raw counts'!S$1246*10000</f>
        <v>0.413317895249392</v>
      </c>
      <c r="T227">
        <f>'Raw counts'!T227/'Raw counts'!T$1246*10000</f>
        <v>0.13651942364229727</v>
      </c>
      <c r="U227">
        <f t="shared" si="12"/>
        <v>1</v>
      </c>
      <c r="V227">
        <f t="shared" si="13"/>
        <v>0.60616358068932485</v>
      </c>
      <c r="W227">
        <f t="shared" si="14"/>
        <v>0.20831333736491175</v>
      </c>
      <c r="X227">
        <f t="shared" si="15"/>
        <v>0.26558041869631116</v>
      </c>
    </row>
    <row r="228" spans="1:24" x14ac:dyDescent="0.25">
      <c r="A228">
        <v>232</v>
      </c>
      <c r="B228" t="s">
        <v>643</v>
      </c>
      <c r="C228">
        <v>35700</v>
      </c>
      <c r="D228">
        <v>655</v>
      </c>
      <c r="E228">
        <f>'Raw counts'!E228/'Raw counts'!E$1246*10000</f>
        <v>0</v>
      </c>
      <c r="F228">
        <f>'Raw counts'!F228/'Raw counts'!F$1246*10000</f>
        <v>0</v>
      </c>
      <c r="G228">
        <f>'Raw counts'!G228/'Raw counts'!G$1246*10000</f>
        <v>0</v>
      </c>
      <c r="H228">
        <f>'Raw counts'!H228/'Raw counts'!H$1246*10000</f>
        <v>0</v>
      </c>
      <c r="I228">
        <f>'Raw counts'!I228/'Raw counts'!I$1246*10000</f>
        <v>0</v>
      </c>
      <c r="J228">
        <f>'Raw counts'!J228/'Raw counts'!J$1246*10000</f>
        <v>0</v>
      </c>
      <c r="K228">
        <f>'Raw counts'!K228/'Raw counts'!K$1246*10000</f>
        <v>0</v>
      </c>
      <c r="L228">
        <f>'Raw counts'!L228/'Raw counts'!L$1246*10000</f>
        <v>0</v>
      </c>
      <c r="M228">
        <f>'Raw counts'!M228/'Raw counts'!M$1246*10000</f>
        <v>0</v>
      </c>
      <c r="N228">
        <f>'Raw counts'!N228/'Raw counts'!N$1246*10000</f>
        <v>0</v>
      </c>
      <c r="O228">
        <f>'Raw counts'!O228/'Raw counts'!O$1246*10000</f>
        <v>0</v>
      </c>
      <c r="P228">
        <f>'Raw counts'!P228/'Raw counts'!P$1246*10000</f>
        <v>0</v>
      </c>
      <c r="Q228">
        <f>'Raw counts'!Q228/'Raw counts'!Q$1246*10000</f>
        <v>0</v>
      </c>
      <c r="R228">
        <f>'Raw counts'!R228/'Raw counts'!R$1246*10000</f>
        <v>0</v>
      </c>
      <c r="S228">
        <f>'Raw counts'!S228/'Raw counts'!S$1246*10000</f>
        <v>0</v>
      </c>
      <c r="T228">
        <f>'Raw counts'!T228/'Raw counts'!T$1246*10000</f>
        <v>0</v>
      </c>
      <c r="U228">
        <f t="shared" si="12"/>
        <v>0</v>
      </c>
      <c r="V228" t="str">
        <f t="shared" si="13"/>
        <v/>
      </c>
      <c r="W228">
        <f t="shared" si="14"/>
        <v>0</v>
      </c>
      <c r="X228">
        <f t="shared" si="15"/>
        <v>0</v>
      </c>
    </row>
    <row r="229" spans="1:24" x14ac:dyDescent="0.25">
      <c r="A229">
        <v>233</v>
      </c>
      <c r="B229" t="s">
        <v>96</v>
      </c>
      <c r="C229">
        <v>14500</v>
      </c>
      <c r="D229">
        <v>402</v>
      </c>
      <c r="E229">
        <f>'Raw counts'!E229/'Raw counts'!E$1246*10000</f>
        <v>3.3787549634752625</v>
      </c>
      <c r="F229">
        <f>'Raw counts'!F229/'Raw counts'!F$1246*10000</f>
        <v>5.6944462151055806</v>
      </c>
      <c r="G229">
        <f>'Raw counts'!G229/'Raw counts'!G$1246*10000</f>
        <v>1.6314823529645124</v>
      </c>
      <c r="H229">
        <f>'Raw counts'!H229/'Raw counts'!H$1246*10000</f>
        <v>3.2328886100991578</v>
      </c>
      <c r="I229">
        <f>'Raw counts'!I229/'Raw counts'!I$1246*10000</f>
        <v>1.6769544256684323</v>
      </c>
      <c r="J229">
        <f>'Raw counts'!J229/'Raw counts'!J$1246*10000</f>
        <v>8.0160152681443915</v>
      </c>
      <c r="K229">
        <f>'Raw counts'!K229/'Raw counts'!K$1246*10000</f>
        <v>5.2370605604769063</v>
      </c>
      <c r="L229">
        <f>'Raw counts'!L229/'Raw counts'!L$1246*10000</f>
        <v>4.5856685646993061</v>
      </c>
      <c r="M229">
        <f>'Raw counts'!M229/'Raw counts'!M$1246*10000</f>
        <v>5.396175620368389</v>
      </c>
      <c r="N229">
        <f>'Raw counts'!N229/'Raw counts'!N$1246*10000</f>
        <v>6.3109338300547835</v>
      </c>
      <c r="O229">
        <f>'Raw counts'!O229/'Raw counts'!O$1246*10000</f>
        <v>5.4953265408798355</v>
      </c>
      <c r="P229">
        <f>'Raw counts'!P229/'Raw counts'!P$1246*10000</f>
        <v>2.9858842322918404</v>
      </c>
      <c r="Q229">
        <f>'Raw counts'!Q229/'Raw counts'!Q$1246*10000</f>
        <v>1.222249107286145</v>
      </c>
      <c r="R229">
        <f>'Raw counts'!R229/'Raw counts'!R$1246*10000</f>
        <v>4.7554951389698443</v>
      </c>
      <c r="S229">
        <f>'Raw counts'!S229/'Raw counts'!S$1246*10000</f>
        <v>3.759494280076662</v>
      </c>
      <c r="T229">
        <f>'Raw counts'!T229/'Raw counts'!T$1246*10000</f>
        <v>4.9897849341259652</v>
      </c>
      <c r="U229">
        <f t="shared" si="12"/>
        <v>1</v>
      </c>
      <c r="V229">
        <f t="shared" si="13"/>
        <v>0.51733009663723262</v>
      </c>
      <c r="W229">
        <f t="shared" si="14"/>
        <v>4.5160380411056718</v>
      </c>
      <c r="X229">
        <f t="shared" si="15"/>
        <v>3.8680390389383823</v>
      </c>
    </row>
    <row r="230" spans="1:24" x14ac:dyDescent="0.25">
      <c r="A230">
        <v>234</v>
      </c>
      <c r="B230" t="s">
        <v>97</v>
      </c>
      <c r="C230">
        <v>28300</v>
      </c>
      <c r="D230">
        <v>541</v>
      </c>
      <c r="E230">
        <f>'Raw counts'!E230/'Raw counts'!E$1246*10000</f>
        <v>1.8627739974585025</v>
      </c>
      <c r="F230">
        <f>'Raw counts'!F230/'Raw counts'!F$1246*10000</f>
        <v>2.5072561693375319</v>
      </c>
      <c r="G230">
        <f>'Raw counts'!G230/'Raw counts'!G$1246*10000</f>
        <v>1.5223862685717489</v>
      </c>
      <c r="H230">
        <f>'Raw counts'!H230/'Raw counts'!H$1246*10000</f>
        <v>2.9132186542498011</v>
      </c>
      <c r="I230">
        <f>'Raw counts'!I230/'Raw counts'!I$1246*10000</f>
        <v>1.8626574325377554</v>
      </c>
      <c r="J230">
        <f>'Raw counts'!J230/'Raw counts'!J$1246*10000</f>
        <v>8.1477197759107653</v>
      </c>
      <c r="K230">
        <f>'Raw counts'!K230/'Raw counts'!K$1246*10000</f>
        <v>2.2578592561966508</v>
      </c>
      <c r="L230">
        <f>'Raw counts'!L230/'Raw counts'!L$1246*10000</f>
        <v>2.5166908838808326</v>
      </c>
      <c r="M230">
        <f>'Raw counts'!M230/'Raw counts'!M$1246*10000</f>
        <v>4.0236886142399362</v>
      </c>
      <c r="N230">
        <f>'Raw counts'!N230/'Raw counts'!N$1246*10000</f>
        <v>3.4102561690358146</v>
      </c>
      <c r="O230">
        <f>'Raw counts'!O230/'Raw counts'!O$1246*10000</f>
        <v>1.4766203255461505</v>
      </c>
      <c r="P230">
        <f>'Raw counts'!P230/'Raw counts'!P$1246*10000</f>
        <v>1.7666481707726722</v>
      </c>
      <c r="Q230">
        <f>'Raw counts'!Q230/'Raw counts'!Q$1246*10000</f>
        <v>1.8482791378473411</v>
      </c>
      <c r="R230">
        <f>'Raw counts'!R230/'Raw counts'!R$1246*10000</f>
        <v>1.7101294614222011</v>
      </c>
      <c r="S230">
        <f>'Raw counts'!S230/'Raw counts'!S$1246*10000</f>
        <v>2.1345321439591891</v>
      </c>
      <c r="T230">
        <f>'Raw counts'!T230/'Raw counts'!T$1246*10000</f>
        <v>4.1570164499079523</v>
      </c>
      <c r="U230">
        <f t="shared" si="12"/>
        <v>1</v>
      </c>
      <c r="V230">
        <f t="shared" si="13"/>
        <v>0.29964358908521771</v>
      </c>
      <c r="W230">
        <f t="shared" si="14"/>
        <v>3.102450722141934</v>
      </c>
      <c r="X230">
        <f t="shared" si="15"/>
        <v>2.1822042815759182</v>
      </c>
    </row>
    <row r="231" spans="1:24" x14ac:dyDescent="0.25">
      <c r="A231">
        <v>235</v>
      </c>
      <c r="B231" t="s">
        <v>644</v>
      </c>
      <c r="C231">
        <v>93900</v>
      </c>
      <c r="D231">
        <v>370</v>
      </c>
      <c r="E231">
        <f>'Raw counts'!E231/'Raw counts'!E$1246*10000</f>
        <v>0</v>
      </c>
      <c r="F231">
        <f>'Raw counts'!F231/'Raw counts'!F$1246*10000</f>
        <v>0</v>
      </c>
      <c r="G231">
        <f>'Raw counts'!G231/'Raw counts'!G$1246*10000</f>
        <v>0</v>
      </c>
      <c r="H231">
        <f>'Raw counts'!H231/'Raw counts'!H$1246*10000</f>
        <v>0</v>
      </c>
      <c r="I231">
        <f>'Raw counts'!I231/'Raw counts'!I$1246*10000</f>
        <v>0</v>
      </c>
      <c r="J231">
        <f>'Raw counts'!J231/'Raw counts'!J$1246*10000</f>
        <v>0</v>
      </c>
      <c r="K231">
        <f>'Raw counts'!K231/'Raw counts'!K$1246*10000</f>
        <v>0</v>
      </c>
      <c r="L231">
        <f>'Raw counts'!L231/'Raw counts'!L$1246*10000</f>
        <v>0</v>
      </c>
      <c r="M231">
        <f>'Raw counts'!M231/'Raw counts'!M$1246*10000</f>
        <v>0</v>
      </c>
      <c r="N231">
        <f>'Raw counts'!N231/'Raw counts'!N$1246*10000</f>
        <v>0</v>
      </c>
      <c r="O231">
        <f>'Raw counts'!O231/'Raw counts'!O$1246*10000</f>
        <v>0</v>
      </c>
      <c r="P231">
        <f>'Raw counts'!P231/'Raw counts'!P$1246*10000</f>
        <v>0</v>
      </c>
      <c r="Q231">
        <f>'Raw counts'!Q231/'Raw counts'!Q$1246*10000</f>
        <v>0</v>
      </c>
      <c r="R231">
        <f>'Raw counts'!R231/'Raw counts'!R$1246*10000</f>
        <v>0</v>
      </c>
      <c r="S231">
        <f>'Raw counts'!S231/'Raw counts'!S$1246*10000</f>
        <v>0</v>
      </c>
      <c r="T231">
        <f>'Raw counts'!T231/'Raw counts'!T$1246*10000</f>
        <v>0</v>
      </c>
      <c r="U231">
        <f t="shared" si="12"/>
        <v>0</v>
      </c>
      <c r="V231" t="str">
        <f t="shared" si="13"/>
        <v/>
      </c>
      <c r="W231">
        <f t="shared" si="14"/>
        <v>0</v>
      </c>
      <c r="X231">
        <f t="shared" si="15"/>
        <v>0</v>
      </c>
    </row>
    <row r="232" spans="1:24" x14ac:dyDescent="0.25">
      <c r="A232">
        <v>236</v>
      </c>
      <c r="B232" t="s">
        <v>645</v>
      </c>
      <c r="C232">
        <v>30400</v>
      </c>
      <c r="D232">
        <v>507</v>
      </c>
      <c r="E232">
        <f>'Raw counts'!E232/'Raw counts'!E$1246*10000</f>
        <v>0</v>
      </c>
      <c r="F232">
        <f>'Raw counts'!F232/'Raw counts'!F$1246*10000</f>
        <v>0</v>
      </c>
      <c r="G232">
        <f>'Raw counts'!G232/'Raw counts'!G$1246*10000</f>
        <v>0</v>
      </c>
      <c r="H232">
        <f>'Raw counts'!H232/'Raw counts'!H$1246*10000</f>
        <v>0</v>
      </c>
      <c r="I232">
        <f>'Raw counts'!I232/'Raw counts'!I$1246*10000</f>
        <v>0</v>
      </c>
      <c r="J232">
        <f>'Raw counts'!J232/'Raw counts'!J$1246*10000</f>
        <v>0</v>
      </c>
      <c r="K232">
        <f>'Raw counts'!K232/'Raw counts'!K$1246*10000</f>
        <v>0</v>
      </c>
      <c r="L232">
        <f>'Raw counts'!L232/'Raw counts'!L$1246*10000</f>
        <v>0</v>
      </c>
      <c r="M232">
        <f>'Raw counts'!M232/'Raw counts'!M$1246*10000</f>
        <v>0</v>
      </c>
      <c r="N232">
        <f>'Raw counts'!N232/'Raw counts'!N$1246*10000</f>
        <v>0</v>
      </c>
      <c r="O232">
        <f>'Raw counts'!O232/'Raw counts'!O$1246*10000</f>
        <v>0</v>
      </c>
      <c r="P232">
        <f>'Raw counts'!P232/'Raw counts'!P$1246*10000</f>
        <v>0</v>
      </c>
      <c r="Q232">
        <f>'Raw counts'!Q232/'Raw counts'!Q$1246*10000</f>
        <v>0</v>
      </c>
      <c r="R232">
        <f>'Raw counts'!R232/'Raw counts'!R$1246*10000</f>
        <v>0</v>
      </c>
      <c r="S232">
        <f>'Raw counts'!S232/'Raw counts'!S$1246*10000</f>
        <v>0</v>
      </c>
      <c r="T232">
        <f>'Raw counts'!T232/'Raw counts'!T$1246*10000</f>
        <v>0</v>
      </c>
      <c r="U232">
        <f t="shared" si="12"/>
        <v>0</v>
      </c>
      <c r="V232" t="str">
        <f t="shared" si="13"/>
        <v/>
      </c>
      <c r="W232">
        <f t="shared" si="14"/>
        <v>0</v>
      </c>
      <c r="X232">
        <f t="shared" si="15"/>
        <v>0</v>
      </c>
    </row>
    <row r="233" spans="1:24" x14ac:dyDescent="0.25">
      <c r="A233">
        <v>237</v>
      </c>
      <c r="B233" t="s">
        <v>646</v>
      </c>
      <c r="C233">
        <v>101600</v>
      </c>
      <c r="D233">
        <v>917</v>
      </c>
      <c r="E233">
        <f>'Raw counts'!E233/'Raw counts'!E$1246*10000</f>
        <v>0</v>
      </c>
      <c r="F233">
        <f>'Raw counts'!F233/'Raw counts'!F$1246*10000</f>
        <v>0</v>
      </c>
      <c r="G233">
        <f>'Raw counts'!G233/'Raw counts'!G$1246*10000</f>
        <v>0</v>
      </c>
      <c r="H233">
        <f>'Raw counts'!H233/'Raw counts'!H$1246*10000</f>
        <v>0</v>
      </c>
      <c r="I233">
        <f>'Raw counts'!I233/'Raw counts'!I$1246*10000</f>
        <v>0</v>
      </c>
      <c r="J233">
        <f>'Raw counts'!J233/'Raw counts'!J$1246*10000</f>
        <v>0</v>
      </c>
      <c r="K233">
        <f>'Raw counts'!K233/'Raw counts'!K$1246*10000</f>
        <v>0</v>
      </c>
      <c r="L233">
        <f>'Raw counts'!L233/'Raw counts'!L$1246*10000</f>
        <v>0</v>
      </c>
      <c r="M233">
        <f>'Raw counts'!M233/'Raw counts'!M$1246*10000</f>
        <v>0</v>
      </c>
      <c r="N233">
        <f>'Raw counts'!N233/'Raw counts'!N$1246*10000</f>
        <v>0</v>
      </c>
      <c r="O233">
        <f>'Raw counts'!O233/'Raw counts'!O$1246*10000</f>
        <v>0</v>
      </c>
      <c r="P233">
        <f>'Raw counts'!P233/'Raw counts'!P$1246*10000</f>
        <v>0</v>
      </c>
      <c r="Q233">
        <f>'Raw counts'!Q233/'Raw counts'!Q$1246*10000</f>
        <v>0</v>
      </c>
      <c r="R233">
        <f>'Raw counts'!R233/'Raw counts'!R$1246*10000</f>
        <v>0</v>
      </c>
      <c r="S233">
        <f>'Raw counts'!S233/'Raw counts'!S$1246*10000</f>
        <v>0</v>
      </c>
      <c r="T233">
        <f>'Raw counts'!T233/'Raw counts'!T$1246*10000</f>
        <v>0</v>
      </c>
      <c r="U233">
        <f t="shared" si="12"/>
        <v>0</v>
      </c>
      <c r="V233" t="str">
        <f t="shared" si="13"/>
        <v/>
      </c>
      <c r="W233">
        <f t="shared" si="14"/>
        <v>0</v>
      </c>
      <c r="X233">
        <f t="shared" si="15"/>
        <v>0</v>
      </c>
    </row>
    <row r="234" spans="1:24" x14ac:dyDescent="0.25">
      <c r="A234">
        <v>238</v>
      </c>
      <c r="B234" t="s">
        <v>647</v>
      </c>
      <c r="C234">
        <v>89100</v>
      </c>
      <c r="D234">
        <v>1117</v>
      </c>
      <c r="E234">
        <f>'Raw counts'!E234/'Raw counts'!E$1246*10000</f>
        <v>9.9083723269069272E-3</v>
      </c>
      <c r="F234">
        <f>'Raw counts'!F234/'Raw counts'!F$1246*10000</f>
        <v>0</v>
      </c>
      <c r="G234">
        <f>'Raw counts'!G234/'Raw counts'!G$1246*10000</f>
        <v>0</v>
      </c>
      <c r="H234">
        <f>'Raw counts'!H234/'Raw counts'!H$1246*10000</f>
        <v>0</v>
      </c>
      <c r="I234">
        <f>'Raw counts'!I234/'Raw counts'!I$1246*10000</f>
        <v>0</v>
      </c>
      <c r="J234">
        <f>'Raw counts'!J234/'Raw counts'!J$1246*10000</f>
        <v>0</v>
      </c>
      <c r="K234">
        <f>'Raw counts'!K234/'Raw counts'!K$1246*10000</f>
        <v>0</v>
      </c>
      <c r="L234">
        <f>'Raw counts'!L234/'Raw counts'!L$1246*10000</f>
        <v>0</v>
      </c>
      <c r="M234">
        <f>'Raw counts'!M234/'Raw counts'!M$1246*10000</f>
        <v>0</v>
      </c>
      <c r="N234">
        <f>'Raw counts'!N234/'Raw counts'!N$1246*10000</f>
        <v>0</v>
      </c>
      <c r="O234">
        <f>'Raw counts'!O234/'Raw counts'!O$1246*10000</f>
        <v>0</v>
      </c>
      <c r="P234">
        <f>'Raw counts'!P234/'Raw counts'!P$1246*10000</f>
        <v>0</v>
      </c>
      <c r="Q234">
        <f>'Raw counts'!Q234/'Raw counts'!Q$1246*10000</f>
        <v>0</v>
      </c>
      <c r="R234">
        <f>'Raw counts'!R234/'Raw counts'!R$1246*10000</f>
        <v>0</v>
      </c>
      <c r="S234">
        <f>'Raw counts'!S234/'Raw counts'!S$1246*10000</f>
        <v>5.6618889760190697E-3</v>
      </c>
      <c r="T234">
        <f>'Raw counts'!T234/'Raw counts'!T$1246*10000</f>
        <v>0</v>
      </c>
      <c r="U234">
        <f t="shared" si="12"/>
        <v>1</v>
      </c>
      <c r="V234">
        <f t="shared" si="13"/>
        <v>0.97502255364162316</v>
      </c>
      <c r="W234">
        <f t="shared" si="14"/>
        <v>9.9083723269069272E-4</v>
      </c>
      <c r="X234">
        <f t="shared" si="15"/>
        <v>9.4364816266984499E-4</v>
      </c>
    </row>
    <row r="235" spans="1:24" x14ac:dyDescent="0.25">
      <c r="A235">
        <v>239</v>
      </c>
      <c r="B235" t="s">
        <v>648</v>
      </c>
      <c r="C235">
        <v>66200</v>
      </c>
      <c r="D235">
        <v>856</v>
      </c>
      <c r="E235">
        <f>'Raw counts'!E235/'Raw counts'!E$1246*10000</f>
        <v>0</v>
      </c>
      <c r="F235">
        <f>'Raw counts'!F235/'Raw counts'!F$1246*10000</f>
        <v>0</v>
      </c>
      <c r="G235">
        <f>'Raw counts'!G235/'Raw counts'!G$1246*10000</f>
        <v>0</v>
      </c>
      <c r="H235">
        <f>'Raw counts'!H235/'Raw counts'!H$1246*10000</f>
        <v>0</v>
      </c>
      <c r="I235">
        <f>'Raw counts'!I235/'Raw counts'!I$1246*10000</f>
        <v>0</v>
      </c>
      <c r="J235">
        <f>'Raw counts'!J235/'Raw counts'!J$1246*10000</f>
        <v>0</v>
      </c>
      <c r="K235">
        <f>'Raw counts'!K235/'Raw counts'!K$1246*10000</f>
        <v>0</v>
      </c>
      <c r="L235">
        <f>'Raw counts'!L235/'Raw counts'!L$1246*10000</f>
        <v>0</v>
      </c>
      <c r="M235">
        <f>'Raw counts'!M235/'Raw counts'!M$1246*10000</f>
        <v>0</v>
      </c>
      <c r="N235">
        <f>'Raw counts'!N235/'Raw counts'!N$1246*10000</f>
        <v>0</v>
      </c>
      <c r="O235">
        <f>'Raw counts'!O235/'Raw counts'!O$1246*10000</f>
        <v>0</v>
      </c>
      <c r="P235">
        <f>'Raw counts'!P235/'Raw counts'!P$1246*10000</f>
        <v>0</v>
      </c>
      <c r="Q235">
        <f>'Raw counts'!Q235/'Raw counts'!Q$1246*10000</f>
        <v>0</v>
      </c>
      <c r="R235">
        <f>'Raw counts'!R235/'Raw counts'!R$1246*10000</f>
        <v>0</v>
      </c>
      <c r="S235">
        <f>'Raw counts'!S235/'Raw counts'!S$1246*10000</f>
        <v>0</v>
      </c>
      <c r="T235">
        <f>'Raw counts'!T235/'Raw counts'!T$1246*10000</f>
        <v>0</v>
      </c>
      <c r="U235">
        <f t="shared" si="12"/>
        <v>0</v>
      </c>
      <c r="V235" t="str">
        <f t="shared" si="13"/>
        <v/>
      </c>
      <c r="W235">
        <f t="shared" si="14"/>
        <v>0</v>
      </c>
      <c r="X235">
        <f t="shared" si="15"/>
        <v>0</v>
      </c>
    </row>
    <row r="236" spans="1:24" x14ac:dyDescent="0.25">
      <c r="A236">
        <v>240</v>
      </c>
      <c r="B236" t="s">
        <v>649</v>
      </c>
      <c r="C236">
        <v>36100</v>
      </c>
      <c r="D236">
        <v>663</v>
      </c>
      <c r="E236">
        <f>'Raw counts'!E236/'Raw counts'!E$1246*10000</f>
        <v>0</v>
      </c>
      <c r="F236">
        <f>'Raw counts'!F236/'Raw counts'!F$1246*10000</f>
        <v>0</v>
      </c>
      <c r="G236">
        <f>'Raw counts'!G236/'Raw counts'!G$1246*10000</f>
        <v>0</v>
      </c>
      <c r="H236">
        <f>'Raw counts'!H236/'Raw counts'!H$1246*10000</f>
        <v>0</v>
      </c>
      <c r="I236">
        <f>'Raw counts'!I236/'Raw counts'!I$1246*10000</f>
        <v>0</v>
      </c>
      <c r="J236">
        <f>'Raw counts'!J236/'Raw counts'!J$1246*10000</f>
        <v>0</v>
      </c>
      <c r="K236">
        <f>'Raw counts'!K236/'Raw counts'!K$1246*10000</f>
        <v>0</v>
      </c>
      <c r="L236">
        <f>'Raw counts'!L236/'Raw counts'!L$1246*10000</f>
        <v>0</v>
      </c>
      <c r="M236">
        <f>'Raw counts'!M236/'Raw counts'!M$1246*10000</f>
        <v>0</v>
      </c>
      <c r="N236">
        <f>'Raw counts'!N236/'Raw counts'!N$1246*10000</f>
        <v>0</v>
      </c>
      <c r="O236">
        <f>'Raw counts'!O236/'Raw counts'!O$1246*10000</f>
        <v>0</v>
      </c>
      <c r="P236">
        <f>'Raw counts'!P236/'Raw counts'!P$1246*10000</f>
        <v>0</v>
      </c>
      <c r="Q236">
        <f>'Raw counts'!Q236/'Raw counts'!Q$1246*10000</f>
        <v>0</v>
      </c>
      <c r="R236">
        <f>'Raw counts'!R236/'Raw counts'!R$1246*10000</f>
        <v>0</v>
      </c>
      <c r="S236">
        <f>'Raw counts'!S236/'Raw counts'!S$1246*10000</f>
        <v>0</v>
      </c>
      <c r="T236">
        <f>'Raw counts'!T236/'Raw counts'!T$1246*10000</f>
        <v>0</v>
      </c>
      <c r="U236">
        <f t="shared" si="12"/>
        <v>0</v>
      </c>
      <c r="V236" t="str">
        <f t="shared" si="13"/>
        <v/>
      </c>
      <c r="W236">
        <f t="shared" si="14"/>
        <v>0</v>
      </c>
      <c r="X236">
        <f t="shared" si="15"/>
        <v>0</v>
      </c>
    </row>
    <row r="237" spans="1:24" x14ac:dyDescent="0.25">
      <c r="A237">
        <v>241</v>
      </c>
      <c r="B237" t="s">
        <v>650</v>
      </c>
      <c r="C237">
        <v>27500</v>
      </c>
      <c r="D237">
        <v>22</v>
      </c>
      <c r="E237">
        <f>'Raw counts'!E237/'Raw counts'!E$1246*10000</f>
        <v>0</v>
      </c>
      <c r="F237">
        <f>'Raw counts'!F237/'Raw counts'!F$1246*10000</f>
        <v>0</v>
      </c>
      <c r="G237">
        <f>'Raw counts'!G237/'Raw counts'!G$1246*10000</f>
        <v>0</v>
      </c>
      <c r="H237">
        <f>'Raw counts'!H237/'Raw counts'!H$1246*10000</f>
        <v>0</v>
      </c>
      <c r="I237">
        <f>'Raw counts'!I237/'Raw counts'!I$1246*10000</f>
        <v>0</v>
      </c>
      <c r="J237">
        <f>'Raw counts'!J237/'Raw counts'!J$1246*10000</f>
        <v>0</v>
      </c>
      <c r="K237">
        <f>'Raw counts'!K237/'Raw counts'!K$1246*10000</f>
        <v>0</v>
      </c>
      <c r="L237">
        <f>'Raw counts'!L237/'Raw counts'!L$1246*10000</f>
        <v>0</v>
      </c>
      <c r="M237">
        <f>'Raw counts'!M237/'Raw counts'!M$1246*10000</f>
        <v>0</v>
      </c>
      <c r="N237">
        <f>'Raw counts'!N237/'Raw counts'!N$1246*10000</f>
        <v>0</v>
      </c>
      <c r="O237">
        <f>'Raw counts'!O237/'Raw counts'!O$1246*10000</f>
        <v>0</v>
      </c>
      <c r="P237">
        <f>'Raw counts'!P237/'Raw counts'!P$1246*10000</f>
        <v>0</v>
      </c>
      <c r="Q237">
        <f>'Raw counts'!Q237/'Raw counts'!Q$1246*10000</f>
        <v>0</v>
      </c>
      <c r="R237">
        <f>'Raw counts'!R237/'Raw counts'!R$1246*10000</f>
        <v>0</v>
      </c>
      <c r="S237">
        <f>'Raw counts'!S237/'Raw counts'!S$1246*10000</f>
        <v>0</v>
      </c>
      <c r="T237">
        <f>'Raw counts'!T237/'Raw counts'!T$1246*10000</f>
        <v>0</v>
      </c>
      <c r="U237">
        <f t="shared" si="12"/>
        <v>0</v>
      </c>
      <c r="V237" t="str">
        <f t="shared" si="13"/>
        <v/>
      </c>
      <c r="W237">
        <f t="shared" si="14"/>
        <v>0</v>
      </c>
      <c r="X237">
        <f t="shared" si="15"/>
        <v>0</v>
      </c>
    </row>
    <row r="238" spans="1:24" x14ac:dyDescent="0.25">
      <c r="A238">
        <v>242</v>
      </c>
      <c r="B238" t="s">
        <v>651</v>
      </c>
      <c r="C238">
        <v>49400</v>
      </c>
      <c r="D238">
        <v>275</v>
      </c>
      <c r="E238">
        <f>'Raw counts'!E238/'Raw counts'!E$1246*10000</f>
        <v>0</v>
      </c>
      <c r="F238">
        <f>'Raw counts'!F238/'Raw counts'!F$1246*10000</f>
        <v>0</v>
      </c>
      <c r="G238">
        <f>'Raw counts'!G238/'Raw counts'!G$1246*10000</f>
        <v>0</v>
      </c>
      <c r="H238">
        <f>'Raw counts'!H238/'Raw counts'!H$1246*10000</f>
        <v>0</v>
      </c>
      <c r="I238">
        <f>'Raw counts'!I238/'Raw counts'!I$1246*10000</f>
        <v>0</v>
      </c>
      <c r="J238">
        <f>'Raw counts'!J238/'Raw counts'!J$1246*10000</f>
        <v>0</v>
      </c>
      <c r="K238">
        <f>'Raw counts'!K238/'Raw counts'!K$1246*10000</f>
        <v>0</v>
      </c>
      <c r="L238">
        <f>'Raw counts'!L238/'Raw counts'!L$1246*10000</f>
        <v>0</v>
      </c>
      <c r="M238">
        <f>'Raw counts'!M238/'Raw counts'!M$1246*10000</f>
        <v>0</v>
      </c>
      <c r="N238">
        <f>'Raw counts'!N238/'Raw counts'!N$1246*10000</f>
        <v>0</v>
      </c>
      <c r="O238">
        <f>'Raw counts'!O238/'Raw counts'!O$1246*10000</f>
        <v>0</v>
      </c>
      <c r="P238">
        <f>'Raw counts'!P238/'Raw counts'!P$1246*10000</f>
        <v>0</v>
      </c>
      <c r="Q238">
        <f>'Raw counts'!Q238/'Raw counts'!Q$1246*10000</f>
        <v>0</v>
      </c>
      <c r="R238">
        <f>'Raw counts'!R238/'Raw counts'!R$1246*10000</f>
        <v>0</v>
      </c>
      <c r="S238">
        <f>'Raw counts'!S238/'Raw counts'!S$1246*10000</f>
        <v>0</v>
      </c>
      <c r="T238">
        <f>'Raw counts'!T238/'Raw counts'!T$1246*10000</f>
        <v>0</v>
      </c>
      <c r="U238">
        <f t="shared" si="12"/>
        <v>0</v>
      </c>
      <c r="V238" t="str">
        <f t="shared" si="13"/>
        <v/>
      </c>
      <c r="W238">
        <f t="shared" si="14"/>
        <v>0</v>
      </c>
      <c r="X238">
        <f t="shared" si="15"/>
        <v>0</v>
      </c>
    </row>
    <row r="239" spans="1:24" x14ac:dyDescent="0.25">
      <c r="A239">
        <v>243</v>
      </c>
      <c r="B239" t="s">
        <v>98</v>
      </c>
      <c r="C239">
        <v>11200</v>
      </c>
      <c r="D239">
        <v>1011</v>
      </c>
      <c r="E239">
        <f>'Raw counts'!E239/'Raw counts'!E$1246*10000</f>
        <v>5.9450233961441574</v>
      </c>
      <c r="F239">
        <f>'Raw counts'!F239/'Raw counts'!F$1246*10000</f>
        <v>7.4320550104280132</v>
      </c>
      <c r="G239">
        <f>'Raw counts'!G239/'Raw counts'!G$1246*10000</f>
        <v>7.4730817809043177</v>
      </c>
      <c r="H239">
        <f>'Raw counts'!H239/'Raw counts'!H$1246*10000</f>
        <v>3.3052667133103335</v>
      </c>
      <c r="I239">
        <f>'Raw counts'!I239/'Raw counts'!I$1246*10000</f>
        <v>0.27574082838172209</v>
      </c>
      <c r="J239">
        <f>'Raw counts'!J239/'Raw counts'!J$1246*10000</f>
        <v>10.464521798892006</v>
      </c>
      <c r="K239">
        <f>'Raw counts'!K239/'Raw counts'!K$1246*10000</f>
        <v>7.7295025965381452</v>
      </c>
      <c r="L239">
        <f>'Raw counts'!L239/'Raw counts'!L$1246*10000</f>
        <v>4.1447388950166806</v>
      </c>
      <c r="M239">
        <f>'Raw counts'!M239/'Raw counts'!M$1246*10000</f>
        <v>10.86907411685576</v>
      </c>
      <c r="N239">
        <f>'Raw counts'!N239/'Raw counts'!N$1246*10000</f>
        <v>5.1428230962930908</v>
      </c>
      <c r="O239">
        <f>'Raw counts'!O239/'Raw counts'!O$1246*10000</f>
        <v>4.8631208326370228</v>
      </c>
      <c r="P239">
        <f>'Raw counts'!P239/'Raw counts'!P$1246*10000</f>
        <v>6.1409685710802178</v>
      </c>
      <c r="Q239">
        <f>'Raw counts'!Q239/'Raw counts'!Q$1246*10000</f>
        <v>7.6862575974457972</v>
      </c>
      <c r="R239">
        <f>'Raw counts'!R239/'Raw counts'!R$1246*10000</f>
        <v>10.666483157279014</v>
      </c>
      <c r="S239">
        <f>'Raw counts'!S239/'Raw counts'!S$1246*10000</f>
        <v>5.6109319752348981</v>
      </c>
      <c r="T239">
        <f>'Raw counts'!T239/'Raw counts'!T$1246*10000</f>
        <v>5.7201638506122556</v>
      </c>
      <c r="U239">
        <f t="shared" si="12"/>
        <v>1</v>
      </c>
      <c r="V239">
        <f t="shared" si="13"/>
        <v>0.74086194449286746</v>
      </c>
      <c r="W239">
        <f t="shared" si="14"/>
        <v>6.2781828232764232</v>
      </c>
      <c r="X239">
        <f t="shared" si="15"/>
        <v>6.7813209973815347</v>
      </c>
    </row>
    <row r="240" spans="1:24" x14ac:dyDescent="0.25">
      <c r="A240">
        <v>244</v>
      </c>
      <c r="B240" t="s">
        <v>652</v>
      </c>
      <c r="C240">
        <v>30500</v>
      </c>
      <c r="D240">
        <v>507</v>
      </c>
      <c r="E240">
        <f>'Raw counts'!E240/'Raw counts'!E$1246*10000</f>
        <v>0</v>
      </c>
      <c r="F240">
        <f>'Raw counts'!F240/'Raw counts'!F$1246*10000</f>
        <v>0</v>
      </c>
      <c r="G240">
        <f>'Raw counts'!G240/'Raw counts'!G$1246*10000</f>
        <v>0</v>
      </c>
      <c r="H240">
        <f>'Raw counts'!H240/'Raw counts'!H$1246*10000</f>
        <v>0</v>
      </c>
      <c r="I240">
        <f>'Raw counts'!I240/'Raw counts'!I$1246*10000</f>
        <v>0</v>
      </c>
      <c r="J240">
        <f>'Raw counts'!J240/'Raw counts'!J$1246*10000</f>
        <v>0</v>
      </c>
      <c r="K240">
        <f>'Raw counts'!K240/'Raw counts'!K$1246*10000</f>
        <v>0</v>
      </c>
      <c r="L240">
        <f>'Raw counts'!L240/'Raw counts'!L$1246*10000</f>
        <v>0</v>
      </c>
      <c r="M240">
        <f>'Raw counts'!M240/'Raw counts'!M$1246*10000</f>
        <v>0</v>
      </c>
      <c r="N240">
        <f>'Raw counts'!N240/'Raw counts'!N$1246*10000</f>
        <v>0</v>
      </c>
      <c r="O240">
        <f>'Raw counts'!O240/'Raw counts'!O$1246*10000</f>
        <v>0</v>
      </c>
      <c r="P240">
        <f>'Raw counts'!P240/'Raw counts'!P$1246*10000</f>
        <v>0</v>
      </c>
      <c r="Q240">
        <f>'Raw counts'!Q240/'Raw counts'!Q$1246*10000</f>
        <v>0</v>
      </c>
      <c r="R240">
        <f>'Raw counts'!R240/'Raw counts'!R$1246*10000</f>
        <v>0</v>
      </c>
      <c r="S240">
        <f>'Raw counts'!S240/'Raw counts'!S$1246*10000</f>
        <v>0</v>
      </c>
      <c r="T240">
        <f>'Raw counts'!T240/'Raw counts'!T$1246*10000</f>
        <v>0</v>
      </c>
      <c r="U240">
        <f t="shared" si="12"/>
        <v>0</v>
      </c>
      <c r="V240" t="str">
        <f t="shared" si="13"/>
        <v/>
      </c>
      <c r="W240">
        <f t="shared" si="14"/>
        <v>0</v>
      </c>
      <c r="X240">
        <f t="shared" si="15"/>
        <v>0</v>
      </c>
    </row>
    <row r="241" spans="1:24" x14ac:dyDescent="0.25">
      <c r="A241">
        <v>245</v>
      </c>
      <c r="B241" t="s">
        <v>653</v>
      </c>
      <c r="C241">
        <v>103400</v>
      </c>
      <c r="D241">
        <v>871</v>
      </c>
      <c r="E241">
        <f>'Raw counts'!E241/'Raw counts'!E$1246*10000</f>
        <v>0</v>
      </c>
      <c r="F241">
        <f>'Raw counts'!F241/'Raw counts'!F$1246*10000</f>
        <v>0</v>
      </c>
      <c r="G241">
        <f>'Raw counts'!G241/'Raw counts'!G$1246*10000</f>
        <v>0</v>
      </c>
      <c r="H241">
        <f>'Raw counts'!H241/'Raw counts'!H$1246*10000</f>
        <v>0</v>
      </c>
      <c r="I241">
        <f>'Raw counts'!I241/'Raw counts'!I$1246*10000</f>
        <v>0</v>
      </c>
      <c r="J241">
        <f>'Raw counts'!J241/'Raw counts'!J$1246*10000</f>
        <v>0</v>
      </c>
      <c r="K241">
        <f>'Raw counts'!K241/'Raw counts'!K$1246*10000</f>
        <v>0</v>
      </c>
      <c r="L241">
        <f>'Raw counts'!L241/'Raw counts'!L$1246*10000</f>
        <v>0</v>
      </c>
      <c r="M241">
        <f>'Raw counts'!M241/'Raw counts'!M$1246*10000</f>
        <v>0</v>
      </c>
      <c r="N241">
        <f>'Raw counts'!N241/'Raw counts'!N$1246*10000</f>
        <v>0</v>
      </c>
      <c r="O241">
        <f>'Raw counts'!O241/'Raw counts'!O$1246*10000</f>
        <v>0</v>
      </c>
      <c r="P241">
        <f>'Raw counts'!P241/'Raw counts'!P$1246*10000</f>
        <v>0</v>
      </c>
      <c r="Q241">
        <f>'Raw counts'!Q241/'Raw counts'!Q$1246*10000</f>
        <v>0</v>
      </c>
      <c r="R241">
        <f>'Raw counts'!R241/'Raw counts'!R$1246*10000</f>
        <v>0</v>
      </c>
      <c r="S241">
        <f>'Raw counts'!S241/'Raw counts'!S$1246*10000</f>
        <v>0</v>
      </c>
      <c r="T241">
        <f>'Raw counts'!T241/'Raw counts'!T$1246*10000</f>
        <v>0</v>
      </c>
      <c r="U241">
        <f t="shared" si="12"/>
        <v>0</v>
      </c>
      <c r="V241" t="str">
        <f t="shared" si="13"/>
        <v/>
      </c>
      <c r="W241">
        <f t="shared" si="14"/>
        <v>0</v>
      </c>
      <c r="X241">
        <f t="shared" si="15"/>
        <v>0</v>
      </c>
    </row>
    <row r="242" spans="1:24" x14ac:dyDescent="0.25">
      <c r="A242">
        <v>246</v>
      </c>
      <c r="B242" t="s">
        <v>99</v>
      </c>
      <c r="C242">
        <v>80200</v>
      </c>
      <c r="D242">
        <v>323</v>
      </c>
      <c r="E242">
        <f>'Raw counts'!E242/'Raw counts'!E$1246*10000</f>
        <v>1.9618577207275718</v>
      </c>
      <c r="F242">
        <f>'Raw counts'!F242/'Raw counts'!F$1246*10000</f>
        <v>11.237796013226601</v>
      </c>
      <c r="G242">
        <f>'Raw counts'!G242/'Raw counts'!G$1246*10000</f>
        <v>13.522955551775761</v>
      </c>
      <c r="H242">
        <f>'Raw counts'!H242/'Raw counts'!H$1246*10000</f>
        <v>0.62727689449685153</v>
      </c>
      <c r="I242">
        <f>'Raw counts'!I242/'Raw counts'!I$1246*10000</f>
        <v>9.8985330025193701</v>
      </c>
      <c r="J242">
        <f>'Raw counts'!J242/'Raw counts'!J$1246*10000</f>
        <v>1.5565078190571633</v>
      </c>
      <c r="K242">
        <f>'Raw counts'!K242/'Raw counts'!K$1246*10000</f>
        <v>6.521401280235521</v>
      </c>
      <c r="L242">
        <f>'Raw counts'!L242/'Raw counts'!L$1246*10000</f>
        <v>12.223927150278328</v>
      </c>
      <c r="M242">
        <f>'Raw counts'!M242/'Raw counts'!M$1246*10000</f>
        <v>5.8309385850426194</v>
      </c>
      <c r="N242">
        <f>'Raw counts'!N242/'Raw counts'!N$1246*10000</f>
        <v>9.1175354588244897</v>
      </c>
      <c r="O242">
        <f>'Raw counts'!O242/'Raw counts'!O$1246*10000</f>
        <v>11.211704028697717</v>
      </c>
      <c r="P242">
        <f>'Raw counts'!P242/'Raw counts'!P$1246*10000</f>
        <v>5.9817214120246529</v>
      </c>
      <c r="Q242">
        <f>'Raw counts'!Q242/'Raw counts'!Q$1246*10000</f>
        <v>7.9396507050539</v>
      </c>
      <c r="R242">
        <f>'Raw counts'!R242/'Raw counts'!R$1246*10000</f>
        <v>14.646514186114468</v>
      </c>
      <c r="S242">
        <f>'Raw counts'!S242/'Raw counts'!S$1246*10000</f>
        <v>12.852487975563289</v>
      </c>
      <c r="T242">
        <f>'Raw counts'!T242/'Raw counts'!T$1246*10000</f>
        <v>1.5631474007043038</v>
      </c>
      <c r="U242">
        <f t="shared" si="12"/>
        <v>1</v>
      </c>
      <c r="V242">
        <f t="shared" si="13"/>
        <v>0.47836012032848785</v>
      </c>
      <c r="W242">
        <f t="shared" si="14"/>
        <v>7.249872947618428</v>
      </c>
      <c r="X242">
        <f t="shared" si="15"/>
        <v>9.032537618026387</v>
      </c>
    </row>
    <row r="243" spans="1:24" x14ac:dyDescent="0.25">
      <c r="A243">
        <v>247</v>
      </c>
      <c r="B243" t="s">
        <v>654</v>
      </c>
      <c r="C243">
        <v>10500</v>
      </c>
      <c r="D243">
        <v>315</v>
      </c>
      <c r="E243">
        <f>'Raw counts'!E243/'Raw counts'!E$1246*10000</f>
        <v>0</v>
      </c>
      <c r="F243">
        <f>'Raw counts'!F243/'Raw counts'!F$1246*10000</f>
        <v>0</v>
      </c>
      <c r="G243">
        <f>'Raw counts'!G243/'Raw counts'!G$1246*10000</f>
        <v>0</v>
      </c>
      <c r="H243">
        <f>'Raw counts'!H243/'Raw counts'!H$1246*10000</f>
        <v>0</v>
      </c>
      <c r="I243">
        <f>'Raw counts'!I243/'Raw counts'!I$1246*10000</f>
        <v>0</v>
      </c>
      <c r="J243">
        <f>'Raw counts'!J243/'Raw counts'!J$1246*10000</f>
        <v>0</v>
      </c>
      <c r="K243">
        <f>'Raw counts'!K243/'Raw counts'!K$1246*10000</f>
        <v>0</v>
      </c>
      <c r="L243">
        <f>'Raw counts'!L243/'Raw counts'!L$1246*10000</f>
        <v>0</v>
      </c>
      <c r="M243">
        <f>'Raw counts'!M243/'Raw counts'!M$1246*10000</f>
        <v>0</v>
      </c>
      <c r="N243">
        <f>'Raw counts'!N243/'Raw counts'!N$1246*10000</f>
        <v>0</v>
      </c>
      <c r="O243">
        <f>'Raw counts'!O243/'Raw counts'!O$1246*10000</f>
        <v>0</v>
      </c>
      <c r="P243">
        <f>'Raw counts'!P243/'Raw counts'!P$1246*10000</f>
        <v>0</v>
      </c>
      <c r="Q243">
        <f>'Raw counts'!Q243/'Raw counts'!Q$1246*10000</f>
        <v>0</v>
      </c>
      <c r="R243">
        <f>'Raw counts'!R243/'Raw counts'!R$1246*10000</f>
        <v>0</v>
      </c>
      <c r="S243">
        <f>'Raw counts'!S243/'Raw counts'!S$1246*10000</f>
        <v>0</v>
      </c>
      <c r="T243">
        <f>'Raw counts'!T243/'Raw counts'!T$1246*10000</f>
        <v>0</v>
      </c>
      <c r="U243">
        <f t="shared" si="12"/>
        <v>0</v>
      </c>
      <c r="V243" t="str">
        <f t="shared" si="13"/>
        <v/>
      </c>
      <c r="W243">
        <f t="shared" si="14"/>
        <v>0</v>
      </c>
      <c r="X243">
        <f t="shared" si="15"/>
        <v>0</v>
      </c>
    </row>
    <row r="244" spans="1:24" x14ac:dyDescent="0.25">
      <c r="A244">
        <v>248</v>
      </c>
      <c r="B244" t="s">
        <v>655</v>
      </c>
      <c r="C244">
        <v>36200</v>
      </c>
      <c r="D244">
        <v>663</v>
      </c>
      <c r="E244">
        <f>'Raw counts'!E244/'Raw counts'!E$1246*10000</f>
        <v>0</v>
      </c>
      <c r="F244">
        <f>'Raw counts'!F244/'Raw counts'!F$1246*10000</f>
        <v>0</v>
      </c>
      <c r="G244">
        <f>'Raw counts'!G244/'Raw counts'!G$1246*10000</f>
        <v>0</v>
      </c>
      <c r="H244">
        <f>'Raw counts'!H244/'Raw counts'!H$1246*10000</f>
        <v>0</v>
      </c>
      <c r="I244">
        <f>'Raw counts'!I244/'Raw counts'!I$1246*10000</f>
        <v>0</v>
      </c>
      <c r="J244">
        <f>'Raw counts'!J244/'Raw counts'!J$1246*10000</f>
        <v>0</v>
      </c>
      <c r="K244">
        <f>'Raw counts'!K244/'Raw counts'!K$1246*10000</f>
        <v>0</v>
      </c>
      <c r="L244">
        <f>'Raw counts'!L244/'Raw counts'!L$1246*10000</f>
        <v>0</v>
      </c>
      <c r="M244">
        <f>'Raw counts'!M244/'Raw counts'!M$1246*10000</f>
        <v>0</v>
      </c>
      <c r="N244">
        <f>'Raw counts'!N244/'Raw counts'!N$1246*10000</f>
        <v>0</v>
      </c>
      <c r="O244">
        <f>'Raw counts'!O244/'Raw counts'!O$1246*10000</f>
        <v>0</v>
      </c>
      <c r="P244">
        <f>'Raw counts'!P244/'Raw counts'!P$1246*10000</f>
        <v>0</v>
      </c>
      <c r="Q244">
        <f>'Raw counts'!Q244/'Raw counts'!Q$1246*10000</f>
        <v>0</v>
      </c>
      <c r="R244">
        <f>'Raw counts'!R244/'Raw counts'!R$1246*10000</f>
        <v>0</v>
      </c>
      <c r="S244">
        <f>'Raw counts'!S244/'Raw counts'!S$1246*10000</f>
        <v>0</v>
      </c>
      <c r="T244">
        <f>'Raw counts'!T244/'Raw counts'!T$1246*10000</f>
        <v>0</v>
      </c>
      <c r="U244">
        <f t="shared" si="12"/>
        <v>0</v>
      </c>
      <c r="V244" t="str">
        <f t="shared" si="13"/>
        <v/>
      </c>
      <c r="W244">
        <f t="shared" si="14"/>
        <v>0</v>
      </c>
      <c r="X244">
        <f t="shared" si="15"/>
        <v>0</v>
      </c>
    </row>
    <row r="245" spans="1:24" x14ac:dyDescent="0.25">
      <c r="A245">
        <v>249</v>
      </c>
      <c r="B245" t="s">
        <v>100</v>
      </c>
      <c r="C245">
        <v>12500</v>
      </c>
      <c r="D245">
        <v>1027</v>
      </c>
      <c r="E245">
        <f>'Raw counts'!E245/'Raw counts'!E$1246*10000</f>
        <v>0.38642652074937023</v>
      </c>
      <c r="F245">
        <f>'Raw counts'!F245/'Raw counts'!F$1246*10000</f>
        <v>0.21247933638453659</v>
      </c>
      <c r="G245">
        <f>'Raw counts'!G245/'Raw counts'!G$1246*10000</f>
        <v>0.30745260147051606</v>
      </c>
      <c r="H245">
        <f>'Raw counts'!H245/'Raw counts'!H$1246*10000</f>
        <v>0.14475620642235038</v>
      </c>
      <c r="I245">
        <f>'Raw counts'!I245/'Raw counts'!I$1246*10000</f>
        <v>0.20821246224742282</v>
      </c>
      <c r="J245">
        <f>'Raw counts'!J245/'Raw counts'!J$1246*10000</f>
        <v>0.72437479271506444</v>
      </c>
      <c r="K245">
        <f>'Raw counts'!K245/'Raw counts'!K$1246*10000</f>
        <v>0.56886324117162368</v>
      </c>
      <c r="L245">
        <f>'Raw counts'!L245/'Raw counts'!L$1246*10000</f>
        <v>0.14923773435411944</v>
      </c>
      <c r="M245">
        <f>'Raw counts'!M245/'Raw counts'!M$1246*10000</f>
        <v>0.34951532454202838</v>
      </c>
      <c r="N245">
        <f>'Raw counts'!N245/'Raw counts'!N$1246*10000</f>
        <v>0.1803123951444224</v>
      </c>
      <c r="O245">
        <f>'Raw counts'!O245/'Raw counts'!O$1246*10000</f>
        <v>0.23431400375432929</v>
      </c>
      <c r="P245">
        <f>'Raw counts'!P245/'Raw counts'!P$1246*10000</f>
        <v>0.27370605462675202</v>
      </c>
      <c r="Q245">
        <f>'Raw counts'!Q245/'Raw counts'!Q$1246*10000</f>
        <v>0.24842461530206197</v>
      </c>
      <c r="R245">
        <f>'Raw counts'!R245/'Raw counts'!R$1246*10000</f>
        <v>0.31840248230683627</v>
      </c>
      <c r="S245">
        <f>'Raw counts'!S245/'Raw counts'!S$1246*10000</f>
        <v>0.2208136700647437</v>
      </c>
      <c r="T245">
        <f>'Raw counts'!T245/'Raw counts'!T$1246*10000</f>
        <v>0.29351676083093914</v>
      </c>
      <c r="U245">
        <f t="shared" si="12"/>
        <v>1</v>
      </c>
      <c r="V245">
        <f t="shared" si="13"/>
        <v>0.4814431649228561</v>
      </c>
      <c r="W245">
        <f t="shared" si="14"/>
        <v>0.32316306152014546</v>
      </c>
      <c r="X245">
        <f t="shared" si="15"/>
        <v>0.26486293114761034</v>
      </c>
    </row>
    <row r="246" spans="1:24" x14ac:dyDescent="0.25">
      <c r="A246">
        <v>250</v>
      </c>
      <c r="B246" t="s">
        <v>101</v>
      </c>
      <c r="C246">
        <v>49500</v>
      </c>
      <c r="D246">
        <v>242</v>
      </c>
      <c r="E246">
        <f>'Raw counts'!E246/'Raw counts'!E$1246*10000</f>
        <v>10.319569778473566</v>
      </c>
      <c r="F246">
        <f>'Raw counts'!F246/'Raw counts'!F$1246*10000</f>
        <v>3.6027051924755873</v>
      </c>
      <c r="G246">
        <f>'Raw counts'!G246/'Raw counts'!G$1246*10000</f>
        <v>2.0083597354122418</v>
      </c>
      <c r="H246">
        <f>'Raw counts'!H246/'Raw counts'!H$1246*10000</f>
        <v>0.90472629013968975</v>
      </c>
      <c r="I246">
        <f>'Raw counts'!I246/'Raw counts'!I$1246*10000</f>
        <v>16.037986956896081</v>
      </c>
      <c r="J246">
        <f>'Raw counts'!J246/'Raw counts'!J$1246*10000</f>
        <v>8.0339749737488972</v>
      </c>
      <c r="K246">
        <f>'Raw counts'!K246/'Raw counts'!K$1246*10000</f>
        <v>14.462028378651793</v>
      </c>
      <c r="L246">
        <f>'Raw counts'!L246/'Raw counts'!L$1246*10000</f>
        <v>8.7439745264754531</v>
      </c>
      <c r="M246">
        <f>'Raw counts'!M246/'Raw counts'!M$1246*10000</f>
        <v>5.8053642930029596</v>
      </c>
      <c r="N246">
        <f>'Raw counts'!N246/'Raw counts'!N$1246*10000</f>
        <v>2.8693189836025477</v>
      </c>
      <c r="O246">
        <f>'Raw counts'!O246/'Raw counts'!O$1246*10000</f>
        <v>8.4485671919721366</v>
      </c>
      <c r="P246">
        <f>'Raw counts'!P246/'Raw counts'!P$1246*10000</f>
        <v>3.7821200275696643</v>
      </c>
      <c r="Q246">
        <f>'Raw counts'!Q246/'Raw counts'!Q$1246*10000</f>
        <v>3.1351186451120219</v>
      </c>
      <c r="R246">
        <f>'Raw counts'!R246/'Raw counts'!R$1246*10000</f>
        <v>5.5001461056551877</v>
      </c>
      <c r="S246">
        <f>'Raw counts'!S246/'Raw counts'!S$1246*10000</f>
        <v>3.4141190525394989</v>
      </c>
      <c r="T246">
        <f>'Raw counts'!T246/'Raw counts'!T$1246*10000</f>
        <v>1.1058073315026078</v>
      </c>
      <c r="U246">
        <f t="shared" si="12"/>
        <v>1</v>
      </c>
      <c r="V246">
        <f t="shared" si="13"/>
        <v>0.20428159912792485</v>
      </c>
      <c r="W246">
        <f t="shared" si="14"/>
        <v>7.2788009108878828</v>
      </c>
      <c r="X246">
        <f t="shared" si="15"/>
        <v>4.2309797257251853</v>
      </c>
    </row>
    <row r="247" spans="1:24" x14ac:dyDescent="0.25">
      <c r="A247">
        <v>251</v>
      </c>
      <c r="B247" t="s">
        <v>102</v>
      </c>
      <c r="C247">
        <v>11500</v>
      </c>
      <c r="D247">
        <v>1002</v>
      </c>
      <c r="E247">
        <f>'Raw counts'!E247/'Raw counts'!E$1246*10000</f>
        <v>11.30049863883735</v>
      </c>
      <c r="F247">
        <f>'Raw counts'!F247/'Raw counts'!F$1246*10000</f>
        <v>11.86106873328791</v>
      </c>
      <c r="G247">
        <f>'Raw counts'!G247/'Raw counts'!G$1246*10000</f>
        <v>5.6482018237889955</v>
      </c>
      <c r="H247">
        <f>'Raw counts'!H247/'Raw counts'!H$1246*10000</f>
        <v>9.5177205722695355</v>
      </c>
      <c r="I247">
        <f>'Raw counts'!I247/'Raw counts'!I$1246*10000</f>
        <v>3.9222725996338839</v>
      </c>
      <c r="J247">
        <f>'Raw counts'!J247/'Raw counts'!J$1246*10000</f>
        <v>21.120613790898737</v>
      </c>
      <c r="K247">
        <f>'Raw counts'!K247/'Raw counts'!K$1246*10000</f>
        <v>11.494556213364769</v>
      </c>
      <c r="L247">
        <f>'Raw counts'!L247/'Raw counts'!L$1246*10000</f>
        <v>19.177048864504346</v>
      </c>
      <c r="M247">
        <f>'Raw counts'!M247/'Raw counts'!M$1246*10000</f>
        <v>19.078421861586815</v>
      </c>
      <c r="N247">
        <f>'Raw counts'!N247/'Raw counts'!N$1246*10000</f>
        <v>18.744649425665823</v>
      </c>
      <c r="O247">
        <f>'Raw counts'!O247/'Raw counts'!O$1246*10000</f>
        <v>5.6942723931240771</v>
      </c>
      <c r="P247">
        <f>'Raw counts'!P247/'Raw counts'!P$1246*10000</f>
        <v>6.5142041001166975</v>
      </c>
      <c r="Q247">
        <f>'Raw counts'!Q247/'Raw counts'!Q$1246*10000</f>
        <v>13.971400364587966</v>
      </c>
      <c r="R247">
        <f>'Raw counts'!R247/'Raw counts'!R$1246*10000</f>
        <v>6.2961523114222775</v>
      </c>
      <c r="S247">
        <f>'Raw counts'!S247/'Raw counts'!S$1246*10000</f>
        <v>19.907201639683048</v>
      </c>
      <c r="T247">
        <f>'Raw counts'!T247/'Raw counts'!T$1246*10000</f>
        <v>22.566660728071739</v>
      </c>
      <c r="U247">
        <f t="shared" si="12"/>
        <v>1</v>
      </c>
      <c r="V247">
        <f t="shared" si="13"/>
        <v>0.84111380679039494</v>
      </c>
      <c r="W247">
        <f t="shared" si="14"/>
        <v>13.186505252383816</v>
      </c>
      <c r="X247">
        <f t="shared" si="15"/>
        <v>12.491648589500967</v>
      </c>
    </row>
    <row r="248" spans="1:24" x14ac:dyDescent="0.25">
      <c r="A248">
        <v>252</v>
      </c>
      <c r="B248" t="s">
        <v>103</v>
      </c>
      <c r="C248">
        <v>11000</v>
      </c>
      <c r="D248">
        <v>1011</v>
      </c>
      <c r="E248">
        <f>'Raw counts'!E248/'Raw counts'!E$1246*10000</f>
        <v>24.25569545626816</v>
      </c>
      <c r="F248">
        <f>'Raw counts'!F248/'Raw counts'!F$1246*10000</f>
        <v>34.095850845171974</v>
      </c>
      <c r="G248">
        <f>'Raw counts'!G248/'Raw counts'!G$1246*10000</f>
        <v>23.177959020535354</v>
      </c>
      <c r="H248">
        <f>'Raw counts'!H248/'Raw counts'!H$1246*10000</f>
        <v>31.158773432410914</v>
      </c>
      <c r="I248">
        <f>'Raw counts'!I248/'Raw counts'!I$1246*10000</f>
        <v>20.596151670961284</v>
      </c>
      <c r="J248">
        <f>'Raw counts'!J248/'Raw counts'!J$1246*10000</f>
        <v>27.137115168408158</v>
      </c>
      <c r="K248">
        <f>'Raw counts'!K248/'Raw counts'!K$1246*10000</f>
        <v>38.084514311015717</v>
      </c>
      <c r="L248">
        <f>'Raw counts'!L248/'Raw counts'!L$1246*10000</f>
        <v>29.996784605178004</v>
      </c>
      <c r="M248">
        <f>'Raw counts'!M248/'Raw counts'!M$1246*10000</f>
        <v>43.109731614854567</v>
      </c>
      <c r="N248">
        <f>'Raw counts'!N248/'Raw counts'!N$1246*10000</f>
        <v>56.390741664079577</v>
      </c>
      <c r="O248">
        <f>'Raw counts'!O248/'Raw counts'!O$1246*10000</f>
        <v>35.089627316945503</v>
      </c>
      <c r="P248">
        <f>'Raw counts'!P248/'Raw counts'!P$1246*10000</f>
        <v>15.655986324650216</v>
      </c>
      <c r="Q248">
        <f>'Raw counts'!Q248/'Raw counts'!Q$1246*10000</f>
        <v>23.938195930506691</v>
      </c>
      <c r="R248">
        <f>'Raw counts'!R248/'Raw counts'!R$1246*10000</f>
        <v>34.654515332363403</v>
      </c>
      <c r="S248">
        <f>'Raw counts'!S248/'Raw counts'!S$1246*10000</f>
        <v>27.67531331478121</v>
      </c>
      <c r="T248">
        <f>'Raw counts'!T248/'Raw counts'!T$1246*10000</f>
        <v>40.771525870772081</v>
      </c>
      <c r="U248">
        <f t="shared" si="12"/>
        <v>1</v>
      </c>
      <c r="V248">
        <f t="shared" si="13"/>
        <v>0.55746382406444539</v>
      </c>
      <c r="W248">
        <f t="shared" si="14"/>
        <v>32.800331778888378</v>
      </c>
      <c r="X248">
        <f t="shared" si="15"/>
        <v>29.630860681669848</v>
      </c>
    </row>
    <row r="249" spans="1:24" x14ac:dyDescent="0.25">
      <c r="A249">
        <v>253</v>
      </c>
      <c r="B249" t="s">
        <v>656</v>
      </c>
      <c r="C249">
        <v>103900</v>
      </c>
      <c r="D249">
        <v>871</v>
      </c>
      <c r="E249">
        <f>'Raw counts'!E249/'Raw counts'!E$1246*10000</f>
        <v>0</v>
      </c>
      <c r="F249">
        <f>'Raw counts'!F249/'Raw counts'!F$1246*10000</f>
        <v>0</v>
      </c>
      <c r="G249">
        <f>'Raw counts'!G249/'Raw counts'!G$1246*10000</f>
        <v>0</v>
      </c>
      <c r="H249">
        <f>'Raw counts'!H249/'Raw counts'!H$1246*10000</f>
        <v>0</v>
      </c>
      <c r="I249">
        <f>'Raw counts'!I249/'Raw counts'!I$1246*10000</f>
        <v>0</v>
      </c>
      <c r="J249">
        <f>'Raw counts'!J249/'Raw counts'!J$1246*10000</f>
        <v>0</v>
      </c>
      <c r="K249">
        <f>'Raw counts'!K249/'Raw counts'!K$1246*10000</f>
        <v>0</v>
      </c>
      <c r="L249">
        <f>'Raw counts'!L249/'Raw counts'!L$1246*10000</f>
        <v>0</v>
      </c>
      <c r="M249">
        <f>'Raw counts'!M249/'Raw counts'!M$1246*10000</f>
        <v>0</v>
      </c>
      <c r="N249">
        <f>'Raw counts'!N249/'Raw counts'!N$1246*10000</f>
        <v>0</v>
      </c>
      <c r="O249">
        <f>'Raw counts'!O249/'Raw counts'!O$1246*10000</f>
        <v>0</v>
      </c>
      <c r="P249">
        <f>'Raw counts'!P249/'Raw counts'!P$1246*10000</f>
        <v>0</v>
      </c>
      <c r="Q249">
        <f>'Raw counts'!Q249/'Raw counts'!Q$1246*10000</f>
        <v>0</v>
      </c>
      <c r="R249">
        <f>'Raw counts'!R249/'Raw counts'!R$1246*10000</f>
        <v>0</v>
      </c>
      <c r="S249">
        <f>'Raw counts'!S249/'Raw counts'!S$1246*10000</f>
        <v>0</v>
      </c>
      <c r="T249">
        <f>'Raw counts'!T249/'Raw counts'!T$1246*10000</f>
        <v>0</v>
      </c>
      <c r="U249">
        <f t="shared" si="12"/>
        <v>0</v>
      </c>
      <c r="V249" t="str">
        <f t="shared" si="13"/>
        <v/>
      </c>
      <c r="W249">
        <f t="shared" si="14"/>
        <v>0</v>
      </c>
      <c r="X249">
        <f t="shared" si="15"/>
        <v>0</v>
      </c>
    </row>
    <row r="250" spans="1:24" x14ac:dyDescent="0.25">
      <c r="A250">
        <v>254</v>
      </c>
      <c r="B250" t="s">
        <v>104</v>
      </c>
      <c r="C250">
        <v>25200</v>
      </c>
      <c r="D250">
        <v>315</v>
      </c>
      <c r="E250">
        <f>'Raw counts'!E250/'Raw counts'!E$1246*10000</f>
        <v>0</v>
      </c>
      <c r="F250">
        <f>'Raw counts'!F250/'Raw counts'!F$1246*10000</f>
        <v>0</v>
      </c>
      <c r="G250">
        <f>'Raw counts'!G250/'Raw counts'!G$1246*10000</f>
        <v>0</v>
      </c>
      <c r="H250">
        <f>'Raw counts'!H250/'Raw counts'!H$1246*10000</f>
        <v>0</v>
      </c>
      <c r="I250">
        <f>'Raw counts'!I250/'Raw counts'!I$1246*10000</f>
        <v>0</v>
      </c>
      <c r="J250">
        <f>'Raw counts'!J250/'Raw counts'!J$1246*10000</f>
        <v>0</v>
      </c>
      <c r="K250">
        <f>'Raw counts'!K250/'Raw counts'!K$1246*10000</f>
        <v>0</v>
      </c>
      <c r="L250">
        <f>'Raw counts'!L250/'Raw counts'!L$1246*10000</f>
        <v>0</v>
      </c>
      <c r="M250">
        <f>'Raw counts'!M250/'Raw counts'!M$1246*10000</f>
        <v>0</v>
      </c>
      <c r="N250">
        <f>'Raw counts'!N250/'Raw counts'!N$1246*10000</f>
        <v>0</v>
      </c>
      <c r="O250">
        <f>'Raw counts'!O250/'Raw counts'!O$1246*10000</f>
        <v>0</v>
      </c>
      <c r="P250">
        <f>'Raw counts'!P250/'Raw counts'!P$1246*10000</f>
        <v>0</v>
      </c>
      <c r="Q250">
        <f>'Raw counts'!Q250/'Raw counts'!Q$1246*10000</f>
        <v>0</v>
      </c>
      <c r="R250">
        <f>'Raw counts'!R250/'Raw counts'!R$1246*10000</f>
        <v>0</v>
      </c>
      <c r="S250">
        <f>'Raw counts'!S250/'Raw counts'!S$1246*10000</f>
        <v>0</v>
      </c>
      <c r="T250">
        <f>'Raw counts'!T250/'Raw counts'!T$1246*10000</f>
        <v>0</v>
      </c>
      <c r="U250">
        <f t="shared" si="12"/>
        <v>0</v>
      </c>
      <c r="V250" t="str">
        <f t="shared" si="13"/>
        <v/>
      </c>
      <c r="W250">
        <f t="shared" si="14"/>
        <v>0</v>
      </c>
      <c r="X250">
        <f t="shared" si="15"/>
        <v>0</v>
      </c>
    </row>
    <row r="251" spans="1:24" x14ac:dyDescent="0.25">
      <c r="A251">
        <v>255</v>
      </c>
      <c r="B251" t="s">
        <v>105</v>
      </c>
      <c r="C251">
        <v>66300</v>
      </c>
      <c r="D251">
        <v>239</v>
      </c>
      <c r="E251">
        <f>'Raw counts'!E251/'Raw counts'!E$1246*10000</f>
        <v>10.443424432559903</v>
      </c>
      <c r="F251">
        <f>'Raw counts'!F251/'Raw counts'!F$1246*10000</f>
        <v>6.7993387643051708</v>
      </c>
      <c r="G251">
        <f>'Raw counts'!G251/'Raw counts'!G$1246*10000</f>
        <v>13.111365778839426</v>
      </c>
      <c r="H251">
        <f>'Raw counts'!H251/'Raw counts'!H$1246*10000</f>
        <v>13.35376004246182</v>
      </c>
      <c r="I251">
        <f>'Raw counts'!I251/'Raw counts'!I$1246*10000</f>
        <v>0.27011346453719715</v>
      </c>
      <c r="J251">
        <f>'Raw counts'!J251/'Raw counts'!J$1246*10000</f>
        <v>5.9326894180217273</v>
      </c>
      <c r="K251">
        <f>'Raw counts'!K251/'Raw counts'!K$1246*10000</f>
        <v>8.808583383915245</v>
      </c>
      <c r="L251">
        <f>'Raw counts'!L251/'Raw counts'!L$1246*10000</f>
        <v>11.905101081430892</v>
      </c>
      <c r="M251">
        <f>'Raw counts'!M251/'Raw counts'!M$1246*10000</f>
        <v>4.4243525228612857</v>
      </c>
      <c r="N251">
        <f>'Raw counts'!N251/'Raw counts'!N$1246*10000</f>
        <v>12.755142039129357</v>
      </c>
      <c r="O251">
        <f>'Raw counts'!O251/'Raw counts'!O$1246*10000</f>
        <v>9.9030824228244825</v>
      </c>
      <c r="P251">
        <f>'Raw counts'!P251/'Raw counts'!P$1246*10000</f>
        <v>7.1561692100594447</v>
      </c>
      <c r="Q251">
        <f>'Raw counts'!Q251/'Raw counts'!Q$1246*10000</f>
        <v>7.5620452897947663</v>
      </c>
      <c r="R251">
        <f>'Raw counts'!R251/'Raw counts'!R$1246*10000</f>
        <v>10.014271620940818</v>
      </c>
      <c r="S251">
        <f>'Raw counts'!S251/'Raw counts'!S$1246*10000</f>
        <v>9.0137272498223577</v>
      </c>
      <c r="T251">
        <f>'Raw counts'!T251/'Raw counts'!T$1246*10000</f>
        <v>8.9966300180273908</v>
      </c>
      <c r="U251">
        <f t="shared" si="12"/>
        <v>1</v>
      </c>
      <c r="V251">
        <f t="shared" si="13"/>
        <v>0.99742111073268158</v>
      </c>
      <c r="W251">
        <f t="shared" si="14"/>
        <v>8.7803870928062011</v>
      </c>
      <c r="X251">
        <f t="shared" si="15"/>
        <v>8.7743209685782109</v>
      </c>
    </row>
    <row r="252" spans="1:24" x14ac:dyDescent="0.25">
      <c r="A252">
        <v>256</v>
      </c>
      <c r="B252" t="s">
        <v>657</v>
      </c>
      <c r="C252">
        <v>36300</v>
      </c>
      <c r="D252">
        <v>663</v>
      </c>
      <c r="E252">
        <f>'Raw counts'!E252/'Raw counts'!E$1246*10000</f>
        <v>0</v>
      </c>
      <c r="F252">
        <f>'Raw counts'!F252/'Raw counts'!F$1246*10000</f>
        <v>0</v>
      </c>
      <c r="G252">
        <f>'Raw counts'!G252/'Raw counts'!G$1246*10000</f>
        <v>0</v>
      </c>
      <c r="H252">
        <f>'Raw counts'!H252/'Raw counts'!H$1246*10000</f>
        <v>0</v>
      </c>
      <c r="I252">
        <f>'Raw counts'!I252/'Raw counts'!I$1246*10000</f>
        <v>0</v>
      </c>
      <c r="J252">
        <f>'Raw counts'!J252/'Raw counts'!J$1246*10000</f>
        <v>0</v>
      </c>
      <c r="K252">
        <f>'Raw counts'!K252/'Raw counts'!K$1246*10000</f>
        <v>0</v>
      </c>
      <c r="L252">
        <f>'Raw counts'!L252/'Raw counts'!L$1246*10000</f>
        <v>0</v>
      </c>
      <c r="M252">
        <f>'Raw counts'!M252/'Raw counts'!M$1246*10000</f>
        <v>0</v>
      </c>
      <c r="N252">
        <f>'Raw counts'!N252/'Raw counts'!N$1246*10000</f>
        <v>0</v>
      </c>
      <c r="O252">
        <f>'Raw counts'!O252/'Raw counts'!O$1246*10000</f>
        <v>0</v>
      </c>
      <c r="P252">
        <f>'Raw counts'!P252/'Raw counts'!P$1246*10000</f>
        <v>0</v>
      </c>
      <c r="Q252">
        <f>'Raw counts'!Q252/'Raw counts'!Q$1246*10000</f>
        <v>0</v>
      </c>
      <c r="R252">
        <f>'Raw counts'!R252/'Raw counts'!R$1246*10000</f>
        <v>0</v>
      </c>
      <c r="S252">
        <f>'Raw counts'!S252/'Raw counts'!S$1246*10000</f>
        <v>0</v>
      </c>
      <c r="T252">
        <f>'Raw counts'!T252/'Raw counts'!T$1246*10000</f>
        <v>0</v>
      </c>
      <c r="U252">
        <f t="shared" si="12"/>
        <v>0</v>
      </c>
      <c r="V252" t="str">
        <f t="shared" si="13"/>
        <v/>
      </c>
      <c r="W252">
        <f t="shared" si="14"/>
        <v>0</v>
      </c>
      <c r="X252">
        <f t="shared" si="15"/>
        <v>0</v>
      </c>
    </row>
    <row r="253" spans="1:24" x14ac:dyDescent="0.25">
      <c r="A253">
        <v>257</v>
      </c>
      <c r="B253" t="s">
        <v>106</v>
      </c>
      <c r="C253">
        <v>18100</v>
      </c>
      <c r="D253">
        <v>533</v>
      </c>
      <c r="E253">
        <f>'Raw counts'!E253/'Raw counts'!E$1246*10000</f>
        <v>0.96111211570997201</v>
      </c>
      <c r="F253">
        <f>'Raw counts'!F253/'Raw counts'!F$1246*10000</f>
        <v>2.3325509371991351</v>
      </c>
      <c r="G253">
        <f>'Raw counts'!G253/'Raw counts'!G$1246*10000</f>
        <v>7.6863150367629007</v>
      </c>
      <c r="H253">
        <f>'Raw counts'!H253/'Raw counts'!H$1246*10000</f>
        <v>2.5452966295929937</v>
      </c>
      <c r="I253">
        <f>'Raw counts'!I253/'Raw counts'!I$1246*10000</f>
        <v>3.9729188742346082</v>
      </c>
      <c r="J253">
        <f>'Raw counts'!J253/'Raw counts'!J$1246*10000</f>
        <v>0.47293891425198425</v>
      </c>
      <c r="K253">
        <f>'Raw counts'!K253/'Raw counts'!K$1246*10000</f>
        <v>1.0556225093906419</v>
      </c>
      <c r="L253">
        <f>'Raw counts'!L253/'Raw counts'!L$1246*10000</f>
        <v>4.8841440334075452</v>
      </c>
      <c r="M253">
        <f>'Raw counts'!M253/'Raw counts'!M$1246*10000</f>
        <v>5.8394633490558396</v>
      </c>
      <c r="N253">
        <f>'Raw counts'!N253/'Raw counts'!N$1246*10000</f>
        <v>7.1811371283604739</v>
      </c>
      <c r="O253">
        <f>'Raw counts'!O253/'Raw counts'!O$1246*10000</f>
        <v>3.4130266207234374</v>
      </c>
      <c r="P253">
        <f>'Raw counts'!P253/'Raw counts'!P$1246*10000</f>
        <v>7.2258398421462537</v>
      </c>
      <c r="Q253">
        <f>'Raw counts'!Q253/'Raw counts'!Q$1246*10000</f>
        <v>3.7363062141430121</v>
      </c>
      <c r="R253">
        <f>'Raw counts'!R253/'Raw counts'!R$1246*10000</f>
        <v>3.0350946297312937</v>
      </c>
      <c r="S253">
        <f>'Raw counts'!S253/'Raw counts'!S$1246*10000</f>
        <v>7.9662777892588306</v>
      </c>
      <c r="T253">
        <f>'Raw counts'!T253/'Raw counts'!T$1246*10000</f>
        <v>3.8293698331664383</v>
      </c>
      <c r="U253">
        <f t="shared" si="12"/>
        <v>1</v>
      </c>
      <c r="V253">
        <f t="shared" si="13"/>
        <v>0.37207800818261794</v>
      </c>
      <c r="W253">
        <f t="shared" si="14"/>
        <v>3.6931499527966087</v>
      </c>
      <c r="X253">
        <f t="shared" si="15"/>
        <v>4.8676524881948779</v>
      </c>
    </row>
    <row r="254" spans="1:24" x14ac:dyDescent="0.25">
      <c r="A254">
        <v>258</v>
      </c>
      <c r="B254" t="s">
        <v>107</v>
      </c>
      <c r="C254">
        <v>49600</v>
      </c>
      <c r="D254">
        <v>242</v>
      </c>
      <c r="E254">
        <f>'Raw counts'!E254/'Raw counts'!E$1246*10000</f>
        <v>32.509369604581629</v>
      </c>
      <c r="F254">
        <f>'Raw counts'!F254/'Raw counts'!F$1246*10000</f>
        <v>14.075575594717858</v>
      </c>
      <c r="G254">
        <f>'Raw counts'!G254/'Raw counts'!G$1246*10000</f>
        <v>20.931571464629812</v>
      </c>
      <c r="H254">
        <f>'Raw counts'!H254/'Raw counts'!H$1246*10000</f>
        <v>11.363362204154503</v>
      </c>
      <c r="I254">
        <f>'Raw counts'!I254/'Raw counts'!I$1246*10000</f>
        <v>8.9418811489501309</v>
      </c>
      <c r="J254">
        <f>'Raw counts'!J254/'Raw counts'!J$1246*10000</f>
        <v>12.14674755718071</v>
      </c>
      <c r="K254">
        <f>'Raw counts'!K254/'Raw counts'!K$1246*10000</f>
        <v>19.8984843020136</v>
      </c>
      <c r="L254">
        <f>'Raw counts'!L254/'Raw counts'!L$1246*10000</f>
        <v>17.019885249749347</v>
      </c>
      <c r="M254">
        <f>'Raw counts'!M254/'Raw counts'!M$1246*10000</f>
        <v>35.514166879075368</v>
      </c>
      <c r="N254">
        <f>'Raw counts'!N254/'Raw counts'!N$1246*10000</f>
        <v>8.5138809185583781</v>
      </c>
      <c r="O254">
        <f>'Raw counts'!O254/'Raw counts'!O$1246*10000</f>
        <v>14.21799690705515</v>
      </c>
      <c r="P254">
        <f>'Raw counts'!P254/'Raw counts'!P$1246*10000</f>
        <v>22.856943798194038</v>
      </c>
      <c r="Q254">
        <f>'Raw counts'!Q254/'Raw counts'!Q$1246*10000</f>
        <v>12.55041156506017</v>
      </c>
      <c r="R254">
        <f>'Raw counts'!R254/'Raw counts'!R$1246*10000</f>
        <v>26.915280802744011</v>
      </c>
      <c r="S254">
        <f>'Raw counts'!S254/'Raw counts'!S$1246*10000</f>
        <v>17.353689711498447</v>
      </c>
      <c r="T254">
        <f>'Raw counts'!T254/'Raw counts'!T$1246*10000</f>
        <v>6.7235816143831411</v>
      </c>
      <c r="U254">
        <f t="shared" si="12"/>
        <v>1</v>
      </c>
      <c r="V254">
        <f t="shared" si="13"/>
        <v>0.77311183188234378</v>
      </c>
      <c r="W254">
        <f t="shared" si="14"/>
        <v>18.091492492361134</v>
      </c>
      <c r="X254">
        <f t="shared" si="15"/>
        <v>16.769650733155824</v>
      </c>
    </row>
    <row r="255" spans="1:24" x14ac:dyDescent="0.25">
      <c r="A255">
        <v>259</v>
      </c>
      <c r="B255" t="s">
        <v>658</v>
      </c>
      <c r="C255">
        <v>43800</v>
      </c>
      <c r="D255">
        <v>934</v>
      </c>
      <c r="E255">
        <f>'Raw counts'!E255/'Raw counts'!E$1246*10000</f>
        <v>0</v>
      </c>
      <c r="F255">
        <f>'Raw counts'!F255/'Raw counts'!F$1246*10000</f>
        <v>0</v>
      </c>
      <c r="G255">
        <f>'Raw counts'!G255/'Raw counts'!G$1246*10000</f>
        <v>0</v>
      </c>
      <c r="H255">
        <f>'Raw counts'!H255/'Raw counts'!H$1246*10000</f>
        <v>0</v>
      </c>
      <c r="I255">
        <f>'Raw counts'!I255/'Raw counts'!I$1246*10000</f>
        <v>0</v>
      </c>
      <c r="J255">
        <f>'Raw counts'!J255/'Raw counts'!J$1246*10000</f>
        <v>0</v>
      </c>
      <c r="K255">
        <f>'Raw counts'!K255/'Raw counts'!K$1246*10000</f>
        <v>0</v>
      </c>
      <c r="L255">
        <f>'Raw counts'!L255/'Raw counts'!L$1246*10000</f>
        <v>0</v>
      </c>
      <c r="M255">
        <f>'Raw counts'!M255/'Raw counts'!M$1246*10000</f>
        <v>0</v>
      </c>
      <c r="N255">
        <f>'Raw counts'!N255/'Raw counts'!N$1246*10000</f>
        <v>0</v>
      </c>
      <c r="O255">
        <f>'Raw counts'!O255/'Raw counts'!O$1246*10000</f>
        <v>0</v>
      </c>
      <c r="P255">
        <f>'Raw counts'!P255/'Raw counts'!P$1246*10000</f>
        <v>0</v>
      </c>
      <c r="Q255">
        <f>'Raw counts'!Q255/'Raw counts'!Q$1246*10000</f>
        <v>0</v>
      </c>
      <c r="R255">
        <f>'Raw counts'!R255/'Raw counts'!R$1246*10000</f>
        <v>0</v>
      </c>
      <c r="S255">
        <f>'Raw counts'!S255/'Raw counts'!S$1246*10000</f>
        <v>0</v>
      </c>
      <c r="T255">
        <f>'Raw counts'!T255/'Raw counts'!T$1246*10000</f>
        <v>0</v>
      </c>
      <c r="U255">
        <f t="shared" si="12"/>
        <v>0</v>
      </c>
      <c r="V255" t="str">
        <f t="shared" si="13"/>
        <v/>
      </c>
      <c r="W255">
        <f t="shared" si="14"/>
        <v>0</v>
      </c>
      <c r="X255">
        <f t="shared" si="15"/>
        <v>0</v>
      </c>
    </row>
    <row r="256" spans="1:24" x14ac:dyDescent="0.25">
      <c r="A256">
        <v>260</v>
      </c>
      <c r="B256" t="s">
        <v>108</v>
      </c>
      <c r="C256">
        <v>34300</v>
      </c>
      <c r="D256">
        <v>619</v>
      </c>
      <c r="E256">
        <f>'Raw counts'!E256/'Raw counts'!E$1246*10000</f>
        <v>1.2137756100460988</v>
      </c>
      <c r="F256">
        <f>'Raw counts'!F256/'Raw counts'!F$1246*10000</f>
        <v>1.8462093450300847</v>
      </c>
      <c r="G256">
        <f>'Raw counts'!G256/'Raw counts'!G$1246*10000</f>
        <v>1.6959482210147818</v>
      </c>
      <c r="H256">
        <f>'Raw counts'!H256/'Raw counts'!H$1246*10000</f>
        <v>0.17491374942700669</v>
      </c>
      <c r="I256">
        <f>'Raw counts'!I256/'Raw counts'!I$1246*10000</f>
        <v>2.4197664531457246</v>
      </c>
      <c r="J256">
        <f>'Raw counts'!J256/'Raw counts'!J$1246*10000</f>
        <v>1.8318899716595847</v>
      </c>
      <c r="K256">
        <f>'Raw counts'!K256/'Raw counts'!K$1246*10000</f>
        <v>1.9001205169031552</v>
      </c>
      <c r="L256">
        <f>'Raw counts'!L256/'Raw counts'!L$1246*10000</f>
        <v>1.5602126773385212</v>
      </c>
      <c r="M256">
        <f>'Raw counts'!M256/'Raw counts'!M$1246*10000</f>
        <v>2.2164386434372529</v>
      </c>
      <c r="N256">
        <f>'Raw counts'!N256/'Raw counts'!N$1246*10000</f>
        <v>1.4973768466341162</v>
      </c>
      <c r="O256">
        <f>'Raw counts'!O256/'Raw counts'!O$1246*10000</f>
        <v>2.2812457724006396</v>
      </c>
      <c r="P256">
        <f>'Raw counts'!P256/'Raw counts'!P$1246*10000</f>
        <v>0.5324826880920448</v>
      </c>
      <c r="Q256">
        <f>'Raw counts'!Q256/'Raw counts'!Q$1246*10000</f>
        <v>2.4842461530206199</v>
      </c>
      <c r="R256">
        <f>'Raw counts'!R256/'Raw counts'!R$1246*10000</f>
        <v>1.8333820352183958</v>
      </c>
      <c r="S256">
        <f>'Raw counts'!S256/'Raw counts'!S$1246*10000</f>
        <v>1.1833347959879854</v>
      </c>
      <c r="T256">
        <f>'Raw counts'!T256/'Raw counts'!T$1246*10000</f>
        <v>1.1535891297774119</v>
      </c>
      <c r="U256">
        <f t="shared" si="12"/>
        <v>1</v>
      </c>
      <c r="V256">
        <f t="shared" si="13"/>
        <v>0.86981596918136606</v>
      </c>
      <c r="W256">
        <f t="shared" si="14"/>
        <v>1.6356652034636325</v>
      </c>
      <c r="X256">
        <f t="shared" si="15"/>
        <v>1.5780467624161829</v>
      </c>
    </row>
    <row r="257" spans="1:24" x14ac:dyDescent="0.25">
      <c r="A257">
        <v>261</v>
      </c>
      <c r="B257" t="s">
        <v>659</v>
      </c>
      <c r="C257">
        <v>103500</v>
      </c>
      <c r="D257">
        <v>871</v>
      </c>
      <c r="E257">
        <f>'Raw counts'!E257/'Raw counts'!E$1246*10000</f>
        <v>0</v>
      </c>
      <c r="F257">
        <f>'Raw counts'!F257/'Raw counts'!F$1246*10000</f>
        <v>0</v>
      </c>
      <c r="G257">
        <f>'Raw counts'!G257/'Raw counts'!G$1246*10000</f>
        <v>0</v>
      </c>
      <c r="H257">
        <f>'Raw counts'!H257/'Raw counts'!H$1246*10000</f>
        <v>0</v>
      </c>
      <c r="I257">
        <f>'Raw counts'!I257/'Raw counts'!I$1246*10000</f>
        <v>0</v>
      </c>
      <c r="J257">
        <f>'Raw counts'!J257/'Raw counts'!J$1246*10000</f>
        <v>0</v>
      </c>
      <c r="K257">
        <f>'Raw counts'!K257/'Raw counts'!K$1246*10000</f>
        <v>0</v>
      </c>
      <c r="L257">
        <f>'Raw counts'!L257/'Raw counts'!L$1246*10000</f>
        <v>0</v>
      </c>
      <c r="M257">
        <f>'Raw counts'!M257/'Raw counts'!M$1246*10000</f>
        <v>0</v>
      </c>
      <c r="N257">
        <f>'Raw counts'!N257/'Raw counts'!N$1246*10000</f>
        <v>0</v>
      </c>
      <c r="O257">
        <f>'Raw counts'!O257/'Raw counts'!O$1246*10000</f>
        <v>0</v>
      </c>
      <c r="P257">
        <f>'Raw counts'!P257/'Raw counts'!P$1246*10000</f>
        <v>0</v>
      </c>
      <c r="Q257">
        <f>'Raw counts'!Q257/'Raw counts'!Q$1246*10000</f>
        <v>0</v>
      </c>
      <c r="R257">
        <f>'Raw counts'!R257/'Raw counts'!R$1246*10000</f>
        <v>0</v>
      </c>
      <c r="S257">
        <f>'Raw counts'!S257/'Raw counts'!S$1246*10000</f>
        <v>0</v>
      </c>
      <c r="T257">
        <f>'Raw counts'!T257/'Raw counts'!T$1246*10000</f>
        <v>0</v>
      </c>
      <c r="U257">
        <f t="shared" si="12"/>
        <v>0</v>
      </c>
      <c r="V257" t="str">
        <f t="shared" si="13"/>
        <v/>
      </c>
      <c r="W257">
        <f t="shared" si="14"/>
        <v>0</v>
      </c>
      <c r="X257">
        <f t="shared" si="15"/>
        <v>0</v>
      </c>
    </row>
    <row r="258" spans="1:24" x14ac:dyDescent="0.25">
      <c r="A258">
        <v>262</v>
      </c>
      <c r="B258" t="s">
        <v>109</v>
      </c>
      <c r="C258">
        <v>68900</v>
      </c>
      <c r="D258">
        <v>856</v>
      </c>
      <c r="E258">
        <f>'Raw counts'!E258/'Raw counts'!E$1246*10000</f>
        <v>57.101949719964622</v>
      </c>
      <c r="F258">
        <f>'Raw counts'!F258/'Raw counts'!F$1246*10000</f>
        <v>47.189299729490195</v>
      </c>
      <c r="G258">
        <f>'Raw counts'!G258/'Raw counts'!G$1246*10000</f>
        <v>70.32730312991707</v>
      </c>
      <c r="H258">
        <f>'Raw counts'!H258/'Raw counts'!H$1246*10000</f>
        <v>56.792684986368783</v>
      </c>
      <c r="I258">
        <f>'Raw counts'!I258/'Raw counts'!I$1246*10000</f>
        <v>48.727343529741468</v>
      </c>
      <c r="J258">
        <f>'Raw counts'!J258/'Raw counts'!J$1246*10000</f>
        <v>36.631812864656858</v>
      </c>
      <c r="K258">
        <f>'Raw counts'!K258/'Raw counts'!K$1246*10000</f>
        <v>41.796786802372807</v>
      </c>
      <c r="L258">
        <f>'Raw counts'!L258/'Raw counts'!L$1246*10000</f>
        <v>50.279549410578788</v>
      </c>
      <c r="M258">
        <f>'Raw counts'!M258/'Raw counts'!M$1246*10000</f>
        <v>33.971184592682512</v>
      </c>
      <c r="N258">
        <f>'Raw counts'!N258/'Raw counts'!N$1246*10000</f>
        <v>51.169521874245433</v>
      </c>
      <c r="O258">
        <f>'Raw counts'!O258/'Raw counts'!O$1246*10000</f>
        <v>45.386180425319708</v>
      </c>
      <c r="P258">
        <f>'Raw counts'!P258/'Raw counts'!P$1246*10000</f>
        <v>44.798216431818581</v>
      </c>
      <c r="Q258">
        <f>'Raw counts'!Q258/'Raw counts'!Q$1246*10000</f>
        <v>50.415291429400455</v>
      </c>
      <c r="R258">
        <f>'Raw counts'!R258/'Raw counts'!R$1246*10000</f>
        <v>50.918719549552925</v>
      </c>
      <c r="S258">
        <f>'Raw counts'!S258/'Raw counts'!S$1246*10000</f>
        <v>39.208581158932056</v>
      </c>
      <c r="T258">
        <f>'Raw counts'!T258/'Raw counts'!T$1246*10000</f>
        <v>45.631617352437864</v>
      </c>
      <c r="U258">
        <f t="shared" si="12"/>
        <v>1</v>
      </c>
      <c r="V258">
        <f t="shared" si="13"/>
        <v>0.48005593275175062</v>
      </c>
      <c r="W258">
        <f t="shared" si="14"/>
        <v>49.398743664001856</v>
      </c>
      <c r="X258">
        <f t="shared" si="15"/>
        <v>46.059767724576936</v>
      </c>
    </row>
    <row r="259" spans="1:24" x14ac:dyDescent="0.25">
      <c r="A259">
        <v>263</v>
      </c>
      <c r="B259" t="s">
        <v>110</v>
      </c>
      <c r="C259">
        <v>72200</v>
      </c>
      <c r="D259">
        <v>141</v>
      </c>
      <c r="E259">
        <f>'Raw counts'!E259/'Raw counts'!E$1246*10000</f>
        <v>1.2534090993537264</v>
      </c>
      <c r="F259">
        <f>'Raw counts'!F259/'Raw counts'!F$1246*10000</f>
        <v>0.44856748792291062</v>
      </c>
      <c r="G259">
        <f>'Raw counts'!G259/'Raw counts'!G$1246*10000</f>
        <v>5.4548042196381874E-2</v>
      </c>
      <c r="H259">
        <f>'Raw counts'!H259/'Raw counts'!H$1246*10000</f>
        <v>0.22919732683538807</v>
      </c>
      <c r="I259">
        <f>'Raw counts'!I259/'Raw counts'!I$1246*10000</f>
        <v>1.6882091533574822E-2</v>
      </c>
      <c r="J259">
        <f>'Raw counts'!J259/'Raw counts'!J$1246*10000</f>
        <v>0</v>
      </c>
      <c r="K259">
        <f>'Raw counts'!K259/'Raw counts'!K$1246*10000</f>
        <v>1.0908099263703299</v>
      </c>
      <c r="L259">
        <f>'Raw counts'!L259/'Raw counts'!L$1246*10000</f>
        <v>1.3092219422884113</v>
      </c>
      <c r="M259">
        <f>'Raw counts'!M259/'Raw counts'!M$1246*10000</f>
        <v>1.1678926698111678</v>
      </c>
      <c r="N259">
        <f>'Raw counts'!N259/'Raw counts'!N$1246*10000</f>
        <v>0.10191570160336917</v>
      </c>
      <c r="O259">
        <f>'Raw counts'!O259/'Raw counts'!O$1246*10000</f>
        <v>3.134502427581499</v>
      </c>
      <c r="P259">
        <f>'Raw counts'!P259/'Raw counts'!P$1246*10000</f>
        <v>0.1642236327760512</v>
      </c>
      <c r="Q259">
        <f>'Raw counts'!Q259/'Raw counts'!Q$1246*10000</f>
        <v>0.43225883062558784</v>
      </c>
      <c r="R259">
        <f>'Raw counts'!R259/'Raw counts'!R$1246*10000</f>
        <v>0.94493639910415916</v>
      </c>
      <c r="S259">
        <f>'Raw counts'!S259/'Raw counts'!S$1246*10000</f>
        <v>0.55486511964986884</v>
      </c>
      <c r="T259">
        <f>'Raw counts'!T259/'Raw counts'!T$1246*10000</f>
        <v>0.1638233083707567</v>
      </c>
      <c r="U259">
        <f t="shared" si="12"/>
        <v>1</v>
      </c>
      <c r="V259">
        <f t="shared" si="13"/>
        <v>0.44368216356693524</v>
      </c>
      <c r="W259">
        <f t="shared" si="14"/>
        <v>0.56724442879152592</v>
      </c>
      <c r="X259">
        <f t="shared" si="15"/>
        <v>0.89910161968465374</v>
      </c>
    </row>
    <row r="260" spans="1:24" x14ac:dyDescent="0.25">
      <c r="A260">
        <v>264</v>
      </c>
      <c r="B260" t="s">
        <v>660</v>
      </c>
      <c r="C260">
        <v>20900</v>
      </c>
      <c r="D260">
        <v>714</v>
      </c>
      <c r="E260">
        <f>'Raw counts'!E260/'Raw counts'!E$1246*10000</f>
        <v>0</v>
      </c>
      <c r="F260">
        <f>'Raw counts'!F260/'Raw counts'!F$1246*10000</f>
        <v>0</v>
      </c>
      <c r="G260">
        <f>'Raw counts'!G260/'Raw counts'!G$1246*10000</f>
        <v>0</v>
      </c>
      <c r="H260">
        <f>'Raw counts'!H260/'Raw counts'!H$1246*10000</f>
        <v>0</v>
      </c>
      <c r="I260">
        <f>'Raw counts'!I260/'Raw counts'!I$1246*10000</f>
        <v>0</v>
      </c>
      <c r="J260">
        <f>'Raw counts'!J260/'Raw counts'!J$1246*10000</f>
        <v>0</v>
      </c>
      <c r="K260">
        <f>'Raw counts'!K260/'Raw counts'!K$1246*10000</f>
        <v>0</v>
      </c>
      <c r="L260">
        <f>'Raw counts'!L260/'Raw counts'!L$1246*10000</f>
        <v>0</v>
      </c>
      <c r="M260">
        <f>'Raw counts'!M260/'Raw counts'!M$1246*10000</f>
        <v>0</v>
      </c>
      <c r="N260">
        <f>'Raw counts'!N260/'Raw counts'!N$1246*10000</f>
        <v>0</v>
      </c>
      <c r="O260">
        <f>'Raw counts'!O260/'Raw counts'!O$1246*10000</f>
        <v>0</v>
      </c>
      <c r="P260">
        <f>'Raw counts'!P260/'Raw counts'!P$1246*10000</f>
        <v>0</v>
      </c>
      <c r="Q260">
        <f>'Raw counts'!Q260/'Raw counts'!Q$1246*10000</f>
        <v>0</v>
      </c>
      <c r="R260">
        <f>'Raw counts'!R260/'Raw counts'!R$1246*10000</f>
        <v>0</v>
      </c>
      <c r="S260">
        <f>'Raw counts'!S260/'Raw counts'!S$1246*10000</f>
        <v>0</v>
      </c>
      <c r="T260">
        <f>'Raw counts'!T260/'Raw counts'!T$1246*10000</f>
        <v>0</v>
      </c>
      <c r="U260">
        <f t="shared" ref="U260:U323" si="16">IFERROR(IF(W260-X260=0,0,1),0)</f>
        <v>0</v>
      </c>
      <c r="V260" t="str">
        <f t="shared" ref="V260:V323" si="17">IFERROR(_xlfn.T.TEST(E260:N260,O260:T260,2,2),"")</f>
        <v/>
      </c>
      <c r="W260">
        <f t="shared" ref="W260:W323" si="18">AVERAGE(E260:N260)</f>
        <v>0</v>
      </c>
      <c r="X260">
        <f t="shared" ref="X260:X323" si="19">AVERAGE(O260:T260)</f>
        <v>0</v>
      </c>
    </row>
    <row r="261" spans="1:24" x14ac:dyDescent="0.25">
      <c r="A261">
        <v>266</v>
      </c>
      <c r="B261" t="s">
        <v>111</v>
      </c>
      <c r="C261">
        <v>49700</v>
      </c>
      <c r="D261">
        <v>242</v>
      </c>
      <c r="E261">
        <f>'Raw counts'!E261/'Raw counts'!E$1246*10000</f>
        <v>1.7537819018625265</v>
      </c>
      <c r="F261">
        <f>'Raw counts'!F261/'Raw counts'!F$1246*10000</f>
        <v>0.8310302934150765</v>
      </c>
      <c r="G261">
        <f>'Raw counts'!G261/'Raw counts'!G$1246*10000</f>
        <v>1.0661662792929185</v>
      </c>
      <c r="H261">
        <f>'Raw counts'!H261/'Raw counts'!H$1246*10000</f>
        <v>0.12666168061955654</v>
      </c>
      <c r="I261">
        <f>'Raw counts'!I261/'Raw counts'!I$1246*10000</f>
        <v>0.31513237529339672</v>
      </c>
      <c r="J261">
        <f>'Raw counts'!J261/'Raw counts'!J$1246*10000</f>
        <v>1.1973137069670488E-2</v>
      </c>
      <c r="K261">
        <f>'Raw counts'!K261/'Raw counts'!K$1246*10000</f>
        <v>0.32255132231380729</v>
      </c>
      <c r="L261">
        <f>'Raw counts'!L261/'Raw counts'!L$1246*10000</f>
        <v>1.9197399464643545</v>
      </c>
      <c r="M261">
        <f>'Raw counts'!M261/'Raw counts'!M$1246*10000</f>
        <v>1.9777452510670874</v>
      </c>
      <c r="N261">
        <f>'Raw counts'!N261/'Raw counts'!N$1246*10000</f>
        <v>0.58797520155789906</v>
      </c>
      <c r="O261">
        <f>'Raw counts'!O261/'Raw counts'!O$1246*10000</f>
        <v>0.6675738597529004</v>
      </c>
      <c r="P261">
        <f>'Raw counts'!P261/'Raw counts'!P$1246*10000</f>
        <v>2.8117076520748165</v>
      </c>
      <c r="Q261">
        <f>'Raw counts'!Q261/'Raw counts'!Q$1246*10000</f>
        <v>1.0135724304324127</v>
      </c>
      <c r="R261">
        <f>'Raw counts'!R261/'Raw counts'!R$1246*10000</f>
        <v>1.1708994510638495</v>
      </c>
      <c r="S261">
        <f>'Raw counts'!S261/'Raw counts'!S$1246*10000</f>
        <v>0.96252112592324179</v>
      </c>
      <c r="T261">
        <f>'Raw counts'!T261/'Raw counts'!T$1246*10000</f>
        <v>0.37542841501631752</v>
      </c>
      <c r="U261">
        <f t="shared" si="16"/>
        <v>1</v>
      </c>
      <c r="V261">
        <f t="shared" si="17"/>
        <v>0.5109342113296107</v>
      </c>
      <c r="W261">
        <f t="shared" si="18"/>
        <v>0.89127573889562939</v>
      </c>
      <c r="X261">
        <f t="shared" si="19"/>
        <v>1.1669504890439233</v>
      </c>
    </row>
    <row r="262" spans="1:24" x14ac:dyDescent="0.25">
      <c r="A262">
        <v>267</v>
      </c>
      <c r="B262" t="s">
        <v>661</v>
      </c>
      <c r="C262">
        <v>33500</v>
      </c>
      <c r="D262">
        <v>814</v>
      </c>
      <c r="E262">
        <f>'Raw counts'!E262/'Raw counts'!E$1246*10000</f>
        <v>0</v>
      </c>
      <c r="F262">
        <f>'Raw counts'!F262/'Raw counts'!F$1246*10000</f>
        <v>0</v>
      </c>
      <c r="G262">
        <f>'Raw counts'!G262/'Raw counts'!G$1246*10000</f>
        <v>0</v>
      </c>
      <c r="H262">
        <f>'Raw counts'!H262/'Raw counts'!H$1246*10000</f>
        <v>0</v>
      </c>
      <c r="I262">
        <f>'Raw counts'!I262/'Raw counts'!I$1246*10000</f>
        <v>0</v>
      </c>
      <c r="J262">
        <f>'Raw counts'!J262/'Raw counts'!J$1246*10000</f>
        <v>0</v>
      </c>
      <c r="K262">
        <f>'Raw counts'!K262/'Raw counts'!K$1246*10000</f>
        <v>0</v>
      </c>
      <c r="L262">
        <f>'Raw counts'!L262/'Raw counts'!L$1246*10000</f>
        <v>0</v>
      </c>
      <c r="M262">
        <f>'Raw counts'!M262/'Raw counts'!M$1246*10000</f>
        <v>0</v>
      </c>
      <c r="N262">
        <f>'Raw counts'!N262/'Raw counts'!N$1246*10000</f>
        <v>0</v>
      </c>
      <c r="O262">
        <f>'Raw counts'!O262/'Raw counts'!O$1246*10000</f>
        <v>0</v>
      </c>
      <c r="P262">
        <f>'Raw counts'!P262/'Raw counts'!P$1246*10000</f>
        <v>0</v>
      </c>
      <c r="Q262">
        <f>'Raw counts'!Q262/'Raw counts'!Q$1246*10000</f>
        <v>0</v>
      </c>
      <c r="R262">
        <f>'Raw counts'!R262/'Raw counts'!R$1246*10000</f>
        <v>0</v>
      </c>
      <c r="S262">
        <f>'Raw counts'!S262/'Raw counts'!S$1246*10000</f>
        <v>0</v>
      </c>
      <c r="T262">
        <f>'Raw counts'!T262/'Raw counts'!T$1246*10000</f>
        <v>0</v>
      </c>
      <c r="U262">
        <f t="shared" si="16"/>
        <v>0</v>
      </c>
      <c r="V262" t="str">
        <f t="shared" si="17"/>
        <v/>
      </c>
      <c r="W262">
        <f t="shared" si="18"/>
        <v>0</v>
      </c>
      <c r="X262">
        <f t="shared" si="19"/>
        <v>0</v>
      </c>
    </row>
    <row r="263" spans="1:24" x14ac:dyDescent="0.25">
      <c r="A263">
        <v>268</v>
      </c>
      <c r="B263" t="s">
        <v>662</v>
      </c>
      <c r="C263">
        <v>34400</v>
      </c>
      <c r="D263">
        <v>619</v>
      </c>
      <c r="E263">
        <f>'Raw counts'!E263/'Raw counts'!E$1246*10000</f>
        <v>0</v>
      </c>
      <c r="F263">
        <f>'Raw counts'!F263/'Raw counts'!F$1246*10000</f>
        <v>0</v>
      </c>
      <c r="G263">
        <f>'Raw counts'!G263/'Raw counts'!G$1246*10000</f>
        <v>0</v>
      </c>
      <c r="H263">
        <f>'Raw counts'!H263/'Raw counts'!H$1246*10000</f>
        <v>0</v>
      </c>
      <c r="I263">
        <f>'Raw counts'!I263/'Raw counts'!I$1246*10000</f>
        <v>0</v>
      </c>
      <c r="J263">
        <f>'Raw counts'!J263/'Raw counts'!J$1246*10000</f>
        <v>0</v>
      </c>
      <c r="K263">
        <f>'Raw counts'!K263/'Raw counts'!K$1246*10000</f>
        <v>0</v>
      </c>
      <c r="L263">
        <f>'Raw counts'!L263/'Raw counts'!L$1246*10000</f>
        <v>0</v>
      </c>
      <c r="M263">
        <f>'Raw counts'!M263/'Raw counts'!M$1246*10000</f>
        <v>0</v>
      </c>
      <c r="N263">
        <f>'Raw counts'!N263/'Raw counts'!N$1246*10000</f>
        <v>0</v>
      </c>
      <c r="O263">
        <f>'Raw counts'!O263/'Raw counts'!O$1246*10000</f>
        <v>0</v>
      </c>
      <c r="P263">
        <f>'Raw counts'!P263/'Raw counts'!P$1246*10000</f>
        <v>0</v>
      </c>
      <c r="Q263">
        <f>'Raw counts'!Q263/'Raw counts'!Q$1246*10000</f>
        <v>0</v>
      </c>
      <c r="R263">
        <f>'Raw counts'!R263/'Raw counts'!R$1246*10000</f>
        <v>0</v>
      </c>
      <c r="S263">
        <f>'Raw counts'!S263/'Raw counts'!S$1246*10000</f>
        <v>0</v>
      </c>
      <c r="T263">
        <f>'Raw counts'!T263/'Raw counts'!T$1246*10000</f>
        <v>0</v>
      </c>
      <c r="U263">
        <f t="shared" si="16"/>
        <v>0</v>
      </c>
      <c r="V263" t="str">
        <f t="shared" si="17"/>
        <v/>
      </c>
      <c r="W263">
        <f t="shared" si="18"/>
        <v>0</v>
      </c>
      <c r="X263">
        <f t="shared" si="19"/>
        <v>0</v>
      </c>
    </row>
    <row r="264" spans="1:24" x14ac:dyDescent="0.25">
      <c r="A264">
        <v>269</v>
      </c>
      <c r="B264" t="s">
        <v>112</v>
      </c>
      <c r="C264">
        <v>17100</v>
      </c>
      <c r="D264">
        <v>425</v>
      </c>
      <c r="E264">
        <f>'Raw counts'!E264/'Raw counts'!E$1246*10000</f>
        <v>1.664606550920364</v>
      </c>
      <c r="F264">
        <f>'Raw counts'!F264/'Raw counts'!F$1246*10000</f>
        <v>1.1946060467841724</v>
      </c>
      <c r="G264">
        <f>'Raw counts'!G264/'Raw counts'!G$1246*10000</f>
        <v>0.83309737172655962</v>
      </c>
      <c r="H264">
        <f>'Raw counts'!H264/'Raw counts'!H$1246*10000</f>
        <v>2.8649665854423509</v>
      </c>
      <c r="I264">
        <f>'Raw counts'!I264/'Raw counts'!I$1246*10000</f>
        <v>1.2549021373290619</v>
      </c>
      <c r="J264">
        <f>'Raw counts'!J264/'Raw counts'!J$1246*10000</f>
        <v>1.6762391897538682</v>
      </c>
      <c r="K264">
        <f>'Raw counts'!K264/'Raw counts'!K$1246*10000</f>
        <v>1.507194360629972</v>
      </c>
      <c r="L264">
        <f>'Raw counts'!L264/'Raw counts'!L$1246*10000</f>
        <v>1.3499231425668077</v>
      </c>
      <c r="M264">
        <f>'Raw counts'!M264/'Raw counts'!M$1246*10000</f>
        <v>2.7875978323230068</v>
      </c>
      <c r="N264">
        <f>'Raw counts'!N264/'Raw counts'!N$1246*10000</f>
        <v>1.1053933789288501</v>
      </c>
      <c r="O264">
        <f>'Raw counts'!O264/'Raw counts'!O$1246*10000</f>
        <v>1.1450439051390808</v>
      </c>
      <c r="P264">
        <f>'Raw counts'!P264/'Raw counts'!P$1246*10000</f>
        <v>1.2142595877986817</v>
      </c>
      <c r="Q264">
        <f>'Raw counts'!Q264/'Raw counts'!Q$1246*10000</f>
        <v>0.50181772291016513</v>
      </c>
      <c r="R264">
        <f>'Raw counts'!R264/'Raw counts'!R$1246*10000</f>
        <v>0.8935811600224115</v>
      </c>
      <c r="S264">
        <f>'Raw counts'!S264/'Raw counts'!S$1246*10000</f>
        <v>1.2116442408680808</v>
      </c>
      <c r="T264">
        <f>'Raw counts'!T264/'Raw counts'!T$1246*10000</f>
        <v>0.44368812683746611</v>
      </c>
      <c r="U264">
        <f t="shared" si="16"/>
        <v>1</v>
      </c>
      <c r="V264">
        <f t="shared" si="17"/>
        <v>3.1937747796747337E-2</v>
      </c>
      <c r="W264">
        <f t="shared" si="18"/>
        <v>1.6238526596405012</v>
      </c>
      <c r="X264">
        <f t="shared" si="19"/>
        <v>0.90167245726264766</v>
      </c>
    </row>
    <row r="265" spans="1:24" x14ac:dyDescent="0.25">
      <c r="A265">
        <v>270</v>
      </c>
      <c r="B265" t="s">
        <v>663</v>
      </c>
      <c r="C265">
        <v>103600</v>
      </c>
      <c r="D265">
        <v>871</v>
      </c>
      <c r="E265">
        <f>'Raw counts'!E265/'Raw counts'!E$1246*10000</f>
        <v>0</v>
      </c>
      <c r="F265">
        <f>'Raw counts'!F265/'Raw counts'!F$1246*10000</f>
        <v>0</v>
      </c>
      <c r="G265">
        <f>'Raw counts'!G265/'Raw counts'!G$1246*10000</f>
        <v>0</v>
      </c>
      <c r="H265">
        <f>'Raw counts'!H265/'Raw counts'!H$1246*10000</f>
        <v>0</v>
      </c>
      <c r="I265">
        <f>'Raw counts'!I265/'Raw counts'!I$1246*10000</f>
        <v>0</v>
      </c>
      <c r="J265">
        <f>'Raw counts'!J265/'Raw counts'!J$1246*10000</f>
        <v>0</v>
      </c>
      <c r="K265">
        <f>'Raw counts'!K265/'Raw counts'!K$1246*10000</f>
        <v>0</v>
      </c>
      <c r="L265">
        <f>'Raw counts'!L265/'Raw counts'!L$1246*10000</f>
        <v>0</v>
      </c>
      <c r="M265">
        <f>'Raw counts'!M265/'Raw counts'!M$1246*10000</f>
        <v>0</v>
      </c>
      <c r="N265">
        <f>'Raw counts'!N265/'Raw counts'!N$1246*10000</f>
        <v>0</v>
      </c>
      <c r="O265">
        <f>'Raw counts'!O265/'Raw counts'!O$1246*10000</f>
        <v>0</v>
      </c>
      <c r="P265">
        <f>'Raw counts'!P265/'Raw counts'!P$1246*10000</f>
        <v>0</v>
      </c>
      <c r="Q265">
        <f>'Raw counts'!Q265/'Raw counts'!Q$1246*10000</f>
        <v>0</v>
      </c>
      <c r="R265">
        <f>'Raw counts'!R265/'Raw counts'!R$1246*10000</f>
        <v>0</v>
      </c>
      <c r="S265">
        <f>'Raw counts'!S265/'Raw counts'!S$1246*10000</f>
        <v>0</v>
      </c>
      <c r="T265">
        <f>'Raw counts'!T265/'Raw counts'!T$1246*10000</f>
        <v>0</v>
      </c>
      <c r="U265">
        <f t="shared" si="16"/>
        <v>0</v>
      </c>
      <c r="V265" t="str">
        <f t="shared" si="17"/>
        <v/>
      </c>
      <c r="W265">
        <f t="shared" si="18"/>
        <v>0</v>
      </c>
      <c r="X265">
        <f t="shared" si="19"/>
        <v>0</v>
      </c>
    </row>
    <row r="266" spans="1:24" x14ac:dyDescent="0.25">
      <c r="A266">
        <v>271</v>
      </c>
      <c r="B266" t="s">
        <v>113</v>
      </c>
      <c r="C266">
        <v>79600</v>
      </c>
      <c r="D266">
        <v>339</v>
      </c>
      <c r="E266">
        <f>'Raw counts'!E266/'Raw counts'!E$1246*10000</f>
        <v>4.9541861634534636E-3</v>
      </c>
      <c r="F266">
        <f>'Raw counts'!F266/'Raw counts'!F$1246*10000</f>
        <v>3.9001762634139383</v>
      </c>
      <c r="G266">
        <f>'Raw counts'!G266/'Raw counts'!G$1246*10000</f>
        <v>4.9985842303593575</v>
      </c>
      <c r="H266">
        <f>'Raw counts'!H266/'Raw counts'!H$1246*10000</f>
        <v>0.19300827522980046</v>
      </c>
      <c r="I266">
        <f>'Raw counts'!I266/'Raw counts'!I$1246*10000</f>
        <v>4.6369478078885509</v>
      </c>
      <c r="J266">
        <f>'Raw counts'!J266/'Raw counts'!J$1246*10000</f>
        <v>0.91594498582979234</v>
      </c>
      <c r="K266">
        <f>'Raw counts'!K266/'Raw counts'!K$1246*10000</f>
        <v>1.1025390653635592</v>
      </c>
      <c r="L266">
        <f>'Raw counts'!L266/'Raw counts'!L$1246*10000</f>
        <v>2.0011423470211471</v>
      </c>
      <c r="M266">
        <f>'Raw counts'!M266/'Raw counts'!M$1246*10000</f>
        <v>1.1423183777715074</v>
      </c>
      <c r="N266">
        <f>'Raw counts'!N266/'Raw counts'!N$1246*10000</f>
        <v>2.6576479110417037</v>
      </c>
      <c r="O266">
        <f>'Raw counts'!O266/'Raw counts'!O$1246*10000</f>
        <v>4.4563870902710176</v>
      </c>
      <c r="P266">
        <f>'Raw counts'!P266/'Raw counts'!P$1246*10000</f>
        <v>3.6875670268804228</v>
      </c>
      <c r="Q266">
        <f>'Raw counts'!Q266/'Raw counts'!Q$1246*10000</f>
        <v>5.3063497828520436</v>
      </c>
      <c r="R266">
        <f>'Raw counts'!R266/'Raw counts'!R$1246*10000</f>
        <v>2.4958646193729424</v>
      </c>
      <c r="S266">
        <f>'Raw counts'!S266/'Raw counts'!S$1246*10000</f>
        <v>3.3631620517553271</v>
      </c>
      <c r="T266">
        <f>'Raw counts'!T266/'Raw counts'!T$1246*10000</f>
        <v>1.6860148819823713</v>
      </c>
      <c r="U266">
        <f t="shared" si="16"/>
        <v>1</v>
      </c>
      <c r="V266">
        <f t="shared" si="17"/>
        <v>0.13765103240959037</v>
      </c>
      <c r="W266">
        <f t="shared" si="18"/>
        <v>2.1553263450082811</v>
      </c>
      <c r="X266">
        <f t="shared" si="19"/>
        <v>3.4992242421856878</v>
      </c>
    </row>
    <row r="267" spans="1:24" x14ac:dyDescent="0.25">
      <c r="A267">
        <v>272</v>
      </c>
      <c r="B267" t="s">
        <v>114</v>
      </c>
      <c r="C267">
        <v>72300</v>
      </c>
      <c r="D267">
        <v>141</v>
      </c>
      <c r="E267">
        <f>'Raw counts'!E267/'Raw counts'!E$1246*10000</f>
        <v>0.48551024401843945</v>
      </c>
      <c r="F267">
        <f>'Raw counts'!F267/'Raw counts'!F$1246*10000</f>
        <v>3.777410424613984E-2</v>
      </c>
      <c r="G267">
        <f>'Raw counts'!G267/'Raw counts'!G$1246*10000</f>
        <v>0</v>
      </c>
      <c r="H267">
        <f>'Raw counts'!H267/'Raw counts'!H$1246*10000</f>
        <v>0</v>
      </c>
      <c r="I267">
        <f>'Raw counts'!I267/'Raw counts'!I$1246*10000</f>
        <v>2.8136819222624704E-2</v>
      </c>
      <c r="J267">
        <f>'Raw counts'!J267/'Raw counts'!J$1246*10000</f>
        <v>0</v>
      </c>
      <c r="K267">
        <f>'Raw counts'!K267/'Raw counts'!K$1246*10000</f>
        <v>5.8645694966146774E-3</v>
      </c>
      <c r="L267">
        <f>'Raw counts'!L267/'Raw counts'!L$1246*10000</f>
        <v>6.7835333797327022E-2</v>
      </c>
      <c r="M267">
        <f>'Raw counts'!M267/'Raw counts'!M$1246*10000</f>
        <v>0</v>
      </c>
      <c r="N267">
        <f>'Raw counts'!N267/'Raw counts'!N$1246*10000</f>
        <v>1.5679338708210644E-2</v>
      </c>
      <c r="O267">
        <f>'Raw counts'!O267/'Raw counts'!O$1246*10000</f>
        <v>0</v>
      </c>
      <c r="P267">
        <f>'Raw counts'!P267/'Raw counts'!P$1246*10000</f>
        <v>2.98588423229184E-2</v>
      </c>
      <c r="Q267">
        <f>'Raw counts'!Q267/'Raw counts'!Q$1246*10000</f>
        <v>1.9873969224164956E-2</v>
      </c>
      <c r="R267">
        <f>'Raw counts'!R267/'Raw counts'!R$1246*10000</f>
        <v>0.16433676506159292</v>
      </c>
      <c r="S267">
        <f>'Raw counts'!S267/'Raw counts'!S$1246*10000</f>
        <v>2.8309444880095343E-2</v>
      </c>
      <c r="T267">
        <f>'Raw counts'!T267/'Raw counts'!T$1246*10000</f>
        <v>6.8259711821148632E-3</v>
      </c>
      <c r="U267">
        <f t="shared" si="16"/>
        <v>1</v>
      </c>
      <c r="V267">
        <f t="shared" si="17"/>
        <v>0.73312596343717951</v>
      </c>
      <c r="W267">
        <f t="shared" si="18"/>
        <v>6.4080040948935629E-2</v>
      </c>
      <c r="X267">
        <f t="shared" si="19"/>
        <v>4.1534165445147743E-2</v>
      </c>
    </row>
    <row r="268" spans="1:24" x14ac:dyDescent="0.25">
      <c r="A268">
        <v>274</v>
      </c>
      <c r="B268" t="s">
        <v>115</v>
      </c>
      <c r="C268">
        <v>26400</v>
      </c>
      <c r="D268">
        <v>879</v>
      </c>
      <c r="E268">
        <f>'Raw counts'!E268/'Raw counts'!E$1246*10000</f>
        <v>10.844713511799632</v>
      </c>
      <c r="F268">
        <f>'Raw counts'!F268/'Raw counts'!F$1246*10000</f>
        <v>19.113696748546758</v>
      </c>
      <c r="G268">
        <f>'Raw counts'!G268/'Raw counts'!G$1246*10000</f>
        <v>22.067162524899942</v>
      </c>
      <c r="H268">
        <f>'Raw counts'!H268/'Raw counts'!H$1246*10000</f>
        <v>20.63379092378586</v>
      </c>
      <c r="I268">
        <f>'Raw counts'!I268/'Raw counts'!I$1246*10000</f>
        <v>15.762246128514358</v>
      </c>
      <c r="J268">
        <f>'Raw counts'!J268/'Raw counts'!J$1246*10000</f>
        <v>15.906312597057243</v>
      </c>
      <c r="K268">
        <f>'Raw counts'!K268/'Raw counts'!K$1246*10000</f>
        <v>17.693406171286483</v>
      </c>
      <c r="L268">
        <f>'Raw counts'!L268/'Raw counts'!L$1246*10000</f>
        <v>13.248240690617967</v>
      </c>
      <c r="M268">
        <f>'Raw counts'!M268/'Raw counts'!M$1246*10000</f>
        <v>23.511299148461323</v>
      </c>
      <c r="N268">
        <f>'Raw counts'!N268/'Raw counts'!N$1246*10000</f>
        <v>17.357027949989181</v>
      </c>
      <c r="O268">
        <f>'Raw counts'!O268/'Raw counts'!O$1246*10000</f>
        <v>26.570323821953188</v>
      </c>
      <c r="P268">
        <f>'Raw counts'!P268/'Raw counts'!P$1246*10000</f>
        <v>17.552022812155535</v>
      </c>
      <c r="Q268">
        <f>'Raw counts'!Q268/'Raw counts'!Q$1246*10000</f>
        <v>24.320769838071868</v>
      </c>
      <c r="R268">
        <f>'Raw counts'!R268/'Raw counts'!R$1246*10000</f>
        <v>21.897873944457256</v>
      </c>
      <c r="S268">
        <f>'Raw counts'!S268/'Raw counts'!S$1246*10000</f>
        <v>19.844920860946839</v>
      </c>
      <c r="T268">
        <f>'Raw counts'!T268/'Raw counts'!T$1246*10000</f>
        <v>24.798753304623297</v>
      </c>
      <c r="U268">
        <f t="shared" si="16"/>
        <v>1</v>
      </c>
      <c r="V268">
        <f t="shared" si="17"/>
        <v>2.3647290101737082E-2</v>
      </c>
      <c r="W268">
        <f t="shared" si="18"/>
        <v>17.613789639495874</v>
      </c>
      <c r="X268">
        <f t="shared" si="19"/>
        <v>22.497444097034663</v>
      </c>
    </row>
    <row r="269" spans="1:24" x14ac:dyDescent="0.25">
      <c r="A269">
        <v>275</v>
      </c>
      <c r="B269" t="s">
        <v>664</v>
      </c>
      <c r="C269">
        <v>49300</v>
      </c>
      <c r="D269">
        <v>477</v>
      </c>
      <c r="E269">
        <f>'Raw counts'!E269/'Raw counts'!E$1246*10000</f>
        <v>0</v>
      </c>
      <c r="F269">
        <f>'Raw counts'!F269/'Raw counts'!F$1246*10000</f>
        <v>0</v>
      </c>
      <c r="G269">
        <f>'Raw counts'!G269/'Raw counts'!G$1246*10000</f>
        <v>0</v>
      </c>
      <c r="H269">
        <f>'Raw counts'!H269/'Raw counts'!H$1246*10000</f>
        <v>0</v>
      </c>
      <c r="I269">
        <f>'Raw counts'!I269/'Raw counts'!I$1246*10000</f>
        <v>0</v>
      </c>
      <c r="J269">
        <f>'Raw counts'!J269/'Raw counts'!J$1246*10000</f>
        <v>0</v>
      </c>
      <c r="K269">
        <f>'Raw counts'!K269/'Raw counts'!K$1246*10000</f>
        <v>0</v>
      </c>
      <c r="L269">
        <f>'Raw counts'!L269/'Raw counts'!L$1246*10000</f>
        <v>0</v>
      </c>
      <c r="M269">
        <f>'Raw counts'!M269/'Raw counts'!M$1246*10000</f>
        <v>0</v>
      </c>
      <c r="N269">
        <f>'Raw counts'!N269/'Raw counts'!N$1246*10000</f>
        <v>0</v>
      </c>
      <c r="O269">
        <f>'Raw counts'!O269/'Raw counts'!O$1246*10000</f>
        <v>0</v>
      </c>
      <c r="P269">
        <f>'Raw counts'!P269/'Raw counts'!P$1246*10000</f>
        <v>0</v>
      </c>
      <c r="Q269">
        <f>'Raw counts'!Q269/'Raw counts'!Q$1246*10000</f>
        <v>0</v>
      </c>
      <c r="R269">
        <f>'Raw counts'!R269/'Raw counts'!R$1246*10000</f>
        <v>0</v>
      </c>
      <c r="S269">
        <f>'Raw counts'!S269/'Raw counts'!S$1246*10000</f>
        <v>0</v>
      </c>
      <c r="T269">
        <f>'Raw counts'!T269/'Raw counts'!T$1246*10000</f>
        <v>0</v>
      </c>
      <c r="U269">
        <f t="shared" si="16"/>
        <v>0</v>
      </c>
      <c r="V269" t="str">
        <f t="shared" si="17"/>
        <v/>
      </c>
      <c r="W269">
        <f t="shared" si="18"/>
        <v>0</v>
      </c>
      <c r="X269">
        <f t="shared" si="19"/>
        <v>0</v>
      </c>
    </row>
    <row r="270" spans="1:24" x14ac:dyDescent="0.25">
      <c r="A270">
        <v>276</v>
      </c>
      <c r="B270" t="s">
        <v>665</v>
      </c>
      <c r="C270">
        <v>33800</v>
      </c>
      <c r="D270">
        <v>961</v>
      </c>
      <c r="E270">
        <f>'Raw counts'!E270/'Raw counts'!E$1246*10000</f>
        <v>0</v>
      </c>
      <c r="F270">
        <f>'Raw counts'!F270/'Raw counts'!F$1246*10000</f>
        <v>0</v>
      </c>
      <c r="G270">
        <f>'Raw counts'!G270/'Raw counts'!G$1246*10000</f>
        <v>0</v>
      </c>
      <c r="H270">
        <f>'Raw counts'!H270/'Raw counts'!H$1246*10000</f>
        <v>0</v>
      </c>
      <c r="I270">
        <f>'Raw counts'!I270/'Raw counts'!I$1246*10000</f>
        <v>0</v>
      </c>
      <c r="J270">
        <f>'Raw counts'!J270/'Raw counts'!J$1246*10000</f>
        <v>0</v>
      </c>
      <c r="K270">
        <f>'Raw counts'!K270/'Raw counts'!K$1246*10000</f>
        <v>0</v>
      </c>
      <c r="L270">
        <f>'Raw counts'!L270/'Raw counts'!L$1246*10000</f>
        <v>0</v>
      </c>
      <c r="M270">
        <f>'Raw counts'!M270/'Raw counts'!M$1246*10000</f>
        <v>0</v>
      </c>
      <c r="N270">
        <f>'Raw counts'!N270/'Raw counts'!N$1246*10000</f>
        <v>0</v>
      </c>
      <c r="O270">
        <f>'Raw counts'!O270/'Raw counts'!O$1246*10000</f>
        <v>0</v>
      </c>
      <c r="P270">
        <f>'Raw counts'!P270/'Raw counts'!P$1246*10000</f>
        <v>0</v>
      </c>
      <c r="Q270">
        <f>'Raw counts'!Q270/'Raw counts'!Q$1246*10000</f>
        <v>0</v>
      </c>
      <c r="R270">
        <f>'Raw counts'!R270/'Raw counts'!R$1246*10000</f>
        <v>0</v>
      </c>
      <c r="S270">
        <f>'Raw counts'!S270/'Raw counts'!S$1246*10000</f>
        <v>0</v>
      </c>
      <c r="T270">
        <f>'Raw counts'!T270/'Raw counts'!T$1246*10000</f>
        <v>0</v>
      </c>
      <c r="U270">
        <f t="shared" si="16"/>
        <v>0</v>
      </c>
      <c r="V270" t="str">
        <f t="shared" si="17"/>
        <v/>
      </c>
      <c r="W270">
        <f t="shared" si="18"/>
        <v>0</v>
      </c>
      <c r="X270">
        <f t="shared" si="19"/>
        <v>0</v>
      </c>
    </row>
    <row r="271" spans="1:24" x14ac:dyDescent="0.25">
      <c r="A271">
        <v>277</v>
      </c>
      <c r="B271" t="s">
        <v>666</v>
      </c>
      <c r="C271">
        <v>103800</v>
      </c>
      <c r="D271">
        <v>871</v>
      </c>
      <c r="E271">
        <f>'Raw counts'!E271/'Raw counts'!E$1246*10000</f>
        <v>0</v>
      </c>
      <c r="F271">
        <f>'Raw counts'!F271/'Raw counts'!F$1246*10000</f>
        <v>0</v>
      </c>
      <c r="G271">
        <f>'Raw counts'!G271/'Raw counts'!G$1246*10000</f>
        <v>0</v>
      </c>
      <c r="H271">
        <f>'Raw counts'!H271/'Raw counts'!H$1246*10000</f>
        <v>0</v>
      </c>
      <c r="I271">
        <f>'Raw counts'!I271/'Raw counts'!I$1246*10000</f>
        <v>0</v>
      </c>
      <c r="J271">
        <f>'Raw counts'!J271/'Raw counts'!J$1246*10000</f>
        <v>0</v>
      </c>
      <c r="K271">
        <f>'Raw counts'!K271/'Raw counts'!K$1246*10000</f>
        <v>0</v>
      </c>
      <c r="L271">
        <f>'Raw counts'!L271/'Raw counts'!L$1246*10000</f>
        <v>0</v>
      </c>
      <c r="M271">
        <f>'Raw counts'!M271/'Raw counts'!M$1246*10000</f>
        <v>0</v>
      </c>
      <c r="N271">
        <f>'Raw counts'!N271/'Raw counts'!N$1246*10000</f>
        <v>0</v>
      </c>
      <c r="O271">
        <f>'Raw counts'!O271/'Raw counts'!O$1246*10000</f>
        <v>0</v>
      </c>
      <c r="P271">
        <f>'Raw counts'!P271/'Raw counts'!P$1246*10000</f>
        <v>0</v>
      </c>
      <c r="Q271">
        <f>'Raw counts'!Q271/'Raw counts'!Q$1246*10000</f>
        <v>0</v>
      </c>
      <c r="R271">
        <f>'Raw counts'!R271/'Raw counts'!R$1246*10000</f>
        <v>0</v>
      </c>
      <c r="S271">
        <f>'Raw counts'!S271/'Raw counts'!S$1246*10000</f>
        <v>0</v>
      </c>
      <c r="T271">
        <f>'Raw counts'!T271/'Raw counts'!T$1246*10000</f>
        <v>0</v>
      </c>
      <c r="U271">
        <f t="shared" si="16"/>
        <v>0</v>
      </c>
      <c r="V271" t="str">
        <f t="shared" si="17"/>
        <v/>
      </c>
      <c r="W271">
        <f t="shared" si="18"/>
        <v>0</v>
      </c>
      <c r="X271">
        <f t="shared" si="19"/>
        <v>0</v>
      </c>
    </row>
    <row r="272" spans="1:24" x14ac:dyDescent="0.25">
      <c r="A272">
        <v>278</v>
      </c>
      <c r="B272" t="s">
        <v>116</v>
      </c>
      <c r="C272">
        <v>50000</v>
      </c>
      <c r="D272">
        <v>477</v>
      </c>
      <c r="E272">
        <f>'Raw counts'!E272/'Raw counts'!E$1246*10000</f>
        <v>3.9038986968013298</v>
      </c>
      <c r="F272">
        <f>'Raw counts'!F272/'Raw counts'!F$1246*10000</f>
        <v>3.6168704815678896</v>
      </c>
      <c r="G272">
        <f>'Raw counts'!G272/'Raw counts'!G$1246*10000</f>
        <v>3.5208281781301034</v>
      </c>
      <c r="H272">
        <f>'Raw counts'!H272/'Raw counts'!H$1246*10000</f>
        <v>3.799850418586697</v>
      </c>
      <c r="I272">
        <f>'Raw counts'!I272/'Raw counts'!I$1246*10000</f>
        <v>3.8209800504324347</v>
      </c>
      <c r="J272">
        <f>'Raw counts'!J272/'Raw counts'!J$1246*10000</f>
        <v>8.2435048724681312</v>
      </c>
      <c r="K272">
        <f>'Raw counts'!K272/'Raw counts'!K$1246*10000</f>
        <v>3.6125748099146415</v>
      </c>
      <c r="L272">
        <f>'Raw counts'!L272/'Raw counts'!L$1246*10000</f>
        <v>2.5302579506402978</v>
      </c>
      <c r="M272">
        <f>'Raw counts'!M272/'Raw counts'!M$1246*10000</f>
        <v>3.8617180979887524</v>
      </c>
      <c r="N272">
        <f>'Raw counts'!N272/'Raw counts'!N$1246*10000</f>
        <v>3.0417917093928644</v>
      </c>
      <c r="O272">
        <f>'Raw counts'!O272/'Raw counts'!O$1246*10000</f>
        <v>2.9620826889698231</v>
      </c>
      <c r="P272">
        <f>'Raw counts'!P272/'Raw counts'!P$1246*10000</f>
        <v>2.7370605462675206</v>
      </c>
      <c r="Q272">
        <f>'Raw counts'!Q272/'Raw counts'!Q$1246*10000</f>
        <v>3.44813366039262</v>
      </c>
      <c r="R272">
        <f>'Raw counts'!R272/'Raw counts'!R$1246*10000</f>
        <v>3.9492178853864042</v>
      </c>
      <c r="S272">
        <f>'Raw counts'!S272/'Raw counts'!S$1246*10000</f>
        <v>2.6724115966810005</v>
      </c>
      <c r="T272">
        <f>'Raw counts'!T272/'Raw counts'!T$1246*10000</f>
        <v>3.8361958043485531</v>
      </c>
      <c r="U272">
        <f t="shared" si="16"/>
        <v>1</v>
      </c>
      <c r="V272">
        <f t="shared" si="17"/>
        <v>0.29274332633341749</v>
      </c>
      <c r="W272">
        <f t="shared" si="18"/>
        <v>3.9952275265923136</v>
      </c>
      <c r="X272">
        <f t="shared" si="19"/>
        <v>3.2675170303409868</v>
      </c>
    </row>
    <row r="273" spans="1:24" x14ac:dyDescent="0.25">
      <c r="A273">
        <v>279</v>
      </c>
      <c r="B273" t="s">
        <v>117</v>
      </c>
      <c r="C273">
        <v>25800</v>
      </c>
      <c r="D273">
        <v>894</v>
      </c>
      <c r="E273">
        <f>'Raw counts'!E273/'Raw counts'!E$1246*10000</f>
        <v>9.9083723269069272E-3</v>
      </c>
      <c r="F273">
        <f>'Raw counts'!F273/'Raw counts'!F$1246*10000</f>
        <v>0.1652617060768618</v>
      </c>
      <c r="G273">
        <f>'Raw counts'!G273/'Raw counts'!G$1246*10000</f>
        <v>0.17852086536997705</v>
      </c>
      <c r="H273">
        <f>'Raw counts'!H273/'Raw counts'!H$1246*10000</f>
        <v>0</v>
      </c>
      <c r="I273">
        <f>'Raw counts'!I273/'Raw counts'!I$1246*10000</f>
        <v>6.7528366134299286E-2</v>
      </c>
      <c r="J273">
        <f>'Raw counts'!J273/'Raw counts'!J$1246*10000</f>
        <v>7.1838822418022918E-2</v>
      </c>
      <c r="K273">
        <f>'Raw counts'!K273/'Raw counts'!K$1246*10000</f>
        <v>1.1729138993229355E-2</v>
      </c>
      <c r="L273">
        <f>'Raw counts'!L273/'Raw counts'!L$1246*10000</f>
        <v>2.7134133518930806E-2</v>
      </c>
      <c r="M273">
        <f>'Raw counts'!M273/'Raw counts'!M$1246*10000</f>
        <v>8.5247640132202041E-2</v>
      </c>
      <c r="N273">
        <f>'Raw counts'!N273/'Raw counts'!N$1246*10000</f>
        <v>3.1358677416421288E-2</v>
      </c>
      <c r="O273">
        <f>'Raw counts'!O273/'Raw counts'!O$1246*10000</f>
        <v>5.7473246203892089E-2</v>
      </c>
      <c r="P273">
        <f>'Raw counts'!P273/'Raw counts'!P$1246*10000</f>
        <v>8.4600053248268817E-2</v>
      </c>
      <c r="Q273">
        <f>'Raw counts'!Q273/'Raw counts'!Q$1246*10000</f>
        <v>6.459039997853612E-2</v>
      </c>
      <c r="R273">
        <f>'Raw counts'!R273/'Raw counts'!R$1246*10000</f>
        <v>5.6490762989922561E-2</v>
      </c>
      <c r="S273">
        <f>'Raw counts'!S273/'Raw counts'!S$1246*10000</f>
        <v>0.14154722440047673</v>
      </c>
      <c r="T273">
        <f>'Raw counts'!T273/'Raw counts'!T$1246*10000</f>
        <v>6.1433740639033764E-2</v>
      </c>
      <c r="U273">
        <f t="shared" si="16"/>
        <v>1</v>
      </c>
      <c r="V273">
        <f t="shared" si="17"/>
        <v>0.65493092957583987</v>
      </c>
      <c r="W273">
        <f t="shared" si="18"/>
        <v>6.4852772238685144E-2</v>
      </c>
      <c r="X273">
        <f t="shared" si="19"/>
        <v>7.7689237910021677E-2</v>
      </c>
    </row>
    <row r="274" spans="1:24" x14ac:dyDescent="0.25">
      <c r="A274">
        <v>280</v>
      </c>
      <c r="B274" t="s">
        <v>667</v>
      </c>
      <c r="C274">
        <v>87100</v>
      </c>
      <c r="D274">
        <v>987</v>
      </c>
      <c r="E274">
        <f>'Raw counts'!E274/'Raw counts'!E$1246*10000</f>
        <v>1.4862558490360393E-2</v>
      </c>
      <c r="F274">
        <f>'Raw counts'!F274/'Raw counts'!F$1246*10000</f>
        <v>0</v>
      </c>
      <c r="G274">
        <f>'Raw counts'!G274/'Raw counts'!G$1246*10000</f>
        <v>0</v>
      </c>
      <c r="H274">
        <f>'Raw counts'!H274/'Raw counts'!H$1246*10000</f>
        <v>0</v>
      </c>
      <c r="I274">
        <f>'Raw counts'!I274/'Raw counts'!I$1246*10000</f>
        <v>0</v>
      </c>
      <c r="J274">
        <f>'Raw counts'!J274/'Raw counts'!J$1246*10000</f>
        <v>0.2334761728585745</v>
      </c>
      <c r="K274">
        <f>'Raw counts'!K274/'Raw counts'!K$1246*10000</f>
        <v>0</v>
      </c>
      <c r="L274">
        <f>'Raw counts'!L274/'Raw counts'!L$1246*10000</f>
        <v>1.68231627817371</v>
      </c>
      <c r="M274">
        <f>'Raw counts'!M274/'Raw counts'!M$1246*10000</f>
        <v>0</v>
      </c>
      <c r="N274">
        <f>'Raw counts'!N274/'Raw counts'!N$1246*10000</f>
        <v>0</v>
      </c>
      <c r="O274">
        <f>'Raw counts'!O274/'Raw counts'!O$1246*10000</f>
        <v>0</v>
      </c>
      <c r="P274">
        <f>'Raw counts'!P274/'Raw counts'!P$1246*10000</f>
        <v>0</v>
      </c>
      <c r="Q274">
        <f>'Raw counts'!Q274/'Raw counts'!Q$1246*10000</f>
        <v>0</v>
      </c>
      <c r="R274">
        <f>'Raw counts'!R274/'Raw counts'!R$1246*10000</f>
        <v>0</v>
      </c>
      <c r="S274">
        <f>'Raw counts'!S274/'Raw counts'!S$1246*10000</f>
        <v>0</v>
      </c>
      <c r="T274">
        <f>'Raw counts'!T274/'Raw counts'!T$1246*10000</f>
        <v>0</v>
      </c>
      <c r="U274">
        <f t="shared" si="16"/>
        <v>1</v>
      </c>
      <c r="V274">
        <f t="shared" si="17"/>
        <v>0.39236039360037755</v>
      </c>
      <c r="W274">
        <f t="shared" si="18"/>
        <v>0.19306550095226449</v>
      </c>
      <c r="X274">
        <f t="shared" si="19"/>
        <v>0</v>
      </c>
    </row>
    <row r="275" spans="1:24" x14ac:dyDescent="0.25">
      <c r="A275">
        <v>281</v>
      </c>
      <c r="B275" t="s">
        <v>118</v>
      </c>
      <c r="C275">
        <v>14900</v>
      </c>
      <c r="D275">
        <v>394</v>
      </c>
      <c r="E275">
        <f>'Raw counts'!E275/'Raw counts'!E$1246*10000</f>
        <v>4.1813331219547241</v>
      </c>
      <c r="F275">
        <f>'Raw counts'!F275/'Raw counts'!F$1246*10000</f>
        <v>3.5413222730756102</v>
      </c>
      <c r="G275">
        <f>'Raw counts'!G275/'Raw counts'!G$1246*10000</f>
        <v>0.78350824245712147</v>
      </c>
      <c r="H275">
        <f>'Raw counts'!H275/'Raw counts'!H$1246*10000</f>
        <v>2.1834061135371181</v>
      </c>
      <c r="I275">
        <f>'Raw counts'!I275/'Raw counts'!I$1246*10000</f>
        <v>1.7332280641136819</v>
      </c>
      <c r="J275">
        <f>'Raw counts'!J275/'Raw counts'!J$1246*10000</f>
        <v>2.9573648562086103</v>
      </c>
      <c r="K275">
        <f>'Raw counts'!K275/'Raw counts'!K$1246*10000</f>
        <v>5.4247267843685769</v>
      </c>
      <c r="L275">
        <f>'Raw counts'!L275/'Raw counts'!L$1246*10000</f>
        <v>0.94969467316257827</v>
      </c>
      <c r="M275">
        <f>'Raw counts'!M275/'Raw counts'!M$1246*10000</f>
        <v>18.575460784806825</v>
      </c>
      <c r="N275">
        <f>'Raw counts'!N275/'Raw counts'!N$1246*10000</f>
        <v>2.2499851046282271</v>
      </c>
      <c r="O275">
        <f>'Raw counts'!O275/'Raw counts'!O$1246*10000</f>
        <v>1.2025171513429729</v>
      </c>
      <c r="P275">
        <f>'Raw counts'!P275/'Raw counts'!P$1246*10000</f>
        <v>0.35332963415453444</v>
      </c>
      <c r="Q275">
        <f>'Raw counts'!Q275/'Raw counts'!Q$1246*10000</f>
        <v>0.66080947670348489</v>
      </c>
      <c r="R275">
        <f>'Raw counts'!R275/'Raw counts'!R$1246*10000</f>
        <v>0.44679058001120575</v>
      </c>
      <c r="S275">
        <f>'Raw counts'!S275/'Raw counts'!S$1246*10000</f>
        <v>4.9428290760646476</v>
      </c>
      <c r="T275">
        <f>'Raw counts'!T275/'Raw counts'!T$1246*10000</f>
        <v>7.1740957124027211</v>
      </c>
      <c r="U275">
        <f t="shared" si="16"/>
        <v>1</v>
      </c>
      <c r="V275">
        <f t="shared" si="17"/>
        <v>0.45626109927635894</v>
      </c>
      <c r="W275">
        <f t="shared" si="18"/>
        <v>4.2580030018313071</v>
      </c>
      <c r="X275">
        <f t="shared" si="19"/>
        <v>2.4633952717799277</v>
      </c>
    </row>
    <row r="276" spans="1:24" x14ac:dyDescent="0.25">
      <c r="A276">
        <v>283</v>
      </c>
      <c r="B276" t="s">
        <v>668</v>
      </c>
      <c r="C276">
        <v>87300</v>
      </c>
      <c r="D276">
        <v>987</v>
      </c>
      <c r="E276">
        <f>'Raw counts'!E276/'Raw counts'!E$1246*10000</f>
        <v>0</v>
      </c>
      <c r="F276">
        <f>'Raw counts'!F276/'Raw counts'!F$1246*10000</f>
        <v>0</v>
      </c>
      <c r="G276">
        <f>'Raw counts'!G276/'Raw counts'!G$1246*10000</f>
        <v>0</v>
      </c>
      <c r="H276">
        <f>'Raw counts'!H276/'Raw counts'!H$1246*10000</f>
        <v>0</v>
      </c>
      <c r="I276">
        <f>'Raw counts'!I276/'Raw counts'!I$1246*10000</f>
        <v>0</v>
      </c>
      <c r="J276">
        <f>'Raw counts'!J276/'Raw counts'!J$1246*10000</f>
        <v>0</v>
      </c>
      <c r="K276">
        <f>'Raw counts'!K276/'Raw counts'!K$1246*10000</f>
        <v>0</v>
      </c>
      <c r="L276">
        <f>'Raw counts'!L276/'Raw counts'!L$1246*10000</f>
        <v>0</v>
      </c>
      <c r="M276">
        <f>'Raw counts'!M276/'Raw counts'!M$1246*10000</f>
        <v>0</v>
      </c>
      <c r="N276">
        <f>'Raw counts'!N276/'Raw counts'!N$1246*10000</f>
        <v>0</v>
      </c>
      <c r="O276">
        <f>'Raw counts'!O276/'Raw counts'!O$1246*10000</f>
        <v>0</v>
      </c>
      <c r="P276">
        <f>'Raw counts'!P276/'Raw counts'!P$1246*10000</f>
        <v>0</v>
      </c>
      <c r="Q276">
        <f>'Raw counts'!Q276/'Raw counts'!Q$1246*10000</f>
        <v>0</v>
      </c>
      <c r="R276">
        <f>'Raw counts'!R276/'Raw counts'!R$1246*10000</f>
        <v>0</v>
      </c>
      <c r="S276">
        <f>'Raw counts'!S276/'Raw counts'!S$1246*10000</f>
        <v>0</v>
      </c>
      <c r="T276">
        <f>'Raw counts'!T276/'Raw counts'!T$1246*10000</f>
        <v>0</v>
      </c>
      <c r="U276">
        <f t="shared" si="16"/>
        <v>0</v>
      </c>
      <c r="V276" t="str">
        <f t="shared" si="17"/>
        <v/>
      </c>
      <c r="W276">
        <f t="shared" si="18"/>
        <v>0</v>
      </c>
      <c r="X276">
        <f t="shared" si="19"/>
        <v>0</v>
      </c>
    </row>
    <row r="277" spans="1:24" x14ac:dyDescent="0.25">
      <c r="A277">
        <v>284</v>
      </c>
      <c r="B277" t="s">
        <v>669</v>
      </c>
      <c r="C277">
        <v>33900</v>
      </c>
      <c r="D277">
        <v>961</v>
      </c>
      <c r="E277">
        <f>'Raw counts'!E277/'Raw counts'!E$1246*10000</f>
        <v>0</v>
      </c>
      <c r="F277">
        <f>'Raw counts'!F277/'Raw counts'!F$1246*10000</f>
        <v>0</v>
      </c>
      <c r="G277">
        <f>'Raw counts'!G277/'Raw counts'!G$1246*10000</f>
        <v>0</v>
      </c>
      <c r="H277">
        <f>'Raw counts'!H277/'Raw counts'!H$1246*10000</f>
        <v>0</v>
      </c>
      <c r="I277">
        <f>'Raw counts'!I277/'Raw counts'!I$1246*10000</f>
        <v>0</v>
      </c>
      <c r="J277">
        <f>'Raw counts'!J277/'Raw counts'!J$1246*10000</f>
        <v>0</v>
      </c>
      <c r="K277">
        <f>'Raw counts'!K277/'Raw counts'!K$1246*10000</f>
        <v>0</v>
      </c>
      <c r="L277">
        <f>'Raw counts'!L277/'Raw counts'!L$1246*10000</f>
        <v>0</v>
      </c>
      <c r="M277">
        <f>'Raw counts'!M277/'Raw counts'!M$1246*10000</f>
        <v>0</v>
      </c>
      <c r="N277">
        <f>'Raw counts'!N277/'Raw counts'!N$1246*10000</f>
        <v>0</v>
      </c>
      <c r="O277">
        <f>'Raw counts'!O277/'Raw counts'!O$1246*10000</f>
        <v>0</v>
      </c>
      <c r="P277">
        <f>'Raw counts'!P277/'Raw counts'!P$1246*10000</f>
        <v>0</v>
      </c>
      <c r="Q277">
        <f>'Raw counts'!Q277/'Raw counts'!Q$1246*10000</f>
        <v>0</v>
      </c>
      <c r="R277">
        <f>'Raw counts'!R277/'Raw counts'!R$1246*10000</f>
        <v>0</v>
      </c>
      <c r="S277">
        <f>'Raw counts'!S277/'Raw counts'!S$1246*10000</f>
        <v>0</v>
      </c>
      <c r="T277">
        <f>'Raw counts'!T277/'Raw counts'!T$1246*10000</f>
        <v>0</v>
      </c>
      <c r="U277">
        <f t="shared" si="16"/>
        <v>0</v>
      </c>
      <c r="V277" t="str">
        <f t="shared" si="17"/>
        <v/>
      </c>
      <c r="W277">
        <f t="shared" si="18"/>
        <v>0</v>
      </c>
      <c r="X277">
        <f t="shared" si="19"/>
        <v>0</v>
      </c>
    </row>
    <row r="278" spans="1:24" x14ac:dyDescent="0.25">
      <c r="A278">
        <v>285</v>
      </c>
      <c r="B278" t="s">
        <v>670</v>
      </c>
      <c r="C278">
        <v>104000</v>
      </c>
      <c r="D278">
        <v>871</v>
      </c>
      <c r="E278">
        <f>'Raw counts'!E278/'Raw counts'!E$1246*10000</f>
        <v>0</v>
      </c>
      <c r="F278">
        <f>'Raw counts'!F278/'Raw counts'!F$1246*10000</f>
        <v>0</v>
      </c>
      <c r="G278">
        <f>'Raw counts'!G278/'Raw counts'!G$1246*10000</f>
        <v>0</v>
      </c>
      <c r="H278">
        <f>'Raw counts'!H278/'Raw counts'!H$1246*10000</f>
        <v>0</v>
      </c>
      <c r="I278">
        <f>'Raw counts'!I278/'Raw counts'!I$1246*10000</f>
        <v>0</v>
      </c>
      <c r="J278">
        <f>'Raw counts'!J278/'Raw counts'!J$1246*10000</f>
        <v>0</v>
      </c>
      <c r="K278">
        <f>'Raw counts'!K278/'Raw counts'!K$1246*10000</f>
        <v>0</v>
      </c>
      <c r="L278">
        <f>'Raw counts'!L278/'Raw counts'!L$1246*10000</f>
        <v>0</v>
      </c>
      <c r="M278">
        <f>'Raw counts'!M278/'Raw counts'!M$1246*10000</f>
        <v>0</v>
      </c>
      <c r="N278">
        <f>'Raw counts'!N278/'Raw counts'!N$1246*10000</f>
        <v>0</v>
      </c>
      <c r="O278">
        <f>'Raw counts'!O278/'Raw counts'!O$1246*10000</f>
        <v>0</v>
      </c>
      <c r="P278">
        <f>'Raw counts'!P278/'Raw counts'!P$1246*10000</f>
        <v>0</v>
      </c>
      <c r="Q278">
        <f>'Raw counts'!Q278/'Raw counts'!Q$1246*10000</f>
        <v>0</v>
      </c>
      <c r="R278">
        <f>'Raw counts'!R278/'Raw counts'!R$1246*10000</f>
        <v>0</v>
      </c>
      <c r="S278">
        <f>'Raw counts'!S278/'Raw counts'!S$1246*10000</f>
        <v>0</v>
      </c>
      <c r="T278">
        <f>'Raw counts'!T278/'Raw counts'!T$1246*10000</f>
        <v>0</v>
      </c>
      <c r="U278">
        <f t="shared" si="16"/>
        <v>0</v>
      </c>
      <c r="V278" t="str">
        <f t="shared" si="17"/>
        <v/>
      </c>
      <c r="W278">
        <f t="shared" si="18"/>
        <v>0</v>
      </c>
      <c r="X278">
        <f t="shared" si="19"/>
        <v>0</v>
      </c>
    </row>
    <row r="279" spans="1:24" x14ac:dyDescent="0.25">
      <c r="A279">
        <v>286</v>
      </c>
      <c r="B279" t="s">
        <v>671</v>
      </c>
      <c r="C279">
        <v>73700</v>
      </c>
      <c r="D279">
        <v>141</v>
      </c>
      <c r="E279">
        <f>'Raw counts'!E279/'Raw counts'!E$1246*10000</f>
        <v>4.4587675471081174E-2</v>
      </c>
      <c r="F279">
        <f>'Raw counts'!F279/'Raw counts'!F$1246*10000</f>
        <v>0</v>
      </c>
      <c r="G279">
        <f>'Raw counts'!G279/'Raw counts'!G$1246*10000</f>
        <v>9.917825853887615E-3</v>
      </c>
      <c r="H279">
        <f>'Raw counts'!H279/'Raw counts'!H$1246*10000</f>
        <v>0</v>
      </c>
      <c r="I279">
        <f>'Raw counts'!I279/'Raw counts'!I$1246*10000</f>
        <v>0.32638710298244655</v>
      </c>
      <c r="J279">
        <f>'Raw counts'!J279/'Raw counts'!J$1246*10000</f>
        <v>0</v>
      </c>
      <c r="K279">
        <f>'Raw counts'!K279/'Raw counts'!K$1246*10000</f>
        <v>0</v>
      </c>
      <c r="L279">
        <f>'Raw counts'!L279/'Raw counts'!L$1246*10000</f>
        <v>1.3567066759465403E-2</v>
      </c>
      <c r="M279">
        <f>'Raw counts'!M279/'Raw counts'!M$1246*10000</f>
        <v>0</v>
      </c>
      <c r="N279">
        <f>'Raw counts'!N279/'Raw counts'!N$1246*10000</f>
        <v>0</v>
      </c>
      <c r="O279">
        <f>'Raw counts'!O279/'Raw counts'!O$1246*10000</f>
        <v>0</v>
      </c>
      <c r="P279">
        <f>'Raw counts'!P279/'Raw counts'!P$1246*10000</f>
        <v>0</v>
      </c>
      <c r="Q279">
        <f>'Raw counts'!Q279/'Raw counts'!Q$1246*10000</f>
        <v>0</v>
      </c>
      <c r="R279">
        <f>'Raw counts'!R279/'Raw counts'!R$1246*10000</f>
        <v>0</v>
      </c>
      <c r="S279">
        <f>'Raw counts'!S279/'Raw counts'!S$1246*10000</f>
        <v>1.1323777952038139E-2</v>
      </c>
      <c r="T279">
        <f>'Raw counts'!T279/'Raw counts'!T$1246*10000</f>
        <v>0</v>
      </c>
      <c r="U279">
        <f t="shared" si="16"/>
        <v>1</v>
      </c>
      <c r="V279">
        <f t="shared" si="17"/>
        <v>0.3881299760506165</v>
      </c>
      <c r="W279">
        <f t="shared" si="18"/>
        <v>3.9445967106688073E-2</v>
      </c>
      <c r="X279">
        <f t="shared" si="19"/>
        <v>1.88729632533969E-3</v>
      </c>
    </row>
    <row r="280" spans="1:24" x14ac:dyDescent="0.25">
      <c r="A280">
        <v>287</v>
      </c>
      <c r="B280" t="s">
        <v>119</v>
      </c>
      <c r="C280">
        <v>54600</v>
      </c>
      <c r="D280">
        <v>809</v>
      </c>
      <c r="E280">
        <f>'Raw counts'!E280/'Raw counts'!E$1246*10000</f>
        <v>0.14862558490360392</v>
      </c>
      <c r="F280">
        <f>'Raw counts'!F280/'Raw counts'!F$1246*10000</f>
        <v>3.3052341215372358E-2</v>
      </c>
      <c r="G280">
        <f>'Raw counts'!G280/'Raw counts'!G$1246*10000</f>
        <v>0.27274021098190943</v>
      </c>
      <c r="H280">
        <f>'Raw counts'!H280/'Raw counts'!H$1246*10000</f>
        <v>6.0315086009312645E-3</v>
      </c>
      <c r="I280">
        <f>'Raw counts'!I280/'Raw counts'!I$1246*10000</f>
        <v>0</v>
      </c>
      <c r="J280">
        <f>'Raw counts'!J280/'Raw counts'!J$1246*10000</f>
        <v>0</v>
      </c>
      <c r="K280">
        <f>'Raw counts'!K280/'Raw counts'!K$1246*10000</f>
        <v>1.7593708489844033E-2</v>
      </c>
      <c r="L280">
        <f>'Raw counts'!L280/'Raw counts'!L$1246*10000</f>
        <v>3.3917666898663511E-2</v>
      </c>
      <c r="M280">
        <f>'Raw counts'!M280/'Raw counts'!M$1246*10000</f>
        <v>1.7049528026440407E-2</v>
      </c>
      <c r="N280">
        <f>'Raw counts'!N280/'Raw counts'!N$1246*10000</f>
        <v>3.1358677416421288E-2</v>
      </c>
      <c r="O280">
        <f>'Raw counts'!O280/'Raw counts'!O$1246*10000</f>
        <v>3.5368151510087438E-2</v>
      </c>
      <c r="P280">
        <f>'Raw counts'!P280/'Raw counts'!P$1246*10000</f>
        <v>4.9764737204864001E-3</v>
      </c>
      <c r="Q280">
        <f>'Raw counts'!Q280/'Raw counts'!Q$1246*10000</f>
        <v>5.9621907672494874E-2</v>
      </c>
      <c r="R280">
        <f>'Raw counts'!R280/'Raw counts'!R$1246*10000</f>
        <v>1.5406571724524335E-2</v>
      </c>
      <c r="S280">
        <f>'Raw counts'!S280/'Raw counts'!S$1246*10000</f>
        <v>0.10757589054436231</v>
      </c>
      <c r="T280">
        <f>'Raw counts'!T280/'Raw counts'!T$1246*10000</f>
        <v>6.8259711821148632E-3</v>
      </c>
      <c r="U280">
        <f t="shared" si="16"/>
        <v>1</v>
      </c>
      <c r="V280">
        <f t="shared" si="17"/>
        <v>0.64993816069469468</v>
      </c>
      <c r="W280">
        <f t="shared" si="18"/>
        <v>5.6036922653318624E-2</v>
      </c>
      <c r="X280">
        <f t="shared" si="19"/>
        <v>3.8295827725678376E-2</v>
      </c>
    </row>
    <row r="281" spans="1:24" x14ac:dyDescent="0.25">
      <c r="A281">
        <v>288</v>
      </c>
      <c r="B281" t="s">
        <v>120</v>
      </c>
      <c r="C281">
        <v>22900</v>
      </c>
      <c r="D281">
        <v>746</v>
      </c>
      <c r="E281">
        <f>'Raw counts'!E281/'Raw counts'!E$1246*10000</f>
        <v>10.745629788530564</v>
      </c>
      <c r="F281">
        <f>'Raw counts'!F281/'Raw counts'!F$1246*10000</f>
        <v>7.1062533613050576</v>
      </c>
      <c r="G281">
        <f>'Raw counts'!G281/'Raw counts'!G$1246*10000</f>
        <v>5.2167763991448846</v>
      </c>
      <c r="H281">
        <f>'Raw counts'!H281/'Raw counts'!H$1246*10000</f>
        <v>3.190668049892639</v>
      </c>
      <c r="I281">
        <f>'Raw counts'!I281/'Raw counts'!I$1246*10000</f>
        <v>7.7545073777553686</v>
      </c>
      <c r="J281">
        <f>'Raw counts'!J281/'Raw counts'!J$1246*10000</f>
        <v>5.1304892343538038</v>
      </c>
      <c r="K281">
        <f>'Raw counts'!K281/'Raw counts'!K$1246*10000</f>
        <v>26.830405447012151</v>
      </c>
      <c r="L281">
        <f>'Raw counts'!L281/'Raw counts'!L$1246*10000</f>
        <v>6.0237776412026385</v>
      </c>
      <c r="M281">
        <f>'Raw counts'!M281/'Raw counts'!M$1246*10000</f>
        <v>15.165555179518742</v>
      </c>
      <c r="N281">
        <f>'Raw counts'!N281/'Raw counts'!N$1246*10000</f>
        <v>3.002593362622338</v>
      </c>
      <c r="O281">
        <f>'Raw counts'!O281/'Raw counts'!O$1246*10000</f>
        <v>8.0064652980960442</v>
      </c>
      <c r="P281">
        <f>'Raw counts'!P281/'Raw counts'!P$1246*10000</f>
        <v>8.116628638113319</v>
      </c>
      <c r="Q281">
        <f>'Raw counts'!Q281/'Raw counts'!Q$1246*10000</f>
        <v>7.199345351453756</v>
      </c>
      <c r="R281">
        <f>'Raw counts'!R281/'Raw counts'!R$1246*10000</f>
        <v>9.3055693216126993</v>
      </c>
      <c r="S281">
        <f>'Raw counts'!S281/'Raw counts'!S$1246*10000</f>
        <v>7.1509657767120842</v>
      </c>
      <c r="T281">
        <f>'Raw counts'!T281/'Raw counts'!T$1246*10000</f>
        <v>5.5085587439666952</v>
      </c>
      <c r="U281">
        <f t="shared" si="16"/>
        <v>1</v>
      </c>
      <c r="V281">
        <f t="shared" si="17"/>
        <v>0.63467930430438635</v>
      </c>
      <c r="W281">
        <f t="shared" si="18"/>
        <v>9.0166655841338201</v>
      </c>
      <c r="X281">
        <f t="shared" si="19"/>
        <v>7.5479221883257672</v>
      </c>
    </row>
    <row r="282" spans="1:24" x14ac:dyDescent="0.25">
      <c r="A282">
        <v>289</v>
      </c>
      <c r="B282" t="s">
        <v>121</v>
      </c>
      <c r="C282">
        <v>28400</v>
      </c>
      <c r="D282">
        <v>541</v>
      </c>
      <c r="E282">
        <f>'Raw counts'!E282/'Raw counts'!E$1246*10000</f>
        <v>7.5947673885741604</v>
      </c>
      <c r="F282">
        <f>'Raw counts'!F282/'Raw counts'!F$1246*10000</f>
        <v>6.7898952382436359</v>
      </c>
      <c r="G282">
        <f>'Raw counts'!G282/'Raw counts'!G$1246*10000</f>
        <v>8.6780976221516628</v>
      </c>
      <c r="H282">
        <f>'Raw counts'!H282/'Raw counts'!H$1246*10000</f>
        <v>14.952109821708605</v>
      </c>
      <c r="I282">
        <f>'Raw counts'!I282/'Raw counts'!I$1246*10000</f>
        <v>7.4337476386174464</v>
      </c>
      <c r="J282">
        <f>'Raw counts'!J282/'Raw counts'!J$1246*10000</f>
        <v>29.417997780180386</v>
      </c>
      <c r="K282">
        <f>'Raw counts'!K282/'Raw counts'!K$1246*10000</f>
        <v>12.092742302019465</v>
      </c>
      <c r="L282">
        <f>'Raw counts'!L282/'Raw counts'!L$1246*10000</f>
        <v>13.275374824136897</v>
      </c>
      <c r="M282">
        <f>'Raw counts'!M282/'Raw counts'!M$1246*10000</f>
        <v>18.183321640198695</v>
      </c>
      <c r="N282">
        <f>'Raw counts'!N282/'Raw counts'!N$1246*10000</f>
        <v>18.415383312793399</v>
      </c>
      <c r="O282">
        <f>'Raw counts'!O282/'Raw counts'!O$1246*10000</f>
        <v>9.0807729002149493</v>
      </c>
      <c r="P282">
        <f>'Raw counts'!P282/'Raw counts'!P$1246*10000</f>
        <v>5.8174977792486029</v>
      </c>
      <c r="Q282">
        <f>'Raw counts'!Q282/'Raw counts'!Q$1246*10000</f>
        <v>7.9694616588901486</v>
      </c>
      <c r="R282">
        <f>'Raw counts'!R282/'Raw counts'!R$1246*10000</f>
        <v>9.4544995149497666</v>
      </c>
      <c r="S282">
        <f>'Raw counts'!S282/'Raw counts'!S$1246*10000</f>
        <v>9.3987357001916543</v>
      </c>
      <c r="T282">
        <f>'Raw counts'!T282/'Raw counts'!T$1246*10000</f>
        <v>17.95230420896209</v>
      </c>
      <c r="U282">
        <f t="shared" si="16"/>
        <v>1</v>
      </c>
      <c r="V282">
        <f t="shared" si="17"/>
        <v>0.2588638202644587</v>
      </c>
      <c r="W282">
        <f t="shared" si="18"/>
        <v>13.683343756862437</v>
      </c>
      <c r="X282">
        <f t="shared" si="19"/>
        <v>9.9455452937428674</v>
      </c>
    </row>
    <row r="283" spans="1:24" x14ac:dyDescent="0.25">
      <c r="A283">
        <v>290</v>
      </c>
      <c r="B283" t="s">
        <v>672</v>
      </c>
      <c r="C283">
        <v>77200</v>
      </c>
      <c r="D283">
        <v>1097</v>
      </c>
      <c r="E283">
        <f>'Raw counts'!E283/'Raw counts'!E$1246*10000</f>
        <v>0</v>
      </c>
      <c r="F283">
        <f>'Raw counts'!F283/'Raw counts'!F$1246*10000</f>
        <v>0</v>
      </c>
      <c r="G283">
        <f>'Raw counts'!G283/'Raw counts'!G$1246*10000</f>
        <v>0</v>
      </c>
      <c r="H283">
        <f>'Raw counts'!H283/'Raw counts'!H$1246*10000</f>
        <v>0</v>
      </c>
      <c r="I283">
        <f>'Raw counts'!I283/'Raw counts'!I$1246*10000</f>
        <v>0</v>
      </c>
      <c r="J283">
        <f>'Raw counts'!J283/'Raw counts'!J$1246*10000</f>
        <v>0</v>
      </c>
      <c r="K283">
        <f>'Raw counts'!K283/'Raw counts'!K$1246*10000</f>
        <v>0</v>
      </c>
      <c r="L283">
        <f>'Raw counts'!L283/'Raw counts'!L$1246*10000</f>
        <v>0</v>
      </c>
      <c r="M283">
        <f>'Raw counts'!M283/'Raw counts'!M$1246*10000</f>
        <v>0</v>
      </c>
      <c r="N283">
        <f>'Raw counts'!N283/'Raw counts'!N$1246*10000</f>
        <v>0</v>
      </c>
      <c r="O283">
        <f>'Raw counts'!O283/'Raw counts'!O$1246*10000</f>
        <v>0</v>
      </c>
      <c r="P283">
        <f>'Raw counts'!P283/'Raw counts'!P$1246*10000</f>
        <v>0</v>
      </c>
      <c r="Q283">
        <f>'Raw counts'!Q283/'Raw counts'!Q$1246*10000</f>
        <v>0</v>
      </c>
      <c r="R283">
        <f>'Raw counts'!R283/'Raw counts'!R$1246*10000</f>
        <v>0</v>
      </c>
      <c r="S283">
        <f>'Raw counts'!S283/'Raw counts'!S$1246*10000</f>
        <v>0</v>
      </c>
      <c r="T283">
        <f>'Raw counts'!T283/'Raw counts'!T$1246*10000</f>
        <v>0</v>
      </c>
      <c r="U283">
        <f t="shared" si="16"/>
        <v>0</v>
      </c>
      <c r="V283" t="str">
        <f t="shared" si="17"/>
        <v/>
      </c>
      <c r="W283">
        <f t="shared" si="18"/>
        <v>0</v>
      </c>
      <c r="X283">
        <f t="shared" si="19"/>
        <v>0</v>
      </c>
    </row>
    <row r="284" spans="1:24" x14ac:dyDescent="0.25">
      <c r="A284">
        <v>291</v>
      </c>
      <c r="B284" t="s">
        <v>673</v>
      </c>
      <c r="C284">
        <v>34000</v>
      </c>
      <c r="D284">
        <v>961</v>
      </c>
      <c r="E284">
        <f>'Raw counts'!E284/'Raw counts'!E$1246*10000</f>
        <v>0</v>
      </c>
      <c r="F284">
        <f>'Raw counts'!F284/'Raw counts'!F$1246*10000</f>
        <v>0</v>
      </c>
      <c r="G284">
        <f>'Raw counts'!G284/'Raw counts'!G$1246*10000</f>
        <v>0</v>
      </c>
      <c r="H284">
        <f>'Raw counts'!H284/'Raw counts'!H$1246*10000</f>
        <v>0</v>
      </c>
      <c r="I284">
        <f>'Raw counts'!I284/'Raw counts'!I$1246*10000</f>
        <v>0</v>
      </c>
      <c r="J284">
        <f>'Raw counts'!J284/'Raw counts'!J$1246*10000</f>
        <v>0</v>
      </c>
      <c r="K284">
        <f>'Raw counts'!K284/'Raw counts'!K$1246*10000</f>
        <v>0</v>
      </c>
      <c r="L284">
        <f>'Raw counts'!L284/'Raw counts'!L$1246*10000</f>
        <v>0</v>
      </c>
      <c r="M284">
        <f>'Raw counts'!M284/'Raw counts'!M$1246*10000</f>
        <v>0</v>
      </c>
      <c r="N284">
        <f>'Raw counts'!N284/'Raw counts'!N$1246*10000</f>
        <v>0</v>
      </c>
      <c r="O284">
        <f>'Raw counts'!O284/'Raw counts'!O$1246*10000</f>
        <v>0</v>
      </c>
      <c r="P284">
        <f>'Raw counts'!P284/'Raw counts'!P$1246*10000</f>
        <v>0</v>
      </c>
      <c r="Q284">
        <f>'Raw counts'!Q284/'Raw counts'!Q$1246*10000</f>
        <v>0</v>
      </c>
      <c r="R284">
        <f>'Raw counts'!R284/'Raw counts'!R$1246*10000</f>
        <v>0</v>
      </c>
      <c r="S284">
        <f>'Raw counts'!S284/'Raw counts'!S$1246*10000</f>
        <v>0</v>
      </c>
      <c r="T284">
        <f>'Raw counts'!T284/'Raw counts'!T$1246*10000</f>
        <v>0</v>
      </c>
      <c r="U284">
        <f t="shared" si="16"/>
        <v>0</v>
      </c>
      <c r="V284" t="str">
        <f t="shared" si="17"/>
        <v/>
      </c>
      <c r="W284">
        <f t="shared" si="18"/>
        <v>0</v>
      </c>
      <c r="X284">
        <f t="shared" si="19"/>
        <v>0</v>
      </c>
    </row>
    <row r="285" spans="1:24" x14ac:dyDescent="0.25">
      <c r="A285">
        <v>292</v>
      </c>
      <c r="B285" t="s">
        <v>122</v>
      </c>
      <c r="C285">
        <v>50200</v>
      </c>
      <c r="D285">
        <v>278</v>
      </c>
      <c r="E285">
        <f>'Raw counts'!E285/'Raw counts'!E$1246*10000</f>
        <v>0.70844862137384546</v>
      </c>
      <c r="F285">
        <f>'Raw counts'!F285/'Raw counts'!F$1246*10000</f>
        <v>0.95851789524579845</v>
      </c>
      <c r="G285">
        <f>'Raw counts'!G285/'Raw counts'!G$1246*10000</f>
        <v>0.61986411586797585</v>
      </c>
      <c r="H285">
        <f>'Raw counts'!H285/'Raw counts'!H$1246*10000</f>
        <v>0.30760693864749455</v>
      </c>
      <c r="I285">
        <f>'Raw counts'!I285/'Raw counts'!I$1246*10000</f>
        <v>1.3955862334421851</v>
      </c>
      <c r="J285">
        <f>'Raw counts'!J285/'Raw counts'!J$1246*10000</f>
        <v>1.2871122349895772</v>
      </c>
      <c r="K285">
        <f>'Raw counts'!K285/'Raw counts'!K$1246*10000</f>
        <v>2.040870184821908</v>
      </c>
      <c r="L285">
        <f>'Raw counts'!L285/'Raw counts'!L$1246*10000</f>
        <v>1.6958833449331754</v>
      </c>
      <c r="M285">
        <f>'Raw counts'!M285/'Raw counts'!M$1246*10000</f>
        <v>0.53706013283287291</v>
      </c>
      <c r="N285">
        <f>'Raw counts'!N285/'Raw counts'!N$1246*10000</f>
        <v>0.1411140483738958</v>
      </c>
      <c r="O285">
        <f>'Raw counts'!O285/'Raw counts'!O$1246*10000</f>
        <v>0.3846286476722009</v>
      </c>
      <c r="P285">
        <f>'Raw counts'!P285/'Raw counts'!P$1246*10000</f>
        <v>0.49267089832815369</v>
      </c>
      <c r="Q285">
        <f>'Raw counts'!Q285/'Raw counts'!Q$1246*10000</f>
        <v>0.57137661519474259</v>
      </c>
      <c r="R285">
        <f>'Raw counts'!R285/'Raw counts'!R$1246*10000</f>
        <v>0.88844563611423666</v>
      </c>
      <c r="S285">
        <f>'Raw counts'!S285/'Raw counts'!S$1246*10000</f>
        <v>0.73038367790645986</v>
      </c>
      <c r="T285">
        <f>'Raw counts'!T285/'Raw counts'!T$1246*10000</f>
        <v>0.1638233083707567</v>
      </c>
      <c r="U285">
        <f t="shared" si="16"/>
        <v>1</v>
      </c>
      <c r="V285">
        <f t="shared" si="17"/>
        <v>0.13111331671233581</v>
      </c>
      <c r="W285">
        <f t="shared" si="18"/>
        <v>0.96920637505287266</v>
      </c>
      <c r="X285">
        <f t="shared" si="19"/>
        <v>0.53855479726442501</v>
      </c>
    </row>
    <row r="286" spans="1:24" x14ac:dyDescent="0.25">
      <c r="A286">
        <v>293</v>
      </c>
      <c r="B286" t="s">
        <v>674</v>
      </c>
      <c r="C286">
        <v>103700</v>
      </c>
      <c r="D286">
        <v>871</v>
      </c>
      <c r="E286">
        <f>'Raw counts'!E286/'Raw counts'!E$1246*10000</f>
        <v>0</v>
      </c>
      <c r="F286">
        <f>'Raw counts'!F286/'Raw counts'!F$1246*10000</f>
        <v>0</v>
      </c>
      <c r="G286">
        <f>'Raw counts'!G286/'Raw counts'!G$1246*10000</f>
        <v>0</v>
      </c>
      <c r="H286">
        <f>'Raw counts'!H286/'Raw counts'!H$1246*10000</f>
        <v>0</v>
      </c>
      <c r="I286">
        <f>'Raw counts'!I286/'Raw counts'!I$1246*10000</f>
        <v>0</v>
      </c>
      <c r="J286">
        <f>'Raw counts'!J286/'Raw counts'!J$1246*10000</f>
        <v>0</v>
      </c>
      <c r="K286">
        <f>'Raw counts'!K286/'Raw counts'!K$1246*10000</f>
        <v>0</v>
      </c>
      <c r="L286">
        <f>'Raw counts'!L286/'Raw counts'!L$1246*10000</f>
        <v>0</v>
      </c>
      <c r="M286">
        <f>'Raw counts'!M286/'Raw counts'!M$1246*10000</f>
        <v>0</v>
      </c>
      <c r="N286">
        <f>'Raw counts'!N286/'Raw counts'!N$1246*10000</f>
        <v>0</v>
      </c>
      <c r="O286">
        <f>'Raw counts'!O286/'Raw counts'!O$1246*10000</f>
        <v>0</v>
      </c>
      <c r="P286">
        <f>'Raw counts'!P286/'Raw counts'!P$1246*10000</f>
        <v>0</v>
      </c>
      <c r="Q286">
        <f>'Raw counts'!Q286/'Raw counts'!Q$1246*10000</f>
        <v>0</v>
      </c>
      <c r="R286">
        <f>'Raw counts'!R286/'Raw counts'!R$1246*10000</f>
        <v>0</v>
      </c>
      <c r="S286">
        <f>'Raw counts'!S286/'Raw counts'!S$1246*10000</f>
        <v>0</v>
      </c>
      <c r="T286">
        <f>'Raw counts'!T286/'Raw counts'!T$1246*10000</f>
        <v>0</v>
      </c>
      <c r="U286">
        <f t="shared" si="16"/>
        <v>0</v>
      </c>
      <c r="V286" t="str">
        <f t="shared" si="17"/>
        <v/>
      </c>
      <c r="W286">
        <f t="shared" si="18"/>
        <v>0</v>
      </c>
      <c r="X286">
        <f t="shared" si="19"/>
        <v>0</v>
      </c>
    </row>
    <row r="287" spans="1:24" x14ac:dyDescent="0.25">
      <c r="A287">
        <v>294</v>
      </c>
      <c r="B287" t="s">
        <v>675</v>
      </c>
      <c r="C287">
        <v>80700</v>
      </c>
      <c r="D287">
        <v>323</v>
      </c>
      <c r="E287">
        <f>'Raw counts'!E287/'Raw counts'!E$1246*10000</f>
        <v>0</v>
      </c>
      <c r="F287">
        <f>'Raw counts'!F287/'Raw counts'!F$1246*10000</f>
        <v>0</v>
      </c>
      <c r="G287">
        <f>'Raw counts'!G287/'Raw counts'!G$1246*10000</f>
        <v>0</v>
      </c>
      <c r="H287">
        <f>'Raw counts'!H287/'Raw counts'!H$1246*10000</f>
        <v>0</v>
      </c>
      <c r="I287">
        <f>'Raw counts'!I287/'Raw counts'!I$1246*10000</f>
        <v>0</v>
      </c>
      <c r="J287">
        <f>'Raw counts'!J287/'Raw counts'!J$1246*10000</f>
        <v>0</v>
      </c>
      <c r="K287">
        <f>'Raw counts'!K287/'Raw counts'!K$1246*10000</f>
        <v>0</v>
      </c>
      <c r="L287">
        <f>'Raw counts'!L287/'Raw counts'!L$1246*10000</f>
        <v>0</v>
      </c>
      <c r="M287">
        <f>'Raw counts'!M287/'Raw counts'!M$1246*10000</f>
        <v>0</v>
      </c>
      <c r="N287">
        <f>'Raw counts'!N287/'Raw counts'!N$1246*10000</f>
        <v>0</v>
      </c>
      <c r="O287">
        <f>'Raw counts'!O287/'Raw counts'!O$1246*10000</f>
        <v>0</v>
      </c>
      <c r="P287">
        <f>'Raw counts'!P287/'Raw counts'!P$1246*10000</f>
        <v>0</v>
      </c>
      <c r="Q287">
        <f>'Raw counts'!Q287/'Raw counts'!Q$1246*10000</f>
        <v>0</v>
      </c>
      <c r="R287">
        <f>'Raw counts'!R287/'Raw counts'!R$1246*10000</f>
        <v>0</v>
      </c>
      <c r="S287">
        <f>'Raw counts'!S287/'Raw counts'!S$1246*10000</f>
        <v>0</v>
      </c>
      <c r="T287">
        <f>'Raw counts'!T287/'Raw counts'!T$1246*10000</f>
        <v>0</v>
      </c>
      <c r="U287">
        <f t="shared" si="16"/>
        <v>0</v>
      </c>
      <c r="V287" t="str">
        <f t="shared" si="17"/>
        <v/>
      </c>
      <c r="W287">
        <f t="shared" si="18"/>
        <v>0</v>
      </c>
      <c r="X287">
        <f t="shared" si="19"/>
        <v>0</v>
      </c>
    </row>
    <row r="288" spans="1:24" x14ac:dyDescent="0.25">
      <c r="A288">
        <v>295</v>
      </c>
      <c r="B288" t="s">
        <v>123</v>
      </c>
      <c r="C288">
        <v>47100</v>
      </c>
      <c r="D288">
        <v>703</v>
      </c>
      <c r="E288">
        <f>'Raw counts'!E288/'Raw counts'!E$1246*10000</f>
        <v>0</v>
      </c>
      <c r="F288">
        <f>'Raw counts'!F288/'Raw counts'!F$1246*10000</f>
        <v>0</v>
      </c>
      <c r="G288">
        <f>'Raw counts'!G288/'Raw counts'!G$1246*10000</f>
        <v>0</v>
      </c>
      <c r="H288">
        <f>'Raw counts'!H288/'Raw counts'!H$1246*10000</f>
        <v>0</v>
      </c>
      <c r="I288">
        <f>'Raw counts'!I288/'Raw counts'!I$1246*10000</f>
        <v>0</v>
      </c>
      <c r="J288">
        <f>'Raw counts'!J288/'Raw counts'!J$1246*10000</f>
        <v>0</v>
      </c>
      <c r="K288">
        <f>'Raw counts'!K288/'Raw counts'!K$1246*10000</f>
        <v>0</v>
      </c>
      <c r="L288">
        <f>'Raw counts'!L288/'Raw counts'!L$1246*10000</f>
        <v>0</v>
      </c>
      <c r="M288">
        <f>'Raw counts'!M288/'Raw counts'!M$1246*10000</f>
        <v>0</v>
      </c>
      <c r="N288">
        <f>'Raw counts'!N288/'Raw counts'!N$1246*10000</f>
        <v>0</v>
      </c>
      <c r="O288">
        <f>'Raw counts'!O288/'Raw counts'!O$1246*10000</f>
        <v>0</v>
      </c>
      <c r="P288">
        <f>'Raw counts'!P288/'Raw counts'!P$1246*10000</f>
        <v>0</v>
      </c>
      <c r="Q288">
        <f>'Raw counts'!Q288/'Raw counts'!Q$1246*10000</f>
        <v>0</v>
      </c>
      <c r="R288">
        <f>'Raw counts'!R288/'Raw counts'!R$1246*10000</f>
        <v>0</v>
      </c>
      <c r="S288">
        <f>'Raw counts'!S288/'Raw counts'!S$1246*10000</f>
        <v>0</v>
      </c>
      <c r="T288">
        <f>'Raw counts'!T288/'Raw counts'!T$1246*10000</f>
        <v>0</v>
      </c>
      <c r="U288">
        <f t="shared" si="16"/>
        <v>0</v>
      </c>
      <c r="V288" t="str">
        <f t="shared" si="17"/>
        <v/>
      </c>
      <c r="W288">
        <f t="shared" si="18"/>
        <v>0</v>
      </c>
      <c r="X288">
        <f t="shared" si="19"/>
        <v>0</v>
      </c>
    </row>
    <row r="289" spans="1:24" x14ac:dyDescent="0.25">
      <c r="A289">
        <v>296</v>
      </c>
      <c r="B289" t="s">
        <v>124</v>
      </c>
      <c r="C289">
        <v>19700</v>
      </c>
      <c r="D289">
        <v>48</v>
      </c>
      <c r="E289">
        <f>'Raw counts'!E289/'Raw counts'!E$1246*10000</f>
        <v>0.18330488804777817</v>
      </c>
      <c r="F289">
        <f>'Raw counts'!F289/'Raw counts'!F$1246*10000</f>
        <v>2.1578457050607383</v>
      </c>
      <c r="G289">
        <f>'Raw counts'!G289/'Raw counts'!G$1246*10000</f>
        <v>16.210686358179306</v>
      </c>
      <c r="H289">
        <f>'Raw counts'!H289/'Raw counts'!H$1246*10000</f>
        <v>2.2557842167482933</v>
      </c>
      <c r="I289">
        <f>'Raw counts'!I289/'Raw counts'!I$1246*10000</f>
        <v>0.33201446682697144</v>
      </c>
      <c r="J289">
        <f>'Raw counts'!J289/'Raw counts'!J$1246*10000</f>
        <v>9.5425902445273785</v>
      </c>
      <c r="K289">
        <f>'Raw counts'!K289/'Raw counts'!K$1246*10000</f>
        <v>11.336212836956172</v>
      </c>
      <c r="L289">
        <f>'Raw counts'!L289/'Raw counts'!L$1246*10000</f>
        <v>7.1362771154788014</v>
      </c>
      <c r="M289">
        <f>'Raw counts'!M289/'Raw counts'!M$1246*10000</f>
        <v>13.298631860623519</v>
      </c>
      <c r="N289">
        <f>'Raw counts'!N289/'Raw counts'!N$1246*10000</f>
        <v>3.4572941851604466</v>
      </c>
      <c r="O289">
        <f>'Raw counts'!O289/'Raw counts'!O$1246*10000</f>
        <v>1.8612489732183515</v>
      </c>
      <c r="P289">
        <f>'Raw counts'!P289/'Raw counts'!P$1246*10000</f>
        <v>2.1299307523681792</v>
      </c>
      <c r="Q289">
        <f>'Raw counts'!Q289/'Raw counts'!Q$1246*10000</f>
        <v>3.2792049219872181</v>
      </c>
      <c r="R289">
        <f>'Raw counts'!R289/'Raw counts'!R$1246*10000</f>
        <v>2.3726120455767474</v>
      </c>
      <c r="S289">
        <f>'Raw counts'!S289/'Raw counts'!S$1246*10000</f>
        <v>1.9193803628704644</v>
      </c>
      <c r="T289">
        <f>'Raw counts'!T289/'Raw counts'!T$1246*10000</f>
        <v>2.491479481471925</v>
      </c>
      <c r="U289">
        <f t="shared" si="16"/>
        <v>1</v>
      </c>
      <c r="V289">
        <f t="shared" si="17"/>
        <v>9.6678784826314257E-2</v>
      </c>
      <c r="W289">
        <f t="shared" si="18"/>
        <v>6.5910641877609404</v>
      </c>
      <c r="X289">
        <f t="shared" si="19"/>
        <v>2.3423094229154811</v>
      </c>
    </row>
    <row r="290" spans="1:24" x14ac:dyDescent="0.25">
      <c r="A290">
        <v>297</v>
      </c>
      <c r="B290" t="s">
        <v>676</v>
      </c>
      <c r="C290">
        <v>32000</v>
      </c>
      <c r="D290">
        <v>589</v>
      </c>
      <c r="E290">
        <f>'Raw counts'!E290/'Raw counts'!E$1246*10000</f>
        <v>0</v>
      </c>
      <c r="F290">
        <f>'Raw counts'!F290/'Raw counts'!F$1246*10000</f>
        <v>0</v>
      </c>
      <c r="G290">
        <f>'Raw counts'!G290/'Raw counts'!G$1246*10000</f>
        <v>0</v>
      </c>
      <c r="H290">
        <f>'Raw counts'!H290/'Raw counts'!H$1246*10000</f>
        <v>0</v>
      </c>
      <c r="I290">
        <f>'Raw counts'!I290/'Raw counts'!I$1246*10000</f>
        <v>0</v>
      </c>
      <c r="J290">
        <f>'Raw counts'!J290/'Raw counts'!J$1246*10000</f>
        <v>0</v>
      </c>
      <c r="K290">
        <f>'Raw counts'!K290/'Raw counts'!K$1246*10000</f>
        <v>0</v>
      </c>
      <c r="L290">
        <f>'Raw counts'!L290/'Raw counts'!L$1246*10000</f>
        <v>0</v>
      </c>
      <c r="M290">
        <f>'Raw counts'!M290/'Raw counts'!M$1246*10000</f>
        <v>0</v>
      </c>
      <c r="N290">
        <f>'Raw counts'!N290/'Raw counts'!N$1246*10000</f>
        <v>0</v>
      </c>
      <c r="O290">
        <f>'Raw counts'!O290/'Raw counts'!O$1246*10000</f>
        <v>0</v>
      </c>
      <c r="P290">
        <f>'Raw counts'!P290/'Raw counts'!P$1246*10000</f>
        <v>0</v>
      </c>
      <c r="Q290">
        <f>'Raw counts'!Q290/'Raw counts'!Q$1246*10000</f>
        <v>0</v>
      </c>
      <c r="R290">
        <f>'Raw counts'!R290/'Raw counts'!R$1246*10000</f>
        <v>0</v>
      </c>
      <c r="S290">
        <f>'Raw counts'!S290/'Raw counts'!S$1246*10000</f>
        <v>0</v>
      </c>
      <c r="T290">
        <f>'Raw counts'!T290/'Raw counts'!T$1246*10000</f>
        <v>0</v>
      </c>
      <c r="U290">
        <f t="shared" si="16"/>
        <v>0</v>
      </c>
      <c r="V290" t="str">
        <f t="shared" si="17"/>
        <v/>
      </c>
      <c r="W290">
        <f t="shared" si="18"/>
        <v>0</v>
      </c>
      <c r="X290">
        <f t="shared" si="19"/>
        <v>0</v>
      </c>
    </row>
    <row r="291" spans="1:24" x14ac:dyDescent="0.25">
      <c r="A291">
        <v>298</v>
      </c>
      <c r="B291" t="s">
        <v>125</v>
      </c>
      <c r="C291">
        <v>52200</v>
      </c>
      <c r="D291">
        <v>835</v>
      </c>
      <c r="E291">
        <f>'Raw counts'!E291/'Raw counts'!E$1246*10000</f>
        <v>17.428826923029288</v>
      </c>
      <c r="F291">
        <f>'Raw counts'!F291/'Raw counts'!F$1246*10000</f>
        <v>17.158886853809022</v>
      </c>
      <c r="G291">
        <f>'Raw counts'!G291/'Raw counts'!G$1246*10000</f>
        <v>14.842026390342815</v>
      </c>
      <c r="H291">
        <f>'Raw counts'!H291/'Raw counts'!H$1246*10000</f>
        <v>18.100557311394727</v>
      </c>
      <c r="I291">
        <f>'Raw counts'!I291/'Raw counts'!I$1246*10000</f>
        <v>16.336237240655905</v>
      </c>
      <c r="J291">
        <f>'Raw counts'!J291/'Raw counts'!J$1246*10000</f>
        <v>4.9868115895177585</v>
      </c>
      <c r="K291">
        <f>'Raw counts'!K291/'Raw counts'!K$1246*10000</f>
        <v>13.465051564227299</v>
      </c>
      <c r="L291">
        <f>'Raw counts'!L291/'Raw counts'!L$1246*10000</f>
        <v>10.019278801865202</v>
      </c>
      <c r="M291">
        <f>'Raw counts'!M291/'Raw counts'!M$1246*10000</f>
        <v>4.935838363654498</v>
      </c>
      <c r="N291">
        <f>'Raw counts'!N291/'Raw counts'!N$1246*10000</f>
        <v>13.264720547146204</v>
      </c>
      <c r="O291">
        <f>'Raw counts'!O291/'Raw counts'!O$1246*10000</f>
        <v>10.570656282577383</v>
      </c>
      <c r="P291">
        <f>'Raw counts'!P291/'Raw counts'!P$1246*10000</f>
        <v>7.6339106872261384</v>
      </c>
      <c r="Q291">
        <f>'Raw counts'!Q291/'Raw counts'!Q$1246*10000</f>
        <v>18.721279009163389</v>
      </c>
      <c r="R291">
        <f>'Raw counts'!R291/'Raw counts'!R$1246*10000</f>
        <v>12.356070523068517</v>
      </c>
      <c r="S291">
        <f>'Raw counts'!S291/'Raw counts'!S$1246*10000</f>
        <v>14.970034452594419</v>
      </c>
      <c r="T291">
        <f>'Raw counts'!T291/'Raw counts'!T$1246*10000</f>
        <v>10.443735908635741</v>
      </c>
      <c r="U291">
        <f t="shared" si="16"/>
        <v>1</v>
      </c>
      <c r="V291">
        <f t="shared" si="17"/>
        <v>0.80150832768273705</v>
      </c>
      <c r="W291">
        <f t="shared" si="18"/>
        <v>13.053823558564272</v>
      </c>
      <c r="X291">
        <f t="shared" si="19"/>
        <v>12.449281143877599</v>
      </c>
    </row>
    <row r="292" spans="1:24" x14ac:dyDescent="0.25">
      <c r="A292">
        <v>299</v>
      </c>
      <c r="B292" t="s">
        <v>677</v>
      </c>
      <c r="C292">
        <v>1200</v>
      </c>
      <c r="D292">
        <v>500</v>
      </c>
      <c r="E292">
        <f>'Raw counts'!E292/'Raw counts'!E$1246*10000</f>
        <v>0</v>
      </c>
      <c r="F292">
        <f>'Raw counts'!F292/'Raw counts'!F$1246*10000</f>
        <v>0</v>
      </c>
      <c r="G292">
        <f>'Raw counts'!G292/'Raw counts'!G$1246*10000</f>
        <v>0</v>
      </c>
      <c r="H292">
        <f>'Raw counts'!H292/'Raw counts'!H$1246*10000</f>
        <v>0</v>
      </c>
      <c r="I292">
        <f>'Raw counts'!I292/'Raw counts'!I$1246*10000</f>
        <v>0</v>
      </c>
      <c r="J292">
        <f>'Raw counts'!J292/'Raw counts'!J$1246*10000</f>
        <v>0</v>
      </c>
      <c r="K292">
        <f>'Raw counts'!K292/'Raw counts'!K$1246*10000</f>
        <v>0</v>
      </c>
      <c r="L292">
        <f>'Raw counts'!L292/'Raw counts'!L$1246*10000</f>
        <v>0</v>
      </c>
      <c r="M292">
        <f>'Raw counts'!M292/'Raw counts'!M$1246*10000</f>
        <v>0</v>
      </c>
      <c r="N292">
        <f>'Raw counts'!N292/'Raw counts'!N$1246*10000</f>
        <v>0</v>
      </c>
      <c r="O292">
        <f>'Raw counts'!O292/'Raw counts'!O$1246*10000</f>
        <v>0</v>
      </c>
      <c r="P292">
        <f>'Raw counts'!P292/'Raw counts'!P$1246*10000</f>
        <v>0</v>
      </c>
      <c r="Q292">
        <f>'Raw counts'!Q292/'Raw counts'!Q$1246*10000</f>
        <v>0</v>
      </c>
      <c r="R292">
        <f>'Raw counts'!R292/'Raw counts'!R$1246*10000</f>
        <v>0</v>
      </c>
      <c r="S292">
        <f>'Raw counts'!S292/'Raw counts'!S$1246*10000</f>
        <v>0</v>
      </c>
      <c r="T292">
        <f>'Raw counts'!T292/'Raw counts'!T$1246*10000</f>
        <v>0</v>
      </c>
      <c r="U292">
        <f t="shared" si="16"/>
        <v>0</v>
      </c>
      <c r="V292" t="str">
        <f t="shared" si="17"/>
        <v/>
      </c>
      <c r="W292">
        <f t="shared" si="18"/>
        <v>0</v>
      </c>
      <c r="X292">
        <f t="shared" si="19"/>
        <v>0</v>
      </c>
    </row>
    <row r="293" spans="1:24" x14ac:dyDescent="0.25">
      <c r="A293">
        <v>300</v>
      </c>
      <c r="B293" t="s">
        <v>678</v>
      </c>
      <c r="C293">
        <v>69300</v>
      </c>
      <c r="D293">
        <v>178</v>
      </c>
      <c r="E293">
        <f>'Raw counts'!E293/'Raw counts'!E$1246*10000</f>
        <v>0</v>
      </c>
      <c r="F293">
        <f>'Raw counts'!F293/'Raw counts'!F$1246*10000</f>
        <v>0</v>
      </c>
      <c r="G293">
        <f>'Raw counts'!G293/'Raw counts'!G$1246*10000</f>
        <v>0</v>
      </c>
      <c r="H293">
        <f>'Raw counts'!H293/'Raw counts'!H$1246*10000</f>
        <v>0</v>
      </c>
      <c r="I293">
        <f>'Raw counts'!I293/'Raw counts'!I$1246*10000</f>
        <v>0</v>
      </c>
      <c r="J293">
        <f>'Raw counts'!J293/'Raw counts'!J$1246*10000</f>
        <v>0</v>
      </c>
      <c r="K293">
        <f>'Raw counts'!K293/'Raw counts'!K$1246*10000</f>
        <v>0</v>
      </c>
      <c r="L293">
        <f>'Raw counts'!L293/'Raw counts'!L$1246*10000</f>
        <v>0</v>
      </c>
      <c r="M293">
        <f>'Raw counts'!M293/'Raw counts'!M$1246*10000</f>
        <v>0</v>
      </c>
      <c r="N293">
        <f>'Raw counts'!N293/'Raw counts'!N$1246*10000</f>
        <v>0</v>
      </c>
      <c r="O293">
        <f>'Raw counts'!O293/'Raw counts'!O$1246*10000</f>
        <v>0</v>
      </c>
      <c r="P293">
        <f>'Raw counts'!P293/'Raw counts'!P$1246*10000</f>
        <v>0</v>
      </c>
      <c r="Q293">
        <f>'Raw counts'!Q293/'Raw counts'!Q$1246*10000</f>
        <v>0</v>
      </c>
      <c r="R293">
        <f>'Raw counts'!R293/'Raw counts'!R$1246*10000</f>
        <v>0</v>
      </c>
      <c r="S293">
        <f>'Raw counts'!S293/'Raw counts'!S$1246*10000</f>
        <v>0</v>
      </c>
      <c r="T293">
        <f>'Raw counts'!T293/'Raw counts'!T$1246*10000</f>
        <v>0</v>
      </c>
      <c r="U293">
        <f t="shared" si="16"/>
        <v>0</v>
      </c>
      <c r="V293" t="str">
        <f t="shared" si="17"/>
        <v/>
      </c>
      <c r="W293">
        <f t="shared" si="18"/>
        <v>0</v>
      </c>
      <c r="X293">
        <f t="shared" si="19"/>
        <v>0</v>
      </c>
    </row>
    <row r="294" spans="1:24" x14ac:dyDescent="0.25">
      <c r="A294">
        <v>301</v>
      </c>
      <c r="B294" t="s">
        <v>126</v>
      </c>
      <c r="C294">
        <v>112600</v>
      </c>
      <c r="D294">
        <v>768</v>
      </c>
      <c r="E294">
        <f>'Raw counts'!E294/'Raw counts'!E$1246*10000</f>
        <v>12.548953552027625</v>
      </c>
      <c r="F294">
        <f>'Raw counts'!F294/'Raw counts'!F$1246*10000</f>
        <v>11.506936505980349</v>
      </c>
      <c r="G294">
        <f>'Raw counts'!G294/'Raw counts'!G$1246*10000</f>
        <v>14.405642052771761</v>
      </c>
      <c r="H294">
        <f>'Raw counts'!H294/'Raw counts'!H$1246*10000</f>
        <v>10.838620955873482</v>
      </c>
      <c r="I294">
        <f>'Raw counts'!I294/'Raw counts'!I$1246*10000</f>
        <v>13.933352879043754</v>
      </c>
      <c r="J294">
        <f>'Raw counts'!J294/'Raw counts'!J$1246*10000</f>
        <v>9.7221873005724362</v>
      </c>
      <c r="K294">
        <f>'Raw counts'!K294/'Raw counts'!K$1246*10000</f>
        <v>8.708885702472795</v>
      </c>
      <c r="L294">
        <f>'Raw counts'!L294/'Raw counts'!L$1246*10000</f>
        <v>10.114248269181459</v>
      </c>
      <c r="M294">
        <f>'Raw counts'!M294/'Raw counts'!M$1246*10000</f>
        <v>10.314964455996446</v>
      </c>
      <c r="N294">
        <f>'Raw counts'!N294/'Raw counts'!N$1246*10000</f>
        <v>9.3056875233230159</v>
      </c>
      <c r="O294">
        <f>'Raw counts'!O294/'Raw counts'!O$1246*10000</f>
        <v>9.3769811691119322</v>
      </c>
      <c r="P294">
        <f>'Raw counts'!P294/'Raw counts'!P$1246*10000</f>
        <v>10.963171606231541</v>
      </c>
      <c r="Q294">
        <f>'Raw counts'!Q294/'Raw counts'!Q$1246*10000</f>
        <v>10.359306458095984</v>
      </c>
      <c r="R294">
        <f>'Raw counts'!R294/'Raw counts'!R$1246*10000</f>
        <v>7.8316739599665377</v>
      </c>
      <c r="S294">
        <f>'Raw counts'!S294/'Raw counts'!S$1246*10000</f>
        <v>10.961417057572918</v>
      </c>
      <c r="T294">
        <f>'Raw counts'!T294/'Raw counts'!T$1246*10000</f>
        <v>8.8532846232029776</v>
      </c>
      <c r="U294">
        <f t="shared" si="16"/>
        <v>1</v>
      </c>
      <c r="V294">
        <f t="shared" si="17"/>
        <v>0.13419340615612182</v>
      </c>
      <c r="W294">
        <f t="shared" si="18"/>
        <v>11.139947919724312</v>
      </c>
      <c r="X294">
        <f t="shared" si="19"/>
        <v>9.7243058123636477</v>
      </c>
    </row>
    <row r="295" spans="1:24" x14ac:dyDescent="0.25">
      <c r="A295">
        <v>302</v>
      </c>
      <c r="B295" t="s">
        <v>679</v>
      </c>
      <c r="C295">
        <v>78700</v>
      </c>
      <c r="D295">
        <v>339</v>
      </c>
      <c r="E295">
        <f>'Raw counts'!E295/'Raw counts'!E$1246*10000</f>
        <v>0</v>
      </c>
      <c r="F295">
        <f>'Raw counts'!F295/'Raw counts'!F$1246*10000</f>
        <v>0</v>
      </c>
      <c r="G295">
        <f>'Raw counts'!G295/'Raw counts'!G$1246*10000</f>
        <v>0</v>
      </c>
      <c r="H295">
        <f>'Raw counts'!H295/'Raw counts'!H$1246*10000</f>
        <v>0</v>
      </c>
      <c r="I295">
        <f>'Raw counts'!I295/'Raw counts'!I$1246*10000</f>
        <v>0</v>
      </c>
      <c r="J295">
        <f>'Raw counts'!J295/'Raw counts'!J$1246*10000</f>
        <v>0</v>
      </c>
      <c r="K295">
        <f>'Raw counts'!K295/'Raw counts'!K$1246*10000</f>
        <v>0</v>
      </c>
      <c r="L295">
        <f>'Raw counts'!L295/'Raw counts'!L$1246*10000</f>
        <v>0</v>
      </c>
      <c r="M295">
        <f>'Raw counts'!M295/'Raw counts'!M$1246*10000</f>
        <v>0</v>
      </c>
      <c r="N295">
        <f>'Raw counts'!N295/'Raw counts'!N$1246*10000</f>
        <v>0</v>
      </c>
      <c r="O295">
        <f>'Raw counts'!O295/'Raw counts'!O$1246*10000</f>
        <v>0</v>
      </c>
      <c r="P295">
        <f>'Raw counts'!P295/'Raw counts'!P$1246*10000</f>
        <v>0</v>
      </c>
      <c r="Q295">
        <f>'Raw counts'!Q295/'Raw counts'!Q$1246*10000</f>
        <v>0</v>
      </c>
      <c r="R295">
        <f>'Raw counts'!R295/'Raw counts'!R$1246*10000</f>
        <v>0</v>
      </c>
      <c r="S295">
        <f>'Raw counts'!S295/'Raw counts'!S$1246*10000</f>
        <v>0</v>
      </c>
      <c r="T295">
        <f>'Raw counts'!T295/'Raw counts'!T$1246*10000</f>
        <v>0</v>
      </c>
      <c r="U295">
        <f t="shared" si="16"/>
        <v>0</v>
      </c>
      <c r="V295" t="str">
        <f t="shared" si="17"/>
        <v/>
      </c>
      <c r="W295">
        <f t="shared" si="18"/>
        <v>0</v>
      </c>
      <c r="X295">
        <f t="shared" si="19"/>
        <v>0</v>
      </c>
    </row>
    <row r="296" spans="1:24" x14ac:dyDescent="0.25">
      <c r="A296">
        <v>303</v>
      </c>
      <c r="B296" t="s">
        <v>127</v>
      </c>
      <c r="C296">
        <v>47200</v>
      </c>
      <c r="D296">
        <v>295</v>
      </c>
      <c r="E296">
        <f>'Raw counts'!E296/'Raw counts'!E$1246*10000</f>
        <v>15.501648505445889</v>
      </c>
      <c r="F296">
        <f>'Raw counts'!F296/'Raw counts'!F$1246*10000</f>
        <v>13.287041168579687</v>
      </c>
      <c r="G296">
        <f>'Raw counts'!G296/'Raw counts'!G$1246*10000</f>
        <v>18.987677597267837</v>
      </c>
      <c r="H296">
        <f>'Raw counts'!H296/'Raw counts'!H$1246*10000</f>
        <v>14.759101546478805</v>
      </c>
      <c r="I296">
        <f>'Raw counts'!I296/'Raw counts'!I$1246*10000</f>
        <v>13.449399588414609</v>
      </c>
      <c r="J296">
        <f>'Raw counts'!J296/'Raw counts'!J$1246*10000</f>
        <v>6.0524207887184316</v>
      </c>
      <c r="K296">
        <f>'Raw counts'!K296/'Raw counts'!K$1246*10000</f>
        <v>16.684700217868755</v>
      </c>
      <c r="L296">
        <f>'Raw counts'!L296/'Raw counts'!L$1246*10000</f>
        <v>5.4810949708240235</v>
      </c>
      <c r="M296">
        <f>'Raw counts'!M296/'Raw counts'!M$1246*10000</f>
        <v>12.94911653608149</v>
      </c>
      <c r="N296">
        <f>'Raw counts'!N296/'Raw counts'!N$1246*10000</f>
        <v>7.8945470395840589</v>
      </c>
      <c r="O296">
        <f>'Raw counts'!O296/'Raw counts'!O$1246*10000</f>
        <v>15.128726808439904</v>
      </c>
      <c r="P296">
        <f>'Raw counts'!P296/'Raw counts'!P$1246*10000</f>
        <v>12.102784088222926</v>
      </c>
      <c r="Q296">
        <f>'Raw counts'!Q296/'Raw counts'!Q$1246*10000</f>
        <v>17.022054640497284</v>
      </c>
      <c r="R296">
        <f>'Raw counts'!R296/'Raw counts'!R$1246*10000</f>
        <v>19.833393333370996</v>
      </c>
      <c r="S296">
        <f>'Raw counts'!S296/'Raw counts'!S$1246*10000</f>
        <v>9.194907697054969</v>
      </c>
      <c r="T296">
        <f>'Raw counts'!T296/'Raw counts'!T$1246*10000</f>
        <v>13.365251574580903</v>
      </c>
      <c r="U296">
        <f t="shared" si="16"/>
        <v>1</v>
      </c>
      <c r="V296">
        <f t="shared" si="17"/>
        <v>0.39695763920457849</v>
      </c>
      <c r="W296">
        <f t="shared" si="18"/>
        <v>12.504674795926357</v>
      </c>
      <c r="X296">
        <f t="shared" si="19"/>
        <v>14.441186357027831</v>
      </c>
    </row>
    <row r="297" spans="1:24" x14ac:dyDescent="0.25">
      <c r="A297">
        <v>304</v>
      </c>
      <c r="B297" t="s">
        <v>128</v>
      </c>
      <c r="C297">
        <v>20400</v>
      </c>
      <c r="D297">
        <v>972</v>
      </c>
      <c r="E297">
        <f>'Raw counts'!E297/'Raw counts'!E$1246*10000</f>
        <v>1.857819811295049</v>
      </c>
      <c r="F297">
        <f>'Raw counts'!F297/'Raw counts'!F$1246*10000</f>
        <v>1.2795977813379871</v>
      </c>
      <c r="G297">
        <f>'Raw counts'!G297/'Raw counts'!G$1246*10000</f>
        <v>1.9885240837044666</v>
      </c>
      <c r="H297">
        <f>'Raw counts'!H297/'Raw counts'!H$1246*10000</f>
        <v>0.59108784289126393</v>
      </c>
      <c r="I297">
        <f>'Raw counts'!I297/'Raw counts'!I$1246*10000</f>
        <v>2.2678276293435511</v>
      </c>
      <c r="J297">
        <f>'Raw counts'!J297/'Raw counts'!J$1246*10000</f>
        <v>15.152004961668002</v>
      </c>
      <c r="K297">
        <f>'Raw counts'!K297/'Raw counts'!K$1246*10000</f>
        <v>4.2400837460524112</v>
      </c>
      <c r="L297">
        <f>'Raw counts'!L297/'Raw counts'!L$1246*10000</f>
        <v>8.7914592601335819</v>
      </c>
      <c r="M297">
        <f>'Raw counts'!M297/'Raw counts'!M$1246*10000</f>
        <v>13.008789884174032</v>
      </c>
      <c r="N297">
        <f>'Raw counts'!N297/'Raw counts'!N$1246*10000</f>
        <v>1.6149718869456964</v>
      </c>
      <c r="O297">
        <f>'Raw counts'!O297/'Raw counts'!O$1246*10000</f>
        <v>0.25199807950937303</v>
      </c>
      <c r="P297">
        <f>'Raw counts'!P297/'Raw counts'!P$1246*10000</f>
        <v>2.8067311783543296</v>
      </c>
      <c r="Q297">
        <f>'Raw counts'!Q297/'Raw counts'!Q$1246*10000</f>
        <v>17.146266948148316</v>
      </c>
      <c r="R297">
        <f>'Raw counts'!R297/'Raw counts'!R$1246*10000</f>
        <v>2.0542095632699113</v>
      </c>
      <c r="S297">
        <f>'Raw counts'!S297/'Raw counts'!S$1246*10000</f>
        <v>1.387162799124672</v>
      </c>
      <c r="T297">
        <f>'Raw counts'!T297/'Raw counts'!T$1246*10000</f>
        <v>1.6860148819823713</v>
      </c>
      <c r="U297">
        <f t="shared" si="16"/>
        <v>1</v>
      </c>
      <c r="V297">
        <f t="shared" si="17"/>
        <v>0.77572483856421892</v>
      </c>
      <c r="W297">
        <f t="shared" si="18"/>
        <v>5.0792166887546042</v>
      </c>
      <c r="X297">
        <f t="shared" si="19"/>
        <v>4.2220639083981615</v>
      </c>
    </row>
    <row r="298" spans="1:24" x14ac:dyDescent="0.25">
      <c r="A298">
        <v>305</v>
      </c>
      <c r="B298" t="s">
        <v>129</v>
      </c>
      <c r="C298">
        <v>16800</v>
      </c>
      <c r="D298">
        <v>385</v>
      </c>
      <c r="E298">
        <f>'Raw counts'!E298/'Raw counts'!E$1246*10000</f>
        <v>1.6695607370838175</v>
      </c>
      <c r="F298">
        <f>'Raw counts'!F298/'Raw counts'!F$1246*10000</f>
        <v>3.5602093251986799</v>
      </c>
      <c r="G298">
        <f>'Raw counts'!G298/'Raw counts'!G$1246*10000</f>
        <v>7.0069439657715993</v>
      </c>
      <c r="H298">
        <f>'Raw counts'!H298/'Raw counts'!H$1246*10000</f>
        <v>5.7178701536828394</v>
      </c>
      <c r="I298">
        <f>'Raw counts'!I298/'Raw counts'!I$1246*10000</f>
        <v>1.896421615604905</v>
      </c>
      <c r="J298">
        <f>'Raw counts'!J298/'Raw counts'!J$1246*10000</f>
        <v>0.95186439703880366</v>
      </c>
      <c r="K298">
        <f>'Raw counts'!K298/'Raw counts'!K$1246*10000</f>
        <v>2.2813175341831093</v>
      </c>
      <c r="L298">
        <f>'Raw counts'!L298/'Raw counts'!L$1246*10000</f>
        <v>6.1865824423162232</v>
      </c>
      <c r="M298">
        <f>'Raw counts'!M298/'Raw counts'!M$1246*10000</f>
        <v>10.903173172908641</v>
      </c>
      <c r="N298">
        <f>'Raw counts'!N298/'Raw counts'!N$1246*10000</f>
        <v>9.3448858700935418</v>
      </c>
      <c r="O298">
        <f>'Raw counts'!O298/'Raw counts'!O$1246*10000</f>
        <v>3.2980801283156538</v>
      </c>
      <c r="P298">
        <f>'Raw counts'!P298/'Raw counts'!P$1246*10000</f>
        <v>4.1155437668422534</v>
      </c>
      <c r="Q298">
        <f>'Raw counts'!Q298/'Raw counts'!Q$1246*10000</f>
        <v>2.7078283067924755</v>
      </c>
      <c r="R298">
        <f>'Raw counts'!R298/'Raw counts'!R$1246*10000</f>
        <v>3.1275340600784403</v>
      </c>
      <c r="S298">
        <f>'Raw counts'!S298/'Raw counts'!S$1246*10000</f>
        <v>3.5556662769399754</v>
      </c>
      <c r="T298">
        <f>'Raw counts'!T298/'Raw counts'!T$1246*10000</f>
        <v>8.6348535453753019</v>
      </c>
      <c r="U298">
        <f t="shared" si="16"/>
        <v>1</v>
      </c>
      <c r="V298">
        <f t="shared" si="17"/>
        <v>0.65848928713676669</v>
      </c>
      <c r="W298">
        <f t="shared" si="18"/>
        <v>4.9518829213882167</v>
      </c>
      <c r="X298">
        <f t="shared" si="19"/>
        <v>4.2399176807240169</v>
      </c>
    </row>
    <row r="299" spans="1:24" x14ac:dyDescent="0.25">
      <c r="A299">
        <v>306</v>
      </c>
      <c r="B299" t="s">
        <v>680</v>
      </c>
      <c r="C299">
        <v>32600</v>
      </c>
      <c r="D299">
        <v>589</v>
      </c>
      <c r="E299">
        <f>'Raw counts'!E299/'Raw counts'!E$1246*10000</f>
        <v>0</v>
      </c>
      <c r="F299">
        <f>'Raw counts'!F299/'Raw counts'!F$1246*10000</f>
        <v>0</v>
      </c>
      <c r="G299">
        <f>'Raw counts'!G299/'Raw counts'!G$1246*10000</f>
        <v>0</v>
      </c>
      <c r="H299">
        <f>'Raw counts'!H299/'Raw counts'!H$1246*10000</f>
        <v>0</v>
      </c>
      <c r="I299">
        <f>'Raw counts'!I299/'Raw counts'!I$1246*10000</f>
        <v>0</v>
      </c>
      <c r="J299">
        <f>'Raw counts'!J299/'Raw counts'!J$1246*10000</f>
        <v>0</v>
      </c>
      <c r="K299">
        <f>'Raw counts'!K299/'Raw counts'!K$1246*10000</f>
        <v>0</v>
      </c>
      <c r="L299">
        <f>'Raw counts'!L299/'Raw counts'!L$1246*10000</f>
        <v>0</v>
      </c>
      <c r="M299">
        <f>'Raw counts'!M299/'Raw counts'!M$1246*10000</f>
        <v>0</v>
      </c>
      <c r="N299">
        <f>'Raw counts'!N299/'Raw counts'!N$1246*10000</f>
        <v>0</v>
      </c>
      <c r="O299">
        <f>'Raw counts'!O299/'Raw counts'!O$1246*10000</f>
        <v>0</v>
      </c>
      <c r="P299">
        <f>'Raw counts'!P299/'Raw counts'!P$1246*10000</f>
        <v>0</v>
      </c>
      <c r="Q299">
        <f>'Raw counts'!Q299/'Raw counts'!Q$1246*10000</f>
        <v>0</v>
      </c>
      <c r="R299">
        <f>'Raw counts'!R299/'Raw counts'!R$1246*10000</f>
        <v>0</v>
      </c>
      <c r="S299">
        <f>'Raw counts'!S299/'Raw counts'!S$1246*10000</f>
        <v>0</v>
      </c>
      <c r="T299">
        <f>'Raw counts'!T299/'Raw counts'!T$1246*10000</f>
        <v>0</v>
      </c>
      <c r="U299">
        <f t="shared" si="16"/>
        <v>0</v>
      </c>
      <c r="V299" t="str">
        <f t="shared" si="17"/>
        <v/>
      </c>
      <c r="W299">
        <f t="shared" si="18"/>
        <v>0</v>
      </c>
      <c r="X299">
        <f t="shared" si="19"/>
        <v>0</v>
      </c>
    </row>
    <row r="300" spans="1:24" x14ac:dyDescent="0.25">
      <c r="A300">
        <v>307</v>
      </c>
      <c r="B300" t="s">
        <v>681</v>
      </c>
      <c r="C300">
        <v>94200</v>
      </c>
      <c r="D300">
        <v>370</v>
      </c>
      <c r="E300">
        <f>'Raw counts'!E300/'Raw counts'!E$1246*10000</f>
        <v>0.47064768552807912</v>
      </c>
      <c r="F300">
        <f>'Raw counts'!F300/'Raw counts'!F$1246*10000</f>
        <v>0</v>
      </c>
      <c r="G300">
        <f>'Raw counts'!G300/'Raw counts'!G$1246*10000</f>
        <v>0</v>
      </c>
      <c r="H300">
        <f>'Raw counts'!H300/'Raw counts'!H$1246*10000</f>
        <v>1.8094525802793797E-2</v>
      </c>
      <c r="I300">
        <f>'Raw counts'!I300/'Raw counts'!I$1246*10000</f>
        <v>0</v>
      </c>
      <c r="J300">
        <f>'Raw counts'!J300/'Raw counts'!J$1246*10000</f>
        <v>2.3946274139340976E-2</v>
      </c>
      <c r="K300">
        <f>'Raw counts'!K300/'Raw counts'!K$1246*10000</f>
        <v>0</v>
      </c>
      <c r="L300">
        <f>'Raw counts'!L300/'Raw counts'!L$1246*10000</f>
        <v>0.16280480111358483</v>
      </c>
      <c r="M300">
        <f>'Raw counts'!M300/'Raw counts'!M$1246*10000</f>
        <v>0</v>
      </c>
      <c r="N300">
        <f>'Raw counts'!N300/'Raw counts'!N$1246*10000</f>
        <v>0</v>
      </c>
      <c r="O300">
        <f>'Raw counts'!O300/'Raw counts'!O$1246*10000</f>
        <v>0</v>
      </c>
      <c r="P300">
        <f>'Raw counts'!P300/'Raw counts'!P$1246*10000</f>
        <v>0</v>
      </c>
      <c r="Q300">
        <f>'Raw counts'!Q300/'Raw counts'!Q$1246*10000</f>
        <v>0</v>
      </c>
      <c r="R300">
        <f>'Raw counts'!R300/'Raw counts'!R$1246*10000</f>
        <v>0</v>
      </c>
      <c r="S300">
        <f>'Raw counts'!S300/'Raw counts'!S$1246*10000</f>
        <v>0</v>
      </c>
      <c r="T300">
        <f>'Raw counts'!T300/'Raw counts'!T$1246*10000</f>
        <v>0</v>
      </c>
      <c r="U300">
        <f t="shared" si="16"/>
        <v>1</v>
      </c>
      <c r="V300">
        <f t="shared" si="17"/>
        <v>0.2960207984859014</v>
      </c>
      <c r="W300">
        <f t="shared" si="18"/>
        <v>6.7549328658379884E-2</v>
      </c>
      <c r="X300">
        <f t="shared" si="19"/>
        <v>0</v>
      </c>
    </row>
    <row r="301" spans="1:24" x14ac:dyDescent="0.25">
      <c r="A301">
        <v>308</v>
      </c>
      <c r="B301" t="s">
        <v>682</v>
      </c>
      <c r="C301">
        <v>27800</v>
      </c>
      <c r="D301">
        <v>22</v>
      </c>
      <c r="E301">
        <f>'Raw counts'!E301/'Raw counts'!E$1246*10000</f>
        <v>0</v>
      </c>
      <c r="F301">
        <f>'Raw counts'!F301/'Raw counts'!F$1246*10000</f>
        <v>0</v>
      </c>
      <c r="G301">
        <f>'Raw counts'!G301/'Raw counts'!G$1246*10000</f>
        <v>0</v>
      </c>
      <c r="H301">
        <f>'Raw counts'!H301/'Raw counts'!H$1246*10000</f>
        <v>0</v>
      </c>
      <c r="I301">
        <f>'Raw counts'!I301/'Raw counts'!I$1246*10000</f>
        <v>0</v>
      </c>
      <c r="J301">
        <f>'Raw counts'!J301/'Raw counts'!J$1246*10000</f>
        <v>0</v>
      </c>
      <c r="K301">
        <f>'Raw counts'!K301/'Raw counts'!K$1246*10000</f>
        <v>0</v>
      </c>
      <c r="L301">
        <f>'Raw counts'!L301/'Raw counts'!L$1246*10000</f>
        <v>0</v>
      </c>
      <c r="M301">
        <f>'Raw counts'!M301/'Raw counts'!M$1246*10000</f>
        <v>0</v>
      </c>
      <c r="N301">
        <f>'Raw counts'!N301/'Raw counts'!N$1246*10000</f>
        <v>0</v>
      </c>
      <c r="O301">
        <f>'Raw counts'!O301/'Raw counts'!O$1246*10000</f>
        <v>0</v>
      </c>
      <c r="P301">
        <f>'Raw counts'!P301/'Raw counts'!P$1246*10000</f>
        <v>0</v>
      </c>
      <c r="Q301">
        <f>'Raw counts'!Q301/'Raw counts'!Q$1246*10000</f>
        <v>0</v>
      </c>
      <c r="R301">
        <f>'Raw counts'!R301/'Raw counts'!R$1246*10000</f>
        <v>0</v>
      </c>
      <c r="S301">
        <f>'Raw counts'!S301/'Raw counts'!S$1246*10000</f>
        <v>0</v>
      </c>
      <c r="T301">
        <f>'Raw counts'!T301/'Raw counts'!T$1246*10000</f>
        <v>0</v>
      </c>
      <c r="U301">
        <f t="shared" si="16"/>
        <v>0</v>
      </c>
      <c r="V301" t="str">
        <f t="shared" si="17"/>
        <v/>
      </c>
      <c r="W301">
        <f t="shared" si="18"/>
        <v>0</v>
      </c>
      <c r="X301">
        <f t="shared" si="19"/>
        <v>0</v>
      </c>
    </row>
    <row r="302" spans="1:24" x14ac:dyDescent="0.25">
      <c r="A302">
        <v>309</v>
      </c>
      <c r="B302" t="s">
        <v>683</v>
      </c>
      <c r="C302">
        <v>109100</v>
      </c>
      <c r="D302">
        <v>760</v>
      </c>
      <c r="E302">
        <f>'Raw counts'!E302/'Raw counts'!E$1246*10000</f>
        <v>0</v>
      </c>
      <c r="F302">
        <f>'Raw counts'!F302/'Raw counts'!F$1246*10000</f>
        <v>0</v>
      </c>
      <c r="G302">
        <f>'Raw counts'!G302/'Raw counts'!G$1246*10000</f>
        <v>0</v>
      </c>
      <c r="H302">
        <f>'Raw counts'!H302/'Raw counts'!H$1246*10000</f>
        <v>0</v>
      </c>
      <c r="I302">
        <f>'Raw counts'!I302/'Raw counts'!I$1246*10000</f>
        <v>0</v>
      </c>
      <c r="J302">
        <f>'Raw counts'!J302/'Raw counts'!J$1246*10000</f>
        <v>0</v>
      </c>
      <c r="K302">
        <f>'Raw counts'!K302/'Raw counts'!K$1246*10000</f>
        <v>0</v>
      </c>
      <c r="L302">
        <f>'Raw counts'!L302/'Raw counts'!L$1246*10000</f>
        <v>0</v>
      </c>
      <c r="M302">
        <f>'Raw counts'!M302/'Raw counts'!M$1246*10000</f>
        <v>0</v>
      </c>
      <c r="N302">
        <f>'Raw counts'!N302/'Raw counts'!N$1246*10000</f>
        <v>0</v>
      </c>
      <c r="O302">
        <f>'Raw counts'!O302/'Raw counts'!O$1246*10000</f>
        <v>0</v>
      </c>
      <c r="P302">
        <f>'Raw counts'!P302/'Raw counts'!P$1246*10000</f>
        <v>0</v>
      </c>
      <c r="Q302">
        <f>'Raw counts'!Q302/'Raw counts'!Q$1246*10000</f>
        <v>0</v>
      </c>
      <c r="R302">
        <f>'Raw counts'!R302/'Raw counts'!R$1246*10000</f>
        <v>0</v>
      </c>
      <c r="S302">
        <f>'Raw counts'!S302/'Raw counts'!S$1246*10000</f>
        <v>0</v>
      </c>
      <c r="T302">
        <f>'Raw counts'!T302/'Raw counts'!T$1246*10000</f>
        <v>0</v>
      </c>
      <c r="U302">
        <f t="shared" si="16"/>
        <v>0</v>
      </c>
      <c r="V302" t="str">
        <f t="shared" si="17"/>
        <v/>
      </c>
      <c r="W302">
        <f t="shared" si="18"/>
        <v>0</v>
      </c>
      <c r="X302">
        <f t="shared" si="19"/>
        <v>0</v>
      </c>
    </row>
    <row r="303" spans="1:24" x14ac:dyDescent="0.25">
      <c r="A303">
        <v>310</v>
      </c>
      <c r="B303" t="s">
        <v>130</v>
      </c>
      <c r="C303">
        <v>49800</v>
      </c>
      <c r="D303">
        <v>275</v>
      </c>
      <c r="E303">
        <f>'Raw counts'!E303/'Raw counts'!E$1246*10000</f>
        <v>2.1005749333042685</v>
      </c>
      <c r="F303">
        <f>'Raw counts'!F303/'Raw counts'!F$1246*10000</f>
        <v>1.8414875819993171</v>
      </c>
      <c r="G303">
        <f>'Raw counts'!G303/'Raw counts'!G$1246*10000</f>
        <v>2.78690906494242</v>
      </c>
      <c r="H303">
        <f>'Raw counts'!H303/'Raw counts'!H$1246*10000</f>
        <v>0.92282081594248344</v>
      </c>
      <c r="I303">
        <f>'Raw counts'!I303/'Raw counts'!I$1246*10000</f>
        <v>1.333685231152411</v>
      </c>
      <c r="J303">
        <f>'Raw counts'!J303/'Raw counts'!J$1246*10000</f>
        <v>0.13170450776637538</v>
      </c>
      <c r="K303">
        <f>'Raw counts'!K303/'Raw counts'!K$1246*10000</f>
        <v>2.2344009782101919</v>
      </c>
      <c r="L303">
        <f>'Raw counts'!L303/'Raw counts'!L$1246*10000</f>
        <v>4.7620404325723564</v>
      </c>
      <c r="M303">
        <f>'Raw counts'!M303/'Raw counts'!M$1246*10000</f>
        <v>1.3554374781020126</v>
      </c>
      <c r="N303">
        <f>'Raw counts'!N303/'Raw counts'!N$1246*10000</f>
        <v>1.4503388305094844</v>
      </c>
      <c r="O303">
        <f>'Raw counts'!O303/'Raw counts'!O$1246*10000</f>
        <v>2.6084011738689488</v>
      </c>
      <c r="P303">
        <f>'Raw counts'!P303/'Raw counts'!P$1246*10000</f>
        <v>2.921190073925517</v>
      </c>
      <c r="Q303">
        <f>'Raw counts'!Q303/'Raw counts'!Q$1246*10000</f>
        <v>0.8794231381692994</v>
      </c>
      <c r="R303">
        <f>'Raw counts'!R303/'Raw counts'!R$1246*10000</f>
        <v>0.99629163818590694</v>
      </c>
      <c r="S303">
        <f>'Raw counts'!S303/'Raw counts'!S$1246*10000</f>
        <v>2.2477699234795705</v>
      </c>
      <c r="T303">
        <f>'Raw counts'!T303/'Raw counts'!T$1246*10000</f>
        <v>1.1740670433237566</v>
      </c>
      <c r="U303">
        <f t="shared" si="16"/>
        <v>1</v>
      </c>
      <c r="V303">
        <f t="shared" si="17"/>
        <v>0.88354934527948814</v>
      </c>
      <c r="W303">
        <f t="shared" si="18"/>
        <v>1.8919399854501318</v>
      </c>
      <c r="X303">
        <f t="shared" si="19"/>
        <v>1.8045238318254997</v>
      </c>
    </row>
    <row r="304" spans="1:24" x14ac:dyDescent="0.25">
      <c r="A304">
        <v>311</v>
      </c>
      <c r="B304" t="s">
        <v>131</v>
      </c>
      <c r="C304">
        <v>47300</v>
      </c>
      <c r="D304">
        <v>295</v>
      </c>
      <c r="E304">
        <f>'Raw counts'!E304/'Raw counts'!E$1246*10000</f>
        <v>3.1112289106487752</v>
      </c>
      <c r="F304">
        <f>'Raw counts'!F304/'Raw counts'!F$1246*10000</f>
        <v>7.937283654720134</v>
      </c>
      <c r="G304">
        <f>'Raw counts'!G304/'Raw counts'!G$1246*10000</f>
        <v>8.6731387092247179</v>
      </c>
      <c r="H304">
        <f>'Raw counts'!H304/'Raw counts'!H$1246*10000</f>
        <v>3.5706530917513084</v>
      </c>
      <c r="I304">
        <f>'Raw counts'!I304/'Raw counts'!I$1246*10000</f>
        <v>3.3032625767361403</v>
      </c>
      <c r="J304">
        <f>'Raw counts'!J304/'Raw counts'!J$1246*10000</f>
        <v>14.343818209465242</v>
      </c>
      <c r="K304">
        <f>'Raw counts'!K304/'Raw counts'!K$1246*10000</f>
        <v>11.541472769337686</v>
      </c>
      <c r="L304">
        <f>'Raw counts'!L304/'Raw counts'!L$1246*10000</f>
        <v>6.0712623748607673</v>
      </c>
      <c r="M304">
        <f>'Raw counts'!M304/'Raw counts'!M$1246*10000</f>
        <v>5.4643737324741508</v>
      </c>
      <c r="N304">
        <f>'Raw counts'!N304/'Raw counts'!N$1246*10000</f>
        <v>4.9938693785650896</v>
      </c>
      <c r="O304">
        <f>'Raw counts'!O304/'Raw counts'!O$1246*10000</f>
        <v>6.7862640709980271</v>
      </c>
      <c r="P304">
        <f>'Raw counts'!P304/'Raw counts'!P$1246*10000</f>
        <v>6.0265096755090317</v>
      </c>
      <c r="Q304">
        <f>'Raw counts'!Q304/'Raw counts'!Q$1246*10000</f>
        <v>8.0042411050324365</v>
      </c>
      <c r="R304">
        <f>'Raw counts'!R304/'Raw counts'!R$1246*10000</f>
        <v>11.375185456607133</v>
      </c>
      <c r="S304">
        <f>'Raw counts'!S304/'Raw counts'!S$1246*10000</f>
        <v>7.6831833404578767</v>
      </c>
      <c r="T304">
        <f>'Raw counts'!T304/'Raw counts'!T$1246*10000</f>
        <v>3.6791984671599112</v>
      </c>
      <c r="U304">
        <f t="shared" si="16"/>
        <v>1</v>
      </c>
      <c r="V304">
        <f t="shared" si="17"/>
        <v>0.83953396933474433</v>
      </c>
      <c r="W304">
        <f t="shared" si="18"/>
        <v>6.9010363407784014</v>
      </c>
      <c r="X304">
        <f t="shared" si="19"/>
        <v>7.2590970192940709</v>
      </c>
    </row>
    <row r="305" spans="1:24" x14ac:dyDescent="0.25">
      <c r="A305">
        <v>312</v>
      </c>
      <c r="B305" t="s">
        <v>684</v>
      </c>
      <c r="C305">
        <v>42100</v>
      </c>
      <c r="D305">
        <v>918</v>
      </c>
      <c r="E305">
        <f>'Raw counts'!E305/'Raw counts'!E$1246*10000</f>
        <v>0</v>
      </c>
      <c r="F305">
        <f>'Raw counts'!F305/'Raw counts'!F$1246*10000</f>
        <v>0</v>
      </c>
      <c r="G305">
        <f>'Raw counts'!G305/'Raw counts'!G$1246*10000</f>
        <v>0</v>
      </c>
      <c r="H305">
        <f>'Raw counts'!H305/'Raw counts'!H$1246*10000</f>
        <v>0</v>
      </c>
      <c r="I305">
        <f>'Raw counts'!I305/'Raw counts'!I$1246*10000</f>
        <v>0</v>
      </c>
      <c r="J305">
        <f>'Raw counts'!J305/'Raw counts'!J$1246*10000</f>
        <v>0</v>
      </c>
      <c r="K305">
        <f>'Raw counts'!K305/'Raw counts'!K$1246*10000</f>
        <v>0</v>
      </c>
      <c r="L305">
        <f>'Raw counts'!L305/'Raw counts'!L$1246*10000</f>
        <v>0</v>
      </c>
      <c r="M305">
        <f>'Raw counts'!M305/'Raw counts'!M$1246*10000</f>
        <v>0</v>
      </c>
      <c r="N305">
        <f>'Raw counts'!N305/'Raw counts'!N$1246*10000</f>
        <v>0</v>
      </c>
      <c r="O305">
        <f>'Raw counts'!O305/'Raw counts'!O$1246*10000</f>
        <v>0</v>
      </c>
      <c r="P305">
        <f>'Raw counts'!P305/'Raw counts'!P$1246*10000</f>
        <v>0</v>
      </c>
      <c r="Q305">
        <f>'Raw counts'!Q305/'Raw counts'!Q$1246*10000</f>
        <v>0</v>
      </c>
      <c r="R305">
        <f>'Raw counts'!R305/'Raw counts'!R$1246*10000</f>
        <v>0</v>
      </c>
      <c r="S305">
        <f>'Raw counts'!S305/'Raw counts'!S$1246*10000</f>
        <v>0</v>
      </c>
      <c r="T305">
        <f>'Raw counts'!T305/'Raw counts'!T$1246*10000</f>
        <v>0</v>
      </c>
      <c r="U305">
        <f t="shared" si="16"/>
        <v>0</v>
      </c>
      <c r="V305" t="str">
        <f t="shared" si="17"/>
        <v/>
      </c>
      <c r="W305">
        <f t="shared" si="18"/>
        <v>0</v>
      </c>
      <c r="X305">
        <f t="shared" si="19"/>
        <v>0</v>
      </c>
    </row>
    <row r="306" spans="1:24" x14ac:dyDescent="0.25">
      <c r="A306">
        <v>313</v>
      </c>
      <c r="B306" t="s">
        <v>132</v>
      </c>
      <c r="C306">
        <v>78500</v>
      </c>
      <c r="D306">
        <v>343</v>
      </c>
      <c r="E306">
        <f>'Raw counts'!E306/'Raw counts'!E$1246*10000</f>
        <v>85.479528064226074</v>
      </c>
      <c r="F306">
        <f>'Raw counts'!F306/'Raw counts'!F$1246*10000</f>
        <v>177.68938637384181</v>
      </c>
      <c r="G306">
        <f>'Raw counts'!G306/'Raw counts'!G$1246*10000</f>
        <v>177.40510996141469</v>
      </c>
      <c r="H306">
        <f>'Raw counts'!H306/'Raw counts'!H$1246*10000</f>
        <v>53.668363531086392</v>
      </c>
      <c r="I306">
        <f>'Raw counts'!I306/'Raw counts'!I$1246*10000</f>
        <v>130.94312929825085</v>
      </c>
      <c r="J306">
        <f>'Raw counts'!J306/'Raw counts'!J$1246*10000</f>
        <v>124.41286729094604</v>
      </c>
      <c r="K306">
        <f>'Raw counts'!K306/'Raw counts'!K$1246*10000</f>
        <v>118.45843926211987</v>
      </c>
      <c r="L306">
        <f>'Raw counts'!L306/'Raw counts'!L$1246*10000</f>
        <v>162.32995377700354</v>
      </c>
      <c r="M306">
        <f>'Raw counts'!M306/'Raw counts'!M$1246*10000</f>
        <v>85.26468966022847</v>
      </c>
      <c r="N306">
        <f>'Raw counts'!N306/'Raw counts'!N$1246*10000</f>
        <v>180.34375382183879</v>
      </c>
      <c r="O306">
        <f>'Raw counts'!O306/'Raw counts'!O$1246*10000</f>
        <v>153.48451449696321</v>
      </c>
      <c r="P306">
        <f>'Raw counts'!P306/'Raw counts'!P$1246*10000</f>
        <v>168.72734149309142</v>
      </c>
      <c r="Q306">
        <f>'Raw counts'!Q306/'Raw counts'!Q$1246*10000</f>
        <v>124.48060623555722</v>
      </c>
      <c r="R306">
        <f>'Raw counts'!R306/'Raw counts'!R$1246*10000</f>
        <v>170.19126231691214</v>
      </c>
      <c r="S306">
        <f>'Raw counts'!S306/'Raw counts'!S$1246*10000</f>
        <v>184.61155195207778</v>
      </c>
      <c r="T306">
        <f>'Raw counts'!T306/'Raw counts'!T$1246*10000</f>
        <v>61.495174379672804</v>
      </c>
      <c r="U306">
        <f t="shared" si="16"/>
        <v>1</v>
      </c>
      <c r="V306">
        <f t="shared" si="17"/>
        <v>0.54970237475314487</v>
      </c>
      <c r="W306">
        <f t="shared" si="18"/>
        <v>129.59952210409566</v>
      </c>
      <c r="X306">
        <f t="shared" si="19"/>
        <v>143.83174181237908</v>
      </c>
    </row>
    <row r="307" spans="1:24" x14ac:dyDescent="0.25">
      <c r="A307">
        <v>314</v>
      </c>
      <c r="B307" t="s">
        <v>133</v>
      </c>
      <c r="C307">
        <v>24400</v>
      </c>
      <c r="D307">
        <v>111</v>
      </c>
      <c r="E307">
        <f>'Raw counts'!E307/'Raw counts'!E$1246*10000</f>
        <v>4.1565621911374562</v>
      </c>
      <c r="F307">
        <f>'Raw counts'!F307/'Raw counts'!F$1246*10000</f>
        <v>1.9878622359531091</v>
      </c>
      <c r="G307">
        <f>'Raw counts'!G307/'Raw counts'!G$1246*10000</f>
        <v>4.4481448954685954</v>
      </c>
      <c r="H307">
        <f>'Raw counts'!H307/'Raw counts'!H$1246*10000</f>
        <v>6.7070375642355664</v>
      </c>
      <c r="I307">
        <f>'Raw counts'!I307/'Raw counts'!I$1246*10000</f>
        <v>2.9374839268420194</v>
      </c>
      <c r="J307">
        <f>'Raw counts'!J307/'Raw counts'!J$1246*10000</f>
        <v>4.4240741472432452</v>
      </c>
      <c r="K307">
        <f>'Raw counts'!K307/'Raw counts'!K$1246*10000</f>
        <v>2.2402655477068065</v>
      </c>
      <c r="L307">
        <f>'Raw counts'!L307/'Raw counts'!L$1246*10000</f>
        <v>1.3227890090478767</v>
      </c>
      <c r="M307">
        <f>'Raw counts'!M307/'Raw counts'!M$1246*10000</f>
        <v>2.5830034960057215</v>
      </c>
      <c r="N307">
        <f>'Raw counts'!N307/'Raw counts'!N$1246*10000</f>
        <v>2.485175185251387</v>
      </c>
      <c r="O307">
        <f>'Raw counts'!O307/'Raw counts'!O$1246*10000</f>
        <v>4.1690208592515567</v>
      </c>
      <c r="P307">
        <f>'Raw counts'!P307/'Raw counts'!P$1246*10000</f>
        <v>1.7119069598473218</v>
      </c>
      <c r="Q307">
        <f>'Raw counts'!Q307/'Raw counts'!Q$1246*10000</f>
        <v>3.5971884295738574</v>
      </c>
      <c r="R307">
        <f>'Raw counts'!R307/'Raw counts'!R$1246*10000</f>
        <v>4.2624848437850664</v>
      </c>
      <c r="S307">
        <f>'Raw counts'!S307/'Raw counts'!S$1246*10000</f>
        <v>1.2965725755083668</v>
      </c>
      <c r="T307">
        <f>'Raw counts'!T307/'Raw counts'!T$1246*10000</f>
        <v>4.3344917006429382</v>
      </c>
      <c r="U307">
        <f t="shared" si="16"/>
        <v>1</v>
      </c>
      <c r="V307">
        <f t="shared" si="17"/>
        <v>0.89977865839480509</v>
      </c>
      <c r="W307">
        <f t="shared" si="18"/>
        <v>3.3292398198891782</v>
      </c>
      <c r="X307">
        <f t="shared" si="19"/>
        <v>3.2286108947681846</v>
      </c>
    </row>
    <row r="308" spans="1:24" x14ac:dyDescent="0.25">
      <c r="A308">
        <v>315</v>
      </c>
      <c r="B308" t="s">
        <v>685</v>
      </c>
      <c r="C308">
        <v>500</v>
      </c>
      <c r="D308">
        <v>695</v>
      </c>
      <c r="E308">
        <f>'Raw counts'!E308/'Raw counts'!E$1246*10000</f>
        <v>0</v>
      </c>
      <c r="F308">
        <f>'Raw counts'!F308/'Raw counts'!F$1246*10000</f>
        <v>0</v>
      </c>
      <c r="G308">
        <f>'Raw counts'!G308/'Raw counts'!G$1246*10000</f>
        <v>0</v>
      </c>
      <c r="H308">
        <f>'Raw counts'!H308/'Raw counts'!H$1246*10000</f>
        <v>0</v>
      </c>
      <c r="I308">
        <f>'Raw counts'!I308/'Raw counts'!I$1246*10000</f>
        <v>0</v>
      </c>
      <c r="J308">
        <f>'Raw counts'!J308/'Raw counts'!J$1246*10000</f>
        <v>0</v>
      </c>
      <c r="K308">
        <f>'Raw counts'!K308/'Raw counts'!K$1246*10000</f>
        <v>5.8645694966146774E-3</v>
      </c>
      <c r="L308">
        <f>'Raw counts'!L308/'Raw counts'!L$1246*10000</f>
        <v>2.0350600139198104E-2</v>
      </c>
      <c r="M308">
        <f>'Raw counts'!M308/'Raw counts'!M$1246*10000</f>
        <v>0</v>
      </c>
      <c r="N308">
        <f>'Raw counts'!N308/'Raw counts'!N$1246*10000</f>
        <v>0</v>
      </c>
      <c r="O308">
        <f>'Raw counts'!O308/'Raw counts'!O$1246*10000</f>
        <v>1.326305681628279E-2</v>
      </c>
      <c r="P308">
        <f>'Raw counts'!P308/'Raw counts'!P$1246*10000</f>
        <v>0</v>
      </c>
      <c r="Q308">
        <f>'Raw counts'!Q308/'Raw counts'!Q$1246*10000</f>
        <v>0</v>
      </c>
      <c r="R308">
        <f>'Raw counts'!R308/'Raw counts'!R$1246*10000</f>
        <v>0</v>
      </c>
      <c r="S308">
        <f>'Raw counts'!S308/'Raw counts'!S$1246*10000</f>
        <v>5.6618889760190697E-3</v>
      </c>
      <c r="T308">
        <f>'Raw counts'!T308/'Raw counts'!T$1246*10000</f>
        <v>0</v>
      </c>
      <c r="U308">
        <f t="shared" si="16"/>
        <v>1</v>
      </c>
      <c r="V308">
        <f t="shared" si="17"/>
        <v>0.86903062952526366</v>
      </c>
      <c r="W308">
        <f t="shared" si="18"/>
        <v>2.6215169635812781E-3</v>
      </c>
      <c r="X308">
        <f t="shared" si="19"/>
        <v>3.1541576320503104E-3</v>
      </c>
    </row>
    <row r="309" spans="1:24" x14ac:dyDescent="0.25">
      <c r="A309">
        <v>316</v>
      </c>
      <c r="B309" t="s">
        <v>686</v>
      </c>
      <c r="C309">
        <v>69400</v>
      </c>
      <c r="D309">
        <v>178</v>
      </c>
      <c r="E309">
        <f>'Raw counts'!E309/'Raw counts'!E$1246*10000</f>
        <v>0</v>
      </c>
      <c r="F309">
        <f>'Raw counts'!F309/'Raw counts'!F$1246*10000</f>
        <v>0</v>
      </c>
      <c r="G309">
        <f>'Raw counts'!G309/'Raw counts'!G$1246*10000</f>
        <v>0</v>
      </c>
      <c r="H309">
        <f>'Raw counts'!H309/'Raw counts'!H$1246*10000</f>
        <v>0</v>
      </c>
      <c r="I309">
        <f>'Raw counts'!I309/'Raw counts'!I$1246*10000</f>
        <v>0</v>
      </c>
      <c r="J309">
        <f>'Raw counts'!J309/'Raw counts'!J$1246*10000</f>
        <v>0</v>
      </c>
      <c r="K309">
        <f>'Raw counts'!K309/'Raw counts'!K$1246*10000</f>
        <v>0</v>
      </c>
      <c r="L309">
        <f>'Raw counts'!L309/'Raw counts'!L$1246*10000</f>
        <v>0</v>
      </c>
      <c r="M309">
        <f>'Raw counts'!M309/'Raw counts'!M$1246*10000</f>
        <v>0</v>
      </c>
      <c r="N309">
        <f>'Raw counts'!N309/'Raw counts'!N$1246*10000</f>
        <v>0</v>
      </c>
      <c r="O309">
        <f>'Raw counts'!O309/'Raw counts'!O$1246*10000</f>
        <v>0</v>
      </c>
      <c r="P309">
        <f>'Raw counts'!P309/'Raw counts'!P$1246*10000</f>
        <v>0</v>
      </c>
      <c r="Q309">
        <f>'Raw counts'!Q309/'Raw counts'!Q$1246*10000</f>
        <v>0</v>
      </c>
      <c r="R309">
        <f>'Raw counts'!R309/'Raw counts'!R$1246*10000</f>
        <v>0</v>
      </c>
      <c r="S309">
        <f>'Raw counts'!S309/'Raw counts'!S$1246*10000</f>
        <v>0</v>
      </c>
      <c r="T309">
        <f>'Raw counts'!T309/'Raw counts'!T$1246*10000</f>
        <v>0</v>
      </c>
      <c r="U309">
        <f t="shared" si="16"/>
        <v>0</v>
      </c>
      <c r="V309" t="str">
        <f t="shared" si="17"/>
        <v/>
      </c>
      <c r="W309">
        <f t="shared" si="18"/>
        <v>0</v>
      </c>
      <c r="X309">
        <f t="shared" si="19"/>
        <v>0</v>
      </c>
    </row>
    <row r="310" spans="1:24" x14ac:dyDescent="0.25">
      <c r="A310">
        <v>317</v>
      </c>
      <c r="B310" t="s">
        <v>687</v>
      </c>
      <c r="C310">
        <v>109200</v>
      </c>
      <c r="D310">
        <v>760</v>
      </c>
      <c r="E310">
        <f>'Raw counts'!E310/'Raw counts'!E$1246*10000</f>
        <v>0</v>
      </c>
      <c r="F310">
        <f>'Raw counts'!F310/'Raw counts'!F$1246*10000</f>
        <v>0</v>
      </c>
      <c r="G310">
        <f>'Raw counts'!G310/'Raw counts'!G$1246*10000</f>
        <v>0</v>
      </c>
      <c r="H310">
        <f>'Raw counts'!H310/'Raw counts'!H$1246*10000</f>
        <v>0</v>
      </c>
      <c r="I310">
        <f>'Raw counts'!I310/'Raw counts'!I$1246*10000</f>
        <v>0</v>
      </c>
      <c r="J310">
        <f>'Raw counts'!J310/'Raw counts'!J$1246*10000</f>
        <v>0</v>
      </c>
      <c r="K310">
        <f>'Raw counts'!K310/'Raw counts'!K$1246*10000</f>
        <v>0</v>
      </c>
      <c r="L310">
        <f>'Raw counts'!L310/'Raw counts'!L$1246*10000</f>
        <v>0</v>
      </c>
      <c r="M310">
        <f>'Raw counts'!M310/'Raw counts'!M$1246*10000</f>
        <v>0</v>
      </c>
      <c r="N310">
        <f>'Raw counts'!N310/'Raw counts'!N$1246*10000</f>
        <v>0</v>
      </c>
      <c r="O310">
        <f>'Raw counts'!O310/'Raw counts'!O$1246*10000</f>
        <v>0</v>
      </c>
      <c r="P310">
        <f>'Raw counts'!P310/'Raw counts'!P$1246*10000</f>
        <v>0</v>
      </c>
      <c r="Q310">
        <f>'Raw counts'!Q310/'Raw counts'!Q$1246*10000</f>
        <v>0</v>
      </c>
      <c r="R310">
        <f>'Raw counts'!R310/'Raw counts'!R$1246*10000</f>
        <v>0</v>
      </c>
      <c r="S310">
        <f>'Raw counts'!S310/'Raw counts'!S$1246*10000</f>
        <v>0</v>
      </c>
      <c r="T310">
        <f>'Raw counts'!T310/'Raw counts'!T$1246*10000</f>
        <v>0</v>
      </c>
      <c r="U310">
        <f t="shared" si="16"/>
        <v>0</v>
      </c>
      <c r="V310" t="str">
        <f t="shared" si="17"/>
        <v/>
      </c>
      <c r="W310">
        <f t="shared" si="18"/>
        <v>0</v>
      </c>
      <c r="X310">
        <f t="shared" si="19"/>
        <v>0</v>
      </c>
    </row>
    <row r="311" spans="1:24" x14ac:dyDescent="0.25">
      <c r="A311">
        <v>318</v>
      </c>
      <c r="B311" t="s">
        <v>688</v>
      </c>
      <c r="C311">
        <v>87800</v>
      </c>
      <c r="D311">
        <v>987</v>
      </c>
      <c r="E311">
        <f>'Raw counts'!E311/'Raw counts'!E$1246*10000</f>
        <v>0</v>
      </c>
      <c r="F311">
        <f>'Raw counts'!F311/'Raw counts'!F$1246*10000</f>
        <v>0</v>
      </c>
      <c r="G311">
        <f>'Raw counts'!G311/'Raw counts'!G$1246*10000</f>
        <v>0</v>
      </c>
      <c r="H311">
        <f>'Raw counts'!H311/'Raw counts'!H$1246*10000</f>
        <v>0</v>
      </c>
      <c r="I311">
        <f>'Raw counts'!I311/'Raw counts'!I$1246*10000</f>
        <v>0</v>
      </c>
      <c r="J311">
        <f>'Raw counts'!J311/'Raw counts'!J$1246*10000</f>
        <v>0</v>
      </c>
      <c r="K311">
        <f>'Raw counts'!K311/'Raw counts'!K$1246*10000</f>
        <v>0</v>
      </c>
      <c r="L311">
        <f>'Raw counts'!L311/'Raw counts'!L$1246*10000</f>
        <v>0</v>
      </c>
      <c r="M311">
        <f>'Raw counts'!M311/'Raw counts'!M$1246*10000</f>
        <v>0</v>
      </c>
      <c r="N311">
        <f>'Raw counts'!N311/'Raw counts'!N$1246*10000</f>
        <v>0</v>
      </c>
      <c r="O311">
        <f>'Raw counts'!O311/'Raw counts'!O$1246*10000</f>
        <v>0</v>
      </c>
      <c r="P311">
        <f>'Raw counts'!P311/'Raw counts'!P$1246*10000</f>
        <v>0</v>
      </c>
      <c r="Q311">
        <f>'Raw counts'!Q311/'Raw counts'!Q$1246*10000</f>
        <v>0</v>
      </c>
      <c r="R311">
        <f>'Raw counts'!R311/'Raw counts'!R$1246*10000</f>
        <v>0</v>
      </c>
      <c r="S311">
        <f>'Raw counts'!S311/'Raw counts'!S$1246*10000</f>
        <v>0</v>
      </c>
      <c r="T311">
        <f>'Raw counts'!T311/'Raw counts'!T$1246*10000</f>
        <v>0</v>
      </c>
      <c r="U311">
        <f t="shared" si="16"/>
        <v>0</v>
      </c>
      <c r="V311" t="str">
        <f t="shared" si="17"/>
        <v/>
      </c>
      <c r="W311">
        <f t="shared" si="18"/>
        <v>0</v>
      </c>
      <c r="X311">
        <f t="shared" si="19"/>
        <v>0</v>
      </c>
    </row>
    <row r="312" spans="1:24" x14ac:dyDescent="0.25">
      <c r="A312">
        <v>319</v>
      </c>
      <c r="B312" t="s">
        <v>134</v>
      </c>
      <c r="C312">
        <v>47500</v>
      </c>
      <c r="D312">
        <v>703</v>
      </c>
      <c r="E312">
        <f>'Raw counts'!E312/'Raw counts'!E$1246*10000</f>
        <v>7.8722018137275542</v>
      </c>
      <c r="F312">
        <f>'Raw counts'!F312/'Raw counts'!F$1246*10000</f>
        <v>15.633757394871127</v>
      </c>
      <c r="G312">
        <f>'Raw counts'!G312/'Raw counts'!G$1246*10000</f>
        <v>12.917968174688617</v>
      </c>
      <c r="H312">
        <f>'Raw counts'!H312/'Raw counts'!H$1246*10000</f>
        <v>7.9193707930227504</v>
      </c>
      <c r="I312">
        <f>'Raw counts'!I312/'Raw counts'!I$1246*10000</f>
        <v>9.1219567919749291</v>
      </c>
      <c r="J312">
        <f>'Raw counts'!J312/'Raw counts'!J$1246*10000</f>
        <v>21.635458684894573</v>
      </c>
      <c r="K312">
        <f>'Raw counts'!K312/'Raw counts'!K$1246*10000</f>
        <v>18.749028680677121</v>
      </c>
      <c r="L312">
        <f>'Raw counts'!L312/'Raw counts'!L$1246*10000</f>
        <v>7.8214139868318053</v>
      </c>
      <c r="M312">
        <f>'Raw counts'!M312/'Raw counts'!M$1246*10000</f>
        <v>11.201539913371349</v>
      </c>
      <c r="N312">
        <f>'Raw counts'!N312/'Raw counts'!N$1246*10000</f>
        <v>3.7865602980328701</v>
      </c>
      <c r="O312">
        <f>'Raw counts'!O312/'Raw counts'!O$1246*10000</f>
        <v>9.1868773547452118</v>
      </c>
      <c r="P312">
        <f>'Raw counts'!P312/'Raw counts'!P$1246*10000</f>
        <v>8.2062051650820749</v>
      </c>
      <c r="Q312">
        <f>'Raw counts'!Q312/'Raw counts'!Q$1246*10000</f>
        <v>15.794837040905101</v>
      </c>
      <c r="R312">
        <f>'Raw counts'!R312/'Raw counts'!R$1246*10000</f>
        <v>17.47618785951877</v>
      </c>
      <c r="S312">
        <f>'Raw counts'!S312/'Raw counts'!S$1246*10000</f>
        <v>12.34857985669759</v>
      </c>
      <c r="T312">
        <f>'Raw counts'!T312/'Raw counts'!T$1246*10000</f>
        <v>9.2969727500404442</v>
      </c>
      <c r="U312">
        <f t="shared" si="16"/>
        <v>1</v>
      </c>
      <c r="V312">
        <f t="shared" si="17"/>
        <v>0.88387477881830845</v>
      </c>
      <c r="W312">
        <f t="shared" si="18"/>
        <v>11.665925653209269</v>
      </c>
      <c r="X312">
        <f t="shared" si="19"/>
        <v>12.051610004498199</v>
      </c>
    </row>
    <row r="313" spans="1:24" x14ac:dyDescent="0.25">
      <c r="A313">
        <v>320</v>
      </c>
      <c r="B313" t="s">
        <v>135</v>
      </c>
      <c r="C313">
        <v>1600</v>
      </c>
      <c r="D313">
        <v>985</v>
      </c>
      <c r="E313">
        <f>'Raw counts'!E313/'Raw counts'!E$1246*10000</f>
        <v>26.039202475111409</v>
      </c>
      <c r="F313">
        <f>'Raw counts'!F313/'Raw counts'!F$1246*10000</f>
        <v>27.140693900851478</v>
      </c>
      <c r="G313">
        <f>'Raw counts'!G313/'Raw counts'!G$1246*10000</f>
        <v>25.890484391573615</v>
      </c>
      <c r="H313">
        <f>'Raw counts'!H313/'Raw counts'!H$1246*10000</f>
        <v>40.39904460903761</v>
      </c>
      <c r="I313">
        <f>'Raw counts'!I313/'Raw counts'!I$1246*10000</f>
        <v>42.925531406036242</v>
      </c>
      <c r="J313">
        <f>'Raw counts'!J313/'Raw counts'!J$1246*10000</f>
        <v>28.717569261604666</v>
      </c>
      <c r="K313">
        <f>'Raw counts'!K313/'Raw counts'!K$1246*10000</f>
        <v>31.164322305010394</v>
      </c>
      <c r="L313">
        <f>'Raw counts'!L313/'Raw counts'!L$1246*10000</f>
        <v>43.652037298579934</v>
      </c>
      <c r="M313">
        <f>'Raw counts'!M313/'Raw counts'!M$1246*10000</f>
        <v>74.020525926791024</v>
      </c>
      <c r="N313">
        <f>'Raw counts'!N313/'Raw counts'!N$1246*10000</f>
        <v>21.057351885126895</v>
      </c>
      <c r="O313">
        <f>'Raw counts'!O313/'Raw counts'!O$1246*10000</f>
        <v>23.06003478457701</v>
      </c>
      <c r="P313">
        <f>'Raw counts'!P313/'Raw counts'!P$1246*10000</f>
        <v>17.517187496112129</v>
      </c>
      <c r="Q313">
        <f>'Raw counts'!Q313/'Raw counts'!Q$1246*10000</f>
        <v>18.497696855391535</v>
      </c>
      <c r="R313">
        <f>'Raw counts'!R313/'Raw counts'!R$1246*10000</f>
        <v>15.000865335778528</v>
      </c>
      <c r="S313">
        <f>'Raw counts'!S313/'Raw counts'!S$1246*10000</f>
        <v>56.047038973612764</v>
      </c>
      <c r="T313">
        <f>'Raw counts'!T313/'Raw counts'!T$1246*10000</f>
        <v>88.450934577844407</v>
      </c>
      <c r="U313">
        <f t="shared" si="16"/>
        <v>1</v>
      </c>
      <c r="V313">
        <f t="shared" si="17"/>
        <v>0.97698406511837232</v>
      </c>
      <c r="W313">
        <f t="shared" si="18"/>
        <v>36.100676345972332</v>
      </c>
      <c r="X313">
        <f t="shared" si="19"/>
        <v>36.428959670552729</v>
      </c>
    </row>
    <row r="314" spans="1:24" x14ac:dyDescent="0.25">
      <c r="A314">
        <v>321</v>
      </c>
      <c r="B314" t="s">
        <v>136</v>
      </c>
      <c r="C314">
        <v>69500</v>
      </c>
      <c r="D314">
        <v>1014</v>
      </c>
      <c r="E314">
        <f>'Raw counts'!E314/'Raw counts'!E$1246*10000</f>
        <v>0.73817373835456612</v>
      </c>
      <c r="F314">
        <f>'Raw counts'!F314/'Raw counts'!F$1246*10000</f>
        <v>0.90657850190735612</v>
      </c>
      <c r="G314">
        <f>'Raw counts'!G314/'Raw counts'!G$1246*10000</f>
        <v>0.87276867514210998</v>
      </c>
      <c r="H314">
        <f>'Raw counts'!H314/'Raw counts'!H$1246*10000</f>
        <v>1.139955125576009</v>
      </c>
      <c r="I314">
        <f>'Raw counts'!I314/'Raw counts'!I$1246*10000</f>
        <v>0.77094884669991681</v>
      </c>
      <c r="J314">
        <f>'Raw counts'!J314/'Raw counts'!J$1246*10000</f>
        <v>1.8498496772640904</v>
      </c>
      <c r="K314">
        <f>'Raw counts'!K314/'Raw counts'!K$1246*10000</f>
        <v>0.87382085499558693</v>
      </c>
      <c r="L314">
        <f>'Raw counts'!L314/'Raw counts'!L$1246*10000</f>
        <v>1.5127279436803924</v>
      </c>
      <c r="M314">
        <f>'Raw counts'!M314/'Raw counts'!M$1246*10000</f>
        <v>1.3298631860623518</v>
      </c>
      <c r="N314">
        <f>'Raw counts'!N314/'Raw counts'!N$1246*10000</f>
        <v>1.2151487498863247</v>
      </c>
      <c r="O314">
        <f>'Raw counts'!O314/'Raw counts'!O$1246*10000</f>
        <v>1.2511483596693431</v>
      </c>
      <c r="P314">
        <f>'Raw counts'!P314/'Raw counts'!P$1246*10000</f>
        <v>0.50262384576912644</v>
      </c>
      <c r="Q314">
        <f>'Raw counts'!Q314/'Raw counts'!Q$1246*10000</f>
        <v>0.68068344592764984</v>
      </c>
      <c r="R314">
        <f>'Raw counts'!R314/'Raw counts'!R$1246*10000</f>
        <v>0.62139839288914811</v>
      </c>
      <c r="S314">
        <f>'Raw counts'!S314/'Raw counts'!S$1246*10000</f>
        <v>0.98516868182731809</v>
      </c>
      <c r="T314">
        <f>'Raw counts'!T314/'Raw counts'!T$1246*10000</f>
        <v>1.2150228704164456</v>
      </c>
      <c r="U314">
        <f t="shared" si="16"/>
        <v>1</v>
      </c>
      <c r="V314">
        <f t="shared" si="17"/>
        <v>0.19307996358285556</v>
      </c>
      <c r="W314">
        <f t="shared" si="18"/>
        <v>1.1209835299568702</v>
      </c>
      <c r="X314">
        <f t="shared" si="19"/>
        <v>0.87600759941650519</v>
      </c>
    </row>
    <row r="315" spans="1:24" x14ac:dyDescent="0.25">
      <c r="A315">
        <v>322</v>
      </c>
      <c r="B315" t="s">
        <v>689</v>
      </c>
      <c r="C315">
        <v>2800</v>
      </c>
      <c r="D315">
        <v>453</v>
      </c>
      <c r="E315">
        <f>'Raw counts'!E315/'Raw counts'!E$1246*10000</f>
        <v>0</v>
      </c>
      <c r="F315">
        <f>'Raw counts'!F315/'Raw counts'!F$1246*10000</f>
        <v>0</v>
      </c>
      <c r="G315">
        <f>'Raw counts'!G315/'Raw counts'!G$1246*10000</f>
        <v>0</v>
      </c>
      <c r="H315">
        <f>'Raw counts'!H315/'Raw counts'!H$1246*10000</f>
        <v>0</v>
      </c>
      <c r="I315">
        <f>'Raw counts'!I315/'Raw counts'!I$1246*10000</f>
        <v>0</v>
      </c>
      <c r="J315">
        <f>'Raw counts'!J315/'Raw counts'!J$1246*10000</f>
        <v>0</v>
      </c>
      <c r="K315">
        <f>'Raw counts'!K315/'Raw counts'!K$1246*10000</f>
        <v>0</v>
      </c>
      <c r="L315">
        <f>'Raw counts'!L315/'Raw counts'!L$1246*10000</f>
        <v>0</v>
      </c>
      <c r="M315">
        <f>'Raw counts'!M315/'Raw counts'!M$1246*10000</f>
        <v>0</v>
      </c>
      <c r="N315">
        <f>'Raw counts'!N315/'Raw counts'!N$1246*10000</f>
        <v>0</v>
      </c>
      <c r="O315">
        <f>'Raw counts'!O315/'Raw counts'!O$1246*10000</f>
        <v>0</v>
      </c>
      <c r="P315">
        <f>'Raw counts'!P315/'Raw counts'!P$1246*10000</f>
        <v>0</v>
      </c>
      <c r="Q315">
        <f>'Raw counts'!Q315/'Raw counts'!Q$1246*10000</f>
        <v>0</v>
      </c>
      <c r="R315">
        <f>'Raw counts'!R315/'Raw counts'!R$1246*10000</f>
        <v>0</v>
      </c>
      <c r="S315">
        <f>'Raw counts'!S315/'Raw counts'!S$1246*10000</f>
        <v>0</v>
      </c>
      <c r="T315">
        <f>'Raw counts'!T315/'Raw counts'!T$1246*10000</f>
        <v>0</v>
      </c>
      <c r="U315">
        <f t="shared" si="16"/>
        <v>0</v>
      </c>
      <c r="V315" t="str">
        <f t="shared" si="17"/>
        <v/>
      </c>
      <c r="W315">
        <f t="shared" si="18"/>
        <v>0</v>
      </c>
      <c r="X315">
        <f t="shared" si="19"/>
        <v>0</v>
      </c>
    </row>
    <row r="316" spans="1:24" x14ac:dyDescent="0.25">
      <c r="A316">
        <v>323</v>
      </c>
      <c r="B316" t="s">
        <v>690</v>
      </c>
      <c r="C316">
        <v>79900</v>
      </c>
      <c r="D316">
        <v>313</v>
      </c>
      <c r="E316">
        <f>'Raw counts'!E316/'Raw counts'!E$1246*10000</f>
        <v>0</v>
      </c>
      <c r="F316">
        <f>'Raw counts'!F316/'Raw counts'!F$1246*10000</f>
        <v>0</v>
      </c>
      <c r="G316">
        <f>'Raw counts'!G316/'Raw counts'!G$1246*10000</f>
        <v>0</v>
      </c>
      <c r="H316">
        <f>'Raw counts'!H316/'Raw counts'!H$1246*10000</f>
        <v>0</v>
      </c>
      <c r="I316">
        <f>'Raw counts'!I316/'Raw counts'!I$1246*10000</f>
        <v>0</v>
      </c>
      <c r="J316">
        <f>'Raw counts'!J316/'Raw counts'!J$1246*10000</f>
        <v>0</v>
      </c>
      <c r="K316">
        <f>'Raw counts'!K316/'Raw counts'!K$1246*10000</f>
        <v>0</v>
      </c>
      <c r="L316">
        <f>'Raw counts'!L316/'Raw counts'!L$1246*10000</f>
        <v>0</v>
      </c>
      <c r="M316">
        <f>'Raw counts'!M316/'Raw counts'!M$1246*10000</f>
        <v>0</v>
      </c>
      <c r="N316">
        <f>'Raw counts'!N316/'Raw counts'!N$1246*10000</f>
        <v>0</v>
      </c>
      <c r="O316">
        <f>'Raw counts'!O316/'Raw counts'!O$1246*10000</f>
        <v>0</v>
      </c>
      <c r="P316">
        <f>'Raw counts'!P316/'Raw counts'!P$1246*10000</f>
        <v>0</v>
      </c>
      <c r="Q316">
        <f>'Raw counts'!Q316/'Raw counts'!Q$1246*10000</f>
        <v>0</v>
      </c>
      <c r="R316">
        <f>'Raw counts'!R316/'Raw counts'!R$1246*10000</f>
        <v>0</v>
      </c>
      <c r="S316">
        <f>'Raw counts'!S316/'Raw counts'!S$1246*10000</f>
        <v>0</v>
      </c>
      <c r="T316">
        <f>'Raw counts'!T316/'Raw counts'!T$1246*10000</f>
        <v>0</v>
      </c>
      <c r="U316">
        <f t="shared" si="16"/>
        <v>0</v>
      </c>
      <c r="V316" t="str">
        <f t="shared" si="17"/>
        <v/>
      </c>
      <c r="W316">
        <f t="shared" si="18"/>
        <v>0</v>
      </c>
      <c r="X316">
        <f t="shared" si="19"/>
        <v>0</v>
      </c>
    </row>
    <row r="317" spans="1:24" x14ac:dyDescent="0.25">
      <c r="A317">
        <v>324</v>
      </c>
      <c r="B317" t="s">
        <v>691</v>
      </c>
      <c r="C317">
        <v>43900</v>
      </c>
      <c r="D317">
        <v>934</v>
      </c>
      <c r="E317">
        <f>'Raw counts'!E317/'Raw counts'!E$1246*10000</f>
        <v>0</v>
      </c>
      <c r="F317">
        <f>'Raw counts'!F317/'Raw counts'!F$1246*10000</f>
        <v>0</v>
      </c>
      <c r="G317">
        <f>'Raw counts'!G317/'Raw counts'!G$1246*10000</f>
        <v>0</v>
      </c>
      <c r="H317">
        <f>'Raw counts'!H317/'Raw counts'!H$1246*10000</f>
        <v>0</v>
      </c>
      <c r="I317">
        <f>'Raw counts'!I317/'Raw counts'!I$1246*10000</f>
        <v>0</v>
      </c>
      <c r="J317">
        <f>'Raw counts'!J317/'Raw counts'!J$1246*10000</f>
        <v>0</v>
      </c>
      <c r="K317">
        <f>'Raw counts'!K317/'Raw counts'!K$1246*10000</f>
        <v>0</v>
      </c>
      <c r="L317">
        <f>'Raw counts'!L317/'Raw counts'!L$1246*10000</f>
        <v>0</v>
      </c>
      <c r="M317">
        <f>'Raw counts'!M317/'Raw counts'!M$1246*10000</f>
        <v>0</v>
      </c>
      <c r="N317">
        <f>'Raw counts'!N317/'Raw counts'!N$1246*10000</f>
        <v>0</v>
      </c>
      <c r="O317">
        <f>'Raw counts'!O317/'Raw counts'!O$1246*10000</f>
        <v>0</v>
      </c>
      <c r="P317">
        <f>'Raw counts'!P317/'Raw counts'!P$1246*10000</f>
        <v>0</v>
      </c>
      <c r="Q317">
        <f>'Raw counts'!Q317/'Raw counts'!Q$1246*10000</f>
        <v>0</v>
      </c>
      <c r="R317">
        <f>'Raw counts'!R317/'Raw counts'!R$1246*10000</f>
        <v>0</v>
      </c>
      <c r="S317">
        <f>'Raw counts'!S317/'Raw counts'!S$1246*10000</f>
        <v>0</v>
      </c>
      <c r="T317">
        <f>'Raw counts'!T317/'Raw counts'!T$1246*10000</f>
        <v>0</v>
      </c>
      <c r="U317">
        <f t="shared" si="16"/>
        <v>0</v>
      </c>
      <c r="V317" t="str">
        <f t="shared" si="17"/>
        <v/>
      </c>
      <c r="W317">
        <f t="shared" si="18"/>
        <v>0</v>
      </c>
      <c r="X317">
        <f t="shared" si="19"/>
        <v>0</v>
      </c>
    </row>
    <row r="318" spans="1:24" x14ac:dyDescent="0.25">
      <c r="A318">
        <v>325</v>
      </c>
      <c r="B318" t="s">
        <v>137</v>
      </c>
      <c r="C318">
        <v>66100</v>
      </c>
      <c r="D318">
        <v>138</v>
      </c>
      <c r="E318">
        <f>'Raw counts'!E318/'Raw counts'!E$1246*10000</f>
        <v>1.3723095672766095</v>
      </c>
      <c r="F318">
        <f>'Raw counts'!F318/'Raw counts'!F$1246*10000</f>
        <v>1.6903911650147578</v>
      </c>
      <c r="G318">
        <f>'Raw counts'!G318/'Raw counts'!G$1246*10000</f>
        <v>1.6562769175992316</v>
      </c>
      <c r="H318">
        <f>'Raw counts'!H318/'Raw counts'!H$1246*10000</f>
        <v>9.0472629013968978E-2</v>
      </c>
      <c r="I318">
        <f>'Raw counts'!I318/'Raw counts'!I$1246*10000</f>
        <v>1.2323926819509621</v>
      </c>
      <c r="J318">
        <f>'Raw counts'!J318/'Raw counts'!J$1246*10000</f>
        <v>2.1192452613316761</v>
      </c>
      <c r="K318">
        <f>'Raw counts'!K318/'Raw counts'!K$1246*10000</f>
        <v>1.108403634860174</v>
      </c>
      <c r="L318">
        <f>'Raw counts'!L318/'Raw counts'!L$1246*10000</f>
        <v>1.3024384089086787</v>
      </c>
      <c r="M318">
        <f>'Raw counts'!M318/'Raw counts'!M$1246*10000</f>
        <v>0.78427828921625875</v>
      </c>
      <c r="N318">
        <f>'Raw counts'!N318/'Raw counts'!N$1246*10000</f>
        <v>1.4346594918012738</v>
      </c>
      <c r="O318">
        <f>'Raw counts'!O318/'Raw counts'!O$1246*10000</f>
        <v>1.5340935717500428</v>
      </c>
      <c r="P318">
        <f>'Raw counts'!P318/'Raw counts'!P$1246*10000</f>
        <v>1.1346360082708993</v>
      </c>
      <c r="Q318">
        <f>'Raw counts'!Q318/'Raw counts'!Q$1246*10000</f>
        <v>1.2818710149586396</v>
      </c>
      <c r="R318">
        <f>'Raw counts'!R318/'Raw counts'!R$1246*10000</f>
        <v>1.525250600727909</v>
      </c>
      <c r="S318">
        <f>'Raw counts'!S318/'Raw counts'!S$1246*10000</f>
        <v>0.97950679285129905</v>
      </c>
      <c r="T318">
        <f>'Raw counts'!T318/'Raw counts'!T$1246*10000</f>
        <v>1.9454017869027362</v>
      </c>
      <c r="U318">
        <f t="shared" si="16"/>
        <v>1</v>
      </c>
      <c r="V318">
        <f t="shared" si="17"/>
        <v>0.63832370674108696</v>
      </c>
      <c r="W318">
        <f t="shared" si="18"/>
        <v>1.2790868046973591</v>
      </c>
      <c r="X318">
        <f t="shared" si="19"/>
        <v>1.4001266292435879</v>
      </c>
    </row>
    <row r="319" spans="1:24" x14ac:dyDescent="0.25">
      <c r="A319">
        <v>326</v>
      </c>
      <c r="B319" t="s">
        <v>138</v>
      </c>
      <c r="C319">
        <v>104500</v>
      </c>
      <c r="D319">
        <v>752</v>
      </c>
      <c r="E319">
        <f>'Raw counts'!E319/'Raw counts'!E$1246*10000</f>
        <v>0</v>
      </c>
      <c r="F319">
        <f>'Raw counts'!F319/'Raw counts'!F$1246*10000</f>
        <v>6.2327272006130734</v>
      </c>
      <c r="G319">
        <f>'Raw counts'!G319/'Raw counts'!G$1246*10000</f>
        <v>5.5886948686656703</v>
      </c>
      <c r="H319">
        <f>'Raw counts'!H319/'Raw counts'!H$1246*10000</f>
        <v>1.2063017201862529E-2</v>
      </c>
      <c r="I319">
        <f>'Raw counts'!I319/'Raw counts'!I$1246*10000</f>
        <v>1.5475250572443588</v>
      </c>
      <c r="J319">
        <f>'Raw counts'!J319/'Raw counts'!J$1246*10000</f>
        <v>5.5435624632574356</v>
      </c>
      <c r="K319">
        <f>'Raw counts'!K319/'Raw counts'!K$1246*10000</f>
        <v>4.4277499699440819</v>
      </c>
      <c r="L319">
        <f>'Raw counts'!L319/'Raw counts'!L$1246*10000</f>
        <v>13.607767959743798</v>
      </c>
      <c r="M319">
        <f>'Raw counts'!M319/'Raw counts'!M$1246*10000</f>
        <v>2.259062463503354</v>
      </c>
      <c r="N319">
        <f>'Raw counts'!N319/'Raw counts'!N$1246*10000</f>
        <v>7.1968164670686852</v>
      </c>
      <c r="O319">
        <f>'Raw counts'!O319/'Raw counts'!O$1246*10000</f>
        <v>9.916345479640766</v>
      </c>
      <c r="P319">
        <f>'Raw counts'!P319/'Raw counts'!P$1246*10000</f>
        <v>1.0152006389792256</v>
      </c>
      <c r="Q319">
        <f>'Raw counts'!Q319/'Raw counts'!Q$1246*10000</f>
        <v>1.5203586456486193</v>
      </c>
      <c r="R319">
        <f>'Raw counts'!R319/'Raw counts'!R$1246*10000</f>
        <v>13.978896078051747</v>
      </c>
      <c r="S319">
        <f>'Raw counts'!S319/'Raw counts'!S$1246*10000</f>
        <v>13.07330164562803</v>
      </c>
      <c r="T319">
        <f>'Raw counts'!T319/'Raw counts'!T$1246*10000</f>
        <v>0.37542841501631752</v>
      </c>
      <c r="U319">
        <f t="shared" si="16"/>
        <v>1</v>
      </c>
      <c r="V319">
        <f t="shared" si="17"/>
        <v>0.45194185544334886</v>
      </c>
      <c r="W319">
        <f t="shared" si="18"/>
        <v>4.6415969467242322</v>
      </c>
      <c r="X319">
        <f t="shared" si="19"/>
        <v>6.6465884838274505</v>
      </c>
    </row>
    <row r="320" spans="1:24" x14ac:dyDescent="0.25">
      <c r="A320">
        <v>327</v>
      </c>
      <c r="B320" t="s">
        <v>692</v>
      </c>
      <c r="C320">
        <v>47600</v>
      </c>
      <c r="D320">
        <v>319</v>
      </c>
      <c r="E320">
        <f>'Raw counts'!E320/'Raw counts'!E$1246*10000</f>
        <v>0</v>
      </c>
      <c r="F320">
        <f>'Raw counts'!F320/'Raw counts'!F$1246*10000</f>
        <v>0</v>
      </c>
      <c r="G320">
        <f>'Raw counts'!G320/'Raw counts'!G$1246*10000</f>
        <v>0</v>
      </c>
      <c r="H320">
        <f>'Raw counts'!H320/'Raw counts'!H$1246*10000</f>
        <v>0</v>
      </c>
      <c r="I320">
        <f>'Raw counts'!I320/'Raw counts'!I$1246*10000</f>
        <v>0</v>
      </c>
      <c r="J320">
        <f>'Raw counts'!J320/'Raw counts'!J$1246*10000</f>
        <v>0</v>
      </c>
      <c r="K320">
        <f>'Raw counts'!K320/'Raw counts'!K$1246*10000</f>
        <v>0</v>
      </c>
      <c r="L320">
        <f>'Raw counts'!L320/'Raw counts'!L$1246*10000</f>
        <v>0</v>
      </c>
      <c r="M320">
        <f>'Raw counts'!M320/'Raw counts'!M$1246*10000</f>
        <v>0</v>
      </c>
      <c r="N320">
        <f>'Raw counts'!N320/'Raw counts'!N$1246*10000</f>
        <v>0</v>
      </c>
      <c r="O320">
        <f>'Raw counts'!O320/'Raw counts'!O$1246*10000</f>
        <v>0</v>
      </c>
      <c r="P320">
        <f>'Raw counts'!P320/'Raw counts'!P$1246*10000</f>
        <v>0</v>
      </c>
      <c r="Q320">
        <f>'Raw counts'!Q320/'Raw counts'!Q$1246*10000</f>
        <v>0</v>
      </c>
      <c r="R320">
        <f>'Raw counts'!R320/'Raw counts'!R$1246*10000</f>
        <v>0</v>
      </c>
      <c r="S320">
        <f>'Raw counts'!S320/'Raw counts'!S$1246*10000</f>
        <v>0</v>
      </c>
      <c r="T320">
        <f>'Raw counts'!T320/'Raw counts'!T$1246*10000</f>
        <v>0</v>
      </c>
      <c r="U320">
        <f t="shared" si="16"/>
        <v>0</v>
      </c>
      <c r="V320" t="str">
        <f t="shared" si="17"/>
        <v/>
      </c>
      <c r="W320">
        <f t="shared" si="18"/>
        <v>0</v>
      </c>
      <c r="X320">
        <f t="shared" si="19"/>
        <v>0</v>
      </c>
    </row>
    <row r="321" spans="1:24" x14ac:dyDescent="0.25">
      <c r="A321">
        <v>328</v>
      </c>
      <c r="B321" t="s">
        <v>139</v>
      </c>
      <c r="C321">
        <v>23600</v>
      </c>
      <c r="D321">
        <v>104</v>
      </c>
      <c r="E321">
        <f>'Raw counts'!E321/'Raw counts'!E$1246*10000</f>
        <v>19.152883707911091</v>
      </c>
      <c r="F321">
        <f>'Raw counts'!F321/'Raw counts'!F$1246*10000</f>
        <v>13.688391026194925</v>
      </c>
      <c r="G321">
        <f>'Raw counts'!G321/'Raw counts'!G$1246*10000</f>
        <v>11.187307563185229</v>
      </c>
      <c r="H321">
        <f>'Raw counts'!H321/'Raw counts'!H$1246*10000</f>
        <v>19.337016574585636</v>
      </c>
      <c r="I321">
        <f>'Raw counts'!I321/'Raw counts'!I$1246*10000</f>
        <v>11.057769954491508</v>
      </c>
      <c r="J321">
        <f>'Raw counts'!J321/'Raw counts'!J$1246*10000</f>
        <v>17.923786193296721</v>
      </c>
      <c r="K321">
        <f>'Raw counts'!K321/'Raw counts'!K$1246*10000</f>
        <v>17.230105181053922</v>
      </c>
      <c r="L321">
        <f>'Raw counts'!L321/'Raw counts'!L$1246*10000</f>
        <v>12.719125086998815</v>
      </c>
      <c r="M321">
        <f>'Raw counts'!M321/'Raw counts'!M$1246*10000</f>
        <v>20.902721360415939</v>
      </c>
      <c r="N321">
        <f>'Raw counts'!N321/'Raw counts'!N$1246*10000</f>
        <v>8.8196280233684874</v>
      </c>
      <c r="O321">
        <f>'Raw counts'!O321/'Raw counts'!O$1246*10000</f>
        <v>17.237552842228865</v>
      </c>
      <c r="P321">
        <f>'Raw counts'!P321/'Raw counts'!P$1246*10000</f>
        <v>13.496196729959118</v>
      </c>
      <c r="Q321">
        <f>'Raw counts'!Q321/'Raw counts'!Q$1246*10000</f>
        <v>16.510299932975041</v>
      </c>
      <c r="R321">
        <f>'Raw counts'!R321/'Raw counts'!R$1246*10000</f>
        <v>17.774048246192908</v>
      </c>
      <c r="S321">
        <f>'Raw counts'!S321/'Raw counts'!S$1246*10000</f>
        <v>14.120751106191559</v>
      </c>
      <c r="T321">
        <f>'Raw counts'!T321/'Raw counts'!T$1246*10000</f>
        <v>29.399457881368715</v>
      </c>
      <c r="U321">
        <f t="shared" si="16"/>
        <v>1</v>
      </c>
      <c r="V321">
        <f t="shared" si="17"/>
        <v>0.26678965228861351</v>
      </c>
      <c r="W321">
        <f t="shared" si="18"/>
        <v>15.201873467150227</v>
      </c>
      <c r="X321">
        <f t="shared" si="19"/>
        <v>18.089717789819368</v>
      </c>
    </row>
    <row r="322" spans="1:24" x14ac:dyDescent="0.25">
      <c r="A322">
        <v>329</v>
      </c>
      <c r="B322" t="s">
        <v>693</v>
      </c>
      <c r="C322">
        <v>4200</v>
      </c>
      <c r="D322">
        <v>322</v>
      </c>
      <c r="E322">
        <f>'Raw counts'!E322/'Raw counts'!E$1246*10000</f>
        <v>0</v>
      </c>
      <c r="F322">
        <f>'Raw counts'!F322/'Raw counts'!F$1246*10000</f>
        <v>0</v>
      </c>
      <c r="G322">
        <f>'Raw counts'!G322/'Raw counts'!G$1246*10000</f>
        <v>0</v>
      </c>
      <c r="H322">
        <f>'Raw counts'!H322/'Raw counts'!H$1246*10000</f>
        <v>0</v>
      </c>
      <c r="I322">
        <f>'Raw counts'!I322/'Raw counts'!I$1246*10000</f>
        <v>0</v>
      </c>
      <c r="J322">
        <f>'Raw counts'!J322/'Raw counts'!J$1246*10000</f>
        <v>0</v>
      </c>
      <c r="K322">
        <f>'Raw counts'!K322/'Raw counts'!K$1246*10000</f>
        <v>0</v>
      </c>
      <c r="L322">
        <f>'Raw counts'!L322/'Raw counts'!L$1246*10000</f>
        <v>0</v>
      </c>
      <c r="M322">
        <f>'Raw counts'!M322/'Raw counts'!M$1246*10000</f>
        <v>0</v>
      </c>
      <c r="N322">
        <f>'Raw counts'!N322/'Raw counts'!N$1246*10000</f>
        <v>0</v>
      </c>
      <c r="O322">
        <f>'Raw counts'!O322/'Raw counts'!O$1246*10000</f>
        <v>0</v>
      </c>
      <c r="P322">
        <f>'Raw counts'!P322/'Raw counts'!P$1246*10000</f>
        <v>0</v>
      </c>
      <c r="Q322">
        <f>'Raw counts'!Q322/'Raw counts'!Q$1246*10000</f>
        <v>0</v>
      </c>
      <c r="R322">
        <f>'Raw counts'!R322/'Raw counts'!R$1246*10000</f>
        <v>0</v>
      </c>
      <c r="S322">
        <f>'Raw counts'!S322/'Raw counts'!S$1246*10000</f>
        <v>0</v>
      </c>
      <c r="T322">
        <f>'Raw counts'!T322/'Raw counts'!T$1246*10000</f>
        <v>0</v>
      </c>
      <c r="U322">
        <f t="shared" si="16"/>
        <v>0</v>
      </c>
      <c r="V322" t="str">
        <f t="shared" si="17"/>
        <v/>
      </c>
      <c r="W322">
        <f t="shared" si="18"/>
        <v>0</v>
      </c>
      <c r="X322">
        <f t="shared" si="19"/>
        <v>0</v>
      </c>
    </row>
    <row r="323" spans="1:24" x14ac:dyDescent="0.25">
      <c r="A323">
        <v>330</v>
      </c>
      <c r="B323" t="s">
        <v>140</v>
      </c>
      <c r="C323">
        <v>26500</v>
      </c>
      <c r="D323">
        <v>879</v>
      </c>
      <c r="E323">
        <f>'Raw counts'!E323/'Raw counts'!E$1246*10000</f>
        <v>0.14367139874015047</v>
      </c>
      <c r="F323">
        <f>'Raw counts'!F323/'Raw counts'!F$1246*10000</f>
        <v>0.87352616069198386</v>
      </c>
      <c r="G323">
        <f>'Raw counts'!G323/'Raw counts'!G$1246*10000</f>
        <v>0.75375476489545856</v>
      </c>
      <c r="H323">
        <f>'Raw counts'!H323/'Raw counts'!H$1246*10000</f>
        <v>0.86250572993317087</v>
      </c>
      <c r="I323">
        <f>'Raw counts'!I323/'Raw counts'!I$1246*10000</f>
        <v>1.1930011350392875</v>
      </c>
      <c r="J323">
        <f>'Raw counts'!J323/'Raw counts'!J$1246*10000</f>
        <v>0.56273744227451283</v>
      </c>
      <c r="K323">
        <f>'Raw counts'!K323/'Raw counts'!K$1246*10000</f>
        <v>0.33428046130703659</v>
      </c>
      <c r="L323">
        <f>'Raw counts'!L323/'Raw counts'!L$1246*10000</f>
        <v>0.39344493602449665</v>
      </c>
      <c r="M323">
        <f>'Raw counts'!M323/'Raw counts'!M$1246*10000</f>
        <v>0.70755541309727699</v>
      </c>
      <c r="N323">
        <f>'Raw counts'!N323/'Raw counts'!N$1246*10000</f>
        <v>0.55661652414147778</v>
      </c>
      <c r="O323">
        <f>'Raw counts'!O323/'Raw counts'!O$1246*10000</f>
        <v>1.0300974127312965</v>
      </c>
      <c r="P323">
        <f>'Raw counts'!P323/'Raw counts'!P$1246*10000</f>
        <v>0.76140047923441934</v>
      </c>
      <c r="Q323">
        <f>'Raw counts'!Q323/'Raw counts'!Q$1246*10000</f>
        <v>0.9936984612082479</v>
      </c>
      <c r="R323">
        <f>'Raw counts'!R323/'Raw counts'!R$1246*10000</f>
        <v>0.8935811600224115</v>
      </c>
      <c r="S323">
        <f>'Raw counts'!S323/'Raw counts'!S$1246*10000</f>
        <v>0.71905989995442177</v>
      </c>
      <c r="T323">
        <f>'Raw counts'!T323/'Raw counts'!T$1246*10000</f>
        <v>0.80546459948955385</v>
      </c>
      <c r="U323">
        <f t="shared" si="16"/>
        <v>1</v>
      </c>
      <c r="V323">
        <f t="shared" si="17"/>
        <v>0.10564887246383527</v>
      </c>
      <c r="W323">
        <f t="shared" si="18"/>
        <v>0.63810939661448518</v>
      </c>
      <c r="X323">
        <f t="shared" si="19"/>
        <v>0.86721700210672514</v>
      </c>
    </row>
    <row r="324" spans="1:24" x14ac:dyDescent="0.25">
      <c r="A324">
        <v>331</v>
      </c>
      <c r="B324" t="s">
        <v>694</v>
      </c>
      <c r="C324">
        <v>74600</v>
      </c>
      <c r="D324">
        <v>467</v>
      </c>
      <c r="E324">
        <f>'Raw counts'!E324/'Raw counts'!E$1246*10000</f>
        <v>0</v>
      </c>
      <c r="F324">
        <f>'Raw counts'!F324/'Raw counts'!F$1246*10000</f>
        <v>0</v>
      </c>
      <c r="G324">
        <f>'Raw counts'!G324/'Raw counts'!G$1246*10000</f>
        <v>0</v>
      </c>
      <c r="H324">
        <f>'Raw counts'!H324/'Raw counts'!H$1246*10000</f>
        <v>0</v>
      </c>
      <c r="I324">
        <f>'Raw counts'!I324/'Raw counts'!I$1246*10000</f>
        <v>0</v>
      </c>
      <c r="J324">
        <f>'Raw counts'!J324/'Raw counts'!J$1246*10000</f>
        <v>0</v>
      </c>
      <c r="K324">
        <f>'Raw counts'!K324/'Raw counts'!K$1246*10000</f>
        <v>0</v>
      </c>
      <c r="L324">
        <f>'Raw counts'!L324/'Raw counts'!L$1246*10000</f>
        <v>0</v>
      </c>
      <c r="M324">
        <f>'Raw counts'!M324/'Raw counts'!M$1246*10000</f>
        <v>0</v>
      </c>
      <c r="N324">
        <f>'Raw counts'!N324/'Raw counts'!N$1246*10000</f>
        <v>0</v>
      </c>
      <c r="O324">
        <f>'Raw counts'!O324/'Raw counts'!O$1246*10000</f>
        <v>0</v>
      </c>
      <c r="P324">
        <f>'Raw counts'!P324/'Raw counts'!P$1246*10000</f>
        <v>0</v>
      </c>
      <c r="Q324">
        <f>'Raw counts'!Q324/'Raw counts'!Q$1246*10000</f>
        <v>0</v>
      </c>
      <c r="R324">
        <f>'Raw counts'!R324/'Raw counts'!R$1246*10000</f>
        <v>0</v>
      </c>
      <c r="S324">
        <f>'Raw counts'!S324/'Raw counts'!S$1246*10000</f>
        <v>0</v>
      </c>
      <c r="T324">
        <f>'Raw counts'!T324/'Raw counts'!T$1246*10000</f>
        <v>0</v>
      </c>
      <c r="U324">
        <f t="shared" ref="U324:U387" si="20">IFERROR(IF(W324-X324=0,0,1),0)</f>
        <v>0</v>
      </c>
      <c r="V324" t="str">
        <f t="shared" ref="V324:V387" si="21">IFERROR(_xlfn.T.TEST(E324:N324,O324:T324,2,2),"")</f>
        <v/>
      </c>
      <c r="W324">
        <f t="shared" ref="W324:W387" si="22">AVERAGE(E324:N324)</f>
        <v>0</v>
      </c>
      <c r="X324">
        <f t="shared" ref="X324:X387" si="23">AVERAGE(O324:T324)</f>
        <v>0</v>
      </c>
    </row>
    <row r="325" spans="1:24" x14ac:dyDescent="0.25">
      <c r="A325">
        <v>332</v>
      </c>
      <c r="B325" t="s">
        <v>141</v>
      </c>
      <c r="C325">
        <v>70300</v>
      </c>
      <c r="D325">
        <v>157</v>
      </c>
      <c r="E325">
        <f>'Raw counts'!E325/'Raw counts'!E$1246*10000</f>
        <v>1.9816744653813854E-2</v>
      </c>
      <c r="F325">
        <f>'Raw counts'!F325/'Raw counts'!F$1246*10000</f>
        <v>4.7217630307674801E-3</v>
      </c>
      <c r="G325">
        <f>'Raw counts'!G325/'Raw counts'!G$1246*10000</f>
        <v>3.4712390488606651E-2</v>
      </c>
      <c r="H325">
        <f>'Raw counts'!H325/'Raw counts'!H$1246*10000</f>
        <v>4.2220560206518855E-2</v>
      </c>
      <c r="I325">
        <f>'Raw counts'!I325/'Raw counts'!I$1246*10000</f>
        <v>4.5018910756199529E-2</v>
      </c>
      <c r="J325">
        <f>'Raw counts'!J325/'Raw counts'!J$1246*10000</f>
        <v>0</v>
      </c>
      <c r="K325">
        <f>'Raw counts'!K325/'Raw counts'!K$1246*10000</f>
        <v>0</v>
      </c>
      <c r="L325">
        <f>'Raw counts'!L325/'Raw counts'!L$1246*10000</f>
        <v>1.3567066759465403E-2</v>
      </c>
      <c r="M325">
        <f>'Raw counts'!M325/'Raw counts'!M$1246*10000</f>
        <v>0</v>
      </c>
      <c r="N325">
        <f>'Raw counts'!N325/'Raw counts'!N$1246*10000</f>
        <v>0</v>
      </c>
      <c r="O325">
        <f>'Raw counts'!O325/'Raw counts'!O$1246*10000</f>
        <v>7.0736303020174876E-2</v>
      </c>
      <c r="P325">
        <f>'Raw counts'!P325/'Raw counts'!P$1246*10000</f>
        <v>9.9529474409728001E-3</v>
      </c>
      <c r="Q325">
        <f>'Raw counts'!Q325/'Raw counts'!Q$1246*10000</f>
        <v>6.459039997853612E-2</v>
      </c>
      <c r="R325">
        <f>'Raw counts'!R325/'Raw counts'!R$1246*10000</f>
        <v>1.0271047816349558E-2</v>
      </c>
      <c r="S325">
        <f>'Raw counts'!S325/'Raw counts'!S$1246*10000</f>
        <v>1.1323777952038139E-2</v>
      </c>
      <c r="T325">
        <f>'Raw counts'!T325/'Raw counts'!T$1246*10000</f>
        <v>0</v>
      </c>
      <c r="U325">
        <f t="shared" si="20"/>
        <v>1</v>
      </c>
      <c r="V325">
        <f t="shared" si="21"/>
        <v>0.35268576267040774</v>
      </c>
      <c r="W325">
        <f t="shared" si="22"/>
        <v>1.6005743589537175E-2</v>
      </c>
      <c r="X325">
        <f t="shared" si="23"/>
        <v>2.7812412701345251E-2</v>
      </c>
    </row>
    <row r="326" spans="1:24" x14ac:dyDescent="0.25">
      <c r="A326">
        <v>333</v>
      </c>
      <c r="B326" t="s">
        <v>142</v>
      </c>
      <c r="C326">
        <v>49900</v>
      </c>
      <c r="D326">
        <v>275</v>
      </c>
      <c r="E326">
        <f>'Raw counts'!E326/'Raw counts'!E$1246*10000</f>
        <v>1.4862558490360393E-2</v>
      </c>
      <c r="F326">
        <f>'Raw counts'!F326/'Raw counts'!F$1246*10000</f>
        <v>1.888705212306992E-2</v>
      </c>
      <c r="G326">
        <f>'Raw counts'!G326/'Raw counts'!G$1246*10000</f>
        <v>2.4794564634719036E-2</v>
      </c>
      <c r="H326">
        <f>'Raw counts'!H326/'Raw counts'!H$1246*10000</f>
        <v>0</v>
      </c>
      <c r="I326">
        <f>'Raw counts'!I326/'Raw counts'!I$1246*10000</f>
        <v>0</v>
      </c>
      <c r="J326">
        <f>'Raw counts'!J326/'Raw counts'!J$1246*10000</f>
        <v>0</v>
      </c>
      <c r="K326">
        <f>'Raw counts'!K326/'Raw counts'!K$1246*10000</f>
        <v>0</v>
      </c>
      <c r="L326">
        <f>'Raw counts'!L326/'Raw counts'!L$1246*10000</f>
        <v>1.3567066759465403E-2</v>
      </c>
      <c r="M326">
        <f>'Raw counts'!M326/'Raw counts'!M$1246*10000</f>
        <v>0</v>
      </c>
      <c r="N326">
        <f>'Raw counts'!N326/'Raw counts'!N$1246*10000</f>
        <v>0</v>
      </c>
      <c r="O326">
        <f>'Raw counts'!O326/'Raw counts'!O$1246*10000</f>
        <v>0</v>
      </c>
      <c r="P326">
        <f>'Raw counts'!P326/'Raw counts'!P$1246*10000</f>
        <v>2.4882368602432002E-2</v>
      </c>
      <c r="Q326">
        <f>'Raw counts'!Q326/'Raw counts'!Q$1246*10000</f>
        <v>9.9369846120824779E-3</v>
      </c>
      <c r="R326">
        <f>'Raw counts'!R326/'Raw counts'!R$1246*10000</f>
        <v>2.0542095632699115E-2</v>
      </c>
      <c r="S326">
        <f>'Raw counts'!S326/'Raw counts'!S$1246*10000</f>
        <v>0</v>
      </c>
      <c r="T326">
        <f>'Raw counts'!T326/'Raw counts'!T$1246*10000</f>
        <v>0</v>
      </c>
      <c r="U326">
        <f t="shared" si="20"/>
        <v>1</v>
      </c>
      <c r="V326">
        <f t="shared" si="21"/>
        <v>0.71040563270705204</v>
      </c>
      <c r="W326">
        <f t="shared" si="22"/>
        <v>7.2111242007614762E-3</v>
      </c>
      <c r="X326">
        <f t="shared" si="23"/>
        <v>9.2269081412022658E-3</v>
      </c>
    </row>
    <row r="327" spans="1:24" x14ac:dyDescent="0.25">
      <c r="A327">
        <v>334</v>
      </c>
      <c r="B327" t="s">
        <v>695</v>
      </c>
      <c r="C327">
        <v>47700</v>
      </c>
      <c r="D327">
        <v>319</v>
      </c>
      <c r="E327">
        <f>'Raw counts'!E327/'Raw counts'!E$1246*10000</f>
        <v>0</v>
      </c>
      <c r="F327">
        <f>'Raw counts'!F327/'Raw counts'!F$1246*10000</f>
        <v>0</v>
      </c>
      <c r="G327">
        <f>'Raw counts'!G327/'Raw counts'!G$1246*10000</f>
        <v>0</v>
      </c>
      <c r="H327">
        <f>'Raw counts'!H327/'Raw counts'!H$1246*10000</f>
        <v>0</v>
      </c>
      <c r="I327">
        <f>'Raw counts'!I327/'Raw counts'!I$1246*10000</f>
        <v>0</v>
      </c>
      <c r="J327">
        <f>'Raw counts'!J327/'Raw counts'!J$1246*10000</f>
        <v>0</v>
      </c>
      <c r="K327">
        <f>'Raw counts'!K327/'Raw counts'!K$1246*10000</f>
        <v>0</v>
      </c>
      <c r="L327">
        <f>'Raw counts'!L327/'Raw counts'!L$1246*10000</f>
        <v>0</v>
      </c>
      <c r="M327">
        <f>'Raw counts'!M327/'Raw counts'!M$1246*10000</f>
        <v>0</v>
      </c>
      <c r="N327">
        <f>'Raw counts'!N327/'Raw counts'!N$1246*10000</f>
        <v>0</v>
      </c>
      <c r="O327">
        <f>'Raw counts'!O327/'Raw counts'!O$1246*10000</f>
        <v>0</v>
      </c>
      <c r="P327">
        <f>'Raw counts'!P327/'Raw counts'!P$1246*10000</f>
        <v>0</v>
      </c>
      <c r="Q327">
        <f>'Raw counts'!Q327/'Raw counts'!Q$1246*10000</f>
        <v>0</v>
      </c>
      <c r="R327">
        <f>'Raw counts'!R327/'Raw counts'!R$1246*10000</f>
        <v>0</v>
      </c>
      <c r="S327">
        <f>'Raw counts'!S327/'Raw counts'!S$1246*10000</f>
        <v>0</v>
      </c>
      <c r="T327">
        <f>'Raw counts'!T327/'Raw counts'!T$1246*10000</f>
        <v>0</v>
      </c>
      <c r="U327">
        <f t="shared" si="20"/>
        <v>0</v>
      </c>
      <c r="V327" t="str">
        <f t="shared" si="21"/>
        <v/>
      </c>
      <c r="W327">
        <f t="shared" si="22"/>
        <v>0</v>
      </c>
      <c r="X327">
        <f t="shared" si="23"/>
        <v>0</v>
      </c>
    </row>
    <row r="328" spans="1:24" x14ac:dyDescent="0.25">
      <c r="A328">
        <v>335</v>
      </c>
      <c r="B328" t="s">
        <v>143</v>
      </c>
      <c r="C328">
        <v>28800</v>
      </c>
      <c r="D328">
        <v>922</v>
      </c>
      <c r="E328">
        <f>'Raw counts'!E328/'Raw counts'!E$1246*10000</f>
        <v>1.3624011949497028</v>
      </c>
      <c r="F328">
        <f>'Raw counts'!F328/'Raw counts'!F$1246*10000</f>
        <v>2.4269861978144847</v>
      </c>
      <c r="G328">
        <f>'Raw counts'!G328/'Raw counts'!G$1246*10000</f>
        <v>3.4365266583720584</v>
      </c>
      <c r="H328">
        <f>'Raw counts'!H328/'Raw counts'!H$1246*10000</f>
        <v>3.6490627035634153</v>
      </c>
      <c r="I328">
        <f>'Raw counts'!I328/'Raw counts'!I$1246*10000</f>
        <v>1.7557375194917815</v>
      </c>
      <c r="J328">
        <f>'Raw counts'!J328/'Raw counts'!J$1246*10000</f>
        <v>9.6323887725499073</v>
      </c>
      <c r="K328">
        <f>'Raw counts'!K328/'Raw counts'!K$1246*10000</f>
        <v>4.8441344042037233</v>
      </c>
      <c r="L328">
        <f>'Raw counts'!L328/'Raw counts'!L$1246*10000</f>
        <v>1.2685207420100151</v>
      </c>
      <c r="M328">
        <f>'Raw counts'!M328/'Raw counts'!M$1246*10000</f>
        <v>2.0203690711331883</v>
      </c>
      <c r="N328">
        <f>'Raw counts'!N328/'Raw counts'!N$1246*10000</f>
        <v>2.3754198142939122</v>
      </c>
      <c r="O328">
        <f>'Raw counts'!O328/'Raw counts'!O$1246*10000</f>
        <v>3.2140807684791959</v>
      </c>
      <c r="P328">
        <f>'Raw counts'!P328/'Raw counts'!P$1246*10000</f>
        <v>1.8811070663438594</v>
      </c>
      <c r="Q328">
        <f>'Raw counts'!Q328/'Raw counts'!Q$1246*10000</f>
        <v>4.3673047370102491</v>
      </c>
      <c r="R328">
        <f>'Raw counts'!R328/'Raw counts'!R$1246*10000</f>
        <v>4.4627702762038828</v>
      </c>
      <c r="S328">
        <f>'Raw counts'!S328/'Raw counts'!S$1246*10000</f>
        <v>1.4437816888848627</v>
      </c>
      <c r="T328">
        <f>'Raw counts'!T328/'Raw counts'!T$1246*10000</f>
        <v>3.0989909166801479</v>
      </c>
      <c r="U328">
        <f t="shared" si="20"/>
        <v>1</v>
      </c>
      <c r="V328">
        <f t="shared" si="21"/>
        <v>0.85927335714753428</v>
      </c>
      <c r="W328">
        <f t="shared" si="22"/>
        <v>3.2771547078382186</v>
      </c>
      <c r="X328">
        <f t="shared" si="23"/>
        <v>3.0780059089337004</v>
      </c>
    </row>
    <row r="329" spans="1:24" x14ac:dyDescent="0.25">
      <c r="A329">
        <v>336</v>
      </c>
      <c r="B329" t="s">
        <v>696</v>
      </c>
      <c r="C329">
        <v>98600</v>
      </c>
      <c r="D329">
        <v>848</v>
      </c>
      <c r="E329">
        <f>'Raw counts'!E329/'Raw counts'!E$1246*10000</f>
        <v>0</v>
      </c>
      <c r="F329">
        <f>'Raw counts'!F329/'Raw counts'!F$1246*10000</f>
        <v>0</v>
      </c>
      <c r="G329">
        <f>'Raw counts'!G329/'Raw counts'!G$1246*10000</f>
        <v>0</v>
      </c>
      <c r="H329">
        <f>'Raw counts'!H329/'Raw counts'!H$1246*10000</f>
        <v>0</v>
      </c>
      <c r="I329">
        <f>'Raw counts'!I329/'Raw counts'!I$1246*10000</f>
        <v>0</v>
      </c>
      <c r="J329">
        <f>'Raw counts'!J329/'Raw counts'!J$1246*10000</f>
        <v>0</v>
      </c>
      <c r="K329">
        <f>'Raw counts'!K329/'Raw counts'!K$1246*10000</f>
        <v>0</v>
      </c>
      <c r="L329">
        <f>'Raw counts'!L329/'Raw counts'!L$1246*10000</f>
        <v>0</v>
      </c>
      <c r="M329">
        <f>'Raw counts'!M329/'Raw counts'!M$1246*10000</f>
        <v>0</v>
      </c>
      <c r="N329">
        <f>'Raw counts'!N329/'Raw counts'!N$1246*10000</f>
        <v>0</v>
      </c>
      <c r="O329">
        <f>'Raw counts'!O329/'Raw counts'!O$1246*10000</f>
        <v>0</v>
      </c>
      <c r="P329">
        <f>'Raw counts'!P329/'Raw counts'!P$1246*10000</f>
        <v>0</v>
      </c>
      <c r="Q329">
        <f>'Raw counts'!Q329/'Raw counts'!Q$1246*10000</f>
        <v>0</v>
      </c>
      <c r="R329">
        <f>'Raw counts'!R329/'Raw counts'!R$1246*10000</f>
        <v>0</v>
      </c>
      <c r="S329">
        <f>'Raw counts'!S329/'Raw counts'!S$1246*10000</f>
        <v>0</v>
      </c>
      <c r="T329">
        <f>'Raw counts'!T329/'Raw counts'!T$1246*10000</f>
        <v>0</v>
      </c>
      <c r="U329">
        <f t="shared" si="20"/>
        <v>0</v>
      </c>
      <c r="V329" t="str">
        <f t="shared" si="21"/>
        <v/>
      </c>
      <c r="W329">
        <f t="shared" si="22"/>
        <v>0</v>
      </c>
      <c r="X329">
        <f t="shared" si="23"/>
        <v>0</v>
      </c>
    </row>
    <row r="330" spans="1:24" x14ac:dyDescent="0.25">
      <c r="A330">
        <v>337</v>
      </c>
      <c r="B330" t="s">
        <v>697</v>
      </c>
      <c r="C330">
        <v>4900</v>
      </c>
      <c r="D330">
        <v>322</v>
      </c>
      <c r="E330">
        <f>'Raw counts'!E330/'Raw counts'!E$1246*10000</f>
        <v>0</v>
      </c>
      <c r="F330">
        <f>'Raw counts'!F330/'Raw counts'!F$1246*10000</f>
        <v>0</v>
      </c>
      <c r="G330">
        <f>'Raw counts'!G330/'Raw counts'!G$1246*10000</f>
        <v>0</v>
      </c>
      <c r="H330">
        <f>'Raw counts'!H330/'Raw counts'!H$1246*10000</f>
        <v>0</v>
      </c>
      <c r="I330">
        <f>'Raw counts'!I330/'Raw counts'!I$1246*10000</f>
        <v>0</v>
      </c>
      <c r="J330">
        <f>'Raw counts'!J330/'Raw counts'!J$1246*10000</f>
        <v>0</v>
      </c>
      <c r="K330">
        <f>'Raw counts'!K330/'Raw counts'!K$1246*10000</f>
        <v>0</v>
      </c>
      <c r="L330">
        <f>'Raw counts'!L330/'Raw counts'!L$1246*10000</f>
        <v>0</v>
      </c>
      <c r="M330">
        <f>'Raw counts'!M330/'Raw counts'!M$1246*10000</f>
        <v>0</v>
      </c>
      <c r="N330">
        <f>'Raw counts'!N330/'Raw counts'!N$1246*10000</f>
        <v>0</v>
      </c>
      <c r="O330">
        <f>'Raw counts'!O330/'Raw counts'!O$1246*10000</f>
        <v>0</v>
      </c>
      <c r="P330">
        <f>'Raw counts'!P330/'Raw counts'!P$1246*10000</f>
        <v>0</v>
      </c>
      <c r="Q330">
        <f>'Raw counts'!Q330/'Raw counts'!Q$1246*10000</f>
        <v>0</v>
      </c>
      <c r="R330">
        <f>'Raw counts'!R330/'Raw counts'!R$1246*10000</f>
        <v>0</v>
      </c>
      <c r="S330">
        <f>'Raw counts'!S330/'Raw counts'!S$1246*10000</f>
        <v>0</v>
      </c>
      <c r="T330">
        <f>'Raw counts'!T330/'Raw counts'!T$1246*10000</f>
        <v>0</v>
      </c>
      <c r="U330">
        <f t="shared" si="20"/>
        <v>0</v>
      </c>
      <c r="V330" t="str">
        <f t="shared" si="21"/>
        <v/>
      </c>
      <c r="W330">
        <f t="shared" si="22"/>
        <v>0</v>
      </c>
      <c r="X330">
        <f t="shared" si="23"/>
        <v>0</v>
      </c>
    </row>
    <row r="331" spans="1:24" x14ac:dyDescent="0.25">
      <c r="A331">
        <v>338</v>
      </c>
      <c r="B331" t="s">
        <v>698</v>
      </c>
      <c r="C331">
        <v>73800</v>
      </c>
      <c r="D331">
        <v>141</v>
      </c>
      <c r="E331">
        <f>'Raw counts'!E331/'Raw counts'!E$1246*10000</f>
        <v>0</v>
      </c>
      <c r="F331">
        <f>'Raw counts'!F331/'Raw counts'!F$1246*10000</f>
        <v>0</v>
      </c>
      <c r="G331">
        <f>'Raw counts'!G331/'Raw counts'!G$1246*10000</f>
        <v>0</v>
      </c>
      <c r="H331">
        <f>'Raw counts'!H331/'Raw counts'!H$1246*10000</f>
        <v>0</v>
      </c>
      <c r="I331">
        <f>'Raw counts'!I331/'Raw counts'!I$1246*10000</f>
        <v>0</v>
      </c>
      <c r="J331">
        <f>'Raw counts'!J331/'Raw counts'!J$1246*10000</f>
        <v>0</v>
      </c>
      <c r="K331">
        <f>'Raw counts'!K331/'Raw counts'!K$1246*10000</f>
        <v>0</v>
      </c>
      <c r="L331">
        <f>'Raw counts'!L331/'Raw counts'!L$1246*10000</f>
        <v>0</v>
      </c>
      <c r="M331">
        <f>'Raw counts'!M331/'Raw counts'!M$1246*10000</f>
        <v>0</v>
      </c>
      <c r="N331">
        <f>'Raw counts'!N331/'Raw counts'!N$1246*10000</f>
        <v>0</v>
      </c>
      <c r="O331">
        <f>'Raw counts'!O331/'Raw counts'!O$1246*10000</f>
        <v>0</v>
      </c>
      <c r="P331">
        <f>'Raw counts'!P331/'Raw counts'!P$1246*10000</f>
        <v>0</v>
      </c>
      <c r="Q331">
        <f>'Raw counts'!Q331/'Raw counts'!Q$1246*10000</f>
        <v>0</v>
      </c>
      <c r="R331">
        <f>'Raw counts'!R331/'Raw counts'!R$1246*10000</f>
        <v>0</v>
      </c>
      <c r="S331">
        <f>'Raw counts'!S331/'Raw counts'!S$1246*10000</f>
        <v>0</v>
      </c>
      <c r="T331">
        <f>'Raw counts'!T331/'Raw counts'!T$1246*10000</f>
        <v>0</v>
      </c>
      <c r="U331">
        <f t="shared" si="20"/>
        <v>0</v>
      </c>
      <c r="V331" t="str">
        <f t="shared" si="21"/>
        <v/>
      </c>
      <c r="W331">
        <f t="shared" si="22"/>
        <v>0</v>
      </c>
      <c r="X331">
        <f t="shared" si="23"/>
        <v>0</v>
      </c>
    </row>
    <row r="332" spans="1:24" x14ac:dyDescent="0.25">
      <c r="A332">
        <v>339</v>
      </c>
      <c r="B332" t="s">
        <v>699</v>
      </c>
      <c r="C332">
        <v>78600</v>
      </c>
      <c r="D332">
        <v>313</v>
      </c>
      <c r="E332">
        <f>'Raw counts'!E332/'Raw counts'!E$1246*10000</f>
        <v>0</v>
      </c>
      <c r="F332">
        <f>'Raw counts'!F332/'Raw counts'!F$1246*10000</f>
        <v>0</v>
      </c>
      <c r="G332">
        <f>'Raw counts'!G332/'Raw counts'!G$1246*10000</f>
        <v>0</v>
      </c>
      <c r="H332">
        <f>'Raw counts'!H332/'Raw counts'!H$1246*10000</f>
        <v>0</v>
      </c>
      <c r="I332">
        <f>'Raw counts'!I332/'Raw counts'!I$1246*10000</f>
        <v>0</v>
      </c>
      <c r="J332">
        <f>'Raw counts'!J332/'Raw counts'!J$1246*10000</f>
        <v>0</v>
      </c>
      <c r="K332">
        <f>'Raw counts'!K332/'Raw counts'!K$1246*10000</f>
        <v>0</v>
      </c>
      <c r="L332">
        <f>'Raw counts'!L332/'Raw counts'!L$1246*10000</f>
        <v>0</v>
      </c>
      <c r="M332">
        <f>'Raw counts'!M332/'Raw counts'!M$1246*10000</f>
        <v>0</v>
      </c>
      <c r="N332">
        <f>'Raw counts'!N332/'Raw counts'!N$1246*10000</f>
        <v>0</v>
      </c>
      <c r="O332">
        <f>'Raw counts'!O332/'Raw counts'!O$1246*10000</f>
        <v>0</v>
      </c>
      <c r="P332">
        <f>'Raw counts'!P332/'Raw counts'!P$1246*10000</f>
        <v>0</v>
      </c>
      <c r="Q332">
        <f>'Raw counts'!Q332/'Raw counts'!Q$1246*10000</f>
        <v>0</v>
      </c>
      <c r="R332">
        <f>'Raw counts'!R332/'Raw counts'!R$1246*10000</f>
        <v>0</v>
      </c>
      <c r="S332">
        <f>'Raw counts'!S332/'Raw counts'!S$1246*10000</f>
        <v>0</v>
      </c>
      <c r="T332">
        <f>'Raw counts'!T332/'Raw counts'!T$1246*10000</f>
        <v>0</v>
      </c>
      <c r="U332">
        <f t="shared" si="20"/>
        <v>0</v>
      </c>
      <c r="V332" t="str">
        <f t="shared" si="21"/>
        <v/>
      </c>
      <c r="W332">
        <f t="shared" si="22"/>
        <v>0</v>
      </c>
      <c r="X332">
        <f t="shared" si="23"/>
        <v>0</v>
      </c>
    </row>
    <row r="333" spans="1:24" x14ac:dyDescent="0.25">
      <c r="A333">
        <v>340</v>
      </c>
      <c r="B333" t="s">
        <v>700</v>
      </c>
      <c r="C333">
        <v>27900</v>
      </c>
      <c r="D333">
        <v>22</v>
      </c>
      <c r="E333">
        <f>'Raw counts'!E333/'Raw counts'!E$1246*10000</f>
        <v>0</v>
      </c>
      <c r="F333">
        <f>'Raw counts'!F333/'Raw counts'!F$1246*10000</f>
        <v>0</v>
      </c>
      <c r="G333">
        <f>'Raw counts'!G333/'Raw counts'!G$1246*10000</f>
        <v>0</v>
      </c>
      <c r="H333">
        <f>'Raw counts'!H333/'Raw counts'!H$1246*10000</f>
        <v>0</v>
      </c>
      <c r="I333">
        <f>'Raw counts'!I333/'Raw counts'!I$1246*10000</f>
        <v>0</v>
      </c>
      <c r="J333">
        <f>'Raw counts'!J333/'Raw counts'!J$1246*10000</f>
        <v>0</v>
      </c>
      <c r="K333">
        <f>'Raw counts'!K333/'Raw counts'!K$1246*10000</f>
        <v>0</v>
      </c>
      <c r="L333">
        <f>'Raw counts'!L333/'Raw counts'!L$1246*10000</f>
        <v>0</v>
      </c>
      <c r="M333">
        <f>'Raw counts'!M333/'Raw counts'!M$1246*10000</f>
        <v>0</v>
      </c>
      <c r="N333">
        <f>'Raw counts'!N333/'Raw counts'!N$1246*10000</f>
        <v>0</v>
      </c>
      <c r="O333">
        <f>'Raw counts'!O333/'Raw counts'!O$1246*10000</f>
        <v>0</v>
      </c>
      <c r="P333">
        <f>'Raw counts'!P333/'Raw counts'!P$1246*10000</f>
        <v>0</v>
      </c>
      <c r="Q333">
        <f>'Raw counts'!Q333/'Raw counts'!Q$1246*10000</f>
        <v>0</v>
      </c>
      <c r="R333">
        <f>'Raw counts'!R333/'Raw counts'!R$1246*10000</f>
        <v>0</v>
      </c>
      <c r="S333">
        <f>'Raw counts'!S333/'Raw counts'!S$1246*10000</f>
        <v>0</v>
      </c>
      <c r="T333">
        <f>'Raw counts'!T333/'Raw counts'!T$1246*10000</f>
        <v>0</v>
      </c>
      <c r="U333">
        <f t="shared" si="20"/>
        <v>0</v>
      </c>
      <c r="V333" t="str">
        <f t="shared" si="21"/>
        <v/>
      </c>
      <c r="W333">
        <f t="shared" si="22"/>
        <v>0</v>
      </c>
      <c r="X333">
        <f t="shared" si="23"/>
        <v>0</v>
      </c>
    </row>
    <row r="334" spans="1:24" x14ac:dyDescent="0.25">
      <c r="A334">
        <v>341</v>
      </c>
      <c r="B334" t="s">
        <v>144</v>
      </c>
      <c r="C334">
        <v>113600</v>
      </c>
      <c r="D334">
        <v>824</v>
      </c>
      <c r="E334">
        <f>'Raw counts'!E334/'Raw counts'!E$1246*10000</f>
        <v>9.9083723269069272E-3</v>
      </c>
      <c r="F334">
        <f>'Raw counts'!F334/'Raw counts'!F$1246*10000</f>
        <v>1.888705212306992E-2</v>
      </c>
      <c r="G334">
        <f>'Raw counts'!G334/'Raw counts'!G$1246*10000</f>
        <v>3.4712390488606651E-2</v>
      </c>
      <c r="H334">
        <f>'Raw counts'!H334/'Raw counts'!H$1246*10000</f>
        <v>0</v>
      </c>
      <c r="I334">
        <f>'Raw counts'!I334/'Raw counts'!I$1246*10000</f>
        <v>5.6273638445249411E-3</v>
      </c>
      <c r="J334">
        <f>'Raw counts'!J334/'Raw counts'!J$1246*10000</f>
        <v>0</v>
      </c>
      <c r="K334">
        <f>'Raw counts'!K334/'Raw counts'!K$1246*10000</f>
        <v>0</v>
      </c>
      <c r="L334">
        <f>'Raw counts'!L334/'Raw counts'!L$1246*10000</f>
        <v>5.4268267037861612E-2</v>
      </c>
      <c r="M334">
        <f>'Raw counts'!M334/'Raw counts'!M$1246*10000</f>
        <v>8.5247640132202034E-3</v>
      </c>
      <c r="N334">
        <f>'Raw counts'!N334/'Raw counts'!N$1246*10000</f>
        <v>0</v>
      </c>
      <c r="O334">
        <f>'Raw counts'!O334/'Raw counts'!O$1246*10000</f>
        <v>4.4210189387609298E-3</v>
      </c>
      <c r="P334">
        <f>'Raw counts'!P334/'Raw counts'!P$1246*10000</f>
        <v>3.98117897638912E-2</v>
      </c>
      <c r="Q334">
        <f>'Raw counts'!Q334/'Raw counts'!Q$1246*10000</f>
        <v>0</v>
      </c>
      <c r="R334">
        <f>'Raw counts'!R334/'Raw counts'!R$1246*10000</f>
        <v>0</v>
      </c>
      <c r="S334">
        <f>'Raw counts'!S334/'Raw counts'!S$1246*10000</f>
        <v>0</v>
      </c>
      <c r="T334">
        <f>'Raw counts'!T334/'Raw counts'!T$1246*10000</f>
        <v>6.8259711821148632E-3</v>
      </c>
      <c r="U334">
        <f t="shared" si="20"/>
        <v>1</v>
      </c>
      <c r="V334">
        <f t="shared" si="21"/>
        <v>0.6081402496377406</v>
      </c>
      <c r="W334">
        <f t="shared" si="22"/>
        <v>1.3192820983419026E-2</v>
      </c>
      <c r="X334">
        <f t="shared" si="23"/>
        <v>8.5097966474611663E-3</v>
      </c>
    </row>
    <row r="335" spans="1:24" x14ac:dyDescent="0.25">
      <c r="A335">
        <v>342</v>
      </c>
      <c r="B335" t="s">
        <v>145</v>
      </c>
      <c r="C335">
        <v>52100</v>
      </c>
      <c r="D335">
        <v>835</v>
      </c>
      <c r="E335">
        <f>'Raw counts'!E335/'Raw counts'!E$1246*10000</f>
        <v>102.43770730172727</v>
      </c>
      <c r="F335">
        <f>'Raw counts'!F335/'Raw counts'!F$1246*10000</f>
        <v>121.19821347373967</v>
      </c>
      <c r="G335">
        <f>'Raw counts'!G335/'Raw counts'!G$1246*10000</f>
        <v>101.09239892867645</v>
      </c>
      <c r="H335">
        <f>'Raw counts'!H335/'Raw counts'!H$1246*10000</f>
        <v>128.73048806967597</v>
      </c>
      <c r="I335">
        <f>'Raw counts'!I335/'Raw counts'!I$1246*10000</f>
        <v>75.654279525793299</v>
      </c>
      <c r="J335">
        <f>'Raw counts'!J335/'Raw counts'!J$1246*10000</f>
        <v>60.590060141067504</v>
      </c>
      <c r="K335">
        <f>'Raw counts'!K335/'Raw counts'!K$1246*10000</f>
        <v>88.402520591969648</v>
      </c>
      <c r="L335">
        <f>'Raw counts'!L335/'Raw counts'!L$1246*10000</f>
        <v>64.945548577560885</v>
      </c>
      <c r="M335">
        <f>'Raw counts'!M335/'Raw counts'!M$1246*10000</f>
        <v>43.714989859793207</v>
      </c>
      <c r="N335">
        <f>'Raw counts'!N335/'Raw counts'!N$1246*10000</f>
        <v>48.629469003515311</v>
      </c>
      <c r="O335">
        <f>'Raw counts'!O335/'Raw counts'!O$1246*10000</f>
        <v>65.179082214152388</v>
      </c>
      <c r="P335">
        <f>'Raw counts'!P335/'Raw counts'!P$1246*10000</f>
        <v>77.90669609421461</v>
      </c>
      <c r="Q335">
        <f>'Raw counts'!Q335/'Raw counts'!Q$1246*10000</f>
        <v>117.00799380727119</v>
      </c>
      <c r="R335">
        <f>'Raw counts'!R335/'Raw counts'!R$1246*10000</f>
        <v>93.723311324189709</v>
      </c>
      <c r="S335">
        <f>'Raw counts'!S335/'Raw counts'!S$1246*10000</f>
        <v>84.039418071051045</v>
      </c>
      <c r="T335">
        <f>'Raw counts'!T335/'Raw counts'!T$1246*10000</f>
        <v>91.870746140083938</v>
      </c>
      <c r="U335">
        <f t="shared" si="20"/>
        <v>1</v>
      </c>
      <c r="V335">
        <f t="shared" si="21"/>
        <v>0.72820104382274553</v>
      </c>
      <c r="W335">
        <f t="shared" si="22"/>
        <v>83.539567547351922</v>
      </c>
      <c r="X335">
        <f t="shared" si="23"/>
        <v>88.287874608493823</v>
      </c>
    </row>
    <row r="336" spans="1:24" x14ac:dyDescent="0.25">
      <c r="A336">
        <v>343</v>
      </c>
      <c r="B336" t="s">
        <v>701</v>
      </c>
      <c r="C336">
        <v>63300</v>
      </c>
      <c r="D336">
        <v>8</v>
      </c>
      <c r="E336">
        <f>'Raw counts'!E336/'Raw counts'!E$1246*10000</f>
        <v>0</v>
      </c>
      <c r="F336">
        <f>'Raw counts'!F336/'Raw counts'!F$1246*10000</f>
        <v>0</v>
      </c>
      <c r="G336">
        <f>'Raw counts'!G336/'Raw counts'!G$1246*10000</f>
        <v>0</v>
      </c>
      <c r="H336">
        <f>'Raw counts'!H336/'Raw counts'!H$1246*10000</f>
        <v>0</v>
      </c>
      <c r="I336">
        <f>'Raw counts'!I336/'Raw counts'!I$1246*10000</f>
        <v>0</v>
      </c>
      <c r="J336">
        <f>'Raw counts'!J336/'Raw counts'!J$1246*10000</f>
        <v>0</v>
      </c>
      <c r="K336">
        <f>'Raw counts'!K336/'Raw counts'!K$1246*10000</f>
        <v>0</v>
      </c>
      <c r="L336">
        <f>'Raw counts'!L336/'Raw counts'!L$1246*10000</f>
        <v>0</v>
      </c>
      <c r="M336">
        <f>'Raw counts'!M336/'Raw counts'!M$1246*10000</f>
        <v>0</v>
      </c>
      <c r="N336">
        <f>'Raw counts'!N336/'Raw counts'!N$1246*10000</f>
        <v>0</v>
      </c>
      <c r="O336">
        <f>'Raw counts'!O336/'Raw counts'!O$1246*10000</f>
        <v>0</v>
      </c>
      <c r="P336">
        <f>'Raw counts'!P336/'Raw counts'!P$1246*10000</f>
        <v>0</v>
      </c>
      <c r="Q336">
        <f>'Raw counts'!Q336/'Raw counts'!Q$1246*10000</f>
        <v>0</v>
      </c>
      <c r="R336">
        <f>'Raw counts'!R336/'Raw counts'!R$1246*10000</f>
        <v>0</v>
      </c>
      <c r="S336">
        <f>'Raw counts'!S336/'Raw counts'!S$1246*10000</f>
        <v>0</v>
      </c>
      <c r="T336">
        <f>'Raw counts'!T336/'Raw counts'!T$1246*10000</f>
        <v>0</v>
      </c>
      <c r="U336">
        <f t="shared" si="20"/>
        <v>0</v>
      </c>
      <c r="V336" t="str">
        <f t="shared" si="21"/>
        <v/>
      </c>
      <c r="W336">
        <f t="shared" si="22"/>
        <v>0</v>
      </c>
      <c r="X336">
        <f t="shared" si="23"/>
        <v>0</v>
      </c>
    </row>
    <row r="337" spans="1:24" x14ac:dyDescent="0.25">
      <c r="A337">
        <v>344</v>
      </c>
      <c r="B337" t="s">
        <v>146</v>
      </c>
      <c r="C337">
        <v>24300</v>
      </c>
      <c r="D337">
        <v>111</v>
      </c>
      <c r="E337">
        <f>'Raw counts'!E337/'Raw counts'!E$1246*10000</f>
        <v>7.8771559998910075</v>
      </c>
      <c r="F337">
        <f>'Raw counts'!F337/'Raw counts'!F$1246*10000</f>
        <v>6.2799448309207477</v>
      </c>
      <c r="G337">
        <f>'Raw counts'!G337/'Raw counts'!G$1246*10000</f>
        <v>6.823464187474678</v>
      </c>
      <c r="H337">
        <f>'Raw counts'!H337/'Raw counts'!H$1246*10000</f>
        <v>17.467248908296945</v>
      </c>
      <c r="I337">
        <f>'Raw counts'!I337/'Raw counts'!I$1246*10000</f>
        <v>6.8541291626313781</v>
      </c>
      <c r="J337">
        <f>'Raw counts'!J337/'Raw counts'!J$1246*10000</f>
        <v>9.4946976962486964</v>
      </c>
      <c r="K337">
        <f>'Raw counts'!K337/'Raw counts'!K$1246*10000</f>
        <v>4.0934695086370452</v>
      </c>
      <c r="L337">
        <f>'Raw counts'!L337/'Raw counts'!L$1246*10000</f>
        <v>3.7580774923719167</v>
      </c>
      <c r="M337">
        <f>'Raw counts'!M337/'Raw counts'!M$1246*10000</f>
        <v>4.6374716231917912</v>
      </c>
      <c r="N337">
        <f>'Raw counts'!N337/'Raw counts'!N$1246*10000</f>
        <v>4.9938693785650896</v>
      </c>
      <c r="O337">
        <f>'Raw counts'!O337/'Raw counts'!O$1246*10000</f>
        <v>5.3715380105945298</v>
      </c>
      <c r="P337">
        <f>'Raw counts'!P337/'Raw counts'!P$1246*10000</f>
        <v>2.5031662814046598</v>
      </c>
      <c r="Q337">
        <f>'Raw counts'!Q337/'Raw counts'!Q$1246*10000</f>
        <v>6.7174015977677559</v>
      </c>
      <c r="R337">
        <f>'Raw counts'!R337/'Raw counts'!R$1246*10000</f>
        <v>5.325538292777245</v>
      </c>
      <c r="S337">
        <f>'Raw counts'!S337/'Raw counts'!S$1246*10000</f>
        <v>2.8196207100574964</v>
      </c>
      <c r="T337">
        <f>'Raw counts'!T337/'Raw counts'!T$1246*10000</f>
        <v>10.969335689658585</v>
      </c>
      <c r="U337">
        <f t="shared" si="20"/>
        <v>1</v>
      </c>
      <c r="V337">
        <f t="shared" si="21"/>
        <v>0.41477250776822461</v>
      </c>
      <c r="W337">
        <f t="shared" si="22"/>
        <v>7.2279528788229301</v>
      </c>
      <c r="X337">
        <f t="shared" si="23"/>
        <v>5.617766763710045</v>
      </c>
    </row>
    <row r="338" spans="1:24" x14ac:dyDescent="0.25">
      <c r="A338">
        <v>345</v>
      </c>
      <c r="B338" t="s">
        <v>702</v>
      </c>
      <c r="C338">
        <v>5600</v>
      </c>
      <c r="D338">
        <v>322</v>
      </c>
      <c r="E338">
        <f>'Raw counts'!E338/'Raw counts'!E$1246*10000</f>
        <v>0</v>
      </c>
      <c r="F338">
        <f>'Raw counts'!F338/'Raw counts'!F$1246*10000</f>
        <v>0</v>
      </c>
      <c r="G338">
        <f>'Raw counts'!G338/'Raw counts'!G$1246*10000</f>
        <v>0</v>
      </c>
      <c r="H338">
        <f>'Raw counts'!H338/'Raw counts'!H$1246*10000</f>
        <v>0</v>
      </c>
      <c r="I338">
        <f>'Raw counts'!I338/'Raw counts'!I$1246*10000</f>
        <v>0</v>
      </c>
      <c r="J338">
        <f>'Raw counts'!J338/'Raw counts'!J$1246*10000</f>
        <v>0</v>
      </c>
      <c r="K338">
        <f>'Raw counts'!K338/'Raw counts'!K$1246*10000</f>
        <v>0</v>
      </c>
      <c r="L338">
        <f>'Raw counts'!L338/'Raw counts'!L$1246*10000</f>
        <v>0</v>
      </c>
      <c r="M338">
        <f>'Raw counts'!M338/'Raw counts'!M$1246*10000</f>
        <v>0</v>
      </c>
      <c r="N338">
        <f>'Raw counts'!N338/'Raw counts'!N$1246*10000</f>
        <v>0</v>
      </c>
      <c r="O338">
        <f>'Raw counts'!O338/'Raw counts'!O$1246*10000</f>
        <v>0</v>
      </c>
      <c r="P338">
        <f>'Raw counts'!P338/'Raw counts'!P$1246*10000</f>
        <v>0</v>
      </c>
      <c r="Q338">
        <f>'Raw counts'!Q338/'Raw counts'!Q$1246*10000</f>
        <v>0</v>
      </c>
      <c r="R338">
        <f>'Raw counts'!R338/'Raw counts'!R$1246*10000</f>
        <v>0</v>
      </c>
      <c r="S338">
        <f>'Raw counts'!S338/'Raw counts'!S$1246*10000</f>
        <v>0</v>
      </c>
      <c r="T338">
        <f>'Raw counts'!T338/'Raw counts'!T$1246*10000</f>
        <v>0</v>
      </c>
      <c r="U338">
        <f t="shared" si="20"/>
        <v>0</v>
      </c>
      <c r="V338" t="str">
        <f t="shared" si="21"/>
        <v/>
      </c>
      <c r="W338">
        <f t="shared" si="22"/>
        <v>0</v>
      </c>
      <c r="X338">
        <f t="shared" si="23"/>
        <v>0</v>
      </c>
    </row>
    <row r="339" spans="1:24" x14ac:dyDescent="0.25">
      <c r="A339">
        <v>346</v>
      </c>
      <c r="B339" t="s">
        <v>703</v>
      </c>
      <c r="C339">
        <v>3000</v>
      </c>
      <c r="D339">
        <v>322</v>
      </c>
      <c r="E339">
        <f>'Raw counts'!E339/'Raw counts'!E$1246*10000</f>
        <v>0</v>
      </c>
      <c r="F339">
        <f>'Raw counts'!F339/'Raw counts'!F$1246*10000</f>
        <v>0</v>
      </c>
      <c r="G339">
        <f>'Raw counts'!G339/'Raw counts'!G$1246*10000</f>
        <v>0</v>
      </c>
      <c r="H339">
        <f>'Raw counts'!H339/'Raw counts'!H$1246*10000</f>
        <v>0</v>
      </c>
      <c r="I339">
        <f>'Raw counts'!I339/'Raw counts'!I$1246*10000</f>
        <v>0</v>
      </c>
      <c r="J339">
        <f>'Raw counts'!J339/'Raw counts'!J$1246*10000</f>
        <v>0</v>
      </c>
      <c r="K339">
        <f>'Raw counts'!K339/'Raw counts'!K$1246*10000</f>
        <v>0</v>
      </c>
      <c r="L339">
        <f>'Raw counts'!L339/'Raw counts'!L$1246*10000</f>
        <v>0</v>
      </c>
      <c r="M339">
        <f>'Raw counts'!M339/'Raw counts'!M$1246*10000</f>
        <v>0</v>
      </c>
      <c r="N339">
        <f>'Raw counts'!N339/'Raw counts'!N$1246*10000</f>
        <v>0</v>
      </c>
      <c r="O339">
        <f>'Raw counts'!O339/'Raw counts'!O$1246*10000</f>
        <v>0</v>
      </c>
      <c r="P339">
        <f>'Raw counts'!P339/'Raw counts'!P$1246*10000</f>
        <v>0</v>
      </c>
      <c r="Q339">
        <f>'Raw counts'!Q339/'Raw counts'!Q$1246*10000</f>
        <v>0</v>
      </c>
      <c r="R339">
        <f>'Raw counts'!R339/'Raw counts'!R$1246*10000</f>
        <v>0</v>
      </c>
      <c r="S339">
        <f>'Raw counts'!S339/'Raw counts'!S$1246*10000</f>
        <v>0</v>
      </c>
      <c r="T339">
        <f>'Raw counts'!T339/'Raw counts'!T$1246*10000</f>
        <v>0</v>
      </c>
      <c r="U339">
        <f t="shared" si="20"/>
        <v>0</v>
      </c>
      <c r="V339" t="str">
        <f t="shared" si="21"/>
        <v/>
      </c>
      <c r="W339">
        <f t="shared" si="22"/>
        <v>0</v>
      </c>
      <c r="X339">
        <f t="shared" si="23"/>
        <v>0</v>
      </c>
    </row>
    <row r="340" spans="1:24" x14ac:dyDescent="0.25">
      <c r="A340">
        <v>347</v>
      </c>
      <c r="B340" t="s">
        <v>147</v>
      </c>
      <c r="C340">
        <v>73600</v>
      </c>
      <c r="D340">
        <v>141</v>
      </c>
      <c r="E340">
        <f>'Raw counts'!E340/'Raw counts'!E$1246*10000</f>
        <v>1.4862558490360393E-2</v>
      </c>
      <c r="F340">
        <f>'Raw counts'!F340/'Raw counts'!F$1246*10000</f>
        <v>4.2495867276907323E-2</v>
      </c>
      <c r="G340">
        <f>'Raw counts'!G340/'Raw counts'!G$1246*10000</f>
        <v>0.11405499731970757</v>
      </c>
      <c r="H340">
        <f>'Raw counts'!H340/'Raw counts'!H$1246*10000</f>
        <v>6.0315086009312645E-3</v>
      </c>
      <c r="I340">
        <f>'Raw counts'!I340/'Raw counts'!I$1246*10000</f>
        <v>0.29825028375982188</v>
      </c>
      <c r="J340">
        <f>'Raw counts'!J340/'Raw counts'!J$1246*10000</f>
        <v>0</v>
      </c>
      <c r="K340">
        <f>'Raw counts'!K340/'Raw counts'!K$1246*10000</f>
        <v>0</v>
      </c>
      <c r="L340">
        <f>'Raw counts'!L340/'Raw counts'!L$1246*10000</f>
        <v>3.3917666898663511E-2</v>
      </c>
      <c r="M340">
        <f>'Raw counts'!M340/'Raw counts'!M$1246*10000</f>
        <v>2.557429203966061E-2</v>
      </c>
      <c r="N340">
        <f>'Raw counts'!N340/'Raw counts'!N$1246*10000</f>
        <v>0</v>
      </c>
      <c r="O340">
        <f>'Raw counts'!O340/'Raw counts'!O$1246*10000</f>
        <v>0</v>
      </c>
      <c r="P340">
        <f>'Raw counts'!P340/'Raw counts'!P$1246*10000</f>
        <v>4.9764737204864004E-2</v>
      </c>
      <c r="Q340">
        <f>'Raw counts'!Q340/'Raw counts'!Q$1246*10000</f>
        <v>9.9369846120824779E-2</v>
      </c>
      <c r="R340">
        <f>'Raw counts'!R340/'Raw counts'!R$1246*10000</f>
        <v>0.23109857586786503</v>
      </c>
      <c r="S340">
        <f>'Raw counts'!S340/'Raw counts'!S$1246*10000</f>
        <v>7.3604556688247891E-2</v>
      </c>
      <c r="T340">
        <f>'Raw counts'!T340/'Raw counts'!T$1246*10000</f>
        <v>2.7303884728459453E-2</v>
      </c>
      <c r="U340">
        <f t="shared" si="20"/>
        <v>1</v>
      </c>
      <c r="V340">
        <f t="shared" si="21"/>
        <v>0.57028110054772363</v>
      </c>
      <c r="W340">
        <f t="shared" si="22"/>
        <v>5.3518717438605257E-2</v>
      </c>
      <c r="X340">
        <f t="shared" si="23"/>
        <v>8.0190266768376858E-2</v>
      </c>
    </row>
    <row r="341" spans="1:24" x14ac:dyDescent="0.25">
      <c r="A341">
        <v>348</v>
      </c>
      <c r="B341" t="s">
        <v>704</v>
      </c>
      <c r="C341">
        <v>83700</v>
      </c>
      <c r="D341">
        <v>313</v>
      </c>
      <c r="E341">
        <f>'Raw counts'!E341/'Raw counts'!E$1246*10000</f>
        <v>0</v>
      </c>
      <c r="F341">
        <f>'Raw counts'!F341/'Raw counts'!F$1246*10000</f>
        <v>0</v>
      </c>
      <c r="G341">
        <f>'Raw counts'!G341/'Raw counts'!G$1246*10000</f>
        <v>0</v>
      </c>
      <c r="H341">
        <f>'Raw counts'!H341/'Raw counts'!H$1246*10000</f>
        <v>0</v>
      </c>
      <c r="I341">
        <f>'Raw counts'!I341/'Raw counts'!I$1246*10000</f>
        <v>0</v>
      </c>
      <c r="J341">
        <f>'Raw counts'!J341/'Raw counts'!J$1246*10000</f>
        <v>0</v>
      </c>
      <c r="K341">
        <f>'Raw counts'!K341/'Raw counts'!K$1246*10000</f>
        <v>0</v>
      </c>
      <c r="L341">
        <f>'Raw counts'!L341/'Raw counts'!L$1246*10000</f>
        <v>0</v>
      </c>
      <c r="M341">
        <f>'Raw counts'!M341/'Raw counts'!M$1246*10000</f>
        <v>0</v>
      </c>
      <c r="N341">
        <f>'Raw counts'!N341/'Raw counts'!N$1246*10000</f>
        <v>0</v>
      </c>
      <c r="O341">
        <f>'Raw counts'!O341/'Raw counts'!O$1246*10000</f>
        <v>0</v>
      </c>
      <c r="P341">
        <f>'Raw counts'!P341/'Raw counts'!P$1246*10000</f>
        <v>0</v>
      </c>
      <c r="Q341">
        <f>'Raw counts'!Q341/'Raw counts'!Q$1246*10000</f>
        <v>0</v>
      </c>
      <c r="R341">
        <f>'Raw counts'!R341/'Raw counts'!R$1246*10000</f>
        <v>0</v>
      </c>
      <c r="S341">
        <f>'Raw counts'!S341/'Raw counts'!S$1246*10000</f>
        <v>0</v>
      </c>
      <c r="T341">
        <f>'Raw counts'!T341/'Raw counts'!T$1246*10000</f>
        <v>0</v>
      </c>
      <c r="U341">
        <f t="shared" si="20"/>
        <v>0</v>
      </c>
      <c r="V341" t="str">
        <f t="shared" si="21"/>
        <v/>
      </c>
      <c r="W341">
        <f t="shared" si="22"/>
        <v>0</v>
      </c>
      <c r="X341">
        <f t="shared" si="23"/>
        <v>0</v>
      </c>
    </row>
    <row r="342" spans="1:24" x14ac:dyDescent="0.25">
      <c r="A342">
        <v>349</v>
      </c>
      <c r="B342" t="s">
        <v>705</v>
      </c>
      <c r="C342">
        <v>113100</v>
      </c>
      <c r="D342">
        <v>824</v>
      </c>
      <c r="E342">
        <f>'Raw counts'!E342/'Raw counts'!E$1246*10000</f>
        <v>0</v>
      </c>
      <c r="F342">
        <f>'Raw counts'!F342/'Raw counts'!F$1246*10000</f>
        <v>0</v>
      </c>
      <c r="G342">
        <f>'Raw counts'!G342/'Raw counts'!G$1246*10000</f>
        <v>0</v>
      </c>
      <c r="H342">
        <f>'Raw counts'!H342/'Raw counts'!H$1246*10000</f>
        <v>0</v>
      </c>
      <c r="I342">
        <f>'Raw counts'!I342/'Raw counts'!I$1246*10000</f>
        <v>0</v>
      </c>
      <c r="J342">
        <f>'Raw counts'!J342/'Raw counts'!J$1246*10000</f>
        <v>0</v>
      </c>
      <c r="K342">
        <f>'Raw counts'!K342/'Raw counts'!K$1246*10000</f>
        <v>0</v>
      </c>
      <c r="L342">
        <f>'Raw counts'!L342/'Raw counts'!L$1246*10000</f>
        <v>0</v>
      </c>
      <c r="M342">
        <f>'Raw counts'!M342/'Raw counts'!M$1246*10000</f>
        <v>0</v>
      </c>
      <c r="N342">
        <f>'Raw counts'!N342/'Raw counts'!N$1246*10000</f>
        <v>0</v>
      </c>
      <c r="O342">
        <f>'Raw counts'!O342/'Raw counts'!O$1246*10000</f>
        <v>0</v>
      </c>
      <c r="P342">
        <f>'Raw counts'!P342/'Raw counts'!P$1246*10000</f>
        <v>0</v>
      </c>
      <c r="Q342">
        <f>'Raw counts'!Q342/'Raw counts'!Q$1246*10000</f>
        <v>0</v>
      </c>
      <c r="R342">
        <f>'Raw counts'!R342/'Raw counts'!R$1246*10000</f>
        <v>0</v>
      </c>
      <c r="S342">
        <f>'Raw counts'!S342/'Raw counts'!S$1246*10000</f>
        <v>0</v>
      </c>
      <c r="T342">
        <f>'Raw counts'!T342/'Raw counts'!T$1246*10000</f>
        <v>0</v>
      </c>
      <c r="U342">
        <f t="shared" si="20"/>
        <v>0</v>
      </c>
      <c r="V342" t="str">
        <f t="shared" si="21"/>
        <v/>
      </c>
      <c r="W342">
        <f t="shared" si="22"/>
        <v>0</v>
      </c>
      <c r="X342">
        <f t="shared" si="23"/>
        <v>0</v>
      </c>
    </row>
    <row r="343" spans="1:24" x14ac:dyDescent="0.25">
      <c r="A343">
        <v>350</v>
      </c>
      <c r="B343" t="s">
        <v>148</v>
      </c>
      <c r="C343">
        <v>89200</v>
      </c>
      <c r="D343">
        <v>1117</v>
      </c>
      <c r="E343">
        <f>'Raw counts'!E343/'Raw counts'!E$1246*10000</f>
        <v>2.9725116980720785E-2</v>
      </c>
      <c r="F343">
        <f>'Raw counts'!F343/'Raw counts'!F$1246*10000</f>
        <v>0.53355922247672527</v>
      </c>
      <c r="G343">
        <f>'Raw counts'!G343/'Raw counts'!G$1246*10000</f>
        <v>0</v>
      </c>
      <c r="H343">
        <f>'Raw counts'!H343/'Raw counts'!H$1246*10000</f>
        <v>0</v>
      </c>
      <c r="I343">
        <f>'Raw counts'!I343/'Raw counts'!I$1246*10000</f>
        <v>0</v>
      </c>
      <c r="J343">
        <f>'Raw counts'!J343/'Raw counts'!J$1246*10000</f>
        <v>0</v>
      </c>
      <c r="K343">
        <f>'Raw counts'!K343/'Raw counts'!K$1246*10000</f>
        <v>0</v>
      </c>
      <c r="L343">
        <f>'Raw counts'!L343/'Raw counts'!L$1246*10000</f>
        <v>1.3160054756681441</v>
      </c>
      <c r="M343">
        <f>'Raw counts'!M343/'Raw counts'!M$1246*10000</f>
        <v>0</v>
      </c>
      <c r="N343">
        <f>'Raw counts'!N343/'Raw counts'!N$1246*10000</f>
        <v>0.48605949995452991</v>
      </c>
      <c r="O343">
        <f>'Raw counts'!O343/'Raw counts'!O$1246*10000</f>
        <v>0.82230952260953294</v>
      </c>
      <c r="P343">
        <f>'Raw counts'!P343/'Raw counts'!P$1246*10000</f>
        <v>6.4694158366323209E-2</v>
      </c>
      <c r="Q343">
        <f>'Raw counts'!Q343/'Raw counts'!Q$1246*10000</f>
        <v>0.14408627687519596</v>
      </c>
      <c r="R343">
        <f>'Raw counts'!R343/'Raw counts'!R$1246*10000</f>
        <v>2.1107003262598338</v>
      </c>
      <c r="S343">
        <f>'Raw counts'!S343/'Raw counts'!S$1246*10000</f>
        <v>2.3779933699280091</v>
      </c>
      <c r="T343">
        <f>'Raw counts'!T343/'Raw counts'!T$1246*10000</f>
        <v>0</v>
      </c>
      <c r="U343">
        <f t="shared" si="20"/>
        <v>1</v>
      </c>
      <c r="V343">
        <f t="shared" si="21"/>
        <v>9.0678323981102898E-2</v>
      </c>
      <c r="W343">
        <f t="shared" si="22"/>
        <v>0.236534931508012</v>
      </c>
      <c r="X343">
        <f t="shared" si="23"/>
        <v>0.91996394233981593</v>
      </c>
    </row>
    <row r="344" spans="1:24" x14ac:dyDescent="0.25">
      <c r="A344">
        <v>351</v>
      </c>
      <c r="B344" t="s">
        <v>149</v>
      </c>
      <c r="C344">
        <v>52900</v>
      </c>
      <c r="D344">
        <v>809</v>
      </c>
      <c r="E344">
        <f>'Raw counts'!E344/'Raw counts'!E$1246*10000</f>
        <v>23.150911941818038</v>
      </c>
      <c r="F344">
        <f>'Raw counts'!F344/'Raw counts'!F$1246*10000</f>
        <v>20.431068634130888</v>
      </c>
      <c r="G344">
        <f>'Raw counts'!G344/'Raw counts'!G$1246*10000</f>
        <v>11.767500375637656</v>
      </c>
      <c r="H344">
        <f>'Raw counts'!H344/'Raw counts'!H$1246*10000</f>
        <v>13.215035344640402</v>
      </c>
      <c r="I344">
        <f>'Raw counts'!I344/'Raw counts'!I$1246*10000</f>
        <v>2.5773326407924233</v>
      </c>
      <c r="J344">
        <f>'Raw counts'!J344/'Raw counts'!J$1246*10000</f>
        <v>8.237518303933296</v>
      </c>
      <c r="K344">
        <f>'Raw counts'!K344/'Raw counts'!K$1246*10000</f>
        <v>13.060396268960886</v>
      </c>
      <c r="L344">
        <f>'Raw counts'!L344/'Raw counts'!L$1246*10000</f>
        <v>23.016528757433054</v>
      </c>
      <c r="M344">
        <f>'Raw counts'!M344/'Raw counts'!M$1246*10000</f>
        <v>18.072499708026832</v>
      </c>
      <c r="N344">
        <f>'Raw counts'!N344/'Raw counts'!N$1246*10000</f>
        <v>12.606188321401357</v>
      </c>
      <c r="O344">
        <f>'Raw counts'!O344/'Raw counts'!O$1246*10000</f>
        <v>21.256259057562552</v>
      </c>
      <c r="P344">
        <f>'Raw counts'!P344/'Raw counts'!P$1246*10000</f>
        <v>7.4945694230525195</v>
      </c>
      <c r="Q344">
        <f>'Raw counts'!Q344/'Raw counts'!Q$1246*10000</f>
        <v>14.845855010451224</v>
      </c>
      <c r="R344">
        <f>'Raw counts'!R344/'Raw counts'!R$1246*10000</f>
        <v>15.524688774412356</v>
      </c>
      <c r="S344">
        <f>'Raw counts'!S344/'Raw counts'!S$1246*10000</f>
        <v>10.842517389076518</v>
      </c>
      <c r="T344">
        <f>'Raw counts'!T344/'Raw counts'!T$1246*10000</f>
        <v>6.2321116892708694</v>
      </c>
      <c r="U344">
        <f t="shared" si="20"/>
        <v>1</v>
      </c>
      <c r="V344">
        <f t="shared" si="21"/>
        <v>0.56350839532932318</v>
      </c>
      <c r="W344">
        <f t="shared" si="22"/>
        <v>14.613498029677483</v>
      </c>
      <c r="X344">
        <f t="shared" si="23"/>
        <v>12.699333557304337</v>
      </c>
    </row>
    <row r="345" spans="1:24" x14ac:dyDescent="0.25">
      <c r="A345">
        <v>352</v>
      </c>
      <c r="B345" t="s">
        <v>706</v>
      </c>
      <c r="C345">
        <v>21100</v>
      </c>
      <c r="D345">
        <v>714</v>
      </c>
      <c r="E345">
        <f>'Raw counts'!E345/'Raw counts'!E$1246*10000</f>
        <v>0</v>
      </c>
      <c r="F345">
        <f>'Raw counts'!F345/'Raw counts'!F$1246*10000</f>
        <v>0</v>
      </c>
      <c r="G345">
        <f>'Raw counts'!G345/'Raw counts'!G$1246*10000</f>
        <v>0</v>
      </c>
      <c r="H345">
        <f>'Raw counts'!H345/'Raw counts'!H$1246*10000</f>
        <v>0</v>
      </c>
      <c r="I345">
        <f>'Raw counts'!I345/'Raw counts'!I$1246*10000</f>
        <v>0</v>
      </c>
      <c r="J345">
        <f>'Raw counts'!J345/'Raw counts'!J$1246*10000</f>
        <v>0</v>
      </c>
      <c r="K345">
        <f>'Raw counts'!K345/'Raw counts'!K$1246*10000</f>
        <v>0</v>
      </c>
      <c r="L345">
        <f>'Raw counts'!L345/'Raw counts'!L$1246*10000</f>
        <v>0</v>
      </c>
      <c r="M345">
        <f>'Raw counts'!M345/'Raw counts'!M$1246*10000</f>
        <v>0</v>
      </c>
      <c r="N345">
        <f>'Raw counts'!N345/'Raw counts'!N$1246*10000</f>
        <v>0</v>
      </c>
      <c r="O345">
        <f>'Raw counts'!O345/'Raw counts'!O$1246*10000</f>
        <v>0</v>
      </c>
      <c r="P345">
        <f>'Raw counts'!P345/'Raw counts'!P$1246*10000</f>
        <v>0</v>
      </c>
      <c r="Q345">
        <f>'Raw counts'!Q345/'Raw counts'!Q$1246*10000</f>
        <v>0</v>
      </c>
      <c r="R345">
        <f>'Raw counts'!R345/'Raw counts'!R$1246*10000</f>
        <v>0</v>
      </c>
      <c r="S345">
        <f>'Raw counts'!S345/'Raw counts'!S$1246*10000</f>
        <v>0</v>
      </c>
      <c r="T345">
        <f>'Raw counts'!T345/'Raw counts'!T$1246*10000</f>
        <v>0</v>
      </c>
      <c r="U345">
        <f t="shared" si="20"/>
        <v>0</v>
      </c>
      <c r="V345" t="str">
        <f t="shared" si="21"/>
        <v/>
      </c>
      <c r="W345">
        <f t="shared" si="22"/>
        <v>0</v>
      </c>
      <c r="X345">
        <f t="shared" si="23"/>
        <v>0</v>
      </c>
    </row>
    <row r="346" spans="1:24" x14ac:dyDescent="0.25">
      <c r="A346">
        <v>353</v>
      </c>
      <c r="B346" t="s">
        <v>707</v>
      </c>
      <c r="C346">
        <v>3500</v>
      </c>
      <c r="D346">
        <v>322</v>
      </c>
      <c r="E346">
        <f>'Raw counts'!E346/'Raw counts'!E$1246*10000</f>
        <v>0</v>
      </c>
      <c r="F346">
        <f>'Raw counts'!F346/'Raw counts'!F$1246*10000</f>
        <v>0</v>
      </c>
      <c r="G346">
        <f>'Raw counts'!G346/'Raw counts'!G$1246*10000</f>
        <v>0</v>
      </c>
      <c r="H346">
        <f>'Raw counts'!H346/'Raw counts'!H$1246*10000</f>
        <v>0</v>
      </c>
      <c r="I346">
        <f>'Raw counts'!I346/'Raw counts'!I$1246*10000</f>
        <v>0</v>
      </c>
      <c r="J346">
        <f>'Raw counts'!J346/'Raw counts'!J$1246*10000</f>
        <v>0</v>
      </c>
      <c r="K346">
        <f>'Raw counts'!K346/'Raw counts'!K$1246*10000</f>
        <v>0</v>
      </c>
      <c r="L346">
        <f>'Raw counts'!L346/'Raw counts'!L$1246*10000</f>
        <v>0</v>
      </c>
      <c r="M346">
        <f>'Raw counts'!M346/'Raw counts'!M$1246*10000</f>
        <v>0</v>
      </c>
      <c r="N346">
        <f>'Raw counts'!N346/'Raw counts'!N$1246*10000</f>
        <v>0</v>
      </c>
      <c r="O346">
        <f>'Raw counts'!O346/'Raw counts'!O$1246*10000</f>
        <v>0</v>
      </c>
      <c r="P346">
        <f>'Raw counts'!P346/'Raw counts'!P$1246*10000</f>
        <v>0</v>
      </c>
      <c r="Q346">
        <f>'Raw counts'!Q346/'Raw counts'!Q$1246*10000</f>
        <v>0</v>
      </c>
      <c r="R346">
        <f>'Raw counts'!R346/'Raw counts'!R$1246*10000</f>
        <v>0</v>
      </c>
      <c r="S346">
        <f>'Raw counts'!S346/'Raw counts'!S$1246*10000</f>
        <v>0</v>
      </c>
      <c r="T346">
        <f>'Raw counts'!T346/'Raw counts'!T$1246*10000</f>
        <v>0</v>
      </c>
      <c r="U346">
        <f t="shared" si="20"/>
        <v>0</v>
      </c>
      <c r="V346" t="str">
        <f t="shared" si="21"/>
        <v/>
      </c>
      <c r="W346">
        <f t="shared" si="22"/>
        <v>0</v>
      </c>
      <c r="X346">
        <f t="shared" si="23"/>
        <v>0</v>
      </c>
    </row>
    <row r="347" spans="1:24" x14ac:dyDescent="0.25">
      <c r="A347">
        <v>354</v>
      </c>
      <c r="B347" t="s">
        <v>708</v>
      </c>
      <c r="C347">
        <v>89400</v>
      </c>
      <c r="D347">
        <v>1065</v>
      </c>
      <c r="E347">
        <f>'Raw counts'!E347/'Raw counts'!E$1246*10000</f>
        <v>0.38642652074937023</v>
      </c>
      <c r="F347">
        <f>'Raw counts'!F347/'Raw counts'!F$1246*10000</f>
        <v>0</v>
      </c>
      <c r="G347">
        <f>'Raw counts'!G347/'Raw counts'!G$1246*10000</f>
        <v>0</v>
      </c>
      <c r="H347">
        <f>'Raw counts'!H347/'Raw counts'!H$1246*10000</f>
        <v>0.30157543004656323</v>
      </c>
      <c r="I347">
        <f>'Raw counts'!I347/'Raw counts'!I$1246*10000</f>
        <v>0</v>
      </c>
      <c r="J347">
        <f>'Raw counts'!J347/'Raw counts'!J$1246*10000</f>
        <v>18.654147554546618</v>
      </c>
      <c r="K347">
        <f>'Raw counts'!K347/'Raw counts'!K$1246*10000</f>
        <v>0</v>
      </c>
      <c r="L347">
        <f>'Raw counts'!L347/'Raw counts'!L$1246*10000</f>
        <v>5.6642503720768058</v>
      </c>
      <c r="M347">
        <f>'Raw counts'!M347/'Raw counts'!M$1246*10000</f>
        <v>0</v>
      </c>
      <c r="N347">
        <f>'Raw counts'!N347/'Raw counts'!N$1246*10000</f>
        <v>0.44686115318400327</v>
      </c>
      <c r="O347">
        <f>'Raw counts'!O347/'Raw counts'!O$1246*10000</f>
        <v>0</v>
      </c>
      <c r="P347">
        <f>'Raw counts'!P347/'Raw counts'!P$1246*10000</f>
        <v>0</v>
      </c>
      <c r="Q347">
        <f>'Raw counts'!Q347/'Raw counts'!Q$1246*10000</f>
        <v>0</v>
      </c>
      <c r="R347">
        <f>'Raw counts'!R347/'Raw counts'!R$1246*10000</f>
        <v>0</v>
      </c>
      <c r="S347">
        <f>'Raw counts'!S347/'Raw counts'!S$1246*10000</f>
        <v>0</v>
      </c>
      <c r="T347">
        <f>'Raw counts'!T347/'Raw counts'!T$1246*10000</f>
        <v>0</v>
      </c>
      <c r="U347">
        <f t="shared" si="20"/>
        <v>1</v>
      </c>
      <c r="V347">
        <f t="shared" si="21"/>
        <v>0.31688925293744918</v>
      </c>
      <c r="W347">
        <f t="shared" si="22"/>
        <v>2.5453261030603356</v>
      </c>
      <c r="X347">
        <f t="shared" si="23"/>
        <v>0</v>
      </c>
    </row>
    <row r="348" spans="1:24" x14ac:dyDescent="0.25">
      <c r="A348">
        <v>355</v>
      </c>
      <c r="B348" t="s">
        <v>709</v>
      </c>
      <c r="C348">
        <v>24500</v>
      </c>
      <c r="D348">
        <v>111</v>
      </c>
      <c r="E348">
        <f>'Raw counts'!E348/'Raw counts'!E$1246*10000</f>
        <v>0</v>
      </c>
      <c r="F348">
        <f>'Raw counts'!F348/'Raw counts'!F$1246*10000</f>
        <v>0</v>
      </c>
      <c r="G348">
        <f>'Raw counts'!G348/'Raw counts'!G$1246*10000</f>
        <v>0</v>
      </c>
      <c r="H348">
        <f>'Raw counts'!H348/'Raw counts'!H$1246*10000</f>
        <v>0</v>
      </c>
      <c r="I348">
        <f>'Raw counts'!I348/'Raw counts'!I$1246*10000</f>
        <v>0</v>
      </c>
      <c r="J348">
        <f>'Raw counts'!J348/'Raw counts'!J$1246*10000</f>
        <v>0</v>
      </c>
      <c r="K348">
        <f>'Raw counts'!K348/'Raw counts'!K$1246*10000</f>
        <v>0</v>
      </c>
      <c r="L348">
        <f>'Raw counts'!L348/'Raw counts'!L$1246*10000</f>
        <v>0</v>
      </c>
      <c r="M348">
        <f>'Raw counts'!M348/'Raw counts'!M$1246*10000</f>
        <v>0</v>
      </c>
      <c r="N348">
        <f>'Raw counts'!N348/'Raw counts'!N$1246*10000</f>
        <v>0</v>
      </c>
      <c r="O348">
        <f>'Raw counts'!O348/'Raw counts'!O$1246*10000</f>
        <v>0</v>
      </c>
      <c r="P348">
        <f>'Raw counts'!P348/'Raw counts'!P$1246*10000</f>
        <v>0</v>
      </c>
      <c r="Q348">
        <f>'Raw counts'!Q348/'Raw counts'!Q$1246*10000</f>
        <v>0</v>
      </c>
      <c r="R348">
        <f>'Raw counts'!R348/'Raw counts'!R$1246*10000</f>
        <v>0</v>
      </c>
      <c r="S348">
        <f>'Raw counts'!S348/'Raw counts'!S$1246*10000</f>
        <v>0</v>
      </c>
      <c r="T348">
        <f>'Raw counts'!T348/'Raw counts'!T$1246*10000</f>
        <v>0</v>
      </c>
      <c r="U348">
        <f t="shared" si="20"/>
        <v>0</v>
      </c>
      <c r="V348" t="str">
        <f t="shared" si="21"/>
        <v/>
      </c>
      <c r="W348">
        <f t="shared" si="22"/>
        <v>0</v>
      </c>
      <c r="X348">
        <f t="shared" si="23"/>
        <v>0</v>
      </c>
    </row>
    <row r="349" spans="1:24" x14ac:dyDescent="0.25">
      <c r="A349">
        <v>356</v>
      </c>
      <c r="B349" t="s">
        <v>150</v>
      </c>
      <c r="C349">
        <v>77600</v>
      </c>
      <c r="D349">
        <v>290</v>
      </c>
      <c r="E349">
        <f>'Raw counts'!E349/'Raw counts'!E$1246*10000</f>
        <v>0.7034944352103919</v>
      </c>
      <c r="F349">
        <f>'Raw counts'!F349/'Raw counts'!F$1246*10000</f>
        <v>1.4070853831687091</v>
      </c>
      <c r="G349">
        <f>'Raw counts'!G349/'Raw counts'!G$1246*10000</f>
        <v>0.90748106563071673</v>
      </c>
      <c r="H349">
        <f>'Raw counts'!H349/'Raw counts'!H$1246*10000</f>
        <v>1.2304277545899782</v>
      </c>
      <c r="I349">
        <f>'Raw counts'!I349/'Raw counts'!I$1246*10000</f>
        <v>1.046689675081639</v>
      </c>
      <c r="J349">
        <f>'Raw counts'!J349/'Raw counts'!J$1246*10000</f>
        <v>0.76029420392407598</v>
      </c>
      <c r="K349">
        <f>'Raw counts'!K349/'Raw counts'!K$1246*10000</f>
        <v>1.0028413839211099</v>
      </c>
      <c r="L349">
        <f>'Raw counts'!L349/'Raw counts'!L$1246*10000</f>
        <v>0.75297220515032981</v>
      </c>
      <c r="M349">
        <f>'Raw counts'!M349/'Raw counts'!M$1246*10000</f>
        <v>0.24721815638338593</v>
      </c>
      <c r="N349">
        <f>'Raw counts'!N349/'Raw counts'!N$1246*10000</f>
        <v>1.2073090805322195</v>
      </c>
      <c r="O349">
        <f>'Raw counts'!O349/'Raw counts'!O$1246*10000</f>
        <v>0.70294201126298794</v>
      </c>
      <c r="P349">
        <f>'Raw counts'!P349/'Raw counts'!P$1246*10000</f>
        <v>1.0500359550226304</v>
      </c>
      <c r="Q349">
        <f>'Raw counts'!Q349/'Raw counts'!Q$1246*10000</f>
        <v>0.60118756903099002</v>
      </c>
      <c r="R349">
        <f>'Raw counts'!R349/'Raw counts'!R$1246*10000</f>
        <v>1.2992875487682187</v>
      </c>
      <c r="S349">
        <f>'Raw counts'!S349/'Raw counts'!S$1246*10000</f>
        <v>1.3135582424364241</v>
      </c>
      <c r="T349">
        <f>'Raw counts'!T349/'Raw counts'!T$1246*10000</f>
        <v>0.21160510664556076</v>
      </c>
      <c r="U349">
        <f t="shared" si="20"/>
        <v>1</v>
      </c>
      <c r="V349">
        <f t="shared" si="21"/>
        <v>0.7460289681988409</v>
      </c>
      <c r="W349">
        <f t="shared" si="22"/>
        <v>0.92658133435925571</v>
      </c>
      <c r="X349">
        <f t="shared" si="23"/>
        <v>0.86310273886113531</v>
      </c>
    </row>
    <row r="350" spans="1:24" x14ac:dyDescent="0.25">
      <c r="A350">
        <v>357</v>
      </c>
      <c r="B350" t="s">
        <v>710</v>
      </c>
      <c r="C350">
        <v>98900</v>
      </c>
      <c r="D350">
        <v>848</v>
      </c>
      <c r="E350">
        <f>'Raw counts'!E350/'Raw counts'!E$1246*10000</f>
        <v>0</v>
      </c>
      <c r="F350">
        <f>'Raw counts'!F350/'Raw counts'!F$1246*10000</f>
        <v>0</v>
      </c>
      <c r="G350">
        <f>'Raw counts'!G350/'Raw counts'!G$1246*10000</f>
        <v>0</v>
      </c>
      <c r="H350">
        <f>'Raw counts'!H350/'Raw counts'!H$1246*10000</f>
        <v>0</v>
      </c>
      <c r="I350">
        <f>'Raw counts'!I350/'Raw counts'!I$1246*10000</f>
        <v>0</v>
      </c>
      <c r="J350">
        <f>'Raw counts'!J350/'Raw counts'!J$1246*10000</f>
        <v>0</v>
      </c>
      <c r="K350">
        <f>'Raw counts'!K350/'Raw counts'!K$1246*10000</f>
        <v>0</v>
      </c>
      <c r="L350">
        <f>'Raw counts'!L350/'Raw counts'!L$1246*10000</f>
        <v>0</v>
      </c>
      <c r="M350">
        <f>'Raw counts'!M350/'Raw counts'!M$1246*10000</f>
        <v>0</v>
      </c>
      <c r="N350">
        <f>'Raw counts'!N350/'Raw counts'!N$1246*10000</f>
        <v>0</v>
      </c>
      <c r="O350">
        <f>'Raw counts'!O350/'Raw counts'!O$1246*10000</f>
        <v>0</v>
      </c>
      <c r="P350">
        <f>'Raw counts'!P350/'Raw counts'!P$1246*10000</f>
        <v>0</v>
      </c>
      <c r="Q350">
        <f>'Raw counts'!Q350/'Raw counts'!Q$1246*10000</f>
        <v>0</v>
      </c>
      <c r="R350">
        <f>'Raw counts'!R350/'Raw counts'!R$1246*10000</f>
        <v>0</v>
      </c>
      <c r="S350">
        <f>'Raw counts'!S350/'Raw counts'!S$1246*10000</f>
        <v>0</v>
      </c>
      <c r="T350">
        <f>'Raw counts'!T350/'Raw counts'!T$1246*10000</f>
        <v>0</v>
      </c>
      <c r="U350">
        <f t="shared" si="20"/>
        <v>0</v>
      </c>
      <c r="V350" t="str">
        <f t="shared" si="21"/>
        <v/>
      </c>
      <c r="W350">
        <f t="shared" si="22"/>
        <v>0</v>
      </c>
      <c r="X350">
        <f t="shared" si="23"/>
        <v>0</v>
      </c>
    </row>
    <row r="351" spans="1:24" x14ac:dyDescent="0.25">
      <c r="A351">
        <v>358</v>
      </c>
      <c r="B351" t="s">
        <v>151</v>
      </c>
      <c r="C351">
        <v>89300</v>
      </c>
      <c r="D351">
        <v>1117</v>
      </c>
      <c r="E351">
        <f>'Raw counts'!E351/'Raw counts'!E$1246*10000</f>
        <v>0.66386094590276423</v>
      </c>
      <c r="F351">
        <f>'Raw counts'!F351/'Raw counts'!F$1246*10000</f>
        <v>0.1652617060768618</v>
      </c>
      <c r="G351">
        <f>'Raw counts'!G351/'Raw counts'!G$1246*10000</f>
        <v>0.7587136778224024</v>
      </c>
      <c r="H351">
        <f>'Raw counts'!H351/'Raw counts'!H$1246*10000</f>
        <v>6.0315086009312645E-3</v>
      </c>
      <c r="I351">
        <f>'Raw counts'!I351/'Raw counts'!I$1246*10000</f>
        <v>0</v>
      </c>
      <c r="J351">
        <f>'Raw counts'!J351/'Raw counts'!J$1246*10000</f>
        <v>0.2035433301843983</v>
      </c>
      <c r="K351">
        <f>'Raw counts'!K351/'Raw counts'!K$1246*10000</f>
        <v>7.6239403455990798E-2</v>
      </c>
      <c r="L351">
        <f>'Raw counts'!L351/'Raw counts'!L$1246*10000</f>
        <v>4.741689832433158</v>
      </c>
      <c r="M351">
        <f>'Raw counts'!M351/'Raw counts'!M$1246*10000</f>
        <v>9.3772404145422233E-2</v>
      </c>
      <c r="N351">
        <f>'Raw counts'!N351/'Raw counts'!N$1246*10000</f>
        <v>0.87804296765979606</v>
      </c>
      <c r="O351">
        <f>'Raw counts'!O351/'Raw counts'!O$1246*10000</f>
        <v>2.0071425981974622</v>
      </c>
      <c r="P351">
        <f>'Raw counts'!P351/'Raw counts'!P$1246*10000</f>
        <v>0.26375310718577921</v>
      </c>
      <c r="Q351">
        <f>'Raw counts'!Q351/'Raw counts'!Q$1246*10000</f>
        <v>0.50181772291016513</v>
      </c>
      <c r="R351">
        <f>'Raw counts'!R351/'Raw counts'!R$1246*10000</f>
        <v>2.7680473865062054</v>
      </c>
      <c r="S351">
        <f>'Raw counts'!S351/'Raw counts'!S$1246*10000</f>
        <v>2.457259815592276</v>
      </c>
      <c r="T351">
        <f>'Raw counts'!T351/'Raw counts'!T$1246*10000</f>
        <v>0</v>
      </c>
      <c r="U351">
        <f t="shared" si="20"/>
        <v>1</v>
      </c>
      <c r="V351">
        <f t="shared" si="21"/>
        <v>0.4280165881756508</v>
      </c>
      <c r="W351">
        <f t="shared" si="22"/>
        <v>0.75871557762817265</v>
      </c>
      <c r="X351">
        <f t="shared" si="23"/>
        <v>1.333003438398648</v>
      </c>
    </row>
    <row r="352" spans="1:24" x14ac:dyDescent="0.25">
      <c r="A352">
        <v>359</v>
      </c>
      <c r="B352" t="s">
        <v>711</v>
      </c>
      <c r="C352">
        <v>53000</v>
      </c>
      <c r="D352">
        <v>351</v>
      </c>
      <c r="E352">
        <f>'Raw counts'!E352/'Raw counts'!E$1246*10000</f>
        <v>0</v>
      </c>
      <c r="F352">
        <f>'Raw counts'!F352/'Raw counts'!F$1246*10000</f>
        <v>0</v>
      </c>
      <c r="G352">
        <f>'Raw counts'!G352/'Raw counts'!G$1246*10000</f>
        <v>0</v>
      </c>
      <c r="H352">
        <f>'Raw counts'!H352/'Raw counts'!H$1246*10000</f>
        <v>0</v>
      </c>
      <c r="I352">
        <f>'Raw counts'!I352/'Raw counts'!I$1246*10000</f>
        <v>0</v>
      </c>
      <c r="J352">
        <f>'Raw counts'!J352/'Raw counts'!J$1246*10000</f>
        <v>0</v>
      </c>
      <c r="K352">
        <f>'Raw counts'!K352/'Raw counts'!K$1246*10000</f>
        <v>0</v>
      </c>
      <c r="L352">
        <f>'Raw counts'!L352/'Raw counts'!L$1246*10000</f>
        <v>0</v>
      </c>
      <c r="M352">
        <f>'Raw counts'!M352/'Raw counts'!M$1246*10000</f>
        <v>0</v>
      </c>
      <c r="N352">
        <f>'Raw counts'!N352/'Raw counts'!N$1246*10000</f>
        <v>0</v>
      </c>
      <c r="O352">
        <f>'Raw counts'!O352/'Raw counts'!O$1246*10000</f>
        <v>0</v>
      </c>
      <c r="P352">
        <f>'Raw counts'!P352/'Raw counts'!P$1246*10000</f>
        <v>0</v>
      </c>
      <c r="Q352">
        <f>'Raw counts'!Q352/'Raw counts'!Q$1246*10000</f>
        <v>0</v>
      </c>
      <c r="R352">
        <f>'Raw counts'!R352/'Raw counts'!R$1246*10000</f>
        <v>0</v>
      </c>
      <c r="S352">
        <f>'Raw counts'!S352/'Raw counts'!S$1246*10000</f>
        <v>0</v>
      </c>
      <c r="T352">
        <f>'Raw counts'!T352/'Raw counts'!T$1246*10000</f>
        <v>0</v>
      </c>
      <c r="U352">
        <f t="shared" si="20"/>
        <v>0</v>
      </c>
      <c r="V352" t="str">
        <f t="shared" si="21"/>
        <v/>
      </c>
      <c r="W352">
        <f t="shared" si="22"/>
        <v>0</v>
      </c>
      <c r="X352">
        <f t="shared" si="23"/>
        <v>0</v>
      </c>
    </row>
    <row r="353" spans="1:24" x14ac:dyDescent="0.25">
      <c r="A353">
        <v>360</v>
      </c>
      <c r="B353" t="s">
        <v>712</v>
      </c>
      <c r="C353">
        <v>33300</v>
      </c>
      <c r="D353">
        <v>814</v>
      </c>
      <c r="E353">
        <f>'Raw counts'!E353/'Raw counts'!E$1246*10000</f>
        <v>0</v>
      </c>
      <c r="F353">
        <f>'Raw counts'!F353/'Raw counts'!F$1246*10000</f>
        <v>0</v>
      </c>
      <c r="G353">
        <f>'Raw counts'!G353/'Raw counts'!G$1246*10000</f>
        <v>0</v>
      </c>
      <c r="H353">
        <f>'Raw counts'!H353/'Raw counts'!H$1246*10000</f>
        <v>0</v>
      </c>
      <c r="I353">
        <f>'Raw counts'!I353/'Raw counts'!I$1246*10000</f>
        <v>0</v>
      </c>
      <c r="J353">
        <f>'Raw counts'!J353/'Raw counts'!J$1246*10000</f>
        <v>0</v>
      </c>
      <c r="K353">
        <f>'Raw counts'!K353/'Raw counts'!K$1246*10000</f>
        <v>0</v>
      </c>
      <c r="L353">
        <f>'Raw counts'!L353/'Raw counts'!L$1246*10000</f>
        <v>0</v>
      </c>
      <c r="M353">
        <f>'Raw counts'!M353/'Raw counts'!M$1246*10000</f>
        <v>0</v>
      </c>
      <c r="N353">
        <f>'Raw counts'!N353/'Raw counts'!N$1246*10000</f>
        <v>0</v>
      </c>
      <c r="O353">
        <f>'Raw counts'!O353/'Raw counts'!O$1246*10000</f>
        <v>0</v>
      </c>
      <c r="P353">
        <f>'Raw counts'!P353/'Raw counts'!P$1246*10000</f>
        <v>0</v>
      </c>
      <c r="Q353">
        <f>'Raw counts'!Q353/'Raw counts'!Q$1246*10000</f>
        <v>0</v>
      </c>
      <c r="R353">
        <f>'Raw counts'!R353/'Raw counts'!R$1246*10000</f>
        <v>0</v>
      </c>
      <c r="S353">
        <f>'Raw counts'!S353/'Raw counts'!S$1246*10000</f>
        <v>0</v>
      </c>
      <c r="T353">
        <f>'Raw counts'!T353/'Raw counts'!T$1246*10000</f>
        <v>0</v>
      </c>
      <c r="U353">
        <f t="shared" si="20"/>
        <v>0</v>
      </c>
      <c r="V353" t="str">
        <f t="shared" si="21"/>
        <v/>
      </c>
      <c r="W353">
        <f t="shared" si="22"/>
        <v>0</v>
      </c>
      <c r="X353">
        <f t="shared" si="23"/>
        <v>0</v>
      </c>
    </row>
    <row r="354" spans="1:24" x14ac:dyDescent="0.25">
      <c r="A354">
        <v>361</v>
      </c>
      <c r="B354" t="s">
        <v>713</v>
      </c>
      <c r="C354">
        <v>7000</v>
      </c>
      <c r="D354">
        <v>322</v>
      </c>
      <c r="E354">
        <f>'Raw counts'!E354/'Raw counts'!E$1246*10000</f>
        <v>0</v>
      </c>
      <c r="F354">
        <f>'Raw counts'!F354/'Raw counts'!F$1246*10000</f>
        <v>0</v>
      </c>
      <c r="G354">
        <f>'Raw counts'!G354/'Raw counts'!G$1246*10000</f>
        <v>0</v>
      </c>
      <c r="H354">
        <f>'Raw counts'!H354/'Raw counts'!H$1246*10000</f>
        <v>0</v>
      </c>
      <c r="I354">
        <f>'Raw counts'!I354/'Raw counts'!I$1246*10000</f>
        <v>0</v>
      </c>
      <c r="J354">
        <f>'Raw counts'!J354/'Raw counts'!J$1246*10000</f>
        <v>0</v>
      </c>
      <c r="K354">
        <f>'Raw counts'!K354/'Raw counts'!K$1246*10000</f>
        <v>0</v>
      </c>
      <c r="L354">
        <f>'Raw counts'!L354/'Raw counts'!L$1246*10000</f>
        <v>0</v>
      </c>
      <c r="M354">
        <f>'Raw counts'!M354/'Raw counts'!M$1246*10000</f>
        <v>0</v>
      </c>
      <c r="N354">
        <f>'Raw counts'!N354/'Raw counts'!N$1246*10000</f>
        <v>0</v>
      </c>
      <c r="O354">
        <f>'Raw counts'!O354/'Raw counts'!O$1246*10000</f>
        <v>0</v>
      </c>
      <c r="P354">
        <f>'Raw counts'!P354/'Raw counts'!P$1246*10000</f>
        <v>0</v>
      </c>
      <c r="Q354">
        <f>'Raw counts'!Q354/'Raw counts'!Q$1246*10000</f>
        <v>0</v>
      </c>
      <c r="R354">
        <f>'Raw counts'!R354/'Raw counts'!R$1246*10000</f>
        <v>0</v>
      </c>
      <c r="S354">
        <f>'Raw counts'!S354/'Raw counts'!S$1246*10000</f>
        <v>0</v>
      </c>
      <c r="T354">
        <f>'Raw counts'!T354/'Raw counts'!T$1246*10000</f>
        <v>0</v>
      </c>
      <c r="U354">
        <f t="shared" si="20"/>
        <v>0</v>
      </c>
      <c r="V354" t="str">
        <f t="shared" si="21"/>
        <v/>
      </c>
      <c r="W354">
        <f t="shared" si="22"/>
        <v>0</v>
      </c>
      <c r="X354">
        <f t="shared" si="23"/>
        <v>0</v>
      </c>
    </row>
    <row r="355" spans="1:24" x14ac:dyDescent="0.25">
      <c r="A355">
        <v>362</v>
      </c>
      <c r="B355" t="s">
        <v>152</v>
      </c>
      <c r="C355">
        <v>67300</v>
      </c>
      <c r="D355">
        <v>444</v>
      </c>
      <c r="E355">
        <f>'Raw counts'!E355/'Raw counts'!E$1246*10000</f>
        <v>27.267840643647869</v>
      </c>
      <c r="F355">
        <f>'Raw counts'!F355/'Raw counts'!F$1246*10000</f>
        <v>18.570694000008501</v>
      </c>
      <c r="G355">
        <f>'Raw counts'!G355/'Raw counts'!G$1246*10000</f>
        <v>36.929024566950531</v>
      </c>
      <c r="H355">
        <f>'Raw counts'!H355/'Raw counts'!H$1246*10000</f>
        <v>24.029530266110161</v>
      </c>
      <c r="I355">
        <f>'Raw counts'!I355/'Raw counts'!I$1246*10000</f>
        <v>17.748705565631663</v>
      </c>
      <c r="J355">
        <f>'Raw counts'!J355/'Raw counts'!J$1246*10000</f>
        <v>3.8553501364338971</v>
      </c>
      <c r="K355">
        <f>'Raw counts'!K355/'Raw counts'!K$1246*10000</f>
        <v>16.983793262196105</v>
      </c>
      <c r="L355">
        <f>'Raw counts'!L355/'Raw counts'!L$1246*10000</f>
        <v>25.648539708769345</v>
      </c>
      <c r="M355">
        <f>'Raw counts'!M355/'Raw counts'!M$1246*10000</f>
        <v>7.0414550749198881</v>
      </c>
      <c r="N355">
        <f>'Raw counts'!N355/'Raw counts'!N$1246*10000</f>
        <v>22.750720465613639</v>
      </c>
      <c r="O355">
        <f>'Raw counts'!O355/'Raw counts'!O$1246*10000</f>
        <v>14.390416645666829</v>
      </c>
      <c r="P355">
        <f>'Raw counts'!P355/'Raw counts'!P$1246*10000</f>
        <v>26.385263666018894</v>
      </c>
      <c r="Q355">
        <f>'Raw counts'!Q355/'Raw counts'!Q$1246*10000</f>
        <v>29.552592236333293</v>
      </c>
      <c r="R355">
        <f>'Raw counts'!R355/'Raw counts'!R$1246*10000</f>
        <v>24.429687231187422</v>
      </c>
      <c r="S355">
        <f>'Raw counts'!S355/'Raw counts'!S$1246*10000</f>
        <v>22.262547453706979</v>
      </c>
      <c r="T355">
        <f>'Raw counts'!T355/'Raw counts'!T$1246*10000</f>
        <v>4.9693070205796204</v>
      </c>
      <c r="U355">
        <f t="shared" si="20"/>
        <v>1</v>
      </c>
      <c r="V355">
        <f t="shared" si="21"/>
        <v>0.96006454767511185</v>
      </c>
      <c r="W355">
        <f t="shared" si="22"/>
        <v>20.082565369028163</v>
      </c>
      <c r="X355">
        <f t="shared" si="23"/>
        <v>20.331635708915506</v>
      </c>
    </row>
    <row r="356" spans="1:24" x14ac:dyDescent="0.25">
      <c r="A356">
        <v>363</v>
      </c>
      <c r="B356" t="s">
        <v>153</v>
      </c>
      <c r="C356">
        <v>20500</v>
      </c>
      <c r="D356">
        <v>972</v>
      </c>
      <c r="E356">
        <f>'Raw counts'!E356/'Raw counts'!E$1246*10000</f>
        <v>7.4312792451801961</v>
      </c>
      <c r="F356">
        <f>'Raw counts'!F356/'Raw counts'!F$1246*10000</f>
        <v>3.7349145573370763</v>
      </c>
      <c r="G356">
        <f>'Raw counts'!G356/'Raw counts'!G$1246*10000</f>
        <v>2.8860873234812954</v>
      </c>
      <c r="H356">
        <f>'Raw counts'!H356/'Raw counts'!H$1246*10000</f>
        <v>3.3535187821177832</v>
      </c>
      <c r="I356">
        <f>'Raw counts'!I356/'Raw counts'!I$1246*10000</f>
        <v>5.7624205767935397</v>
      </c>
      <c r="J356">
        <f>'Raw counts'!J356/'Raw counts'!J$1246*10000</f>
        <v>20.515970368880378</v>
      </c>
      <c r="K356">
        <f>'Raw counts'!K356/'Raw counts'!K$1246*10000</f>
        <v>58.786444634065525</v>
      </c>
      <c r="L356">
        <f>'Raw counts'!L356/'Raw counts'!L$1246*10000</f>
        <v>5.7592198393930643</v>
      </c>
      <c r="M356">
        <f>'Raw counts'!M356/'Raw counts'!M$1246*10000</f>
        <v>18.200371168225136</v>
      </c>
      <c r="N356">
        <f>'Raw counts'!N356/'Raw counts'!N$1246*10000</f>
        <v>3.9825520318855032</v>
      </c>
      <c r="O356">
        <f>'Raw counts'!O356/'Raw counts'!O$1246*10000</f>
        <v>4.0629164047212942</v>
      </c>
      <c r="P356">
        <f>'Raw counts'!P356/'Raw counts'!P$1246*10000</f>
        <v>4.702767665859648</v>
      </c>
      <c r="Q356">
        <f>'Raw counts'!Q356/'Raw counts'!Q$1246*10000</f>
        <v>11.536839134627758</v>
      </c>
      <c r="R356">
        <f>'Raw counts'!R356/'Raw counts'!R$1246*10000</f>
        <v>3.93381131366188</v>
      </c>
      <c r="S356">
        <f>'Raw counts'!S356/'Raw counts'!S$1246*10000</f>
        <v>2.7799874872253629</v>
      </c>
      <c r="T356">
        <f>'Raw counts'!T356/'Raw counts'!T$1246*10000</f>
        <v>6.3208493146383642</v>
      </c>
      <c r="U356">
        <f t="shared" si="20"/>
        <v>1</v>
      </c>
      <c r="V356">
        <f t="shared" si="21"/>
        <v>0.31668866528800588</v>
      </c>
      <c r="W356">
        <f t="shared" si="22"/>
        <v>13.041277852735949</v>
      </c>
      <c r="X356">
        <f t="shared" si="23"/>
        <v>5.5561952201223841</v>
      </c>
    </row>
    <row r="357" spans="1:24" x14ac:dyDescent="0.25">
      <c r="A357">
        <v>364</v>
      </c>
      <c r="B357" t="s">
        <v>154</v>
      </c>
      <c r="C357">
        <v>77700</v>
      </c>
      <c r="D357">
        <v>290</v>
      </c>
      <c r="E357">
        <f>'Raw counts'!E357/'Raw counts'!E$1246*10000</f>
        <v>2.7297565760628588</v>
      </c>
      <c r="F357">
        <f>'Raw counts'!F357/'Raw counts'!F$1246*10000</f>
        <v>3.3288429366910735</v>
      </c>
      <c r="G357">
        <f>'Raw counts'!G357/'Raw counts'!G$1246*10000</f>
        <v>3.6497599142306423</v>
      </c>
      <c r="H357">
        <f>'Raw counts'!H357/'Raw counts'!H$1246*10000</f>
        <v>2.3462568457622623</v>
      </c>
      <c r="I357">
        <f>'Raw counts'!I357/'Raw counts'!I$1246*10000</f>
        <v>2.7517809199726959</v>
      </c>
      <c r="J357">
        <f>'Raw counts'!J357/'Raw counts'!J$1246*10000</f>
        <v>2.1731243781451934</v>
      </c>
      <c r="K357">
        <f>'Raw counts'!K357/'Raw counts'!K$1246*10000</f>
        <v>3.7943764643096962</v>
      </c>
      <c r="L357">
        <f>'Raw counts'!L357/'Raw counts'!L$1246*10000</f>
        <v>3.9887176272828286</v>
      </c>
      <c r="M357">
        <f>'Raw counts'!M357/'Raw counts'!M$1246*10000</f>
        <v>0.31541626848914756</v>
      </c>
      <c r="N357">
        <f>'Raw counts'!N357/'Raw counts'!N$1246*10000</f>
        <v>3.6376065803048689</v>
      </c>
      <c r="O357">
        <f>'Raw counts'!O357/'Raw counts'!O$1246*10000</f>
        <v>1.516409495994999</v>
      </c>
      <c r="P357">
        <f>'Raw counts'!P357/'Raw counts'!P$1246*10000</f>
        <v>3.0605313380991364</v>
      </c>
      <c r="Q357">
        <f>'Raw counts'!Q357/'Raw counts'!Q$1246*10000</f>
        <v>2.9264419682582901</v>
      </c>
      <c r="R357">
        <f>'Raw counts'!R357/'Raw counts'!R$1246*10000</f>
        <v>3.9543534092945793</v>
      </c>
      <c r="S357">
        <f>'Raw counts'!S357/'Raw counts'!S$1246*10000</f>
        <v>3.4141190525394989</v>
      </c>
      <c r="T357">
        <f>'Raw counts'!T357/'Raw counts'!T$1246*10000</f>
        <v>0.47099201156592552</v>
      </c>
      <c r="U357">
        <f t="shared" si="20"/>
        <v>1</v>
      </c>
      <c r="V357">
        <f t="shared" si="21"/>
        <v>0.61256155114823319</v>
      </c>
      <c r="W357">
        <f t="shared" si="22"/>
        <v>2.8715638511251269</v>
      </c>
      <c r="X357">
        <f t="shared" si="23"/>
        <v>2.5571412126254049</v>
      </c>
    </row>
    <row r="358" spans="1:24" x14ac:dyDescent="0.25">
      <c r="A358">
        <v>365</v>
      </c>
      <c r="B358" t="s">
        <v>714</v>
      </c>
      <c r="C358">
        <v>108400</v>
      </c>
      <c r="D358">
        <v>896</v>
      </c>
      <c r="E358">
        <f>'Raw counts'!E358/'Raw counts'!E$1246*10000</f>
        <v>0</v>
      </c>
      <c r="F358">
        <f>'Raw counts'!F358/'Raw counts'!F$1246*10000</f>
        <v>0</v>
      </c>
      <c r="G358">
        <f>'Raw counts'!G358/'Raw counts'!G$1246*10000</f>
        <v>0</v>
      </c>
      <c r="H358">
        <f>'Raw counts'!H358/'Raw counts'!H$1246*10000</f>
        <v>0</v>
      </c>
      <c r="I358">
        <f>'Raw counts'!I358/'Raw counts'!I$1246*10000</f>
        <v>0</v>
      </c>
      <c r="J358">
        <f>'Raw counts'!J358/'Raw counts'!J$1246*10000</f>
        <v>0</v>
      </c>
      <c r="K358">
        <f>'Raw counts'!K358/'Raw counts'!K$1246*10000</f>
        <v>0</v>
      </c>
      <c r="L358">
        <f>'Raw counts'!L358/'Raw counts'!L$1246*10000</f>
        <v>0</v>
      </c>
      <c r="M358">
        <f>'Raw counts'!M358/'Raw counts'!M$1246*10000</f>
        <v>0</v>
      </c>
      <c r="N358">
        <f>'Raw counts'!N358/'Raw counts'!N$1246*10000</f>
        <v>0</v>
      </c>
      <c r="O358">
        <f>'Raw counts'!O358/'Raw counts'!O$1246*10000</f>
        <v>0</v>
      </c>
      <c r="P358">
        <f>'Raw counts'!P358/'Raw counts'!P$1246*10000</f>
        <v>0</v>
      </c>
      <c r="Q358">
        <f>'Raw counts'!Q358/'Raw counts'!Q$1246*10000</f>
        <v>0</v>
      </c>
      <c r="R358">
        <f>'Raw counts'!R358/'Raw counts'!R$1246*10000</f>
        <v>0</v>
      </c>
      <c r="S358">
        <f>'Raw counts'!S358/'Raw counts'!S$1246*10000</f>
        <v>0</v>
      </c>
      <c r="T358">
        <f>'Raw counts'!T358/'Raw counts'!T$1246*10000</f>
        <v>0</v>
      </c>
      <c r="U358">
        <f t="shared" si="20"/>
        <v>0</v>
      </c>
      <c r="V358" t="str">
        <f t="shared" si="21"/>
        <v/>
      </c>
      <c r="W358">
        <f t="shared" si="22"/>
        <v>0</v>
      </c>
      <c r="X358">
        <f t="shared" si="23"/>
        <v>0</v>
      </c>
    </row>
    <row r="359" spans="1:24" x14ac:dyDescent="0.25">
      <c r="A359">
        <v>366</v>
      </c>
      <c r="B359" t="s">
        <v>155</v>
      </c>
      <c r="C359">
        <v>67700</v>
      </c>
      <c r="D359">
        <v>444</v>
      </c>
      <c r="E359">
        <f>'Raw counts'!E359/'Raw counts'!E$1246*10000</f>
        <v>2.709939831409045</v>
      </c>
      <c r="F359">
        <f>'Raw counts'!F359/'Raw counts'!F$1246*10000</f>
        <v>2.8613883966450926</v>
      </c>
      <c r="G359">
        <f>'Raw counts'!G359/'Raw counts'!G$1246*10000</f>
        <v>3.3423073127601262</v>
      </c>
      <c r="H359">
        <f>'Raw counts'!H359/'Raw counts'!H$1246*10000</f>
        <v>3.0640063692730828</v>
      </c>
      <c r="I359">
        <f>'Raw counts'!I359/'Raw counts'!I$1246*10000</f>
        <v>4.0517019680579569</v>
      </c>
      <c r="J359">
        <f>'Raw counts'!J359/'Raw counts'!J$1246*10000</f>
        <v>1.795970560450573E-2</v>
      </c>
      <c r="K359">
        <f>'Raw counts'!K359/'Raw counts'!K$1246*10000</f>
        <v>3.2489715011245313</v>
      </c>
      <c r="L359">
        <f>'Raw counts'!L359/'Raw counts'!L$1246*10000</f>
        <v>1.9129564130846219</v>
      </c>
      <c r="M359">
        <f>'Raw counts'!M359/'Raw counts'!M$1246*10000</f>
        <v>0.29836674046270711</v>
      </c>
      <c r="N359">
        <f>'Raw counts'!N359/'Raw counts'!N$1246*10000</f>
        <v>2.8301206368320213</v>
      </c>
      <c r="O359">
        <f>'Raw counts'!O359/'Raw counts'!O$1246*10000</f>
        <v>0.58357449991644272</v>
      </c>
      <c r="P359">
        <f>'Raw counts'!P359/'Raw counts'!P$1246*10000</f>
        <v>4.0558260821964165</v>
      </c>
      <c r="Q359">
        <f>'Raw counts'!Q359/'Raw counts'!Q$1246*10000</f>
        <v>3.7363062141430121</v>
      </c>
      <c r="R359">
        <f>'Raw counts'!R359/'Raw counts'!R$1246*10000</f>
        <v>4.5757518021837278</v>
      </c>
      <c r="S359">
        <f>'Raw counts'!S359/'Raw counts'!S$1246*10000</f>
        <v>2.2534318124555894</v>
      </c>
      <c r="T359">
        <f>'Raw counts'!T359/'Raw counts'!T$1246*10000</f>
        <v>0.3686024438342026</v>
      </c>
      <c r="U359">
        <f t="shared" si="20"/>
        <v>1</v>
      </c>
      <c r="V359">
        <f t="shared" si="21"/>
        <v>0.83896080251822391</v>
      </c>
      <c r="W359">
        <f t="shared" si="22"/>
        <v>2.4337718875253689</v>
      </c>
      <c r="X359">
        <f t="shared" si="23"/>
        <v>2.5955821424548984</v>
      </c>
    </row>
    <row r="360" spans="1:24" x14ac:dyDescent="0.25">
      <c r="A360">
        <v>367</v>
      </c>
      <c r="B360" t="s">
        <v>715</v>
      </c>
      <c r="C360">
        <v>54000</v>
      </c>
      <c r="D360">
        <v>351</v>
      </c>
      <c r="E360">
        <f>'Raw counts'!E360/'Raw counts'!E$1246*10000</f>
        <v>0</v>
      </c>
      <c r="F360">
        <f>'Raw counts'!F360/'Raw counts'!F$1246*10000</f>
        <v>0</v>
      </c>
      <c r="G360">
        <f>'Raw counts'!G360/'Raw counts'!G$1246*10000</f>
        <v>0</v>
      </c>
      <c r="H360">
        <f>'Raw counts'!H360/'Raw counts'!H$1246*10000</f>
        <v>0</v>
      </c>
      <c r="I360">
        <f>'Raw counts'!I360/'Raw counts'!I$1246*10000</f>
        <v>0</v>
      </c>
      <c r="J360">
        <f>'Raw counts'!J360/'Raw counts'!J$1246*10000</f>
        <v>0</v>
      </c>
      <c r="K360">
        <f>'Raw counts'!K360/'Raw counts'!K$1246*10000</f>
        <v>0</v>
      </c>
      <c r="L360">
        <f>'Raw counts'!L360/'Raw counts'!L$1246*10000</f>
        <v>0</v>
      </c>
      <c r="M360">
        <f>'Raw counts'!M360/'Raw counts'!M$1246*10000</f>
        <v>0</v>
      </c>
      <c r="N360">
        <f>'Raw counts'!N360/'Raw counts'!N$1246*10000</f>
        <v>0</v>
      </c>
      <c r="O360">
        <f>'Raw counts'!O360/'Raw counts'!O$1246*10000</f>
        <v>0</v>
      </c>
      <c r="P360">
        <f>'Raw counts'!P360/'Raw counts'!P$1246*10000</f>
        <v>0</v>
      </c>
      <c r="Q360">
        <f>'Raw counts'!Q360/'Raw counts'!Q$1246*10000</f>
        <v>0</v>
      </c>
      <c r="R360">
        <f>'Raw counts'!R360/'Raw counts'!R$1246*10000</f>
        <v>0</v>
      </c>
      <c r="S360">
        <f>'Raw counts'!S360/'Raw counts'!S$1246*10000</f>
        <v>0</v>
      </c>
      <c r="T360">
        <f>'Raw counts'!T360/'Raw counts'!T$1246*10000</f>
        <v>0</v>
      </c>
      <c r="U360">
        <f t="shared" si="20"/>
        <v>0</v>
      </c>
      <c r="V360" t="str">
        <f t="shared" si="21"/>
        <v/>
      </c>
      <c r="W360">
        <f t="shared" si="22"/>
        <v>0</v>
      </c>
      <c r="X360">
        <f t="shared" si="23"/>
        <v>0</v>
      </c>
    </row>
    <row r="361" spans="1:24" x14ac:dyDescent="0.25">
      <c r="A361">
        <v>368</v>
      </c>
      <c r="B361" t="s">
        <v>156</v>
      </c>
      <c r="C361">
        <v>28900</v>
      </c>
      <c r="D361">
        <v>922</v>
      </c>
      <c r="E361">
        <f>'Raw counts'!E361/'Raw counts'!E$1246*10000</f>
        <v>0.53505210565297412</v>
      </c>
      <c r="F361">
        <f>'Raw counts'!F361/'Raw counts'!F$1246*10000</f>
        <v>1.0104572885842407</v>
      </c>
      <c r="G361">
        <f>'Raw counts'!G361/'Raw counts'!G$1246*10000</f>
        <v>1.2793995351515024</v>
      </c>
      <c r="H361">
        <f>'Raw counts'!H361/'Raw counts'!H$1246*10000</f>
        <v>1.073608530965765</v>
      </c>
      <c r="I361">
        <f>'Raw counts'!I361/'Raw counts'!I$1246*10000</f>
        <v>0.37140601373864607</v>
      </c>
      <c r="J361">
        <f>'Raw counts'!J361/'Raw counts'!J$1246*10000</f>
        <v>2.6879692721410247</v>
      </c>
      <c r="K361">
        <f>'Raw counts'!K361/'Raw counts'!K$1246*10000</f>
        <v>1.5717046250927336</v>
      </c>
      <c r="L361">
        <f>'Raw counts'!L361/'Raw counts'!L$1246*10000</f>
        <v>0.25099073505010994</v>
      </c>
      <c r="M361">
        <f>'Raw counts'!M361/'Raw counts'!M$1246*10000</f>
        <v>0.62230777296507489</v>
      </c>
      <c r="N361">
        <f>'Raw counts'!N361/'Raw counts'!N$1246*10000</f>
        <v>0.58013553220379377</v>
      </c>
      <c r="O361">
        <f>'Raw counts'!O361/'Raw counts'!O$1246*10000</f>
        <v>1.1980961324042121</v>
      </c>
      <c r="P361">
        <f>'Raw counts'!P361/'Raw counts'!P$1246*10000</f>
        <v>0.98534179665630739</v>
      </c>
      <c r="Q361">
        <f>'Raw counts'!Q361/'Raw counts'!Q$1246*10000</f>
        <v>1.5551380917909079</v>
      </c>
      <c r="R361">
        <f>'Raw counts'!R361/'Raw counts'!R$1246*10000</f>
        <v>2.0233964198208625</v>
      </c>
      <c r="S361">
        <f>'Raw counts'!S361/'Raw counts'!S$1246*10000</f>
        <v>0.59449834248200228</v>
      </c>
      <c r="T361">
        <f>'Raw counts'!T361/'Raw counts'!T$1246*10000</f>
        <v>1.1262852450489524</v>
      </c>
      <c r="U361">
        <f t="shared" si="20"/>
        <v>1</v>
      </c>
      <c r="V361">
        <f t="shared" si="21"/>
        <v>0.47240795828315607</v>
      </c>
      <c r="W361">
        <f t="shared" si="22"/>
        <v>0.9983031411545864</v>
      </c>
      <c r="X361">
        <f t="shared" si="23"/>
        <v>1.2471260047005408</v>
      </c>
    </row>
    <row r="362" spans="1:24" x14ac:dyDescent="0.25">
      <c r="A362">
        <v>369</v>
      </c>
      <c r="B362" t="s">
        <v>716</v>
      </c>
      <c r="C362">
        <v>6300</v>
      </c>
      <c r="D362">
        <v>322</v>
      </c>
      <c r="E362">
        <f>'Raw counts'!E362/'Raw counts'!E$1246*10000</f>
        <v>0</v>
      </c>
      <c r="F362">
        <f>'Raw counts'!F362/'Raw counts'!F$1246*10000</f>
        <v>0</v>
      </c>
      <c r="G362">
        <f>'Raw counts'!G362/'Raw counts'!G$1246*10000</f>
        <v>0</v>
      </c>
      <c r="H362">
        <f>'Raw counts'!H362/'Raw counts'!H$1246*10000</f>
        <v>0</v>
      </c>
      <c r="I362">
        <f>'Raw counts'!I362/'Raw counts'!I$1246*10000</f>
        <v>0</v>
      </c>
      <c r="J362">
        <f>'Raw counts'!J362/'Raw counts'!J$1246*10000</f>
        <v>0</v>
      </c>
      <c r="K362">
        <f>'Raw counts'!K362/'Raw counts'!K$1246*10000</f>
        <v>0</v>
      </c>
      <c r="L362">
        <f>'Raw counts'!L362/'Raw counts'!L$1246*10000</f>
        <v>0</v>
      </c>
      <c r="M362">
        <f>'Raw counts'!M362/'Raw counts'!M$1246*10000</f>
        <v>0</v>
      </c>
      <c r="N362">
        <f>'Raw counts'!N362/'Raw counts'!N$1246*10000</f>
        <v>0</v>
      </c>
      <c r="O362">
        <f>'Raw counts'!O362/'Raw counts'!O$1246*10000</f>
        <v>0</v>
      </c>
      <c r="P362">
        <f>'Raw counts'!P362/'Raw counts'!P$1246*10000</f>
        <v>0</v>
      </c>
      <c r="Q362">
        <f>'Raw counts'!Q362/'Raw counts'!Q$1246*10000</f>
        <v>0</v>
      </c>
      <c r="R362">
        <f>'Raw counts'!R362/'Raw counts'!R$1246*10000</f>
        <v>0</v>
      </c>
      <c r="S362">
        <f>'Raw counts'!S362/'Raw counts'!S$1246*10000</f>
        <v>0</v>
      </c>
      <c r="T362">
        <f>'Raw counts'!T362/'Raw counts'!T$1246*10000</f>
        <v>0</v>
      </c>
      <c r="U362">
        <f t="shared" si="20"/>
        <v>0</v>
      </c>
      <c r="V362" t="str">
        <f t="shared" si="21"/>
        <v/>
      </c>
      <c r="W362">
        <f t="shared" si="22"/>
        <v>0</v>
      </c>
      <c r="X362">
        <f t="shared" si="23"/>
        <v>0</v>
      </c>
    </row>
    <row r="363" spans="1:24" x14ac:dyDescent="0.25">
      <c r="A363">
        <v>370</v>
      </c>
      <c r="B363" t="s">
        <v>717</v>
      </c>
      <c r="C363">
        <v>92200</v>
      </c>
      <c r="D363">
        <v>354</v>
      </c>
      <c r="E363">
        <f>'Raw counts'!E363/'Raw counts'!E$1246*10000</f>
        <v>0</v>
      </c>
      <c r="F363">
        <f>'Raw counts'!F363/'Raw counts'!F$1246*10000</f>
        <v>0</v>
      </c>
      <c r="G363">
        <f>'Raw counts'!G363/'Raw counts'!G$1246*10000</f>
        <v>0</v>
      </c>
      <c r="H363">
        <f>'Raw counts'!H363/'Raw counts'!H$1246*10000</f>
        <v>0</v>
      </c>
      <c r="I363">
        <f>'Raw counts'!I363/'Raw counts'!I$1246*10000</f>
        <v>0</v>
      </c>
      <c r="J363">
        <f>'Raw counts'!J363/'Raw counts'!J$1246*10000</f>
        <v>0</v>
      </c>
      <c r="K363">
        <f>'Raw counts'!K363/'Raw counts'!K$1246*10000</f>
        <v>0</v>
      </c>
      <c r="L363">
        <f>'Raw counts'!L363/'Raw counts'!L$1246*10000</f>
        <v>0</v>
      </c>
      <c r="M363">
        <f>'Raw counts'!M363/'Raw counts'!M$1246*10000</f>
        <v>0</v>
      </c>
      <c r="N363">
        <f>'Raw counts'!N363/'Raw counts'!N$1246*10000</f>
        <v>0</v>
      </c>
      <c r="O363">
        <f>'Raw counts'!O363/'Raw counts'!O$1246*10000</f>
        <v>0</v>
      </c>
      <c r="P363">
        <f>'Raw counts'!P363/'Raw counts'!P$1246*10000</f>
        <v>0</v>
      </c>
      <c r="Q363">
        <f>'Raw counts'!Q363/'Raw counts'!Q$1246*10000</f>
        <v>0</v>
      </c>
      <c r="R363">
        <f>'Raw counts'!R363/'Raw counts'!R$1246*10000</f>
        <v>0</v>
      </c>
      <c r="S363">
        <f>'Raw counts'!S363/'Raw counts'!S$1246*10000</f>
        <v>0</v>
      </c>
      <c r="T363">
        <f>'Raw counts'!T363/'Raw counts'!T$1246*10000</f>
        <v>0</v>
      </c>
      <c r="U363">
        <f t="shared" si="20"/>
        <v>0</v>
      </c>
      <c r="V363" t="str">
        <f t="shared" si="21"/>
        <v/>
      </c>
      <c r="W363">
        <f t="shared" si="22"/>
        <v>0</v>
      </c>
      <c r="X363">
        <f t="shared" si="23"/>
        <v>0</v>
      </c>
    </row>
    <row r="364" spans="1:24" x14ac:dyDescent="0.25">
      <c r="A364">
        <v>371</v>
      </c>
      <c r="B364" t="s">
        <v>718</v>
      </c>
      <c r="C364">
        <v>44000</v>
      </c>
      <c r="D364">
        <v>934</v>
      </c>
      <c r="E364">
        <f>'Raw counts'!E364/'Raw counts'!E$1246*10000</f>
        <v>0</v>
      </c>
      <c r="F364">
        <f>'Raw counts'!F364/'Raw counts'!F$1246*10000</f>
        <v>0</v>
      </c>
      <c r="G364">
        <f>'Raw counts'!G364/'Raw counts'!G$1246*10000</f>
        <v>0</v>
      </c>
      <c r="H364">
        <f>'Raw counts'!H364/'Raw counts'!H$1246*10000</f>
        <v>0</v>
      </c>
      <c r="I364">
        <f>'Raw counts'!I364/'Raw counts'!I$1246*10000</f>
        <v>0</v>
      </c>
      <c r="J364">
        <f>'Raw counts'!J364/'Raw counts'!J$1246*10000</f>
        <v>0</v>
      </c>
      <c r="K364">
        <f>'Raw counts'!K364/'Raw counts'!K$1246*10000</f>
        <v>0</v>
      </c>
      <c r="L364">
        <f>'Raw counts'!L364/'Raw counts'!L$1246*10000</f>
        <v>0</v>
      </c>
      <c r="M364">
        <f>'Raw counts'!M364/'Raw counts'!M$1246*10000</f>
        <v>0</v>
      </c>
      <c r="N364">
        <f>'Raw counts'!N364/'Raw counts'!N$1246*10000</f>
        <v>0</v>
      </c>
      <c r="O364">
        <f>'Raw counts'!O364/'Raw counts'!O$1246*10000</f>
        <v>0</v>
      </c>
      <c r="P364">
        <f>'Raw counts'!P364/'Raw counts'!P$1246*10000</f>
        <v>0</v>
      </c>
      <c r="Q364">
        <f>'Raw counts'!Q364/'Raw counts'!Q$1246*10000</f>
        <v>0</v>
      </c>
      <c r="R364">
        <f>'Raw counts'!R364/'Raw counts'!R$1246*10000</f>
        <v>0</v>
      </c>
      <c r="S364">
        <f>'Raw counts'!S364/'Raw counts'!S$1246*10000</f>
        <v>0</v>
      </c>
      <c r="T364">
        <f>'Raw counts'!T364/'Raw counts'!T$1246*10000</f>
        <v>0</v>
      </c>
      <c r="U364">
        <f t="shared" si="20"/>
        <v>0</v>
      </c>
      <c r="V364" t="str">
        <f t="shared" si="21"/>
        <v/>
      </c>
      <c r="W364">
        <f t="shared" si="22"/>
        <v>0</v>
      </c>
      <c r="X364">
        <f t="shared" si="23"/>
        <v>0</v>
      </c>
    </row>
    <row r="365" spans="1:24" x14ac:dyDescent="0.25">
      <c r="A365">
        <v>372</v>
      </c>
      <c r="B365" t="s">
        <v>719</v>
      </c>
      <c r="C365">
        <v>93400</v>
      </c>
      <c r="D365">
        <v>370</v>
      </c>
      <c r="E365">
        <f>'Raw counts'!E365/'Raw counts'!E$1246*10000</f>
        <v>0</v>
      </c>
      <c r="F365">
        <f>'Raw counts'!F365/'Raw counts'!F$1246*10000</f>
        <v>0</v>
      </c>
      <c r="G365">
        <f>'Raw counts'!G365/'Raw counts'!G$1246*10000</f>
        <v>0</v>
      </c>
      <c r="H365">
        <f>'Raw counts'!H365/'Raw counts'!H$1246*10000</f>
        <v>0</v>
      </c>
      <c r="I365">
        <f>'Raw counts'!I365/'Raw counts'!I$1246*10000</f>
        <v>0</v>
      </c>
      <c r="J365">
        <f>'Raw counts'!J365/'Raw counts'!J$1246*10000</f>
        <v>0</v>
      </c>
      <c r="K365">
        <f>'Raw counts'!K365/'Raw counts'!K$1246*10000</f>
        <v>0</v>
      </c>
      <c r="L365">
        <f>'Raw counts'!L365/'Raw counts'!L$1246*10000</f>
        <v>0</v>
      </c>
      <c r="M365">
        <f>'Raw counts'!M365/'Raw counts'!M$1246*10000</f>
        <v>0</v>
      </c>
      <c r="N365">
        <f>'Raw counts'!N365/'Raw counts'!N$1246*10000</f>
        <v>0</v>
      </c>
      <c r="O365">
        <f>'Raw counts'!O365/'Raw counts'!O$1246*10000</f>
        <v>0</v>
      </c>
      <c r="P365">
        <f>'Raw counts'!P365/'Raw counts'!P$1246*10000</f>
        <v>0</v>
      </c>
      <c r="Q365">
        <f>'Raw counts'!Q365/'Raw counts'!Q$1246*10000</f>
        <v>0</v>
      </c>
      <c r="R365">
        <f>'Raw counts'!R365/'Raw counts'!R$1246*10000</f>
        <v>0</v>
      </c>
      <c r="S365">
        <f>'Raw counts'!S365/'Raw counts'!S$1246*10000</f>
        <v>0</v>
      </c>
      <c r="T365">
        <f>'Raw counts'!T365/'Raw counts'!T$1246*10000</f>
        <v>0</v>
      </c>
      <c r="U365">
        <f t="shared" si="20"/>
        <v>0</v>
      </c>
      <c r="V365" t="str">
        <f t="shared" si="21"/>
        <v/>
      </c>
      <c r="W365">
        <f t="shared" si="22"/>
        <v>0</v>
      </c>
      <c r="X365">
        <f t="shared" si="23"/>
        <v>0</v>
      </c>
    </row>
    <row r="366" spans="1:24" x14ac:dyDescent="0.25">
      <c r="A366">
        <v>373</v>
      </c>
      <c r="B366" t="s">
        <v>720</v>
      </c>
      <c r="C366">
        <v>105800</v>
      </c>
      <c r="D366">
        <v>752</v>
      </c>
      <c r="E366">
        <f>'Raw counts'!E366/'Raw counts'!E$1246*10000</f>
        <v>0</v>
      </c>
      <c r="F366">
        <f>'Raw counts'!F366/'Raw counts'!F$1246*10000</f>
        <v>0</v>
      </c>
      <c r="G366">
        <f>'Raw counts'!G366/'Raw counts'!G$1246*10000</f>
        <v>0</v>
      </c>
      <c r="H366">
        <f>'Raw counts'!H366/'Raw counts'!H$1246*10000</f>
        <v>0</v>
      </c>
      <c r="I366">
        <f>'Raw counts'!I366/'Raw counts'!I$1246*10000</f>
        <v>0</v>
      </c>
      <c r="J366">
        <f>'Raw counts'!J366/'Raw counts'!J$1246*10000</f>
        <v>0</v>
      </c>
      <c r="K366">
        <f>'Raw counts'!K366/'Raw counts'!K$1246*10000</f>
        <v>0</v>
      </c>
      <c r="L366">
        <f>'Raw counts'!L366/'Raw counts'!L$1246*10000</f>
        <v>0</v>
      </c>
      <c r="M366">
        <f>'Raw counts'!M366/'Raw counts'!M$1246*10000</f>
        <v>0</v>
      </c>
      <c r="N366">
        <f>'Raw counts'!N366/'Raw counts'!N$1246*10000</f>
        <v>0</v>
      </c>
      <c r="O366">
        <f>'Raw counts'!O366/'Raw counts'!O$1246*10000</f>
        <v>0</v>
      </c>
      <c r="P366">
        <f>'Raw counts'!P366/'Raw counts'!P$1246*10000</f>
        <v>0</v>
      </c>
      <c r="Q366">
        <f>'Raw counts'!Q366/'Raw counts'!Q$1246*10000</f>
        <v>0</v>
      </c>
      <c r="R366">
        <f>'Raw counts'!R366/'Raw counts'!R$1246*10000</f>
        <v>0</v>
      </c>
      <c r="S366">
        <f>'Raw counts'!S366/'Raw counts'!S$1246*10000</f>
        <v>0</v>
      </c>
      <c r="T366">
        <f>'Raw counts'!T366/'Raw counts'!T$1246*10000</f>
        <v>0</v>
      </c>
      <c r="U366">
        <f t="shared" si="20"/>
        <v>0</v>
      </c>
      <c r="V366" t="str">
        <f t="shared" si="21"/>
        <v/>
      </c>
      <c r="W366">
        <f t="shared" si="22"/>
        <v>0</v>
      </c>
      <c r="X366">
        <f t="shared" si="23"/>
        <v>0</v>
      </c>
    </row>
    <row r="367" spans="1:24" x14ac:dyDescent="0.25">
      <c r="A367">
        <v>374</v>
      </c>
      <c r="B367" t="s">
        <v>157</v>
      </c>
      <c r="C367">
        <v>83800</v>
      </c>
      <c r="D367">
        <v>348</v>
      </c>
      <c r="E367">
        <f>'Raw counts'!E367/'Raw counts'!E$1246*10000</f>
        <v>3.5967391546672149</v>
      </c>
      <c r="F367">
        <f>'Raw counts'!F367/'Raw counts'!F$1246*10000</f>
        <v>6.3696583285053308</v>
      </c>
      <c r="G367">
        <f>'Raw counts'!G367/'Raw counts'!G$1246*10000</f>
        <v>6.6399844091777576</v>
      </c>
      <c r="H367">
        <f>'Raw counts'!H367/'Raw counts'!H$1246*10000</f>
        <v>1.9119882264952111</v>
      </c>
      <c r="I367">
        <f>'Raw counts'!I367/'Raw counts'!I$1246*10000</f>
        <v>5.3291135607651183</v>
      </c>
      <c r="J367">
        <f>'Raw counts'!J367/'Raw counts'!J$1246*10000</f>
        <v>3.136961912253668</v>
      </c>
      <c r="K367">
        <f>'Raw counts'!K367/'Raw counts'!K$1246*10000</f>
        <v>2.6625145514630635</v>
      </c>
      <c r="L367">
        <f>'Raw counts'!L367/'Raw counts'!L$1246*10000</f>
        <v>5.4743114374442907</v>
      </c>
      <c r="M367">
        <f>'Raw counts'!M367/'Raw counts'!M$1246*10000</f>
        <v>2.352834867648776</v>
      </c>
      <c r="N367">
        <f>'Raw counts'!N367/'Raw counts'!N$1246*10000</f>
        <v>7.094900765465316</v>
      </c>
      <c r="O367">
        <f>'Raw counts'!O367/'Raw counts'!O$1246*10000</f>
        <v>3.6782877570490937</v>
      </c>
      <c r="P367">
        <f>'Raw counts'!P367/'Raw counts'!P$1246*10000</f>
        <v>5.9767449383041678</v>
      </c>
      <c r="Q367">
        <f>'Raw counts'!Q367/'Raw counts'!Q$1246*10000</f>
        <v>5.7882935365380437</v>
      </c>
      <c r="R367">
        <f>'Raw counts'!R367/'Raw counts'!R$1246*10000</f>
        <v>5.8544972553192469</v>
      </c>
      <c r="S367">
        <f>'Raw counts'!S367/'Raw counts'!S$1246*10000</f>
        <v>5.6562270870430496</v>
      </c>
      <c r="T367">
        <f>'Raw counts'!T367/'Raw counts'!T$1246*10000</f>
        <v>3.1262948014086076</v>
      </c>
      <c r="U367">
        <f t="shared" si="20"/>
        <v>1</v>
      </c>
      <c r="V367">
        <f t="shared" si="21"/>
        <v>0.54277294157117084</v>
      </c>
      <c r="W367">
        <f t="shared" si="22"/>
        <v>4.4569007213885747</v>
      </c>
      <c r="X367">
        <f t="shared" si="23"/>
        <v>5.0133908959437017</v>
      </c>
    </row>
    <row r="368" spans="1:24" x14ac:dyDescent="0.25">
      <c r="A368">
        <v>375</v>
      </c>
      <c r="B368" t="s">
        <v>721</v>
      </c>
      <c r="C368">
        <v>37600</v>
      </c>
      <c r="D368">
        <v>1080</v>
      </c>
      <c r="E368">
        <f>'Raw counts'!E368/'Raw counts'!E$1246*10000</f>
        <v>0</v>
      </c>
      <c r="F368">
        <f>'Raw counts'!F368/'Raw counts'!F$1246*10000</f>
        <v>0</v>
      </c>
      <c r="G368">
        <f>'Raw counts'!G368/'Raw counts'!G$1246*10000</f>
        <v>0</v>
      </c>
      <c r="H368">
        <f>'Raw counts'!H368/'Raw counts'!H$1246*10000</f>
        <v>0</v>
      </c>
      <c r="I368">
        <f>'Raw counts'!I368/'Raw counts'!I$1246*10000</f>
        <v>0</v>
      </c>
      <c r="J368">
        <f>'Raw counts'!J368/'Raw counts'!J$1246*10000</f>
        <v>0</v>
      </c>
      <c r="K368">
        <f>'Raw counts'!K368/'Raw counts'!K$1246*10000</f>
        <v>0</v>
      </c>
      <c r="L368">
        <f>'Raw counts'!L368/'Raw counts'!L$1246*10000</f>
        <v>0</v>
      </c>
      <c r="M368">
        <f>'Raw counts'!M368/'Raw counts'!M$1246*10000</f>
        <v>0</v>
      </c>
      <c r="N368">
        <f>'Raw counts'!N368/'Raw counts'!N$1246*10000</f>
        <v>0</v>
      </c>
      <c r="O368">
        <f>'Raw counts'!O368/'Raw counts'!O$1246*10000</f>
        <v>0</v>
      </c>
      <c r="P368">
        <f>'Raw counts'!P368/'Raw counts'!P$1246*10000</f>
        <v>0</v>
      </c>
      <c r="Q368">
        <f>'Raw counts'!Q368/'Raw counts'!Q$1246*10000</f>
        <v>0</v>
      </c>
      <c r="R368">
        <f>'Raw counts'!R368/'Raw counts'!R$1246*10000</f>
        <v>0</v>
      </c>
      <c r="S368">
        <f>'Raw counts'!S368/'Raw counts'!S$1246*10000</f>
        <v>0</v>
      </c>
      <c r="T368">
        <f>'Raw counts'!T368/'Raw counts'!T$1246*10000</f>
        <v>0</v>
      </c>
      <c r="U368">
        <f t="shared" si="20"/>
        <v>0</v>
      </c>
      <c r="V368" t="str">
        <f t="shared" si="21"/>
        <v/>
      </c>
      <c r="W368">
        <f t="shared" si="22"/>
        <v>0</v>
      </c>
      <c r="X368">
        <f t="shared" si="23"/>
        <v>0</v>
      </c>
    </row>
    <row r="369" spans="1:24" x14ac:dyDescent="0.25">
      <c r="A369">
        <v>376</v>
      </c>
      <c r="B369" t="s">
        <v>722</v>
      </c>
      <c r="C369">
        <v>35400</v>
      </c>
      <c r="D369">
        <v>655</v>
      </c>
      <c r="E369">
        <f>'Raw counts'!E369/'Raw counts'!E$1246*10000</f>
        <v>0</v>
      </c>
      <c r="F369">
        <f>'Raw counts'!F369/'Raw counts'!F$1246*10000</f>
        <v>0</v>
      </c>
      <c r="G369">
        <f>'Raw counts'!G369/'Raw counts'!G$1246*10000</f>
        <v>0</v>
      </c>
      <c r="H369">
        <f>'Raw counts'!H369/'Raw counts'!H$1246*10000</f>
        <v>0</v>
      </c>
      <c r="I369">
        <f>'Raw counts'!I369/'Raw counts'!I$1246*10000</f>
        <v>0</v>
      </c>
      <c r="J369">
        <f>'Raw counts'!J369/'Raw counts'!J$1246*10000</f>
        <v>0</v>
      </c>
      <c r="K369">
        <f>'Raw counts'!K369/'Raw counts'!K$1246*10000</f>
        <v>0</v>
      </c>
      <c r="L369">
        <f>'Raw counts'!L369/'Raw counts'!L$1246*10000</f>
        <v>0</v>
      </c>
      <c r="M369">
        <f>'Raw counts'!M369/'Raw counts'!M$1246*10000</f>
        <v>0</v>
      </c>
      <c r="N369">
        <f>'Raw counts'!N369/'Raw counts'!N$1246*10000</f>
        <v>0</v>
      </c>
      <c r="O369">
        <f>'Raw counts'!O369/'Raw counts'!O$1246*10000</f>
        <v>0</v>
      </c>
      <c r="P369">
        <f>'Raw counts'!P369/'Raw counts'!P$1246*10000</f>
        <v>0</v>
      </c>
      <c r="Q369">
        <f>'Raw counts'!Q369/'Raw counts'!Q$1246*10000</f>
        <v>0</v>
      </c>
      <c r="R369">
        <f>'Raw counts'!R369/'Raw counts'!R$1246*10000</f>
        <v>0</v>
      </c>
      <c r="S369">
        <f>'Raw counts'!S369/'Raw counts'!S$1246*10000</f>
        <v>0</v>
      </c>
      <c r="T369">
        <f>'Raw counts'!T369/'Raw counts'!T$1246*10000</f>
        <v>0</v>
      </c>
      <c r="U369">
        <f t="shared" si="20"/>
        <v>0</v>
      </c>
      <c r="V369" t="str">
        <f t="shared" si="21"/>
        <v/>
      </c>
      <c r="W369">
        <f t="shared" si="22"/>
        <v>0</v>
      </c>
      <c r="X369">
        <f t="shared" si="23"/>
        <v>0</v>
      </c>
    </row>
    <row r="370" spans="1:24" x14ac:dyDescent="0.25">
      <c r="A370">
        <v>377</v>
      </c>
      <c r="B370" t="s">
        <v>158</v>
      </c>
      <c r="C370">
        <v>17400</v>
      </c>
      <c r="D370">
        <v>425</v>
      </c>
      <c r="E370">
        <f>'Raw counts'!E370/'Raw counts'!E$1246*10000</f>
        <v>1.8479114389681421</v>
      </c>
      <c r="F370">
        <f>'Raw counts'!F370/'Raw counts'!F$1246*10000</f>
        <v>1.8745399232146898</v>
      </c>
      <c r="G370">
        <f>'Raw counts'!G370/'Raw counts'!G$1246*10000</f>
        <v>1.4727971393023107</v>
      </c>
      <c r="H370">
        <f>'Raw counts'!H370/'Raw counts'!H$1246*10000</f>
        <v>1.5681922362421288</v>
      </c>
      <c r="I370">
        <f>'Raw counts'!I370/'Raw counts'!I$1246*10000</f>
        <v>1.0185528558590142</v>
      </c>
      <c r="J370">
        <f>'Raw counts'!J370/'Raw counts'!J$1246*10000</f>
        <v>1.2212599811063898</v>
      </c>
      <c r="K370">
        <f>'Raw counts'!K370/'Raw counts'!K$1246*10000</f>
        <v>1.108403634860174</v>
      </c>
      <c r="L370">
        <f>'Raw counts'!L370/'Raw counts'!L$1246*10000</f>
        <v>2.5302579506402978</v>
      </c>
      <c r="M370">
        <f>'Raw counts'!M370/'Raw counts'!M$1246*10000</f>
        <v>6.8539102666290441</v>
      </c>
      <c r="N370">
        <f>'Raw counts'!N370/'Raw counts'!N$1246*10000</f>
        <v>0.83884462088926937</v>
      </c>
      <c r="O370">
        <f>'Raw counts'!O370/'Raw counts'!O$1246*10000</f>
        <v>1.3528317952608444</v>
      </c>
      <c r="P370">
        <f>'Raw counts'!P370/'Raw counts'!P$1246*10000</f>
        <v>1.8213893816980227</v>
      </c>
      <c r="Q370">
        <f>'Raw counts'!Q370/'Raw counts'!Q$1246*10000</f>
        <v>2.3749393222877124</v>
      </c>
      <c r="R370">
        <f>'Raw counts'!R370/'Raw counts'!R$1246*10000</f>
        <v>1.0630534489921792</v>
      </c>
      <c r="S370">
        <f>'Raw counts'!S370/'Raw counts'!S$1246*10000</f>
        <v>1.806142583350083</v>
      </c>
      <c r="T370">
        <f>'Raw counts'!T370/'Raw counts'!T$1246*10000</f>
        <v>3.8157178908022087</v>
      </c>
      <c r="U370">
        <f t="shared" si="20"/>
        <v>1</v>
      </c>
      <c r="V370">
        <f t="shared" si="21"/>
        <v>0.99450469889905491</v>
      </c>
      <c r="W370">
        <f t="shared" si="22"/>
        <v>2.0334670047711461</v>
      </c>
      <c r="X370">
        <f t="shared" si="23"/>
        <v>2.0390124037318418</v>
      </c>
    </row>
    <row r="371" spans="1:24" x14ac:dyDescent="0.25">
      <c r="A371">
        <v>378</v>
      </c>
      <c r="B371" t="s">
        <v>723</v>
      </c>
      <c r="C371">
        <v>7700</v>
      </c>
      <c r="D371">
        <v>453</v>
      </c>
      <c r="E371">
        <f>'Raw counts'!E371/'Raw counts'!E$1246*10000</f>
        <v>0</v>
      </c>
      <c r="F371">
        <f>'Raw counts'!F371/'Raw counts'!F$1246*10000</f>
        <v>0</v>
      </c>
      <c r="G371">
        <f>'Raw counts'!G371/'Raw counts'!G$1246*10000</f>
        <v>0</v>
      </c>
      <c r="H371">
        <f>'Raw counts'!H371/'Raw counts'!H$1246*10000</f>
        <v>0</v>
      </c>
      <c r="I371">
        <f>'Raw counts'!I371/'Raw counts'!I$1246*10000</f>
        <v>0</v>
      </c>
      <c r="J371">
        <f>'Raw counts'!J371/'Raw counts'!J$1246*10000</f>
        <v>0</v>
      </c>
      <c r="K371">
        <f>'Raw counts'!K371/'Raw counts'!K$1246*10000</f>
        <v>0</v>
      </c>
      <c r="L371">
        <f>'Raw counts'!L371/'Raw counts'!L$1246*10000</f>
        <v>0</v>
      </c>
      <c r="M371">
        <f>'Raw counts'!M371/'Raw counts'!M$1246*10000</f>
        <v>0</v>
      </c>
      <c r="N371">
        <f>'Raw counts'!N371/'Raw counts'!N$1246*10000</f>
        <v>0</v>
      </c>
      <c r="O371">
        <f>'Raw counts'!O371/'Raw counts'!O$1246*10000</f>
        <v>0</v>
      </c>
      <c r="P371">
        <f>'Raw counts'!P371/'Raw counts'!P$1246*10000</f>
        <v>0</v>
      </c>
      <c r="Q371">
        <f>'Raw counts'!Q371/'Raw counts'!Q$1246*10000</f>
        <v>0</v>
      </c>
      <c r="R371">
        <f>'Raw counts'!R371/'Raw counts'!R$1246*10000</f>
        <v>0</v>
      </c>
      <c r="S371">
        <f>'Raw counts'!S371/'Raw counts'!S$1246*10000</f>
        <v>0</v>
      </c>
      <c r="T371">
        <f>'Raw counts'!T371/'Raw counts'!T$1246*10000</f>
        <v>0</v>
      </c>
      <c r="U371">
        <f t="shared" si="20"/>
        <v>0</v>
      </c>
      <c r="V371" t="str">
        <f t="shared" si="21"/>
        <v/>
      </c>
      <c r="W371">
        <f t="shared" si="22"/>
        <v>0</v>
      </c>
      <c r="X371">
        <f t="shared" si="23"/>
        <v>0</v>
      </c>
    </row>
    <row r="372" spans="1:24" x14ac:dyDescent="0.25">
      <c r="A372">
        <v>379</v>
      </c>
      <c r="B372" t="s">
        <v>724</v>
      </c>
      <c r="C372">
        <v>96800</v>
      </c>
      <c r="D372">
        <v>354</v>
      </c>
      <c r="E372">
        <f>'Raw counts'!E372/'Raw counts'!E$1246*10000</f>
        <v>0</v>
      </c>
      <c r="F372">
        <f>'Raw counts'!F372/'Raw counts'!F$1246*10000</f>
        <v>0</v>
      </c>
      <c r="G372">
        <f>'Raw counts'!G372/'Raw counts'!G$1246*10000</f>
        <v>0</v>
      </c>
      <c r="H372">
        <f>'Raw counts'!H372/'Raw counts'!H$1246*10000</f>
        <v>0</v>
      </c>
      <c r="I372">
        <f>'Raw counts'!I372/'Raw counts'!I$1246*10000</f>
        <v>0</v>
      </c>
      <c r="J372">
        <f>'Raw counts'!J372/'Raw counts'!J$1246*10000</f>
        <v>0</v>
      </c>
      <c r="K372">
        <f>'Raw counts'!K372/'Raw counts'!K$1246*10000</f>
        <v>0</v>
      </c>
      <c r="L372">
        <f>'Raw counts'!L372/'Raw counts'!L$1246*10000</f>
        <v>0</v>
      </c>
      <c r="M372">
        <f>'Raw counts'!M372/'Raw counts'!M$1246*10000</f>
        <v>0</v>
      </c>
      <c r="N372">
        <f>'Raw counts'!N372/'Raw counts'!N$1246*10000</f>
        <v>0</v>
      </c>
      <c r="O372">
        <f>'Raw counts'!O372/'Raw counts'!O$1246*10000</f>
        <v>0</v>
      </c>
      <c r="P372">
        <f>'Raw counts'!P372/'Raw counts'!P$1246*10000</f>
        <v>0</v>
      </c>
      <c r="Q372">
        <f>'Raw counts'!Q372/'Raw counts'!Q$1246*10000</f>
        <v>0</v>
      </c>
      <c r="R372">
        <f>'Raw counts'!R372/'Raw counts'!R$1246*10000</f>
        <v>0</v>
      </c>
      <c r="S372">
        <f>'Raw counts'!S372/'Raw counts'!S$1246*10000</f>
        <v>0</v>
      </c>
      <c r="T372">
        <f>'Raw counts'!T372/'Raw counts'!T$1246*10000</f>
        <v>0</v>
      </c>
      <c r="U372">
        <f t="shared" si="20"/>
        <v>0</v>
      </c>
      <c r="V372" t="str">
        <f t="shared" si="21"/>
        <v/>
      </c>
      <c r="W372">
        <f t="shared" si="22"/>
        <v>0</v>
      </c>
      <c r="X372">
        <f t="shared" si="23"/>
        <v>0</v>
      </c>
    </row>
    <row r="373" spans="1:24" x14ac:dyDescent="0.25">
      <c r="A373">
        <v>380</v>
      </c>
      <c r="B373" t="s">
        <v>725</v>
      </c>
      <c r="C373">
        <v>102700</v>
      </c>
      <c r="D373">
        <v>514</v>
      </c>
      <c r="E373">
        <f>'Raw counts'!E373/'Raw counts'!E$1246*10000</f>
        <v>0</v>
      </c>
      <c r="F373">
        <f>'Raw counts'!F373/'Raw counts'!F$1246*10000</f>
        <v>0</v>
      </c>
      <c r="G373">
        <f>'Raw counts'!G373/'Raw counts'!G$1246*10000</f>
        <v>0</v>
      </c>
      <c r="H373">
        <f>'Raw counts'!H373/'Raw counts'!H$1246*10000</f>
        <v>0</v>
      </c>
      <c r="I373">
        <f>'Raw counts'!I373/'Raw counts'!I$1246*10000</f>
        <v>0</v>
      </c>
      <c r="J373">
        <f>'Raw counts'!J373/'Raw counts'!J$1246*10000</f>
        <v>0</v>
      </c>
      <c r="K373">
        <f>'Raw counts'!K373/'Raw counts'!K$1246*10000</f>
        <v>0</v>
      </c>
      <c r="L373">
        <f>'Raw counts'!L373/'Raw counts'!L$1246*10000</f>
        <v>0</v>
      </c>
      <c r="M373">
        <f>'Raw counts'!M373/'Raw counts'!M$1246*10000</f>
        <v>0</v>
      </c>
      <c r="N373">
        <f>'Raw counts'!N373/'Raw counts'!N$1246*10000</f>
        <v>0</v>
      </c>
      <c r="O373">
        <f>'Raw counts'!O373/'Raw counts'!O$1246*10000</f>
        <v>0</v>
      </c>
      <c r="P373">
        <f>'Raw counts'!P373/'Raw counts'!P$1246*10000</f>
        <v>0</v>
      </c>
      <c r="Q373">
        <f>'Raw counts'!Q373/'Raw counts'!Q$1246*10000</f>
        <v>0</v>
      </c>
      <c r="R373">
        <f>'Raw counts'!R373/'Raw counts'!R$1246*10000</f>
        <v>0</v>
      </c>
      <c r="S373">
        <f>'Raw counts'!S373/'Raw counts'!S$1246*10000</f>
        <v>0</v>
      </c>
      <c r="T373">
        <f>'Raw counts'!T373/'Raw counts'!T$1246*10000</f>
        <v>0</v>
      </c>
      <c r="U373">
        <f t="shared" si="20"/>
        <v>0</v>
      </c>
      <c r="V373" t="str">
        <f t="shared" si="21"/>
        <v/>
      </c>
      <c r="W373">
        <f t="shared" si="22"/>
        <v>0</v>
      </c>
      <c r="X373">
        <f t="shared" si="23"/>
        <v>0</v>
      </c>
    </row>
    <row r="374" spans="1:24" x14ac:dyDescent="0.25">
      <c r="A374">
        <v>381</v>
      </c>
      <c r="B374" t="s">
        <v>159</v>
      </c>
      <c r="C374">
        <v>80000</v>
      </c>
      <c r="D374">
        <v>323</v>
      </c>
      <c r="E374">
        <f>'Raw counts'!E374/'Raw counts'!E$1246*10000</f>
        <v>39.167795808263087</v>
      </c>
      <c r="F374">
        <f>'Raw counts'!F374/'Raw counts'!F$1246*10000</f>
        <v>43.223018783645507</v>
      </c>
      <c r="G374">
        <f>'Raw counts'!G374/'Raw counts'!G$1246*10000</f>
        <v>46.306328911801273</v>
      </c>
      <c r="H374">
        <f>'Raw counts'!H374/'Raw counts'!H$1246*10000</f>
        <v>19.596371444425678</v>
      </c>
      <c r="I374">
        <f>'Raw counts'!I374/'Raw counts'!I$1246*10000</f>
        <v>40.90530778585179</v>
      </c>
      <c r="J374">
        <f>'Raw counts'!J374/'Raw counts'!J$1246*10000</f>
        <v>37.739328043601375</v>
      </c>
      <c r="K374">
        <f>'Raw counts'!K374/'Raw counts'!K$1246*10000</f>
        <v>26.842134586005375</v>
      </c>
      <c r="L374">
        <f>'Raw counts'!L374/'Raw counts'!L$1246*10000</f>
        <v>67.435105327922784</v>
      </c>
      <c r="M374">
        <f>'Raw counts'!M374/'Raw counts'!M$1246*10000</f>
        <v>35.599414519207571</v>
      </c>
      <c r="N374">
        <f>'Raw counts'!N374/'Raw counts'!N$1246*10000</f>
        <v>39.723604617251659</v>
      </c>
      <c r="O374">
        <f>'Raw counts'!O374/'Raw counts'!O$1246*10000</f>
        <v>38.484969861913889</v>
      </c>
      <c r="P374">
        <f>'Raw counts'!P374/'Raw counts'!P$1246*10000</f>
        <v>48.251889193836135</v>
      </c>
      <c r="Q374">
        <f>'Raw counts'!Q374/'Raw counts'!Q$1246*10000</f>
        <v>33.12990669668298</v>
      </c>
      <c r="R374">
        <f>'Raw counts'!R374/'Raw counts'!R$1246*10000</f>
        <v>39.024846178220137</v>
      </c>
      <c r="S374">
        <f>'Raw counts'!S374/'Raw counts'!S$1246*10000</f>
        <v>33.071093508927383</v>
      </c>
      <c r="T374">
        <f>'Raw counts'!T374/'Raw counts'!T$1246*10000</f>
        <v>17.965956151326321</v>
      </c>
      <c r="U374">
        <f t="shared" si="20"/>
        <v>1</v>
      </c>
      <c r="V374">
        <f t="shared" si="21"/>
        <v>0.45304812101300196</v>
      </c>
      <c r="W374">
        <f t="shared" si="22"/>
        <v>39.653840982797611</v>
      </c>
      <c r="X374">
        <f t="shared" si="23"/>
        <v>34.988110265151143</v>
      </c>
    </row>
    <row r="375" spans="1:24" x14ac:dyDescent="0.25">
      <c r="A375">
        <v>382</v>
      </c>
      <c r="B375" t="s">
        <v>160</v>
      </c>
      <c r="C375">
        <v>37700</v>
      </c>
      <c r="D375">
        <v>375</v>
      </c>
      <c r="E375">
        <f>'Raw counts'!E375/'Raw counts'!E$1246*10000</f>
        <v>9.4129537105615828</v>
      </c>
      <c r="F375">
        <f>'Raw counts'!F375/'Raw counts'!F$1246*10000</f>
        <v>16.568666474963088</v>
      </c>
      <c r="G375">
        <f>'Raw counts'!G375/'Raw counts'!G$1246*10000</f>
        <v>29.118736707014033</v>
      </c>
      <c r="H375">
        <f>'Raw counts'!H375/'Raw counts'!H$1246*10000</f>
        <v>10.603392120437164</v>
      </c>
      <c r="I375">
        <f>'Raw counts'!I375/'Raw counts'!I$1246*10000</f>
        <v>24.400249629860141</v>
      </c>
      <c r="J375">
        <f>'Raw counts'!J375/'Raw counts'!J$1246*10000</f>
        <v>28.274563190026857</v>
      </c>
      <c r="K375">
        <f>'Raw counts'!K375/'Raw counts'!K$1246*10000</f>
        <v>9.653081391427758</v>
      </c>
      <c r="L375">
        <f>'Raw counts'!L375/'Raw counts'!L$1246*10000</f>
        <v>23.776284495963122</v>
      </c>
      <c r="M375">
        <f>'Raw counts'!M375/'Raw counts'!M$1246*10000</f>
        <v>23.332279104183698</v>
      </c>
      <c r="N375">
        <f>'Raw counts'!N375/'Raw counts'!N$1246*10000</f>
        <v>20.147950240050676</v>
      </c>
      <c r="O375">
        <f>'Raw counts'!O375/'Raw counts'!O$1246*10000</f>
        <v>7.6793098966277347</v>
      </c>
      <c r="P375">
        <f>'Raw counts'!P375/'Raw counts'!P$1246*10000</f>
        <v>16.44226917248707</v>
      </c>
      <c r="Q375">
        <f>'Raw counts'!Q375/'Raw counts'!Q$1246*10000</f>
        <v>15.581191871745327</v>
      </c>
      <c r="R375">
        <f>'Raw counts'!R375/'Raw counts'!R$1246*10000</f>
        <v>15.724974206831172</v>
      </c>
      <c r="S375">
        <f>'Raw counts'!S375/'Raw counts'!S$1246*10000</f>
        <v>14.013175215647196</v>
      </c>
      <c r="T375">
        <f>'Raw counts'!T375/'Raw counts'!T$1246*10000</f>
        <v>10.559777418731693</v>
      </c>
      <c r="U375">
        <f t="shared" si="20"/>
        <v>1</v>
      </c>
      <c r="V375">
        <f t="shared" si="21"/>
        <v>8.1984424748719129E-2</v>
      </c>
      <c r="W375">
        <f t="shared" si="22"/>
        <v>19.52881570644881</v>
      </c>
      <c r="X375">
        <f t="shared" si="23"/>
        <v>13.333449630345035</v>
      </c>
    </row>
    <row r="376" spans="1:24" x14ac:dyDescent="0.25">
      <c r="A376">
        <v>383</v>
      </c>
      <c r="B376" t="s">
        <v>726</v>
      </c>
      <c r="C376">
        <v>36000</v>
      </c>
      <c r="D376">
        <v>663</v>
      </c>
      <c r="E376">
        <f>'Raw counts'!E376/'Raw counts'!E$1246*10000</f>
        <v>0</v>
      </c>
      <c r="F376">
        <f>'Raw counts'!F376/'Raw counts'!F$1246*10000</f>
        <v>0</v>
      </c>
      <c r="G376">
        <f>'Raw counts'!G376/'Raw counts'!G$1246*10000</f>
        <v>0</v>
      </c>
      <c r="H376">
        <f>'Raw counts'!H376/'Raw counts'!H$1246*10000</f>
        <v>0</v>
      </c>
      <c r="I376">
        <f>'Raw counts'!I376/'Raw counts'!I$1246*10000</f>
        <v>0</v>
      </c>
      <c r="J376">
        <f>'Raw counts'!J376/'Raw counts'!J$1246*10000</f>
        <v>0</v>
      </c>
      <c r="K376">
        <f>'Raw counts'!K376/'Raw counts'!K$1246*10000</f>
        <v>0</v>
      </c>
      <c r="L376">
        <f>'Raw counts'!L376/'Raw counts'!L$1246*10000</f>
        <v>0</v>
      </c>
      <c r="M376">
        <f>'Raw counts'!M376/'Raw counts'!M$1246*10000</f>
        <v>0</v>
      </c>
      <c r="N376">
        <f>'Raw counts'!N376/'Raw counts'!N$1246*10000</f>
        <v>0</v>
      </c>
      <c r="O376">
        <f>'Raw counts'!O376/'Raw counts'!O$1246*10000</f>
        <v>0</v>
      </c>
      <c r="P376">
        <f>'Raw counts'!P376/'Raw counts'!P$1246*10000</f>
        <v>0</v>
      </c>
      <c r="Q376">
        <f>'Raw counts'!Q376/'Raw counts'!Q$1246*10000</f>
        <v>0</v>
      </c>
      <c r="R376">
        <f>'Raw counts'!R376/'Raw counts'!R$1246*10000</f>
        <v>0</v>
      </c>
      <c r="S376">
        <f>'Raw counts'!S376/'Raw counts'!S$1246*10000</f>
        <v>0</v>
      </c>
      <c r="T376">
        <f>'Raw counts'!T376/'Raw counts'!T$1246*10000</f>
        <v>0</v>
      </c>
      <c r="U376">
        <f t="shared" si="20"/>
        <v>0</v>
      </c>
      <c r="V376" t="str">
        <f t="shared" si="21"/>
        <v/>
      </c>
      <c r="W376">
        <f t="shared" si="22"/>
        <v>0</v>
      </c>
      <c r="X376">
        <f t="shared" si="23"/>
        <v>0</v>
      </c>
    </row>
    <row r="377" spans="1:24" x14ac:dyDescent="0.25">
      <c r="A377">
        <v>384</v>
      </c>
      <c r="B377" t="s">
        <v>727</v>
      </c>
      <c r="C377">
        <v>99400</v>
      </c>
      <c r="D377">
        <v>911</v>
      </c>
      <c r="E377">
        <f>'Raw counts'!E377/'Raw counts'!E$1246*10000</f>
        <v>0</v>
      </c>
      <c r="F377">
        <f>'Raw counts'!F377/'Raw counts'!F$1246*10000</f>
        <v>0</v>
      </c>
      <c r="G377">
        <f>'Raw counts'!G377/'Raw counts'!G$1246*10000</f>
        <v>0</v>
      </c>
      <c r="H377">
        <f>'Raw counts'!H377/'Raw counts'!H$1246*10000</f>
        <v>0</v>
      </c>
      <c r="I377">
        <f>'Raw counts'!I377/'Raw counts'!I$1246*10000</f>
        <v>0</v>
      </c>
      <c r="J377">
        <f>'Raw counts'!J377/'Raw counts'!J$1246*10000</f>
        <v>0</v>
      </c>
      <c r="K377">
        <f>'Raw counts'!K377/'Raw counts'!K$1246*10000</f>
        <v>0</v>
      </c>
      <c r="L377">
        <f>'Raw counts'!L377/'Raw counts'!L$1246*10000</f>
        <v>0</v>
      </c>
      <c r="M377">
        <f>'Raw counts'!M377/'Raw counts'!M$1246*10000</f>
        <v>0</v>
      </c>
      <c r="N377">
        <f>'Raw counts'!N377/'Raw counts'!N$1246*10000</f>
        <v>0</v>
      </c>
      <c r="O377">
        <f>'Raw counts'!O377/'Raw counts'!O$1246*10000</f>
        <v>0</v>
      </c>
      <c r="P377">
        <f>'Raw counts'!P377/'Raw counts'!P$1246*10000</f>
        <v>0</v>
      </c>
      <c r="Q377">
        <f>'Raw counts'!Q377/'Raw counts'!Q$1246*10000</f>
        <v>0</v>
      </c>
      <c r="R377">
        <f>'Raw counts'!R377/'Raw counts'!R$1246*10000</f>
        <v>0</v>
      </c>
      <c r="S377">
        <f>'Raw counts'!S377/'Raw counts'!S$1246*10000</f>
        <v>0</v>
      </c>
      <c r="T377">
        <f>'Raw counts'!T377/'Raw counts'!T$1246*10000</f>
        <v>0</v>
      </c>
      <c r="U377">
        <f t="shared" si="20"/>
        <v>0</v>
      </c>
      <c r="V377" t="str">
        <f t="shared" si="21"/>
        <v/>
      </c>
      <c r="W377">
        <f t="shared" si="22"/>
        <v>0</v>
      </c>
      <c r="X377">
        <f t="shared" si="23"/>
        <v>0</v>
      </c>
    </row>
    <row r="378" spans="1:24" x14ac:dyDescent="0.25">
      <c r="A378">
        <v>385</v>
      </c>
      <c r="B378" t="s">
        <v>728</v>
      </c>
      <c r="C378">
        <v>16200</v>
      </c>
      <c r="D378">
        <v>669</v>
      </c>
      <c r="E378">
        <f>'Raw counts'!E378/'Raw counts'!E$1246*10000</f>
        <v>0</v>
      </c>
      <c r="F378">
        <f>'Raw counts'!F378/'Raw counts'!F$1246*10000</f>
        <v>0</v>
      </c>
      <c r="G378">
        <f>'Raw counts'!G378/'Raw counts'!G$1246*10000</f>
        <v>0</v>
      </c>
      <c r="H378">
        <f>'Raw counts'!H378/'Raw counts'!H$1246*10000</f>
        <v>0</v>
      </c>
      <c r="I378">
        <f>'Raw counts'!I378/'Raw counts'!I$1246*10000</f>
        <v>0</v>
      </c>
      <c r="J378">
        <f>'Raw counts'!J378/'Raw counts'!J$1246*10000</f>
        <v>0</v>
      </c>
      <c r="K378">
        <f>'Raw counts'!K378/'Raw counts'!K$1246*10000</f>
        <v>0</v>
      </c>
      <c r="L378">
        <f>'Raw counts'!L378/'Raw counts'!L$1246*10000</f>
        <v>0</v>
      </c>
      <c r="M378">
        <f>'Raw counts'!M378/'Raw counts'!M$1246*10000</f>
        <v>0</v>
      </c>
      <c r="N378">
        <f>'Raw counts'!N378/'Raw counts'!N$1246*10000</f>
        <v>0</v>
      </c>
      <c r="O378">
        <f>'Raw counts'!O378/'Raw counts'!O$1246*10000</f>
        <v>0</v>
      </c>
      <c r="P378">
        <f>'Raw counts'!P378/'Raw counts'!P$1246*10000</f>
        <v>0</v>
      </c>
      <c r="Q378">
        <f>'Raw counts'!Q378/'Raw counts'!Q$1246*10000</f>
        <v>0</v>
      </c>
      <c r="R378">
        <f>'Raw counts'!R378/'Raw counts'!R$1246*10000</f>
        <v>0</v>
      </c>
      <c r="S378">
        <f>'Raw counts'!S378/'Raw counts'!S$1246*10000</f>
        <v>0</v>
      </c>
      <c r="T378">
        <f>'Raw counts'!T378/'Raw counts'!T$1246*10000</f>
        <v>0</v>
      </c>
      <c r="U378">
        <f t="shared" si="20"/>
        <v>0</v>
      </c>
      <c r="V378" t="str">
        <f t="shared" si="21"/>
        <v/>
      </c>
      <c r="W378">
        <f t="shared" si="22"/>
        <v>0</v>
      </c>
      <c r="X378">
        <f t="shared" si="23"/>
        <v>0</v>
      </c>
    </row>
    <row r="379" spans="1:24" x14ac:dyDescent="0.25">
      <c r="A379">
        <v>386</v>
      </c>
      <c r="B379" t="s">
        <v>729</v>
      </c>
      <c r="C379">
        <v>89500</v>
      </c>
      <c r="D379">
        <v>354</v>
      </c>
      <c r="E379">
        <f>'Raw counts'!E379/'Raw counts'!E$1246*10000</f>
        <v>0</v>
      </c>
      <c r="F379">
        <f>'Raw counts'!F379/'Raw counts'!F$1246*10000</f>
        <v>0</v>
      </c>
      <c r="G379">
        <f>'Raw counts'!G379/'Raw counts'!G$1246*10000</f>
        <v>0</v>
      </c>
      <c r="H379">
        <f>'Raw counts'!H379/'Raw counts'!H$1246*10000</f>
        <v>0</v>
      </c>
      <c r="I379">
        <f>'Raw counts'!I379/'Raw counts'!I$1246*10000</f>
        <v>0</v>
      </c>
      <c r="J379">
        <f>'Raw counts'!J379/'Raw counts'!J$1246*10000</f>
        <v>0</v>
      </c>
      <c r="K379">
        <f>'Raw counts'!K379/'Raw counts'!K$1246*10000</f>
        <v>0</v>
      </c>
      <c r="L379">
        <f>'Raw counts'!L379/'Raw counts'!L$1246*10000</f>
        <v>0</v>
      </c>
      <c r="M379">
        <f>'Raw counts'!M379/'Raw counts'!M$1246*10000</f>
        <v>0</v>
      </c>
      <c r="N379">
        <f>'Raw counts'!N379/'Raw counts'!N$1246*10000</f>
        <v>0</v>
      </c>
      <c r="O379">
        <f>'Raw counts'!O379/'Raw counts'!O$1246*10000</f>
        <v>0</v>
      </c>
      <c r="P379">
        <f>'Raw counts'!P379/'Raw counts'!P$1246*10000</f>
        <v>0</v>
      </c>
      <c r="Q379">
        <f>'Raw counts'!Q379/'Raw counts'!Q$1246*10000</f>
        <v>0</v>
      </c>
      <c r="R379">
        <f>'Raw counts'!R379/'Raw counts'!R$1246*10000</f>
        <v>0</v>
      </c>
      <c r="S379">
        <f>'Raw counts'!S379/'Raw counts'!S$1246*10000</f>
        <v>0</v>
      </c>
      <c r="T379">
        <f>'Raw counts'!T379/'Raw counts'!T$1246*10000</f>
        <v>0</v>
      </c>
      <c r="U379">
        <f t="shared" si="20"/>
        <v>0</v>
      </c>
      <c r="V379" t="str">
        <f t="shared" si="21"/>
        <v/>
      </c>
      <c r="W379">
        <f t="shared" si="22"/>
        <v>0</v>
      </c>
      <c r="X379">
        <f t="shared" si="23"/>
        <v>0</v>
      </c>
    </row>
    <row r="380" spans="1:24" x14ac:dyDescent="0.25">
      <c r="A380">
        <v>387</v>
      </c>
      <c r="B380" t="s">
        <v>730</v>
      </c>
      <c r="C380">
        <v>42300</v>
      </c>
      <c r="D380">
        <v>918</v>
      </c>
      <c r="E380">
        <f>'Raw counts'!E380/'Raw counts'!E$1246*10000</f>
        <v>0</v>
      </c>
      <c r="F380">
        <f>'Raw counts'!F380/'Raw counts'!F$1246*10000</f>
        <v>0</v>
      </c>
      <c r="G380">
        <f>'Raw counts'!G380/'Raw counts'!G$1246*10000</f>
        <v>0</v>
      </c>
      <c r="H380">
        <f>'Raw counts'!H380/'Raw counts'!H$1246*10000</f>
        <v>0</v>
      </c>
      <c r="I380">
        <f>'Raw counts'!I380/'Raw counts'!I$1246*10000</f>
        <v>0</v>
      </c>
      <c r="J380">
        <f>'Raw counts'!J380/'Raw counts'!J$1246*10000</f>
        <v>0</v>
      </c>
      <c r="K380">
        <f>'Raw counts'!K380/'Raw counts'!K$1246*10000</f>
        <v>0</v>
      </c>
      <c r="L380">
        <f>'Raw counts'!L380/'Raw counts'!L$1246*10000</f>
        <v>0</v>
      </c>
      <c r="M380">
        <f>'Raw counts'!M380/'Raw counts'!M$1246*10000</f>
        <v>0</v>
      </c>
      <c r="N380">
        <f>'Raw counts'!N380/'Raw counts'!N$1246*10000</f>
        <v>0</v>
      </c>
      <c r="O380">
        <f>'Raw counts'!O380/'Raw counts'!O$1246*10000</f>
        <v>0</v>
      </c>
      <c r="P380">
        <f>'Raw counts'!P380/'Raw counts'!P$1246*10000</f>
        <v>0</v>
      </c>
      <c r="Q380">
        <f>'Raw counts'!Q380/'Raw counts'!Q$1246*10000</f>
        <v>0</v>
      </c>
      <c r="R380">
        <f>'Raw counts'!R380/'Raw counts'!R$1246*10000</f>
        <v>0</v>
      </c>
      <c r="S380">
        <f>'Raw counts'!S380/'Raw counts'!S$1246*10000</f>
        <v>0</v>
      </c>
      <c r="T380">
        <f>'Raw counts'!T380/'Raw counts'!T$1246*10000</f>
        <v>0</v>
      </c>
      <c r="U380">
        <f t="shared" si="20"/>
        <v>0</v>
      </c>
      <c r="V380" t="str">
        <f t="shared" si="21"/>
        <v/>
      </c>
      <c r="W380">
        <f t="shared" si="22"/>
        <v>0</v>
      </c>
      <c r="X380">
        <f t="shared" si="23"/>
        <v>0</v>
      </c>
    </row>
    <row r="381" spans="1:24" x14ac:dyDescent="0.25">
      <c r="A381">
        <v>388</v>
      </c>
      <c r="B381" t="s">
        <v>731</v>
      </c>
      <c r="C381">
        <v>102800</v>
      </c>
      <c r="D381">
        <v>514</v>
      </c>
      <c r="E381">
        <f>'Raw counts'!E381/'Raw counts'!E$1246*10000</f>
        <v>0</v>
      </c>
      <c r="F381">
        <f>'Raw counts'!F381/'Raw counts'!F$1246*10000</f>
        <v>0</v>
      </c>
      <c r="G381">
        <f>'Raw counts'!G381/'Raw counts'!G$1246*10000</f>
        <v>0</v>
      </c>
      <c r="H381">
        <f>'Raw counts'!H381/'Raw counts'!H$1246*10000</f>
        <v>0</v>
      </c>
      <c r="I381">
        <f>'Raw counts'!I381/'Raw counts'!I$1246*10000</f>
        <v>0</v>
      </c>
      <c r="J381">
        <f>'Raw counts'!J381/'Raw counts'!J$1246*10000</f>
        <v>0</v>
      </c>
      <c r="K381">
        <f>'Raw counts'!K381/'Raw counts'!K$1246*10000</f>
        <v>0</v>
      </c>
      <c r="L381">
        <f>'Raw counts'!L381/'Raw counts'!L$1246*10000</f>
        <v>0</v>
      </c>
      <c r="M381">
        <f>'Raw counts'!M381/'Raw counts'!M$1246*10000</f>
        <v>0</v>
      </c>
      <c r="N381">
        <f>'Raw counts'!N381/'Raw counts'!N$1246*10000</f>
        <v>0</v>
      </c>
      <c r="O381">
        <f>'Raw counts'!O381/'Raw counts'!O$1246*10000</f>
        <v>0</v>
      </c>
      <c r="P381">
        <f>'Raw counts'!P381/'Raw counts'!P$1246*10000</f>
        <v>0</v>
      </c>
      <c r="Q381">
        <f>'Raw counts'!Q381/'Raw counts'!Q$1246*10000</f>
        <v>0</v>
      </c>
      <c r="R381">
        <f>'Raw counts'!R381/'Raw counts'!R$1246*10000</f>
        <v>0</v>
      </c>
      <c r="S381">
        <f>'Raw counts'!S381/'Raw counts'!S$1246*10000</f>
        <v>0</v>
      </c>
      <c r="T381">
        <f>'Raw counts'!T381/'Raw counts'!T$1246*10000</f>
        <v>0</v>
      </c>
      <c r="U381">
        <f t="shared" si="20"/>
        <v>0</v>
      </c>
      <c r="V381" t="str">
        <f t="shared" si="21"/>
        <v/>
      </c>
      <c r="W381">
        <f t="shared" si="22"/>
        <v>0</v>
      </c>
      <c r="X381">
        <f t="shared" si="23"/>
        <v>0</v>
      </c>
    </row>
    <row r="382" spans="1:24" x14ac:dyDescent="0.25">
      <c r="A382">
        <v>389</v>
      </c>
      <c r="B382" t="s">
        <v>732</v>
      </c>
      <c r="C382">
        <v>103300</v>
      </c>
      <c r="D382">
        <v>871</v>
      </c>
      <c r="E382">
        <f>'Raw counts'!E382/'Raw counts'!E$1246*10000</f>
        <v>0</v>
      </c>
      <c r="F382">
        <f>'Raw counts'!F382/'Raw counts'!F$1246*10000</f>
        <v>0</v>
      </c>
      <c r="G382">
        <f>'Raw counts'!G382/'Raw counts'!G$1246*10000</f>
        <v>0</v>
      </c>
      <c r="H382">
        <f>'Raw counts'!H382/'Raw counts'!H$1246*10000</f>
        <v>0</v>
      </c>
      <c r="I382">
        <f>'Raw counts'!I382/'Raw counts'!I$1246*10000</f>
        <v>0</v>
      </c>
      <c r="J382">
        <f>'Raw counts'!J382/'Raw counts'!J$1246*10000</f>
        <v>0</v>
      </c>
      <c r="K382">
        <f>'Raw counts'!K382/'Raw counts'!K$1246*10000</f>
        <v>0</v>
      </c>
      <c r="L382">
        <f>'Raw counts'!L382/'Raw counts'!L$1246*10000</f>
        <v>0</v>
      </c>
      <c r="M382">
        <f>'Raw counts'!M382/'Raw counts'!M$1246*10000</f>
        <v>0</v>
      </c>
      <c r="N382">
        <f>'Raw counts'!N382/'Raw counts'!N$1246*10000</f>
        <v>0</v>
      </c>
      <c r="O382">
        <f>'Raw counts'!O382/'Raw counts'!O$1246*10000</f>
        <v>0</v>
      </c>
      <c r="P382">
        <f>'Raw counts'!P382/'Raw counts'!P$1246*10000</f>
        <v>0</v>
      </c>
      <c r="Q382">
        <f>'Raw counts'!Q382/'Raw counts'!Q$1246*10000</f>
        <v>0</v>
      </c>
      <c r="R382">
        <f>'Raw counts'!R382/'Raw counts'!R$1246*10000</f>
        <v>0</v>
      </c>
      <c r="S382">
        <f>'Raw counts'!S382/'Raw counts'!S$1246*10000</f>
        <v>0</v>
      </c>
      <c r="T382">
        <f>'Raw counts'!T382/'Raw counts'!T$1246*10000</f>
        <v>0</v>
      </c>
      <c r="U382">
        <f t="shared" si="20"/>
        <v>0</v>
      </c>
      <c r="V382" t="str">
        <f t="shared" si="21"/>
        <v/>
      </c>
      <c r="W382">
        <f t="shared" si="22"/>
        <v>0</v>
      </c>
      <c r="X382">
        <f t="shared" si="23"/>
        <v>0</v>
      </c>
    </row>
    <row r="383" spans="1:24" x14ac:dyDescent="0.25">
      <c r="A383">
        <v>390</v>
      </c>
      <c r="B383" t="s">
        <v>161</v>
      </c>
      <c r="C383">
        <v>70200</v>
      </c>
      <c r="D383">
        <v>157</v>
      </c>
      <c r="E383">
        <f>'Raw counts'!E383/'Raw counts'!E$1246*10000</f>
        <v>0.46073931320117212</v>
      </c>
      <c r="F383">
        <f>'Raw counts'!F383/'Raw counts'!F$1246*10000</f>
        <v>0.74603855886126191</v>
      </c>
      <c r="G383">
        <f>'Raw counts'!G383/'Raw counts'!G$1246*10000</f>
        <v>0.42646651171716737</v>
      </c>
      <c r="H383">
        <f>'Raw counts'!H383/'Raw counts'!H$1246*10000</f>
        <v>0.3257014644502883</v>
      </c>
      <c r="I383">
        <f>'Raw counts'!I383/'Raw counts'!I$1246*10000</f>
        <v>0.23072191762552258</v>
      </c>
      <c r="J383">
        <f>'Raw counts'!J383/'Raw counts'!J$1246*10000</f>
        <v>2.3946274139340976E-2</v>
      </c>
      <c r="K383">
        <f>'Raw counts'!K383/'Raw counts'!K$1246*10000</f>
        <v>1.2081013163026235</v>
      </c>
      <c r="L383">
        <f>'Raw counts'!L383/'Raw counts'!L$1246*10000</f>
        <v>0.25099073505010994</v>
      </c>
      <c r="M383">
        <f>'Raw counts'!M383/'Raw counts'!M$1246*10000</f>
        <v>0.54558489684609301</v>
      </c>
      <c r="N383">
        <f>'Raw counts'!N383/'Raw counts'!N$1246*10000</f>
        <v>0.14895371772800109</v>
      </c>
      <c r="O383">
        <f>'Raw counts'!O383/'Raw counts'!O$1246*10000</f>
        <v>1.2909375301181916</v>
      </c>
      <c r="P383">
        <f>'Raw counts'!P383/'Raw counts'!P$1246*10000</f>
        <v>0.63698863622225921</v>
      </c>
      <c r="Q383">
        <f>'Raw counts'!Q383/'Raw counts'!Q$1246*10000</f>
        <v>0.93407655353575303</v>
      </c>
      <c r="R383">
        <f>'Raw counts'!R383/'Raw counts'!R$1246*10000</f>
        <v>1.1246797358902765</v>
      </c>
      <c r="S383">
        <f>'Raw counts'!S383/'Raw counts'!S$1246*10000</f>
        <v>0.69075045507432642</v>
      </c>
      <c r="T383">
        <f>'Raw counts'!T383/'Raw counts'!T$1246*10000</f>
        <v>1.2423267551449051</v>
      </c>
      <c r="U383">
        <f t="shared" si="20"/>
        <v>1</v>
      </c>
      <c r="V383">
        <f t="shared" si="21"/>
        <v>4.9989776213704394E-3</v>
      </c>
      <c r="W383">
        <f t="shared" si="22"/>
        <v>0.43672447059215802</v>
      </c>
      <c r="X383">
        <f t="shared" si="23"/>
        <v>0.98662661099761861</v>
      </c>
    </row>
    <row r="384" spans="1:24" x14ac:dyDescent="0.25">
      <c r="A384">
        <v>391</v>
      </c>
      <c r="B384" t="s">
        <v>733</v>
      </c>
      <c r="C384">
        <v>37800</v>
      </c>
      <c r="D384">
        <v>382</v>
      </c>
      <c r="E384">
        <f>'Raw counts'!E384/'Raw counts'!E$1246*10000</f>
        <v>0</v>
      </c>
      <c r="F384">
        <f>'Raw counts'!F384/'Raw counts'!F$1246*10000</f>
        <v>0</v>
      </c>
      <c r="G384">
        <f>'Raw counts'!G384/'Raw counts'!G$1246*10000</f>
        <v>0</v>
      </c>
      <c r="H384">
        <f>'Raw counts'!H384/'Raw counts'!H$1246*10000</f>
        <v>0</v>
      </c>
      <c r="I384">
        <f>'Raw counts'!I384/'Raw counts'!I$1246*10000</f>
        <v>0</v>
      </c>
      <c r="J384">
        <f>'Raw counts'!J384/'Raw counts'!J$1246*10000</f>
        <v>0</v>
      </c>
      <c r="K384">
        <f>'Raw counts'!K384/'Raw counts'!K$1246*10000</f>
        <v>0</v>
      </c>
      <c r="L384">
        <f>'Raw counts'!L384/'Raw counts'!L$1246*10000</f>
        <v>0</v>
      </c>
      <c r="M384">
        <f>'Raw counts'!M384/'Raw counts'!M$1246*10000</f>
        <v>0</v>
      </c>
      <c r="N384">
        <f>'Raw counts'!N384/'Raw counts'!N$1246*10000</f>
        <v>0</v>
      </c>
      <c r="O384">
        <f>'Raw counts'!O384/'Raw counts'!O$1246*10000</f>
        <v>0</v>
      </c>
      <c r="P384">
        <f>'Raw counts'!P384/'Raw counts'!P$1246*10000</f>
        <v>0</v>
      </c>
      <c r="Q384">
        <f>'Raw counts'!Q384/'Raw counts'!Q$1246*10000</f>
        <v>0</v>
      </c>
      <c r="R384">
        <f>'Raw counts'!R384/'Raw counts'!R$1246*10000</f>
        <v>0</v>
      </c>
      <c r="S384">
        <f>'Raw counts'!S384/'Raw counts'!S$1246*10000</f>
        <v>0</v>
      </c>
      <c r="T384">
        <f>'Raw counts'!T384/'Raw counts'!T$1246*10000</f>
        <v>0</v>
      </c>
      <c r="U384">
        <f t="shared" si="20"/>
        <v>0</v>
      </c>
      <c r="V384" t="str">
        <f t="shared" si="21"/>
        <v/>
      </c>
      <c r="W384">
        <f t="shared" si="22"/>
        <v>0</v>
      </c>
      <c r="X384">
        <f t="shared" si="23"/>
        <v>0</v>
      </c>
    </row>
    <row r="385" spans="1:24" x14ac:dyDescent="0.25">
      <c r="A385">
        <v>392</v>
      </c>
      <c r="B385" t="s">
        <v>734</v>
      </c>
      <c r="C385">
        <v>34200</v>
      </c>
      <c r="D385">
        <v>619</v>
      </c>
      <c r="E385">
        <f>'Raw counts'!E385/'Raw counts'!E$1246*10000</f>
        <v>0</v>
      </c>
      <c r="F385">
        <f>'Raw counts'!F385/'Raw counts'!F$1246*10000</f>
        <v>0</v>
      </c>
      <c r="G385">
        <f>'Raw counts'!G385/'Raw counts'!G$1246*10000</f>
        <v>0</v>
      </c>
      <c r="H385">
        <f>'Raw counts'!H385/'Raw counts'!H$1246*10000</f>
        <v>0</v>
      </c>
      <c r="I385">
        <f>'Raw counts'!I385/'Raw counts'!I$1246*10000</f>
        <v>0</v>
      </c>
      <c r="J385">
        <f>'Raw counts'!J385/'Raw counts'!J$1246*10000</f>
        <v>0</v>
      </c>
      <c r="K385">
        <f>'Raw counts'!K385/'Raw counts'!K$1246*10000</f>
        <v>0</v>
      </c>
      <c r="L385">
        <f>'Raw counts'!L385/'Raw counts'!L$1246*10000</f>
        <v>0</v>
      </c>
      <c r="M385">
        <f>'Raw counts'!M385/'Raw counts'!M$1246*10000</f>
        <v>0</v>
      </c>
      <c r="N385">
        <f>'Raw counts'!N385/'Raw counts'!N$1246*10000</f>
        <v>0</v>
      </c>
      <c r="O385">
        <f>'Raw counts'!O385/'Raw counts'!O$1246*10000</f>
        <v>0</v>
      </c>
      <c r="P385">
        <f>'Raw counts'!P385/'Raw counts'!P$1246*10000</f>
        <v>0</v>
      </c>
      <c r="Q385">
        <f>'Raw counts'!Q385/'Raw counts'!Q$1246*10000</f>
        <v>0</v>
      </c>
      <c r="R385">
        <f>'Raw counts'!R385/'Raw counts'!R$1246*10000</f>
        <v>0</v>
      </c>
      <c r="S385">
        <f>'Raw counts'!S385/'Raw counts'!S$1246*10000</f>
        <v>0</v>
      </c>
      <c r="T385">
        <f>'Raw counts'!T385/'Raw counts'!T$1246*10000</f>
        <v>0</v>
      </c>
      <c r="U385">
        <f t="shared" si="20"/>
        <v>0</v>
      </c>
      <c r="V385" t="str">
        <f t="shared" si="21"/>
        <v/>
      </c>
      <c r="W385">
        <f t="shared" si="22"/>
        <v>0</v>
      </c>
      <c r="X385">
        <f t="shared" si="23"/>
        <v>0</v>
      </c>
    </row>
    <row r="386" spans="1:24" x14ac:dyDescent="0.25">
      <c r="A386">
        <v>393</v>
      </c>
      <c r="B386" t="s">
        <v>162</v>
      </c>
      <c r="C386">
        <v>17500</v>
      </c>
      <c r="D386">
        <v>425</v>
      </c>
      <c r="E386">
        <f>'Raw counts'!E386/'Raw counts'!E$1246*10000</f>
        <v>1.4862558490360393E-2</v>
      </c>
      <c r="F386">
        <f>'Raw counts'!F386/'Raw counts'!F$1246*10000</f>
        <v>4.7217630307674801E-3</v>
      </c>
      <c r="G386">
        <f>'Raw counts'!G386/'Raw counts'!G$1246*10000</f>
        <v>6.4465868050269493E-2</v>
      </c>
      <c r="H386">
        <f>'Raw counts'!H386/'Raw counts'!H$1246*10000</f>
        <v>5.4283577408381384E-2</v>
      </c>
      <c r="I386">
        <f>'Raw counts'!I386/'Raw counts'!I$1246*10000</f>
        <v>1.1254727689049882E-2</v>
      </c>
      <c r="J386">
        <f>'Raw counts'!J386/'Raw counts'!J$1246*10000</f>
        <v>0</v>
      </c>
      <c r="K386">
        <f>'Raw counts'!K386/'Raw counts'!K$1246*10000</f>
        <v>3.5187416979688066E-2</v>
      </c>
      <c r="L386">
        <f>'Raw counts'!L386/'Raw counts'!L$1246*10000</f>
        <v>5.4268267037861612E-2</v>
      </c>
      <c r="M386">
        <f>'Raw counts'!M386/'Raw counts'!M$1246*10000</f>
        <v>9.3772404145422233E-2</v>
      </c>
      <c r="N386">
        <f>'Raw counts'!N386/'Raw counts'!N$1246*10000</f>
        <v>3.9198346770526603E-2</v>
      </c>
      <c r="O386">
        <f>'Raw counts'!O386/'Raw counts'!O$1246*10000</f>
        <v>2.2105094693804648E-2</v>
      </c>
      <c r="P386">
        <f>'Raw counts'!P386/'Raw counts'!P$1246*10000</f>
        <v>4.4788263484377609E-2</v>
      </c>
      <c r="Q386">
        <f>'Raw counts'!Q386/'Raw counts'!Q$1246*10000</f>
        <v>4.9684923060412389E-2</v>
      </c>
      <c r="R386">
        <f>'Raw counts'!R386/'Raw counts'!R$1246*10000</f>
        <v>0</v>
      </c>
      <c r="S386">
        <f>'Raw counts'!S386/'Raw counts'!S$1246*10000</f>
        <v>3.3971333856114415E-2</v>
      </c>
      <c r="T386">
        <f>'Raw counts'!T386/'Raw counts'!T$1246*10000</f>
        <v>6.1433740639033764E-2</v>
      </c>
      <c r="U386">
        <f t="shared" si="20"/>
        <v>1</v>
      </c>
      <c r="V386">
        <f t="shared" si="21"/>
        <v>0.89686636353240989</v>
      </c>
      <c r="W386">
        <f t="shared" si="22"/>
        <v>3.7201492960232715E-2</v>
      </c>
      <c r="X386">
        <f t="shared" si="23"/>
        <v>3.533055928895714E-2</v>
      </c>
    </row>
    <row r="387" spans="1:24" x14ac:dyDescent="0.25">
      <c r="A387">
        <v>394</v>
      </c>
      <c r="B387" t="s">
        <v>735</v>
      </c>
      <c r="C387">
        <v>14800</v>
      </c>
      <c r="D387">
        <v>669</v>
      </c>
      <c r="E387">
        <f>'Raw counts'!E387/'Raw counts'!E$1246*10000</f>
        <v>0</v>
      </c>
      <c r="F387">
        <f>'Raw counts'!F387/'Raw counts'!F$1246*10000</f>
        <v>0</v>
      </c>
      <c r="G387">
        <f>'Raw counts'!G387/'Raw counts'!G$1246*10000</f>
        <v>0</v>
      </c>
      <c r="H387">
        <f>'Raw counts'!H387/'Raw counts'!H$1246*10000</f>
        <v>0</v>
      </c>
      <c r="I387">
        <f>'Raw counts'!I387/'Raw counts'!I$1246*10000</f>
        <v>0</v>
      </c>
      <c r="J387">
        <f>'Raw counts'!J387/'Raw counts'!J$1246*10000</f>
        <v>0</v>
      </c>
      <c r="K387">
        <f>'Raw counts'!K387/'Raw counts'!K$1246*10000</f>
        <v>0</v>
      </c>
      <c r="L387">
        <f>'Raw counts'!L387/'Raw counts'!L$1246*10000</f>
        <v>0</v>
      </c>
      <c r="M387">
        <f>'Raw counts'!M387/'Raw counts'!M$1246*10000</f>
        <v>0</v>
      </c>
      <c r="N387">
        <f>'Raw counts'!N387/'Raw counts'!N$1246*10000</f>
        <v>0</v>
      </c>
      <c r="O387">
        <f>'Raw counts'!O387/'Raw counts'!O$1246*10000</f>
        <v>0</v>
      </c>
      <c r="P387">
        <f>'Raw counts'!P387/'Raw counts'!P$1246*10000</f>
        <v>0</v>
      </c>
      <c r="Q387">
        <f>'Raw counts'!Q387/'Raw counts'!Q$1246*10000</f>
        <v>0</v>
      </c>
      <c r="R387">
        <f>'Raw counts'!R387/'Raw counts'!R$1246*10000</f>
        <v>0</v>
      </c>
      <c r="S387">
        <f>'Raw counts'!S387/'Raw counts'!S$1246*10000</f>
        <v>0</v>
      </c>
      <c r="T387">
        <f>'Raw counts'!T387/'Raw counts'!T$1246*10000</f>
        <v>0</v>
      </c>
      <c r="U387">
        <f t="shared" si="20"/>
        <v>0</v>
      </c>
      <c r="V387" t="str">
        <f t="shared" si="21"/>
        <v/>
      </c>
      <c r="W387">
        <f t="shared" si="22"/>
        <v>0</v>
      </c>
      <c r="X387">
        <f t="shared" si="23"/>
        <v>0</v>
      </c>
    </row>
    <row r="388" spans="1:24" x14ac:dyDescent="0.25">
      <c r="A388">
        <v>395</v>
      </c>
      <c r="B388" t="s">
        <v>736</v>
      </c>
      <c r="C388">
        <v>94300</v>
      </c>
      <c r="D388">
        <v>370</v>
      </c>
      <c r="E388">
        <f>'Raw counts'!E388/'Raw counts'!E$1246*10000</f>
        <v>0</v>
      </c>
      <c r="F388">
        <f>'Raw counts'!F388/'Raw counts'!F$1246*10000</f>
        <v>0</v>
      </c>
      <c r="G388">
        <f>'Raw counts'!G388/'Raw counts'!G$1246*10000</f>
        <v>0</v>
      </c>
      <c r="H388">
        <f>'Raw counts'!H388/'Raw counts'!H$1246*10000</f>
        <v>0</v>
      </c>
      <c r="I388">
        <f>'Raw counts'!I388/'Raw counts'!I$1246*10000</f>
        <v>0</v>
      </c>
      <c r="J388">
        <f>'Raw counts'!J388/'Raw counts'!J$1246*10000</f>
        <v>0</v>
      </c>
      <c r="K388">
        <f>'Raw counts'!K388/'Raw counts'!K$1246*10000</f>
        <v>0</v>
      </c>
      <c r="L388">
        <f>'Raw counts'!L388/'Raw counts'!L$1246*10000</f>
        <v>0</v>
      </c>
      <c r="M388">
        <f>'Raw counts'!M388/'Raw counts'!M$1246*10000</f>
        <v>0</v>
      </c>
      <c r="N388">
        <f>'Raw counts'!N388/'Raw counts'!N$1246*10000</f>
        <v>0</v>
      </c>
      <c r="O388">
        <f>'Raw counts'!O388/'Raw counts'!O$1246*10000</f>
        <v>0</v>
      </c>
      <c r="P388">
        <f>'Raw counts'!P388/'Raw counts'!P$1246*10000</f>
        <v>0</v>
      </c>
      <c r="Q388">
        <f>'Raw counts'!Q388/'Raw counts'!Q$1246*10000</f>
        <v>0</v>
      </c>
      <c r="R388">
        <f>'Raw counts'!R388/'Raw counts'!R$1246*10000</f>
        <v>0</v>
      </c>
      <c r="S388">
        <f>'Raw counts'!S388/'Raw counts'!S$1246*10000</f>
        <v>0</v>
      </c>
      <c r="T388">
        <f>'Raw counts'!T388/'Raw counts'!T$1246*10000</f>
        <v>0</v>
      </c>
      <c r="U388">
        <f t="shared" ref="U388:U451" si="24">IFERROR(IF(W388-X388=0,0,1),0)</f>
        <v>0</v>
      </c>
      <c r="V388" t="str">
        <f t="shared" ref="V388:V451" si="25">IFERROR(_xlfn.T.TEST(E388:N388,O388:T388,2,2),"")</f>
        <v/>
      </c>
      <c r="W388">
        <f t="shared" ref="W388:W451" si="26">AVERAGE(E388:N388)</f>
        <v>0</v>
      </c>
      <c r="X388">
        <f t="shared" ref="X388:X451" si="27">AVERAGE(O388:T388)</f>
        <v>0</v>
      </c>
    </row>
    <row r="389" spans="1:24" x14ac:dyDescent="0.25">
      <c r="A389">
        <v>396</v>
      </c>
      <c r="B389" t="s">
        <v>737</v>
      </c>
      <c r="C389">
        <v>102900</v>
      </c>
      <c r="D389">
        <v>514</v>
      </c>
      <c r="E389">
        <f>'Raw counts'!E389/'Raw counts'!E$1246*10000</f>
        <v>0</v>
      </c>
      <c r="F389">
        <f>'Raw counts'!F389/'Raw counts'!F$1246*10000</f>
        <v>0</v>
      </c>
      <c r="G389">
        <f>'Raw counts'!G389/'Raw counts'!G$1246*10000</f>
        <v>0</v>
      </c>
      <c r="H389">
        <f>'Raw counts'!H389/'Raw counts'!H$1246*10000</f>
        <v>0</v>
      </c>
      <c r="I389">
        <f>'Raw counts'!I389/'Raw counts'!I$1246*10000</f>
        <v>0</v>
      </c>
      <c r="J389">
        <f>'Raw counts'!J389/'Raw counts'!J$1246*10000</f>
        <v>0</v>
      </c>
      <c r="K389">
        <f>'Raw counts'!K389/'Raw counts'!K$1246*10000</f>
        <v>0</v>
      </c>
      <c r="L389">
        <f>'Raw counts'!L389/'Raw counts'!L$1246*10000</f>
        <v>0</v>
      </c>
      <c r="M389">
        <f>'Raw counts'!M389/'Raw counts'!M$1246*10000</f>
        <v>0</v>
      </c>
      <c r="N389">
        <f>'Raw counts'!N389/'Raw counts'!N$1246*10000</f>
        <v>0</v>
      </c>
      <c r="O389">
        <f>'Raw counts'!O389/'Raw counts'!O$1246*10000</f>
        <v>0</v>
      </c>
      <c r="P389">
        <f>'Raw counts'!P389/'Raw counts'!P$1246*10000</f>
        <v>0</v>
      </c>
      <c r="Q389">
        <f>'Raw counts'!Q389/'Raw counts'!Q$1246*10000</f>
        <v>0</v>
      </c>
      <c r="R389">
        <f>'Raw counts'!R389/'Raw counts'!R$1246*10000</f>
        <v>0</v>
      </c>
      <c r="S389">
        <f>'Raw counts'!S389/'Raw counts'!S$1246*10000</f>
        <v>0</v>
      </c>
      <c r="T389">
        <f>'Raw counts'!T389/'Raw counts'!T$1246*10000</f>
        <v>0</v>
      </c>
      <c r="U389">
        <f t="shared" si="24"/>
        <v>0</v>
      </c>
      <c r="V389" t="str">
        <f t="shared" si="25"/>
        <v/>
      </c>
      <c r="W389">
        <f t="shared" si="26"/>
        <v>0</v>
      </c>
      <c r="X389">
        <f t="shared" si="27"/>
        <v>0</v>
      </c>
    </row>
    <row r="390" spans="1:24" x14ac:dyDescent="0.25">
      <c r="A390">
        <v>397</v>
      </c>
      <c r="B390" t="s">
        <v>163</v>
      </c>
      <c r="C390">
        <v>109800</v>
      </c>
      <c r="D390">
        <v>863</v>
      </c>
      <c r="E390">
        <f>'Raw counts'!E390/'Raw counts'!E$1246*10000</f>
        <v>0.16844232955741778</v>
      </c>
      <c r="F390">
        <f>'Raw counts'!F390/'Raw counts'!F$1246*10000</f>
        <v>0.71770798067665709</v>
      </c>
      <c r="G390">
        <f>'Raw counts'!G390/'Raw counts'!G$1246*10000</f>
        <v>0.65953541928352644</v>
      </c>
      <c r="H390">
        <f>'Raw counts'!H390/'Raw counts'!H$1246*10000</f>
        <v>0</v>
      </c>
      <c r="I390">
        <f>'Raw counts'!I390/'Raw counts'!I$1246*10000</f>
        <v>0.14068409611312352</v>
      </c>
      <c r="J390">
        <f>'Raw counts'!J390/'Raw counts'!J$1246*10000</f>
        <v>0</v>
      </c>
      <c r="K390">
        <f>'Raw counts'!K390/'Raw counts'!K$1246*10000</f>
        <v>0.20525993238151372</v>
      </c>
      <c r="L390">
        <f>'Raw counts'!L390/'Raw counts'!L$1246*10000</f>
        <v>0.12210360083518863</v>
      </c>
      <c r="M390">
        <f>'Raw counts'!M390/'Raw counts'!M$1246*10000</f>
        <v>3.4099056052880813E-2</v>
      </c>
      <c r="N390">
        <f>'Raw counts'!N390/'Raw counts'!N$1246*10000</f>
        <v>0</v>
      </c>
      <c r="O390">
        <f>'Raw counts'!O390/'Raw counts'!O$1246*10000</f>
        <v>2.4138763405634678</v>
      </c>
      <c r="P390">
        <f>'Raw counts'!P390/'Raw counts'!P$1246*10000</f>
        <v>0.47276500344620803</v>
      </c>
      <c r="Q390">
        <f>'Raw counts'!Q390/'Raw counts'!Q$1246*10000</f>
        <v>9.9369846120824779E-3</v>
      </c>
      <c r="R390">
        <f>'Raw counts'!R390/'Raw counts'!R$1246*10000</f>
        <v>0.34408010184771015</v>
      </c>
      <c r="S390">
        <f>'Raw counts'!S390/'Raw counts'!S$1246*10000</f>
        <v>1.0417875715875087</v>
      </c>
      <c r="T390">
        <f>'Raw counts'!T390/'Raw counts'!T$1246*10000</f>
        <v>0.21160510664556076</v>
      </c>
      <c r="U390">
        <f t="shared" si="24"/>
        <v>1</v>
      </c>
      <c r="V390">
        <f t="shared" si="25"/>
        <v>8.635440268050229E-2</v>
      </c>
      <c r="W390">
        <f t="shared" si="26"/>
        <v>0.2047832414900308</v>
      </c>
      <c r="X390">
        <f t="shared" si="27"/>
        <v>0.74900851811708957</v>
      </c>
    </row>
    <row r="391" spans="1:24" x14ac:dyDescent="0.25">
      <c r="A391">
        <v>398</v>
      </c>
      <c r="B391" t="s">
        <v>738</v>
      </c>
      <c r="C391">
        <v>86600</v>
      </c>
      <c r="D391">
        <v>1132</v>
      </c>
      <c r="E391">
        <f>'Raw counts'!E391/'Raw counts'!E$1246*10000</f>
        <v>0</v>
      </c>
      <c r="F391">
        <f>'Raw counts'!F391/'Raw counts'!F$1246*10000</f>
        <v>0</v>
      </c>
      <c r="G391">
        <f>'Raw counts'!G391/'Raw counts'!G$1246*10000</f>
        <v>0</v>
      </c>
      <c r="H391">
        <f>'Raw counts'!H391/'Raw counts'!H$1246*10000</f>
        <v>0</v>
      </c>
      <c r="I391">
        <f>'Raw counts'!I391/'Raw counts'!I$1246*10000</f>
        <v>0</v>
      </c>
      <c r="J391">
        <f>'Raw counts'!J391/'Raw counts'!J$1246*10000</f>
        <v>0</v>
      </c>
      <c r="K391">
        <f>'Raw counts'!K391/'Raw counts'!K$1246*10000</f>
        <v>0</v>
      </c>
      <c r="L391">
        <f>'Raw counts'!L391/'Raw counts'!L$1246*10000</f>
        <v>0</v>
      </c>
      <c r="M391">
        <f>'Raw counts'!M391/'Raw counts'!M$1246*10000</f>
        <v>0</v>
      </c>
      <c r="N391">
        <f>'Raw counts'!N391/'Raw counts'!N$1246*10000</f>
        <v>0</v>
      </c>
      <c r="O391">
        <f>'Raw counts'!O391/'Raw counts'!O$1246*10000</f>
        <v>0</v>
      </c>
      <c r="P391">
        <f>'Raw counts'!P391/'Raw counts'!P$1246*10000</f>
        <v>0</v>
      </c>
      <c r="Q391">
        <f>'Raw counts'!Q391/'Raw counts'!Q$1246*10000</f>
        <v>0</v>
      </c>
      <c r="R391">
        <f>'Raw counts'!R391/'Raw counts'!R$1246*10000</f>
        <v>0</v>
      </c>
      <c r="S391">
        <f>'Raw counts'!S391/'Raw counts'!S$1246*10000</f>
        <v>0</v>
      </c>
      <c r="T391">
        <f>'Raw counts'!T391/'Raw counts'!T$1246*10000</f>
        <v>0</v>
      </c>
      <c r="U391">
        <f t="shared" si="24"/>
        <v>0</v>
      </c>
      <c r="V391" t="str">
        <f t="shared" si="25"/>
        <v/>
      </c>
      <c r="W391">
        <f t="shared" si="26"/>
        <v>0</v>
      </c>
      <c r="X391">
        <f t="shared" si="27"/>
        <v>0</v>
      </c>
    </row>
    <row r="392" spans="1:24" x14ac:dyDescent="0.25">
      <c r="A392">
        <v>399</v>
      </c>
      <c r="B392" t="s">
        <v>739</v>
      </c>
      <c r="C392">
        <v>37900</v>
      </c>
      <c r="D392">
        <v>382</v>
      </c>
      <c r="E392">
        <f>'Raw counts'!E392/'Raw counts'!E$1246*10000</f>
        <v>0</v>
      </c>
      <c r="F392">
        <f>'Raw counts'!F392/'Raw counts'!F$1246*10000</f>
        <v>0</v>
      </c>
      <c r="G392">
        <f>'Raw counts'!G392/'Raw counts'!G$1246*10000</f>
        <v>0</v>
      </c>
      <c r="H392">
        <f>'Raw counts'!H392/'Raw counts'!H$1246*10000</f>
        <v>0</v>
      </c>
      <c r="I392">
        <f>'Raw counts'!I392/'Raw counts'!I$1246*10000</f>
        <v>0</v>
      </c>
      <c r="J392">
        <f>'Raw counts'!J392/'Raw counts'!J$1246*10000</f>
        <v>0</v>
      </c>
      <c r="K392">
        <f>'Raw counts'!K392/'Raw counts'!K$1246*10000</f>
        <v>0</v>
      </c>
      <c r="L392">
        <f>'Raw counts'!L392/'Raw counts'!L$1246*10000</f>
        <v>0</v>
      </c>
      <c r="M392">
        <f>'Raw counts'!M392/'Raw counts'!M$1246*10000</f>
        <v>0</v>
      </c>
      <c r="N392">
        <f>'Raw counts'!N392/'Raw counts'!N$1246*10000</f>
        <v>0</v>
      </c>
      <c r="O392">
        <f>'Raw counts'!O392/'Raw counts'!O$1246*10000</f>
        <v>0</v>
      </c>
      <c r="P392">
        <f>'Raw counts'!P392/'Raw counts'!P$1246*10000</f>
        <v>0</v>
      </c>
      <c r="Q392">
        <f>'Raw counts'!Q392/'Raw counts'!Q$1246*10000</f>
        <v>0</v>
      </c>
      <c r="R392">
        <f>'Raw counts'!R392/'Raw counts'!R$1246*10000</f>
        <v>0</v>
      </c>
      <c r="S392">
        <f>'Raw counts'!S392/'Raw counts'!S$1246*10000</f>
        <v>0</v>
      </c>
      <c r="T392">
        <f>'Raw counts'!T392/'Raw counts'!T$1246*10000</f>
        <v>0</v>
      </c>
      <c r="U392">
        <f t="shared" si="24"/>
        <v>0</v>
      </c>
      <c r="V392" t="str">
        <f t="shared" si="25"/>
        <v/>
      </c>
      <c r="W392">
        <f t="shared" si="26"/>
        <v>0</v>
      </c>
      <c r="X392">
        <f t="shared" si="27"/>
        <v>0</v>
      </c>
    </row>
    <row r="393" spans="1:24" x14ac:dyDescent="0.25">
      <c r="A393">
        <v>400</v>
      </c>
      <c r="B393" t="s">
        <v>740</v>
      </c>
      <c r="C393">
        <v>36500</v>
      </c>
      <c r="D393">
        <v>788</v>
      </c>
      <c r="E393">
        <f>'Raw counts'!E393/'Raw counts'!E$1246*10000</f>
        <v>0</v>
      </c>
      <c r="F393">
        <f>'Raw counts'!F393/'Raw counts'!F$1246*10000</f>
        <v>0</v>
      </c>
      <c r="G393">
        <f>'Raw counts'!G393/'Raw counts'!G$1246*10000</f>
        <v>0</v>
      </c>
      <c r="H393">
        <f>'Raw counts'!H393/'Raw counts'!H$1246*10000</f>
        <v>0</v>
      </c>
      <c r="I393">
        <f>'Raw counts'!I393/'Raw counts'!I$1246*10000</f>
        <v>0</v>
      </c>
      <c r="J393">
        <f>'Raw counts'!J393/'Raw counts'!J$1246*10000</f>
        <v>0</v>
      </c>
      <c r="K393">
        <f>'Raw counts'!K393/'Raw counts'!K$1246*10000</f>
        <v>0</v>
      </c>
      <c r="L393">
        <f>'Raw counts'!L393/'Raw counts'!L$1246*10000</f>
        <v>0</v>
      </c>
      <c r="M393">
        <f>'Raw counts'!M393/'Raw counts'!M$1246*10000</f>
        <v>0</v>
      </c>
      <c r="N393">
        <f>'Raw counts'!N393/'Raw counts'!N$1246*10000</f>
        <v>0</v>
      </c>
      <c r="O393">
        <f>'Raw counts'!O393/'Raw counts'!O$1246*10000</f>
        <v>0</v>
      </c>
      <c r="P393">
        <f>'Raw counts'!P393/'Raw counts'!P$1246*10000</f>
        <v>0</v>
      </c>
      <c r="Q393">
        <f>'Raw counts'!Q393/'Raw counts'!Q$1246*10000</f>
        <v>0</v>
      </c>
      <c r="R393">
        <f>'Raw counts'!R393/'Raw counts'!R$1246*10000</f>
        <v>0</v>
      </c>
      <c r="S393">
        <f>'Raw counts'!S393/'Raw counts'!S$1246*10000</f>
        <v>0</v>
      </c>
      <c r="T393">
        <f>'Raw counts'!T393/'Raw counts'!T$1246*10000</f>
        <v>0</v>
      </c>
      <c r="U393">
        <f t="shared" si="24"/>
        <v>0</v>
      </c>
      <c r="V393" t="str">
        <f t="shared" si="25"/>
        <v/>
      </c>
      <c r="W393">
        <f t="shared" si="26"/>
        <v>0</v>
      </c>
      <c r="X393">
        <f t="shared" si="27"/>
        <v>0</v>
      </c>
    </row>
    <row r="394" spans="1:24" x14ac:dyDescent="0.25">
      <c r="A394">
        <v>401</v>
      </c>
      <c r="B394" t="s">
        <v>164</v>
      </c>
      <c r="C394">
        <v>15100</v>
      </c>
      <c r="D394">
        <v>394</v>
      </c>
      <c r="E394">
        <f>'Raw counts'!E394/'Raw counts'!E$1246*10000</f>
        <v>2.1402084226118965</v>
      </c>
      <c r="F394">
        <f>'Raw counts'!F394/'Raw counts'!F$1246*10000</f>
        <v>3.815184528860124</v>
      </c>
      <c r="G394">
        <f>'Raw counts'!G394/'Raw counts'!G$1246*10000</f>
        <v>1.2298104058820643</v>
      </c>
      <c r="H394">
        <f>'Raw counts'!H394/'Raw counts'!H$1246*10000</f>
        <v>0.36189051605587591</v>
      </c>
      <c r="I394">
        <f>'Raw counts'!I394/'Raw counts'!I$1246*10000</f>
        <v>0.95102448972471498</v>
      </c>
      <c r="J394">
        <f>'Raw counts'!J394/'Raw counts'!J$1246*10000</f>
        <v>0.5687240108093482</v>
      </c>
      <c r="K394">
        <f>'Raw counts'!K394/'Raw counts'!K$1246*10000</f>
        <v>3.4190440165263571</v>
      </c>
      <c r="L394">
        <f>'Raw counts'!L394/'Raw counts'!L$1246*10000</f>
        <v>0.44092966968262559</v>
      </c>
      <c r="M394">
        <f>'Raw counts'!M394/'Raw counts'!M$1246*10000</f>
        <v>1.6111803984986186</v>
      </c>
      <c r="N394">
        <f>'Raw counts'!N394/'Raw counts'!N$1246*10000</f>
        <v>1.6698495724244333</v>
      </c>
      <c r="O394">
        <f>'Raw counts'!O394/'Raw counts'!O$1246*10000</f>
        <v>1.1848330755879293</v>
      </c>
      <c r="P394">
        <f>'Raw counts'!P394/'Raw counts'!P$1246*10000</f>
        <v>0.81614169015976967</v>
      </c>
      <c r="Q394">
        <f>'Raw counts'!Q394/'Raw counts'!Q$1246*10000</f>
        <v>0.46703827676787651</v>
      </c>
      <c r="R394">
        <f>'Raw counts'!R394/'Raw counts'!R$1246*10000</f>
        <v>2.1209713740761833</v>
      </c>
      <c r="S394">
        <f>'Raw counts'!S394/'Raw counts'!S$1246*10000</f>
        <v>1.8514376951582356</v>
      </c>
      <c r="T394">
        <f>'Raw counts'!T394/'Raw counts'!T$1246*10000</f>
        <v>1.2559786975091349</v>
      </c>
      <c r="U394">
        <f t="shared" si="24"/>
        <v>1</v>
      </c>
      <c r="V394">
        <f t="shared" si="25"/>
        <v>0.53630198585870148</v>
      </c>
      <c r="W394">
        <f t="shared" si="26"/>
        <v>1.6207846031076059</v>
      </c>
      <c r="X394">
        <f t="shared" si="27"/>
        <v>1.2827334682098548</v>
      </c>
    </row>
    <row r="395" spans="1:24" x14ac:dyDescent="0.25">
      <c r="A395">
        <v>402</v>
      </c>
      <c r="B395" t="s">
        <v>741</v>
      </c>
      <c r="C395">
        <v>14100</v>
      </c>
      <c r="D395">
        <v>669</v>
      </c>
      <c r="E395">
        <f>'Raw counts'!E395/'Raw counts'!E$1246*10000</f>
        <v>0</v>
      </c>
      <c r="F395">
        <f>'Raw counts'!F395/'Raw counts'!F$1246*10000</f>
        <v>0</v>
      </c>
      <c r="G395">
        <f>'Raw counts'!G395/'Raw counts'!G$1246*10000</f>
        <v>0</v>
      </c>
      <c r="H395">
        <f>'Raw counts'!H395/'Raw counts'!H$1246*10000</f>
        <v>0</v>
      </c>
      <c r="I395">
        <f>'Raw counts'!I395/'Raw counts'!I$1246*10000</f>
        <v>0</v>
      </c>
      <c r="J395">
        <f>'Raw counts'!J395/'Raw counts'!J$1246*10000</f>
        <v>0</v>
      </c>
      <c r="K395">
        <f>'Raw counts'!K395/'Raw counts'!K$1246*10000</f>
        <v>0</v>
      </c>
      <c r="L395">
        <f>'Raw counts'!L395/'Raw counts'!L$1246*10000</f>
        <v>0</v>
      </c>
      <c r="M395">
        <f>'Raw counts'!M395/'Raw counts'!M$1246*10000</f>
        <v>0</v>
      </c>
      <c r="N395">
        <f>'Raw counts'!N395/'Raw counts'!N$1246*10000</f>
        <v>0</v>
      </c>
      <c r="O395">
        <f>'Raw counts'!O395/'Raw counts'!O$1246*10000</f>
        <v>0</v>
      </c>
      <c r="P395">
        <f>'Raw counts'!P395/'Raw counts'!P$1246*10000</f>
        <v>0</v>
      </c>
      <c r="Q395">
        <f>'Raw counts'!Q395/'Raw counts'!Q$1246*10000</f>
        <v>0</v>
      </c>
      <c r="R395">
        <f>'Raw counts'!R395/'Raw counts'!R$1246*10000</f>
        <v>0</v>
      </c>
      <c r="S395">
        <f>'Raw counts'!S395/'Raw counts'!S$1246*10000</f>
        <v>0</v>
      </c>
      <c r="T395">
        <f>'Raw counts'!T395/'Raw counts'!T$1246*10000</f>
        <v>0</v>
      </c>
      <c r="U395">
        <f t="shared" si="24"/>
        <v>0</v>
      </c>
      <c r="V395" t="str">
        <f t="shared" si="25"/>
        <v/>
      </c>
      <c r="W395">
        <f t="shared" si="26"/>
        <v>0</v>
      </c>
      <c r="X395">
        <f t="shared" si="27"/>
        <v>0</v>
      </c>
    </row>
    <row r="396" spans="1:24" x14ac:dyDescent="0.25">
      <c r="A396">
        <v>403</v>
      </c>
      <c r="B396" t="s">
        <v>165</v>
      </c>
      <c r="C396">
        <v>50800</v>
      </c>
      <c r="D396">
        <v>278</v>
      </c>
      <c r="E396">
        <f>'Raw counts'!E396/'Raw counts'!E$1246*10000</f>
        <v>17.032492029953008</v>
      </c>
      <c r="F396">
        <f>'Raw counts'!F396/'Raw counts'!F$1246*10000</f>
        <v>20.652991496576959</v>
      </c>
      <c r="G396">
        <f>'Raw counts'!G396/'Raw counts'!G$1246*10000</f>
        <v>21.596065796840278</v>
      </c>
      <c r="H396">
        <f>'Raw counts'!H396/'Raw counts'!H$1246*10000</f>
        <v>6.1400757557480272</v>
      </c>
      <c r="I396">
        <f>'Raw counts'!I396/'Raw counts'!I$1246*10000</f>
        <v>16.257454146832554</v>
      </c>
      <c r="J396">
        <f>'Raw counts'!J396/'Raw counts'!J$1246*10000</f>
        <v>42.708179927514635</v>
      </c>
      <c r="K396">
        <f>'Raw counts'!K396/'Raw counts'!K$1246*10000</f>
        <v>30.313959728001265</v>
      </c>
      <c r="L396">
        <f>'Raw counts'!L396/'Raw counts'!L$1246*10000</f>
        <v>18.356241325556692</v>
      </c>
      <c r="M396">
        <f>'Raw counts'!M396/'Raw counts'!M$1246*10000</f>
        <v>18.507262672701064</v>
      </c>
      <c r="N396">
        <f>'Raw counts'!N396/'Raw counts'!N$1246*10000</f>
        <v>6.1149420962021503</v>
      </c>
      <c r="O396">
        <f>'Raw counts'!O396/'Raw counts'!O$1246*10000</f>
        <v>11.64496388469629</v>
      </c>
      <c r="P396">
        <f>'Raw counts'!P396/'Raw counts'!P$1246*10000</f>
        <v>13.267278938816744</v>
      </c>
      <c r="Q396">
        <f>'Raw counts'!Q396/'Raw counts'!Q$1246*10000</f>
        <v>19.367183008948754</v>
      </c>
      <c r="R396">
        <f>'Raw counts'!R396/'Raw counts'!R$1246*10000</f>
        <v>26.99744918527481</v>
      </c>
      <c r="S396">
        <f>'Raw counts'!S396/'Raw counts'!S$1246*10000</f>
        <v>19.556164523169866</v>
      </c>
      <c r="T396">
        <f>'Raw counts'!T396/'Raw counts'!T$1246*10000</f>
        <v>9.5836635396892689</v>
      </c>
      <c r="U396">
        <f t="shared" si="24"/>
        <v>1</v>
      </c>
      <c r="V396">
        <f t="shared" si="25"/>
        <v>0.54378378290590301</v>
      </c>
      <c r="W396">
        <f t="shared" si="26"/>
        <v>19.767966497592663</v>
      </c>
      <c r="X396">
        <f t="shared" si="27"/>
        <v>16.736117180099289</v>
      </c>
    </row>
    <row r="397" spans="1:24" x14ac:dyDescent="0.25">
      <c r="A397">
        <v>404</v>
      </c>
      <c r="B397" t="s">
        <v>742</v>
      </c>
      <c r="C397">
        <v>105600</v>
      </c>
      <c r="D397">
        <v>490</v>
      </c>
      <c r="E397">
        <f>'Raw counts'!E397/'Raw counts'!E$1246*10000</f>
        <v>0</v>
      </c>
      <c r="F397">
        <f>'Raw counts'!F397/'Raw counts'!F$1246*10000</f>
        <v>0</v>
      </c>
      <c r="G397">
        <f>'Raw counts'!G397/'Raw counts'!G$1246*10000</f>
        <v>0</v>
      </c>
      <c r="H397">
        <f>'Raw counts'!H397/'Raw counts'!H$1246*10000</f>
        <v>0</v>
      </c>
      <c r="I397">
        <f>'Raw counts'!I397/'Raw counts'!I$1246*10000</f>
        <v>0</v>
      </c>
      <c r="J397">
        <f>'Raw counts'!J397/'Raw counts'!J$1246*10000</f>
        <v>0</v>
      </c>
      <c r="K397">
        <f>'Raw counts'!K397/'Raw counts'!K$1246*10000</f>
        <v>0</v>
      </c>
      <c r="L397">
        <f>'Raw counts'!L397/'Raw counts'!L$1246*10000</f>
        <v>0</v>
      </c>
      <c r="M397">
        <f>'Raw counts'!M397/'Raw counts'!M$1246*10000</f>
        <v>0</v>
      </c>
      <c r="N397">
        <f>'Raw counts'!N397/'Raw counts'!N$1246*10000</f>
        <v>0</v>
      </c>
      <c r="O397">
        <f>'Raw counts'!O397/'Raw counts'!O$1246*10000</f>
        <v>0</v>
      </c>
      <c r="P397">
        <f>'Raw counts'!P397/'Raw counts'!P$1246*10000</f>
        <v>0</v>
      </c>
      <c r="Q397">
        <f>'Raw counts'!Q397/'Raw counts'!Q$1246*10000</f>
        <v>0</v>
      </c>
      <c r="R397">
        <f>'Raw counts'!R397/'Raw counts'!R$1246*10000</f>
        <v>0</v>
      </c>
      <c r="S397">
        <f>'Raw counts'!S397/'Raw counts'!S$1246*10000</f>
        <v>0</v>
      </c>
      <c r="T397">
        <f>'Raw counts'!T397/'Raw counts'!T$1246*10000</f>
        <v>0</v>
      </c>
      <c r="U397">
        <f t="shared" si="24"/>
        <v>0</v>
      </c>
      <c r="V397" t="str">
        <f t="shared" si="25"/>
        <v/>
      </c>
      <c r="W397">
        <f t="shared" si="26"/>
        <v>0</v>
      </c>
      <c r="X397">
        <f t="shared" si="27"/>
        <v>0</v>
      </c>
    </row>
    <row r="398" spans="1:24" x14ac:dyDescent="0.25">
      <c r="A398">
        <v>405</v>
      </c>
      <c r="B398" t="s">
        <v>743</v>
      </c>
      <c r="C398">
        <v>112900</v>
      </c>
      <c r="D398">
        <v>824</v>
      </c>
      <c r="E398">
        <f>'Raw counts'!E398/'Raw counts'!E$1246*10000</f>
        <v>0</v>
      </c>
      <c r="F398">
        <f>'Raw counts'!F398/'Raw counts'!F$1246*10000</f>
        <v>0</v>
      </c>
      <c r="G398">
        <f>'Raw counts'!G398/'Raw counts'!G$1246*10000</f>
        <v>0</v>
      </c>
      <c r="H398">
        <f>'Raw counts'!H398/'Raw counts'!H$1246*10000</f>
        <v>0</v>
      </c>
      <c r="I398">
        <f>'Raw counts'!I398/'Raw counts'!I$1246*10000</f>
        <v>0</v>
      </c>
      <c r="J398">
        <f>'Raw counts'!J398/'Raw counts'!J$1246*10000</f>
        <v>0</v>
      </c>
      <c r="K398">
        <f>'Raw counts'!K398/'Raw counts'!K$1246*10000</f>
        <v>0</v>
      </c>
      <c r="L398">
        <f>'Raw counts'!L398/'Raw counts'!L$1246*10000</f>
        <v>0</v>
      </c>
      <c r="M398">
        <f>'Raw counts'!M398/'Raw counts'!M$1246*10000</f>
        <v>0</v>
      </c>
      <c r="N398">
        <f>'Raw counts'!N398/'Raw counts'!N$1246*10000</f>
        <v>0</v>
      </c>
      <c r="O398">
        <f>'Raw counts'!O398/'Raw counts'!O$1246*10000</f>
        <v>0</v>
      </c>
      <c r="P398">
        <f>'Raw counts'!P398/'Raw counts'!P$1246*10000</f>
        <v>0</v>
      </c>
      <c r="Q398">
        <f>'Raw counts'!Q398/'Raw counts'!Q$1246*10000</f>
        <v>0</v>
      </c>
      <c r="R398">
        <f>'Raw counts'!R398/'Raw counts'!R$1246*10000</f>
        <v>0</v>
      </c>
      <c r="S398">
        <f>'Raw counts'!S398/'Raw counts'!S$1246*10000</f>
        <v>0</v>
      </c>
      <c r="T398">
        <f>'Raw counts'!T398/'Raw counts'!T$1246*10000</f>
        <v>0</v>
      </c>
      <c r="U398">
        <f t="shared" si="24"/>
        <v>0</v>
      </c>
      <c r="V398" t="str">
        <f t="shared" si="25"/>
        <v/>
      </c>
      <c r="W398">
        <f t="shared" si="26"/>
        <v>0</v>
      </c>
      <c r="X398">
        <f t="shared" si="27"/>
        <v>0</v>
      </c>
    </row>
    <row r="399" spans="1:24" x14ac:dyDescent="0.25">
      <c r="A399">
        <v>406</v>
      </c>
      <c r="B399" t="s">
        <v>744</v>
      </c>
      <c r="C399">
        <v>64500</v>
      </c>
      <c r="D399">
        <v>864</v>
      </c>
      <c r="E399">
        <f>'Raw counts'!E399/'Raw counts'!E$1246*10000</f>
        <v>0</v>
      </c>
      <c r="F399">
        <f>'Raw counts'!F399/'Raw counts'!F$1246*10000</f>
        <v>0</v>
      </c>
      <c r="G399">
        <f>'Raw counts'!G399/'Raw counts'!G$1246*10000</f>
        <v>0</v>
      </c>
      <c r="H399">
        <f>'Raw counts'!H399/'Raw counts'!H$1246*10000</f>
        <v>0</v>
      </c>
      <c r="I399">
        <f>'Raw counts'!I399/'Raw counts'!I$1246*10000</f>
        <v>0</v>
      </c>
      <c r="J399">
        <f>'Raw counts'!J399/'Raw counts'!J$1246*10000</f>
        <v>0</v>
      </c>
      <c r="K399">
        <f>'Raw counts'!K399/'Raw counts'!K$1246*10000</f>
        <v>0</v>
      </c>
      <c r="L399">
        <f>'Raw counts'!L399/'Raw counts'!L$1246*10000</f>
        <v>0</v>
      </c>
      <c r="M399">
        <f>'Raw counts'!M399/'Raw counts'!M$1246*10000</f>
        <v>0</v>
      </c>
      <c r="N399">
        <f>'Raw counts'!N399/'Raw counts'!N$1246*10000</f>
        <v>0</v>
      </c>
      <c r="O399">
        <f>'Raw counts'!O399/'Raw counts'!O$1246*10000</f>
        <v>0</v>
      </c>
      <c r="P399">
        <f>'Raw counts'!P399/'Raw counts'!P$1246*10000</f>
        <v>0</v>
      </c>
      <c r="Q399">
        <f>'Raw counts'!Q399/'Raw counts'!Q$1246*10000</f>
        <v>0</v>
      </c>
      <c r="R399">
        <f>'Raw counts'!R399/'Raw counts'!R$1246*10000</f>
        <v>0</v>
      </c>
      <c r="S399">
        <f>'Raw counts'!S399/'Raw counts'!S$1246*10000</f>
        <v>0</v>
      </c>
      <c r="T399">
        <f>'Raw counts'!T399/'Raw counts'!T$1246*10000</f>
        <v>0</v>
      </c>
      <c r="U399">
        <f t="shared" si="24"/>
        <v>0</v>
      </c>
      <c r="V399" t="str">
        <f t="shared" si="25"/>
        <v/>
      </c>
      <c r="W399">
        <f t="shared" si="26"/>
        <v>0</v>
      </c>
      <c r="X399">
        <f t="shared" si="27"/>
        <v>0</v>
      </c>
    </row>
    <row r="400" spans="1:24" x14ac:dyDescent="0.25">
      <c r="A400">
        <v>407</v>
      </c>
      <c r="B400" t="s">
        <v>745</v>
      </c>
      <c r="C400">
        <v>38000</v>
      </c>
      <c r="D400">
        <v>382</v>
      </c>
      <c r="E400">
        <f>'Raw counts'!E400/'Raw counts'!E$1246*10000</f>
        <v>0</v>
      </c>
      <c r="F400">
        <f>'Raw counts'!F400/'Raw counts'!F$1246*10000</f>
        <v>0</v>
      </c>
      <c r="G400">
        <f>'Raw counts'!G400/'Raw counts'!G$1246*10000</f>
        <v>0</v>
      </c>
      <c r="H400">
        <f>'Raw counts'!H400/'Raw counts'!H$1246*10000</f>
        <v>0</v>
      </c>
      <c r="I400">
        <f>'Raw counts'!I400/'Raw counts'!I$1246*10000</f>
        <v>0</v>
      </c>
      <c r="J400">
        <f>'Raw counts'!J400/'Raw counts'!J$1246*10000</f>
        <v>0</v>
      </c>
      <c r="K400">
        <f>'Raw counts'!K400/'Raw counts'!K$1246*10000</f>
        <v>0</v>
      </c>
      <c r="L400">
        <f>'Raw counts'!L400/'Raw counts'!L$1246*10000</f>
        <v>0</v>
      </c>
      <c r="M400">
        <f>'Raw counts'!M400/'Raw counts'!M$1246*10000</f>
        <v>0</v>
      </c>
      <c r="N400">
        <f>'Raw counts'!N400/'Raw counts'!N$1246*10000</f>
        <v>0</v>
      </c>
      <c r="O400">
        <f>'Raw counts'!O400/'Raw counts'!O$1246*10000</f>
        <v>0</v>
      </c>
      <c r="P400">
        <f>'Raw counts'!P400/'Raw counts'!P$1246*10000</f>
        <v>0</v>
      </c>
      <c r="Q400">
        <f>'Raw counts'!Q400/'Raw counts'!Q$1246*10000</f>
        <v>0</v>
      </c>
      <c r="R400">
        <f>'Raw counts'!R400/'Raw counts'!R$1246*10000</f>
        <v>0</v>
      </c>
      <c r="S400">
        <f>'Raw counts'!S400/'Raw counts'!S$1246*10000</f>
        <v>0</v>
      </c>
      <c r="T400">
        <f>'Raw counts'!T400/'Raw counts'!T$1246*10000</f>
        <v>0</v>
      </c>
      <c r="U400">
        <f t="shared" si="24"/>
        <v>0</v>
      </c>
      <c r="V400" t="str">
        <f t="shared" si="25"/>
        <v/>
      </c>
      <c r="W400">
        <f t="shared" si="26"/>
        <v>0</v>
      </c>
      <c r="X400">
        <f t="shared" si="27"/>
        <v>0</v>
      </c>
    </row>
    <row r="401" spans="1:24" x14ac:dyDescent="0.25">
      <c r="A401">
        <v>408</v>
      </c>
      <c r="B401" t="s">
        <v>746</v>
      </c>
      <c r="C401">
        <v>36600</v>
      </c>
      <c r="D401">
        <v>788</v>
      </c>
      <c r="E401">
        <f>'Raw counts'!E401/'Raw counts'!E$1246*10000</f>
        <v>0</v>
      </c>
      <c r="F401">
        <f>'Raw counts'!F401/'Raw counts'!F$1246*10000</f>
        <v>0</v>
      </c>
      <c r="G401">
        <f>'Raw counts'!G401/'Raw counts'!G$1246*10000</f>
        <v>0</v>
      </c>
      <c r="H401">
        <f>'Raw counts'!H401/'Raw counts'!H$1246*10000</f>
        <v>0</v>
      </c>
      <c r="I401">
        <f>'Raw counts'!I401/'Raw counts'!I$1246*10000</f>
        <v>0</v>
      </c>
      <c r="J401">
        <f>'Raw counts'!J401/'Raw counts'!J$1246*10000</f>
        <v>0</v>
      </c>
      <c r="K401">
        <f>'Raw counts'!K401/'Raw counts'!K$1246*10000</f>
        <v>0</v>
      </c>
      <c r="L401">
        <f>'Raw counts'!L401/'Raw counts'!L$1246*10000</f>
        <v>0</v>
      </c>
      <c r="M401">
        <f>'Raw counts'!M401/'Raw counts'!M$1246*10000</f>
        <v>0</v>
      </c>
      <c r="N401">
        <f>'Raw counts'!N401/'Raw counts'!N$1246*10000</f>
        <v>0</v>
      </c>
      <c r="O401">
        <f>'Raw counts'!O401/'Raw counts'!O$1246*10000</f>
        <v>0</v>
      </c>
      <c r="P401">
        <f>'Raw counts'!P401/'Raw counts'!P$1246*10000</f>
        <v>0</v>
      </c>
      <c r="Q401">
        <f>'Raw counts'!Q401/'Raw counts'!Q$1246*10000</f>
        <v>0</v>
      </c>
      <c r="R401">
        <f>'Raw counts'!R401/'Raw counts'!R$1246*10000</f>
        <v>0</v>
      </c>
      <c r="S401">
        <f>'Raw counts'!S401/'Raw counts'!S$1246*10000</f>
        <v>0</v>
      </c>
      <c r="T401">
        <f>'Raw counts'!T401/'Raw counts'!T$1246*10000</f>
        <v>0</v>
      </c>
      <c r="U401">
        <f t="shared" si="24"/>
        <v>0</v>
      </c>
      <c r="V401" t="str">
        <f t="shared" si="25"/>
        <v/>
      </c>
      <c r="W401">
        <f t="shared" si="26"/>
        <v>0</v>
      </c>
      <c r="X401">
        <f t="shared" si="27"/>
        <v>0</v>
      </c>
    </row>
    <row r="402" spans="1:24" x14ac:dyDescent="0.25">
      <c r="A402">
        <v>409</v>
      </c>
      <c r="B402" t="s">
        <v>747</v>
      </c>
      <c r="C402">
        <v>15500</v>
      </c>
      <c r="D402">
        <v>669</v>
      </c>
      <c r="E402">
        <f>'Raw counts'!E402/'Raw counts'!E$1246*10000</f>
        <v>0</v>
      </c>
      <c r="F402">
        <f>'Raw counts'!F402/'Raw counts'!F$1246*10000</f>
        <v>0</v>
      </c>
      <c r="G402">
        <f>'Raw counts'!G402/'Raw counts'!G$1246*10000</f>
        <v>0</v>
      </c>
      <c r="H402">
        <f>'Raw counts'!H402/'Raw counts'!H$1246*10000</f>
        <v>0</v>
      </c>
      <c r="I402">
        <f>'Raw counts'!I402/'Raw counts'!I$1246*10000</f>
        <v>0</v>
      </c>
      <c r="J402">
        <f>'Raw counts'!J402/'Raw counts'!J$1246*10000</f>
        <v>0</v>
      </c>
      <c r="K402">
        <f>'Raw counts'!K402/'Raw counts'!K$1246*10000</f>
        <v>0</v>
      </c>
      <c r="L402">
        <f>'Raw counts'!L402/'Raw counts'!L$1246*10000</f>
        <v>0</v>
      </c>
      <c r="M402">
        <f>'Raw counts'!M402/'Raw counts'!M$1246*10000</f>
        <v>0</v>
      </c>
      <c r="N402">
        <f>'Raw counts'!N402/'Raw counts'!N$1246*10000</f>
        <v>0</v>
      </c>
      <c r="O402">
        <f>'Raw counts'!O402/'Raw counts'!O$1246*10000</f>
        <v>0</v>
      </c>
      <c r="P402">
        <f>'Raw counts'!P402/'Raw counts'!P$1246*10000</f>
        <v>0</v>
      </c>
      <c r="Q402">
        <f>'Raw counts'!Q402/'Raw counts'!Q$1246*10000</f>
        <v>0</v>
      </c>
      <c r="R402">
        <f>'Raw counts'!R402/'Raw counts'!R$1246*10000</f>
        <v>0</v>
      </c>
      <c r="S402">
        <f>'Raw counts'!S402/'Raw counts'!S$1246*10000</f>
        <v>0</v>
      </c>
      <c r="T402">
        <f>'Raw counts'!T402/'Raw counts'!T$1246*10000</f>
        <v>0</v>
      </c>
      <c r="U402">
        <f t="shared" si="24"/>
        <v>0</v>
      </c>
      <c r="V402" t="str">
        <f t="shared" si="25"/>
        <v/>
      </c>
      <c r="W402">
        <f t="shared" si="26"/>
        <v>0</v>
      </c>
      <c r="X402">
        <f t="shared" si="27"/>
        <v>0</v>
      </c>
    </row>
    <row r="403" spans="1:24" x14ac:dyDescent="0.25">
      <c r="A403">
        <v>410</v>
      </c>
      <c r="B403" t="s">
        <v>748</v>
      </c>
      <c r="C403">
        <v>105700</v>
      </c>
      <c r="D403">
        <v>490</v>
      </c>
      <c r="E403">
        <f>'Raw counts'!E403/'Raw counts'!E$1246*10000</f>
        <v>0</v>
      </c>
      <c r="F403">
        <f>'Raw counts'!F403/'Raw counts'!F$1246*10000</f>
        <v>0</v>
      </c>
      <c r="G403">
        <f>'Raw counts'!G403/'Raw counts'!G$1246*10000</f>
        <v>0</v>
      </c>
      <c r="H403">
        <f>'Raw counts'!H403/'Raw counts'!H$1246*10000</f>
        <v>0</v>
      </c>
      <c r="I403">
        <f>'Raw counts'!I403/'Raw counts'!I$1246*10000</f>
        <v>0</v>
      </c>
      <c r="J403">
        <f>'Raw counts'!J403/'Raw counts'!J$1246*10000</f>
        <v>0</v>
      </c>
      <c r="K403">
        <f>'Raw counts'!K403/'Raw counts'!K$1246*10000</f>
        <v>0</v>
      </c>
      <c r="L403">
        <f>'Raw counts'!L403/'Raw counts'!L$1246*10000</f>
        <v>0</v>
      </c>
      <c r="M403">
        <f>'Raw counts'!M403/'Raw counts'!M$1246*10000</f>
        <v>0</v>
      </c>
      <c r="N403">
        <f>'Raw counts'!N403/'Raw counts'!N$1246*10000</f>
        <v>0</v>
      </c>
      <c r="O403">
        <f>'Raw counts'!O403/'Raw counts'!O$1246*10000</f>
        <v>0</v>
      </c>
      <c r="P403">
        <f>'Raw counts'!P403/'Raw counts'!P$1246*10000</f>
        <v>0</v>
      </c>
      <c r="Q403">
        <f>'Raw counts'!Q403/'Raw counts'!Q$1246*10000</f>
        <v>0</v>
      </c>
      <c r="R403">
        <f>'Raw counts'!R403/'Raw counts'!R$1246*10000</f>
        <v>0</v>
      </c>
      <c r="S403">
        <f>'Raw counts'!S403/'Raw counts'!S$1246*10000</f>
        <v>0</v>
      </c>
      <c r="T403">
        <f>'Raw counts'!T403/'Raw counts'!T$1246*10000</f>
        <v>0</v>
      </c>
      <c r="U403">
        <f t="shared" si="24"/>
        <v>0</v>
      </c>
      <c r="V403" t="str">
        <f t="shared" si="25"/>
        <v/>
      </c>
      <c r="W403">
        <f t="shared" si="26"/>
        <v>0</v>
      </c>
      <c r="X403">
        <f t="shared" si="27"/>
        <v>0</v>
      </c>
    </row>
    <row r="404" spans="1:24" x14ac:dyDescent="0.25">
      <c r="A404">
        <v>411</v>
      </c>
      <c r="B404" t="s">
        <v>749</v>
      </c>
      <c r="C404">
        <v>50900</v>
      </c>
      <c r="D404">
        <v>403</v>
      </c>
      <c r="E404">
        <f>'Raw counts'!E404/'Raw counts'!E$1246*10000</f>
        <v>0</v>
      </c>
      <c r="F404">
        <f>'Raw counts'!F404/'Raw counts'!F$1246*10000</f>
        <v>0</v>
      </c>
      <c r="G404">
        <f>'Raw counts'!G404/'Raw counts'!G$1246*10000</f>
        <v>0</v>
      </c>
      <c r="H404">
        <f>'Raw counts'!H404/'Raw counts'!H$1246*10000</f>
        <v>0</v>
      </c>
      <c r="I404">
        <f>'Raw counts'!I404/'Raw counts'!I$1246*10000</f>
        <v>0</v>
      </c>
      <c r="J404">
        <f>'Raw counts'!J404/'Raw counts'!J$1246*10000</f>
        <v>0</v>
      </c>
      <c r="K404">
        <f>'Raw counts'!K404/'Raw counts'!K$1246*10000</f>
        <v>0</v>
      </c>
      <c r="L404">
        <f>'Raw counts'!L404/'Raw counts'!L$1246*10000</f>
        <v>0</v>
      </c>
      <c r="M404">
        <f>'Raw counts'!M404/'Raw counts'!M$1246*10000</f>
        <v>0</v>
      </c>
      <c r="N404">
        <f>'Raw counts'!N404/'Raw counts'!N$1246*10000</f>
        <v>0</v>
      </c>
      <c r="O404">
        <f>'Raw counts'!O404/'Raw counts'!O$1246*10000</f>
        <v>0</v>
      </c>
      <c r="P404">
        <f>'Raw counts'!P404/'Raw counts'!P$1246*10000</f>
        <v>0</v>
      </c>
      <c r="Q404">
        <f>'Raw counts'!Q404/'Raw counts'!Q$1246*10000</f>
        <v>0</v>
      </c>
      <c r="R404">
        <f>'Raw counts'!R404/'Raw counts'!R$1246*10000</f>
        <v>0</v>
      </c>
      <c r="S404">
        <f>'Raw counts'!S404/'Raw counts'!S$1246*10000</f>
        <v>0</v>
      </c>
      <c r="T404">
        <f>'Raw counts'!T404/'Raw counts'!T$1246*10000</f>
        <v>0</v>
      </c>
      <c r="U404">
        <f t="shared" si="24"/>
        <v>0</v>
      </c>
      <c r="V404" t="str">
        <f t="shared" si="25"/>
        <v/>
      </c>
      <c r="W404">
        <f t="shared" si="26"/>
        <v>0</v>
      </c>
      <c r="X404">
        <f t="shared" si="27"/>
        <v>0</v>
      </c>
    </row>
    <row r="405" spans="1:24" x14ac:dyDescent="0.25">
      <c r="A405">
        <v>412</v>
      </c>
      <c r="B405" t="s">
        <v>166</v>
      </c>
      <c r="C405">
        <v>21600</v>
      </c>
      <c r="D405">
        <v>723</v>
      </c>
      <c r="E405">
        <f>'Raw counts'!E405/'Raw counts'!E$1246*10000</f>
        <v>18.929945330555686</v>
      </c>
      <c r="F405">
        <f>'Raw counts'!F405/'Raw counts'!F$1246*10000</f>
        <v>15.307955745748171</v>
      </c>
      <c r="G405">
        <f>'Raw counts'!G405/'Raw counts'!G$1246*10000</f>
        <v>8.4896589309277974</v>
      </c>
      <c r="H405">
        <f>'Raw counts'!H405/'Raw counts'!H$1246*10000</f>
        <v>5.3318536032232373</v>
      </c>
      <c r="I405">
        <f>'Raw counts'!I405/'Raw counts'!I$1246*10000</f>
        <v>13.713885689107281</v>
      </c>
      <c r="J405">
        <f>'Raw counts'!J405/'Raw counts'!J$1246*10000</f>
        <v>3.6757530803888399</v>
      </c>
      <c r="K405">
        <f>'Raw counts'!K405/'Raw counts'!K$1246*10000</f>
        <v>15.189234996232015</v>
      </c>
      <c r="L405">
        <f>'Raw counts'!L405/'Raw counts'!L$1246*10000</f>
        <v>10.541610872104618</v>
      </c>
      <c r="M405">
        <f>'Raw counts'!M405/'Raw counts'!M$1246*10000</f>
        <v>12.855344131936068</v>
      </c>
      <c r="N405">
        <f>'Raw counts'!N405/'Raw counts'!N$1246*10000</f>
        <v>6.146300773618572</v>
      </c>
      <c r="O405">
        <f>'Raw counts'!O405/'Raw counts'!O$1246*10000</f>
        <v>20.097952095607187</v>
      </c>
      <c r="P405">
        <f>'Raw counts'!P405/'Raw counts'!P$1246*10000</f>
        <v>14.108302997578946</v>
      </c>
      <c r="Q405">
        <f>'Raw counts'!Q405/'Raw counts'!Q$1246*10000</f>
        <v>12.182743134413119</v>
      </c>
      <c r="R405">
        <f>'Raw counts'!R405/'Raw counts'!R$1246*10000</f>
        <v>20.557502204423638</v>
      </c>
      <c r="S405">
        <f>'Raw counts'!S405/'Raw counts'!S$1246*10000</f>
        <v>14.392521777040475</v>
      </c>
      <c r="T405">
        <f>'Raw counts'!T405/'Raw counts'!T$1246*10000</f>
        <v>23.808987483216644</v>
      </c>
      <c r="U405">
        <f t="shared" si="24"/>
        <v>1</v>
      </c>
      <c r="V405">
        <f t="shared" si="25"/>
        <v>2.1331447726142386E-2</v>
      </c>
      <c r="W405">
        <f t="shared" si="26"/>
        <v>11.018154315384228</v>
      </c>
      <c r="X405">
        <f t="shared" si="27"/>
        <v>17.524668282046665</v>
      </c>
    </row>
    <row r="406" spans="1:24" x14ac:dyDescent="0.25">
      <c r="A406">
        <v>413</v>
      </c>
      <c r="B406" t="s">
        <v>167</v>
      </c>
      <c r="C406">
        <v>100600</v>
      </c>
      <c r="D406">
        <v>933</v>
      </c>
      <c r="E406">
        <f>'Raw counts'!E406/'Raw counts'!E$1246*10000</f>
        <v>4.1218828879932818</v>
      </c>
      <c r="F406">
        <f>'Raw counts'!F406/'Raw counts'!F$1246*10000</f>
        <v>4.2495867276907323E-2</v>
      </c>
      <c r="G406">
        <f>'Raw counts'!G406/'Raw counts'!G$1246*10000</f>
        <v>8.4301519758044716E-2</v>
      </c>
      <c r="H406">
        <f>'Raw counts'!H406/'Raw counts'!H$1246*10000</f>
        <v>1.4596250814253662</v>
      </c>
      <c r="I406">
        <f>'Raw counts'!I406/'Raw counts'!I$1246*10000</f>
        <v>1.1254727689049882E-2</v>
      </c>
      <c r="J406">
        <f>'Raw counts'!J406/'Raw counts'!J$1246*10000</f>
        <v>1.400857037151447</v>
      </c>
      <c r="K406">
        <f>'Raw counts'!K406/'Raw counts'!K$1246*10000</f>
        <v>3.5187416979688066E-2</v>
      </c>
      <c r="L406">
        <f>'Raw counts'!L406/'Raw counts'!L$1246*10000</f>
        <v>2.7541145521714769</v>
      </c>
      <c r="M406">
        <f>'Raw counts'!M406/'Raw counts'!M$1246*10000</f>
        <v>0.40918867263456976</v>
      </c>
      <c r="N406">
        <f>'Raw counts'!N406/'Raw counts'!N$1246*10000</f>
        <v>1.0661950321583238</v>
      </c>
      <c r="O406">
        <f>'Raw counts'!O406/'Raw counts'!O$1246*10000</f>
        <v>0.19452483330548093</v>
      </c>
      <c r="P406">
        <f>'Raw counts'!P406/'Raw counts'!P$1246*10000</f>
        <v>0.6618710048246913</v>
      </c>
      <c r="Q406">
        <f>'Raw counts'!Q406/'Raw counts'!Q$1246*10000</f>
        <v>0.77508479974243338</v>
      </c>
      <c r="R406">
        <f>'Raw counts'!R406/'Raw counts'!R$1246*10000</f>
        <v>0.2619117193169137</v>
      </c>
      <c r="S406">
        <f>'Raw counts'!S406/'Raw counts'!S$1246*10000</f>
        <v>1.6193002471414537</v>
      </c>
      <c r="T406">
        <f>'Raw counts'!T406/'Raw counts'!T$1246*10000</f>
        <v>2.0477913546344588E-2</v>
      </c>
      <c r="U406">
        <f t="shared" si="24"/>
        <v>1</v>
      </c>
      <c r="V406">
        <f t="shared" si="25"/>
        <v>0.37276109783258649</v>
      </c>
      <c r="W406">
        <f t="shared" si="26"/>
        <v>1.1385102795238156</v>
      </c>
      <c r="X406">
        <f t="shared" si="27"/>
        <v>0.5888617529795529</v>
      </c>
    </row>
    <row r="407" spans="1:24" x14ac:dyDescent="0.25">
      <c r="A407">
        <v>414</v>
      </c>
      <c r="B407" t="s">
        <v>168</v>
      </c>
      <c r="C407">
        <v>64600</v>
      </c>
      <c r="D407">
        <v>406</v>
      </c>
      <c r="E407">
        <f>'Raw counts'!E407/'Raw counts'!E$1246*10000</f>
        <v>0.4310141962204514</v>
      </c>
      <c r="F407">
        <f>'Raw counts'!F407/'Raw counts'!F$1246*10000</f>
        <v>0.54300274853826025</v>
      </c>
      <c r="G407">
        <f>'Raw counts'!G407/'Raw counts'!G$1246*10000</f>
        <v>0.95707019490015477</v>
      </c>
      <c r="H407">
        <f>'Raw counts'!H407/'Raw counts'!H$1246*10000</f>
        <v>0.24126034403725061</v>
      </c>
      <c r="I407">
        <f>'Raw counts'!I407/'Raw counts'!I$1246*10000</f>
        <v>1.0354349473925892</v>
      </c>
      <c r="J407">
        <f>'Raw counts'!J407/'Raw counts'!J$1246*10000</f>
        <v>0</v>
      </c>
      <c r="K407">
        <f>'Raw counts'!K407/'Raw counts'!K$1246*10000</f>
        <v>0.21698907137474308</v>
      </c>
      <c r="L407">
        <f>'Raw counts'!L407/'Raw counts'!L$1246*10000</f>
        <v>8.8185933936525129E-2</v>
      </c>
      <c r="M407">
        <f>'Raw counts'!M407/'Raw counts'!M$1246*10000</f>
        <v>0.13639622421152325</v>
      </c>
      <c r="N407">
        <f>'Raw counts'!N407/'Raw counts'!N$1246*10000</f>
        <v>7.0557024186947898E-2</v>
      </c>
      <c r="O407">
        <f>'Raw counts'!O407/'Raw counts'!O$1246*10000</f>
        <v>0.11052547346902325</v>
      </c>
      <c r="P407">
        <f>'Raw counts'!P407/'Raw counts'!P$1246*10000</f>
        <v>0.37323552903648005</v>
      </c>
      <c r="Q407">
        <f>'Raw counts'!Q407/'Raw counts'!Q$1246*10000</f>
        <v>0.21861366146581454</v>
      </c>
      <c r="R407">
        <f>'Raw counts'!R407/'Raw counts'!R$1246*10000</f>
        <v>0.14893019333706858</v>
      </c>
      <c r="S407">
        <f>'Raw counts'!S407/'Raw counts'!S$1246*10000</f>
        <v>0.42464167320143015</v>
      </c>
      <c r="T407">
        <f>'Raw counts'!T407/'Raw counts'!T$1246*10000</f>
        <v>0.22525704900979052</v>
      </c>
      <c r="U407">
        <f t="shared" si="24"/>
        <v>1</v>
      </c>
      <c r="V407">
        <f t="shared" si="25"/>
        <v>0.45157898260588736</v>
      </c>
      <c r="W407">
        <f t="shared" si="26"/>
        <v>0.37199106847984453</v>
      </c>
      <c r="X407">
        <f t="shared" si="27"/>
        <v>0.25020059658660115</v>
      </c>
    </row>
    <row r="408" spans="1:24" x14ac:dyDescent="0.25">
      <c r="A408">
        <v>415</v>
      </c>
      <c r="B408" t="s">
        <v>750</v>
      </c>
      <c r="C408">
        <v>38100</v>
      </c>
      <c r="D408">
        <v>382</v>
      </c>
      <c r="E408">
        <f>'Raw counts'!E408/'Raw counts'!E$1246*10000</f>
        <v>0</v>
      </c>
      <c r="F408">
        <f>'Raw counts'!F408/'Raw counts'!F$1246*10000</f>
        <v>0</v>
      </c>
      <c r="G408">
        <f>'Raw counts'!G408/'Raw counts'!G$1246*10000</f>
        <v>0</v>
      </c>
      <c r="H408">
        <f>'Raw counts'!H408/'Raw counts'!H$1246*10000</f>
        <v>0</v>
      </c>
      <c r="I408">
        <f>'Raw counts'!I408/'Raw counts'!I$1246*10000</f>
        <v>0</v>
      </c>
      <c r="J408">
        <f>'Raw counts'!J408/'Raw counts'!J$1246*10000</f>
        <v>0</v>
      </c>
      <c r="K408">
        <f>'Raw counts'!K408/'Raw counts'!K$1246*10000</f>
        <v>0</v>
      </c>
      <c r="L408">
        <f>'Raw counts'!L408/'Raw counts'!L$1246*10000</f>
        <v>0</v>
      </c>
      <c r="M408">
        <f>'Raw counts'!M408/'Raw counts'!M$1246*10000</f>
        <v>0</v>
      </c>
      <c r="N408">
        <f>'Raw counts'!N408/'Raw counts'!N$1246*10000</f>
        <v>0</v>
      </c>
      <c r="O408">
        <f>'Raw counts'!O408/'Raw counts'!O$1246*10000</f>
        <v>0</v>
      </c>
      <c r="P408">
        <f>'Raw counts'!P408/'Raw counts'!P$1246*10000</f>
        <v>0</v>
      </c>
      <c r="Q408">
        <f>'Raw counts'!Q408/'Raw counts'!Q$1246*10000</f>
        <v>0</v>
      </c>
      <c r="R408">
        <f>'Raw counts'!R408/'Raw counts'!R$1246*10000</f>
        <v>0</v>
      </c>
      <c r="S408">
        <f>'Raw counts'!S408/'Raw counts'!S$1246*10000</f>
        <v>0</v>
      </c>
      <c r="T408">
        <f>'Raw counts'!T408/'Raw counts'!T$1246*10000</f>
        <v>0</v>
      </c>
      <c r="U408">
        <f t="shared" si="24"/>
        <v>0</v>
      </c>
      <c r="V408" t="str">
        <f t="shared" si="25"/>
        <v/>
      </c>
      <c r="W408">
        <f t="shared" si="26"/>
        <v>0</v>
      </c>
      <c r="X408">
        <f t="shared" si="27"/>
        <v>0</v>
      </c>
    </row>
    <row r="409" spans="1:24" x14ac:dyDescent="0.25">
      <c r="A409">
        <v>416</v>
      </c>
      <c r="B409" t="s">
        <v>751</v>
      </c>
      <c r="C409">
        <v>36700</v>
      </c>
      <c r="D409">
        <v>788</v>
      </c>
      <c r="E409">
        <f>'Raw counts'!E409/'Raw counts'!E$1246*10000</f>
        <v>0</v>
      </c>
      <c r="F409">
        <f>'Raw counts'!F409/'Raw counts'!F$1246*10000</f>
        <v>0</v>
      </c>
      <c r="G409">
        <f>'Raw counts'!G409/'Raw counts'!G$1246*10000</f>
        <v>0</v>
      </c>
      <c r="H409">
        <f>'Raw counts'!H409/'Raw counts'!H$1246*10000</f>
        <v>0</v>
      </c>
      <c r="I409">
        <f>'Raw counts'!I409/'Raw counts'!I$1246*10000</f>
        <v>0</v>
      </c>
      <c r="J409">
        <f>'Raw counts'!J409/'Raw counts'!J$1246*10000</f>
        <v>0</v>
      </c>
      <c r="K409">
        <f>'Raw counts'!K409/'Raw counts'!K$1246*10000</f>
        <v>0</v>
      </c>
      <c r="L409">
        <f>'Raw counts'!L409/'Raw counts'!L$1246*10000</f>
        <v>0</v>
      </c>
      <c r="M409">
        <f>'Raw counts'!M409/'Raw counts'!M$1246*10000</f>
        <v>0</v>
      </c>
      <c r="N409">
        <f>'Raw counts'!N409/'Raw counts'!N$1246*10000</f>
        <v>0</v>
      </c>
      <c r="O409">
        <f>'Raw counts'!O409/'Raw counts'!O$1246*10000</f>
        <v>0</v>
      </c>
      <c r="P409">
        <f>'Raw counts'!P409/'Raw counts'!P$1246*10000</f>
        <v>0</v>
      </c>
      <c r="Q409">
        <f>'Raw counts'!Q409/'Raw counts'!Q$1246*10000</f>
        <v>0</v>
      </c>
      <c r="R409">
        <f>'Raw counts'!R409/'Raw counts'!R$1246*10000</f>
        <v>0</v>
      </c>
      <c r="S409">
        <f>'Raw counts'!S409/'Raw counts'!S$1246*10000</f>
        <v>0</v>
      </c>
      <c r="T409">
        <f>'Raw counts'!T409/'Raw counts'!T$1246*10000</f>
        <v>0</v>
      </c>
      <c r="U409">
        <f t="shared" si="24"/>
        <v>0</v>
      </c>
      <c r="V409" t="str">
        <f t="shared" si="25"/>
        <v/>
      </c>
      <c r="W409">
        <f t="shared" si="26"/>
        <v>0</v>
      </c>
      <c r="X409">
        <f t="shared" si="27"/>
        <v>0</v>
      </c>
    </row>
    <row r="410" spans="1:24" x14ac:dyDescent="0.25">
      <c r="A410">
        <v>418</v>
      </c>
      <c r="B410" t="s">
        <v>752</v>
      </c>
      <c r="C410">
        <v>51000</v>
      </c>
      <c r="D410">
        <v>403</v>
      </c>
      <c r="E410">
        <f>'Raw counts'!E410/'Raw counts'!E$1246*10000</f>
        <v>0</v>
      </c>
      <c r="F410">
        <f>'Raw counts'!F410/'Raw counts'!F$1246*10000</f>
        <v>0</v>
      </c>
      <c r="G410">
        <f>'Raw counts'!G410/'Raw counts'!G$1246*10000</f>
        <v>0</v>
      </c>
      <c r="H410">
        <f>'Raw counts'!H410/'Raw counts'!H$1246*10000</f>
        <v>0</v>
      </c>
      <c r="I410">
        <f>'Raw counts'!I410/'Raw counts'!I$1246*10000</f>
        <v>0</v>
      </c>
      <c r="J410">
        <f>'Raw counts'!J410/'Raw counts'!J$1246*10000</f>
        <v>0</v>
      </c>
      <c r="K410">
        <f>'Raw counts'!K410/'Raw counts'!K$1246*10000</f>
        <v>0</v>
      </c>
      <c r="L410">
        <f>'Raw counts'!L410/'Raw counts'!L$1246*10000</f>
        <v>0</v>
      </c>
      <c r="M410">
        <f>'Raw counts'!M410/'Raw counts'!M$1246*10000</f>
        <v>0</v>
      </c>
      <c r="N410">
        <f>'Raw counts'!N410/'Raw counts'!N$1246*10000</f>
        <v>0</v>
      </c>
      <c r="O410">
        <f>'Raw counts'!O410/'Raw counts'!O$1246*10000</f>
        <v>0</v>
      </c>
      <c r="P410">
        <f>'Raw counts'!P410/'Raw counts'!P$1246*10000</f>
        <v>0</v>
      </c>
      <c r="Q410">
        <f>'Raw counts'!Q410/'Raw counts'!Q$1246*10000</f>
        <v>0</v>
      </c>
      <c r="R410">
        <f>'Raw counts'!R410/'Raw counts'!R$1246*10000</f>
        <v>0</v>
      </c>
      <c r="S410">
        <f>'Raw counts'!S410/'Raw counts'!S$1246*10000</f>
        <v>0</v>
      </c>
      <c r="T410">
        <f>'Raw counts'!T410/'Raw counts'!T$1246*10000</f>
        <v>0</v>
      </c>
      <c r="U410">
        <f t="shared" si="24"/>
        <v>0</v>
      </c>
      <c r="V410" t="str">
        <f t="shared" si="25"/>
        <v/>
      </c>
      <c r="W410">
        <f t="shared" si="26"/>
        <v>0</v>
      </c>
      <c r="X410">
        <f t="shared" si="27"/>
        <v>0</v>
      </c>
    </row>
    <row r="411" spans="1:24" x14ac:dyDescent="0.25">
      <c r="A411">
        <v>419</v>
      </c>
      <c r="B411" t="s">
        <v>753</v>
      </c>
      <c r="C411">
        <v>44100</v>
      </c>
      <c r="D411">
        <v>934</v>
      </c>
      <c r="E411">
        <f>'Raw counts'!E411/'Raw counts'!E$1246*10000</f>
        <v>0</v>
      </c>
      <c r="F411">
        <f>'Raw counts'!F411/'Raw counts'!F$1246*10000</f>
        <v>0</v>
      </c>
      <c r="G411">
        <f>'Raw counts'!G411/'Raw counts'!G$1246*10000</f>
        <v>0</v>
      </c>
      <c r="H411">
        <f>'Raw counts'!H411/'Raw counts'!H$1246*10000</f>
        <v>0</v>
      </c>
      <c r="I411">
        <f>'Raw counts'!I411/'Raw counts'!I$1246*10000</f>
        <v>0</v>
      </c>
      <c r="J411">
        <f>'Raw counts'!J411/'Raw counts'!J$1246*10000</f>
        <v>0</v>
      </c>
      <c r="K411">
        <f>'Raw counts'!K411/'Raw counts'!K$1246*10000</f>
        <v>0</v>
      </c>
      <c r="L411">
        <f>'Raw counts'!L411/'Raw counts'!L$1246*10000</f>
        <v>0</v>
      </c>
      <c r="M411">
        <f>'Raw counts'!M411/'Raw counts'!M$1246*10000</f>
        <v>0</v>
      </c>
      <c r="N411">
        <f>'Raw counts'!N411/'Raw counts'!N$1246*10000</f>
        <v>0</v>
      </c>
      <c r="O411">
        <f>'Raw counts'!O411/'Raw counts'!O$1246*10000</f>
        <v>0</v>
      </c>
      <c r="P411">
        <f>'Raw counts'!P411/'Raw counts'!P$1246*10000</f>
        <v>0</v>
      </c>
      <c r="Q411">
        <f>'Raw counts'!Q411/'Raw counts'!Q$1246*10000</f>
        <v>0</v>
      </c>
      <c r="R411">
        <f>'Raw counts'!R411/'Raw counts'!R$1246*10000</f>
        <v>0</v>
      </c>
      <c r="S411">
        <f>'Raw counts'!S411/'Raw counts'!S$1246*10000</f>
        <v>0</v>
      </c>
      <c r="T411">
        <f>'Raw counts'!T411/'Raw counts'!T$1246*10000</f>
        <v>0</v>
      </c>
      <c r="U411">
        <f t="shared" si="24"/>
        <v>0</v>
      </c>
      <c r="V411" t="str">
        <f t="shared" si="25"/>
        <v/>
      </c>
      <c r="W411">
        <f t="shared" si="26"/>
        <v>0</v>
      </c>
      <c r="X411">
        <f t="shared" si="27"/>
        <v>0</v>
      </c>
    </row>
    <row r="412" spans="1:24" x14ac:dyDescent="0.25">
      <c r="A412">
        <v>420</v>
      </c>
      <c r="B412" t="s">
        <v>754</v>
      </c>
      <c r="C412">
        <v>111600</v>
      </c>
      <c r="D412">
        <v>745</v>
      </c>
      <c r="E412">
        <f>'Raw counts'!E412/'Raw counts'!E$1246*10000</f>
        <v>0</v>
      </c>
      <c r="F412">
        <f>'Raw counts'!F412/'Raw counts'!F$1246*10000</f>
        <v>0</v>
      </c>
      <c r="G412">
        <f>'Raw counts'!G412/'Raw counts'!G$1246*10000</f>
        <v>0</v>
      </c>
      <c r="H412">
        <f>'Raw counts'!H412/'Raw counts'!H$1246*10000</f>
        <v>0</v>
      </c>
      <c r="I412">
        <f>'Raw counts'!I412/'Raw counts'!I$1246*10000</f>
        <v>0</v>
      </c>
      <c r="J412">
        <f>'Raw counts'!J412/'Raw counts'!J$1246*10000</f>
        <v>0</v>
      </c>
      <c r="K412">
        <f>'Raw counts'!K412/'Raw counts'!K$1246*10000</f>
        <v>0</v>
      </c>
      <c r="L412">
        <f>'Raw counts'!L412/'Raw counts'!L$1246*10000</f>
        <v>0</v>
      </c>
      <c r="M412">
        <f>'Raw counts'!M412/'Raw counts'!M$1246*10000</f>
        <v>0</v>
      </c>
      <c r="N412">
        <f>'Raw counts'!N412/'Raw counts'!N$1246*10000</f>
        <v>0</v>
      </c>
      <c r="O412">
        <f>'Raw counts'!O412/'Raw counts'!O$1246*10000</f>
        <v>0</v>
      </c>
      <c r="P412">
        <f>'Raw counts'!P412/'Raw counts'!P$1246*10000</f>
        <v>0</v>
      </c>
      <c r="Q412">
        <f>'Raw counts'!Q412/'Raw counts'!Q$1246*10000</f>
        <v>0</v>
      </c>
      <c r="R412">
        <f>'Raw counts'!R412/'Raw counts'!R$1246*10000</f>
        <v>0</v>
      </c>
      <c r="S412">
        <f>'Raw counts'!S412/'Raw counts'!S$1246*10000</f>
        <v>0</v>
      </c>
      <c r="T412">
        <f>'Raw counts'!T412/'Raw counts'!T$1246*10000</f>
        <v>0</v>
      </c>
      <c r="U412">
        <f t="shared" si="24"/>
        <v>0</v>
      </c>
      <c r="V412" t="str">
        <f t="shared" si="25"/>
        <v/>
      </c>
      <c r="W412">
        <f t="shared" si="26"/>
        <v>0</v>
      </c>
      <c r="X412">
        <f t="shared" si="27"/>
        <v>0</v>
      </c>
    </row>
    <row r="413" spans="1:24" x14ac:dyDescent="0.25">
      <c r="A413">
        <v>421</v>
      </c>
      <c r="B413" t="s">
        <v>169</v>
      </c>
      <c r="C413">
        <v>15600</v>
      </c>
      <c r="D413">
        <v>409</v>
      </c>
      <c r="E413">
        <f>'Raw counts'!E413/'Raw counts'!E$1246*10000</f>
        <v>0.83230327546018201</v>
      </c>
      <c r="F413">
        <f>'Raw counts'!F413/'Raw counts'!F$1246*10000</f>
        <v>1.6195647195532457</v>
      </c>
      <c r="G413">
        <f>'Raw counts'!G413/'Raw counts'!G$1246*10000</f>
        <v>1.1851801895395699</v>
      </c>
      <c r="H413">
        <f>'Raw counts'!H413/'Raw counts'!H$1246*10000</f>
        <v>5.8746893773070523</v>
      </c>
      <c r="I413">
        <f>'Raw counts'!I413/'Raw counts'!I$1246*10000</f>
        <v>0.42205228833937058</v>
      </c>
      <c r="J413">
        <f>'Raw counts'!J413/'Raw counts'!J$1246*10000</f>
        <v>0.94587782850396851</v>
      </c>
      <c r="K413">
        <f>'Raw counts'!K413/'Raw counts'!K$1246*10000</f>
        <v>2.7798059413953569</v>
      </c>
      <c r="L413">
        <f>'Raw counts'!L413/'Raw counts'!L$1246*10000</f>
        <v>1.7026668783129082</v>
      </c>
      <c r="M413">
        <f>'Raw counts'!M413/'Raw counts'!M$1246*10000</f>
        <v>0.68198112105761632</v>
      </c>
      <c r="N413">
        <f>'Raw counts'!N413/'Raw counts'!N$1246*10000</f>
        <v>2.2343057659200163</v>
      </c>
      <c r="O413">
        <f>'Raw counts'!O413/'Raw counts'!O$1246*10000</f>
        <v>0.83557257942581575</v>
      </c>
      <c r="P413">
        <f>'Raw counts'!P413/'Raw counts'!P$1246*10000</f>
        <v>0.62205921506080009</v>
      </c>
      <c r="Q413">
        <f>'Raw counts'!Q413/'Raw counts'!Q$1246*10000</f>
        <v>0.3626999383410105</v>
      </c>
      <c r="R413">
        <f>'Raw counts'!R413/'Raw counts'!R$1246*10000</f>
        <v>0.52895896254200214</v>
      </c>
      <c r="S413">
        <f>'Raw counts'!S413/'Raw counts'!S$1246*10000</f>
        <v>5.684536531923146</v>
      </c>
      <c r="T413">
        <f>'Raw counts'!T413/'Raw counts'!T$1246*10000</f>
        <v>7.9659083695280462</v>
      </c>
      <c r="U413">
        <f t="shared" si="24"/>
        <v>1</v>
      </c>
      <c r="V413">
        <f t="shared" si="25"/>
        <v>0.50146819006486631</v>
      </c>
      <c r="W413">
        <f t="shared" si="26"/>
        <v>1.8278427385389289</v>
      </c>
      <c r="X413">
        <f t="shared" si="27"/>
        <v>2.6666225994701369</v>
      </c>
    </row>
    <row r="414" spans="1:24" x14ac:dyDescent="0.25">
      <c r="A414">
        <v>422</v>
      </c>
      <c r="B414" t="s">
        <v>170</v>
      </c>
      <c r="C414">
        <v>64700</v>
      </c>
      <c r="D414">
        <v>406</v>
      </c>
      <c r="E414">
        <f>'Raw counts'!E414/'Raw counts'!E$1246*10000</f>
        <v>10.056997911810532</v>
      </c>
      <c r="F414">
        <f>'Raw counts'!F414/'Raw counts'!F$1246*10000</f>
        <v>11.115030174426646</v>
      </c>
      <c r="G414">
        <f>'Raw counts'!G414/'Raw counts'!G$1246*10000</f>
        <v>10.012045199499548</v>
      </c>
      <c r="H414">
        <f>'Raw counts'!H414/'Raw counts'!H$1246*10000</f>
        <v>7.6962049747882944</v>
      </c>
      <c r="I414">
        <f>'Raw counts'!I414/'Raw counts'!I$1246*10000</f>
        <v>9.0037821512399052</v>
      </c>
      <c r="J414">
        <f>'Raw counts'!J414/'Raw counts'!J$1246*10000</f>
        <v>13.188410482242043</v>
      </c>
      <c r="K414">
        <f>'Raw counts'!K414/'Raw counts'!K$1246*10000</f>
        <v>7.1547747858699067</v>
      </c>
      <c r="L414">
        <f>'Raw counts'!L414/'Raw counts'!L$1246*10000</f>
        <v>9.3884101975500602</v>
      </c>
      <c r="M414">
        <f>'Raw counts'!M414/'Raw counts'!M$1246*10000</f>
        <v>4.8761650155619565</v>
      </c>
      <c r="N414">
        <f>'Raw counts'!N414/'Raw counts'!N$1246*10000</f>
        <v>12.927614764919676</v>
      </c>
      <c r="O414">
        <f>'Raw counts'!O414/'Raw counts'!O$1246*10000</f>
        <v>9.5980321160499784</v>
      </c>
      <c r="P414">
        <f>'Raw counts'!P414/'Raw counts'!P$1246*10000</f>
        <v>11.83405450731666</v>
      </c>
      <c r="Q414">
        <f>'Raw counts'!Q414/'Raw counts'!Q$1246*10000</f>
        <v>9.8574887351858198</v>
      </c>
      <c r="R414">
        <f>'Raw counts'!R414/'Raw counts'!R$1246*10000</f>
        <v>7.0099901346585725</v>
      </c>
      <c r="S414">
        <f>'Raw counts'!S414/'Raw counts'!S$1246*10000</f>
        <v>8.6740139112612127</v>
      </c>
      <c r="T414">
        <f>'Raw counts'!T414/'Raw counts'!T$1246*10000</f>
        <v>5.7884235624334037</v>
      </c>
      <c r="U414">
        <f t="shared" si="24"/>
        <v>1</v>
      </c>
      <c r="V414">
        <f t="shared" si="25"/>
        <v>0.5592877443596096</v>
      </c>
      <c r="W414">
        <f t="shared" si="26"/>
        <v>9.5419435657908558</v>
      </c>
      <c r="X414">
        <f t="shared" si="27"/>
        <v>8.7936671611509407</v>
      </c>
    </row>
    <row r="415" spans="1:24" x14ac:dyDescent="0.25">
      <c r="A415">
        <v>423</v>
      </c>
      <c r="B415" t="s">
        <v>171</v>
      </c>
      <c r="C415">
        <v>38200</v>
      </c>
      <c r="D415">
        <v>375</v>
      </c>
      <c r="E415">
        <f>'Raw counts'!E415/'Raw counts'!E$1246*10000</f>
        <v>4.3596838238390481</v>
      </c>
      <c r="F415">
        <f>'Raw counts'!F415/'Raw counts'!F$1246*10000</f>
        <v>3.8340715809831938</v>
      </c>
      <c r="G415">
        <f>'Raw counts'!G415/'Raw counts'!G$1246*10000</f>
        <v>7.3838213482193291</v>
      </c>
      <c r="H415">
        <f>'Raw counts'!H415/'Raw counts'!H$1246*10000</f>
        <v>1.8697676662886922</v>
      </c>
      <c r="I415">
        <f>'Raw counts'!I415/'Raw counts'!I$1246*10000</f>
        <v>8.2272059406954643</v>
      </c>
      <c r="J415">
        <f>'Raw counts'!J415/'Raw counts'!J$1246*10000</f>
        <v>4.6096577718231373</v>
      </c>
      <c r="K415">
        <f>'Raw counts'!K415/'Raw counts'!K$1246*10000</f>
        <v>2.1464324357609716</v>
      </c>
      <c r="L415">
        <f>'Raw counts'!L415/'Raw counts'!L$1246*10000</f>
        <v>1.9672246801224835</v>
      </c>
      <c r="M415">
        <f>'Raw counts'!M415/'Raw counts'!M$1246*10000</f>
        <v>4.7056697352975521</v>
      </c>
      <c r="N415">
        <f>'Raw counts'!N415/'Raw counts'!N$1246*10000</f>
        <v>0.42334214512168733</v>
      </c>
      <c r="O415">
        <f>'Raw counts'!O415/'Raw counts'!O$1246*10000</f>
        <v>3.346711336642024</v>
      </c>
      <c r="P415">
        <f>'Raw counts'!P415/'Raw counts'!P$1246*10000</f>
        <v>3.7920729750106372</v>
      </c>
      <c r="Q415">
        <f>'Raw counts'!Q415/'Raw counts'!Q$1246*10000</f>
        <v>2.3302228915333414</v>
      </c>
      <c r="R415">
        <f>'Raw counts'!R415/'Raw counts'!R$1246*10000</f>
        <v>2.3520699499440485</v>
      </c>
      <c r="S415">
        <f>'Raw counts'!S415/'Raw counts'!S$1246*10000</f>
        <v>1.319220131412443</v>
      </c>
      <c r="T415">
        <f>'Raw counts'!T415/'Raw counts'!T$1246*10000</f>
        <v>1.7611005649856346</v>
      </c>
      <c r="U415">
        <f t="shared" si="24"/>
        <v>1</v>
      </c>
      <c r="V415">
        <f t="shared" si="25"/>
        <v>0.18956840892565438</v>
      </c>
      <c r="W415">
        <f t="shared" si="26"/>
        <v>3.9526877128151563</v>
      </c>
      <c r="X415">
        <f t="shared" si="27"/>
        <v>2.4835663082546882</v>
      </c>
    </row>
    <row r="416" spans="1:24" x14ac:dyDescent="0.25">
      <c r="A416">
        <v>424</v>
      </c>
      <c r="B416" t="s">
        <v>755</v>
      </c>
      <c r="C416">
        <v>36800</v>
      </c>
      <c r="D416">
        <v>788</v>
      </c>
      <c r="E416">
        <f>'Raw counts'!E416/'Raw counts'!E$1246*10000</f>
        <v>0</v>
      </c>
      <c r="F416">
        <f>'Raw counts'!F416/'Raw counts'!F$1246*10000</f>
        <v>0</v>
      </c>
      <c r="G416">
        <f>'Raw counts'!G416/'Raw counts'!G$1246*10000</f>
        <v>0</v>
      </c>
      <c r="H416">
        <f>'Raw counts'!H416/'Raw counts'!H$1246*10000</f>
        <v>0</v>
      </c>
      <c r="I416">
        <f>'Raw counts'!I416/'Raw counts'!I$1246*10000</f>
        <v>0</v>
      </c>
      <c r="J416">
        <f>'Raw counts'!J416/'Raw counts'!J$1246*10000</f>
        <v>0</v>
      </c>
      <c r="K416">
        <f>'Raw counts'!K416/'Raw counts'!K$1246*10000</f>
        <v>0</v>
      </c>
      <c r="L416">
        <f>'Raw counts'!L416/'Raw counts'!L$1246*10000</f>
        <v>0</v>
      </c>
      <c r="M416">
        <f>'Raw counts'!M416/'Raw counts'!M$1246*10000</f>
        <v>0</v>
      </c>
      <c r="N416">
        <f>'Raw counts'!N416/'Raw counts'!N$1246*10000</f>
        <v>0</v>
      </c>
      <c r="O416">
        <f>'Raw counts'!O416/'Raw counts'!O$1246*10000</f>
        <v>0</v>
      </c>
      <c r="P416">
        <f>'Raw counts'!P416/'Raw counts'!P$1246*10000</f>
        <v>0</v>
      </c>
      <c r="Q416">
        <f>'Raw counts'!Q416/'Raw counts'!Q$1246*10000</f>
        <v>0</v>
      </c>
      <c r="R416">
        <f>'Raw counts'!R416/'Raw counts'!R$1246*10000</f>
        <v>0</v>
      </c>
      <c r="S416">
        <f>'Raw counts'!S416/'Raw counts'!S$1246*10000</f>
        <v>0</v>
      </c>
      <c r="T416">
        <f>'Raw counts'!T416/'Raw counts'!T$1246*10000</f>
        <v>0</v>
      </c>
      <c r="U416">
        <f t="shared" si="24"/>
        <v>0</v>
      </c>
      <c r="V416" t="str">
        <f t="shared" si="25"/>
        <v/>
      </c>
      <c r="W416">
        <f t="shared" si="26"/>
        <v>0</v>
      </c>
      <c r="X416">
        <f t="shared" si="27"/>
        <v>0</v>
      </c>
    </row>
    <row r="417" spans="1:24" x14ac:dyDescent="0.25">
      <c r="A417">
        <v>425</v>
      </c>
      <c r="B417" t="s">
        <v>756</v>
      </c>
      <c r="C417">
        <v>16900</v>
      </c>
      <c r="D417">
        <v>669</v>
      </c>
      <c r="E417">
        <f>'Raw counts'!E417/'Raw counts'!E$1246*10000</f>
        <v>0</v>
      </c>
      <c r="F417">
        <f>'Raw counts'!F417/'Raw counts'!F$1246*10000</f>
        <v>0</v>
      </c>
      <c r="G417">
        <f>'Raw counts'!G417/'Raw counts'!G$1246*10000</f>
        <v>0</v>
      </c>
      <c r="H417">
        <f>'Raw counts'!H417/'Raw counts'!H$1246*10000</f>
        <v>0</v>
      </c>
      <c r="I417">
        <f>'Raw counts'!I417/'Raw counts'!I$1246*10000</f>
        <v>0</v>
      </c>
      <c r="J417">
        <f>'Raw counts'!J417/'Raw counts'!J$1246*10000</f>
        <v>0</v>
      </c>
      <c r="K417">
        <f>'Raw counts'!K417/'Raw counts'!K$1246*10000</f>
        <v>0</v>
      </c>
      <c r="L417">
        <f>'Raw counts'!L417/'Raw counts'!L$1246*10000</f>
        <v>0</v>
      </c>
      <c r="M417">
        <f>'Raw counts'!M417/'Raw counts'!M$1246*10000</f>
        <v>0</v>
      </c>
      <c r="N417">
        <f>'Raw counts'!N417/'Raw counts'!N$1246*10000</f>
        <v>0</v>
      </c>
      <c r="O417">
        <f>'Raw counts'!O417/'Raw counts'!O$1246*10000</f>
        <v>0</v>
      </c>
      <c r="P417">
        <f>'Raw counts'!P417/'Raw counts'!P$1246*10000</f>
        <v>0</v>
      </c>
      <c r="Q417">
        <f>'Raw counts'!Q417/'Raw counts'!Q$1246*10000</f>
        <v>0</v>
      </c>
      <c r="R417">
        <f>'Raw counts'!R417/'Raw counts'!R$1246*10000</f>
        <v>0</v>
      </c>
      <c r="S417">
        <f>'Raw counts'!S417/'Raw counts'!S$1246*10000</f>
        <v>0</v>
      </c>
      <c r="T417">
        <f>'Raw counts'!T417/'Raw counts'!T$1246*10000</f>
        <v>0</v>
      </c>
      <c r="U417">
        <f t="shared" si="24"/>
        <v>0</v>
      </c>
      <c r="V417" t="str">
        <f t="shared" si="25"/>
        <v/>
      </c>
      <c r="W417">
        <f t="shared" si="26"/>
        <v>0</v>
      </c>
      <c r="X417">
        <f t="shared" si="27"/>
        <v>0</v>
      </c>
    </row>
    <row r="418" spans="1:24" x14ac:dyDescent="0.25">
      <c r="A418">
        <v>426</v>
      </c>
      <c r="B418" t="s">
        <v>757</v>
      </c>
      <c r="C418">
        <v>51100</v>
      </c>
      <c r="D418">
        <v>403</v>
      </c>
      <c r="E418">
        <f>'Raw counts'!E418/'Raw counts'!E$1246*10000</f>
        <v>0</v>
      </c>
      <c r="F418">
        <f>'Raw counts'!F418/'Raw counts'!F$1246*10000</f>
        <v>0</v>
      </c>
      <c r="G418">
        <f>'Raw counts'!G418/'Raw counts'!G$1246*10000</f>
        <v>0</v>
      </c>
      <c r="H418">
        <f>'Raw counts'!H418/'Raw counts'!H$1246*10000</f>
        <v>0</v>
      </c>
      <c r="I418">
        <f>'Raw counts'!I418/'Raw counts'!I$1246*10000</f>
        <v>0</v>
      </c>
      <c r="J418">
        <f>'Raw counts'!J418/'Raw counts'!J$1246*10000</f>
        <v>0</v>
      </c>
      <c r="K418">
        <f>'Raw counts'!K418/'Raw counts'!K$1246*10000</f>
        <v>0</v>
      </c>
      <c r="L418">
        <f>'Raw counts'!L418/'Raw counts'!L$1246*10000</f>
        <v>0</v>
      </c>
      <c r="M418">
        <f>'Raw counts'!M418/'Raw counts'!M$1246*10000</f>
        <v>0</v>
      </c>
      <c r="N418">
        <f>'Raw counts'!N418/'Raw counts'!N$1246*10000</f>
        <v>0</v>
      </c>
      <c r="O418">
        <f>'Raw counts'!O418/'Raw counts'!O$1246*10000</f>
        <v>0</v>
      </c>
      <c r="P418">
        <f>'Raw counts'!P418/'Raw counts'!P$1246*10000</f>
        <v>0</v>
      </c>
      <c r="Q418">
        <f>'Raw counts'!Q418/'Raw counts'!Q$1246*10000</f>
        <v>0</v>
      </c>
      <c r="R418">
        <f>'Raw counts'!R418/'Raw counts'!R$1246*10000</f>
        <v>0</v>
      </c>
      <c r="S418">
        <f>'Raw counts'!S418/'Raw counts'!S$1246*10000</f>
        <v>0</v>
      </c>
      <c r="T418">
        <f>'Raw counts'!T418/'Raw counts'!T$1246*10000</f>
        <v>0</v>
      </c>
      <c r="U418">
        <f t="shared" si="24"/>
        <v>0</v>
      </c>
      <c r="V418" t="str">
        <f t="shared" si="25"/>
        <v/>
      </c>
      <c r="W418">
        <f t="shared" si="26"/>
        <v>0</v>
      </c>
      <c r="X418">
        <f t="shared" si="27"/>
        <v>0</v>
      </c>
    </row>
    <row r="419" spans="1:24" x14ac:dyDescent="0.25">
      <c r="A419">
        <v>427</v>
      </c>
      <c r="B419" t="s">
        <v>172</v>
      </c>
      <c r="C419">
        <v>29500</v>
      </c>
      <c r="D419">
        <v>895</v>
      </c>
      <c r="E419">
        <f>'Raw counts'!E419/'Raw counts'!E$1246*10000</f>
        <v>7.119165516882628</v>
      </c>
      <c r="F419">
        <f>'Raw counts'!F419/'Raw counts'!F$1246*10000</f>
        <v>10.232060487673129</v>
      </c>
      <c r="G419">
        <f>'Raw counts'!G419/'Raw counts'!G$1246*10000</f>
        <v>4.0018427320436523</v>
      </c>
      <c r="H419">
        <f>'Raw counts'!H419/'Raw counts'!H$1246*10000</f>
        <v>7.4549446307510436</v>
      </c>
      <c r="I419">
        <f>'Raw counts'!I419/'Raw counts'!I$1246*10000</f>
        <v>4.9858443662490979</v>
      </c>
      <c r="J419">
        <f>'Raw counts'!J419/'Raw counts'!J$1246*10000</f>
        <v>13.098611954219512</v>
      </c>
      <c r="K419">
        <f>'Raw counts'!K419/'Raw counts'!K$1246*10000</f>
        <v>7.2896598842920444</v>
      </c>
      <c r="L419">
        <f>'Raw counts'!L419/'Raw counts'!L$1246*10000</f>
        <v>6.6614297788975128</v>
      </c>
      <c r="M419">
        <f>'Raw counts'!M419/'Raw counts'!M$1246*10000</f>
        <v>8.6355859453920658</v>
      </c>
      <c r="N419">
        <f>'Raw counts'!N419/'Raw counts'!N$1246*10000</f>
        <v>6.9224280396749993</v>
      </c>
      <c r="O419">
        <f>'Raw counts'!O419/'Raw counts'!O$1246*10000</f>
        <v>4.6907010940253464</v>
      </c>
      <c r="P419">
        <f>'Raw counts'!P419/'Raw counts'!P$1246*10000</f>
        <v>3.518366920383885</v>
      </c>
      <c r="Q419">
        <f>'Raw counts'!Q419/'Raw counts'!Q$1246*10000</f>
        <v>6.1708674441032203</v>
      </c>
      <c r="R419">
        <f>'Raw counts'!R419/'Raw counts'!R$1246*10000</f>
        <v>4.8068503780515925</v>
      </c>
      <c r="S419">
        <f>'Raw counts'!S419/'Raw counts'!S$1246*10000</f>
        <v>9.5176353686880546</v>
      </c>
      <c r="T419">
        <f>'Raw counts'!T419/'Raw counts'!T$1246*10000</f>
        <v>7.2218775106775261</v>
      </c>
      <c r="U419">
        <f t="shared" si="24"/>
        <v>1</v>
      </c>
      <c r="V419">
        <f t="shared" si="25"/>
        <v>0.20958665970468343</v>
      </c>
      <c r="W419">
        <f t="shared" si="26"/>
        <v>7.6401573336075685</v>
      </c>
      <c r="X419">
        <f t="shared" si="27"/>
        <v>5.9877164526549373</v>
      </c>
    </row>
    <row r="420" spans="1:24" x14ac:dyDescent="0.25">
      <c r="A420">
        <v>428</v>
      </c>
      <c r="B420" t="s">
        <v>758</v>
      </c>
      <c r="C420">
        <v>111800</v>
      </c>
      <c r="D420">
        <v>737</v>
      </c>
      <c r="E420">
        <f>'Raw counts'!E420/'Raw counts'!E$1246*10000</f>
        <v>0</v>
      </c>
      <c r="F420">
        <f>'Raw counts'!F420/'Raw counts'!F$1246*10000</f>
        <v>0</v>
      </c>
      <c r="G420">
        <f>'Raw counts'!G420/'Raw counts'!G$1246*10000</f>
        <v>0</v>
      </c>
      <c r="H420">
        <f>'Raw counts'!H420/'Raw counts'!H$1246*10000</f>
        <v>0</v>
      </c>
      <c r="I420">
        <f>'Raw counts'!I420/'Raw counts'!I$1246*10000</f>
        <v>0</v>
      </c>
      <c r="J420">
        <f>'Raw counts'!J420/'Raw counts'!J$1246*10000</f>
        <v>0</v>
      </c>
      <c r="K420">
        <f>'Raw counts'!K420/'Raw counts'!K$1246*10000</f>
        <v>0</v>
      </c>
      <c r="L420">
        <f>'Raw counts'!L420/'Raw counts'!L$1246*10000</f>
        <v>0</v>
      </c>
      <c r="M420">
        <f>'Raw counts'!M420/'Raw counts'!M$1246*10000</f>
        <v>0</v>
      </c>
      <c r="N420">
        <f>'Raw counts'!N420/'Raw counts'!N$1246*10000</f>
        <v>0</v>
      </c>
      <c r="O420">
        <f>'Raw counts'!O420/'Raw counts'!O$1246*10000</f>
        <v>0</v>
      </c>
      <c r="P420">
        <f>'Raw counts'!P420/'Raw counts'!P$1246*10000</f>
        <v>0</v>
      </c>
      <c r="Q420">
        <f>'Raw counts'!Q420/'Raw counts'!Q$1246*10000</f>
        <v>0</v>
      </c>
      <c r="R420">
        <f>'Raw counts'!R420/'Raw counts'!R$1246*10000</f>
        <v>0</v>
      </c>
      <c r="S420">
        <f>'Raw counts'!S420/'Raw counts'!S$1246*10000</f>
        <v>0</v>
      </c>
      <c r="T420">
        <f>'Raw counts'!T420/'Raw counts'!T$1246*10000</f>
        <v>0</v>
      </c>
      <c r="U420">
        <f t="shared" si="24"/>
        <v>0</v>
      </c>
      <c r="V420" t="str">
        <f t="shared" si="25"/>
        <v/>
      </c>
      <c r="W420">
        <f t="shared" si="26"/>
        <v>0</v>
      </c>
      <c r="X420">
        <f t="shared" si="27"/>
        <v>0</v>
      </c>
    </row>
    <row r="421" spans="1:24" x14ac:dyDescent="0.25">
      <c r="A421">
        <v>429</v>
      </c>
      <c r="B421" t="s">
        <v>759</v>
      </c>
      <c r="C421">
        <v>91300</v>
      </c>
      <c r="D421">
        <v>386</v>
      </c>
      <c r="E421">
        <f>'Raw counts'!E421/'Raw counts'!E$1246*10000</f>
        <v>0</v>
      </c>
      <c r="F421">
        <f>'Raw counts'!F421/'Raw counts'!F$1246*10000</f>
        <v>0</v>
      </c>
      <c r="G421">
        <f>'Raw counts'!G421/'Raw counts'!G$1246*10000</f>
        <v>0</v>
      </c>
      <c r="H421">
        <f>'Raw counts'!H421/'Raw counts'!H$1246*10000</f>
        <v>0</v>
      </c>
      <c r="I421">
        <f>'Raw counts'!I421/'Raw counts'!I$1246*10000</f>
        <v>0</v>
      </c>
      <c r="J421">
        <f>'Raw counts'!J421/'Raw counts'!J$1246*10000</f>
        <v>0</v>
      </c>
      <c r="K421">
        <f>'Raw counts'!K421/'Raw counts'!K$1246*10000</f>
        <v>0</v>
      </c>
      <c r="L421">
        <f>'Raw counts'!L421/'Raw counts'!L$1246*10000</f>
        <v>0</v>
      </c>
      <c r="M421">
        <f>'Raw counts'!M421/'Raw counts'!M$1246*10000</f>
        <v>0</v>
      </c>
      <c r="N421">
        <f>'Raw counts'!N421/'Raw counts'!N$1246*10000</f>
        <v>0</v>
      </c>
      <c r="O421">
        <f>'Raw counts'!O421/'Raw counts'!O$1246*10000</f>
        <v>0</v>
      </c>
      <c r="P421">
        <f>'Raw counts'!P421/'Raw counts'!P$1246*10000</f>
        <v>0</v>
      </c>
      <c r="Q421">
        <f>'Raw counts'!Q421/'Raw counts'!Q$1246*10000</f>
        <v>0</v>
      </c>
      <c r="R421">
        <f>'Raw counts'!R421/'Raw counts'!R$1246*10000</f>
        <v>0</v>
      </c>
      <c r="S421">
        <f>'Raw counts'!S421/'Raw counts'!S$1246*10000</f>
        <v>0</v>
      </c>
      <c r="T421">
        <f>'Raw counts'!T421/'Raw counts'!T$1246*10000</f>
        <v>0</v>
      </c>
      <c r="U421">
        <f t="shared" si="24"/>
        <v>0</v>
      </c>
      <c r="V421" t="str">
        <f t="shared" si="25"/>
        <v/>
      </c>
      <c r="W421">
        <f t="shared" si="26"/>
        <v>0</v>
      </c>
      <c r="X421">
        <f t="shared" si="27"/>
        <v>0</v>
      </c>
    </row>
    <row r="422" spans="1:24" x14ac:dyDescent="0.25">
      <c r="A422">
        <v>430</v>
      </c>
      <c r="B422" t="s">
        <v>173</v>
      </c>
      <c r="C422">
        <v>26900</v>
      </c>
      <c r="D422">
        <v>886</v>
      </c>
      <c r="E422">
        <f>'Raw counts'!E422/'Raw counts'!E$1246*10000</f>
        <v>18.815999048796257</v>
      </c>
      <c r="F422">
        <f>'Raw counts'!F422/'Raw counts'!F$1246*10000</f>
        <v>7.6917519771202247</v>
      </c>
      <c r="G422">
        <f>'Raw counts'!G422/'Raw counts'!G$1246*10000</f>
        <v>12.511337314679224</v>
      </c>
      <c r="H422">
        <f>'Raw counts'!H422/'Raw counts'!H$1246*10000</f>
        <v>44.01794976959637</v>
      </c>
      <c r="I422">
        <f>'Raw counts'!I422/'Raw counts'!I$1246*10000</f>
        <v>8.9193716935720317</v>
      </c>
      <c r="J422">
        <f>'Raw counts'!J422/'Raw counts'!J$1246*10000</f>
        <v>59.368800159961111</v>
      </c>
      <c r="K422">
        <f>'Raw counts'!K422/'Raw counts'!K$1246*10000</f>
        <v>8.7440731194524837</v>
      </c>
      <c r="L422">
        <f>'Raw counts'!L422/'Raw counts'!L$1246*10000</f>
        <v>7.9570846544264588</v>
      </c>
      <c r="M422">
        <f>'Raw counts'!M422/'Raw counts'!M$1246*10000</f>
        <v>14.526197878527228</v>
      </c>
      <c r="N422">
        <f>'Raw counts'!N422/'Raw counts'!N$1246*10000</f>
        <v>16.596580022640964</v>
      </c>
      <c r="O422">
        <f>'Raw counts'!O422/'Raw counts'!O$1246*10000</f>
        <v>5.2654335560642673</v>
      </c>
      <c r="P422">
        <f>'Raw counts'!P422/'Raw counts'!P$1246*10000</f>
        <v>4.5385440330835971</v>
      </c>
      <c r="Q422">
        <f>'Raw counts'!Q422/'Raw counts'!Q$1246*10000</f>
        <v>4.3822102139283734</v>
      </c>
      <c r="R422">
        <f>'Raw counts'!R422/'Raw counts'!R$1246*10000</f>
        <v>3.2251090143337611</v>
      </c>
      <c r="S422">
        <f>'Raw counts'!S422/'Raw counts'!S$1246*10000</f>
        <v>6.9188283286953025</v>
      </c>
      <c r="T422">
        <f>'Raw counts'!T422/'Raw counts'!T$1246*10000</f>
        <v>4.4778370954673505</v>
      </c>
      <c r="U422">
        <f t="shared" si="24"/>
        <v>1</v>
      </c>
      <c r="V422">
        <f t="shared" si="25"/>
        <v>5.6667779175581183E-2</v>
      </c>
      <c r="W422">
        <f t="shared" si="26"/>
        <v>19.91491456387724</v>
      </c>
      <c r="X422">
        <f t="shared" si="27"/>
        <v>4.801327040262108</v>
      </c>
    </row>
    <row r="423" spans="1:24" x14ac:dyDescent="0.25">
      <c r="A423">
        <v>431</v>
      </c>
      <c r="B423" t="s">
        <v>760</v>
      </c>
      <c r="C423">
        <v>38300</v>
      </c>
      <c r="D423">
        <v>423</v>
      </c>
      <c r="E423">
        <f>'Raw counts'!E423/'Raw counts'!E$1246*10000</f>
        <v>0</v>
      </c>
      <c r="F423">
        <f>'Raw counts'!F423/'Raw counts'!F$1246*10000</f>
        <v>0</v>
      </c>
      <c r="G423">
        <f>'Raw counts'!G423/'Raw counts'!G$1246*10000</f>
        <v>0</v>
      </c>
      <c r="H423">
        <f>'Raw counts'!H423/'Raw counts'!H$1246*10000</f>
        <v>0</v>
      </c>
      <c r="I423">
        <f>'Raw counts'!I423/'Raw counts'!I$1246*10000</f>
        <v>0</v>
      </c>
      <c r="J423">
        <f>'Raw counts'!J423/'Raw counts'!J$1246*10000</f>
        <v>0</v>
      </c>
      <c r="K423">
        <f>'Raw counts'!K423/'Raw counts'!K$1246*10000</f>
        <v>0</v>
      </c>
      <c r="L423">
        <f>'Raw counts'!L423/'Raw counts'!L$1246*10000</f>
        <v>0</v>
      </c>
      <c r="M423">
        <f>'Raw counts'!M423/'Raw counts'!M$1246*10000</f>
        <v>0</v>
      </c>
      <c r="N423">
        <f>'Raw counts'!N423/'Raw counts'!N$1246*10000</f>
        <v>0</v>
      </c>
      <c r="O423">
        <f>'Raw counts'!O423/'Raw counts'!O$1246*10000</f>
        <v>0</v>
      </c>
      <c r="P423">
        <f>'Raw counts'!P423/'Raw counts'!P$1246*10000</f>
        <v>0</v>
      </c>
      <c r="Q423">
        <f>'Raw counts'!Q423/'Raw counts'!Q$1246*10000</f>
        <v>0</v>
      </c>
      <c r="R423">
        <f>'Raw counts'!R423/'Raw counts'!R$1246*10000</f>
        <v>0</v>
      </c>
      <c r="S423">
        <f>'Raw counts'!S423/'Raw counts'!S$1246*10000</f>
        <v>0</v>
      </c>
      <c r="T423">
        <f>'Raw counts'!T423/'Raw counts'!T$1246*10000</f>
        <v>0</v>
      </c>
      <c r="U423">
        <f t="shared" si="24"/>
        <v>0</v>
      </c>
      <c r="V423" t="str">
        <f t="shared" si="25"/>
        <v/>
      </c>
      <c r="W423">
        <f t="shared" si="26"/>
        <v>0</v>
      </c>
      <c r="X423">
        <f t="shared" si="27"/>
        <v>0</v>
      </c>
    </row>
    <row r="424" spans="1:24" x14ac:dyDescent="0.25">
      <c r="A424">
        <v>432</v>
      </c>
      <c r="B424" t="s">
        <v>761</v>
      </c>
      <c r="C424">
        <v>70400</v>
      </c>
      <c r="D424">
        <v>332</v>
      </c>
      <c r="E424">
        <f>'Raw counts'!E424/'Raw counts'!E$1246*10000</f>
        <v>0</v>
      </c>
      <c r="F424">
        <f>'Raw counts'!F424/'Raw counts'!F$1246*10000</f>
        <v>0</v>
      </c>
      <c r="G424">
        <f>'Raw counts'!G424/'Raw counts'!G$1246*10000</f>
        <v>0</v>
      </c>
      <c r="H424">
        <f>'Raw counts'!H424/'Raw counts'!H$1246*10000</f>
        <v>0</v>
      </c>
      <c r="I424">
        <f>'Raw counts'!I424/'Raw counts'!I$1246*10000</f>
        <v>0</v>
      </c>
      <c r="J424">
        <f>'Raw counts'!J424/'Raw counts'!J$1246*10000</f>
        <v>0</v>
      </c>
      <c r="K424">
        <f>'Raw counts'!K424/'Raw counts'!K$1246*10000</f>
        <v>0</v>
      </c>
      <c r="L424">
        <f>'Raw counts'!L424/'Raw counts'!L$1246*10000</f>
        <v>0</v>
      </c>
      <c r="M424">
        <f>'Raw counts'!M424/'Raw counts'!M$1246*10000</f>
        <v>0</v>
      </c>
      <c r="N424">
        <f>'Raw counts'!N424/'Raw counts'!N$1246*10000</f>
        <v>0</v>
      </c>
      <c r="O424">
        <f>'Raw counts'!O424/'Raw counts'!O$1246*10000</f>
        <v>0</v>
      </c>
      <c r="P424">
        <f>'Raw counts'!P424/'Raw counts'!P$1246*10000</f>
        <v>0</v>
      </c>
      <c r="Q424">
        <f>'Raw counts'!Q424/'Raw counts'!Q$1246*10000</f>
        <v>0</v>
      </c>
      <c r="R424">
        <f>'Raw counts'!R424/'Raw counts'!R$1246*10000</f>
        <v>0</v>
      </c>
      <c r="S424">
        <f>'Raw counts'!S424/'Raw counts'!S$1246*10000</f>
        <v>0</v>
      </c>
      <c r="T424">
        <f>'Raw counts'!T424/'Raw counts'!T$1246*10000</f>
        <v>0</v>
      </c>
      <c r="U424">
        <f t="shared" si="24"/>
        <v>0</v>
      </c>
      <c r="V424" t="str">
        <f t="shared" si="25"/>
        <v/>
      </c>
      <c r="W424">
        <f t="shared" si="26"/>
        <v>0</v>
      </c>
      <c r="X424">
        <f t="shared" si="27"/>
        <v>0</v>
      </c>
    </row>
    <row r="425" spans="1:24" x14ac:dyDescent="0.25">
      <c r="A425">
        <v>433</v>
      </c>
      <c r="B425" t="s">
        <v>174</v>
      </c>
      <c r="C425">
        <v>15200</v>
      </c>
      <c r="D425">
        <v>394</v>
      </c>
      <c r="E425">
        <f>'Raw counts'!E425/'Raw counts'!E$1246*10000</f>
        <v>2.0064453961986528</v>
      </c>
      <c r="F425">
        <f>'Raw counts'!F425/'Raw counts'!F$1246*10000</f>
        <v>6.5443635606437276</v>
      </c>
      <c r="G425">
        <f>'Raw counts'!G425/'Raw counts'!G$1246*10000</f>
        <v>2.5290455927413413</v>
      </c>
      <c r="H425">
        <f>'Raw counts'!H425/'Raw counts'!H$1246*10000</f>
        <v>0.63933991169871407</v>
      </c>
      <c r="I425">
        <f>'Raw counts'!I425/'Raw counts'!I$1246*10000</f>
        <v>2.7067620092164968</v>
      </c>
      <c r="J425">
        <f>'Raw counts'!J425/'Raw counts'!J$1246*10000</f>
        <v>1.6343332100100214</v>
      </c>
      <c r="K425">
        <f>'Raw counts'!K425/'Raw counts'!K$1246*10000</f>
        <v>5.7120906897026957</v>
      </c>
      <c r="L425">
        <f>'Raw counts'!L425/'Raw counts'!L$1246*10000</f>
        <v>3.228961888752766</v>
      </c>
      <c r="M425">
        <f>'Raw counts'!M425/'Raw counts'!M$1246*10000</f>
        <v>4.5436992190463688</v>
      </c>
      <c r="N425">
        <f>'Raw counts'!N425/'Raw counts'!N$1246*10000</f>
        <v>7.0557024186947892</v>
      </c>
      <c r="O425">
        <f>'Raw counts'!O425/'Raw counts'!O$1246*10000</f>
        <v>3.5942883972126363</v>
      </c>
      <c r="P425">
        <f>'Raw counts'!P425/'Raw counts'!P$1246*10000</f>
        <v>2.5031662814046598</v>
      </c>
      <c r="Q425">
        <f>'Raw counts'!Q425/'Raw counts'!Q$1246*10000</f>
        <v>2.9810953836247434</v>
      </c>
      <c r="R425">
        <f>'Raw counts'!R425/'Raw counts'!R$1246*10000</f>
        <v>6.0496471638298885</v>
      </c>
      <c r="S425">
        <f>'Raw counts'!S425/'Raw counts'!S$1246*10000</f>
        <v>4.2181072871342069</v>
      </c>
      <c r="T425">
        <f>'Raw counts'!T425/'Raw counts'!T$1246*10000</f>
        <v>3.1672506285012969</v>
      </c>
      <c r="U425">
        <f t="shared" si="24"/>
        <v>1</v>
      </c>
      <c r="V425">
        <f t="shared" si="25"/>
        <v>0.92694641957552726</v>
      </c>
      <c r="W425">
        <f t="shared" si="26"/>
        <v>3.6600743896705579</v>
      </c>
      <c r="X425">
        <f t="shared" si="27"/>
        <v>3.7522591902845721</v>
      </c>
    </row>
    <row r="426" spans="1:24" x14ac:dyDescent="0.25">
      <c r="A426">
        <v>434</v>
      </c>
      <c r="B426" t="s">
        <v>175</v>
      </c>
      <c r="C426">
        <v>26100</v>
      </c>
      <c r="D426">
        <v>879</v>
      </c>
      <c r="E426">
        <f>'Raw counts'!E426/'Raw counts'!E$1246*10000</f>
        <v>25.078090359401433</v>
      </c>
      <c r="F426">
        <f>'Raw counts'!F426/'Raw counts'!F$1246*10000</f>
        <v>31.744412855849767</v>
      </c>
      <c r="G426">
        <f>'Raw counts'!G426/'Raw counts'!G$1246*10000</f>
        <v>18.422361523596244</v>
      </c>
      <c r="H426">
        <f>'Raw counts'!H426/'Raw counts'!H$1246*10000</f>
        <v>37.859779488045554</v>
      </c>
      <c r="I426">
        <f>'Raw counts'!I426/'Raw counts'!I$1246*10000</f>
        <v>18.772885785335202</v>
      </c>
      <c r="J426">
        <f>'Raw counts'!J426/'Raw counts'!J$1246*10000</f>
        <v>49.68851883913252</v>
      </c>
      <c r="K426">
        <f>'Raw counts'!K426/'Raw counts'!K$1246*10000</f>
        <v>17.042438957162251</v>
      </c>
      <c r="L426">
        <f>'Raw counts'!L426/'Raw counts'!L$1246*10000</f>
        <v>33.436036028702489</v>
      </c>
      <c r="M426">
        <f>'Raw counts'!M426/'Raw counts'!M$1246*10000</f>
        <v>42.487423841889495</v>
      </c>
      <c r="N426">
        <f>'Raw counts'!N426/'Raw counts'!N$1246*10000</f>
        <v>53.474384664352399</v>
      </c>
      <c r="O426">
        <f>'Raw counts'!O426/'Raw counts'!O$1246*10000</f>
        <v>21.282785171195115</v>
      </c>
      <c r="P426">
        <f>'Raw counts'!P426/'Raw counts'!P$1246*10000</f>
        <v>19.672000617082741</v>
      </c>
      <c r="Q426">
        <f>'Raw counts'!Q426/'Raw counts'!Q$1246*10000</f>
        <v>17.817013409463883</v>
      </c>
      <c r="R426">
        <f>'Raw counts'!R426/'Raw counts'!R$1246*10000</f>
        <v>13.033959678947586</v>
      </c>
      <c r="S426">
        <f>'Raw counts'!S426/'Raw counts'!S$1246*10000</f>
        <v>28.620848773776398</v>
      </c>
      <c r="T426">
        <f>'Raw counts'!T426/'Raw counts'!T$1246*10000</f>
        <v>13.221906179756489</v>
      </c>
      <c r="U426">
        <f t="shared" si="24"/>
        <v>1</v>
      </c>
      <c r="V426">
        <f t="shared" si="25"/>
        <v>2.9376470553023799E-2</v>
      </c>
      <c r="W426">
        <f t="shared" si="26"/>
        <v>32.800633234346734</v>
      </c>
      <c r="X426">
        <f t="shared" si="27"/>
        <v>18.941418971703701</v>
      </c>
    </row>
    <row r="427" spans="1:24" x14ac:dyDescent="0.25">
      <c r="A427">
        <v>435</v>
      </c>
      <c r="B427" t="s">
        <v>762</v>
      </c>
      <c r="C427">
        <v>51500</v>
      </c>
      <c r="D427">
        <v>403</v>
      </c>
      <c r="E427">
        <f>'Raw counts'!E427/'Raw counts'!E$1246*10000</f>
        <v>0</v>
      </c>
      <c r="F427">
        <f>'Raw counts'!F427/'Raw counts'!F$1246*10000</f>
        <v>0</v>
      </c>
      <c r="G427">
        <f>'Raw counts'!G427/'Raw counts'!G$1246*10000</f>
        <v>0</v>
      </c>
      <c r="H427">
        <f>'Raw counts'!H427/'Raw counts'!H$1246*10000</f>
        <v>0</v>
      </c>
      <c r="I427">
        <f>'Raw counts'!I427/'Raw counts'!I$1246*10000</f>
        <v>0</v>
      </c>
      <c r="J427">
        <f>'Raw counts'!J427/'Raw counts'!J$1246*10000</f>
        <v>0</v>
      </c>
      <c r="K427">
        <f>'Raw counts'!K427/'Raw counts'!K$1246*10000</f>
        <v>0</v>
      </c>
      <c r="L427">
        <f>'Raw counts'!L427/'Raw counts'!L$1246*10000</f>
        <v>0</v>
      </c>
      <c r="M427">
        <f>'Raw counts'!M427/'Raw counts'!M$1246*10000</f>
        <v>0</v>
      </c>
      <c r="N427">
        <f>'Raw counts'!N427/'Raw counts'!N$1246*10000</f>
        <v>0</v>
      </c>
      <c r="O427">
        <f>'Raw counts'!O427/'Raw counts'!O$1246*10000</f>
        <v>0</v>
      </c>
      <c r="P427">
        <f>'Raw counts'!P427/'Raw counts'!P$1246*10000</f>
        <v>0</v>
      </c>
      <c r="Q427">
        <f>'Raw counts'!Q427/'Raw counts'!Q$1246*10000</f>
        <v>0</v>
      </c>
      <c r="R427">
        <f>'Raw counts'!R427/'Raw counts'!R$1246*10000</f>
        <v>0</v>
      </c>
      <c r="S427">
        <f>'Raw counts'!S427/'Raw counts'!S$1246*10000</f>
        <v>0</v>
      </c>
      <c r="T427">
        <f>'Raw counts'!T427/'Raw counts'!T$1246*10000</f>
        <v>0</v>
      </c>
      <c r="U427">
        <f t="shared" si="24"/>
        <v>0</v>
      </c>
      <c r="V427" t="str">
        <f t="shared" si="25"/>
        <v/>
      </c>
      <c r="W427">
        <f t="shared" si="26"/>
        <v>0</v>
      </c>
      <c r="X427">
        <f t="shared" si="27"/>
        <v>0</v>
      </c>
    </row>
    <row r="428" spans="1:24" x14ac:dyDescent="0.25">
      <c r="A428">
        <v>436</v>
      </c>
      <c r="B428" t="s">
        <v>176</v>
      </c>
      <c r="C428">
        <v>111900</v>
      </c>
      <c r="D428">
        <v>737</v>
      </c>
      <c r="E428">
        <f>'Raw counts'!E428/'Raw counts'!E$1246*10000</f>
        <v>4.2110582389354443</v>
      </c>
      <c r="F428">
        <f>'Raw counts'!F428/'Raw counts'!F$1246*10000</f>
        <v>3.295790595475701</v>
      </c>
      <c r="G428">
        <f>'Raw counts'!G428/'Raw counts'!G$1246*10000</f>
        <v>5.2118174862179414</v>
      </c>
      <c r="H428">
        <f>'Raw counts'!H428/'Raw counts'!H$1246*10000</f>
        <v>4.4210958044826167</v>
      </c>
      <c r="I428">
        <f>'Raw counts'!I428/'Raw counts'!I$1246*10000</f>
        <v>2.7011346453719716</v>
      </c>
      <c r="J428">
        <f>'Raw counts'!J428/'Raw counts'!J$1246*10000</f>
        <v>0</v>
      </c>
      <c r="K428">
        <f>'Raw counts'!K428/'Raw counts'!K$1246*10000</f>
        <v>1.1787784688195502</v>
      </c>
      <c r="L428">
        <f>'Raw counts'!L428/'Raw counts'!L$1246*10000</f>
        <v>1.824770479148097</v>
      </c>
      <c r="M428">
        <f>'Raw counts'!M428/'Raw counts'!M$1246*10000</f>
        <v>1.7390518586969217</v>
      </c>
      <c r="N428">
        <f>'Raw counts'!N428/'Raw counts'!N$1246*10000</f>
        <v>2.9947536932682324</v>
      </c>
      <c r="O428">
        <f>'Raw counts'!O428/'Raw counts'!O$1246*10000</f>
        <v>6.1894265142653015</v>
      </c>
      <c r="P428">
        <f>'Raw counts'!P428/'Raw counts'!P$1246*10000</f>
        <v>3.478555130619994</v>
      </c>
      <c r="Q428">
        <f>'Raw counts'!Q428/'Raw counts'!Q$1246*10000</f>
        <v>3.4183227065563724</v>
      </c>
      <c r="R428">
        <f>'Raw counts'!R428/'Raw counts'!R$1246*10000</f>
        <v>3.6462219748040923</v>
      </c>
      <c r="S428">
        <f>'Raw counts'!S428/'Raw counts'!S$1246*10000</f>
        <v>4.4106115123188552</v>
      </c>
      <c r="T428">
        <f>'Raw counts'!T428/'Raw counts'!T$1246*10000</f>
        <v>1.8839680462637021</v>
      </c>
      <c r="U428">
        <f t="shared" si="24"/>
        <v>1</v>
      </c>
      <c r="V428">
        <f t="shared" si="25"/>
        <v>0.19637358441373953</v>
      </c>
      <c r="W428">
        <f t="shared" si="26"/>
        <v>2.7578251270416478</v>
      </c>
      <c r="X428">
        <f t="shared" si="27"/>
        <v>3.8378509808047201</v>
      </c>
    </row>
    <row r="429" spans="1:24" x14ac:dyDescent="0.25">
      <c r="A429">
        <v>437</v>
      </c>
      <c r="B429" t="s">
        <v>763</v>
      </c>
      <c r="C429">
        <v>91400</v>
      </c>
      <c r="D429">
        <v>386</v>
      </c>
      <c r="E429">
        <f>'Raw counts'!E429/'Raw counts'!E$1246*10000</f>
        <v>0</v>
      </c>
      <c r="F429">
        <f>'Raw counts'!F429/'Raw counts'!F$1246*10000</f>
        <v>0</v>
      </c>
      <c r="G429">
        <f>'Raw counts'!G429/'Raw counts'!G$1246*10000</f>
        <v>0</v>
      </c>
      <c r="H429">
        <f>'Raw counts'!H429/'Raw counts'!H$1246*10000</f>
        <v>0</v>
      </c>
      <c r="I429">
        <f>'Raw counts'!I429/'Raw counts'!I$1246*10000</f>
        <v>0</v>
      </c>
      <c r="J429">
        <f>'Raw counts'!J429/'Raw counts'!J$1246*10000</f>
        <v>0</v>
      </c>
      <c r="K429">
        <f>'Raw counts'!K429/'Raw counts'!K$1246*10000</f>
        <v>0</v>
      </c>
      <c r="L429">
        <f>'Raw counts'!L429/'Raw counts'!L$1246*10000</f>
        <v>0</v>
      </c>
      <c r="M429">
        <f>'Raw counts'!M429/'Raw counts'!M$1246*10000</f>
        <v>0</v>
      </c>
      <c r="N429">
        <f>'Raw counts'!N429/'Raw counts'!N$1246*10000</f>
        <v>0</v>
      </c>
      <c r="O429">
        <f>'Raw counts'!O429/'Raw counts'!O$1246*10000</f>
        <v>0</v>
      </c>
      <c r="P429">
        <f>'Raw counts'!P429/'Raw counts'!P$1246*10000</f>
        <v>0</v>
      </c>
      <c r="Q429">
        <f>'Raw counts'!Q429/'Raw counts'!Q$1246*10000</f>
        <v>0</v>
      </c>
      <c r="R429">
        <f>'Raw counts'!R429/'Raw counts'!R$1246*10000</f>
        <v>0</v>
      </c>
      <c r="S429">
        <f>'Raw counts'!S429/'Raw counts'!S$1246*10000</f>
        <v>0</v>
      </c>
      <c r="T429">
        <f>'Raw counts'!T429/'Raw counts'!T$1246*10000</f>
        <v>0</v>
      </c>
      <c r="U429">
        <f t="shared" si="24"/>
        <v>0</v>
      </c>
      <c r="V429" t="str">
        <f t="shared" si="25"/>
        <v/>
      </c>
      <c r="W429">
        <f t="shared" si="26"/>
        <v>0</v>
      </c>
      <c r="X429">
        <f t="shared" si="27"/>
        <v>0</v>
      </c>
    </row>
    <row r="430" spans="1:24" x14ac:dyDescent="0.25">
      <c r="A430">
        <v>438</v>
      </c>
      <c r="B430" t="s">
        <v>764</v>
      </c>
      <c r="C430">
        <v>38400</v>
      </c>
      <c r="D430">
        <v>423</v>
      </c>
      <c r="E430">
        <f>'Raw counts'!E430/'Raw counts'!E$1246*10000</f>
        <v>0</v>
      </c>
      <c r="F430">
        <f>'Raw counts'!F430/'Raw counts'!F$1246*10000</f>
        <v>0</v>
      </c>
      <c r="G430">
        <f>'Raw counts'!G430/'Raw counts'!G$1246*10000</f>
        <v>0</v>
      </c>
      <c r="H430">
        <f>'Raw counts'!H430/'Raw counts'!H$1246*10000</f>
        <v>0</v>
      </c>
      <c r="I430">
        <f>'Raw counts'!I430/'Raw counts'!I$1246*10000</f>
        <v>0</v>
      </c>
      <c r="J430">
        <f>'Raw counts'!J430/'Raw counts'!J$1246*10000</f>
        <v>0</v>
      </c>
      <c r="K430">
        <f>'Raw counts'!K430/'Raw counts'!K$1246*10000</f>
        <v>0</v>
      </c>
      <c r="L430">
        <f>'Raw counts'!L430/'Raw counts'!L$1246*10000</f>
        <v>0</v>
      </c>
      <c r="M430">
        <f>'Raw counts'!M430/'Raw counts'!M$1246*10000</f>
        <v>0</v>
      </c>
      <c r="N430">
        <f>'Raw counts'!N430/'Raw counts'!N$1246*10000</f>
        <v>0</v>
      </c>
      <c r="O430">
        <f>'Raw counts'!O430/'Raw counts'!O$1246*10000</f>
        <v>0</v>
      </c>
      <c r="P430">
        <f>'Raw counts'!P430/'Raw counts'!P$1246*10000</f>
        <v>0</v>
      </c>
      <c r="Q430">
        <f>'Raw counts'!Q430/'Raw counts'!Q$1246*10000</f>
        <v>0</v>
      </c>
      <c r="R430">
        <f>'Raw counts'!R430/'Raw counts'!R$1246*10000</f>
        <v>0</v>
      </c>
      <c r="S430">
        <f>'Raw counts'!S430/'Raw counts'!S$1246*10000</f>
        <v>0</v>
      </c>
      <c r="T430">
        <f>'Raw counts'!T430/'Raw counts'!T$1246*10000</f>
        <v>0</v>
      </c>
      <c r="U430">
        <f t="shared" si="24"/>
        <v>0</v>
      </c>
      <c r="V430" t="str">
        <f t="shared" si="25"/>
        <v/>
      </c>
      <c r="W430">
        <f t="shared" si="26"/>
        <v>0</v>
      </c>
      <c r="X430">
        <f t="shared" si="27"/>
        <v>0</v>
      </c>
    </row>
    <row r="431" spans="1:24" x14ac:dyDescent="0.25">
      <c r="A431">
        <v>439</v>
      </c>
      <c r="B431" t="s">
        <v>765</v>
      </c>
      <c r="C431">
        <v>76300</v>
      </c>
      <c r="D431">
        <v>63</v>
      </c>
      <c r="E431">
        <f>'Raw counts'!E431/'Raw counts'!E$1246*10000</f>
        <v>0</v>
      </c>
      <c r="F431">
        <f>'Raw counts'!F431/'Raw counts'!F$1246*10000</f>
        <v>0</v>
      </c>
      <c r="G431">
        <f>'Raw counts'!G431/'Raw counts'!G$1246*10000</f>
        <v>0</v>
      </c>
      <c r="H431">
        <f>'Raw counts'!H431/'Raw counts'!H$1246*10000</f>
        <v>0</v>
      </c>
      <c r="I431">
        <f>'Raw counts'!I431/'Raw counts'!I$1246*10000</f>
        <v>0</v>
      </c>
      <c r="J431">
        <f>'Raw counts'!J431/'Raw counts'!J$1246*10000</f>
        <v>0</v>
      </c>
      <c r="K431">
        <f>'Raw counts'!K431/'Raw counts'!K$1246*10000</f>
        <v>0</v>
      </c>
      <c r="L431">
        <f>'Raw counts'!L431/'Raw counts'!L$1246*10000</f>
        <v>0</v>
      </c>
      <c r="M431">
        <f>'Raw counts'!M431/'Raw counts'!M$1246*10000</f>
        <v>0</v>
      </c>
      <c r="N431">
        <f>'Raw counts'!N431/'Raw counts'!N$1246*10000</f>
        <v>0</v>
      </c>
      <c r="O431">
        <f>'Raw counts'!O431/'Raw counts'!O$1246*10000</f>
        <v>0</v>
      </c>
      <c r="P431">
        <f>'Raw counts'!P431/'Raw counts'!P$1246*10000</f>
        <v>0</v>
      </c>
      <c r="Q431">
        <f>'Raw counts'!Q431/'Raw counts'!Q$1246*10000</f>
        <v>0</v>
      </c>
      <c r="R431">
        <f>'Raw counts'!R431/'Raw counts'!R$1246*10000</f>
        <v>0</v>
      </c>
      <c r="S431">
        <f>'Raw counts'!S431/'Raw counts'!S$1246*10000</f>
        <v>0</v>
      </c>
      <c r="T431">
        <f>'Raw counts'!T431/'Raw counts'!T$1246*10000</f>
        <v>0</v>
      </c>
      <c r="U431">
        <f t="shared" si="24"/>
        <v>0</v>
      </c>
      <c r="V431" t="str">
        <f t="shared" si="25"/>
        <v/>
      </c>
      <c r="W431">
        <f t="shared" si="26"/>
        <v>0</v>
      </c>
      <c r="X431">
        <f t="shared" si="27"/>
        <v>0</v>
      </c>
    </row>
    <row r="432" spans="1:24" x14ac:dyDescent="0.25">
      <c r="A432">
        <v>440</v>
      </c>
      <c r="B432" t="s">
        <v>177</v>
      </c>
      <c r="C432">
        <v>21800</v>
      </c>
      <c r="D432">
        <v>723</v>
      </c>
      <c r="E432">
        <f>'Raw counts'!E432/'Raw counts'!E$1246*10000</f>
        <v>9.1107483545909211</v>
      </c>
      <c r="F432">
        <f>'Raw counts'!F432/'Raw counts'!F$1246*10000</f>
        <v>12.319079747272355</v>
      </c>
      <c r="G432">
        <f>'Raw counts'!G432/'Raw counts'!G$1246*10000</f>
        <v>7.2796841767535083</v>
      </c>
      <c r="H432">
        <f>'Raw counts'!H432/'Raw counts'!H$1246*10000</f>
        <v>7.0327390286858549</v>
      </c>
      <c r="I432">
        <f>'Raw counts'!I432/'Raw counts'!I$1246*10000</f>
        <v>11.209708778293683</v>
      </c>
      <c r="J432">
        <f>'Raw counts'!J432/'Raw counts'!J$1246*10000</f>
        <v>12.643632745572035</v>
      </c>
      <c r="K432">
        <f>'Raw counts'!K432/'Raw counts'!K$1246*10000</f>
        <v>11.289296280983255</v>
      </c>
      <c r="L432">
        <f>'Raw counts'!L432/'Raw counts'!L$1246*10000</f>
        <v>7.9367340542872613</v>
      </c>
      <c r="M432">
        <f>'Raw counts'!M432/'Raw counts'!M$1246*10000</f>
        <v>6.2060282016243082</v>
      </c>
      <c r="N432">
        <f>'Raw counts'!N432/'Raw counts'!N$1246*10000</f>
        <v>6.0835834187857287</v>
      </c>
      <c r="O432">
        <f>'Raw counts'!O432/'Raw counts'!O$1246*10000</f>
        <v>5.6102730332876201</v>
      </c>
      <c r="P432">
        <f>'Raw counts'!P432/'Raw counts'!P$1246*10000</f>
        <v>10.505336023946793</v>
      </c>
      <c r="Q432">
        <f>'Raw counts'!Q432/'Raw counts'!Q$1246*10000</f>
        <v>12.654749903487035</v>
      </c>
      <c r="R432">
        <f>'Raw counts'!R432/'Raw counts'!R$1246*10000</f>
        <v>14.456499801512001</v>
      </c>
      <c r="S432">
        <f>'Raw counts'!S432/'Raw counts'!S$1246*10000</f>
        <v>10.695308275700024</v>
      </c>
      <c r="T432">
        <f>'Raw counts'!T432/'Raw counts'!T$1246*10000</f>
        <v>13.686072220140302</v>
      </c>
      <c r="U432">
        <f t="shared" si="24"/>
        <v>1</v>
      </c>
      <c r="V432">
        <f t="shared" si="25"/>
        <v>0.1573798438135903</v>
      </c>
      <c r="W432">
        <f t="shared" si="26"/>
        <v>9.1111234786848918</v>
      </c>
      <c r="X432">
        <f t="shared" si="27"/>
        <v>11.268039876345627</v>
      </c>
    </row>
    <row r="433" spans="1:24" x14ac:dyDescent="0.25">
      <c r="A433">
        <v>441</v>
      </c>
      <c r="B433" t="s">
        <v>178</v>
      </c>
      <c r="C433">
        <v>15400</v>
      </c>
      <c r="D433">
        <v>394</v>
      </c>
      <c r="E433">
        <f>'Raw counts'!E433/'Raw counts'!E$1246*10000</f>
        <v>0.21303000502849898</v>
      </c>
      <c r="F433">
        <f>'Raw counts'!F433/'Raw counts'!F$1246*10000</f>
        <v>0.42968043579984067</v>
      </c>
      <c r="G433">
        <f>'Raw counts'!G433/'Raw counts'!G$1246*10000</f>
        <v>1.2298104058820643</v>
      </c>
      <c r="H433">
        <f>'Raw counts'!H433/'Raw counts'!H$1246*10000</f>
        <v>0</v>
      </c>
      <c r="I433">
        <f>'Raw counts'!I433/'Raw counts'!I$1246*10000</f>
        <v>0.54585429291891929</v>
      </c>
      <c r="J433">
        <f>'Raw counts'!J433/'Raw counts'!J$1246*10000</f>
        <v>7.7825390952858162E-2</v>
      </c>
      <c r="K433">
        <f>'Raw counts'!K433/'Raw counts'!K$1246*10000</f>
        <v>0.21112450187812837</v>
      </c>
      <c r="L433">
        <f>'Raw counts'!L433/'Raw counts'!L$1246*10000</f>
        <v>0.31882606884743697</v>
      </c>
      <c r="M433">
        <f>'Raw counts'!M433/'Raw counts'!M$1246*10000</f>
        <v>0.85247640132202041</v>
      </c>
      <c r="N433">
        <f>'Raw counts'!N433/'Raw counts'!N$1246*10000</f>
        <v>0.58797520155789906</v>
      </c>
      <c r="O433">
        <f>'Raw counts'!O433/'Raw counts'!O$1246*10000</f>
        <v>0.34926049616211347</v>
      </c>
      <c r="P433">
        <f>'Raw counts'!P433/'Raw counts'!P$1246*10000</f>
        <v>0.34835316043404807</v>
      </c>
      <c r="Q433">
        <f>'Raw counts'!Q433/'Raw counts'!Q$1246*10000</f>
        <v>0.94401353814783551</v>
      </c>
      <c r="R433">
        <f>'Raw counts'!R433/'Raw counts'!R$1246*10000</f>
        <v>0.42111296047033187</v>
      </c>
      <c r="S433">
        <f>'Raw counts'!S433/'Raw counts'!S$1246*10000</f>
        <v>0.45295111808152549</v>
      </c>
      <c r="T433">
        <f>'Raw counts'!T433/'Raw counts'!T$1246*10000</f>
        <v>0.40273229974477692</v>
      </c>
      <c r="U433">
        <f t="shared" si="24"/>
        <v>1</v>
      </c>
      <c r="V433">
        <f t="shared" si="25"/>
        <v>0.81926133119194322</v>
      </c>
      <c r="W433">
        <f t="shared" si="26"/>
        <v>0.44666027041876666</v>
      </c>
      <c r="X433">
        <f t="shared" si="27"/>
        <v>0.48640392884010525</v>
      </c>
    </row>
    <row r="434" spans="1:24" x14ac:dyDescent="0.25">
      <c r="A434">
        <v>442</v>
      </c>
      <c r="B434" t="s">
        <v>179</v>
      </c>
      <c r="C434">
        <v>26000</v>
      </c>
      <c r="D434">
        <v>879</v>
      </c>
      <c r="E434">
        <f>'Raw counts'!E434/'Raw counts'!E$1246*10000</f>
        <v>7.6294466917183348</v>
      </c>
      <c r="F434">
        <f>'Raw counts'!F434/'Raw counts'!F$1246*10000</f>
        <v>16.837806967716833</v>
      </c>
      <c r="G434">
        <f>'Raw counts'!G434/'Raw counts'!G$1246*10000</f>
        <v>2.9902244949471153</v>
      </c>
      <c r="H434">
        <f>'Raw counts'!H434/'Raw counts'!H$1246*10000</f>
        <v>1.9180197350961421</v>
      </c>
      <c r="I434">
        <f>'Raw counts'!I434/'Raw counts'!I$1246*10000</f>
        <v>12.729097016315416</v>
      </c>
      <c r="J434">
        <f>'Raw counts'!J434/'Raw counts'!J$1246*10000</f>
        <v>18.480537067036398</v>
      </c>
      <c r="K434">
        <f>'Raw counts'!K434/'Raw counts'!K$1246*10000</f>
        <v>6.2926830698675493</v>
      </c>
      <c r="L434">
        <f>'Raw counts'!L434/'Raw counts'!L$1246*10000</f>
        <v>27.982075191397396</v>
      </c>
      <c r="M434">
        <f>'Raw counts'!M434/'Raw counts'!M$1246*10000</f>
        <v>18.157747348159035</v>
      </c>
      <c r="N434">
        <f>'Raw counts'!N434/'Raw counts'!N$1246*10000</f>
        <v>35.866487295031845</v>
      </c>
      <c r="O434">
        <f>'Raw counts'!O434/'Raw counts'!O$1246*10000</f>
        <v>14.518626194890894</v>
      </c>
      <c r="P434">
        <f>'Raw counts'!P434/'Raw counts'!P$1246*10000</f>
        <v>14.491491474056398</v>
      </c>
      <c r="Q434">
        <f>'Raw counts'!Q434/'Raw counts'!Q$1246*10000</f>
        <v>11.184076180898829</v>
      </c>
      <c r="R434">
        <f>'Raw counts'!R434/'Raw counts'!R$1246*10000</f>
        <v>8.7355261678052969</v>
      </c>
      <c r="S434">
        <f>'Raw counts'!S434/'Raw counts'!S$1246*10000</f>
        <v>26.961915303802805</v>
      </c>
      <c r="T434">
        <f>'Raw counts'!T434/'Raw counts'!T$1246*10000</f>
        <v>4.3890994700998567</v>
      </c>
      <c r="U434">
        <f t="shared" si="24"/>
        <v>1</v>
      </c>
      <c r="V434">
        <f t="shared" si="25"/>
        <v>0.77246567072199279</v>
      </c>
      <c r="W434">
        <f t="shared" si="26"/>
        <v>14.888412487728607</v>
      </c>
      <c r="X434">
        <f t="shared" si="27"/>
        <v>13.380122465259014</v>
      </c>
    </row>
    <row r="435" spans="1:24" x14ac:dyDescent="0.25">
      <c r="A435">
        <v>443</v>
      </c>
      <c r="B435" t="s">
        <v>180</v>
      </c>
      <c r="C435">
        <v>112100</v>
      </c>
      <c r="D435">
        <v>618</v>
      </c>
      <c r="E435">
        <f>'Raw counts'!E435/'Raw counts'!E$1246*10000</f>
        <v>13.212814497930388</v>
      </c>
      <c r="F435">
        <f>'Raw counts'!F435/'Raw counts'!F$1246*10000</f>
        <v>17.598010815670399</v>
      </c>
      <c r="G435">
        <f>'Raw counts'!G435/'Raw counts'!G$1246*10000</f>
        <v>18.283511961641818</v>
      </c>
      <c r="H435">
        <f>'Raw counts'!H435/'Raw counts'!H$1246*10000</f>
        <v>20.971555405438011</v>
      </c>
      <c r="I435">
        <f>'Raw counts'!I435/'Raw counts'!I$1246*10000</f>
        <v>14.445442988895524</v>
      </c>
      <c r="J435">
        <f>'Raw counts'!J435/'Raw counts'!J$1246*10000</f>
        <v>18.085423543737271</v>
      </c>
      <c r="K435">
        <f>'Raw counts'!K435/'Raw counts'!K$1246*10000</f>
        <v>21.493647205092795</v>
      </c>
      <c r="L435">
        <f>'Raw counts'!L435/'Raw counts'!L$1246*10000</f>
        <v>21.442749013335067</v>
      </c>
      <c r="M435">
        <f>'Raw counts'!M435/'Raw counts'!M$1246*10000</f>
        <v>23.681794428725727</v>
      </c>
      <c r="N435">
        <f>'Raw counts'!N435/'Raw counts'!N$1246*10000</f>
        <v>34.667017883853731</v>
      </c>
      <c r="O435">
        <f>'Raw counts'!O435/'Raw counts'!O$1246*10000</f>
        <v>20.721315765972477</v>
      </c>
      <c r="P435">
        <f>'Raw counts'!P435/'Raw counts'!P$1246*10000</f>
        <v>24.444438915029199</v>
      </c>
      <c r="Q435">
        <f>'Raw counts'!Q435/'Raw counts'!Q$1246*10000</f>
        <v>25.52314497613385</v>
      </c>
      <c r="R435">
        <f>'Raw counts'!R435/'Raw counts'!R$1246*10000</f>
        <v>13.301006922172675</v>
      </c>
      <c r="S435">
        <f>'Raw counts'!S435/'Raw counts'!S$1246*10000</f>
        <v>15.270114568323431</v>
      </c>
      <c r="T435">
        <f>'Raw counts'!T435/'Raw counts'!T$1246*10000</f>
        <v>19.017155713372009</v>
      </c>
      <c r="U435">
        <f t="shared" si="24"/>
        <v>1</v>
      </c>
      <c r="V435">
        <f t="shared" si="25"/>
        <v>0.81896800929614688</v>
      </c>
      <c r="W435">
        <f t="shared" si="26"/>
        <v>20.388196774432075</v>
      </c>
      <c r="X435">
        <f t="shared" si="27"/>
        <v>19.712862810167273</v>
      </c>
    </row>
    <row r="436" spans="1:24" x14ac:dyDescent="0.25">
      <c r="A436">
        <v>444</v>
      </c>
      <c r="B436" t="s">
        <v>766</v>
      </c>
      <c r="C436">
        <v>67100</v>
      </c>
      <c r="D436">
        <v>856</v>
      </c>
      <c r="E436">
        <f>'Raw counts'!E436/'Raw counts'!E$1246*10000</f>
        <v>0</v>
      </c>
      <c r="F436">
        <f>'Raw counts'!F436/'Raw counts'!F$1246*10000</f>
        <v>0</v>
      </c>
      <c r="G436">
        <f>'Raw counts'!G436/'Raw counts'!G$1246*10000</f>
        <v>0</v>
      </c>
      <c r="H436">
        <f>'Raw counts'!H436/'Raw counts'!H$1246*10000</f>
        <v>0</v>
      </c>
      <c r="I436">
        <f>'Raw counts'!I436/'Raw counts'!I$1246*10000</f>
        <v>0</v>
      </c>
      <c r="J436">
        <f>'Raw counts'!J436/'Raw counts'!J$1246*10000</f>
        <v>0</v>
      </c>
      <c r="K436">
        <f>'Raw counts'!K436/'Raw counts'!K$1246*10000</f>
        <v>0</v>
      </c>
      <c r="L436">
        <f>'Raw counts'!L436/'Raw counts'!L$1246*10000</f>
        <v>0</v>
      </c>
      <c r="M436">
        <f>'Raw counts'!M436/'Raw counts'!M$1246*10000</f>
        <v>0</v>
      </c>
      <c r="N436">
        <f>'Raw counts'!N436/'Raw counts'!N$1246*10000</f>
        <v>0</v>
      </c>
      <c r="O436">
        <f>'Raw counts'!O436/'Raw counts'!O$1246*10000</f>
        <v>0</v>
      </c>
      <c r="P436">
        <f>'Raw counts'!P436/'Raw counts'!P$1246*10000</f>
        <v>0</v>
      </c>
      <c r="Q436">
        <f>'Raw counts'!Q436/'Raw counts'!Q$1246*10000</f>
        <v>0</v>
      </c>
      <c r="R436">
        <f>'Raw counts'!R436/'Raw counts'!R$1246*10000</f>
        <v>0</v>
      </c>
      <c r="S436">
        <f>'Raw counts'!S436/'Raw counts'!S$1246*10000</f>
        <v>0</v>
      </c>
      <c r="T436">
        <f>'Raw counts'!T436/'Raw counts'!T$1246*10000</f>
        <v>0</v>
      </c>
      <c r="U436">
        <f t="shared" si="24"/>
        <v>0</v>
      </c>
      <c r="V436" t="str">
        <f t="shared" si="25"/>
        <v/>
      </c>
      <c r="W436">
        <f t="shared" si="26"/>
        <v>0</v>
      </c>
      <c r="X436">
        <f t="shared" si="27"/>
        <v>0</v>
      </c>
    </row>
    <row r="437" spans="1:24" x14ac:dyDescent="0.25">
      <c r="A437">
        <v>445</v>
      </c>
      <c r="B437" t="s">
        <v>767</v>
      </c>
      <c r="C437">
        <v>91500</v>
      </c>
      <c r="D437">
        <v>386</v>
      </c>
      <c r="E437">
        <f>'Raw counts'!E437/'Raw counts'!E$1246*10000</f>
        <v>0</v>
      </c>
      <c r="F437">
        <f>'Raw counts'!F437/'Raw counts'!F$1246*10000</f>
        <v>0</v>
      </c>
      <c r="G437">
        <f>'Raw counts'!G437/'Raw counts'!G$1246*10000</f>
        <v>0</v>
      </c>
      <c r="H437">
        <f>'Raw counts'!H437/'Raw counts'!H$1246*10000</f>
        <v>0</v>
      </c>
      <c r="I437">
        <f>'Raw counts'!I437/'Raw counts'!I$1246*10000</f>
        <v>0</v>
      </c>
      <c r="J437">
        <f>'Raw counts'!J437/'Raw counts'!J$1246*10000</f>
        <v>0</v>
      </c>
      <c r="K437">
        <f>'Raw counts'!K437/'Raw counts'!K$1246*10000</f>
        <v>0</v>
      </c>
      <c r="L437">
        <f>'Raw counts'!L437/'Raw counts'!L$1246*10000</f>
        <v>0</v>
      </c>
      <c r="M437">
        <f>'Raw counts'!M437/'Raw counts'!M$1246*10000</f>
        <v>0</v>
      </c>
      <c r="N437">
        <f>'Raw counts'!N437/'Raw counts'!N$1246*10000</f>
        <v>0</v>
      </c>
      <c r="O437">
        <f>'Raw counts'!O437/'Raw counts'!O$1246*10000</f>
        <v>0</v>
      </c>
      <c r="P437">
        <f>'Raw counts'!P437/'Raw counts'!P$1246*10000</f>
        <v>0</v>
      </c>
      <c r="Q437">
        <f>'Raw counts'!Q437/'Raw counts'!Q$1246*10000</f>
        <v>0</v>
      </c>
      <c r="R437">
        <f>'Raw counts'!R437/'Raw counts'!R$1246*10000</f>
        <v>0</v>
      </c>
      <c r="S437">
        <f>'Raw counts'!S437/'Raw counts'!S$1246*10000</f>
        <v>0</v>
      </c>
      <c r="T437">
        <f>'Raw counts'!T437/'Raw counts'!T$1246*10000</f>
        <v>0</v>
      </c>
      <c r="U437">
        <f t="shared" si="24"/>
        <v>0</v>
      </c>
      <c r="V437" t="str">
        <f t="shared" si="25"/>
        <v/>
      </c>
      <c r="W437">
        <f t="shared" si="26"/>
        <v>0</v>
      </c>
      <c r="X437">
        <f t="shared" si="27"/>
        <v>0</v>
      </c>
    </row>
    <row r="438" spans="1:24" x14ac:dyDescent="0.25">
      <c r="A438">
        <v>446</v>
      </c>
      <c r="B438" t="s">
        <v>768</v>
      </c>
      <c r="C438">
        <v>38500</v>
      </c>
      <c r="D438">
        <v>423</v>
      </c>
      <c r="E438">
        <f>'Raw counts'!E438/'Raw counts'!E$1246*10000</f>
        <v>0</v>
      </c>
      <c r="F438">
        <f>'Raw counts'!F438/'Raw counts'!F$1246*10000</f>
        <v>0</v>
      </c>
      <c r="G438">
        <f>'Raw counts'!G438/'Raw counts'!G$1246*10000</f>
        <v>0</v>
      </c>
      <c r="H438">
        <f>'Raw counts'!H438/'Raw counts'!H$1246*10000</f>
        <v>0</v>
      </c>
      <c r="I438">
        <f>'Raw counts'!I438/'Raw counts'!I$1246*10000</f>
        <v>0</v>
      </c>
      <c r="J438">
        <f>'Raw counts'!J438/'Raw counts'!J$1246*10000</f>
        <v>0</v>
      </c>
      <c r="K438">
        <f>'Raw counts'!K438/'Raw counts'!K$1246*10000</f>
        <v>0</v>
      </c>
      <c r="L438">
        <f>'Raw counts'!L438/'Raw counts'!L$1246*10000</f>
        <v>0</v>
      </c>
      <c r="M438">
        <f>'Raw counts'!M438/'Raw counts'!M$1246*10000</f>
        <v>0</v>
      </c>
      <c r="N438">
        <f>'Raw counts'!N438/'Raw counts'!N$1246*10000</f>
        <v>0</v>
      </c>
      <c r="O438">
        <f>'Raw counts'!O438/'Raw counts'!O$1246*10000</f>
        <v>0</v>
      </c>
      <c r="P438">
        <f>'Raw counts'!P438/'Raw counts'!P$1246*10000</f>
        <v>0</v>
      </c>
      <c r="Q438">
        <f>'Raw counts'!Q438/'Raw counts'!Q$1246*10000</f>
        <v>0</v>
      </c>
      <c r="R438">
        <f>'Raw counts'!R438/'Raw counts'!R$1246*10000</f>
        <v>0</v>
      </c>
      <c r="S438">
        <f>'Raw counts'!S438/'Raw counts'!S$1246*10000</f>
        <v>0</v>
      </c>
      <c r="T438">
        <f>'Raw counts'!T438/'Raw counts'!T$1246*10000</f>
        <v>0</v>
      </c>
      <c r="U438">
        <f t="shared" si="24"/>
        <v>0</v>
      </c>
      <c r="V438" t="str">
        <f t="shared" si="25"/>
        <v/>
      </c>
      <c r="W438">
        <f t="shared" si="26"/>
        <v>0</v>
      </c>
      <c r="X438">
        <f t="shared" si="27"/>
        <v>0</v>
      </c>
    </row>
    <row r="439" spans="1:24" x14ac:dyDescent="0.25">
      <c r="A439">
        <v>447</v>
      </c>
      <c r="B439" t="s">
        <v>769</v>
      </c>
      <c r="C439">
        <v>76400</v>
      </c>
      <c r="D439">
        <v>63</v>
      </c>
      <c r="E439">
        <f>'Raw counts'!E439/'Raw counts'!E$1246*10000</f>
        <v>0</v>
      </c>
      <c r="F439">
        <f>'Raw counts'!F439/'Raw counts'!F$1246*10000</f>
        <v>0</v>
      </c>
      <c r="G439">
        <f>'Raw counts'!G439/'Raw counts'!G$1246*10000</f>
        <v>0</v>
      </c>
      <c r="H439">
        <f>'Raw counts'!H439/'Raw counts'!H$1246*10000</f>
        <v>0</v>
      </c>
      <c r="I439">
        <f>'Raw counts'!I439/'Raw counts'!I$1246*10000</f>
        <v>0</v>
      </c>
      <c r="J439">
        <f>'Raw counts'!J439/'Raw counts'!J$1246*10000</f>
        <v>0</v>
      </c>
      <c r="K439">
        <f>'Raw counts'!K439/'Raw counts'!K$1246*10000</f>
        <v>0</v>
      </c>
      <c r="L439">
        <f>'Raw counts'!L439/'Raw counts'!L$1246*10000</f>
        <v>0</v>
      </c>
      <c r="M439">
        <f>'Raw counts'!M439/'Raw counts'!M$1246*10000</f>
        <v>0</v>
      </c>
      <c r="N439">
        <f>'Raw counts'!N439/'Raw counts'!N$1246*10000</f>
        <v>0</v>
      </c>
      <c r="O439">
        <f>'Raw counts'!O439/'Raw counts'!O$1246*10000</f>
        <v>0</v>
      </c>
      <c r="P439">
        <f>'Raw counts'!P439/'Raw counts'!P$1246*10000</f>
        <v>0</v>
      </c>
      <c r="Q439">
        <f>'Raw counts'!Q439/'Raw counts'!Q$1246*10000</f>
        <v>0</v>
      </c>
      <c r="R439">
        <f>'Raw counts'!R439/'Raw counts'!R$1246*10000</f>
        <v>0</v>
      </c>
      <c r="S439">
        <f>'Raw counts'!S439/'Raw counts'!S$1246*10000</f>
        <v>0</v>
      </c>
      <c r="T439">
        <f>'Raw counts'!T439/'Raw counts'!T$1246*10000</f>
        <v>0</v>
      </c>
      <c r="U439">
        <f t="shared" si="24"/>
        <v>0</v>
      </c>
      <c r="V439" t="str">
        <f t="shared" si="25"/>
        <v/>
      </c>
      <c r="W439">
        <f t="shared" si="26"/>
        <v>0</v>
      </c>
      <c r="X439">
        <f t="shared" si="27"/>
        <v>0</v>
      </c>
    </row>
    <row r="440" spans="1:24" x14ac:dyDescent="0.25">
      <c r="A440">
        <v>448</v>
      </c>
      <c r="B440" t="s">
        <v>181</v>
      </c>
      <c r="C440">
        <v>21500</v>
      </c>
      <c r="D440">
        <v>723</v>
      </c>
      <c r="E440">
        <f>'Raw counts'!E440/'Raw counts'!E$1246*10000</f>
        <v>2.1253458641215359</v>
      </c>
      <c r="F440">
        <f>'Raw counts'!F440/'Raw counts'!F$1246*10000</f>
        <v>2.7244572687528361</v>
      </c>
      <c r="G440">
        <f>'Raw counts'!G440/'Raw counts'!G$1246*10000</f>
        <v>2.4596208117641285</v>
      </c>
      <c r="H440">
        <f>'Raw counts'!H440/'Raw counts'!H$1246*10000</f>
        <v>3.7395353325773844</v>
      </c>
      <c r="I440">
        <f>'Raw counts'!I440/'Raw counts'!I$1246*10000</f>
        <v>4.2430323387718056</v>
      </c>
      <c r="J440">
        <f>'Raw counts'!J440/'Raw counts'!J$1246*10000</f>
        <v>0.63457626469253592</v>
      </c>
      <c r="K440">
        <f>'Raw counts'!K440/'Raw counts'!K$1246*10000</f>
        <v>14.321278710733042</v>
      </c>
      <c r="L440">
        <f>'Raw counts'!L440/'Raw counts'!L$1246*10000</f>
        <v>2.8219498859688041</v>
      </c>
      <c r="M440">
        <f>'Raw counts'!M440/'Raw counts'!M$1246*10000</f>
        <v>3.2820341450897788</v>
      </c>
      <c r="N440">
        <f>'Raw counts'!N440/'Raw counts'!N$1246*10000</f>
        <v>1.583613209529275</v>
      </c>
      <c r="O440">
        <f>'Raw counts'!O440/'Raw counts'!O$1246*10000</f>
        <v>8.4971984002985064</v>
      </c>
      <c r="P440">
        <f>'Raw counts'!P440/'Raw counts'!P$1246*10000</f>
        <v>5.3447327758023944</v>
      </c>
      <c r="Q440">
        <f>'Raw counts'!Q440/'Raw counts'!Q$1246*10000</f>
        <v>3.1301501528059812</v>
      </c>
      <c r="R440">
        <f>'Raw counts'!R440/'Raw counts'!R$1246*10000</f>
        <v>7.54408462110875</v>
      </c>
      <c r="S440">
        <f>'Raw counts'!S440/'Raw counts'!S$1246*10000</f>
        <v>3.9463366162852913</v>
      </c>
      <c r="T440">
        <f>'Raw counts'!T440/'Raw counts'!T$1246*10000</f>
        <v>19.064937511646811</v>
      </c>
      <c r="U440">
        <f t="shared" si="24"/>
        <v>1</v>
      </c>
      <c r="V440">
        <f t="shared" si="25"/>
        <v>0.10771772890282481</v>
      </c>
      <c r="W440">
        <f t="shared" si="26"/>
        <v>3.7935443832001128</v>
      </c>
      <c r="X440">
        <f t="shared" si="27"/>
        <v>7.9212400129912881</v>
      </c>
    </row>
    <row r="441" spans="1:24" x14ac:dyDescent="0.25">
      <c r="A441">
        <v>449</v>
      </c>
      <c r="B441" t="s">
        <v>182</v>
      </c>
      <c r="C441">
        <v>112200</v>
      </c>
      <c r="D441">
        <v>618</v>
      </c>
      <c r="E441">
        <f>'Raw counts'!E441/'Raw counts'!E$1246*10000</f>
        <v>0.1238546540863366</v>
      </c>
      <c r="F441">
        <f>'Raw counts'!F441/'Raw counts'!F$1246*10000</f>
        <v>0.78853442613816915</v>
      </c>
      <c r="G441">
        <f>'Raw counts'!G441/'Raw counts'!G$1246*10000</f>
        <v>0.65953541928352644</v>
      </c>
      <c r="H441">
        <f>'Raw counts'!H441/'Raw counts'!H$1246*10000</f>
        <v>0.10253564621583151</v>
      </c>
      <c r="I441">
        <f>'Raw counts'!I441/'Raw counts'!I$1246*10000</f>
        <v>0.62463738674226854</v>
      </c>
      <c r="J441">
        <f>'Raw counts'!J441/'Raw counts'!J$1246*10000</f>
        <v>0</v>
      </c>
      <c r="K441">
        <f>'Raw counts'!K441/'Raw counts'!K$1246*10000</f>
        <v>0.32255132231380729</v>
      </c>
      <c r="L441">
        <f>'Raw counts'!L441/'Raw counts'!L$1246*10000</f>
        <v>0.48163086996102183</v>
      </c>
      <c r="M441">
        <f>'Raw counts'!M441/'Raw counts'!M$1246*10000</f>
        <v>0.70755541309727699</v>
      </c>
      <c r="N441">
        <f>'Raw counts'!N441/'Raw counts'!N$1246*10000</f>
        <v>0.59581487091200436</v>
      </c>
      <c r="O441">
        <f>'Raw counts'!O441/'Raw counts'!O$1246*10000</f>
        <v>0</v>
      </c>
      <c r="P441">
        <f>'Raw counts'!P441/'Raw counts'!P$1246*10000</f>
        <v>0.19905894881945602</v>
      </c>
      <c r="Q441">
        <f>'Raw counts'!Q441/'Raw counts'!Q$1246*10000</f>
        <v>0.51175470752224772</v>
      </c>
      <c r="R441">
        <f>'Raw counts'!R441/'Raw counts'!R$1246*10000</f>
        <v>1.1606284032474998</v>
      </c>
      <c r="S441">
        <f>'Raw counts'!S441/'Raw counts'!S$1246*10000</f>
        <v>0.8379595684508222</v>
      </c>
      <c r="T441">
        <f>'Raw counts'!T441/'Raw counts'!T$1246*10000</f>
        <v>0.92150610958550649</v>
      </c>
      <c r="U441">
        <f t="shared" si="24"/>
        <v>1</v>
      </c>
      <c r="V441">
        <f t="shared" si="25"/>
        <v>0.37956677509061598</v>
      </c>
      <c r="W441">
        <f t="shared" si="26"/>
        <v>0.4406650008750243</v>
      </c>
      <c r="X441">
        <f t="shared" si="27"/>
        <v>0.60515128960425535</v>
      </c>
    </row>
    <row r="442" spans="1:24" x14ac:dyDescent="0.25">
      <c r="A442">
        <v>450</v>
      </c>
      <c r="B442" t="s">
        <v>183</v>
      </c>
      <c r="C442">
        <v>6400</v>
      </c>
      <c r="D442">
        <v>369</v>
      </c>
      <c r="E442">
        <f>'Raw counts'!E442/'Raw counts'!E$1246*10000</f>
        <v>2.7792984376973937</v>
      </c>
      <c r="F442">
        <f>'Raw counts'!F442/'Raw counts'!F$1246*10000</f>
        <v>3.1541377045526766</v>
      </c>
      <c r="G442">
        <f>'Raw counts'!G442/'Raw counts'!G$1246*10000</f>
        <v>5.2961190059759859</v>
      </c>
      <c r="H442">
        <f>'Raw counts'!H442/'Raw counts'!H$1246*10000</f>
        <v>18.619267051074814</v>
      </c>
      <c r="I442">
        <f>'Raw counts'!I442/'Raw counts'!I$1246*10000</f>
        <v>9.3245418903778265</v>
      </c>
      <c r="J442">
        <f>'Raw counts'!J442/'Raw counts'!J$1246*10000</f>
        <v>3.1429484807885029</v>
      </c>
      <c r="K442">
        <f>'Raw counts'!K442/'Raw counts'!K$1246*10000</f>
        <v>6.3747870428201541</v>
      </c>
      <c r="L442">
        <f>'Raw counts'!L442/'Raw counts'!L$1246*10000</f>
        <v>7.9570846544264588</v>
      </c>
      <c r="M442">
        <f>'Raw counts'!M442/'Raw counts'!M$1246*10000</f>
        <v>7.4506437475544578</v>
      </c>
      <c r="N442">
        <f>'Raw counts'!N442/'Raw counts'!N$1246*10000</f>
        <v>5.2368991285423547</v>
      </c>
      <c r="O442">
        <f>'Raw counts'!O442/'Raw counts'!O$1246*10000</f>
        <v>4.4784921849648223</v>
      </c>
      <c r="P442">
        <f>'Raw counts'!P442/'Raw counts'!P$1246*10000</f>
        <v>3.8070023961720962</v>
      </c>
      <c r="Q442">
        <f>'Raw counts'!Q442/'Raw counts'!Q$1246*10000</f>
        <v>2.0470188300889909</v>
      </c>
      <c r="R442">
        <f>'Raw counts'!R442/'Raw counts'!R$1246*10000</f>
        <v>1.9720411807391149</v>
      </c>
      <c r="S442">
        <f>'Raw counts'!S442/'Raw counts'!S$1246*10000</f>
        <v>16.821472147752655</v>
      </c>
      <c r="T442">
        <f>'Raw counts'!T442/'Raw counts'!T$1246*10000</f>
        <v>7.3447449919555927</v>
      </c>
      <c r="U442">
        <f t="shared" si="24"/>
        <v>1</v>
      </c>
      <c r="V442">
        <f t="shared" si="25"/>
        <v>0.74653029399056048</v>
      </c>
      <c r="W442">
        <f t="shared" si="26"/>
        <v>6.9335727143810626</v>
      </c>
      <c r="X442">
        <f t="shared" si="27"/>
        <v>6.078461955278879</v>
      </c>
    </row>
    <row r="443" spans="1:24" x14ac:dyDescent="0.25">
      <c r="A443">
        <v>451</v>
      </c>
      <c r="B443" t="s">
        <v>184</v>
      </c>
      <c r="C443">
        <v>47400</v>
      </c>
      <c r="D443">
        <v>295</v>
      </c>
      <c r="E443">
        <f>'Raw counts'!E443/'Raw counts'!E$1246*10000</f>
        <v>1.302950960988261</v>
      </c>
      <c r="F443">
        <f>'Raw counts'!F443/'Raw counts'!F$1246*10000</f>
        <v>2.8708319227066283</v>
      </c>
      <c r="G443">
        <f>'Raw counts'!G443/'Raw counts'!G$1246*10000</f>
        <v>2.0133186483391858</v>
      </c>
      <c r="H443">
        <f>'Raw counts'!H443/'Raw counts'!H$1246*10000</f>
        <v>1.5018456416318851</v>
      </c>
      <c r="I443">
        <f>'Raw counts'!I443/'Raw counts'!I$1246*10000</f>
        <v>1.6713270618239073</v>
      </c>
      <c r="J443">
        <f>'Raw counts'!J443/'Raw counts'!J$1246*10000</f>
        <v>3.4542500445999358</v>
      </c>
      <c r="K443">
        <f>'Raw counts'!K443/'Raw counts'!K$1246*10000</f>
        <v>3.3662628910568246</v>
      </c>
      <c r="L443">
        <f>'Raw counts'!L443/'Raw counts'!L$1246*10000</f>
        <v>1.8112034123886311</v>
      </c>
      <c r="M443">
        <f>'Raw counts'!M443/'Raw counts'!M$1246*10000</f>
        <v>1.9862700150803076</v>
      </c>
      <c r="N443">
        <f>'Raw counts'!N443/'Raw counts'!N$1246*10000</f>
        <v>1.5444148627587482</v>
      </c>
      <c r="O443">
        <f>'Raw counts'!O443/'Raw counts'!O$1246*10000</f>
        <v>2.5420858897875349</v>
      </c>
      <c r="P443">
        <f>'Raw counts'!P443/'Raw counts'!P$1246*10000</f>
        <v>1.3088125884879234</v>
      </c>
      <c r="Q443">
        <f>'Raw counts'!Q443/'Raw counts'!Q$1246*10000</f>
        <v>3.3288898450476303</v>
      </c>
      <c r="R443">
        <f>'Raw counts'!R443/'Raw counts'!R$1246*10000</f>
        <v>3.3329550164054313</v>
      </c>
      <c r="S443">
        <f>'Raw counts'!S443/'Raw counts'!S$1246*10000</f>
        <v>3.7255229462205475</v>
      </c>
      <c r="T443">
        <f>'Raw counts'!T443/'Raw counts'!T$1246*10000</f>
        <v>1.5358435159758441</v>
      </c>
      <c r="U443">
        <f t="shared" si="24"/>
        <v>1</v>
      </c>
      <c r="V443">
        <f t="shared" si="25"/>
        <v>0.30941845091808534</v>
      </c>
      <c r="W443">
        <f t="shared" si="26"/>
        <v>2.1522675461374314</v>
      </c>
      <c r="X443">
        <f t="shared" si="27"/>
        <v>2.6290183003208187</v>
      </c>
    </row>
    <row r="444" spans="1:24" x14ac:dyDescent="0.25">
      <c r="A444">
        <v>452</v>
      </c>
      <c r="B444" t="s">
        <v>185</v>
      </c>
      <c r="C444">
        <v>72800</v>
      </c>
      <c r="D444">
        <v>141</v>
      </c>
      <c r="E444">
        <f>'Raw counts'!E444/'Raw counts'!E$1246*10000</f>
        <v>0</v>
      </c>
      <c r="F444">
        <f>'Raw counts'!F444/'Raw counts'!F$1246*10000</f>
        <v>0</v>
      </c>
      <c r="G444">
        <f>'Raw counts'!G444/'Raw counts'!G$1246*10000</f>
        <v>9.917825853887615E-3</v>
      </c>
      <c r="H444">
        <f>'Raw counts'!H444/'Raw counts'!H$1246*10000</f>
        <v>0</v>
      </c>
      <c r="I444">
        <f>'Raw counts'!I444/'Raw counts'!I$1246*10000</f>
        <v>0</v>
      </c>
      <c r="J444">
        <f>'Raw counts'!J444/'Raw counts'!J$1246*10000</f>
        <v>0</v>
      </c>
      <c r="K444">
        <f>'Raw counts'!K444/'Raw counts'!K$1246*10000</f>
        <v>0</v>
      </c>
      <c r="L444">
        <f>'Raw counts'!L444/'Raw counts'!L$1246*10000</f>
        <v>0</v>
      </c>
      <c r="M444">
        <f>'Raw counts'!M444/'Raw counts'!M$1246*10000</f>
        <v>0</v>
      </c>
      <c r="N444">
        <f>'Raw counts'!N444/'Raw counts'!N$1246*10000</f>
        <v>0</v>
      </c>
      <c r="O444">
        <f>'Raw counts'!O444/'Raw counts'!O$1246*10000</f>
        <v>0</v>
      </c>
      <c r="P444">
        <f>'Raw counts'!P444/'Raw counts'!P$1246*10000</f>
        <v>0</v>
      </c>
      <c r="Q444">
        <f>'Raw counts'!Q444/'Raw counts'!Q$1246*10000</f>
        <v>4.9684923060412389E-3</v>
      </c>
      <c r="R444">
        <f>'Raw counts'!R444/'Raw counts'!R$1246*10000</f>
        <v>0</v>
      </c>
      <c r="S444">
        <f>'Raw counts'!S444/'Raw counts'!S$1246*10000</f>
        <v>0</v>
      </c>
      <c r="T444">
        <f>'Raw counts'!T444/'Raw counts'!T$1246*10000</f>
        <v>0</v>
      </c>
      <c r="U444">
        <f t="shared" si="24"/>
        <v>1</v>
      </c>
      <c r="V444">
        <f t="shared" si="25"/>
        <v>0.911200044073606</v>
      </c>
      <c r="W444">
        <f t="shared" si="26"/>
        <v>9.9178258538876142E-4</v>
      </c>
      <c r="X444">
        <f t="shared" si="27"/>
        <v>8.2808205100687315E-4</v>
      </c>
    </row>
    <row r="445" spans="1:24" x14ac:dyDescent="0.25">
      <c r="A445">
        <v>453</v>
      </c>
      <c r="B445" t="s">
        <v>770</v>
      </c>
      <c r="C445">
        <v>2700</v>
      </c>
      <c r="D445">
        <v>315</v>
      </c>
      <c r="E445">
        <f>'Raw counts'!E445/'Raw counts'!E$1246*10000</f>
        <v>0</v>
      </c>
      <c r="F445">
        <f>'Raw counts'!F445/'Raw counts'!F$1246*10000</f>
        <v>0</v>
      </c>
      <c r="G445">
        <f>'Raw counts'!G445/'Raw counts'!G$1246*10000</f>
        <v>0</v>
      </c>
      <c r="H445">
        <f>'Raw counts'!H445/'Raw counts'!H$1246*10000</f>
        <v>0</v>
      </c>
      <c r="I445">
        <f>'Raw counts'!I445/'Raw counts'!I$1246*10000</f>
        <v>0</v>
      </c>
      <c r="J445">
        <f>'Raw counts'!J445/'Raw counts'!J$1246*10000</f>
        <v>0</v>
      </c>
      <c r="K445">
        <f>'Raw counts'!K445/'Raw counts'!K$1246*10000</f>
        <v>0</v>
      </c>
      <c r="L445">
        <f>'Raw counts'!L445/'Raw counts'!L$1246*10000</f>
        <v>0</v>
      </c>
      <c r="M445">
        <f>'Raw counts'!M445/'Raw counts'!M$1246*10000</f>
        <v>0</v>
      </c>
      <c r="N445">
        <f>'Raw counts'!N445/'Raw counts'!N$1246*10000</f>
        <v>0</v>
      </c>
      <c r="O445">
        <f>'Raw counts'!O445/'Raw counts'!O$1246*10000</f>
        <v>0</v>
      </c>
      <c r="P445">
        <f>'Raw counts'!P445/'Raw counts'!P$1246*10000</f>
        <v>0</v>
      </c>
      <c r="Q445">
        <f>'Raw counts'!Q445/'Raw counts'!Q$1246*10000</f>
        <v>0</v>
      </c>
      <c r="R445">
        <f>'Raw counts'!R445/'Raw counts'!R$1246*10000</f>
        <v>0</v>
      </c>
      <c r="S445">
        <f>'Raw counts'!S445/'Raw counts'!S$1246*10000</f>
        <v>0</v>
      </c>
      <c r="T445">
        <f>'Raw counts'!T445/'Raw counts'!T$1246*10000</f>
        <v>0</v>
      </c>
      <c r="U445">
        <f t="shared" si="24"/>
        <v>0</v>
      </c>
      <c r="V445" t="str">
        <f t="shared" si="25"/>
        <v/>
      </c>
      <c r="W445">
        <f t="shared" si="26"/>
        <v>0</v>
      </c>
      <c r="X445">
        <f t="shared" si="27"/>
        <v>0</v>
      </c>
    </row>
    <row r="446" spans="1:24" x14ac:dyDescent="0.25">
      <c r="A446">
        <v>454</v>
      </c>
      <c r="B446" t="s">
        <v>771</v>
      </c>
      <c r="C446">
        <v>38600</v>
      </c>
      <c r="D446">
        <v>423</v>
      </c>
      <c r="E446">
        <f>'Raw counts'!E446/'Raw counts'!E$1246*10000</f>
        <v>0</v>
      </c>
      <c r="F446">
        <f>'Raw counts'!F446/'Raw counts'!F$1246*10000</f>
        <v>0</v>
      </c>
      <c r="G446">
        <f>'Raw counts'!G446/'Raw counts'!G$1246*10000</f>
        <v>0</v>
      </c>
      <c r="H446">
        <f>'Raw counts'!H446/'Raw counts'!H$1246*10000</f>
        <v>0</v>
      </c>
      <c r="I446">
        <f>'Raw counts'!I446/'Raw counts'!I$1246*10000</f>
        <v>0</v>
      </c>
      <c r="J446">
        <f>'Raw counts'!J446/'Raw counts'!J$1246*10000</f>
        <v>0</v>
      </c>
      <c r="K446">
        <f>'Raw counts'!K446/'Raw counts'!K$1246*10000</f>
        <v>0</v>
      </c>
      <c r="L446">
        <f>'Raw counts'!L446/'Raw counts'!L$1246*10000</f>
        <v>0</v>
      </c>
      <c r="M446">
        <f>'Raw counts'!M446/'Raw counts'!M$1246*10000</f>
        <v>0</v>
      </c>
      <c r="N446">
        <f>'Raw counts'!N446/'Raw counts'!N$1246*10000</f>
        <v>0</v>
      </c>
      <c r="O446">
        <f>'Raw counts'!O446/'Raw counts'!O$1246*10000</f>
        <v>0</v>
      </c>
      <c r="P446">
        <f>'Raw counts'!P446/'Raw counts'!P$1246*10000</f>
        <v>0</v>
      </c>
      <c r="Q446">
        <f>'Raw counts'!Q446/'Raw counts'!Q$1246*10000</f>
        <v>0</v>
      </c>
      <c r="R446">
        <f>'Raw counts'!R446/'Raw counts'!R$1246*10000</f>
        <v>0</v>
      </c>
      <c r="S446">
        <f>'Raw counts'!S446/'Raw counts'!S$1246*10000</f>
        <v>0</v>
      </c>
      <c r="T446">
        <f>'Raw counts'!T446/'Raw counts'!T$1246*10000</f>
        <v>0</v>
      </c>
      <c r="U446">
        <f t="shared" si="24"/>
        <v>0</v>
      </c>
      <c r="V446" t="str">
        <f t="shared" si="25"/>
        <v/>
      </c>
      <c r="W446">
        <f t="shared" si="26"/>
        <v>0</v>
      </c>
      <c r="X446">
        <f t="shared" si="27"/>
        <v>0</v>
      </c>
    </row>
    <row r="447" spans="1:24" x14ac:dyDescent="0.25">
      <c r="A447">
        <v>455</v>
      </c>
      <c r="B447" t="s">
        <v>772</v>
      </c>
      <c r="C447">
        <v>76500</v>
      </c>
      <c r="D447">
        <v>63</v>
      </c>
      <c r="E447">
        <f>'Raw counts'!E447/'Raw counts'!E$1246*10000</f>
        <v>0</v>
      </c>
      <c r="F447">
        <f>'Raw counts'!F447/'Raw counts'!F$1246*10000</f>
        <v>0</v>
      </c>
      <c r="G447">
        <f>'Raw counts'!G447/'Raw counts'!G$1246*10000</f>
        <v>0</v>
      </c>
      <c r="H447">
        <f>'Raw counts'!H447/'Raw counts'!H$1246*10000</f>
        <v>0</v>
      </c>
      <c r="I447">
        <f>'Raw counts'!I447/'Raw counts'!I$1246*10000</f>
        <v>0</v>
      </c>
      <c r="J447">
        <f>'Raw counts'!J447/'Raw counts'!J$1246*10000</f>
        <v>0</v>
      </c>
      <c r="K447">
        <f>'Raw counts'!K447/'Raw counts'!K$1246*10000</f>
        <v>0</v>
      </c>
      <c r="L447">
        <f>'Raw counts'!L447/'Raw counts'!L$1246*10000</f>
        <v>0</v>
      </c>
      <c r="M447">
        <f>'Raw counts'!M447/'Raw counts'!M$1246*10000</f>
        <v>0</v>
      </c>
      <c r="N447">
        <f>'Raw counts'!N447/'Raw counts'!N$1246*10000</f>
        <v>0</v>
      </c>
      <c r="O447">
        <f>'Raw counts'!O447/'Raw counts'!O$1246*10000</f>
        <v>0</v>
      </c>
      <c r="P447">
        <f>'Raw counts'!P447/'Raw counts'!P$1246*10000</f>
        <v>0</v>
      </c>
      <c r="Q447">
        <f>'Raw counts'!Q447/'Raw counts'!Q$1246*10000</f>
        <v>0</v>
      </c>
      <c r="R447">
        <f>'Raw counts'!R447/'Raw counts'!R$1246*10000</f>
        <v>0</v>
      </c>
      <c r="S447">
        <f>'Raw counts'!S447/'Raw counts'!S$1246*10000</f>
        <v>0</v>
      </c>
      <c r="T447">
        <f>'Raw counts'!T447/'Raw counts'!T$1246*10000</f>
        <v>0</v>
      </c>
      <c r="U447">
        <f t="shared" si="24"/>
        <v>0</v>
      </c>
      <c r="V447" t="str">
        <f t="shared" si="25"/>
        <v/>
      </c>
      <c r="W447">
        <f t="shared" si="26"/>
        <v>0</v>
      </c>
      <c r="X447">
        <f t="shared" si="27"/>
        <v>0</v>
      </c>
    </row>
    <row r="448" spans="1:24" x14ac:dyDescent="0.25">
      <c r="A448">
        <v>456</v>
      </c>
      <c r="B448" t="s">
        <v>186</v>
      </c>
      <c r="C448">
        <v>12600</v>
      </c>
      <c r="D448">
        <v>1027</v>
      </c>
      <c r="E448">
        <f>'Raw counts'!E448/'Raw counts'!E$1246*10000</f>
        <v>0.19816744653813856</v>
      </c>
      <c r="F448">
        <f>'Raw counts'!F448/'Raw counts'!F$1246*10000</f>
        <v>4.7217630307674799E-2</v>
      </c>
      <c r="G448">
        <f>'Raw counts'!G448/'Raw counts'!G$1246*10000</f>
        <v>7.4383693904157111E-2</v>
      </c>
      <c r="H448">
        <f>'Raw counts'!H448/'Raw counts'!H$1246*10000</f>
        <v>1.8094525802793797E-2</v>
      </c>
      <c r="I448">
        <f>'Raw counts'!I448/'Raw counts'!I$1246*10000</f>
        <v>5.6273638445249411E-3</v>
      </c>
      <c r="J448">
        <f>'Raw counts'!J448/'Raw counts'!J$1246*10000</f>
        <v>0.12571793923154012</v>
      </c>
      <c r="K448">
        <f>'Raw counts'!K448/'Raw counts'!K$1246*10000</f>
        <v>4.6916555972917419E-2</v>
      </c>
      <c r="L448">
        <f>'Raw counts'!L448/'Raw counts'!L$1246*10000</f>
        <v>2.0350600139198104E-2</v>
      </c>
      <c r="M448">
        <f>'Raw counts'!M448/'Raw counts'!M$1246*10000</f>
        <v>0.10229716815864244</v>
      </c>
      <c r="N448">
        <f>'Raw counts'!N448/'Raw counts'!N$1246*10000</f>
        <v>3.1358677416421288E-2</v>
      </c>
      <c r="O448">
        <f>'Raw counts'!O448/'Raw counts'!O$1246*10000</f>
        <v>5.7473246203892089E-2</v>
      </c>
      <c r="P448">
        <f>'Raw counts'!P448/'Raw counts'!P$1246*10000</f>
        <v>6.4694158366323209E-2</v>
      </c>
      <c r="Q448">
        <f>'Raw counts'!Q448/'Raw counts'!Q$1246*10000</f>
        <v>8.4464369202701076E-2</v>
      </c>
      <c r="R448">
        <f>'Raw counts'!R448/'Raw counts'!R$1246*10000</f>
        <v>6.6761810806272109E-2</v>
      </c>
      <c r="S448">
        <f>'Raw counts'!S448/'Raw counts'!S$1246*10000</f>
        <v>2.2647555904076279E-2</v>
      </c>
      <c r="T448">
        <f>'Raw counts'!T448/'Raw counts'!T$1246*10000</f>
        <v>2.7303884728459453E-2</v>
      </c>
      <c r="U448">
        <f t="shared" si="24"/>
        <v>1</v>
      </c>
      <c r="V448">
        <f t="shared" si="25"/>
        <v>0.62051955309657214</v>
      </c>
      <c r="W448">
        <f t="shared" si="26"/>
        <v>6.7013160131600857E-2</v>
      </c>
      <c r="X448">
        <f t="shared" si="27"/>
        <v>5.3890837535287374E-2</v>
      </c>
    </row>
    <row r="449" spans="1:24" x14ac:dyDescent="0.25">
      <c r="A449">
        <v>457</v>
      </c>
      <c r="B449" t="s">
        <v>773</v>
      </c>
      <c r="C449">
        <v>13900</v>
      </c>
      <c r="D449">
        <v>669</v>
      </c>
      <c r="E449">
        <f>'Raw counts'!E449/'Raw counts'!E$1246*10000</f>
        <v>0</v>
      </c>
      <c r="F449">
        <f>'Raw counts'!F449/'Raw counts'!F$1246*10000</f>
        <v>0</v>
      </c>
      <c r="G449">
        <f>'Raw counts'!G449/'Raw counts'!G$1246*10000</f>
        <v>0</v>
      </c>
      <c r="H449">
        <f>'Raw counts'!H449/'Raw counts'!H$1246*10000</f>
        <v>0</v>
      </c>
      <c r="I449">
        <f>'Raw counts'!I449/'Raw counts'!I$1246*10000</f>
        <v>0</v>
      </c>
      <c r="J449">
        <f>'Raw counts'!J449/'Raw counts'!J$1246*10000</f>
        <v>0</v>
      </c>
      <c r="K449">
        <f>'Raw counts'!K449/'Raw counts'!K$1246*10000</f>
        <v>0</v>
      </c>
      <c r="L449">
        <f>'Raw counts'!L449/'Raw counts'!L$1246*10000</f>
        <v>0</v>
      </c>
      <c r="M449">
        <f>'Raw counts'!M449/'Raw counts'!M$1246*10000</f>
        <v>0</v>
      </c>
      <c r="N449">
        <f>'Raw counts'!N449/'Raw counts'!N$1246*10000</f>
        <v>0</v>
      </c>
      <c r="O449">
        <f>'Raw counts'!O449/'Raw counts'!O$1246*10000</f>
        <v>0</v>
      </c>
      <c r="P449">
        <f>'Raw counts'!P449/'Raw counts'!P$1246*10000</f>
        <v>0</v>
      </c>
      <c r="Q449">
        <f>'Raw counts'!Q449/'Raw counts'!Q$1246*10000</f>
        <v>0</v>
      </c>
      <c r="R449">
        <f>'Raw counts'!R449/'Raw counts'!R$1246*10000</f>
        <v>0</v>
      </c>
      <c r="S449">
        <f>'Raw counts'!S449/'Raw counts'!S$1246*10000</f>
        <v>0</v>
      </c>
      <c r="T449">
        <f>'Raw counts'!T449/'Raw counts'!T$1246*10000</f>
        <v>0</v>
      </c>
      <c r="U449">
        <f t="shared" si="24"/>
        <v>0</v>
      </c>
      <c r="V449" t="str">
        <f t="shared" si="25"/>
        <v/>
      </c>
      <c r="W449">
        <f t="shared" si="26"/>
        <v>0</v>
      </c>
      <c r="X449">
        <f t="shared" si="27"/>
        <v>0</v>
      </c>
    </row>
    <row r="450" spans="1:24" x14ac:dyDescent="0.25">
      <c r="A450">
        <v>458</v>
      </c>
      <c r="B450" t="s">
        <v>774</v>
      </c>
      <c r="C450">
        <v>49000</v>
      </c>
      <c r="D450">
        <v>754</v>
      </c>
      <c r="E450">
        <f>'Raw counts'!E450/'Raw counts'!E$1246*10000</f>
        <v>0</v>
      </c>
      <c r="F450">
        <f>'Raw counts'!F450/'Raw counts'!F$1246*10000</f>
        <v>0</v>
      </c>
      <c r="G450">
        <f>'Raw counts'!G450/'Raw counts'!G$1246*10000</f>
        <v>0</v>
      </c>
      <c r="H450">
        <f>'Raw counts'!H450/'Raw counts'!H$1246*10000</f>
        <v>0</v>
      </c>
      <c r="I450">
        <f>'Raw counts'!I450/'Raw counts'!I$1246*10000</f>
        <v>0</v>
      </c>
      <c r="J450">
        <f>'Raw counts'!J450/'Raw counts'!J$1246*10000</f>
        <v>0</v>
      </c>
      <c r="K450">
        <f>'Raw counts'!K450/'Raw counts'!K$1246*10000</f>
        <v>0</v>
      </c>
      <c r="L450">
        <f>'Raw counts'!L450/'Raw counts'!L$1246*10000</f>
        <v>0</v>
      </c>
      <c r="M450">
        <f>'Raw counts'!M450/'Raw counts'!M$1246*10000</f>
        <v>0</v>
      </c>
      <c r="N450">
        <f>'Raw counts'!N450/'Raw counts'!N$1246*10000</f>
        <v>0</v>
      </c>
      <c r="O450">
        <f>'Raw counts'!O450/'Raw counts'!O$1246*10000</f>
        <v>0</v>
      </c>
      <c r="P450">
        <f>'Raw counts'!P450/'Raw counts'!P$1246*10000</f>
        <v>0</v>
      </c>
      <c r="Q450">
        <f>'Raw counts'!Q450/'Raw counts'!Q$1246*10000</f>
        <v>0</v>
      </c>
      <c r="R450">
        <f>'Raw counts'!R450/'Raw counts'!R$1246*10000</f>
        <v>0</v>
      </c>
      <c r="S450">
        <f>'Raw counts'!S450/'Raw counts'!S$1246*10000</f>
        <v>0</v>
      </c>
      <c r="T450">
        <f>'Raw counts'!T450/'Raw counts'!T$1246*10000</f>
        <v>0</v>
      </c>
      <c r="U450">
        <f t="shared" si="24"/>
        <v>0</v>
      </c>
      <c r="V450" t="str">
        <f t="shared" si="25"/>
        <v/>
      </c>
      <c r="W450">
        <f t="shared" si="26"/>
        <v>0</v>
      </c>
      <c r="X450">
        <f t="shared" si="27"/>
        <v>0</v>
      </c>
    </row>
    <row r="451" spans="1:24" x14ac:dyDescent="0.25">
      <c r="A451">
        <v>459</v>
      </c>
      <c r="B451" t="s">
        <v>775</v>
      </c>
      <c r="C451">
        <v>98100</v>
      </c>
      <c r="D451">
        <v>21</v>
      </c>
      <c r="E451">
        <f>'Raw counts'!E451/'Raw counts'!E$1246*10000</f>
        <v>0</v>
      </c>
      <c r="F451">
        <f>'Raw counts'!F451/'Raw counts'!F$1246*10000</f>
        <v>0</v>
      </c>
      <c r="G451">
        <f>'Raw counts'!G451/'Raw counts'!G$1246*10000</f>
        <v>0</v>
      </c>
      <c r="H451">
        <f>'Raw counts'!H451/'Raw counts'!H$1246*10000</f>
        <v>0</v>
      </c>
      <c r="I451">
        <f>'Raw counts'!I451/'Raw counts'!I$1246*10000</f>
        <v>0</v>
      </c>
      <c r="J451">
        <f>'Raw counts'!J451/'Raw counts'!J$1246*10000</f>
        <v>0</v>
      </c>
      <c r="K451">
        <f>'Raw counts'!K451/'Raw counts'!K$1246*10000</f>
        <v>0</v>
      </c>
      <c r="L451">
        <f>'Raw counts'!L451/'Raw counts'!L$1246*10000</f>
        <v>0</v>
      </c>
      <c r="M451">
        <f>'Raw counts'!M451/'Raw counts'!M$1246*10000</f>
        <v>0</v>
      </c>
      <c r="N451">
        <f>'Raw counts'!N451/'Raw counts'!N$1246*10000</f>
        <v>0</v>
      </c>
      <c r="O451">
        <f>'Raw counts'!O451/'Raw counts'!O$1246*10000</f>
        <v>0</v>
      </c>
      <c r="P451">
        <f>'Raw counts'!P451/'Raw counts'!P$1246*10000</f>
        <v>0</v>
      </c>
      <c r="Q451">
        <f>'Raw counts'!Q451/'Raw counts'!Q$1246*10000</f>
        <v>0</v>
      </c>
      <c r="R451">
        <f>'Raw counts'!R451/'Raw counts'!R$1246*10000</f>
        <v>0</v>
      </c>
      <c r="S451">
        <f>'Raw counts'!S451/'Raw counts'!S$1246*10000</f>
        <v>0</v>
      </c>
      <c r="T451">
        <f>'Raw counts'!T451/'Raw counts'!T$1246*10000</f>
        <v>0</v>
      </c>
      <c r="U451">
        <f t="shared" si="24"/>
        <v>0</v>
      </c>
      <c r="V451" t="str">
        <f t="shared" si="25"/>
        <v/>
      </c>
      <c r="W451">
        <f t="shared" si="26"/>
        <v>0</v>
      </c>
      <c r="X451">
        <f t="shared" si="27"/>
        <v>0</v>
      </c>
    </row>
    <row r="452" spans="1:24" x14ac:dyDescent="0.25">
      <c r="A452">
        <v>460</v>
      </c>
      <c r="B452" t="s">
        <v>187</v>
      </c>
      <c r="C452">
        <v>79800</v>
      </c>
      <c r="D452">
        <v>339</v>
      </c>
      <c r="E452">
        <f>'Raw counts'!E452/'Raw counts'!E$1246*10000</f>
        <v>2.9725116980720785E-2</v>
      </c>
      <c r="F452">
        <f>'Raw counts'!F452/'Raw counts'!F$1246*10000</f>
        <v>0.16998346910762929</v>
      </c>
      <c r="G452">
        <f>'Raw counts'!G452/'Raw counts'!G$1246*10000</f>
        <v>3.4712390488606651E-2</v>
      </c>
      <c r="H452">
        <f>'Raw counts'!H452/'Raw counts'!H$1246*10000</f>
        <v>0</v>
      </c>
      <c r="I452">
        <f>'Raw counts'!I452/'Raw counts'!I$1246*10000</f>
        <v>0</v>
      </c>
      <c r="J452">
        <f>'Raw counts'!J452/'Raw counts'!J$1246*10000</f>
        <v>1.0117300823871562</v>
      </c>
      <c r="K452">
        <f>'Raw counts'!K452/'Raw counts'!K$1246*10000</f>
        <v>0.32841589181042191</v>
      </c>
      <c r="L452">
        <f>'Raw counts'!L452/'Raw counts'!L$1246*10000</f>
        <v>2.2657001488307222</v>
      </c>
      <c r="M452">
        <f>'Raw counts'!M452/'Raw counts'!M$1246*10000</f>
        <v>0.17049528026440408</v>
      </c>
      <c r="N452">
        <f>'Raw counts'!N452/'Raw counts'!N$1246*10000</f>
        <v>0.39198346770526604</v>
      </c>
      <c r="O452">
        <f>'Raw counts'!O452/'Raw counts'!O$1246*10000</f>
        <v>0.64546876505909578</v>
      </c>
      <c r="P452">
        <f>'Raw counts'!P452/'Raw counts'!P$1246*10000</f>
        <v>0.29361194950869762</v>
      </c>
      <c r="Q452">
        <f>'Raw counts'!Q452/'Raw counts'!Q$1246*10000</f>
        <v>2.9810953836247437E-2</v>
      </c>
      <c r="R452">
        <f>'Raw counts'!R452/'Raw counts'!R$1246*10000</f>
        <v>1.0990021163494026</v>
      </c>
      <c r="S452">
        <f>'Raw counts'!S452/'Raw counts'!S$1246*10000</f>
        <v>0.61148400941005943</v>
      </c>
      <c r="T452">
        <f>'Raw counts'!T452/'Raw counts'!T$1246*10000</f>
        <v>0</v>
      </c>
      <c r="U452">
        <f t="shared" ref="U452:U515" si="28">IFERROR(IF(W452-X452=0,0,1),0)</f>
        <v>1</v>
      </c>
      <c r="V452">
        <f t="shared" ref="V452:V515" si="29">IFERROR(_xlfn.T.TEST(E452:N452,O452:T452,2,2),"")</f>
        <v>0.9846744024034606</v>
      </c>
      <c r="W452">
        <f t="shared" ref="W452:W515" si="30">AVERAGE(E452:N452)</f>
        <v>0.44027458475749282</v>
      </c>
      <c r="X452">
        <f t="shared" ref="X452:X515" si="31">AVERAGE(O452:T452)</f>
        <v>0.44656296569391712</v>
      </c>
    </row>
    <row r="453" spans="1:24" x14ac:dyDescent="0.25">
      <c r="A453">
        <v>461</v>
      </c>
      <c r="B453" t="s">
        <v>188</v>
      </c>
      <c r="C453">
        <v>7600</v>
      </c>
      <c r="D453">
        <v>361</v>
      </c>
      <c r="E453">
        <f>'Raw counts'!E453/'Raw counts'!E$1246*10000</f>
        <v>0.26257186666303356</v>
      </c>
      <c r="F453">
        <f>'Raw counts'!F453/'Raw counts'!F$1246*10000</f>
        <v>0.33052341215372361</v>
      </c>
      <c r="G453">
        <f>'Raw counts'!G453/'Raw counts'!G$1246*10000</f>
        <v>1.5471808332064678</v>
      </c>
      <c r="H453">
        <f>'Raw counts'!H453/'Raw counts'!H$1246*10000</f>
        <v>0.56696180848753885</v>
      </c>
      <c r="I453">
        <f>'Raw counts'!I453/'Raw counts'!I$1246*10000</f>
        <v>1.0129254920144892</v>
      </c>
      <c r="J453">
        <f>'Raw counts'!J453/'Raw counts'!J$1246*10000</f>
        <v>0.11374480216186963</v>
      </c>
      <c r="K453">
        <f>'Raw counts'!K453/'Raw counts'!K$1246*10000</f>
        <v>6.4510264462761452E-2</v>
      </c>
      <c r="L453">
        <f>'Raw counts'!L453/'Raw counts'!L$1246*10000</f>
        <v>0.98361234006124176</v>
      </c>
      <c r="M453">
        <f>'Raw counts'!M453/'Raw counts'!M$1246*10000</f>
        <v>1.2446155459301498</v>
      </c>
      <c r="N453">
        <f>'Raw counts'!N453/'Raw counts'!N$1246*10000</f>
        <v>1.3954611450307473</v>
      </c>
      <c r="O453">
        <f>'Raw counts'!O453/'Raw counts'!O$1246*10000</f>
        <v>0.10610445453026232</v>
      </c>
      <c r="P453">
        <f>'Raw counts'!P453/'Raw counts'!P$1246*10000</f>
        <v>0.40807084507988484</v>
      </c>
      <c r="Q453">
        <f>'Raw counts'!Q453/'Raw counts'!Q$1246*10000</f>
        <v>0.80489575357868071</v>
      </c>
      <c r="R453">
        <f>'Raw counts'!R453/'Raw counts'!R$1246*10000</f>
        <v>7.7032858622621672E-2</v>
      </c>
      <c r="S453">
        <f>'Raw counts'!S453/'Raw counts'!S$1246*10000</f>
        <v>0.24346122596881997</v>
      </c>
      <c r="T453">
        <f>'Raw counts'!T453/'Raw counts'!T$1246*10000</f>
        <v>0.66894517584725666</v>
      </c>
      <c r="U453">
        <f t="shared" si="28"/>
        <v>1</v>
      </c>
      <c r="V453">
        <f t="shared" si="29"/>
        <v>0.15836194040260201</v>
      </c>
      <c r="W453">
        <f t="shared" si="30"/>
        <v>0.75221075101720225</v>
      </c>
      <c r="X453">
        <f t="shared" si="31"/>
        <v>0.38475171893792104</v>
      </c>
    </row>
    <row r="454" spans="1:24" x14ac:dyDescent="0.25">
      <c r="A454">
        <v>462</v>
      </c>
      <c r="B454" t="s">
        <v>776</v>
      </c>
      <c r="C454">
        <v>87900</v>
      </c>
      <c r="D454">
        <v>987</v>
      </c>
      <c r="E454">
        <f>'Raw counts'!E454/'Raw counts'!E$1246*10000</f>
        <v>0</v>
      </c>
      <c r="F454">
        <f>'Raw counts'!F454/'Raw counts'!F$1246*10000</f>
        <v>0</v>
      </c>
      <c r="G454">
        <f>'Raw counts'!G454/'Raw counts'!G$1246*10000</f>
        <v>0</v>
      </c>
      <c r="H454">
        <f>'Raw counts'!H454/'Raw counts'!H$1246*10000</f>
        <v>0</v>
      </c>
      <c r="I454">
        <f>'Raw counts'!I454/'Raw counts'!I$1246*10000</f>
        <v>0</v>
      </c>
      <c r="J454">
        <f>'Raw counts'!J454/'Raw counts'!J$1246*10000</f>
        <v>0</v>
      </c>
      <c r="K454">
        <f>'Raw counts'!K454/'Raw counts'!K$1246*10000</f>
        <v>0</v>
      </c>
      <c r="L454">
        <f>'Raw counts'!L454/'Raw counts'!L$1246*10000</f>
        <v>0</v>
      </c>
      <c r="M454">
        <f>'Raw counts'!M454/'Raw counts'!M$1246*10000</f>
        <v>0</v>
      </c>
      <c r="N454">
        <f>'Raw counts'!N454/'Raw counts'!N$1246*10000</f>
        <v>0</v>
      </c>
      <c r="O454">
        <f>'Raw counts'!O454/'Raw counts'!O$1246*10000</f>
        <v>0</v>
      </c>
      <c r="P454">
        <f>'Raw counts'!P454/'Raw counts'!P$1246*10000</f>
        <v>0</v>
      </c>
      <c r="Q454">
        <f>'Raw counts'!Q454/'Raw counts'!Q$1246*10000</f>
        <v>0</v>
      </c>
      <c r="R454">
        <f>'Raw counts'!R454/'Raw counts'!R$1246*10000</f>
        <v>0</v>
      </c>
      <c r="S454">
        <f>'Raw counts'!S454/'Raw counts'!S$1246*10000</f>
        <v>0</v>
      </c>
      <c r="T454">
        <f>'Raw counts'!T454/'Raw counts'!T$1246*10000</f>
        <v>0</v>
      </c>
      <c r="U454">
        <f t="shared" si="28"/>
        <v>0</v>
      </c>
      <c r="V454" t="str">
        <f t="shared" si="29"/>
        <v/>
      </c>
      <c r="W454">
        <f t="shared" si="30"/>
        <v>0</v>
      </c>
      <c r="X454">
        <f t="shared" si="31"/>
        <v>0</v>
      </c>
    </row>
    <row r="455" spans="1:24" x14ac:dyDescent="0.25">
      <c r="A455">
        <v>463</v>
      </c>
      <c r="B455" t="s">
        <v>189</v>
      </c>
      <c r="C455">
        <v>38700</v>
      </c>
      <c r="D455">
        <v>375</v>
      </c>
      <c r="E455">
        <f>'Raw counts'!E455/'Raw counts'!E$1246*10000</f>
        <v>18.033237634970607</v>
      </c>
      <c r="F455">
        <f>'Raw counts'!F455/'Raw counts'!F$1246*10000</f>
        <v>15.633757394871127</v>
      </c>
      <c r="G455">
        <f>'Raw counts'!G455/'Raw counts'!G$1246*10000</f>
        <v>26.37645785841411</v>
      </c>
      <c r="H455">
        <f>'Raw counts'!H455/'Raw counts'!H$1246*10000</f>
        <v>10.609423629038094</v>
      </c>
      <c r="I455">
        <f>'Raw counts'!I455/'Raw counts'!I$1246*10000</f>
        <v>16.617605432882151</v>
      </c>
      <c r="J455">
        <f>'Raw counts'!J455/'Raw counts'!J$1246*10000</f>
        <v>12.314371476156095</v>
      </c>
      <c r="K455">
        <f>'Raw counts'!K455/'Raw counts'!K$1246*10000</f>
        <v>6.72079664312042</v>
      </c>
      <c r="L455">
        <f>'Raw counts'!L455/'Raw counts'!L$1246*10000</f>
        <v>7.1362771154788014</v>
      </c>
      <c r="M455">
        <f>'Raw counts'!M455/'Raw counts'!M$1246*10000</f>
        <v>15.139980887479082</v>
      </c>
      <c r="N455">
        <f>'Raw counts'!N455/'Raw counts'!N$1246*10000</f>
        <v>6.6637189509895229</v>
      </c>
      <c r="O455">
        <f>'Raw counts'!O455/'Raw counts'!O$1246*10000</f>
        <v>20.248266739525057</v>
      </c>
      <c r="P455">
        <f>'Raw counts'!P455/'Raw counts'!P$1246*10000</f>
        <v>15.402186164905411</v>
      </c>
      <c r="Q455">
        <f>'Raw counts'!Q455/'Raw counts'!Q$1246*10000</f>
        <v>7.9744301511961888</v>
      </c>
      <c r="R455">
        <f>'Raw counts'!R455/'Raw counts'!R$1246*10000</f>
        <v>8.5917314983764044</v>
      </c>
      <c r="S455">
        <f>'Raw counts'!S455/'Raw counts'!S$1246*10000</f>
        <v>7.4114126696089615</v>
      </c>
      <c r="T455">
        <f>'Raw counts'!T455/'Raw counts'!T$1246*10000</f>
        <v>6.7099296720189106</v>
      </c>
      <c r="U455">
        <f t="shared" si="28"/>
        <v>1</v>
      </c>
      <c r="V455">
        <f t="shared" si="29"/>
        <v>0.43601242180007294</v>
      </c>
      <c r="W455">
        <f t="shared" si="30"/>
        <v>13.524562702340001</v>
      </c>
      <c r="X455">
        <f t="shared" si="31"/>
        <v>11.056326149271824</v>
      </c>
    </row>
    <row r="456" spans="1:24" x14ac:dyDescent="0.25">
      <c r="A456">
        <v>464</v>
      </c>
      <c r="B456" t="s">
        <v>777</v>
      </c>
      <c r="C456">
        <v>76600</v>
      </c>
      <c r="D456">
        <v>63</v>
      </c>
      <c r="E456">
        <f>'Raw counts'!E456/'Raw counts'!E$1246*10000</f>
        <v>0</v>
      </c>
      <c r="F456">
        <f>'Raw counts'!F456/'Raw counts'!F$1246*10000</f>
        <v>0</v>
      </c>
      <c r="G456">
        <f>'Raw counts'!G456/'Raw counts'!G$1246*10000</f>
        <v>0</v>
      </c>
      <c r="H456">
        <f>'Raw counts'!H456/'Raw counts'!H$1246*10000</f>
        <v>0</v>
      </c>
      <c r="I456">
        <f>'Raw counts'!I456/'Raw counts'!I$1246*10000</f>
        <v>0</v>
      </c>
      <c r="J456">
        <f>'Raw counts'!J456/'Raw counts'!J$1246*10000</f>
        <v>0</v>
      </c>
      <c r="K456">
        <f>'Raw counts'!K456/'Raw counts'!K$1246*10000</f>
        <v>0</v>
      </c>
      <c r="L456">
        <f>'Raw counts'!L456/'Raw counts'!L$1246*10000</f>
        <v>0</v>
      </c>
      <c r="M456">
        <f>'Raw counts'!M456/'Raw counts'!M$1246*10000</f>
        <v>0</v>
      </c>
      <c r="N456">
        <f>'Raw counts'!N456/'Raw counts'!N$1246*10000</f>
        <v>0</v>
      </c>
      <c r="O456">
        <f>'Raw counts'!O456/'Raw counts'!O$1246*10000</f>
        <v>0</v>
      </c>
      <c r="P456">
        <f>'Raw counts'!P456/'Raw counts'!P$1246*10000</f>
        <v>0</v>
      </c>
      <c r="Q456">
        <f>'Raw counts'!Q456/'Raw counts'!Q$1246*10000</f>
        <v>0</v>
      </c>
      <c r="R456">
        <f>'Raw counts'!R456/'Raw counts'!R$1246*10000</f>
        <v>0</v>
      </c>
      <c r="S456">
        <f>'Raw counts'!S456/'Raw counts'!S$1246*10000</f>
        <v>0</v>
      </c>
      <c r="T456">
        <f>'Raw counts'!T456/'Raw counts'!T$1246*10000</f>
        <v>0</v>
      </c>
      <c r="U456">
        <f t="shared" si="28"/>
        <v>0</v>
      </c>
      <c r="V456" t="str">
        <f t="shared" si="29"/>
        <v/>
      </c>
      <c r="W456">
        <f t="shared" si="30"/>
        <v>0</v>
      </c>
      <c r="X456">
        <f t="shared" si="31"/>
        <v>0</v>
      </c>
    </row>
    <row r="457" spans="1:24" x14ac:dyDescent="0.25">
      <c r="A457">
        <v>465</v>
      </c>
      <c r="B457" t="s">
        <v>778</v>
      </c>
      <c r="C457">
        <v>49100</v>
      </c>
      <c r="D457">
        <v>754</v>
      </c>
      <c r="E457">
        <f>'Raw counts'!E457/'Raw counts'!E$1246*10000</f>
        <v>0</v>
      </c>
      <c r="F457">
        <f>'Raw counts'!F457/'Raw counts'!F$1246*10000</f>
        <v>0</v>
      </c>
      <c r="G457">
        <f>'Raw counts'!G457/'Raw counts'!G$1246*10000</f>
        <v>0</v>
      </c>
      <c r="H457">
        <f>'Raw counts'!H457/'Raw counts'!H$1246*10000</f>
        <v>0</v>
      </c>
      <c r="I457">
        <f>'Raw counts'!I457/'Raw counts'!I$1246*10000</f>
        <v>0</v>
      </c>
      <c r="J457">
        <f>'Raw counts'!J457/'Raw counts'!J$1246*10000</f>
        <v>0</v>
      </c>
      <c r="K457">
        <f>'Raw counts'!K457/'Raw counts'!K$1246*10000</f>
        <v>0</v>
      </c>
      <c r="L457">
        <f>'Raw counts'!L457/'Raw counts'!L$1246*10000</f>
        <v>0</v>
      </c>
      <c r="M457">
        <f>'Raw counts'!M457/'Raw counts'!M$1246*10000</f>
        <v>0</v>
      </c>
      <c r="N457">
        <f>'Raw counts'!N457/'Raw counts'!N$1246*10000</f>
        <v>0</v>
      </c>
      <c r="O457">
        <f>'Raw counts'!O457/'Raw counts'!O$1246*10000</f>
        <v>0</v>
      </c>
      <c r="P457">
        <f>'Raw counts'!P457/'Raw counts'!P$1246*10000</f>
        <v>0</v>
      </c>
      <c r="Q457">
        <f>'Raw counts'!Q457/'Raw counts'!Q$1246*10000</f>
        <v>0</v>
      </c>
      <c r="R457">
        <f>'Raw counts'!R457/'Raw counts'!R$1246*10000</f>
        <v>0</v>
      </c>
      <c r="S457">
        <f>'Raw counts'!S457/'Raw counts'!S$1246*10000</f>
        <v>0</v>
      </c>
      <c r="T457">
        <f>'Raw counts'!T457/'Raw counts'!T$1246*10000</f>
        <v>0</v>
      </c>
      <c r="U457">
        <f t="shared" si="28"/>
        <v>0</v>
      </c>
      <c r="V457" t="str">
        <f t="shared" si="29"/>
        <v/>
      </c>
      <c r="W457">
        <f t="shared" si="30"/>
        <v>0</v>
      </c>
      <c r="X457">
        <f t="shared" si="31"/>
        <v>0</v>
      </c>
    </row>
    <row r="458" spans="1:24" x14ac:dyDescent="0.25">
      <c r="A458">
        <v>466</v>
      </c>
      <c r="B458" t="s">
        <v>190</v>
      </c>
      <c r="C458">
        <v>111200</v>
      </c>
      <c r="D458">
        <v>1099</v>
      </c>
      <c r="E458">
        <f>'Raw counts'!E458/'Raw counts'!E$1246*10000</f>
        <v>6.1481450288457493</v>
      </c>
      <c r="F458">
        <f>'Raw counts'!F458/'Raw counts'!F$1246*10000</f>
        <v>7.3517850389049668</v>
      </c>
      <c r="G458">
        <f>'Raw counts'!G458/'Raw counts'!G$1246*10000</f>
        <v>11.222019953673835</v>
      </c>
      <c r="H458">
        <f>'Raw counts'!H458/'Raw counts'!H$1246*10000</f>
        <v>5.7178701536828394</v>
      </c>
      <c r="I458">
        <f>'Raw counts'!I458/'Raw counts'!I$1246*10000</f>
        <v>6.3814305996912823</v>
      </c>
      <c r="J458">
        <f>'Raw counts'!J458/'Raw counts'!J$1246*10000</f>
        <v>10.266965037242443</v>
      </c>
      <c r="K458">
        <f>'Raw counts'!K458/'Raw counts'!K$1246*10000</f>
        <v>7.4831906776803283</v>
      </c>
      <c r="L458">
        <f>'Raw counts'!L458/'Raw counts'!L$1246*10000</f>
        <v>4.5653179645601085</v>
      </c>
      <c r="M458">
        <f>'Raw counts'!M458/'Raw counts'!M$1246*10000</f>
        <v>5.4132251483948304</v>
      </c>
      <c r="N458">
        <f>'Raw counts'!N458/'Raw counts'!N$1246*10000</f>
        <v>6.4442082090745743</v>
      </c>
      <c r="O458">
        <f>'Raw counts'!O458/'Raw counts'!O$1246*10000</f>
        <v>6.2822679119792806</v>
      </c>
      <c r="P458">
        <f>'Raw counts'!P458/'Raw counts'!P$1246*10000</f>
        <v>5.9468860959812488</v>
      </c>
      <c r="Q458">
        <f>'Raw counts'!Q458/'Raw counts'!Q$1246*10000</f>
        <v>5.2964127982399605</v>
      </c>
      <c r="R458">
        <f>'Raw counts'!R458/'Raw counts'!R$1246*10000</f>
        <v>5.4898750578388373</v>
      </c>
      <c r="S458">
        <f>'Raw counts'!S458/'Raw counts'!S$1246*10000</f>
        <v>6.6866908806785208</v>
      </c>
      <c r="T458">
        <f>'Raw counts'!T458/'Raw counts'!T$1246*10000</f>
        <v>4.6484863750202221</v>
      </c>
      <c r="U458">
        <f t="shared" si="28"/>
        <v>1</v>
      </c>
      <c r="V458">
        <f t="shared" si="29"/>
        <v>0.15089163472247777</v>
      </c>
      <c r="W458">
        <f t="shared" si="30"/>
        <v>7.0994157811750949</v>
      </c>
      <c r="X458">
        <f t="shared" si="31"/>
        <v>5.725103186623012</v>
      </c>
    </row>
    <row r="459" spans="1:24" x14ac:dyDescent="0.25">
      <c r="A459">
        <v>467</v>
      </c>
      <c r="B459" t="s">
        <v>779</v>
      </c>
      <c r="C459">
        <v>74000</v>
      </c>
      <c r="D459">
        <v>1097</v>
      </c>
      <c r="E459">
        <f>'Raw counts'!E459/'Raw counts'!E$1246*10000</f>
        <v>0</v>
      </c>
      <c r="F459">
        <f>'Raw counts'!F459/'Raw counts'!F$1246*10000</f>
        <v>0</v>
      </c>
      <c r="G459">
        <f>'Raw counts'!G459/'Raw counts'!G$1246*10000</f>
        <v>0</v>
      </c>
      <c r="H459">
        <f>'Raw counts'!H459/'Raw counts'!H$1246*10000</f>
        <v>0</v>
      </c>
      <c r="I459">
        <f>'Raw counts'!I459/'Raw counts'!I$1246*10000</f>
        <v>0</v>
      </c>
      <c r="J459">
        <f>'Raw counts'!J459/'Raw counts'!J$1246*10000</f>
        <v>0</v>
      </c>
      <c r="K459">
        <f>'Raw counts'!K459/'Raw counts'!K$1246*10000</f>
        <v>0</v>
      </c>
      <c r="L459">
        <f>'Raw counts'!L459/'Raw counts'!L$1246*10000</f>
        <v>0</v>
      </c>
      <c r="M459">
        <f>'Raw counts'!M459/'Raw counts'!M$1246*10000</f>
        <v>0</v>
      </c>
      <c r="N459">
        <f>'Raw counts'!N459/'Raw counts'!N$1246*10000</f>
        <v>0</v>
      </c>
      <c r="O459">
        <f>'Raw counts'!O459/'Raw counts'!O$1246*10000</f>
        <v>0</v>
      </c>
      <c r="P459">
        <f>'Raw counts'!P459/'Raw counts'!P$1246*10000</f>
        <v>0</v>
      </c>
      <c r="Q459">
        <f>'Raw counts'!Q459/'Raw counts'!Q$1246*10000</f>
        <v>0</v>
      </c>
      <c r="R459">
        <f>'Raw counts'!R459/'Raw counts'!R$1246*10000</f>
        <v>0</v>
      </c>
      <c r="S459">
        <f>'Raw counts'!S459/'Raw counts'!S$1246*10000</f>
        <v>0</v>
      </c>
      <c r="T459">
        <f>'Raw counts'!T459/'Raw counts'!T$1246*10000</f>
        <v>0</v>
      </c>
      <c r="U459">
        <f t="shared" si="28"/>
        <v>0</v>
      </c>
      <c r="V459" t="str">
        <f t="shared" si="29"/>
        <v/>
      </c>
      <c r="W459">
        <f t="shared" si="30"/>
        <v>0</v>
      </c>
      <c r="X459">
        <f t="shared" si="31"/>
        <v>0</v>
      </c>
    </row>
    <row r="460" spans="1:24" x14ac:dyDescent="0.25">
      <c r="A460">
        <v>468</v>
      </c>
      <c r="B460" t="s">
        <v>780</v>
      </c>
      <c r="C460">
        <v>43000</v>
      </c>
      <c r="D460">
        <v>926</v>
      </c>
      <c r="E460">
        <f>'Raw counts'!E460/'Raw counts'!E$1246*10000</f>
        <v>0</v>
      </c>
      <c r="F460">
        <f>'Raw counts'!F460/'Raw counts'!F$1246*10000</f>
        <v>0</v>
      </c>
      <c r="G460">
        <f>'Raw counts'!G460/'Raw counts'!G$1246*10000</f>
        <v>0</v>
      </c>
      <c r="H460">
        <f>'Raw counts'!H460/'Raw counts'!H$1246*10000</f>
        <v>0</v>
      </c>
      <c r="I460">
        <f>'Raw counts'!I460/'Raw counts'!I$1246*10000</f>
        <v>0</v>
      </c>
      <c r="J460">
        <f>'Raw counts'!J460/'Raw counts'!J$1246*10000</f>
        <v>0</v>
      </c>
      <c r="K460">
        <f>'Raw counts'!K460/'Raw counts'!K$1246*10000</f>
        <v>0</v>
      </c>
      <c r="L460">
        <f>'Raw counts'!L460/'Raw counts'!L$1246*10000</f>
        <v>0</v>
      </c>
      <c r="M460">
        <f>'Raw counts'!M460/'Raw counts'!M$1246*10000</f>
        <v>0</v>
      </c>
      <c r="N460">
        <f>'Raw counts'!N460/'Raw counts'!N$1246*10000</f>
        <v>0</v>
      </c>
      <c r="O460">
        <f>'Raw counts'!O460/'Raw counts'!O$1246*10000</f>
        <v>0</v>
      </c>
      <c r="P460">
        <f>'Raw counts'!P460/'Raw counts'!P$1246*10000</f>
        <v>0</v>
      </c>
      <c r="Q460">
        <f>'Raw counts'!Q460/'Raw counts'!Q$1246*10000</f>
        <v>0</v>
      </c>
      <c r="R460">
        <f>'Raw counts'!R460/'Raw counts'!R$1246*10000</f>
        <v>0</v>
      </c>
      <c r="S460">
        <f>'Raw counts'!S460/'Raw counts'!S$1246*10000</f>
        <v>0</v>
      </c>
      <c r="T460">
        <f>'Raw counts'!T460/'Raw counts'!T$1246*10000</f>
        <v>0</v>
      </c>
      <c r="U460">
        <f t="shared" si="28"/>
        <v>0</v>
      </c>
      <c r="V460" t="str">
        <f t="shared" si="29"/>
        <v/>
      </c>
      <c r="W460">
        <f t="shared" si="30"/>
        <v>0</v>
      </c>
      <c r="X460">
        <f t="shared" si="31"/>
        <v>0</v>
      </c>
    </row>
    <row r="461" spans="1:24" x14ac:dyDescent="0.25">
      <c r="A461">
        <v>469</v>
      </c>
      <c r="B461" t="s">
        <v>191</v>
      </c>
      <c r="C461">
        <v>18200</v>
      </c>
      <c r="D461">
        <v>533</v>
      </c>
      <c r="E461">
        <f>'Raw counts'!E461/'Raw counts'!E$1246*10000</f>
        <v>0.22293837735540589</v>
      </c>
      <c r="F461">
        <f>'Raw counts'!F461/'Raw counts'!F$1246*10000</f>
        <v>0.46273277701521304</v>
      </c>
      <c r="G461">
        <f>'Raw counts'!G461/'Raw counts'!G$1246*10000</f>
        <v>1.4876738780831422</v>
      </c>
      <c r="H461">
        <f>'Raw counts'!H461/'Raw counts'!H$1246*10000</f>
        <v>0.16888224082607542</v>
      </c>
      <c r="I461">
        <f>'Raw counts'!I461/'Raw counts'!I$1246*10000</f>
        <v>1.3280578673078858</v>
      </c>
      <c r="J461">
        <f>'Raw counts'!J461/'Raw counts'!J$1246*10000</f>
        <v>3.5919411209011459E-2</v>
      </c>
      <c r="K461">
        <f>'Raw counts'!K461/'Raw counts'!K$1246*10000</f>
        <v>0.33428046130703659</v>
      </c>
      <c r="L461">
        <f>'Raw counts'!L461/'Raw counts'!L$1246*10000</f>
        <v>0.89542640612471658</v>
      </c>
      <c r="M461">
        <f>'Raw counts'!M461/'Raw counts'!M$1246*10000</f>
        <v>1.423635590207774</v>
      </c>
      <c r="N461">
        <f>'Raw counts'!N461/'Raw counts'!N$1246*10000</f>
        <v>1.6228115562998016</v>
      </c>
      <c r="O461">
        <f>'Raw counts'!O461/'Raw counts'!O$1246*10000</f>
        <v>0.8797827688134251</v>
      </c>
      <c r="P461">
        <f>'Raw counts'!P461/'Raw counts'!P$1246*10000</f>
        <v>1.1844007454757632</v>
      </c>
      <c r="Q461">
        <f>'Raw counts'!Q461/'Raw counts'!Q$1246*10000</f>
        <v>1.6396024609936091</v>
      </c>
      <c r="R461">
        <f>'Raw counts'!R461/'Raw counts'!R$1246*10000</f>
        <v>0.58031420162374991</v>
      </c>
      <c r="S461">
        <f>'Raw counts'!S461/'Raw counts'!S$1246*10000</f>
        <v>1.1380396841798328</v>
      </c>
      <c r="T461">
        <f>'Raw counts'!T461/'Raw counts'!T$1246*10000</f>
        <v>1.0170697061351146</v>
      </c>
      <c r="U461">
        <f t="shared" si="28"/>
        <v>1</v>
      </c>
      <c r="V461">
        <f t="shared" si="29"/>
        <v>0.34147152310848017</v>
      </c>
      <c r="W461">
        <f t="shared" si="30"/>
        <v>0.79823585657360618</v>
      </c>
      <c r="X461">
        <f t="shared" si="31"/>
        <v>1.0732015945369158</v>
      </c>
    </row>
    <row r="462" spans="1:24" x14ac:dyDescent="0.25">
      <c r="A462">
        <v>470</v>
      </c>
      <c r="B462" t="s">
        <v>192</v>
      </c>
      <c r="C462">
        <v>77900</v>
      </c>
      <c r="D462">
        <v>290</v>
      </c>
      <c r="E462">
        <f>'Raw counts'!E462/'Raw counts'!E$1246*10000</f>
        <v>6.1184199118650282</v>
      </c>
      <c r="F462">
        <f>'Raw counts'!F462/'Raw counts'!F$1246*10000</f>
        <v>6.0485784424131417</v>
      </c>
      <c r="G462">
        <f>'Raw counts'!G462/'Raw counts'!G$1246*10000</f>
        <v>6.828423100401622</v>
      </c>
      <c r="H462">
        <f>'Raw counts'!H462/'Raw counts'!H$1246*10000</f>
        <v>3.1786050326907769</v>
      </c>
      <c r="I462">
        <f>'Raw counts'!I462/'Raw counts'!I$1246*10000</f>
        <v>6.319529597401508</v>
      </c>
      <c r="J462">
        <f>'Raw counts'!J462/'Raw counts'!J$1246*10000</f>
        <v>9.4647648535745201</v>
      </c>
      <c r="K462">
        <f>'Raw counts'!K462/'Raw counts'!K$1246*10000</f>
        <v>5.9642671780571268</v>
      </c>
      <c r="L462">
        <f>'Raw counts'!L462/'Raw counts'!L$1246*10000</f>
        <v>11.532006745545592</v>
      </c>
      <c r="M462">
        <f>'Raw counts'!M462/'Raw counts'!M$1246*10000</f>
        <v>4.2709067706233226</v>
      </c>
      <c r="N462">
        <f>'Raw counts'!N462/'Raw counts'!N$1246*10000</f>
        <v>3.8335983141575021</v>
      </c>
      <c r="O462">
        <f>'Raw counts'!O462/'Raw counts'!O$1246*10000</f>
        <v>3.9789170448848372</v>
      </c>
      <c r="P462">
        <f>'Raw counts'!P462/'Raw counts'!P$1246*10000</f>
        <v>5.3596621969638534</v>
      </c>
      <c r="Q462">
        <f>'Raw counts'!Q462/'Raw counts'!Q$1246*10000</f>
        <v>4.541201967721693</v>
      </c>
      <c r="R462">
        <f>'Raw counts'!R462/'Raw counts'!R$1246*10000</f>
        <v>4.0108441722845019</v>
      </c>
      <c r="S462">
        <f>'Raw counts'!S462/'Raw counts'!S$1246*10000</f>
        <v>4.3370069556306063</v>
      </c>
      <c r="T462">
        <f>'Raw counts'!T462/'Raw counts'!T$1246*10000</f>
        <v>2.6894326457532562</v>
      </c>
      <c r="U462">
        <f t="shared" si="28"/>
        <v>1</v>
      </c>
      <c r="V462">
        <f t="shared" si="29"/>
        <v>6.1415845148203092E-2</v>
      </c>
      <c r="W462">
        <f t="shared" si="30"/>
        <v>6.3559099946730147</v>
      </c>
      <c r="X462">
        <f t="shared" si="31"/>
        <v>4.1528441638731257</v>
      </c>
    </row>
    <row r="463" spans="1:24" x14ac:dyDescent="0.25">
      <c r="A463">
        <v>471</v>
      </c>
      <c r="B463" t="s">
        <v>781</v>
      </c>
      <c r="C463">
        <v>38800</v>
      </c>
      <c r="D463">
        <v>463</v>
      </c>
      <c r="E463">
        <f>'Raw counts'!E463/'Raw counts'!E$1246*10000</f>
        <v>0</v>
      </c>
      <c r="F463">
        <f>'Raw counts'!F463/'Raw counts'!F$1246*10000</f>
        <v>0</v>
      </c>
      <c r="G463">
        <f>'Raw counts'!G463/'Raw counts'!G$1246*10000</f>
        <v>0</v>
      </c>
      <c r="H463">
        <f>'Raw counts'!H463/'Raw counts'!H$1246*10000</f>
        <v>0</v>
      </c>
      <c r="I463">
        <f>'Raw counts'!I463/'Raw counts'!I$1246*10000</f>
        <v>0</v>
      </c>
      <c r="J463">
        <f>'Raw counts'!J463/'Raw counts'!J$1246*10000</f>
        <v>0</v>
      </c>
      <c r="K463">
        <f>'Raw counts'!K463/'Raw counts'!K$1246*10000</f>
        <v>0</v>
      </c>
      <c r="L463">
        <f>'Raw counts'!L463/'Raw counts'!L$1246*10000</f>
        <v>0</v>
      </c>
      <c r="M463">
        <f>'Raw counts'!M463/'Raw counts'!M$1246*10000</f>
        <v>0</v>
      </c>
      <c r="N463">
        <f>'Raw counts'!N463/'Raw counts'!N$1246*10000</f>
        <v>0</v>
      </c>
      <c r="O463">
        <f>'Raw counts'!O463/'Raw counts'!O$1246*10000</f>
        <v>0</v>
      </c>
      <c r="P463">
        <f>'Raw counts'!P463/'Raw counts'!P$1246*10000</f>
        <v>0</v>
      </c>
      <c r="Q463">
        <f>'Raw counts'!Q463/'Raw counts'!Q$1246*10000</f>
        <v>0</v>
      </c>
      <c r="R463">
        <f>'Raw counts'!R463/'Raw counts'!R$1246*10000</f>
        <v>0</v>
      </c>
      <c r="S463">
        <f>'Raw counts'!S463/'Raw counts'!S$1246*10000</f>
        <v>0</v>
      </c>
      <c r="T463">
        <f>'Raw counts'!T463/'Raw counts'!T$1246*10000</f>
        <v>0</v>
      </c>
      <c r="U463">
        <f t="shared" si="28"/>
        <v>0</v>
      </c>
      <c r="V463" t="str">
        <f t="shared" si="29"/>
        <v/>
      </c>
      <c r="W463">
        <f t="shared" si="30"/>
        <v>0</v>
      </c>
      <c r="X463">
        <f t="shared" si="31"/>
        <v>0</v>
      </c>
    </row>
    <row r="464" spans="1:24" x14ac:dyDescent="0.25">
      <c r="A464">
        <v>472</v>
      </c>
      <c r="B464" t="s">
        <v>782</v>
      </c>
      <c r="C464">
        <v>51200</v>
      </c>
      <c r="D464">
        <v>426</v>
      </c>
      <c r="E464">
        <f>'Raw counts'!E464/'Raw counts'!E$1246*10000</f>
        <v>0</v>
      </c>
      <c r="F464">
        <f>'Raw counts'!F464/'Raw counts'!F$1246*10000</f>
        <v>0</v>
      </c>
      <c r="G464">
        <f>'Raw counts'!G464/'Raw counts'!G$1246*10000</f>
        <v>0</v>
      </c>
      <c r="H464">
        <f>'Raw counts'!H464/'Raw counts'!H$1246*10000</f>
        <v>0</v>
      </c>
      <c r="I464">
        <f>'Raw counts'!I464/'Raw counts'!I$1246*10000</f>
        <v>0</v>
      </c>
      <c r="J464">
        <f>'Raw counts'!J464/'Raw counts'!J$1246*10000</f>
        <v>0</v>
      </c>
      <c r="K464">
        <f>'Raw counts'!K464/'Raw counts'!K$1246*10000</f>
        <v>0</v>
      </c>
      <c r="L464">
        <f>'Raw counts'!L464/'Raw counts'!L$1246*10000</f>
        <v>0</v>
      </c>
      <c r="M464">
        <f>'Raw counts'!M464/'Raw counts'!M$1246*10000</f>
        <v>0</v>
      </c>
      <c r="N464">
        <f>'Raw counts'!N464/'Raw counts'!N$1246*10000</f>
        <v>0</v>
      </c>
      <c r="O464">
        <f>'Raw counts'!O464/'Raw counts'!O$1246*10000</f>
        <v>0</v>
      </c>
      <c r="P464">
        <f>'Raw counts'!P464/'Raw counts'!P$1246*10000</f>
        <v>0</v>
      </c>
      <c r="Q464">
        <f>'Raw counts'!Q464/'Raw counts'!Q$1246*10000</f>
        <v>0</v>
      </c>
      <c r="R464">
        <f>'Raw counts'!R464/'Raw counts'!R$1246*10000</f>
        <v>0</v>
      </c>
      <c r="S464">
        <f>'Raw counts'!S464/'Raw counts'!S$1246*10000</f>
        <v>0</v>
      </c>
      <c r="T464">
        <f>'Raw counts'!T464/'Raw counts'!T$1246*10000</f>
        <v>0</v>
      </c>
      <c r="U464">
        <f t="shared" si="28"/>
        <v>0</v>
      </c>
      <c r="V464" t="str">
        <f t="shared" si="29"/>
        <v/>
      </c>
      <c r="W464">
        <f t="shared" si="30"/>
        <v>0</v>
      </c>
      <c r="X464">
        <f t="shared" si="31"/>
        <v>0</v>
      </c>
    </row>
    <row r="465" spans="1:24" x14ac:dyDescent="0.25">
      <c r="A465">
        <v>473</v>
      </c>
      <c r="B465" t="s">
        <v>783</v>
      </c>
      <c r="C465">
        <v>49200</v>
      </c>
      <c r="D465">
        <v>754</v>
      </c>
      <c r="E465">
        <f>'Raw counts'!E465/'Raw counts'!E$1246*10000</f>
        <v>0</v>
      </c>
      <c r="F465">
        <f>'Raw counts'!F465/'Raw counts'!F$1246*10000</f>
        <v>0</v>
      </c>
      <c r="G465">
        <f>'Raw counts'!G465/'Raw counts'!G$1246*10000</f>
        <v>0</v>
      </c>
      <c r="H465">
        <f>'Raw counts'!H465/'Raw counts'!H$1246*10000</f>
        <v>0</v>
      </c>
      <c r="I465">
        <f>'Raw counts'!I465/'Raw counts'!I$1246*10000</f>
        <v>0</v>
      </c>
      <c r="J465">
        <f>'Raw counts'!J465/'Raw counts'!J$1246*10000</f>
        <v>0</v>
      </c>
      <c r="K465">
        <f>'Raw counts'!K465/'Raw counts'!K$1246*10000</f>
        <v>0</v>
      </c>
      <c r="L465">
        <f>'Raw counts'!L465/'Raw counts'!L$1246*10000</f>
        <v>0</v>
      </c>
      <c r="M465">
        <f>'Raw counts'!M465/'Raw counts'!M$1246*10000</f>
        <v>0</v>
      </c>
      <c r="N465">
        <f>'Raw counts'!N465/'Raw counts'!N$1246*10000</f>
        <v>0</v>
      </c>
      <c r="O465">
        <f>'Raw counts'!O465/'Raw counts'!O$1246*10000</f>
        <v>0</v>
      </c>
      <c r="P465">
        <f>'Raw counts'!P465/'Raw counts'!P$1246*10000</f>
        <v>0</v>
      </c>
      <c r="Q465">
        <f>'Raw counts'!Q465/'Raw counts'!Q$1246*10000</f>
        <v>0</v>
      </c>
      <c r="R465">
        <f>'Raw counts'!R465/'Raw counts'!R$1246*10000</f>
        <v>0</v>
      </c>
      <c r="S465">
        <f>'Raw counts'!S465/'Raw counts'!S$1246*10000</f>
        <v>0</v>
      </c>
      <c r="T465">
        <f>'Raw counts'!T465/'Raw counts'!T$1246*10000</f>
        <v>0</v>
      </c>
      <c r="U465">
        <f t="shared" si="28"/>
        <v>0</v>
      </c>
      <c r="V465" t="str">
        <f t="shared" si="29"/>
        <v/>
      </c>
      <c r="W465">
        <f t="shared" si="30"/>
        <v>0</v>
      </c>
      <c r="X465">
        <f t="shared" si="31"/>
        <v>0</v>
      </c>
    </row>
    <row r="466" spans="1:24" x14ac:dyDescent="0.25">
      <c r="A466">
        <v>474</v>
      </c>
      <c r="B466" t="s">
        <v>784</v>
      </c>
      <c r="C466">
        <v>112400</v>
      </c>
      <c r="D466">
        <v>1099</v>
      </c>
      <c r="E466">
        <f>'Raw counts'!E466/'Raw counts'!E$1246*10000</f>
        <v>0</v>
      </c>
      <c r="F466">
        <f>'Raw counts'!F466/'Raw counts'!F$1246*10000</f>
        <v>0</v>
      </c>
      <c r="G466">
        <f>'Raw counts'!G466/'Raw counts'!G$1246*10000</f>
        <v>0</v>
      </c>
      <c r="H466">
        <f>'Raw counts'!H466/'Raw counts'!H$1246*10000</f>
        <v>0</v>
      </c>
      <c r="I466">
        <f>'Raw counts'!I466/'Raw counts'!I$1246*10000</f>
        <v>0</v>
      </c>
      <c r="J466">
        <f>'Raw counts'!J466/'Raw counts'!J$1246*10000</f>
        <v>0</v>
      </c>
      <c r="K466">
        <f>'Raw counts'!K466/'Raw counts'!K$1246*10000</f>
        <v>0</v>
      </c>
      <c r="L466">
        <f>'Raw counts'!L466/'Raw counts'!L$1246*10000</f>
        <v>0</v>
      </c>
      <c r="M466">
        <f>'Raw counts'!M466/'Raw counts'!M$1246*10000</f>
        <v>0</v>
      </c>
      <c r="N466">
        <f>'Raw counts'!N466/'Raw counts'!N$1246*10000</f>
        <v>0</v>
      </c>
      <c r="O466">
        <f>'Raw counts'!O466/'Raw counts'!O$1246*10000</f>
        <v>0</v>
      </c>
      <c r="P466">
        <f>'Raw counts'!P466/'Raw counts'!P$1246*10000</f>
        <v>0</v>
      </c>
      <c r="Q466">
        <f>'Raw counts'!Q466/'Raw counts'!Q$1246*10000</f>
        <v>0</v>
      </c>
      <c r="R466">
        <f>'Raw counts'!R466/'Raw counts'!R$1246*10000</f>
        <v>0</v>
      </c>
      <c r="S466">
        <f>'Raw counts'!S466/'Raw counts'!S$1246*10000</f>
        <v>0</v>
      </c>
      <c r="T466">
        <f>'Raw counts'!T466/'Raw counts'!T$1246*10000</f>
        <v>0</v>
      </c>
      <c r="U466">
        <f t="shared" si="28"/>
        <v>0</v>
      </c>
      <c r="V466" t="str">
        <f t="shared" si="29"/>
        <v/>
      </c>
      <c r="W466">
        <f t="shared" si="30"/>
        <v>0</v>
      </c>
      <c r="X466">
        <f t="shared" si="31"/>
        <v>0</v>
      </c>
    </row>
    <row r="467" spans="1:24" x14ac:dyDescent="0.25">
      <c r="A467">
        <v>475</v>
      </c>
      <c r="B467" t="s">
        <v>193</v>
      </c>
      <c r="C467">
        <v>65100</v>
      </c>
      <c r="D467">
        <v>1008</v>
      </c>
      <c r="E467">
        <f>'Raw counts'!E467/'Raw counts'!E$1246*10000</f>
        <v>11.013155841357051</v>
      </c>
      <c r="F467">
        <f>'Raw counts'!F467/'Raw counts'!F$1246*10000</f>
        <v>15.822627916101826</v>
      </c>
      <c r="G467">
        <f>'Raw counts'!G467/'Raw counts'!G$1246*10000</f>
        <v>12.565885356875608</v>
      </c>
      <c r="H467">
        <f>'Raw counts'!H467/'Raw counts'!H$1246*10000</f>
        <v>5.5489879128567638</v>
      </c>
      <c r="I467">
        <f>'Raw counts'!I467/'Raw counts'!I$1246*10000</f>
        <v>6.6796808834511046</v>
      </c>
      <c r="J467">
        <f>'Raw counts'!J467/'Raw counts'!J$1246*10000</f>
        <v>15.44534681987493</v>
      </c>
      <c r="K467">
        <f>'Raw counts'!K467/'Raw counts'!K$1246*10000</f>
        <v>7.9347625289196584</v>
      </c>
      <c r="L467">
        <f>'Raw counts'!L467/'Raw counts'!L$1246*10000</f>
        <v>12.284978950695923</v>
      </c>
      <c r="M467">
        <f>'Raw counts'!M467/'Raw counts'!M$1246*10000</f>
        <v>11.840897214362863</v>
      </c>
      <c r="N467">
        <f>'Raw counts'!N467/'Raw counts'!N$1246*10000</f>
        <v>5.5034478865819354</v>
      </c>
      <c r="O467">
        <f>'Raw counts'!O467/'Raw counts'!O$1246*10000</f>
        <v>15.283462471296534</v>
      </c>
      <c r="P467">
        <f>'Raw counts'!P467/'Raw counts'!P$1246*10000</f>
        <v>16.875222386169384</v>
      </c>
      <c r="Q467">
        <f>'Raw counts'!Q467/'Raw counts'!Q$1246*10000</f>
        <v>11.248666580877366</v>
      </c>
      <c r="R467">
        <f>'Raw counts'!R467/'Raw counts'!R$1246*10000</f>
        <v>8.3041421595186158</v>
      </c>
      <c r="S467">
        <f>'Raw counts'!S467/'Raw counts'!S$1246*10000</f>
        <v>10.774574721364289</v>
      </c>
      <c r="T467">
        <f>'Raw counts'!T467/'Raw counts'!T$1246*10000</f>
        <v>13.208254237392261</v>
      </c>
      <c r="U467">
        <f t="shared" si="28"/>
        <v>1</v>
      </c>
      <c r="V467">
        <f t="shared" si="29"/>
        <v>0.26766311100762186</v>
      </c>
      <c r="W467">
        <f t="shared" si="30"/>
        <v>10.463977131107766</v>
      </c>
      <c r="X467">
        <f t="shared" si="31"/>
        <v>12.615720426103076</v>
      </c>
    </row>
    <row r="468" spans="1:24" x14ac:dyDescent="0.25">
      <c r="A468">
        <v>476</v>
      </c>
      <c r="B468" t="s">
        <v>785</v>
      </c>
      <c r="C468">
        <v>21200</v>
      </c>
      <c r="D468">
        <v>714</v>
      </c>
      <c r="E468">
        <f>'Raw counts'!E468/'Raw counts'!E$1246*10000</f>
        <v>0</v>
      </c>
      <c r="F468">
        <f>'Raw counts'!F468/'Raw counts'!F$1246*10000</f>
        <v>0</v>
      </c>
      <c r="G468">
        <f>'Raw counts'!G468/'Raw counts'!G$1246*10000</f>
        <v>0</v>
      </c>
      <c r="H468">
        <f>'Raw counts'!H468/'Raw counts'!H$1246*10000</f>
        <v>0</v>
      </c>
      <c r="I468">
        <f>'Raw counts'!I468/'Raw counts'!I$1246*10000</f>
        <v>0</v>
      </c>
      <c r="J468">
        <f>'Raw counts'!J468/'Raw counts'!J$1246*10000</f>
        <v>0</v>
      </c>
      <c r="K468">
        <f>'Raw counts'!K468/'Raw counts'!K$1246*10000</f>
        <v>0</v>
      </c>
      <c r="L468">
        <f>'Raw counts'!L468/'Raw counts'!L$1246*10000</f>
        <v>0</v>
      </c>
      <c r="M468">
        <f>'Raw counts'!M468/'Raw counts'!M$1246*10000</f>
        <v>0</v>
      </c>
      <c r="N468">
        <f>'Raw counts'!N468/'Raw counts'!N$1246*10000</f>
        <v>0</v>
      </c>
      <c r="O468">
        <f>'Raw counts'!O468/'Raw counts'!O$1246*10000</f>
        <v>0</v>
      </c>
      <c r="P468">
        <f>'Raw counts'!P468/'Raw counts'!P$1246*10000</f>
        <v>0</v>
      </c>
      <c r="Q468">
        <f>'Raw counts'!Q468/'Raw counts'!Q$1246*10000</f>
        <v>0</v>
      </c>
      <c r="R468">
        <f>'Raw counts'!R468/'Raw counts'!R$1246*10000</f>
        <v>0</v>
      </c>
      <c r="S468">
        <f>'Raw counts'!S468/'Raw counts'!S$1246*10000</f>
        <v>0</v>
      </c>
      <c r="T468">
        <f>'Raw counts'!T468/'Raw counts'!T$1246*10000</f>
        <v>0</v>
      </c>
      <c r="U468">
        <f t="shared" si="28"/>
        <v>0</v>
      </c>
      <c r="V468" t="str">
        <f t="shared" si="29"/>
        <v/>
      </c>
      <c r="W468">
        <f t="shared" si="30"/>
        <v>0</v>
      </c>
      <c r="X468">
        <f t="shared" si="31"/>
        <v>0</v>
      </c>
    </row>
    <row r="469" spans="1:24" x14ac:dyDescent="0.25">
      <c r="A469">
        <v>477</v>
      </c>
      <c r="B469" t="s">
        <v>194</v>
      </c>
      <c r="C469">
        <v>48000</v>
      </c>
      <c r="D469">
        <v>623</v>
      </c>
      <c r="E469">
        <f>'Raw counts'!E469/'Raw counts'!E$1246*10000</f>
        <v>59.103440929999827</v>
      </c>
      <c r="F469">
        <f>'Raw counts'!F469/'Raw counts'!F$1246*10000</f>
        <v>44.970071105029476</v>
      </c>
      <c r="G469">
        <f>'Raw counts'!G469/'Raw counts'!G$1246*10000</f>
        <v>47.233645629139765</v>
      </c>
      <c r="H469">
        <f>'Raw counts'!H469/'Raw counts'!H$1246*10000</f>
        <v>42.992593307438057</v>
      </c>
      <c r="I469">
        <f>'Raw counts'!I469/'Raw counts'!I$1246*10000</f>
        <v>47.793201131550326</v>
      </c>
      <c r="J469">
        <f>'Raw counts'!J469/'Raw counts'!J$1246*10000</f>
        <v>40.696692899809989</v>
      </c>
      <c r="K469">
        <f>'Raw counts'!K469/'Raw counts'!K$1246*10000</f>
        <v>66.445572396644295</v>
      </c>
      <c r="L469">
        <f>'Raw counts'!L469/'Raw counts'!L$1246*10000</f>
        <v>50.10317754270573</v>
      </c>
      <c r="M469">
        <f>'Raw counts'!M469/'Raw counts'!M$1246*10000</f>
        <v>48.821323503712115</v>
      </c>
      <c r="N469">
        <f>'Raw counts'!N469/'Raw counts'!N$1246*10000</f>
        <v>37.160032738459222</v>
      </c>
      <c r="O469">
        <f>'Raw counts'!O469/'Raw counts'!O$1246*10000</f>
        <v>45.611652391196507</v>
      </c>
      <c r="P469">
        <f>'Raw counts'!P469/'Raw counts'!P$1246*10000</f>
        <v>52.96460980713676</v>
      </c>
      <c r="Q469">
        <f>'Raw counts'!Q469/'Raw counts'!Q$1246*10000</f>
        <v>49.297380660541172</v>
      </c>
      <c r="R469">
        <f>'Raw counts'!R469/'Raw counts'!R$1246*10000</f>
        <v>53.399177597201344</v>
      </c>
      <c r="S469">
        <f>'Raw counts'!S469/'Raw counts'!S$1246*10000</f>
        <v>39.752122500629881</v>
      </c>
      <c r="T469">
        <f>'Raw counts'!T469/'Raw counts'!T$1246*10000</f>
        <v>44.491680165024675</v>
      </c>
      <c r="U469">
        <f t="shared" si="28"/>
        <v>1</v>
      </c>
      <c r="V469">
        <f t="shared" si="29"/>
        <v>0.8134226156982689</v>
      </c>
      <c r="W469">
        <f t="shared" si="30"/>
        <v>48.531975118448877</v>
      </c>
      <c r="X469">
        <f t="shared" si="31"/>
        <v>47.586103853621722</v>
      </c>
    </row>
    <row r="470" spans="1:24" x14ac:dyDescent="0.25">
      <c r="A470">
        <v>478</v>
      </c>
      <c r="B470" t="s">
        <v>195</v>
      </c>
      <c r="C470">
        <v>5400</v>
      </c>
      <c r="D470">
        <v>337</v>
      </c>
      <c r="E470">
        <f>'Raw counts'!E470/'Raw counts'!E$1246*10000</f>
        <v>17.542773204788716</v>
      </c>
      <c r="F470">
        <f>'Raw counts'!F470/'Raw counts'!F$1246*10000</f>
        <v>13.726165130441064</v>
      </c>
      <c r="G470">
        <f>'Raw counts'!G470/'Raw counts'!G$1246*10000</f>
        <v>19.319924763373074</v>
      </c>
      <c r="H470">
        <f>'Raw counts'!H470/'Raw counts'!H$1246*10000</f>
        <v>17.02694878042896</v>
      </c>
      <c r="I470">
        <f>'Raw counts'!I470/'Raw counts'!I$1246*10000</f>
        <v>20.140335199554762</v>
      </c>
      <c r="J470">
        <f>'Raw counts'!J470/'Raw counts'!J$1246*10000</f>
        <v>1.4547361539649641</v>
      </c>
      <c r="K470">
        <f>'Raw counts'!K470/'Raw counts'!K$1246*10000</f>
        <v>9.1956449706918146</v>
      </c>
      <c r="L470">
        <f>'Raw counts'!L470/'Raw counts'!L$1246*10000</f>
        <v>7.4144019840478421</v>
      </c>
      <c r="M470">
        <f>'Raw counts'!M470/'Raw counts'!M$1246*10000</f>
        <v>13.554374781020126</v>
      </c>
      <c r="N470">
        <f>'Raw counts'!N470/'Raw counts'!N$1246*10000</f>
        <v>9.2664891765524899</v>
      </c>
      <c r="O470">
        <f>'Raw counts'!O470/'Raw counts'!O$1246*10000</f>
        <v>19.686797334302419</v>
      </c>
      <c r="P470">
        <f>'Raw counts'!P470/'Raw counts'!P$1246*10000</f>
        <v>14.551209158702235</v>
      </c>
      <c r="Q470">
        <f>'Raw counts'!Q470/'Raw counts'!Q$1246*10000</f>
        <v>12.868395072646811</v>
      </c>
      <c r="R470">
        <f>'Raw counts'!R470/'Raw counts'!R$1246*10000</f>
        <v>19.386602753359789</v>
      </c>
      <c r="S470">
        <f>'Raw counts'!S470/'Raw counts'!S$1246*10000</f>
        <v>10.81986983317244</v>
      </c>
      <c r="T470">
        <f>'Raw counts'!T470/'Raw counts'!T$1246*10000</f>
        <v>11.890841799244091</v>
      </c>
      <c r="U470">
        <f t="shared" si="28"/>
        <v>1</v>
      </c>
      <c r="V470">
        <f t="shared" si="29"/>
        <v>0.4768949219275137</v>
      </c>
      <c r="W470">
        <f t="shared" si="30"/>
        <v>12.864179414486381</v>
      </c>
      <c r="X470">
        <f t="shared" si="31"/>
        <v>14.86728599190463</v>
      </c>
    </row>
    <row r="471" spans="1:24" x14ac:dyDescent="0.25">
      <c r="A471">
        <v>479</v>
      </c>
      <c r="B471" t="s">
        <v>786</v>
      </c>
      <c r="C471">
        <v>38900</v>
      </c>
      <c r="D471">
        <v>463</v>
      </c>
      <c r="E471">
        <f>'Raw counts'!E471/'Raw counts'!E$1246*10000</f>
        <v>0</v>
      </c>
      <c r="F471">
        <f>'Raw counts'!F471/'Raw counts'!F$1246*10000</f>
        <v>0</v>
      </c>
      <c r="G471">
        <f>'Raw counts'!G471/'Raw counts'!G$1246*10000</f>
        <v>0</v>
      </c>
      <c r="H471">
        <f>'Raw counts'!H471/'Raw counts'!H$1246*10000</f>
        <v>0</v>
      </c>
      <c r="I471">
        <f>'Raw counts'!I471/'Raw counts'!I$1246*10000</f>
        <v>0</v>
      </c>
      <c r="J471">
        <f>'Raw counts'!J471/'Raw counts'!J$1246*10000</f>
        <v>0</v>
      </c>
      <c r="K471">
        <f>'Raw counts'!K471/'Raw counts'!K$1246*10000</f>
        <v>0</v>
      </c>
      <c r="L471">
        <f>'Raw counts'!L471/'Raw counts'!L$1246*10000</f>
        <v>0</v>
      </c>
      <c r="M471">
        <f>'Raw counts'!M471/'Raw counts'!M$1246*10000</f>
        <v>0</v>
      </c>
      <c r="N471">
        <f>'Raw counts'!N471/'Raw counts'!N$1246*10000</f>
        <v>0</v>
      </c>
      <c r="O471">
        <f>'Raw counts'!O471/'Raw counts'!O$1246*10000</f>
        <v>0</v>
      </c>
      <c r="P471">
        <f>'Raw counts'!P471/'Raw counts'!P$1246*10000</f>
        <v>0</v>
      </c>
      <c r="Q471">
        <f>'Raw counts'!Q471/'Raw counts'!Q$1246*10000</f>
        <v>0</v>
      </c>
      <c r="R471">
        <f>'Raw counts'!R471/'Raw counts'!R$1246*10000</f>
        <v>0</v>
      </c>
      <c r="S471">
        <f>'Raw counts'!S471/'Raw counts'!S$1246*10000</f>
        <v>0</v>
      </c>
      <c r="T471">
        <f>'Raw counts'!T471/'Raw counts'!T$1246*10000</f>
        <v>0</v>
      </c>
      <c r="U471">
        <f t="shared" si="28"/>
        <v>0</v>
      </c>
      <c r="V471" t="str">
        <f t="shared" si="29"/>
        <v/>
      </c>
      <c r="W471">
        <f t="shared" si="30"/>
        <v>0</v>
      </c>
      <c r="X471">
        <f t="shared" si="31"/>
        <v>0</v>
      </c>
    </row>
    <row r="472" spans="1:24" x14ac:dyDescent="0.25">
      <c r="A472">
        <v>480</v>
      </c>
      <c r="B472" t="s">
        <v>787</v>
      </c>
      <c r="C472">
        <v>51300</v>
      </c>
      <c r="D472">
        <v>426</v>
      </c>
      <c r="E472">
        <f>'Raw counts'!E472/'Raw counts'!E$1246*10000</f>
        <v>0</v>
      </c>
      <c r="F472">
        <f>'Raw counts'!F472/'Raw counts'!F$1246*10000</f>
        <v>0</v>
      </c>
      <c r="G472">
        <f>'Raw counts'!G472/'Raw counts'!G$1246*10000</f>
        <v>0</v>
      </c>
      <c r="H472">
        <f>'Raw counts'!H472/'Raw counts'!H$1246*10000</f>
        <v>0</v>
      </c>
      <c r="I472">
        <f>'Raw counts'!I472/'Raw counts'!I$1246*10000</f>
        <v>0</v>
      </c>
      <c r="J472">
        <f>'Raw counts'!J472/'Raw counts'!J$1246*10000</f>
        <v>0</v>
      </c>
      <c r="K472">
        <f>'Raw counts'!K472/'Raw counts'!K$1246*10000</f>
        <v>0</v>
      </c>
      <c r="L472">
        <f>'Raw counts'!L472/'Raw counts'!L$1246*10000</f>
        <v>0</v>
      </c>
      <c r="M472">
        <f>'Raw counts'!M472/'Raw counts'!M$1246*10000</f>
        <v>0</v>
      </c>
      <c r="N472">
        <f>'Raw counts'!N472/'Raw counts'!N$1246*10000</f>
        <v>0</v>
      </c>
      <c r="O472">
        <f>'Raw counts'!O472/'Raw counts'!O$1246*10000</f>
        <v>0</v>
      </c>
      <c r="P472">
        <f>'Raw counts'!P472/'Raw counts'!P$1246*10000</f>
        <v>0</v>
      </c>
      <c r="Q472">
        <f>'Raw counts'!Q472/'Raw counts'!Q$1246*10000</f>
        <v>0</v>
      </c>
      <c r="R472">
        <f>'Raw counts'!R472/'Raw counts'!R$1246*10000</f>
        <v>0</v>
      </c>
      <c r="S472">
        <f>'Raw counts'!S472/'Raw counts'!S$1246*10000</f>
        <v>0</v>
      </c>
      <c r="T472">
        <f>'Raw counts'!T472/'Raw counts'!T$1246*10000</f>
        <v>0</v>
      </c>
      <c r="U472">
        <f t="shared" si="28"/>
        <v>0</v>
      </c>
      <c r="V472" t="str">
        <f t="shared" si="29"/>
        <v/>
      </c>
      <c r="W472">
        <f t="shared" si="30"/>
        <v>0</v>
      </c>
      <c r="X472">
        <f t="shared" si="31"/>
        <v>0</v>
      </c>
    </row>
    <row r="473" spans="1:24" x14ac:dyDescent="0.25">
      <c r="A473">
        <v>481</v>
      </c>
      <c r="B473" t="s">
        <v>788</v>
      </c>
      <c r="C473">
        <v>48700</v>
      </c>
      <c r="D473">
        <v>754</v>
      </c>
      <c r="E473">
        <f>'Raw counts'!E473/'Raw counts'!E$1246*10000</f>
        <v>0</v>
      </c>
      <c r="F473">
        <f>'Raw counts'!F473/'Raw counts'!F$1246*10000</f>
        <v>0</v>
      </c>
      <c r="G473">
        <f>'Raw counts'!G473/'Raw counts'!G$1246*10000</f>
        <v>0</v>
      </c>
      <c r="H473">
        <f>'Raw counts'!H473/'Raw counts'!H$1246*10000</f>
        <v>0</v>
      </c>
      <c r="I473">
        <f>'Raw counts'!I473/'Raw counts'!I$1246*10000</f>
        <v>0</v>
      </c>
      <c r="J473">
        <f>'Raw counts'!J473/'Raw counts'!J$1246*10000</f>
        <v>0</v>
      </c>
      <c r="K473">
        <f>'Raw counts'!K473/'Raw counts'!K$1246*10000</f>
        <v>0</v>
      </c>
      <c r="L473">
        <f>'Raw counts'!L473/'Raw counts'!L$1246*10000</f>
        <v>0</v>
      </c>
      <c r="M473">
        <f>'Raw counts'!M473/'Raw counts'!M$1246*10000</f>
        <v>0</v>
      </c>
      <c r="N473">
        <f>'Raw counts'!N473/'Raw counts'!N$1246*10000</f>
        <v>0</v>
      </c>
      <c r="O473">
        <f>'Raw counts'!O473/'Raw counts'!O$1246*10000</f>
        <v>0</v>
      </c>
      <c r="P473">
        <f>'Raw counts'!P473/'Raw counts'!P$1246*10000</f>
        <v>0</v>
      </c>
      <c r="Q473">
        <f>'Raw counts'!Q473/'Raw counts'!Q$1246*10000</f>
        <v>0</v>
      </c>
      <c r="R473">
        <f>'Raw counts'!R473/'Raw counts'!R$1246*10000</f>
        <v>0</v>
      </c>
      <c r="S473">
        <f>'Raw counts'!S473/'Raw counts'!S$1246*10000</f>
        <v>0</v>
      </c>
      <c r="T473">
        <f>'Raw counts'!T473/'Raw counts'!T$1246*10000</f>
        <v>0</v>
      </c>
      <c r="U473">
        <f t="shared" si="28"/>
        <v>0</v>
      </c>
      <c r="V473" t="str">
        <f t="shared" si="29"/>
        <v/>
      </c>
      <c r="W473">
        <f t="shared" si="30"/>
        <v>0</v>
      </c>
      <c r="X473">
        <f t="shared" si="31"/>
        <v>0</v>
      </c>
    </row>
    <row r="474" spans="1:24" x14ac:dyDescent="0.25">
      <c r="A474">
        <v>482</v>
      </c>
      <c r="B474" t="s">
        <v>196</v>
      </c>
      <c r="C474">
        <v>101300</v>
      </c>
      <c r="D474">
        <v>948</v>
      </c>
      <c r="E474">
        <f>'Raw counts'!E474/'Raw counts'!E$1246*10000</f>
        <v>27.763259259993212</v>
      </c>
      <c r="F474">
        <f>'Raw counts'!F474/'Raw counts'!F$1246*10000</f>
        <v>7.5831514274125729</v>
      </c>
      <c r="G474">
        <f>'Raw counts'!G474/'Raw counts'!G$1246*10000</f>
        <v>8.8913308780102458</v>
      </c>
      <c r="H474">
        <f>'Raw counts'!H474/'Raw counts'!H$1246*10000</f>
        <v>9.0894834616034164</v>
      </c>
      <c r="I474">
        <f>'Raw counts'!I474/'Raw counts'!I$1246*10000</f>
        <v>6.786600796497078</v>
      </c>
      <c r="J474">
        <f>'Raw counts'!J474/'Raw counts'!J$1246*10000</f>
        <v>3.4422769075302653</v>
      </c>
      <c r="K474">
        <f>'Raw counts'!K474/'Raw counts'!K$1246*10000</f>
        <v>4.580228776856063</v>
      </c>
      <c r="L474">
        <f>'Raw counts'!L474/'Raw counts'!L$1246*10000</f>
        <v>4.2871930959910678</v>
      </c>
      <c r="M474">
        <f>'Raw counts'!M474/'Raw counts'!M$1246*10000</f>
        <v>8.1241001045988543</v>
      </c>
      <c r="N474">
        <f>'Raw counts'!N474/'Raw counts'!N$1246*10000</f>
        <v>9.227290829781964</v>
      </c>
      <c r="O474">
        <f>'Raw counts'!O474/'Raw counts'!O$1246*10000</f>
        <v>10.61044545302623</v>
      </c>
      <c r="P474">
        <f>'Raw counts'!P474/'Raw counts'!P$1246*10000</f>
        <v>8.246016954845965</v>
      </c>
      <c r="Q474">
        <f>'Raw counts'!Q474/'Raw counts'!Q$1246*10000</f>
        <v>14.373848241377306</v>
      </c>
      <c r="R474">
        <f>'Raw counts'!R474/'Raw counts'!R$1246*10000</f>
        <v>2.8964354842105751</v>
      </c>
      <c r="S474">
        <f>'Raw counts'!S474/'Raw counts'!S$1246*10000</f>
        <v>8.5777617986688899</v>
      </c>
      <c r="T474">
        <f>'Raw counts'!T474/'Raw counts'!T$1246*10000</f>
        <v>20.075181246599815</v>
      </c>
      <c r="U474">
        <f t="shared" si="28"/>
        <v>1</v>
      </c>
      <c r="V474">
        <f t="shared" si="29"/>
        <v>0.60051422115827524</v>
      </c>
      <c r="W474">
        <f t="shared" si="30"/>
        <v>8.9774915538274733</v>
      </c>
      <c r="X474">
        <f t="shared" si="31"/>
        <v>10.796614863121464</v>
      </c>
    </row>
    <row r="475" spans="1:24" x14ac:dyDescent="0.25">
      <c r="A475">
        <v>483</v>
      </c>
      <c r="B475" t="s">
        <v>197</v>
      </c>
      <c r="C475">
        <v>69700</v>
      </c>
      <c r="D475">
        <v>958</v>
      </c>
      <c r="E475">
        <f>'Raw counts'!E475/'Raw counts'!E$1246*10000</f>
        <v>0.14862558490360392</v>
      </c>
      <c r="F475">
        <f>'Raw counts'!F475/'Raw counts'!F$1246*10000</f>
        <v>3.5366005100448428</v>
      </c>
      <c r="G475">
        <f>'Raw counts'!G475/'Raw counts'!G$1246*10000</f>
        <v>0.13389064902748279</v>
      </c>
      <c r="H475">
        <f>'Raw counts'!H475/'Raw counts'!H$1246*10000</f>
        <v>1.2726483147964969</v>
      </c>
      <c r="I475">
        <f>'Raw counts'!I475/'Raw counts'!I$1246*10000</f>
        <v>1.6713270618239073</v>
      </c>
      <c r="J475">
        <f>'Raw counts'!J475/'Raw counts'!J$1246*10000</f>
        <v>8.9798528022528648E-2</v>
      </c>
      <c r="K475">
        <f>'Raw counts'!K475/'Raw counts'!K$1246*10000</f>
        <v>0.41051986476302743</v>
      </c>
      <c r="L475">
        <f>'Raw counts'!L475/'Raw counts'!L$1246*10000</f>
        <v>0.90220993950444928</v>
      </c>
      <c r="M475">
        <f>'Raw counts'!M475/'Raw counts'!M$1246*10000</f>
        <v>1.0314964455996447</v>
      </c>
      <c r="N475">
        <f>'Raw counts'!N475/'Raw counts'!N$1246*10000</f>
        <v>1.999115685296857</v>
      </c>
      <c r="O475">
        <f>'Raw counts'!O475/'Raw counts'!O$1246*10000</f>
        <v>0.81788850367077204</v>
      </c>
      <c r="P475">
        <f>'Raw counts'!P475/'Raw counts'!P$1246*10000</f>
        <v>1.2690007987240319</v>
      </c>
      <c r="Q475">
        <f>'Raw counts'!Q475/'Raw counts'!Q$1246*10000</f>
        <v>2.2954434453910526</v>
      </c>
      <c r="R475">
        <f>'Raw counts'!R475/'Raw counts'!R$1246*10000</f>
        <v>1.2068481184210729</v>
      </c>
      <c r="S475">
        <f>'Raw counts'!S475/'Raw counts'!S$1246*10000</f>
        <v>1.3815009101486528</v>
      </c>
      <c r="T475">
        <f>'Raw counts'!T475/'Raw counts'!T$1246*10000</f>
        <v>0.6006854640261079</v>
      </c>
      <c r="U475">
        <f t="shared" si="28"/>
        <v>1</v>
      </c>
      <c r="V475">
        <f t="shared" si="29"/>
        <v>0.77218743955373337</v>
      </c>
      <c r="W475">
        <f t="shared" si="30"/>
        <v>1.1196232583782841</v>
      </c>
      <c r="X475">
        <f t="shared" si="31"/>
        <v>1.2618945400636148</v>
      </c>
    </row>
    <row r="476" spans="1:24" x14ac:dyDescent="0.25">
      <c r="A476">
        <v>484</v>
      </c>
      <c r="B476" t="s">
        <v>198</v>
      </c>
      <c r="C476">
        <v>22100</v>
      </c>
      <c r="D476">
        <v>731</v>
      </c>
      <c r="E476">
        <f>'Raw counts'!E476/'Raw counts'!E$1246*10000</f>
        <v>4.4587675471081174E-2</v>
      </c>
      <c r="F476">
        <f>'Raw counts'!F476/'Raw counts'!F$1246*10000</f>
        <v>0.14165289092302441</v>
      </c>
      <c r="G476">
        <f>'Raw counts'!G476/'Raw counts'!G$1246*10000</f>
        <v>1.983565170777523E-2</v>
      </c>
      <c r="H476">
        <f>'Raw counts'!H476/'Raw counts'!H$1246*10000</f>
        <v>5.4283577408381384E-2</v>
      </c>
      <c r="I476">
        <f>'Raw counts'!I476/'Raw counts'!I$1246*10000</f>
        <v>5.0646274600724468E-2</v>
      </c>
      <c r="J476">
        <f>'Raw counts'!J476/'Raw counts'!J$1246*10000</f>
        <v>0.33524783795077362</v>
      </c>
      <c r="K476">
        <f>'Raw counts'!K476/'Raw counts'!K$1246*10000</f>
        <v>0</v>
      </c>
      <c r="L476">
        <f>'Raw counts'!L476/'Raw counts'!L$1246*10000</f>
        <v>0.31204253546770427</v>
      </c>
      <c r="M476">
        <f>'Raw counts'!M476/'Raw counts'!M$1246*10000</f>
        <v>0.89510022138812151</v>
      </c>
      <c r="N476">
        <f>'Raw counts'!N476/'Raw counts'!N$1246*10000</f>
        <v>4.7038016124631925E-2</v>
      </c>
      <c r="O476">
        <f>'Raw counts'!O476/'Raw counts'!O$1246*10000</f>
        <v>0</v>
      </c>
      <c r="P476">
        <f>'Raw counts'!P476/'Raw counts'!P$1246*10000</f>
        <v>0.16920010649653763</v>
      </c>
      <c r="Q476">
        <f>'Raw counts'!Q476/'Raw counts'!Q$1246*10000</f>
        <v>0.22855064607789702</v>
      </c>
      <c r="R476">
        <f>'Raw counts'!R476/'Raw counts'!R$1246*10000</f>
        <v>5.1355239081747786E-2</v>
      </c>
      <c r="S476">
        <f>'Raw counts'!S476/'Raw counts'!S$1246*10000</f>
        <v>3.9633222832133483E-2</v>
      </c>
      <c r="T476">
        <f>'Raw counts'!T476/'Raw counts'!T$1246*10000</f>
        <v>0</v>
      </c>
      <c r="U476">
        <f t="shared" si="28"/>
        <v>1</v>
      </c>
      <c r="V476">
        <f t="shared" si="29"/>
        <v>0.37119605781549392</v>
      </c>
      <c r="W476">
        <f t="shared" si="30"/>
        <v>0.19004346810422179</v>
      </c>
      <c r="X476">
        <f t="shared" si="31"/>
        <v>8.1456535748052658E-2</v>
      </c>
    </row>
    <row r="477" spans="1:24" x14ac:dyDescent="0.25">
      <c r="A477">
        <v>485</v>
      </c>
      <c r="B477" t="s">
        <v>789</v>
      </c>
      <c r="C477">
        <v>48100</v>
      </c>
      <c r="D477">
        <v>477</v>
      </c>
      <c r="E477">
        <f>'Raw counts'!E477/'Raw counts'!E$1246*10000</f>
        <v>0</v>
      </c>
      <c r="F477">
        <f>'Raw counts'!F477/'Raw counts'!F$1246*10000</f>
        <v>0</v>
      </c>
      <c r="G477">
        <f>'Raw counts'!G477/'Raw counts'!G$1246*10000</f>
        <v>0</v>
      </c>
      <c r="H477">
        <f>'Raw counts'!H477/'Raw counts'!H$1246*10000</f>
        <v>0</v>
      </c>
      <c r="I477">
        <f>'Raw counts'!I477/'Raw counts'!I$1246*10000</f>
        <v>0</v>
      </c>
      <c r="J477">
        <f>'Raw counts'!J477/'Raw counts'!J$1246*10000</f>
        <v>0</v>
      </c>
      <c r="K477">
        <f>'Raw counts'!K477/'Raw counts'!K$1246*10000</f>
        <v>0</v>
      </c>
      <c r="L477">
        <f>'Raw counts'!L477/'Raw counts'!L$1246*10000</f>
        <v>0</v>
      </c>
      <c r="M477">
        <f>'Raw counts'!M477/'Raw counts'!M$1246*10000</f>
        <v>0</v>
      </c>
      <c r="N477">
        <f>'Raw counts'!N477/'Raw counts'!N$1246*10000</f>
        <v>0</v>
      </c>
      <c r="O477">
        <f>'Raw counts'!O477/'Raw counts'!O$1246*10000</f>
        <v>0</v>
      </c>
      <c r="P477">
        <f>'Raw counts'!P477/'Raw counts'!P$1246*10000</f>
        <v>0</v>
      </c>
      <c r="Q477">
        <f>'Raw counts'!Q477/'Raw counts'!Q$1246*10000</f>
        <v>0</v>
      </c>
      <c r="R477">
        <f>'Raw counts'!R477/'Raw counts'!R$1246*10000</f>
        <v>0</v>
      </c>
      <c r="S477">
        <f>'Raw counts'!S477/'Raw counts'!S$1246*10000</f>
        <v>0</v>
      </c>
      <c r="T477">
        <f>'Raw counts'!T477/'Raw counts'!T$1246*10000</f>
        <v>0</v>
      </c>
      <c r="U477">
        <f t="shared" si="28"/>
        <v>0</v>
      </c>
      <c r="V477" t="str">
        <f t="shared" si="29"/>
        <v/>
      </c>
      <c r="W477">
        <f t="shared" si="30"/>
        <v>0</v>
      </c>
      <c r="X477">
        <f t="shared" si="31"/>
        <v>0</v>
      </c>
    </row>
    <row r="478" spans="1:24" x14ac:dyDescent="0.25">
      <c r="A478">
        <v>486</v>
      </c>
      <c r="B478" t="s">
        <v>790</v>
      </c>
      <c r="C478">
        <v>39000</v>
      </c>
      <c r="D478">
        <v>463</v>
      </c>
      <c r="E478">
        <f>'Raw counts'!E478/'Raw counts'!E$1246*10000</f>
        <v>0</v>
      </c>
      <c r="F478">
        <f>'Raw counts'!F478/'Raw counts'!F$1246*10000</f>
        <v>0</v>
      </c>
      <c r="G478">
        <f>'Raw counts'!G478/'Raw counts'!G$1246*10000</f>
        <v>0</v>
      </c>
      <c r="H478">
        <f>'Raw counts'!H478/'Raw counts'!H$1246*10000</f>
        <v>0</v>
      </c>
      <c r="I478">
        <f>'Raw counts'!I478/'Raw counts'!I$1246*10000</f>
        <v>0</v>
      </c>
      <c r="J478">
        <f>'Raw counts'!J478/'Raw counts'!J$1246*10000</f>
        <v>0</v>
      </c>
      <c r="K478">
        <f>'Raw counts'!K478/'Raw counts'!K$1246*10000</f>
        <v>0</v>
      </c>
      <c r="L478">
        <f>'Raw counts'!L478/'Raw counts'!L$1246*10000</f>
        <v>0</v>
      </c>
      <c r="M478">
        <f>'Raw counts'!M478/'Raw counts'!M$1246*10000</f>
        <v>0</v>
      </c>
      <c r="N478">
        <f>'Raw counts'!N478/'Raw counts'!N$1246*10000</f>
        <v>0</v>
      </c>
      <c r="O478">
        <f>'Raw counts'!O478/'Raw counts'!O$1246*10000</f>
        <v>0</v>
      </c>
      <c r="P478">
        <f>'Raw counts'!P478/'Raw counts'!P$1246*10000</f>
        <v>0</v>
      </c>
      <c r="Q478">
        <f>'Raw counts'!Q478/'Raw counts'!Q$1246*10000</f>
        <v>0</v>
      </c>
      <c r="R478">
        <f>'Raw counts'!R478/'Raw counts'!R$1246*10000</f>
        <v>0</v>
      </c>
      <c r="S478">
        <f>'Raw counts'!S478/'Raw counts'!S$1246*10000</f>
        <v>0</v>
      </c>
      <c r="T478">
        <f>'Raw counts'!T478/'Raw counts'!T$1246*10000</f>
        <v>0</v>
      </c>
      <c r="U478">
        <f t="shared" si="28"/>
        <v>0</v>
      </c>
      <c r="V478" t="str">
        <f t="shared" si="29"/>
        <v/>
      </c>
      <c r="W478">
        <f t="shared" si="30"/>
        <v>0</v>
      </c>
      <c r="X478">
        <f t="shared" si="31"/>
        <v>0</v>
      </c>
    </row>
    <row r="479" spans="1:24" x14ac:dyDescent="0.25">
      <c r="A479">
        <v>487</v>
      </c>
      <c r="B479" t="s">
        <v>791</v>
      </c>
      <c r="C479">
        <v>51400</v>
      </c>
      <c r="D479">
        <v>426</v>
      </c>
      <c r="E479">
        <f>'Raw counts'!E479/'Raw counts'!E$1246*10000</f>
        <v>0</v>
      </c>
      <c r="F479">
        <f>'Raw counts'!F479/'Raw counts'!F$1246*10000</f>
        <v>0</v>
      </c>
      <c r="G479">
        <f>'Raw counts'!G479/'Raw counts'!G$1246*10000</f>
        <v>0</v>
      </c>
      <c r="H479">
        <f>'Raw counts'!H479/'Raw counts'!H$1246*10000</f>
        <v>0</v>
      </c>
      <c r="I479">
        <f>'Raw counts'!I479/'Raw counts'!I$1246*10000</f>
        <v>0</v>
      </c>
      <c r="J479">
        <f>'Raw counts'!J479/'Raw counts'!J$1246*10000</f>
        <v>0</v>
      </c>
      <c r="K479">
        <f>'Raw counts'!K479/'Raw counts'!K$1246*10000</f>
        <v>0</v>
      </c>
      <c r="L479">
        <f>'Raw counts'!L479/'Raw counts'!L$1246*10000</f>
        <v>0</v>
      </c>
      <c r="M479">
        <f>'Raw counts'!M479/'Raw counts'!M$1246*10000</f>
        <v>0</v>
      </c>
      <c r="N479">
        <f>'Raw counts'!N479/'Raw counts'!N$1246*10000</f>
        <v>0</v>
      </c>
      <c r="O479">
        <f>'Raw counts'!O479/'Raw counts'!O$1246*10000</f>
        <v>0</v>
      </c>
      <c r="P479">
        <f>'Raw counts'!P479/'Raw counts'!P$1246*10000</f>
        <v>0</v>
      </c>
      <c r="Q479">
        <f>'Raw counts'!Q479/'Raw counts'!Q$1246*10000</f>
        <v>0</v>
      </c>
      <c r="R479">
        <f>'Raw counts'!R479/'Raw counts'!R$1246*10000</f>
        <v>0</v>
      </c>
      <c r="S479">
        <f>'Raw counts'!S479/'Raw counts'!S$1246*10000</f>
        <v>0</v>
      </c>
      <c r="T479">
        <f>'Raw counts'!T479/'Raw counts'!T$1246*10000</f>
        <v>0</v>
      </c>
      <c r="U479">
        <f t="shared" si="28"/>
        <v>0</v>
      </c>
      <c r="V479" t="str">
        <f t="shared" si="29"/>
        <v/>
      </c>
      <c r="W479">
        <f t="shared" si="30"/>
        <v>0</v>
      </c>
      <c r="X479">
        <f t="shared" si="31"/>
        <v>0</v>
      </c>
    </row>
    <row r="480" spans="1:24" x14ac:dyDescent="0.25">
      <c r="A480">
        <v>488</v>
      </c>
      <c r="B480" t="s">
        <v>199</v>
      </c>
      <c r="C480">
        <v>21900</v>
      </c>
      <c r="D480">
        <v>723</v>
      </c>
      <c r="E480">
        <f>'Raw counts'!E480/'Raw counts'!E$1246*10000</f>
        <v>4.4587675471081174E-2</v>
      </c>
      <c r="F480">
        <f>'Raw counts'!F480/'Raw counts'!F$1246*10000</f>
        <v>1.4165289092302439E-2</v>
      </c>
      <c r="G480">
        <f>'Raw counts'!G480/'Raw counts'!G$1246*10000</f>
        <v>9.917825853887615E-3</v>
      </c>
      <c r="H480">
        <f>'Raw counts'!H480/'Raw counts'!H$1246*10000</f>
        <v>2.4126034403725058E-2</v>
      </c>
      <c r="I480">
        <f>'Raw counts'!I480/'Raw counts'!I$1246*10000</f>
        <v>5.0646274600724468E-2</v>
      </c>
      <c r="J480">
        <f>'Raw counts'!J480/'Raw counts'!J$1246*10000</f>
        <v>0</v>
      </c>
      <c r="K480">
        <f>'Raw counts'!K480/'Raw counts'!K$1246*10000</f>
        <v>2.9322847483073386E-2</v>
      </c>
      <c r="L480">
        <f>'Raw counts'!L480/'Raw counts'!L$1246*10000</f>
        <v>6.7835333797327015E-3</v>
      </c>
      <c r="M480">
        <f>'Raw counts'!M480/'Raw counts'!M$1246*10000</f>
        <v>1.7049528026440407E-2</v>
      </c>
      <c r="N480">
        <f>'Raw counts'!N480/'Raw counts'!N$1246*10000</f>
        <v>7.839669354105322E-3</v>
      </c>
      <c r="O480">
        <f>'Raw counts'!O480/'Raw counts'!O$1246*10000</f>
        <v>4.4210189387609298E-3</v>
      </c>
      <c r="P480">
        <f>'Raw counts'!P480/'Raw counts'!P$1246*10000</f>
        <v>4.9764737204864004E-2</v>
      </c>
      <c r="Q480">
        <f>'Raw counts'!Q480/'Raw counts'!Q$1246*10000</f>
        <v>7.9495876896659823E-2</v>
      </c>
      <c r="R480">
        <f>'Raw counts'!R480/'Raw counts'!R$1246*10000</f>
        <v>2.5677619540873893E-2</v>
      </c>
      <c r="S480">
        <f>'Raw counts'!S480/'Raw counts'!S$1246*10000</f>
        <v>1.1323777952038139E-2</v>
      </c>
      <c r="T480">
        <f>'Raw counts'!T480/'Raw counts'!T$1246*10000</f>
        <v>0</v>
      </c>
      <c r="U480">
        <f t="shared" si="28"/>
        <v>1</v>
      </c>
      <c r="V480">
        <f t="shared" si="29"/>
        <v>0.50724918352586812</v>
      </c>
      <c r="W480">
        <f t="shared" si="30"/>
        <v>2.0443867766507258E-2</v>
      </c>
      <c r="X480">
        <f t="shared" si="31"/>
        <v>2.8447171755532796E-2</v>
      </c>
    </row>
    <row r="481" spans="1:24" x14ac:dyDescent="0.25">
      <c r="A481">
        <v>489</v>
      </c>
      <c r="B481" t="s">
        <v>792</v>
      </c>
      <c r="C481">
        <v>48800</v>
      </c>
      <c r="D481">
        <v>754</v>
      </c>
      <c r="E481">
        <f>'Raw counts'!E481/'Raw counts'!E$1246*10000</f>
        <v>0</v>
      </c>
      <c r="F481">
        <f>'Raw counts'!F481/'Raw counts'!F$1246*10000</f>
        <v>0</v>
      </c>
      <c r="G481">
        <f>'Raw counts'!G481/'Raw counts'!G$1246*10000</f>
        <v>0</v>
      </c>
      <c r="H481">
        <f>'Raw counts'!H481/'Raw counts'!H$1246*10000</f>
        <v>0</v>
      </c>
      <c r="I481">
        <f>'Raw counts'!I481/'Raw counts'!I$1246*10000</f>
        <v>0</v>
      </c>
      <c r="J481">
        <f>'Raw counts'!J481/'Raw counts'!J$1246*10000</f>
        <v>0</v>
      </c>
      <c r="K481">
        <f>'Raw counts'!K481/'Raw counts'!K$1246*10000</f>
        <v>0</v>
      </c>
      <c r="L481">
        <f>'Raw counts'!L481/'Raw counts'!L$1246*10000</f>
        <v>0</v>
      </c>
      <c r="M481">
        <f>'Raw counts'!M481/'Raw counts'!M$1246*10000</f>
        <v>0</v>
      </c>
      <c r="N481">
        <f>'Raw counts'!N481/'Raw counts'!N$1246*10000</f>
        <v>0</v>
      </c>
      <c r="O481">
        <f>'Raw counts'!O481/'Raw counts'!O$1246*10000</f>
        <v>0</v>
      </c>
      <c r="P481">
        <f>'Raw counts'!P481/'Raw counts'!P$1246*10000</f>
        <v>0</v>
      </c>
      <c r="Q481">
        <f>'Raw counts'!Q481/'Raw counts'!Q$1246*10000</f>
        <v>0</v>
      </c>
      <c r="R481">
        <f>'Raw counts'!R481/'Raw counts'!R$1246*10000</f>
        <v>0</v>
      </c>
      <c r="S481">
        <f>'Raw counts'!S481/'Raw counts'!S$1246*10000</f>
        <v>0</v>
      </c>
      <c r="T481">
        <f>'Raw counts'!T481/'Raw counts'!T$1246*10000</f>
        <v>0</v>
      </c>
      <c r="U481">
        <f t="shared" si="28"/>
        <v>0</v>
      </c>
      <c r="V481" t="str">
        <f t="shared" si="29"/>
        <v/>
      </c>
      <c r="W481">
        <f t="shared" si="30"/>
        <v>0</v>
      </c>
      <c r="X481">
        <f t="shared" si="31"/>
        <v>0</v>
      </c>
    </row>
    <row r="482" spans="1:24" x14ac:dyDescent="0.25">
      <c r="A482">
        <v>490</v>
      </c>
      <c r="B482" t="s">
        <v>793</v>
      </c>
      <c r="C482">
        <v>105500</v>
      </c>
      <c r="D482">
        <v>1123</v>
      </c>
      <c r="E482">
        <f>'Raw counts'!E482/'Raw counts'!E$1246*10000</f>
        <v>0</v>
      </c>
      <c r="F482">
        <f>'Raw counts'!F482/'Raw counts'!F$1246*10000</f>
        <v>0</v>
      </c>
      <c r="G482">
        <f>'Raw counts'!G482/'Raw counts'!G$1246*10000</f>
        <v>0</v>
      </c>
      <c r="H482">
        <f>'Raw counts'!H482/'Raw counts'!H$1246*10000</f>
        <v>0</v>
      </c>
      <c r="I482">
        <f>'Raw counts'!I482/'Raw counts'!I$1246*10000</f>
        <v>0</v>
      </c>
      <c r="J482">
        <f>'Raw counts'!J482/'Raw counts'!J$1246*10000</f>
        <v>0</v>
      </c>
      <c r="K482">
        <f>'Raw counts'!K482/'Raw counts'!K$1246*10000</f>
        <v>0</v>
      </c>
      <c r="L482">
        <f>'Raw counts'!L482/'Raw counts'!L$1246*10000</f>
        <v>0</v>
      </c>
      <c r="M482">
        <f>'Raw counts'!M482/'Raw counts'!M$1246*10000</f>
        <v>0</v>
      </c>
      <c r="N482">
        <f>'Raw counts'!N482/'Raw counts'!N$1246*10000</f>
        <v>0</v>
      </c>
      <c r="O482">
        <f>'Raw counts'!O482/'Raw counts'!O$1246*10000</f>
        <v>0</v>
      </c>
      <c r="P482">
        <f>'Raw counts'!P482/'Raw counts'!P$1246*10000</f>
        <v>0</v>
      </c>
      <c r="Q482">
        <f>'Raw counts'!Q482/'Raw counts'!Q$1246*10000</f>
        <v>0</v>
      </c>
      <c r="R482">
        <f>'Raw counts'!R482/'Raw counts'!R$1246*10000</f>
        <v>0</v>
      </c>
      <c r="S482">
        <f>'Raw counts'!S482/'Raw counts'!S$1246*10000</f>
        <v>0</v>
      </c>
      <c r="T482">
        <f>'Raw counts'!T482/'Raw counts'!T$1246*10000</f>
        <v>0</v>
      </c>
      <c r="U482">
        <f t="shared" si="28"/>
        <v>0</v>
      </c>
      <c r="V482" t="str">
        <f t="shared" si="29"/>
        <v/>
      </c>
      <c r="W482">
        <f t="shared" si="30"/>
        <v>0</v>
      </c>
      <c r="X482">
        <f t="shared" si="31"/>
        <v>0</v>
      </c>
    </row>
    <row r="483" spans="1:24" x14ac:dyDescent="0.25">
      <c r="A483">
        <v>491</v>
      </c>
      <c r="B483" t="s">
        <v>200</v>
      </c>
      <c r="C483">
        <v>74800</v>
      </c>
      <c r="D483">
        <v>331</v>
      </c>
      <c r="E483">
        <f>'Raw counts'!E483/'Raw counts'!E$1246*10000</f>
        <v>2.2541547043713259</v>
      </c>
      <c r="F483">
        <f>'Raw counts'!F483/'Raw counts'!F$1246*10000</f>
        <v>1.2465454401226148</v>
      </c>
      <c r="G483">
        <f>'Raw counts'!G483/'Raw counts'!G$1246*10000</f>
        <v>6.4763402825886116</v>
      </c>
      <c r="H483">
        <f>'Raw counts'!H483/'Raw counts'!H$1246*10000</f>
        <v>0.60918236869405773</v>
      </c>
      <c r="I483">
        <f>'Raw counts'!I483/'Raw counts'!I$1246*10000</f>
        <v>14.158447432824751</v>
      </c>
      <c r="J483">
        <f>'Raw counts'!J483/'Raw counts'!J$1246*10000</f>
        <v>0</v>
      </c>
      <c r="K483">
        <f>'Raw counts'!K483/'Raw counts'!K$1246*10000</f>
        <v>8.7968542449220158E-2</v>
      </c>
      <c r="L483">
        <f>'Raw counts'!L483/'Raw counts'!L$1246*10000</f>
        <v>1.5262950104398578</v>
      </c>
      <c r="M483">
        <f>'Raw counts'!M483/'Raw counts'!M$1246*10000</f>
        <v>2.557429203966061E-2</v>
      </c>
      <c r="N483">
        <f>'Raw counts'!N483/'Raw counts'!N$1246*10000</f>
        <v>7.4163272089836338</v>
      </c>
      <c r="O483">
        <f>'Raw counts'!O483/'Raw counts'!O$1246*10000</f>
        <v>3.9656539880685542</v>
      </c>
      <c r="P483">
        <f>'Raw counts'!P483/'Raw counts'!P$1246*10000</f>
        <v>0.47276500344620803</v>
      </c>
      <c r="Q483">
        <f>'Raw counts'!Q483/'Raw counts'!Q$1246*10000</f>
        <v>1.0831313227169903</v>
      </c>
      <c r="R483">
        <f>'Raw counts'!R483/'Raw counts'!R$1246*10000</f>
        <v>1.2119836423292478</v>
      </c>
      <c r="S483">
        <f>'Raw counts'!S483/'Raw counts'!S$1246*10000</f>
        <v>2.2251223675754943</v>
      </c>
      <c r="T483">
        <f>'Raw counts'!T483/'Raw counts'!T$1246*10000</f>
        <v>0</v>
      </c>
      <c r="U483">
        <f t="shared" si="28"/>
        <v>1</v>
      </c>
      <c r="V483">
        <f t="shared" si="29"/>
        <v>0.35314741021040008</v>
      </c>
      <c r="W483">
        <f t="shared" si="30"/>
        <v>3.3800835282513733</v>
      </c>
      <c r="X483">
        <f t="shared" si="31"/>
        <v>1.4931093873560826</v>
      </c>
    </row>
    <row r="484" spans="1:24" x14ac:dyDescent="0.25">
      <c r="A484">
        <v>492</v>
      </c>
      <c r="B484" t="s">
        <v>794</v>
      </c>
      <c r="C484">
        <v>21000</v>
      </c>
      <c r="D484">
        <v>714</v>
      </c>
      <c r="E484">
        <f>'Raw counts'!E484/'Raw counts'!E$1246*10000</f>
        <v>0</v>
      </c>
      <c r="F484">
        <f>'Raw counts'!F484/'Raw counts'!F$1246*10000</f>
        <v>0</v>
      </c>
      <c r="G484">
        <f>'Raw counts'!G484/'Raw counts'!G$1246*10000</f>
        <v>0</v>
      </c>
      <c r="H484">
        <f>'Raw counts'!H484/'Raw counts'!H$1246*10000</f>
        <v>0</v>
      </c>
      <c r="I484">
        <f>'Raw counts'!I484/'Raw counts'!I$1246*10000</f>
        <v>0</v>
      </c>
      <c r="J484">
        <f>'Raw counts'!J484/'Raw counts'!J$1246*10000</f>
        <v>0</v>
      </c>
      <c r="K484">
        <f>'Raw counts'!K484/'Raw counts'!K$1246*10000</f>
        <v>0</v>
      </c>
      <c r="L484">
        <f>'Raw counts'!L484/'Raw counts'!L$1246*10000</f>
        <v>0</v>
      </c>
      <c r="M484">
        <f>'Raw counts'!M484/'Raw counts'!M$1246*10000</f>
        <v>0</v>
      </c>
      <c r="N484">
        <f>'Raw counts'!N484/'Raw counts'!N$1246*10000</f>
        <v>0</v>
      </c>
      <c r="O484">
        <f>'Raw counts'!O484/'Raw counts'!O$1246*10000</f>
        <v>0</v>
      </c>
      <c r="P484">
        <f>'Raw counts'!P484/'Raw counts'!P$1246*10000</f>
        <v>0</v>
      </c>
      <c r="Q484">
        <f>'Raw counts'!Q484/'Raw counts'!Q$1246*10000</f>
        <v>0</v>
      </c>
      <c r="R484">
        <f>'Raw counts'!R484/'Raw counts'!R$1246*10000</f>
        <v>0</v>
      </c>
      <c r="S484">
        <f>'Raw counts'!S484/'Raw counts'!S$1246*10000</f>
        <v>0</v>
      </c>
      <c r="T484">
        <f>'Raw counts'!T484/'Raw counts'!T$1246*10000</f>
        <v>0</v>
      </c>
      <c r="U484">
        <f t="shared" si="28"/>
        <v>0</v>
      </c>
      <c r="V484" t="str">
        <f t="shared" si="29"/>
        <v/>
      </c>
      <c r="W484">
        <f t="shared" si="30"/>
        <v>0</v>
      </c>
      <c r="X484">
        <f t="shared" si="31"/>
        <v>0</v>
      </c>
    </row>
    <row r="485" spans="1:24" x14ac:dyDescent="0.25">
      <c r="A485">
        <v>493</v>
      </c>
      <c r="B485" t="s">
        <v>795</v>
      </c>
      <c r="C485">
        <v>48300</v>
      </c>
      <c r="D485">
        <v>477</v>
      </c>
      <c r="E485">
        <f>'Raw counts'!E485/'Raw counts'!E$1246*10000</f>
        <v>0</v>
      </c>
      <c r="F485">
        <f>'Raw counts'!F485/'Raw counts'!F$1246*10000</f>
        <v>0</v>
      </c>
      <c r="G485">
        <f>'Raw counts'!G485/'Raw counts'!G$1246*10000</f>
        <v>0</v>
      </c>
      <c r="H485">
        <f>'Raw counts'!H485/'Raw counts'!H$1246*10000</f>
        <v>0</v>
      </c>
      <c r="I485">
        <f>'Raw counts'!I485/'Raw counts'!I$1246*10000</f>
        <v>0</v>
      </c>
      <c r="J485">
        <f>'Raw counts'!J485/'Raw counts'!J$1246*10000</f>
        <v>0</v>
      </c>
      <c r="K485">
        <f>'Raw counts'!K485/'Raw counts'!K$1246*10000</f>
        <v>0</v>
      </c>
      <c r="L485">
        <f>'Raw counts'!L485/'Raw counts'!L$1246*10000</f>
        <v>0</v>
      </c>
      <c r="M485">
        <f>'Raw counts'!M485/'Raw counts'!M$1246*10000</f>
        <v>0</v>
      </c>
      <c r="N485">
        <f>'Raw counts'!N485/'Raw counts'!N$1246*10000</f>
        <v>0</v>
      </c>
      <c r="O485">
        <f>'Raw counts'!O485/'Raw counts'!O$1246*10000</f>
        <v>0</v>
      </c>
      <c r="P485">
        <f>'Raw counts'!P485/'Raw counts'!P$1246*10000</f>
        <v>0</v>
      </c>
      <c r="Q485">
        <f>'Raw counts'!Q485/'Raw counts'!Q$1246*10000</f>
        <v>0</v>
      </c>
      <c r="R485">
        <f>'Raw counts'!R485/'Raw counts'!R$1246*10000</f>
        <v>0</v>
      </c>
      <c r="S485">
        <f>'Raw counts'!S485/'Raw counts'!S$1246*10000</f>
        <v>0</v>
      </c>
      <c r="T485">
        <f>'Raw counts'!T485/'Raw counts'!T$1246*10000</f>
        <v>0</v>
      </c>
      <c r="U485">
        <f t="shared" si="28"/>
        <v>0</v>
      </c>
      <c r="V485" t="str">
        <f t="shared" si="29"/>
        <v/>
      </c>
      <c r="W485">
        <f t="shared" si="30"/>
        <v>0</v>
      </c>
      <c r="X485">
        <f t="shared" si="31"/>
        <v>0</v>
      </c>
    </row>
    <row r="486" spans="1:24" x14ac:dyDescent="0.25">
      <c r="A486">
        <v>494</v>
      </c>
      <c r="B486" t="s">
        <v>201</v>
      </c>
      <c r="C486">
        <v>81200</v>
      </c>
      <c r="D486">
        <v>10</v>
      </c>
      <c r="E486">
        <f>'Raw counts'!E486/'Raw counts'!E$1246*10000</f>
        <v>2.1055291194677221</v>
      </c>
      <c r="F486">
        <f>'Raw counts'!F486/'Raw counts'!F$1246*10000</f>
        <v>5.1608869926288561</v>
      </c>
      <c r="G486">
        <f>'Raw counts'!G486/'Raw counts'!G$1246*10000</f>
        <v>6.7986696228399595</v>
      </c>
      <c r="H486">
        <f>'Raw counts'!H486/'Raw counts'!H$1246*10000</f>
        <v>2.0084923641101113</v>
      </c>
      <c r="I486">
        <f>'Raw counts'!I486/'Raw counts'!I$1246*10000</f>
        <v>3.5902581328069125</v>
      </c>
      <c r="J486">
        <f>'Raw counts'!J486/'Raw counts'!J$1246*10000</f>
        <v>2.0773392815878293</v>
      </c>
      <c r="K486">
        <f>'Raw counts'!K486/'Raw counts'!K$1246*10000</f>
        <v>5.5185598963144109</v>
      </c>
      <c r="L486">
        <f>'Raw counts'!L486/'Raw counts'!L$1246*10000</f>
        <v>8.4522825911469468</v>
      </c>
      <c r="M486">
        <f>'Raw counts'!M486/'Raw counts'!M$1246*10000</f>
        <v>2.3187358115958956</v>
      </c>
      <c r="N486">
        <f>'Raw counts'!N486/'Raw counts'!N$1246*10000</f>
        <v>11.273444531203452</v>
      </c>
      <c r="O486">
        <f>'Raw counts'!O486/'Raw counts'!O$1246*10000</f>
        <v>5.0664877038200258</v>
      </c>
      <c r="P486">
        <f>'Raw counts'!P486/'Raw counts'!P$1246*10000</f>
        <v>5.4641681450940673</v>
      </c>
      <c r="Q486">
        <f>'Raw counts'!Q486/'Raw counts'!Q$1246*10000</f>
        <v>6.0764660902884362</v>
      </c>
      <c r="R486">
        <f>'Raw counts'!R486/'Raw counts'!R$1246*10000</f>
        <v>4.8479345693169913</v>
      </c>
      <c r="S486">
        <f>'Raw counts'!S486/'Raw counts'!S$1246*10000</f>
        <v>4.2350929540622637</v>
      </c>
      <c r="T486">
        <f>'Raw counts'!T486/'Raw counts'!T$1246*10000</f>
        <v>1.1126333026847228</v>
      </c>
      <c r="U486">
        <f t="shared" si="28"/>
        <v>1</v>
      </c>
      <c r="V486">
        <f t="shared" si="29"/>
        <v>0.74829158824671582</v>
      </c>
      <c r="W486">
        <f t="shared" si="30"/>
        <v>4.930419834370209</v>
      </c>
      <c r="X486">
        <f t="shared" si="31"/>
        <v>4.4671304608777511</v>
      </c>
    </row>
    <row r="487" spans="1:24" x14ac:dyDescent="0.25">
      <c r="A487">
        <v>495</v>
      </c>
      <c r="B487" t="s">
        <v>796</v>
      </c>
      <c r="C487">
        <v>39100</v>
      </c>
      <c r="D487">
        <v>463</v>
      </c>
      <c r="E487">
        <f>'Raw counts'!E487/'Raw counts'!E$1246*10000</f>
        <v>0</v>
      </c>
      <c r="F487">
        <f>'Raw counts'!F487/'Raw counts'!F$1246*10000</f>
        <v>0</v>
      </c>
      <c r="G487">
        <f>'Raw counts'!G487/'Raw counts'!G$1246*10000</f>
        <v>0</v>
      </c>
      <c r="H487">
        <f>'Raw counts'!H487/'Raw counts'!H$1246*10000</f>
        <v>0</v>
      </c>
      <c r="I487">
        <f>'Raw counts'!I487/'Raw counts'!I$1246*10000</f>
        <v>0</v>
      </c>
      <c r="J487">
        <f>'Raw counts'!J487/'Raw counts'!J$1246*10000</f>
        <v>0</v>
      </c>
      <c r="K487">
        <f>'Raw counts'!K487/'Raw counts'!K$1246*10000</f>
        <v>0</v>
      </c>
      <c r="L487">
        <f>'Raw counts'!L487/'Raw counts'!L$1246*10000</f>
        <v>0</v>
      </c>
      <c r="M487">
        <f>'Raw counts'!M487/'Raw counts'!M$1246*10000</f>
        <v>0</v>
      </c>
      <c r="N487">
        <f>'Raw counts'!N487/'Raw counts'!N$1246*10000</f>
        <v>0</v>
      </c>
      <c r="O487">
        <f>'Raw counts'!O487/'Raw counts'!O$1246*10000</f>
        <v>0</v>
      </c>
      <c r="P487">
        <f>'Raw counts'!P487/'Raw counts'!P$1246*10000</f>
        <v>0</v>
      </c>
      <c r="Q487">
        <f>'Raw counts'!Q487/'Raw counts'!Q$1246*10000</f>
        <v>0</v>
      </c>
      <c r="R487">
        <f>'Raw counts'!R487/'Raw counts'!R$1246*10000</f>
        <v>0</v>
      </c>
      <c r="S487">
        <f>'Raw counts'!S487/'Raw counts'!S$1246*10000</f>
        <v>0</v>
      </c>
      <c r="T487">
        <f>'Raw counts'!T487/'Raw counts'!T$1246*10000</f>
        <v>0</v>
      </c>
      <c r="U487">
        <f t="shared" si="28"/>
        <v>0</v>
      </c>
      <c r="V487" t="str">
        <f t="shared" si="29"/>
        <v/>
      </c>
      <c r="W487">
        <f t="shared" si="30"/>
        <v>0</v>
      </c>
      <c r="X487">
        <f t="shared" si="31"/>
        <v>0</v>
      </c>
    </row>
    <row r="488" spans="1:24" x14ac:dyDescent="0.25">
      <c r="A488">
        <v>496</v>
      </c>
      <c r="B488" t="s">
        <v>797</v>
      </c>
      <c r="C488">
        <v>33100</v>
      </c>
      <c r="D488">
        <v>814</v>
      </c>
      <c r="E488">
        <f>'Raw counts'!E488/'Raw counts'!E$1246*10000</f>
        <v>0</v>
      </c>
      <c r="F488">
        <f>'Raw counts'!F488/'Raw counts'!F$1246*10000</f>
        <v>0</v>
      </c>
      <c r="G488">
        <f>'Raw counts'!G488/'Raw counts'!G$1246*10000</f>
        <v>0</v>
      </c>
      <c r="H488">
        <f>'Raw counts'!H488/'Raw counts'!H$1246*10000</f>
        <v>0</v>
      </c>
      <c r="I488">
        <f>'Raw counts'!I488/'Raw counts'!I$1246*10000</f>
        <v>0</v>
      </c>
      <c r="J488">
        <f>'Raw counts'!J488/'Raw counts'!J$1246*10000</f>
        <v>0</v>
      </c>
      <c r="K488">
        <f>'Raw counts'!K488/'Raw counts'!K$1246*10000</f>
        <v>0</v>
      </c>
      <c r="L488">
        <f>'Raw counts'!L488/'Raw counts'!L$1246*10000</f>
        <v>0</v>
      </c>
      <c r="M488">
        <f>'Raw counts'!M488/'Raw counts'!M$1246*10000</f>
        <v>0</v>
      </c>
      <c r="N488">
        <f>'Raw counts'!N488/'Raw counts'!N$1246*10000</f>
        <v>0</v>
      </c>
      <c r="O488">
        <f>'Raw counts'!O488/'Raw counts'!O$1246*10000</f>
        <v>0</v>
      </c>
      <c r="P488">
        <f>'Raw counts'!P488/'Raw counts'!P$1246*10000</f>
        <v>0</v>
      </c>
      <c r="Q488">
        <f>'Raw counts'!Q488/'Raw counts'!Q$1246*10000</f>
        <v>0</v>
      </c>
      <c r="R488">
        <f>'Raw counts'!R488/'Raw counts'!R$1246*10000</f>
        <v>0</v>
      </c>
      <c r="S488">
        <f>'Raw counts'!S488/'Raw counts'!S$1246*10000</f>
        <v>0</v>
      </c>
      <c r="T488">
        <f>'Raw counts'!T488/'Raw counts'!T$1246*10000</f>
        <v>0</v>
      </c>
      <c r="U488">
        <f t="shared" si="28"/>
        <v>0</v>
      </c>
      <c r="V488" t="str">
        <f t="shared" si="29"/>
        <v/>
      </c>
      <c r="W488">
        <f t="shared" si="30"/>
        <v>0</v>
      </c>
      <c r="X488">
        <f t="shared" si="31"/>
        <v>0</v>
      </c>
    </row>
    <row r="489" spans="1:24" x14ac:dyDescent="0.25">
      <c r="A489">
        <v>497</v>
      </c>
      <c r="B489" t="s">
        <v>798</v>
      </c>
      <c r="C489">
        <v>14000</v>
      </c>
      <c r="D489">
        <v>669</v>
      </c>
      <c r="E489">
        <f>'Raw counts'!E489/'Raw counts'!E$1246*10000</f>
        <v>0</v>
      </c>
      <c r="F489">
        <f>'Raw counts'!F489/'Raw counts'!F$1246*10000</f>
        <v>0</v>
      </c>
      <c r="G489">
        <f>'Raw counts'!G489/'Raw counts'!G$1246*10000</f>
        <v>0</v>
      </c>
      <c r="H489">
        <f>'Raw counts'!H489/'Raw counts'!H$1246*10000</f>
        <v>0</v>
      </c>
      <c r="I489">
        <f>'Raw counts'!I489/'Raw counts'!I$1246*10000</f>
        <v>0</v>
      </c>
      <c r="J489">
        <f>'Raw counts'!J489/'Raw counts'!J$1246*10000</f>
        <v>0</v>
      </c>
      <c r="K489">
        <f>'Raw counts'!K489/'Raw counts'!K$1246*10000</f>
        <v>0</v>
      </c>
      <c r="L489">
        <f>'Raw counts'!L489/'Raw counts'!L$1246*10000</f>
        <v>0</v>
      </c>
      <c r="M489">
        <f>'Raw counts'!M489/'Raw counts'!M$1246*10000</f>
        <v>0</v>
      </c>
      <c r="N489">
        <f>'Raw counts'!N489/'Raw counts'!N$1246*10000</f>
        <v>0</v>
      </c>
      <c r="O489">
        <f>'Raw counts'!O489/'Raw counts'!O$1246*10000</f>
        <v>0</v>
      </c>
      <c r="P489">
        <f>'Raw counts'!P489/'Raw counts'!P$1246*10000</f>
        <v>0</v>
      </c>
      <c r="Q489">
        <f>'Raw counts'!Q489/'Raw counts'!Q$1246*10000</f>
        <v>0</v>
      </c>
      <c r="R489">
        <f>'Raw counts'!R489/'Raw counts'!R$1246*10000</f>
        <v>0</v>
      </c>
      <c r="S489">
        <f>'Raw counts'!S489/'Raw counts'!S$1246*10000</f>
        <v>0</v>
      </c>
      <c r="T489">
        <f>'Raw counts'!T489/'Raw counts'!T$1246*10000</f>
        <v>0</v>
      </c>
      <c r="U489">
        <f t="shared" si="28"/>
        <v>0</v>
      </c>
      <c r="V489" t="str">
        <f t="shared" si="29"/>
        <v/>
      </c>
      <c r="W489">
        <f t="shared" si="30"/>
        <v>0</v>
      </c>
      <c r="X489">
        <f t="shared" si="31"/>
        <v>0</v>
      </c>
    </row>
    <row r="490" spans="1:24" x14ac:dyDescent="0.25">
      <c r="A490">
        <v>498</v>
      </c>
      <c r="B490" t="s">
        <v>799</v>
      </c>
      <c r="C490">
        <v>53200</v>
      </c>
      <c r="D490">
        <v>359</v>
      </c>
      <c r="E490">
        <f>'Raw counts'!E490/'Raw counts'!E$1246*10000</f>
        <v>0</v>
      </c>
      <c r="F490">
        <f>'Raw counts'!F490/'Raw counts'!F$1246*10000</f>
        <v>0</v>
      </c>
      <c r="G490">
        <f>'Raw counts'!G490/'Raw counts'!G$1246*10000</f>
        <v>0</v>
      </c>
      <c r="H490">
        <f>'Raw counts'!H490/'Raw counts'!H$1246*10000</f>
        <v>0</v>
      </c>
      <c r="I490">
        <f>'Raw counts'!I490/'Raw counts'!I$1246*10000</f>
        <v>0</v>
      </c>
      <c r="J490">
        <f>'Raw counts'!J490/'Raw counts'!J$1246*10000</f>
        <v>0</v>
      </c>
      <c r="K490">
        <f>'Raw counts'!K490/'Raw counts'!K$1246*10000</f>
        <v>0</v>
      </c>
      <c r="L490">
        <f>'Raw counts'!L490/'Raw counts'!L$1246*10000</f>
        <v>0</v>
      </c>
      <c r="M490">
        <f>'Raw counts'!M490/'Raw counts'!M$1246*10000</f>
        <v>0</v>
      </c>
      <c r="N490">
        <f>'Raw counts'!N490/'Raw counts'!N$1246*10000</f>
        <v>0</v>
      </c>
      <c r="O490">
        <f>'Raw counts'!O490/'Raw counts'!O$1246*10000</f>
        <v>0</v>
      </c>
      <c r="P490">
        <f>'Raw counts'!P490/'Raw counts'!P$1246*10000</f>
        <v>0</v>
      </c>
      <c r="Q490">
        <f>'Raw counts'!Q490/'Raw counts'!Q$1246*10000</f>
        <v>0</v>
      </c>
      <c r="R490">
        <f>'Raw counts'!R490/'Raw counts'!R$1246*10000</f>
        <v>0</v>
      </c>
      <c r="S490">
        <f>'Raw counts'!S490/'Raw counts'!S$1246*10000</f>
        <v>0</v>
      </c>
      <c r="T490">
        <f>'Raw counts'!T490/'Raw counts'!T$1246*10000</f>
        <v>0</v>
      </c>
      <c r="U490">
        <f t="shared" si="28"/>
        <v>0</v>
      </c>
      <c r="V490" t="str">
        <f t="shared" si="29"/>
        <v/>
      </c>
      <c r="W490">
        <f t="shared" si="30"/>
        <v>0</v>
      </c>
      <c r="X490">
        <f t="shared" si="31"/>
        <v>0</v>
      </c>
    </row>
    <row r="491" spans="1:24" x14ac:dyDescent="0.25">
      <c r="A491">
        <v>499</v>
      </c>
      <c r="B491" t="s">
        <v>800</v>
      </c>
      <c r="C491">
        <v>105300</v>
      </c>
      <c r="D491">
        <v>1123</v>
      </c>
      <c r="E491">
        <f>'Raw counts'!E491/'Raw counts'!E$1246*10000</f>
        <v>0</v>
      </c>
      <c r="F491">
        <f>'Raw counts'!F491/'Raw counts'!F$1246*10000</f>
        <v>0</v>
      </c>
      <c r="G491">
        <f>'Raw counts'!G491/'Raw counts'!G$1246*10000</f>
        <v>0</v>
      </c>
      <c r="H491">
        <f>'Raw counts'!H491/'Raw counts'!H$1246*10000</f>
        <v>0</v>
      </c>
      <c r="I491">
        <f>'Raw counts'!I491/'Raw counts'!I$1246*10000</f>
        <v>0</v>
      </c>
      <c r="J491">
        <f>'Raw counts'!J491/'Raw counts'!J$1246*10000</f>
        <v>0</v>
      </c>
      <c r="K491">
        <f>'Raw counts'!K491/'Raw counts'!K$1246*10000</f>
        <v>0</v>
      </c>
      <c r="L491">
        <f>'Raw counts'!L491/'Raw counts'!L$1246*10000</f>
        <v>0</v>
      </c>
      <c r="M491">
        <f>'Raw counts'!M491/'Raw counts'!M$1246*10000</f>
        <v>0</v>
      </c>
      <c r="N491">
        <f>'Raw counts'!N491/'Raw counts'!N$1246*10000</f>
        <v>0</v>
      </c>
      <c r="O491">
        <f>'Raw counts'!O491/'Raw counts'!O$1246*10000</f>
        <v>0</v>
      </c>
      <c r="P491">
        <f>'Raw counts'!P491/'Raw counts'!P$1246*10000</f>
        <v>0</v>
      </c>
      <c r="Q491">
        <f>'Raw counts'!Q491/'Raw counts'!Q$1246*10000</f>
        <v>0</v>
      </c>
      <c r="R491">
        <f>'Raw counts'!R491/'Raw counts'!R$1246*10000</f>
        <v>0</v>
      </c>
      <c r="S491">
        <f>'Raw counts'!S491/'Raw counts'!S$1246*10000</f>
        <v>0</v>
      </c>
      <c r="T491">
        <f>'Raw counts'!T491/'Raw counts'!T$1246*10000</f>
        <v>0</v>
      </c>
      <c r="U491">
        <f t="shared" si="28"/>
        <v>0</v>
      </c>
      <c r="V491" t="str">
        <f t="shared" si="29"/>
        <v/>
      </c>
      <c r="W491">
        <f t="shared" si="30"/>
        <v>0</v>
      </c>
      <c r="X491">
        <f t="shared" si="31"/>
        <v>0</v>
      </c>
    </row>
    <row r="492" spans="1:24" x14ac:dyDescent="0.25">
      <c r="A492">
        <v>500</v>
      </c>
      <c r="B492" t="s">
        <v>801</v>
      </c>
      <c r="C492">
        <v>900</v>
      </c>
      <c r="D492">
        <v>315</v>
      </c>
      <c r="E492">
        <f>'Raw counts'!E492/'Raw counts'!E$1246*10000</f>
        <v>0</v>
      </c>
      <c r="F492">
        <f>'Raw counts'!F492/'Raw counts'!F$1246*10000</f>
        <v>0</v>
      </c>
      <c r="G492">
        <f>'Raw counts'!G492/'Raw counts'!G$1246*10000</f>
        <v>0</v>
      </c>
      <c r="H492">
        <f>'Raw counts'!H492/'Raw counts'!H$1246*10000</f>
        <v>0</v>
      </c>
      <c r="I492">
        <f>'Raw counts'!I492/'Raw counts'!I$1246*10000</f>
        <v>0</v>
      </c>
      <c r="J492">
        <f>'Raw counts'!J492/'Raw counts'!J$1246*10000</f>
        <v>0</v>
      </c>
      <c r="K492">
        <f>'Raw counts'!K492/'Raw counts'!K$1246*10000</f>
        <v>0</v>
      </c>
      <c r="L492">
        <f>'Raw counts'!L492/'Raw counts'!L$1246*10000</f>
        <v>0</v>
      </c>
      <c r="M492">
        <f>'Raw counts'!M492/'Raw counts'!M$1246*10000</f>
        <v>0</v>
      </c>
      <c r="N492">
        <f>'Raw counts'!N492/'Raw counts'!N$1246*10000</f>
        <v>0</v>
      </c>
      <c r="O492">
        <f>'Raw counts'!O492/'Raw counts'!O$1246*10000</f>
        <v>0</v>
      </c>
      <c r="P492">
        <f>'Raw counts'!P492/'Raw counts'!P$1246*10000</f>
        <v>0</v>
      </c>
      <c r="Q492">
        <f>'Raw counts'!Q492/'Raw counts'!Q$1246*10000</f>
        <v>0</v>
      </c>
      <c r="R492">
        <f>'Raw counts'!R492/'Raw counts'!R$1246*10000</f>
        <v>0</v>
      </c>
      <c r="S492">
        <f>'Raw counts'!S492/'Raw counts'!S$1246*10000</f>
        <v>0</v>
      </c>
      <c r="T492">
        <f>'Raw counts'!T492/'Raw counts'!T$1246*10000</f>
        <v>0</v>
      </c>
      <c r="U492">
        <f t="shared" si="28"/>
        <v>0</v>
      </c>
      <c r="V492" t="str">
        <f t="shared" si="29"/>
        <v/>
      </c>
      <c r="W492">
        <f t="shared" si="30"/>
        <v>0</v>
      </c>
      <c r="X492">
        <f t="shared" si="31"/>
        <v>0</v>
      </c>
    </row>
    <row r="493" spans="1:24" x14ac:dyDescent="0.25">
      <c r="A493">
        <v>501</v>
      </c>
      <c r="B493" t="s">
        <v>202</v>
      </c>
      <c r="C493">
        <v>17900</v>
      </c>
      <c r="D493">
        <v>533</v>
      </c>
      <c r="E493">
        <f>'Raw counts'!E493/'Raw counts'!E$1246*10000</f>
        <v>1.2038672377191919</v>
      </c>
      <c r="F493">
        <f>'Raw counts'!F493/'Raw counts'!F$1246*10000</f>
        <v>1.8084352407839448</v>
      </c>
      <c r="G493">
        <f>'Raw counts'!G493/'Raw counts'!G$1246*10000</f>
        <v>3.3373483998331821</v>
      </c>
      <c r="H493">
        <f>'Raw counts'!H493/'Raw counts'!H$1246*10000</f>
        <v>0.88663176433689594</v>
      </c>
      <c r="I493">
        <f>'Raw counts'!I493/'Raw counts'!I$1246*10000</f>
        <v>1.4631145995764845</v>
      </c>
      <c r="J493">
        <f>'Raw counts'!J493/'Raw counts'!J$1246*10000</f>
        <v>0.6764822444363825</v>
      </c>
      <c r="K493">
        <f>'Raw counts'!K493/'Raw counts'!K$1246*10000</f>
        <v>2.363421507135715</v>
      </c>
      <c r="L493">
        <f>'Raw counts'!L493/'Raw counts'!L$1246*10000</f>
        <v>1.4448926098830654</v>
      </c>
      <c r="M493">
        <f>'Raw counts'!M493/'Raw counts'!M$1246*10000</f>
        <v>1.25314030994337</v>
      </c>
      <c r="N493">
        <f>'Raw counts'!N493/'Raw counts'!N$1246*10000</f>
        <v>1.513056185342327</v>
      </c>
      <c r="O493">
        <f>'Raw counts'!O493/'Raw counts'!O$1246*10000</f>
        <v>1.7595655376268502</v>
      </c>
      <c r="P493">
        <f>'Raw counts'!P493/'Raw counts'!P$1246*10000</f>
        <v>1.7815775919341312</v>
      </c>
      <c r="Q493">
        <f>'Raw counts'!Q493/'Raw counts'!Q$1246*10000</f>
        <v>0.91420258431158807</v>
      </c>
      <c r="R493">
        <f>'Raw counts'!R493/'Raw counts'!R$1246*10000</f>
        <v>1.6947228896976767</v>
      </c>
      <c r="S493">
        <f>'Raw counts'!S493/'Raw counts'!S$1246*10000</f>
        <v>3.4933854982037653</v>
      </c>
      <c r="T493">
        <f>'Raw counts'!T493/'Raw counts'!T$1246*10000</f>
        <v>1.6109291989791077</v>
      </c>
      <c r="U493">
        <f t="shared" si="28"/>
        <v>1</v>
      </c>
      <c r="V493">
        <f t="shared" si="29"/>
        <v>0.50887142208114722</v>
      </c>
      <c r="W493">
        <f t="shared" si="30"/>
        <v>1.5950390098990561</v>
      </c>
      <c r="X493">
        <f t="shared" si="31"/>
        <v>1.8757305501255199</v>
      </c>
    </row>
    <row r="494" spans="1:24" x14ac:dyDescent="0.25">
      <c r="A494">
        <v>502</v>
      </c>
      <c r="B494" t="s">
        <v>203</v>
      </c>
      <c r="C494">
        <v>45500</v>
      </c>
      <c r="D494">
        <v>822</v>
      </c>
      <c r="E494">
        <f>'Raw counts'!E494/'Raw counts'!E$1246*10000</f>
        <v>34.917104080020017</v>
      </c>
      <c r="F494">
        <f>'Raw counts'!F494/'Raw counts'!F$1246*10000</f>
        <v>34.563305385217951</v>
      </c>
      <c r="G494">
        <f>'Raw counts'!G494/'Raw counts'!G$1246*10000</f>
        <v>29.827861255566997</v>
      </c>
      <c r="H494">
        <f>'Raw counts'!H494/'Raw counts'!H$1246*10000</f>
        <v>41.725976501242485</v>
      </c>
      <c r="I494">
        <f>'Raw counts'!I494/'Raw counts'!I$1246*10000</f>
        <v>22.667021565746463</v>
      </c>
      <c r="J494">
        <f>'Raw counts'!J494/'Raw counts'!J$1246*10000</f>
        <v>88.559308335817761</v>
      </c>
      <c r="K494">
        <f>'Raw counts'!K494/'Raw counts'!K$1246*10000</f>
        <v>30.460573965416632</v>
      </c>
      <c r="L494">
        <f>'Raw counts'!L494/'Raw counts'!L$1246*10000</f>
        <v>53.949440969014177</v>
      </c>
      <c r="M494">
        <f>'Raw counts'!M494/'Raw counts'!M$1246*10000</f>
        <v>48.795749211672451</v>
      </c>
      <c r="N494">
        <f>'Raw counts'!N494/'Raw counts'!N$1246*10000</f>
        <v>37.818564964204072</v>
      </c>
      <c r="O494">
        <f>'Raw counts'!O494/'Raw counts'!O$1246*10000</f>
        <v>37.463714487060123</v>
      </c>
      <c r="P494">
        <f>'Raw counts'!P494/'Raw counts'!P$1246*10000</f>
        <v>29.097441843683981</v>
      </c>
      <c r="Q494">
        <f>'Raw counts'!Q494/'Raw counts'!Q$1246*10000</f>
        <v>38.222611310375257</v>
      </c>
      <c r="R494">
        <f>'Raw counts'!R494/'Raw counts'!R$1246*10000</f>
        <v>27.778048819317377</v>
      </c>
      <c r="S494">
        <f>'Raw counts'!S494/'Raw counts'!S$1246*10000</f>
        <v>36.468226894538823</v>
      </c>
      <c r="T494">
        <f>'Raw counts'!T494/'Raw counts'!T$1246*10000</f>
        <v>30.075229028398088</v>
      </c>
      <c r="U494">
        <f t="shared" si="28"/>
        <v>1</v>
      </c>
      <c r="V494">
        <f t="shared" si="29"/>
        <v>0.26414539586128549</v>
      </c>
      <c r="W494">
        <f t="shared" si="30"/>
        <v>42.3284906233919</v>
      </c>
      <c r="X494">
        <f t="shared" si="31"/>
        <v>33.184212063895608</v>
      </c>
    </row>
    <row r="495" spans="1:24" x14ac:dyDescent="0.25">
      <c r="A495">
        <v>503</v>
      </c>
      <c r="B495" t="s">
        <v>204</v>
      </c>
      <c r="C495">
        <v>81300</v>
      </c>
      <c r="D495">
        <v>10</v>
      </c>
      <c r="E495">
        <f>'Raw counts'!E495/'Raw counts'!E$1246*10000</f>
        <v>14.525673831245555</v>
      </c>
      <c r="F495">
        <f>'Raw counts'!F495/'Raw counts'!F$1246*10000</f>
        <v>18.211840009670169</v>
      </c>
      <c r="G495">
        <f>'Raw counts'!G495/'Raw counts'!G$1246*10000</f>
        <v>19.195951940199478</v>
      </c>
      <c r="H495">
        <f>'Raw counts'!H495/'Raw counts'!H$1246*10000</f>
        <v>7.6358898887789817</v>
      </c>
      <c r="I495">
        <f>'Raw counts'!I495/'Raw counts'!I$1246*10000</f>
        <v>15.818519766959609</v>
      </c>
      <c r="J495">
        <f>'Raw counts'!J495/'Raw counts'!J$1246*10000</f>
        <v>5.9985416719049143</v>
      </c>
      <c r="K495">
        <f>'Raw counts'!K495/'Raw counts'!K$1246*10000</f>
        <v>13.517832689696831</v>
      </c>
      <c r="L495">
        <f>'Raw counts'!L495/'Raw counts'!L$1246*10000</f>
        <v>23.376056026558892</v>
      </c>
      <c r="M495">
        <f>'Raw counts'!M495/'Raw counts'!M$1246*10000</f>
        <v>11.013995105080504</v>
      </c>
      <c r="N495">
        <f>'Raw counts'!N495/'Raw counts'!N$1246*10000</f>
        <v>29.837781561724853</v>
      </c>
      <c r="O495">
        <f>'Raw counts'!O495/'Raw counts'!O$1246*10000</f>
        <v>17.387867486146735</v>
      </c>
      <c r="P495">
        <f>'Raw counts'!P495/'Raw counts'!P$1246*10000</f>
        <v>18.855858926922973</v>
      </c>
      <c r="Q495">
        <f>'Raw counts'!Q495/'Raw counts'!Q$1246*10000</f>
        <v>19.565922701190399</v>
      </c>
      <c r="R495">
        <f>'Raw counts'!R495/'Raw counts'!R$1246*10000</f>
        <v>19.391738277267965</v>
      </c>
      <c r="S495">
        <f>'Raw counts'!S495/'Raw counts'!S$1246*10000</f>
        <v>21.928496004121854</v>
      </c>
      <c r="T495">
        <f>'Raw counts'!T495/'Raw counts'!T$1246*10000</f>
        <v>6.7986672973864035</v>
      </c>
      <c r="U495">
        <f t="shared" si="28"/>
        <v>1</v>
      </c>
      <c r="V495">
        <f t="shared" si="29"/>
        <v>0.68522994498774936</v>
      </c>
      <c r="W495">
        <f t="shared" si="30"/>
        <v>15.913208249181981</v>
      </c>
      <c r="X495">
        <f t="shared" si="31"/>
        <v>17.321425115506056</v>
      </c>
    </row>
    <row r="496" spans="1:24" x14ac:dyDescent="0.25">
      <c r="A496">
        <v>504</v>
      </c>
      <c r="B496" t="s">
        <v>802</v>
      </c>
      <c r="C496">
        <v>39200</v>
      </c>
      <c r="D496">
        <v>463</v>
      </c>
      <c r="E496">
        <f>'Raw counts'!E496/'Raw counts'!E$1246*10000</f>
        <v>0</v>
      </c>
      <c r="F496">
        <f>'Raw counts'!F496/'Raw counts'!F$1246*10000</f>
        <v>0</v>
      </c>
      <c r="G496">
        <f>'Raw counts'!G496/'Raw counts'!G$1246*10000</f>
        <v>0</v>
      </c>
      <c r="H496">
        <f>'Raw counts'!H496/'Raw counts'!H$1246*10000</f>
        <v>0</v>
      </c>
      <c r="I496">
        <f>'Raw counts'!I496/'Raw counts'!I$1246*10000</f>
        <v>0</v>
      </c>
      <c r="J496">
        <f>'Raw counts'!J496/'Raw counts'!J$1246*10000</f>
        <v>0</v>
      </c>
      <c r="K496">
        <f>'Raw counts'!K496/'Raw counts'!K$1246*10000</f>
        <v>0</v>
      </c>
      <c r="L496">
        <f>'Raw counts'!L496/'Raw counts'!L$1246*10000</f>
        <v>0</v>
      </c>
      <c r="M496">
        <f>'Raw counts'!M496/'Raw counts'!M$1246*10000</f>
        <v>0</v>
      </c>
      <c r="N496">
        <f>'Raw counts'!N496/'Raw counts'!N$1246*10000</f>
        <v>0</v>
      </c>
      <c r="O496">
        <f>'Raw counts'!O496/'Raw counts'!O$1246*10000</f>
        <v>0</v>
      </c>
      <c r="P496">
        <f>'Raw counts'!P496/'Raw counts'!P$1246*10000</f>
        <v>0</v>
      </c>
      <c r="Q496">
        <f>'Raw counts'!Q496/'Raw counts'!Q$1246*10000</f>
        <v>0</v>
      </c>
      <c r="R496">
        <f>'Raw counts'!R496/'Raw counts'!R$1246*10000</f>
        <v>0</v>
      </c>
      <c r="S496">
        <f>'Raw counts'!S496/'Raw counts'!S$1246*10000</f>
        <v>0</v>
      </c>
      <c r="T496">
        <f>'Raw counts'!T496/'Raw counts'!T$1246*10000</f>
        <v>0</v>
      </c>
      <c r="U496">
        <f t="shared" si="28"/>
        <v>0</v>
      </c>
      <c r="V496" t="str">
        <f t="shared" si="29"/>
        <v/>
      </c>
      <c r="W496">
        <f t="shared" si="30"/>
        <v>0</v>
      </c>
      <c r="X496">
        <f t="shared" si="31"/>
        <v>0</v>
      </c>
    </row>
    <row r="497" spans="1:24" x14ac:dyDescent="0.25">
      <c r="A497">
        <v>505</v>
      </c>
      <c r="B497" t="s">
        <v>803</v>
      </c>
      <c r="C497">
        <v>53300</v>
      </c>
      <c r="D497">
        <v>359</v>
      </c>
      <c r="E497">
        <f>'Raw counts'!E497/'Raw counts'!E$1246*10000</f>
        <v>0</v>
      </c>
      <c r="F497">
        <f>'Raw counts'!F497/'Raw counts'!F$1246*10000</f>
        <v>0</v>
      </c>
      <c r="G497">
        <f>'Raw counts'!G497/'Raw counts'!G$1246*10000</f>
        <v>0</v>
      </c>
      <c r="H497">
        <f>'Raw counts'!H497/'Raw counts'!H$1246*10000</f>
        <v>0</v>
      </c>
      <c r="I497">
        <f>'Raw counts'!I497/'Raw counts'!I$1246*10000</f>
        <v>0</v>
      </c>
      <c r="J497">
        <f>'Raw counts'!J497/'Raw counts'!J$1246*10000</f>
        <v>0</v>
      </c>
      <c r="K497">
        <f>'Raw counts'!K497/'Raw counts'!K$1246*10000</f>
        <v>0</v>
      </c>
      <c r="L497">
        <f>'Raw counts'!L497/'Raw counts'!L$1246*10000</f>
        <v>0</v>
      </c>
      <c r="M497">
        <f>'Raw counts'!M497/'Raw counts'!M$1246*10000</f>
        <v>0</v>
      </c>
      <c r="N497">
        <f>'Raw counts'!N497/'Raw counts'!N$1246*10000</f>
        <v>0</v>
      </c>
      <c r="O497">
        <f>'Raw counts'!O497/'Raw counts'!O$1246*10000</f>
        <v>0</v>
      </c>
      <c r="P497">
        <f>'Raw counts'!P497/'Raw counts'!P$1246*10000</f>
        <v>0</v>
      </c>
      <c r="Q497">
        <f>'Raw counts'!Q497/'Raw counts'!Q$1246*10000</f>
        <v>0</v>
      </c>
      <c r="R497">
        <f>'Raw counts'!R497/'Raw counts'!R$1246*10000</f>
        <v>0</v>
      </c>
      <c r="S497">
        <f>'Raw counts'!S497/'Raw counts'!S$1246*10000</f>
        <v>0</v>
      </c>
      <c r="T497">
        <f>'Raw counts'!T497/'Raw counts'!T$1246*10000</f>
        <v>0</v>
      </c>
      <c r="U497">
        <f t="shared" si="28"/>
        <v>0</v>
      </c>
      <c r="V497" t="str">
        <f t="shared" si="29"/>
        <v/>
      </c>
      <c r="W497">
        <f t="shared" si="30"/>
        <v>0</v>
      </c>
      <c r="X497">
        <f t="shared" si="31"/>
        <v>0</v>
      </c>
    </row>
    <row r="498" spans="1:24" x14ac:dyDescent="0.25">
      <c r="A498">
        <v>506</v>
      </c>
      <c r="B498" t="s">
        <v>804</v>
      </c>
      <c r="C498">
        <v>101000</v>
      </c>
      <c r="D498">
        <v>948</v>
      </c>
      <c r="E498">
        <f>'Raw counts'!E498/'Raw counts'!E$1246*10000</f>
        <v>0</v>
      </c>
      <c r="F498">
        <f>'Raw counts'!F498/'Raw counts'!F$1246*10000</f>
        <v>0</v>
      </c>
      <c r="G498">
        <f>'Raw counts'!G498/'Raw counts'!G$1246*10000</f>
        <v>0</v>
      </c>
      <c r="H498">
        <f>'Raw counts'!H498/'Raw counts'!H$1246*10000</f>
        <v>0</v>
      </c>
      <c r="I498">
        <f>'Raw counts'!I498/'Raw counts'!I$1246*10000</f>
        <v>0</v>
      </c>
      <c r="J498">
        <f>'Raw counts'!J498/'Raw counts'!J$1246*10000</f>
        <v>0</v>
      </c>
      <c r="K498">
        <f>'Raw counts'!K498/'Raw counts'!K$1246*10000</f>
        <v>0</v>
      </c>
      <c r="L498">
        <f>'Raw counts'!L498/'Raw counts'!L$1246*10000</f>
        <v>0</v>
      </c>
      <c r="M498">
        <f>'Raw counts'!M498/'Raw counts'!M$1246*10000</f>
        <v>0</v>
      </c>
      <c r="N498">
        <f>'Raw counts'!N498/'Raw counts'!N$1246*10000</f>
        <v>0</v>
      </c>
      <c r="O498">
        <f>'Raw counts'!O498/'Raw counts'!O$1246*10000</f>
        <v>0</v>
      </c>
      <c r="P498">
        <f>'Raw counts'!P498/'Raw counts'!P$1246*10000</f>
        <v>0</v>
      </c>
      <c r="Q498">
        <f>'Raw counts'!Q498/'Raw counts'!Q$1246*10000</f>
        <v>0</v>
      </c>
      <c r="R498">
        <f>'Raw counts'!R498/'Raw counts'!R$1246*10000</f>
        <v>0</v>
      </c>
      <c r="S498">
        <f>'Raw counts'!S498/'Raw counts'!S$1246*10000</f>
        <v>0</v>
      </c>
      <c r="T498">
        <f>'Raw counts'!T498/'Raw counts'!T$1246*10000</f>
        <v>0</v>
      </c>
      <c r="U498">
        <f t="shared" si="28"/>
        <v>0</v>
      </c>
      <c r="V498" t="str">
        <f t="shared" si="29"/>
        <v/>
      </c>
      <c r="W498">
        <f t="shared" si="30"/>
        <v>0</v>
      </c>
      <c r="X498">
        <f t="shared" si="31"/>
        <v>0</v>
      </c>
    </row>
    <row r="499" spans="1:24" x14ac:dyDescent="0.25">
      <c r="A499">
        <v>507</v>
      </c>
      <c r="B499" t="s">
        <v>205</v>
      </c>
      <c r="C499">
        <v>30000</v>
      </c>
      <c r="D499">
        <v>698</v>
      </c>
      <c r="E499">
        <f>'Raw counts'!E499/'Raw counts'!E$1246*10000</f>
        <v>40.272579322713213</v>
      </c>
      <c r="F499">
        <f>'Raw counts'!F499/'Raw counts'!F$1246*10000</f>
        <v>50.244280410396755</v>
      </c>
      <c r="G499">
        <f>'Raw counts'!G499/'Raw counts'!G$1246*10000</f>
        <v>13.751065546415177</v>
      </c>
      <c r="H499">
        <f>'Raw counts'!H499/'Raw counts'!H$1246*10000</f>
        <v>58.294530628000672</v>
      </c>
      <c r="I499">
        <f>'Raw counts'!I499/'Raw counts'!I$1246*10000</f>
        <v>120.43121363667825</v>
      </c>
      <c r="J499">
        <f>'Raw counts'!J499/'Raw counts'!J$1246*10000</f>
        <v>92.408671903716822</v>
      </c>
      <c r="K499">
        <f>'Raw counts'!K499/'Raw counts'!K$1246*10000</f>
        <v>108.72911846723612</v>
      </c>
      <c r="L499">
        <f>'Raw counts'!L499/'Raw counts'!L$1246*10000</f>
        <v>28.816449797104518</v>
      </c>
      <c r="M499">
        <f>'Raw counts'!M499/'Raw counts'!M$1246*10000</f>
        <v>29.367812025543603</v>
      </c>
      <c r="N499">
        <f>'Raw counts'!N499/'Raw counts'!N$1246*10000</f>
        <v>35.160917053162365</v>
      </c>
      <c r="O499">
        <f>'Raw counts'!O499/'Raw counts'!O$1246*10000</f>
        <v>28.559782344395604</v>
      </c>
      <c r="P499">
        <f>'Raw counts'!P499/'Raw counts'!P$1246*10000</f>
        <v>63.101686775767554</v>
      </c>
      <c r="Q499">
        <f>'Raw counts'!Q499/'Raw counts'!Q$1246*10000</f>
        <v>86.228183971345715</v>
      </c>
      <c r="R499">
        <f>'Raw counts'!R499/'Raw counts'!R$1246*10000</f>
        <v>95.787791935275962</v>
      </c>
      <c r="S499">
        <f>'Raw counts'!S499/'Raw counts'!S$1246*10000</f>
        <v>63.277271195989115</v>
      </c>
      <c r="T499">
        <f>'Raw counts'!T499/'Raw counts'!T$1246*10000</f>
        <v>274.28800001092156</v>
      </c>
      <c r="U499">
        <f t="shared" si="28"/>
        <v>1</v>
      </c>
      <c r="V499">
        <f t="shared" si="29"/>
        <v>0.17693286284865178</v>
      </c>
      <c r="W499">
        <f t="shared" si="30"/>
        <v>57.747663879096748</v>
      </c>
      <c r="X499">
        <f t="shared" si="31"/>
        <v>101.87378603894926</v>
      </c>
    </row>
    <row r="500" spans="1:24" x14ac:dyDescent="0.25">
      <c r="A500">
        <v>508</v>
      </c>
      <c r="B500" t="s">
        <v>805</v>
      </c>
      <c r="C500">
        <v>43100</v>
      </c>
      <c r="D500">
        <v>926</v>
      </c>
      <c r="E500">
        <f>'Raw counts'!E500/'Raw counts'!E$1246*10000</f>
        <v>0</v>
      </c>
      <c r="F500">
        <f>'Raw counts'!F500/'Raw counts'!F$1246*10000</f>
        <v>0</v>
      </c>
      <c r="G500">
        <f>'Raw counts'!G500/'Raw counts'!G$1246*10000</f>
        <v>0</v>
      </c>
      <c r="H500">
        <f>'Raw counts'!H500/'Raw counts'!H$1246*10000</f>
        <v>0</v>
      </c>
      <c r="I500">
        <f>'Raw counts'!I500/'Raw counts'!I$1246*10000</f>
        <v>0</v>
      </c>
      <c r="J500">
        <f>'Raw counts'!J500/'Raw counts'!J$1246*10000</f>
        <v>0</v>
      </c>
      <c r="K500">
        <f>'Raw counts'!K500/'Raw counts'!K$1246*10000</f>
        <v>0</v>
      </c>
      <c r="L500">
        <f>'Raw counts'!L500/'Raw counts'!L$1246*10000</f>
        <v>0</v>
      </c>
      <c r="M500">
        <f>'Raw counts'!M500/'Raw counts'!M$1246*10000</f>
        <v>0</v>
      </c>
      <c r="N500">
        <f>'Raw counts'!N500/'Raw counts'!N$1246*10000</f>
        <v>0</v>
      </c>
      <c r="O500">
        <f>'Raw counts'!O500/'Raw counts'!O$1246*10000</f>
        <v>0</v>
      </c>
      <c r="P500">
        <f>'Raw counts'!P500/'Raw counts'!P$1246*10000</f>
        <v>0</v>
      </c>
      <c r="Q500">
        <f>'Raw counts'!Q500/'Raw counts'!Q$1246*10000</f>
        <v>0</v>
      </c>
      <c r="R500">
        <f>'Raw counts'!R500/'Raw counts'!R$1246*10000</f>
        <v>0</v>
      </c>
      <c r="S500">
        <f>'Raw counts'!S500/'Raw counts'!S$1246*10000</f>
        <v>0</v>
      </c>
      <c r="T500">
        <f>'Raw counts'!T500/'Raw counts'!T$1246*10000</f>
        <v>0</v>
      </c>
      <c r="U500">
        <f t="shared" si="28"/>
        <v>0</v>
      </c>
      <c r="V500" t="str">
        <f t="shared" si="29"/>
        <v/>
      </c>
      <c r="W500">
        <f t="shared" si="30"/>
        <v>0</v>
      </c>
      <c r="X500">
        <f t="shared" si="31"/>
        <v>0</v>
      </c>
    </row>
    <row r="501" spans="1:24" x14ac:dyDescent="0.25">
      <c r="A501">
        <v>509</v>
      </c>
      <c r="B501" t="s">
        <v>806</v>
      </c>
      <c r="C501">
        <v>45600</v>
      </c>
      <c r="D501">
        <v>502</v>
      </c>
      <c r="E501">
        <f>'Raw counts'!E501/'Raw counts'!E$1246*10000</f>
        <v>0</v>
      </c>
      <c r="F501">
        <f>'Raw counts'!F501/'Raw counts'!F$1246*10000</f>
        <v>0</v>
      </c>
      <c r="G501">
        <f>'Raw counts'!G501/'Raw counts'!G$1246*10000</f>
        <v>0</v>
      </c>
      <c r="H501">
        <f>'Raw counts'!H501/'Raw counts'!H$1246*10000</f>
        <v>0</v>
      </c>
      <c r="I501">
        <f>'Raw counts'!I501/'Raw counts'!I$1246*10000</f>
        <v>0</v>
      </c>
      <c r="J501">
        <f>'Raw counts'!J501/'Raw counts'!J$1246*10000</f>
        <v>0</v>
      </c>
      <c r="K501">
        <f>'Raw counts'!K501/'Raw counts'!K$1246*10000</f>
        <v>0</v>
      </c>
      <c r="L501">
        <f>'Raw counts'!L501/'Raw counts'!L$1246*10000</f>
        <v>0</v>
      </c>
      <c r="M501">
        <f>'Raw counts'!M501/'Raw counts'!M$1246*10000</f>
        <v>0</v>
      </c>
      <c r="N501">
        <f>'Raw counts'!N501/'Raw counts'!N$1246*10000</f>
        <v>0</v>
      </c>
      <c r="O501">
        <f>'Raw counts'!O501/'Raw counts'!O$1246*10000</f>
        <v>0</v>
      </c>
      <c r="P501">
        <f>'Raw counts'!P501/'Raw counts'!P$1246*10000</f>
        <v>0</v>
      </c>
      <c r="Q501">
        <f>'Raw counts'!Q501/'Raw counts'!Q$1246*10000</f>
        <v>0</v>
      </c>
      <c r="R501">
        <f>'Raw counts'!R501/'Raw counts'!R$1246*10000</f>
        <v>0</v>
      </c>
      <c r="S501">
        <f>'Raw counts'!S501/'Raw counts'!S$1246*10000</f>
        <v>0</v>
      </c>
      <c r="T501">
        <f>'Raw counts'!T501/'Raw counts'!T$1246*10000</f>
        <v>0</v>
      </c>
      <c r="U501">
        <f t="shared" si="28"/>
        <v>0</v>
      </c>
      <c r="V501" t="str">
        <f t="shared" si="29"/>
        <v/>
      </c>
      <c r="W501">
        <f t="shared" si="30"/>
        <v>0</v>
      </c>
      <c r="X501">
        <f t="shared" si="31"/>
        <v>0</v>
      </c>
    </row>
    <row r="502" spans="1:24" x14ac:dyDescent="0.25">
      <c r="A502">
        <v>510</v>
      </c>
      <c r="B502" t="s">
        <v>206</v>
      </c>
      <c r="C502">
        <v>5500</v>
      </c>
      <c r="D502">
        <v>337</v>
      </c>
      <c r="E502">
        <f>'Raw counts'!E502/'Raw counts'!E$1246*10000</f>
        <v>0.32202210062447517</v>
      </c>
      <c r="F502">
        <f>'Raw counts'!F502/'Raw counts'!F$1246*10000</f>
        <v>0.37301927943063096</v>
      </c>
      <c r="G502">
        <f>'Raw counts'!G502/'Raw counts'!G$1246*10000</f>
        <v>3.5406638298378783</v>
      </c>
      <c r="H502">
        <f>'Raw counts'!H502/'Raw counts'!H$1246*10000</f>
        <v>0.88663176433689594</v>
      </c>
      <c r="I502">
        <f>'Raw counts'!I502/'Raw counts'!I$1246*10000</f>
        <v>4.2486597026163304</v>
      </c>
      <c r="J502">
        <f>'Raw counts'!J502/'Raw counts'!J$1246*10000</f>
        <v>0.22150303578890401</v>
      </c>
      <c r="K502">
        <f>'Raw counts'!K502/'Raw counts'!K$1246*10000</f>
        <v>6.4510264462761452E-2</v>
      </c>
      <c r="L502">
        <f>'Raw counts'!L502/'Raw counts'!L$1246*10000</f>
        <v>1.9061728797048891</v>
      </c>
      <c r="M502">
        <f>'Raw counts'!M502/'Raw counts'!M$1246*10000</f>
        <v>0.90362498540134173</v>
      </c>
      <c r="N502">
        <f>'Raw counts'!N502/'Raw counts'!N$1246*10000</f>
        <v>2.2107867578577003</v>
      </c>
      <c r="O502">
        <f>'Raw counts'!O502/'Raw counts'!O$1246*10000</f>
        <v>0.41557578024352743</v>
      </c>
      <c r="P502">
        <f>'Raw counts'!P502/'Raw counts'!P$1246*10000</f>
        <v>0.80618874271879681</v>
      </c>
      <c r="Q502">
        <f>'Raw counts'!Q502/'Raw counts'!Q$1246*10000</f>
        <v>1.3514299072432172</v>
      </c>
      <c r="R502">
        <f>'Raw counts'!R502/'Raw counts'!R$1246*10000</f>
        <v>0.17460781287794244</v>
      </c>
      <c r="S502">
        <f>'Raw counts'!S502/'Raw counts'!S$1246*10000</f>
        <v>0.4416273401294874</v>
      </c>
      <c r="T502">
        <f>'Raw counts'!T502/'Raw counts'!T$1246*10000</f>
        <v>3.0648610607695734</v>
      </c>
      <c r="U502">
        <f t="shared" si="28"/>
        <v>1</v>
      </c>
      <c r="V502">
        <f t="shared" si="29"/>
        <v>0.54917452256477972</v>
      </c>
      <c r="W502">
        <f t="shared" si="30"/>
        <v>1.4677594600061807</v>
      </c>
      <c r="X502">
        <f t="shared" si="31"/>
        <v>1.0423817739970909</v>
      </c>
    </row>
    <row r="503" spans="1:24" x14ac:dyDescent="0.25">
      <c r="A503">
        <v>511</v>
      </c>
      <c r="B503" t="s">
        <v>207</v>
      </c>
      <c r="C503">
        <v>81400</v>
      </c>
      <c r="D503">
        <v>10</v>
      </c>
      <c r="E503">
        <f>'Raw counts'!E503/'Raw counts'!E$1246*10000</f>
        <v>0.66386094590276423</v>
      </c>
      <c r="F503">
        <f>'Raw counts'!F503/'Raw counts'!F$1246*10000</f>
        <v>1.5156859328763612</v>
      </c>
      <c r="G503">
        <f>'Raw counts'!G503/'Raw counts'!G$1246*10000</f>
        <v>2.9356764527507337</v>
      </c>
      <c r="H503">
        <f>'Raw counts'!H503/'Raw counts'!H$1246*10000</f>
        <v>0.10253564621583151</v>
      </c>
      <c r="I503">
        <f>'Raw counts'!I503/'Raw counts'!I$1246*10000</f>
        <v>0.64151947827584321</v>
      </c>
      <c r="J503">
        <f>'Raw counts'!J503/'Raw counts'!J$1246*10000</f>
        <v>5.3879116813517196E-2</v>
      </c>
      <c r="K503">
        <f>'Raw counts'!K503/'Raw counts'!K$1246*10000</f>
        <v>0.60405065815131176</v>
      </c>
      <c r="L503">
        <f>'Raw counts'!L503/'Raw counts'!L$1246*10000</f>
        <v>2.0282764805400779</v>
      </c>
      <c r="M503">
        <f>'Raw counts'!M503/'Raw counts'!M$1246*10000</f>
        <v>1.2872393659962509</v>
      </c>
      <c r="N503">
        <f>'Raw counts'!N503/'Raw counts'!N$1246*10000</f>
        <v>1.4424991611553792</v>
      </c>
      <c r="O503">
        <f>'Raw counts'!O503/'Raw counts'!O$1246*10000</f>
        <v>2.5686120034201001</v>
      </c>
      <c r="P503">
        <f>'Raw counts'!P503/'Raw counts'!P$1246*10000</f>
        <v>1.3884361680157058</v>
      </c>
      <c r="Q503">
        <f>'Raw counts'!Q503/'Raw counts'!Q$1246*10000</f>
        <v>3.1748665835603518</v>
      </c>
      <c r="R503">
        <f>'Raw counts'!R503/'Raw counts'!R$1246*10000</f>
        <v>2.3828830933930973</v>
      </c>
      <c r="S503">
        <f>'Raw counts'!S503/'Raw counts'!S$1246*10000</f>
        <v>2.1118845880551129</v>
      </c>
      <c r="T503">
        <f>'Raw counts'!T503/'Raw counts'!T$1246*10000</f>
        <v>0.98976582140665514</v>
      </c>
      <c r="U503">
        <f t="shared" si="28"/>
        <v>1</v>
      </c>
      <c r="V503">
        <f t="shared" si="29"/>
        <v>4.6570016994971576E-2</v>
      </c>
      <c r="W503">
        <f t="shared" si="30"/>
        <v>1.1275223238678072</v>
      </c>
      <c r="X503">
        <f t="shared" si="31"/>
        <v>2.1027413763085039</v>
      </c>
    </row>
    <row r="504" spans="1:24" x14ac:dyDescent="0.25">
      <c r="A504">
        <v>512</v>
      </c>
      <c r="B504" t="s">
        <v>807</v>
      </c>
      <c r="C504">
        <v>54700</v>
      </c>
      <c r="D504">
        <v>8</v>
      </c>
      <c r="E504">
        <f>'Raw counts'!E504/'Raw counts'!E$1246*10000</f>
        <v>0</v>
      </c>
      <c r="F504">
        <f>'Raw counts'!F504/'Raw counts'!F$1246*10000</f>
        <v>0</v>
      </c>
      <c r="G504">
        <f>'Raw counts'!G504/'Raw counts'!G$1246*10000</f>
        <v>0</v>
      </c>
      <c r="H504">
        <f>'Raw counts'!H504/'Raw counts'!H$1246*10000</f>
        <v>0</v>
      </c>
      <c r="I504">
        <f>'Raw counts'!I504/'Raw counts'!I$1246*10000</f>
        <v>0</v>
      </c>
      <c r="J504">
        <f>'Raw counts'!J504/'Raw counts'!J$1246*10000</f>
        <v>0</v>
      </c>
      <c r="K504">
        <f>'Raw counts'!K504/'Raw counts'!K$1246*10000</f>
        <v>0</v>
      </c>
      <c r="L504">
        <f>'Raw counts'!L504/'Raw counts'!L$1246*10000</f>
        <v>0</v>
      </c>
      <c r="M504">
        <f>'Raw counts'!M504/'Raw counts'!M$1246*10000</f>
        <v>0</v>
      </c>
      <c r="N504">
        <f>'Raw counts'!N504/'Raw counts'!N$1246*10000</f>
        <v>0</v>
      </c>
      <c r="O504">
        <f>'Raw counts'!O504/'Raw counts'!O$1246*10000</f>
        <v>0</v>
      </c>
      <c r="P504">
        <f>'Raw counts'!P504/'Raw counts'!P$1246*10000</f>
        <v>0</v>
      </c>
      <c r="Q504">
        <f>'Raw counts'!Q504/'Raw counts'!Q$1246*10000</f>
        <v>0</v>
      </c>
      <c r="R504">
        <f>'Raw counts'!R504/'Raw counts'!R$1246*10000</f>
        <v>0</v>
      </c>
      <c r="S504">
        <f>'Raw counts'!S504/'Raw counts'!S$1246*10000</f>
        <v>0</v>
      </c>
      <c r="T504">
        <f>'Raw counts'!T504/'Raw counts'!T$1246*10000</f>
        <v>0</v>
      </c>
      <c r="U504">
        <f t="shared" si="28"/>
        <v>0</v>
      </c>
      <c r="V504" t="str">
        <f t="shared" si="29"/>
        <v/>
      </c>
      <c r="W504">
        <f t="shared" si="30"/>
        <v>0</v>
      </c>
      <c r="X504">
        <f t="shared" si="31"/>
        <v>0</v>
      </c>
    </row>
    <row r="505" spans="1:24" x14ac:dyDescent="0.25">
      <c r="A505">
        <v>513</v>
      </c>
      <c r="B505" t="s">
        <v>808</v>
      </c>
      <c r="C505">
        <v>53400</v>
      </c>
      <c r="D505">
        <v>359</v>
      </c>
      <c r="E505">
        <f>'Raw counts'!E505/'Raw counts'!E$1246*10000</f>
        <v>0</v>
      </c>
      <c r="F505">
        <f>'Raw counts'!F505/'Raw counts'!F$1246*10000</f>
        <v>0</v>
      </c>
      <c r="G505">
        <f>'Raw counts'!G505/'Raw counts'!G$1246*10000</f>
        <v>0</v>
      </c>
      <c r="H505">
        <f>'Raw counts'!H505/'Raw counts'!H$1246*10000</f>
        <v>0</v>
      </c>
      <c r="I505">
        <f>'Raw counts'!I505/'Raw counts'!I$1246*10000</f>
        <v>0</v>
      </c>
      <c r="J505">
        <f>'Raw counts'!J505/'Raw counts'!J$1246*10000</f>
        <v>0</v>
      </c>
      <c r="K505">
        <f>'Raw counts'!K505/'Raw counts'!K$1246*10000</f>
        <v>0</v>
      </c>
      <c r="L505">
        <f>'Raw counts'!L505/'Raw counts'!L$1246*10000</f>
        <v>0</v>
      </c>
      <c r="M505">
        <f>'Raw counts'!M505/'Raw counts'!M$1246*10000</f>
        <v>0</v>
      </c>
      <c r="N505">
        <f>'Raw counts'!N505/'Raw counts'!N$1246*10000</f>
        <v>0</v>
      </c>
      <c r="O505">
        <f>'Raw counts'!O505/'Raw counts'!O$1246*10000</f>
        <v>0</v>
      </c>
      <c r="P505">
        <f>'Raw counts'!P505/'Raw counts'!P$1246*10000</f>
        <v>0</v>
      </c>
      <c r="Q505">
        <f>'Raw counts'!Q505/'Raw counts'!Q$1246*10000</f>
        <v>0</v>
      </c>
      <c r="R505">
        <f>'Raw counts'!R505/'Raw counts'!R$1246*10000</f>
        <v>0</v>
      </c>
      <c r="S505">
        <f>'Raw counts'!S505/'Raw counts'!S$1246*10000</f>
        <v>0</v>
      </c>
      <c r="T505">
        <f>'Raw counts'!T505/'Raw counts'!T$1246*10000</f>
        <v>0</v>
      </c>
      <c r="U505">
        <f t="shared" si="28"/>
        <v>0</v>
      </c>
      <c r="V505" t="str">
        <f t="shared" si="29"/>
        <v/>
      </c>
      <c r="W505">
        <f t="shared" si="30"/>
        <v>0</v>
      </c>
      <c r="X505">
        <f t="shared" si="31"/>
        <v>0</v>
      </c>
    </row>
    <row r="506" spans="1:24" x14ac:dyDescent="0.25">
      <c r="A506">
        <v>514</v>
      </c>
      <c r="B506" t="s">
        <v>809</v>
      </c>
      <c r="C506">
        <v>102600</v>
      </c>
      <c r="D506">
        <v>932</v>
      </c>
      <c r="E506">
        <f>'Raw counts'!E506/'Raw counts'!E$1246*10000</f>
        <v>0</v>
      </c>
      <c r="F506">
        <f>'Raw counts'!F506/'Raw counts'!F$1246*10000</f>
        <v>0</v>
      </c>
      <c r="G506">
        <f>'Raw counts'!G506/'Raw counts'!G$1246*10000</f>
        <v>0</v>
      </c>
      <c r="H506">
        <f>'Raw counts'!H506/'Raw counts'!H$1246*10000</f>
        <v>0</v>
      </c>
      <c r="I506">
        <f>'Raw counts'!I506/'Raw counts'!I$1246*10000</f>
        <v>0</v>
      </c>
      <c r="J506">
        <f>'Raw counts'!J506/'Raw counts'!J$1246*10000</f>
        <v>0</v>
      </c>
      <c r="K506">
        <f>'Raw counts'!K506/'Raw counts'!K$1246*10000</f>
        <v>0</v>
      </c>
      <c r="L506">
        <f>'Raw counts'!L506/'Raw counts'!L$1246*10000</f>
        <v>0</v>
      </c>
      <c r="M506">
        <f>'Raw counts'!M506/'Raw counts'!M$1246*10000</f>
        <v>0</v>
      </c>
      <c r="N506">
        <f>'Raw counts'!N506/'Raw counts'!N$1246*10000</f>
        <v>0</v>
      </c>
      <c r="O506">
        <f>'Raw counts'!O506/'Raw counts'!O$1246*10000</f>
        <v>0</v>
      </c>
      <c r="P506">
        <f>'Raw counts'!P506/'Raw counts'!P$1246*10000</f>
        <v>0</v>
      </c>
      <c r="Q506">
        <f>'Raw counts'!Q506/'Raw counts'!Q$1246*10000</f>
        <v>0</v>
      </c>
      <c r="R506">
        <f>'Raw counts'!R506/'Raw counts'!R$1246*10000</f>
        <v>0</v>
      </c>
      <c r="S506">
        <f>'Raw counts'!S506/'Raw counts'!S$1246*10000</f>
        <v>0</v>
      </c>
      <c r="T506">
        <f>'Raw counts'!T506/'Raw counts'!T$1246*10000</f>
        <v>0</v>
      </c>
      <c r="U506">
        <f t="shared" si="28"/>
        <v>0</v>
      </c>
      <c r="V506" t="str">
        <f t="shared" si="29"/>
        <v/>
      </c>
      <c r="W506">
        <f t="shared" si="30"/>
        <v>0</v>
      </c>
      <c r="X506">
        <f t="shared" si="31"/>
        <v>0</v>
      </c>
    </row>
    <row r="507" spans="1:24" x14ac:dyDescent="0.25">
      <c r="A507">
        <v>515</v>
      </c>
      <c r="B507" t="s">
        <v>208</v>
      </c>
      <c r="C507">
        <v>75600</v>
      </c>
      <c r="D507">
        <v>467</v>
      </c>
      <c r="E507">
        <f>'Raw counts'!E507/'Raw counts'!E$1246*10000</f>
        <v>1.3178135194786214</v>
      </c>
      <c r="F507">
        <f>'Raw counts'!F507/'Raw counts'!F$1246*10000</f>
        <v>0.59966390490747001</v>
      </c>
      <c r="G507">
        <f>'Raw counts'!G507/'Raw counts'!G$1246*10000</f>
        <v>0.33720607903217886</v>
      </c>
      <c r="H507">
        <f>'Raw counts'!H507/'Raw counts'!H$1246*10000</f>
        <v>0.11459866341769404</v>
      </c>
      <c r="I507">
        <f>'Raw counts'!I507/'Raw counts'!I$1246*10000</f>
        <v>0.2644861006926722</v>
      </c>
      <c r="J507">
        <f>'Raw counts'!J507/'Raw counts'!J$1246*10000</f>
        <v>0</v>
      </c>
      <c r="K507">
        <f>'Raw counts'!K507/'Raw counts'!K$1246*10000</f>
        <v>3.5187416979688066E-2</v>
      </c>
      <c r="L507">
        <f>'Raw counts'!L507/'Raw counts'!L$1246*10000</f>
        <v>0.86829227260578579</v>
      </c>
      <c r="M507">
        <f>'Raw counts'!M507/'Raw counts'!M$1246*10000</f>
        <v>0.62230777296507489</v>
      </c>
      <c r="N507">
        <f>'Raw counts'!N507/'Raw counts'!N$1246*10000</f>
        <v>0.10975537095747451</v>
      </c>
      <c r="O507">
        <f>'Raw counts'!O507/'Raw counts'!O$1246*10000</f>
        <v>0</v>
      </c>
      <c r="P507">
        <f>'Raw counts'!P507/'Raw counts'!P$1246*10000</f>
        <v>0.48769442460766721</v>
      </c>
      <c r="Q507">
        <f>'Raw counts'!Q507/'Raw counts'!Q$1246*10000</f>
        <v>0.46206978446183528</v>
      </c>
      <c r="R507">
        <f>'Raw counts'!R507/'Raw counts'!R$1246*10000</f>
        <v>0.82168382530796458</v>
      </c>
      <c r="S507">
        <f>'Raw counts'!S507/'Raw counts'!S$1246*10000</f>
        <v>0.4416273401294874</v>
      </c>
      <c r="T507">
        <f>'Raw counts'!T507/'Raw counts'!T$1246*10000</f>
        <v>6.1433740639033764E-2</v>
      </c>
      <c r="U507">
        <f t="shared" si="28"/>
        <v>1</v>
      </c>
      <c r="V507">
        <f t="shared" si="29"/>
        <v>0.8138668405175411</v>
      </c>
      <c r="W507">
        <f t="shared" si="30"/>
        <v>0.42693111010366602</v>
      </c>
      <c r="X507">
        <f t="shared" si="31"/>
        <v>0.37908485252433133</v>
      </c>
    </row>
    <row r="508" spans="1:24" x14ac:dyDescent="0.25">
      <c r="A508">
        <v>516</v>
      </c>
      <c r="B508" t="s">
        <v>810</v>
      </c>
      <c r="C508">
        <v>21300</v>
      </c>
      <c r="D508">
        <v>714</v>
      </c>
      <c r="E508">
        <f>'Raw counts'!E508/'Raw counts'!E$1246*10000</f>
        <v>0</v>
      </c>
      <c r="F508">
        <f>'Raw counts'!F508/'Raw counts'!F$1246*10000</f>
        <v>0</v>
      </c>
      <c r="G508">
        <f>'Raw counts'!G508/'Raw counts'!G$1246*10000</f>
        <v>0</v>
      </c>
      <c r="H508">
        <f>'Raw counts'!H508/'Raw counts'!H$1246*10000</f>
        <v>0</v>
      </c>
      <c r="I508">
        <f>'Raw counts'!I508/'Raw counts'!I$1246*10000</f>
        <v>0</v>
      </c>
      <c r="J508">
        <f>'Raw counts'!J508/'Raw counts'!J$1246*10000</f>
        <v>0</v>
      </c>
      <c r="K508">
        <f>'Raw counts'!K508/'Raw counts'!K$1246*10000</f>
        <v>0</v>
      </c>
      <c r="L508">
        <f>'Raw counts'!L508/'Raw counts'!L$1246*10000</f>
        <v>0</v>
      </c>
      <c r="M508">
        <f>'Raw counts'!M508/'Raw counts'!M$1246*10000</f>
        <v>0</v>
      </c>
      <c r="N508">
        <f>'Raw counts'!N508/'Raw counts'!N$1246*10000</f>
        <v>0</v>
      </c>
      <c r="O508">
        <f>'Raw counts'!O508/'Raw counts'!O$1246*10000</f>
        <v>0</v>
      </c>
      <c r="P508">
        <f>'Raw counts'!P508/'Raw counts'!P$1246*10000</f>
        <v>0</v>
      </c>
      <c r="Q508">
        <f>'Raw counts'!Q508/'Raw counts'!Q$1246*10000</f>
        <v>0</v>
      </c>
      <c r="R508">
        <f>'Raw counts'!R508/'Raw counts'!R$1246*10000</f>
        <v>0</v>
      </c>
      <c r="S508">
        <f>'Raw counts'!S508/'Raw counts'!S$1246*10000</f>
        <v>0</v>
      </c>
      <c r="T508">
        <f>'Raw counts'!T508/'Raw counts'!T$1246*10000</f>
        <v>0</v>
      </c>
      <c r="U508">
        <f t="shared" si="28"/>
        <v>0</v>
      </c>
      <c r="V508" t="str">
        <f t="shared" si="29"/>
        <v/>
      </c>
      <c r="W508">
        <f t="shared" si="30"/>
        <v>0</v>
      </c>
      <c r="X508">
        <f t="shared" si="31"/>
        <v>0</v>
      </c>
    </row>
    <row r="509" spans="1:24" x14ac:dyDescent="0.25">
      <c r="A509">
        <v>517</v>
      </c>
      <c r="B509" t="s">
        <v>811</v>
      </c>
      <c r="C509">
        <v>37000</v>
      </c>
      <c r="D509">
        <v>566</v>
      </c>
      <c r="E509">
        <f>'Raw counts'!E509/'Raw counts'!E$1246*10000</f>
        <v>0</v>
      </c>
      <c r="F509">
        <f>'Raw counts'!F509/'Raw counts'!F$1246*10000</f>
        <v>0</v>
      </c>
      <c r="G509">
        <f>'Raw counts'!G509/'Raw counts'!G$1246*10000</f>
        <v>0</v>
      </c>
      <c r="H509">
        <f>'Raw counts'!H509/'Raw counts'!H$1246*10000</f>
        <v>0</v>
      </c>
      <c r="I509">
        <f>'Raw counts'!I509/'Raw counts'!I$1246*10000</f>
        <v>0</v>
      </c>
      <c r="J509">
        <f>'Raw counts'!J509/'Raw counts'!J$1246*10000</f>
        <v>0</v>
      </c>
      <c r="K509">
        <f>'Raw counts'!K509/'Raw counts'!K$1246*10000</f>
        <v>0</v>
      </c>
      <c r="L509">
        <f>'Raw counts'!L509/'Raw counts'!L$1246*10000</f>
        <v>0</v>
      </c>
      <c r="M509">
        <f>'Raw counts'!M509/'Raw counts'!M$1246*10000</f>
        <v>0</v>
      </c>
      <c r="N509">
        <f>'Raw counts'!N509/'Raw counts'!N$1246*10000</f>
        <v>0</v>
      </c>
      <c r="O509">
        <f>'Raw counts'!O509/'Raw counts'!O$1246*10000</f>
        <v>0</v>
      </c>
      <c r="P509">
        <f>'Raw counts'!P509/'Raw counts'!P$1246*10000</f>
        <v>0</v>
      </c>
      <c r="Q509">
        <f>'Raw counts'!Q509/'Raw counts'!Q$1246*10000</f>
        <v>0</v>
      </c>
      <c r="R509">
        <f>'Raw counts'!R509/'Raw counts'!R$1246*10000</f>
        <v>0</v>
      </c>
      <c r="S509">
        <f>'Raw counts'!S509/'Raw counts'!S$1246*10000</f>
        <v>0</v>
      </c>
      <c r="T509">
        <f>'Raw counts'!T509/'Raw counts'!T$1246*10000</f>
        <v>0</v>
      </c>
      <c r="U509">
        <f t="shared" si="28"/>
        <v>0</v>
      </c>
      <c r="V509" t="str">
        <f t="shared" si="29"/>
        <v/>
      </c>
      <c r="W509">
        <f t="shared" si="30"/>
        <v>0</v>
      </c>
      <c r="X509">
        <f t="shared" si="31"/>
        <v>0</v>
      </c>
    </row>
    <row r="510" spans="1:24" x14ac:dyDescent="0.25">
      <c r="A510">
        <v>518</v>
      </c>
      <c r="B510" t="s">
        <v>812</v>
      </c>
      <c r="C510">
        <v>46000</v>
      </c>
      <c r="D510">
        <v>502</v>
      </c>
      <c r="E510">
        <f>'Raw counts'!E510/'Raw counts'!E$1246*10000</f>
        <v>0</v>
      </c>
      <c r="F510">
        <f>'Raw counts'!F510/'Raw counts'!F$1246*10000</f>
        <v>0</v>
      </c>
      <c r="G510">
        <f>'Raw counts'!G510/'Raw counts'!G$1246*10000</f>
        <v>0</v>
      </c>
      <c r="H510">
        <f>'Raw counts'!H510/'Raw counts'!H$1246*10000</f>
        <v>0</v>
      </c>
      <c r="I510">
        <f>'Raw counts'!I510/'Raw counts'!I$1246*10000</f>
        <v>0</v>
      </c>
      <c r="J510">
        <f>'Raw counts'!J510/'Raw counts'!J$1246*10000</f>
        <v>0</v>
      </c>
      <c r="K510">
        <f>'Raw counts'!K510/'Raw counts'!K$1246*10000</f>
        <v>0</v>
      </c>
      <c r="L510">
        <f>'Raw counts'!L510/'Raw counts'!L$1246*10000</f>
        <v>0</v>
      </c>
      <c r="M510">
        <f>'Raw counts'!M510/'Raw counts'!M$1246*10000</f>
        <v>0</v>
      </c>
      <c r="N510">
        <f>'Raw counts'!N510/'Raw counts'!N$1246*10000</f>
        <v>0</v>
      </c>
      <c r="O510">
        <f>'Raw counts'!O510/'Raw counts'!O$1246*10000</f>
        <v>0</v>
      </c>
      <c r="P510">
        <f>'Raw counts'!P510/'Raw counts'!P$1246*10000</f>
        <v>0</v>
      </c>
      <c r="Q510">
        <f>'Raw counts'!Q510/'Raw counts'!Q$1246*10000</f>
        <v>0</v>
      </c>
      <c r="R510">
        <f>'Raw counts'!R510/'Raw counts'!R$1246*10000</f>
        <v>0</v>
      </c>
      <c r="S510">
        <f>'Raw counts'!S510/'Raw counts'!S$1246*10000</f>
        <v>0</v>
      </c>
      <c r="T510">
        <f>'Raw counts'!T510/'Raw counts'!T$1246*10000</f>
        <v>0</v>
      </c>
      <c r="U510">
        <f t="shared" si="28"/>
        <v>0</v>
      </c>
      <c r="V510" t="str">
        <f t="shared" si="29"/>
        <v/>
      </c>
      <c r="W510">
        <f t="shared" si="30"/>
        <v>0</v>
      </c>
      <c r="X510">
        <f t="shared" si="31"/>
        <v>0</v>
      </c>
    </row>
    <row r="511" spans="1:24" x14ac:dyDescent="0.25">
      <c r="A511">
        <v>519</v>
      </c>
      <c r="B511" t="s">
        <v>813</v>
      </c>
      <c r="C511">
        <v>62900</v>
      </c>
      <c r="D511">
        <v>512</v>
      </c>
      <c r="E511">
        <f>'Raw counts'!E511/'Raw counts'!E$1246*10000</f>
        <v>0</v>
      </c>
      <c r="F511">
        <f>'Raw counts'!F511/'Raw counts'!F$1246*10000</f>
        <v>0</v>
      </c>
      <c r="G511">
        <f>'Raw counts'!G511/'Raw counts'!G$1246*10000</f>
        <v>0</v>
      </c>
      <c r="H511">
        <f>'Raw counts'!H511/'Raw counts'!H$1246*10000</f>
        <v>0</v>
      </c>
      <c r="I511">
        <f>'Raw counts'!I511/'Raw counts'!I$1246*10000</f>
        <v>0</v>
      </c>
      <c r="J511">
        <f>'Raw counts'!J511/'Raw counts'!J$1246*10000</f>
        <v>0</v>
      </c>
      <c r="K511">
        <f>'Raw counts'!K511/'Raw counts'!K$1246*10000</f>
        <v>0</v>
      </c>
      <c r="L511">
        <f>'Raw counts'!L511/'Raw counts'!L$1246*10000</f>
        <v>0</v>
      </c>
      <c r="M511">
        <f>'Raw counts'!M511/'Raw counts'!M$1246*10000</f>
        <v>0</v>
      </c>
      <c r="N511">
        <f>'Raw counts'!N511/'Raw counts'!N$1246*10000</f>
        <v>0</v>
      </c>
      <c r="O511">
        <f>'Raw counts'!O511/'Raw counts'!O$1246*10000</f>
        <v>0</v>
      </c>
      <c r="P511">
        <f>'Raw counts'!P511/'Raw counts'!P$1246*10000</f>
        <v>0</v>
      </c>
      <c r="Q511">
        <f>'Raw counts'!Q511/'Raw counts'!Q$1246*10000</f>
        <v>0</v>
      </c>
      <c r="R511">
        <f>'Raw counts'!R511/'Raw counts'!R$1246*10000</f>
        <v>0</v>
      </c>
      <c r="S511">
        <f>'Raw counts'!S511/'Raw counts'!S$1246*10000</f>
        <v>0</v>
      </c>
      <c r="T511">
        <f>'Raw counts'!T511/'Raw counts'!T$1246*10000</f>
        <v>0</v>
      </c>
      <c r="U511">
        <f t="shared" si="28"/>
        <v>0</v>
      </c>
      <c r="V511" t="str">
        <f t="shared" si="29"/>
        <v/>
      </c>
      <c r="W511">
        <f t="shared" si="30"/>
        <v>0</v>
      </c>
      <c r="X511">
        <f t="shared" si="31"/>
        <v>0</v>
      </c>
    </row>
    <row r="512" spans="1:24" x14ac:dyDescent="0.25">
      <c r="A512">
        <v>520</v>
      </c>
      <c r="B512" t="s">
        <v>209</v>
      </c>
      <c r="C512">
        <v>13200</v>
      </c>
      <c r="D512">
        <v>1018</v>
      </c>
      <c r="E512">
        <f>'Raw counts'!E512/'Raw counts'!E$1246*10000</f>
        <v>8.3874371747267134</v>
      </c>
      <c r="F512">
        <f>'Raw counts'!F512/'Raw counts'!F$1246*10000</f>
        <v>13.102892410379757</v>
      </c>
      <c r="G512">
        <f>'Raw counts'!G512/'Raw counts'!G$1246*10000</f>
        <v>16.171015054763757</v>
      </c>
      <c r="H512">
        <f>'Raw counts'!H512/'Raw counts'!H$1246*10000</f>
        <v>7.2679678641221743</v>
      </c>
      <c r="I512">
        <f>'Raw counts'!I512/'Raw counts'!I$1246*10000</f>
        <v>7.2649267232816985</v>
      </c>
      <c r="J512">
        <f>'Raw counts'!J512/'Raw counts'!J$1246*10000</f>
        <v>29.459903759924234</v>
      </c>
      <c r="K512">
        <f>'Raw counts'!K512/'Raw counts'!K$1246*10000</f>
        <v>26.337781609296513</v>
      </c>
      <c r="L512">
        <f>'Raw counts'!L512/'Raw counts'!L$1246*10000</f>
        <v>6.5528932448217896</v>
      </c>
      <c r="M512">
        <f>'Raw counts'!M512/'Raw counts'!M$1246*10000</f>
        <v>16.759686049990922</v>
      </c>
      <c r="N512">
        <f>'Raw counts'!N512/'Raw counts'!N$1246*10000</f>
        <v>9.5330379345920697</v>
      </c>
      <c r="O512">
        <f>'Raw counts'!O512/'Raw counts'!O$1246*10000</f>
        <v>18.276492292837684</v>
      </c>
      <c r="P512">
        <f>'Raw counts'!P512/'Raw counts'!P$1246*10000</f>
        <v>10.545147813710683</v>
      </c>
      <c r="Q512">
        <f>'Raw counts'!Q512/'Raw counts'!Q$1246*10000</f>
        <v>18.388390024658626</v>
      </c>
      <c r="R512">
        <f>'Raw counts'!R512/'Raw counts'!R$1246*10000</f>
        <v>23.253652256215396</v>
      </c>
      <c r="S512">
        <f>'Raw counts'!S512/'Raw counts'!S$1246*10000</f>
        <v>13.033668422795897</v>
      </c>
      <c r="T512">
        <f>'Raw counts'!T512/'Raw counts'!T$1246*10000</f>
        <v>9.0717157010306533</v>
      </c>
      <c r="U512">
        <f t="shared" si="28"/>
        <v>1</v>
      </c>
      <c r="V512">
        <f t="shared" si="29"/>
        <v>0.72736438495653188</v>
      </c>
      <c r="W512">
        <f t="shared" si="30"/>
        <v>14.083754182589965</v>
      </c>
      <c r="X512">
        <f t="shared" si="31"/>
        <v>15.428177751874822</v>
      </c>
    </row>
    <row r="513" spans="1:24" x14ac:dyDescent="0.25">
      <c r="A513">
        <v>521</v>
      </c>
      <c r="B513" t="s">
        <v>814</v>
      </c>
      <c r="C513">
        <v>53600</v>
      </c>
      <c r="D513">
        <v>359</v>
      </c>
      <c r="E513">
        <f>'Raw counts'!E513/'Raw counts'!E$1246*10000</f>
        <v>0</v>
      </c>
      <c r="F513">
        <f>'Raw counts'!F513/'Raw counts'!F$1246*10000</f>
        <v>0</v>
      </c>
      <c r="G513">
        <f>'Raw counts'!G513/'Raw counts'!G$1246*10000</f>
        <v>0</v>
      </c>
      <c r="H513">
        <f>'Raw counts'!H513/'Raw counts'!H$1246*10000</f>
        <v>0</v>
      </c>
      <c r="I513">
        <f>'Raw counts'!I513/'Raw counts'!I$1246*10000</f>
        <v>0</v>
      </c>
      <c r="J513">
        <f>'Raw counts'!J513/'Raw counts'!J$1246*10000</f>
        <v>0</v>
      </c>
      <c r="K513">
        <f>'Raw counts'!K513/'Raw counts'!K$1246*10000</f>
        <v>0</v>
      </c>
      <c r="L513">
        <f>'Raw counts'!L513/'Raw counts'!L$1246*10000</f>
        <v>0</v>
      </c>
      <c r="M513">
        <f>'Raw counts'!M513/'Raw counts'!M$1246*10000</f>
        <v>0</v>
      </c>
      <c r="N513">
        <f>'Raw counts'!N513/'Raw counts'!N$1246*10000</f>
        <v>0</v>
      </c>
      <c r="O513">
        <f>'Raw counts'!O513/'Raw counts'!O$1246*10000</f>
        <v>0</v>
      </c>
      <c r="P513">
        <f>'Raw counts'!P513/'Raw counts'!P$1246*10000</f>
        <v>0</v>
      </c>
      <c r="Q513">
        <f>'Raw counts'!Q513/'Raw counts'!Q$1246*10000</f>
        <v>0</v>
      </c>
      <c r="R513">
        <f>'Raw counts'!R513/'Raw counts'!R$1246*10000</f>
        <v>0</v>
      </c>
      <c r="S513">
        <f>'Raw counts'!S513/'Raw counts'!S$1246*10000</f>
        <v>0</v>
      </c>
      <c r="T513">
        <f>'Raw counts'!T513/'Raw counts'!T$1246*10000</f>
        <v>0</v>
      </c>
      <c r="U513">
        <f t="shared" si="28"/>
        <v>0</v>
      </c>
      <c r="V513" t="str">
        <f t="shared" si="29"/>
        <v/>
      </c>
      <c r="W513">
        <f t="shared" si="30"/>
        <v>0</v>
      </c>
      <c r="X513">
        <f t="shared" si="31"/>
        <v>0</v>
      </c>
    </row>
    <row r="514" spans="1:24" x14ac:dyDescent="0.25">
      <c r="A514">
        <v>522</v>
      </c>
      <c r="B514" t="s">
        <v>815</v>
      </c>
      <c r="C514">
        <v>102300</v>
      </c>
      <c r="D514">
        <v>932</v>
      </c>
      <c r="E514">
        <f>'Raw counts'!E514/'Raw counts'!E$1246*10000</f>
        <v>0</v>
      </c>
      <c r="F514">
        <f>'Raw counts'!F514/'Raw counts'!F$1246*10000</f>
        <v>0</v>
      </c>
      <c r="G514">
        <f>'Raw counts'!G514/'Raw counts'!G$1246*10000</f>
        <v>0</v>
      </c>
      <c r="H514">
        <f>'Raw counts'!H514/'Raw counts'!H$1246*10000</f>
        <v>0</v>
      </c>
      <c r="I514">
        <f>'Raw counts'!I514/'Raw counts'!I$1246*10000</f>
        <v>0</v>
      </c>
      <c r="J514">
        <f>'Raw counts'!J514/'Raw counts'!J$1246*10000</f>
        <v>0</v>
      </c>
      <c r="K514">
        <f>'Raw counts'!K514/'Raw counts'!K$1246*10000</f>
        <v>0</v>
      </c>
      <c r="L514">
        <f>'Raw counts'!L514/'Raw counts'!L$1246*10000</f>
        <v>0</v>
      </c>
      <c r="M514">
        <f>'Raw counts'!M514/'Raw counts'!M$1246*10000</f>
        <v>0</v>
      </c>
      <c r="N514">
        <f>'Raw counts'!N514/'Raw counts'!N$1246*10000</f>
        <v>0</v>
      </c>
      <c r="O514">
        <f>'Raw counts'!O514/'Raw counts'!O$1246*10000</f>
        <v>0</v>
      </c>
      <c r="P514">
        <f>'Raw counts'!P514/'Raw counts'!P$1246*10000</f>
        <v>0</v>
      </c>
      <c r="Q514">
        <f>'Raw counts'!Q514/'Raw counts'!Q$1246*10000</f>
        <v>0</v>
      </c>
      <c r="R514">
        <f>'Raw counts'!R514/'Raw counts'!R$1246*10000</f>
        <v>0</v>
      </c>
      <c r="S514">
        <f>'Raw counts'!S514/'Raw counts'!S$1246*10000</f>
        <v>0</v>
      </c>
      <c r="T514">
        <f>'Raw counts'!T514/'Raw counts'!T$1246*10000</f>
        <v>0</v>
      </c>
      <c r="U514">
        <f t="shared" si="28"/>
        <v>0</v>
      </c>
      <c r="V514" t="str">
        <f t="shared" si="29"/>
        <v/>
      </c>
      <c r="W514">
        <f t="shared" si="30"/>
        <v>0</v>
      </c>
      <c r="X514">
        <f t="shared" si="31"/>
        <v>0</v>
      </c>
    </row>
    <row r="515" spans="1:24" x14ac:dyDescent="0.25">
      <c r="A515">
        <v>523</v>
      </c>
      <c r="B515" t="s">
        <v>210</v>
      </c>
      <c r="C515">
        <v>72900</v>
      </c>
      <c r="D515">
        <v>141</v>
      </c>
      <c r="E515">
        <f>'Raw counts'!E515/'Raw counts'!E$1246*10000</f>
        <v>12.360694477816393</v>
      </c>
      <c r="F515">
        <f>'Raw counts'!F515/'Raw counts'!F$1246*10000</f>
        <v>12.134930989072423</v>
      </c>
      <c r="G515">
        <f>'Raw counts'!G515/'Raw counts'!G$1246*10000</f>
        <v>2.7521966744538129</v>
      </c>
      <c r="H515">
        <f>'Raw counts'!H515/'Raw counts'!H$1246*10000</f>
        <v>12.195710391083017</v>
      </c>
      <c r="I515">
        <f>'Raw counts'!I515/'Raw counts'!I$1246*10000</f>
        <v>0.69216575287656767</v>
      </c>
      <c r="J515">
        <f>'Raw counts'!J515/'Raw counts'!J$1246*10000</f>
        <v>0.19157019311472781</v>
      </c>
      <c r="K515">
        <f>'Raw counts'!K515/'Raw counts'!K$1246*10000</f>
        <v>1.6186211810656508</v>
      </c>
      <c r="L515">
        <f>'Raw counts'!L515/'Raw counts'!L$1246*10000</f>
        <v>7.7060939193763494</v>
      </c>
      <c r="M515">
        <f>'Raw counts'!M515/'Raw counts'!M$1246*10000</f>
        <v>4.7141944993107732</v>
      </c>
      <c r="N515">
        <f>'Raw counts'!N515/'Raw counts'!N$1246*10000</f>
        <v>2.2343057659200163</v>
      </c>
      <c r="O515">
        <f>'Raw counts'!O515/'Raw counts'!O$1246*10000</f>
        <v>37.074664820449158</v>
      </c>
      <c r="P515">
        <f>'Raw counts'!P515/'Raw counts'!P$1246*10000</f>
        <v>4.4688734009967872</v>
      </c>
      <c r="Q515">
        <f>'Raw counts'!Q515/'Raw counts'!Q$1246*10000</f>
        <v>8.1781383357438795</v>
      </c>
      <c r="R515">
        <f>'Raw counts'!R515/'Raw counts'!R$1246*10000</f>
        <v>12.140378518925175</v>
      </c>
      <c r="S515">
        <f>'Raw counts'!S515/'Raw counts'!S$1246*10000</f>
        <v>6.5904387680861962</v>
      </c>
      <c r="T515">
        <f>'Raw counts'!T515/'Raw counts'!T$1246*10000</f>
        <v>6.3413272281847082</v>
      </c>
      <c r="U515">
        <f t="shared" si="28"/>
        <v>1</v>
      </c>
      <c r="V515">
        <f t="shared" si="29"/>
        <v>0.138606982795937</v>
      </c>
      <c r="W515">
        <f t="shared" si="30"/>
        <v>5.6600483844089737</v>
      </c>
      <c r="X515">
        <f t="shared" si="31"/>
        <v>12.465636845397652</v>
      </c>
    </row>
    <row r="516" spans="1:24" x14ac:dyDescent="0.25">
      <c r="A516">
        <v>524</v>
      </c>
      <c r="B516" t="s">
        <v>816</v>
      </c>
      <c r="C516">
        <v>22200</v>
      </c>
      <c r="D516">
        <v>731</v>
      </c>
      <c r="E516">
        <f>'Raw counts'!E516/'Raw counts'!E$1246*10000</f>
        <v>0</v>
      </c>
      <c r="F516">
        <f>'Raw counts'!F516/'Raw counts'!F$1246*10000</f>
        <v>0</v>
      </c>
      <c r="G516">
        <f>'Raw counts'!G516/'Raw counts'!G$1246*10000</f>
        <v>0</v>
      </c>
      <c r="H516">
        <f>'Raw counts'!H516/'Raw counts'!H$1246*10000</f>
        <v>0</v>
      </c>
      <c r="I516">
        <f>'Raw counts'!I516/'Raw counts'!I$1246*10000</f>
        <v>0</v>
      </c>
      <c r="J516">
        <f>'Raw counts'!J516/'Raw counts'!J$1246*10000</f>
        <v>0</v>
      </c>
      <c r="K516">
        <f>'Raw counts'!K516/'Raw counts'!K$1246*10000</f>
        <v>0</v>
      </c>
      <c r="L516">
        <f>'Raw counts'!L516/'Raw counts'!L$1246*10000</f>
        <v>0</v>
      </c>
      <c r="M516">
        <f>'Raw counts'!M516/'Raw counts'!M$1246*10000</f>
        <v>0</v>
      </c>
      <c r="N516">
        <f>'Raw counts'!N516/'Raw counts'!N$1246*10000</f>
        <v>0</v>
      </c>
      <c r="O516">
        <f>'Raw counts'!O516/'Raw counts'!O$1246*10000</f>
        <v>0</v>
      </c>
      <c r="P516">
        <f>'Raw counts'!P516/'Raw counts'!P$1246*10000</f>
        <v>0</v>
      </c>
      <c r="Q516">
        <f>'Raw counts'!Q516/'Raw counts'!Q$1246*10000</f>
        <v>0</v>
      </c>
      <c r="R516">
        <f>'Raw counts'!R516/'Raw counts'!R$1246*10000</f>
        <v>0</v>
      </c>
      <c r="S516">
        <f>'Raw counts'!S516/'Raw counts'!S$1246*10000</f>
        <v>0</v>
      </c>
      <c r="T516">
        <f>'Raw counts'!T516/'Raw counts'!T$1246*10000</f>
        <v>0</v>
      </c>
      <c r="U516">
        <f t="shared" ref="U516:U579" si="32">IFERROR(IF(W516-X516=0,0,1),0)</f>
        <v>0</v>
      </c>
      <c r="V516" t="str">
        <f t="shared" ref="V516:V579" si="33">IFERROR(_xlfn.T.TEST(E516:N516,O516:T516,2,2),"")</f>
        <v/>
      </c>
      <c r="W516">
        <f t="shared" ref="W516:W579" si="34">AVERAGE(E516:N516)</f>
        <v>0</v>
      </c>
      <c r="X516">
        <f t="shared" ref="X516:X579" si="35">AVERAGE(O516:T516)</f>
        <v>0</v>
      </c>
    </row>
    <row r="517" spans="1:24" x14ac:dyDescent="0.25">
      <c r="A517">
        <v>525</v>
      </c>
      <c r="B517" t="s">
        <v>211</v>
      </c>
      <c r="C517">
        <v>75000</v>
      </c>
      <c r="D517">
        <v>331</v>
      </c>
      <c r="E517">
        <f>'Raw counts'!E517/'Raw counts'!E$1246*10000</f>
        <v>1.2633174716806332</v>
      </c>
      <c r="F517">
        <f>'Raw counts'!F517/'Raw counts'!F$1246*10000</f>
        <v>1.6526170607686181</v>
      </c>
      <c r="G517">
        <f>'Raw counts'!G517/'Raw counts'!G$1246*10000</f>
        <v>3.7241436081347992</v>
      </c>
      <c r="H517">
        <f>'Raw counts'!H517/'Raw counts'!H$1246*10000</f>
        <v>6.0315086009312645E-3</v>
      </c>
      <c r="I517">
        <f>'Raw counts'!I517/'Raw counts'!I$1246*10000</f>
        <v>4.7438677209345252</v>
      </c>
      <c r="J517">
        <f>'Raw counts'!J517/'Raw counts'!J$1246*10000</f>
        <v>5.3879116813517196E-2</v>
      </c>
      <c r="K517">
        <f>'Raw counts'!K517/'Raw counts'!K$1246*10000</f>
        <v>2.3047758121695683</v>
      </c>
      <c r="L517">
        <f>'Raw counts'!L517/'Raw counts'!L$1246*10000</f>
        <v>1.1396336077950939</v>
      </c>
      <c r="M517">
        <f>'Raw counts'!M517/'Raw counts'!M$1246*10000</f>
        <v>0.64788206500473544</v>
      </c>
      <c r="N517">
        <f>'Raw counts'!N517/'Raw counts'!N$1246*10000</f>
        <v>1.9050396530475933</v>
      </c>
      <c r="O517">
        <f>'Raw counts'!O517/'Raw counts'!O$1246*10000</f>
        <v>7.8694137109944551</v>
      </c>
      <c r="P517">
        <f>'Raw counts'!P517/'Raw counts'!P$1246*10000</f>
        <v>2.8216605995157891</v>
      </c>
      <c r="Q517">
        <f>'Raw counts'!Q517/'Raw counts'!Q$1246*10000</f>
        <v>1.888027076295671</v>
      </c>
      <c r="R517">
        <f>'Raw counts'!R517/'Raw counts'!R$1246*10000</f>
        <v>3.3380905403136056</v>
      </c>
      <c r="S517">
        <f>'Raw counts'!S517/'Raw counts'!S$1246*10000</f>
        <v>3.8161131698368527</v>
      </c>
      <c r="T517">
        <f>'Raw counts'!T517/'Raw counts'!T$1246*10000</f>
        <v>0.19795316428133106</v>
      </c>
      <c r="U517">
        <f t="shared" si="32"/>
        <v>1</v>
      </c>
      <c r="V517">
        <f t="shared" si="33"/>
        <v>0.14186555137937498</v>
      </c>
      <c r="W517">
        <f t="shared" si="34"/>
        <v>1.7441187624950014</v>
      </c>
      <c r="X517">
        <f t="shared" si="35"/>
        <v>3.3218763768729507</v>
      </c>
    </row>
    <row r="518" spans="1:24" x14ac:dyDescent="0.25">
      <c r="A518">
        <v>526</v>
      </c>
      <c r="B518" t="s">
        <v>817</v>
      </c>
      <c r="C518">
        <v>42800</v>
      </c>
      <c r="D518">
        <v>926</v>
      </c>
      <c r="E518">
        <f>'Raw counts'!E518/'Raw counts'!E$1246*10000</f>
        <v>0</v>
      </c>
      <c r="F518">
        <f>'Raw counts'!F518/'Raw counts'!F$1246*10000</f>
        <v>0</v>
      </c>
      <c r="G518">
        <f>'Raw counts'!G518/'Raw counts'!G$1246*10000</f>
        <v>0</v>
      </c>
      <c r="H518">
        <f>'Raw counts'!H518/'Raw counts'!H$1246*10000</f>
        <v>0</v>
      </c>
      <c r="I518">
        <f>'Raw counts'!I518/'Raw counts'!I$1246*10000</f>
        <v>0</v>
      </c>
      <c r="J518">
        <f>'Raw counts'!J518/'Raw counts'!J$1246*10000</f>
        <v>0</v>
      </c>
      <c r="K518">
        <f>'Raw counts'!K518/'Raw counts'!K$1246*10000</f>
        <v>0</v>
      </c>
      <c r="L518">
        <f>'Raw counts'!L518/'Raw counts'!L$1246*10000</f>
        <v>0</v>
      </c>
      <c r="M518">
        <f>'Raw counts'!M518/'Raw counts'!M$1246*10000</f>
        <v>0</v>
      </c>
      <c r="N518">
        <f>'Raw counts'!N518/'Raw counts'!N$1246*10000</f>
        <v>0</v>
      </c>
      <c r="O518">
        <f>'Raw counts'!O518/'Raw counts'!O$1246*10000</f>
        <v>0</v>
      </c>
      <c r="P518">
        <f>'Raw counts'!P518/'Raw counts'!P$1246*10000</f>
        <v>0</v>
      </c>
      <c r="Q518">
        <f>'Raw counts'!Q518/'Raw counts'!Q$1246*10000</f>
        <v>0</v>
      </c>
      <c r="R518">
        <f>'Raw counts'!R518/'Raw counts'!R$1246*10000</f>
        <v>0</v>
      </c>
      <c r="S518">
        <f>'Raw counts'!S518/'Raw counts'!S$1246*10000</f>
        <v>0</v>
      </c>
      <c r="T518">
        <f>'Raw counts'!T518/'Raw counts'!T$1246*10000</f>
        <v>0</v>
      </c>
      <c r="U518">
        <f t="shared" si="32"/>
        <v>0</v>
      </c>
      <c r="V518" t="str">
        <f t="shared" si="33"/>
        <v/>
      </c>
      <c r="W518">
        <f t="shared" si="34"/>
        <v>0</v>
      </c>
      <c r="X518">
        <f t="shared" si="35"/>
        <v>0</v>
      </c>
    </row>
    <row r="519" spans="1:24" x14ac:dyDescent="0.25">
      <c r="A519">
        <v>527</v>
      </c>
      <c r="B519" t="s">
        <v>212</v>
      </c>
      <c r="C519">
        <v>10700</v>
      </c>
      <c r="D519">
        <v>1011</v>
      </c>
      <c r="E519">
        <f>'Raw counts'!E519/'Raw counts'!E$1246*10000</f>
        <v>6.3066789860762595</v>
      </c>
      <c r="F519">
        <f>'Raw counts'!F519/'Raw counts'!F$1246*10000</f>
        <v>19.236462587346715</v>
      </c>
      <c r="G519">
        <f>'Raw counts'!G519/'Raw counts'!G$1246*10000</f>
        <v>12.744406222245585</v>
      </c>
      <c r="H519">
        <f>'Raw counts'!H519/'Raw counts'!H$1246*10000</f>
        <v>27.039253057974861</v>
      </c>
      <c r="I519">
        <f>'Raw counts'!I519/'Raw counts'!I$1246*10000</f>
        <v>7.6307053731758199</v>
      </c>
      <c r="J519">
        <f>'Raw counts'!J519/'Raw counts'!J$1246*10000</f>
        <v>11.41638619593081</v>
      </c>
      <c r="K519">
        <f>'Raw counts'!K519/'Raw counts'!K$1246*10000</f>
        <v>10.046007547700944</v>
      </c>
      <c r="L519">
        <f>'Raw counts'!L519/'Raw counts'!L$1246*10000</f>
        <v>15.534291439587887</v>
      </c>
      <c r="M519">
        <f>'Raw counts'!M519/'Raw counts'!M$1246*10000</f>
        <v>48.10524332660161</v>
      </c>
      <c r="N519">
        <f>'Raw counts'!N519/'Raw counts'!N$1246*10000</f>
        <v>17.843087449943713</v>
      </c>
      <c r="O519">
        <f>'Raw counts'!O519/'Raw counts'!O$1246*10000</f>
        <v>7.7854143511579972</v>
      </c>
      <c r="P519">
        <f>'Raw counts'!P519/'Raw counts'!P$1246*10000</f>
        <v>9.5996178068182658</v>
      </c>
      <c r="Q519">
        <f>'Raw counts'!Q519/'Raw counts'!Q$1246*10000</f>
        <v>11.198981657816955</v>
      </c>
      <c r="R519">
        <f>'Raw counts'!R519/'Raw counts'!R$1246*10000</f>
        <v>9.259349606439125</v>
      </c>
      <c r="S519">
        <f>'Raw counts'!S519/'Raw counts'!S$1246*10000</f>
        <v>43.585221337394799</v>
      </c>
      <c r="T519">
        <f>'Raw counts'!T519/'Raw counts'!T$1246*10000</f>
        <v>46.669164972119326</v>
      </c>
      <c r="U519">
        <f t="shared" si="32"/>
        <v>1</v>
      </c>
      <c r="V519">
        <f t="shared" si="33"/>
        <v>0.6311177506777792</v>
      </c>
      <c r="W519">
        <f t="shared" si="34"/>
        <v>17.590252218658417</v>
      </c>
      <c r="X519">
        <f t="shared" si="35"/>
        <v>21.349624955291077</v>
      </c>
    </row>
    <row r="520" spans="1:24" x14ac:dyDescent="0.25">
      <c r="A520">
        <v>528</v>
      </c>
      <c r="B520" t="s">
        <v>818</v>
      </c>
      <c r="C520">
        <v>54800</v>
      </c>
      <c r="D520">
        <v>512</v>
      </c>
      <c r="E520">
        <f>'Raw counts'!E520/'Raw counts'!E$1246*10000</f>
        <v>0</v>
      </c>
      <c r="F520">
        <f>'Raw counts'!F520/'Raw counts'!F$1246*10000</f>
        <v>0</v>
      </c>
      <c r="G520">
        <f>'Raw counts'!G520/'Raw counts'!G$1246*10000</f>
        <v>0</v>
      </c>
      <c r="H520">
        <f>'Raw counts'!H520/'Raw counts'!H$1246*10000</f>
        <v>0</v>
      </c>
      <c r="I520">
        <f>'Raw counts'!I520/'Raw counts'!I$1246*10000</f>
        <v>0</v>
      </c>
      <c r="J520">
        <f>'Raw counts'!J520/'Raw counts'!J$1246*10000</f>
        <v>0</v>
      </c>
      <c r="K520">
        <f>'Raw counts'!K520/'Raw counts'!K$1246*10000</f>
        <v>0</v>
      </c>
      <c r="L520">
        <f>'Raw counts'!L520/'Raw counts'!L$1246*10000</f>
        <v>0</v>
      </c>
      <c r="M520">
        <f>'Raw counts'!M520/'Raw counts'!M$1246*10000</f>
        <v>0</v>
      </c>
      <c r="N520">
        <f>'Raw counts'!N520/'Raw counts'!N$1246*10000</f>
        <v>0</v>
      </c>
      <c r="O520">
        <f>'Raw counts'!O520/'Raw counts'!O$1246*10000</f>
        <v>0</v>
      </c>
      <c r="P520">
        <f>'Raw counts'!P520/'Raw counts'!P$1246*10000</f>
        <v>0</v>
      </c>
      <c r="Q520">
        <f>'Raw counts'!Q520/'Raw counts'!Q$1246*10000</f>
        <v>0</v>
      </c>
      <c r="R520">
        <f>'Raw counts'!R520/'Raw counts'!R$1246*10000</f>
        <v>0</v>
      </c>
      <c r="S520">
        <f>'Raw counts'!S520/'Raw counts'!S$1246*10000</f>
        <v>0</v>
      </c>
      <c r="T520">
        <f>'Raw counts'!T520/'Raw counts'!T$1246*10000</f>
        <v>0</v>
      </c>
      <c r="U520">
        <f t="shared" si="32"/>
        <v>0</v>
      </c>
      <c r="V520" t="str">
        <f t="shared" si="33"/>
        <v/>
      </c>
      <c r="W520">
        <f t="shared" si="34"/>
        <v>0</v>
      </c>
      <c r="X520">
        <f t="shared" si="35"/>
        <v>0</v>
      </c>
    </row>
    <row r="521" spans="1:24" x14ac:dyDescent="0.25">
      <c r="A521">
        <v>529</v>
      </c>
      <c r="B521" t="s">
        <v>819</v>
      </c>
      <c r="C521">
        <v>53900</v>
      </c>
      <c r="D521">
        <v>359</v>
      </c>
      <c r="E521">
        <f>'Raw counts'!E521/'Raw counts'!E$1246*10000</f>
        <v>0</v>
      </c>
      <c r="F521">
        <f>'Raw counts'!F521/'Raw counts'!F$1246*10000</f>
        <v>0</v>
      </c>
      <c r="G521">
        <f>'Raw counts'!G521/'Raw counts'!G$1246*10000</f>
        <v>0</v>
      </c>
      <c r="H521">
        <f>'Raw counts'!H521/'Raw counts'!H$1246*10000</f>
        <v>0</v>
      </c>
      <c r="I521">
        <f>'Raw counts'!I521/'Raw counts'!I$1246*10000</f>
        <v>0</v>
      </c>
      <c r="J521">
        <f>'Raw counts'!J521/'Raw counts'!J$1246*10000</f>
        <v>0</v>
      </c>
      <c r="K521">
        <f>'Raw counts'!K521/'Raw counts'!K$1246*10000</f>
        <v>0</v>
      </c>
      <c r="L521">
        <f>'Raw counts'!L521/'Raw counts'!L$1246*10000</f>
        <v>0</v>
      </c>
      <c r="M521">
        <f>'Raw counts'!M521/'Raw counts'!M$1246*10000</f>
        <v>0</v>
      </c>
      <c r="N521">
        <f>'Raw counts'!N521/'Raw counts'!N$1246*10000</f>
        <v>0</v>
      </c>
      <c r="O521">
        <f>'Raw counts'!O521/'Raw counts'!O$1246*10000</f>
        <v>0</v>
      </c>
      <c r="P521">
        <f>'Raw counts'!P521/'Raw counts'!P$1246*10000</f>
        <v>0</v>
      </c>
      <c r="Q521">
        <f>'Raw counts'!Q521/'Raw counts'!Q$1246*10000</f>
        <v>0</v>
      </c>
      <c r="R521">
        <f>'Raw counts'!R521/'Raw counts'!R$1246*10000</f>
        <v>0</v>
      </c>
      <c r="S521">
        <f>'Raw counts'!S521/'Raw counts'!S$1246*10000</f>
        <v>0</v>
      </c>
      <c r="T521">
        <f>'Raw counts'!T521/'Raw counts'!T$1246*10000</f>
        <v>0</v>
      </c>
      <c r="U521">
        <f t="shared" si="32"/>
        <v>0</v>
      </c>
      <c r="V521" t="str">
        <f t="shared" si="33"/>
        <v/>
      </c>
      <c r="W521">
        <f t="shared" si="34"/>
        <v>0</v>
      </c>
      <c r="X521">
        <f t="shared" si="35"/>
        <v>0</v>
      </c>
    </row>
    <row r="522" spans="1:24" x14ac:dyDescent="0.25">
      <c r="A522">
        <v>530</v>
      </c>
      <c r="B522" t="s">
        <v>213</v>
      </c>
      <c r="C522">
        <v>111300</v>
      </c>
      <c r="D522">
        <v>1099</v>
      </c>
      <c r="E522">
        <f>'Raw counts'!E522/'Raw counts'!E$1246*10000</f>
        <v>1.9816744653813854E-2</v>
      </c>
      <c r="F522">
        <f>'Raw counts'!F522/'Raw counts'!F$1246*10000</f>
        <v>2.3608815153837399E-2</v>
      </c>
      <c r="G522">
        <f>'Raw counts'!G522/'Raw counts'!G$1246*10000</f>
        <v>4.9589129269438075E-3</v>
      </c>
      <c r="H522">
        <f>'Raw counts'!H522/'Raw counts'!H$1246*10000</f>
        <v>4.2220560206518855E-2</v>
      </c>
      <c r="I522">
        <f>'Raw counts'!I522/'Raw counts'!I$1246*10000</f>
        <v>0.11254727689049882</v>
      </c>
      <c r="J522">
        <f>'Raw counts'!J522/'Raw counts'!J$1246*10000</f>
        <v>1.795970560450573E-2</v>
      </c>
      <c r="K522">
        <f>'Raw counts'!K522/'Raw counts'!K$1246*10000</f>
        <v>0.20525993238151372</v>
      </c>
      <c r="L522">
        <f>'Raw counts'!L522/'Raw counts'!L$1246*10000</f>
        <v>5.4268267037861612E-2</v>
      </c>
      <c r="M522">
        <f>'Raw counts'!M522/'Raw counts'!M$1246*10000</f>
        <v>5.114858407932122E-2</v>
      </c>
      <c r="N522">
        <f>'Raw counts'!N522/'Raw counts'!N$1246*10000</f>
        <v>7.839669354105322E-3</v>
      </c>
      <c r="O522">
        <f>'Raw counts'!O522/'Raw counts'!O$1246*10000</f>
        <v>0</v>
      </c>
      <c r="P522">
        <f>'Raw counts'!P522/'Raw counts'!P$1246*10000</f>
        <v>3.98117897638912E-2</v>
      </c>
      <c r="Q522">
        <f>'Raw counts'!Q522/'Raw counts'!Q$1246*10000</f>
        <v>9.9369846120824779E-3</v>
      </c>
      <c r="R522">
        <f>'Raw counts'!R522/'Raw counts'!R$1246*10000</f>
        <v>1.0271047816349558E-2</v>
      </c>
      <c r="S522">
        <f>'Raw counts'!S522/'Raw counts'!S$1246*10000</f>
        <v>1.6985666928057207E-2</v>
      </c>
      <c r="T522">
        <f>'Raw counts'!T522/'Raw counts'!T$1246*10000</f>
        <v>2.0477913546344588E-2</v>
      </c>
      <c r="U522">
        <f t="shared" si="32"/>
        <v>1</v>
      </c>
      <c r="V522">
        <f t="shared" si="33"/>
        <v>0.16782792437780714</v>
      </c>
      <c r="W522">
        <f t="shared" si="34"/>
        <v>5.3962846828892033E-2</v>
      </c>
      <c r="X522">
        <f t="shared" si="35"/>
        <v>1.6247233777787504E-2</v>
      </c>
    </row>
    <row r="523" spans="1:24" x14ac:dyDescent="0.25">
      <c r="A523">
        <v>531</v>
      </c>
      <c r="B523" t="s">
        <v>214</v>
      </c>
      <c r="C523">
        <v>82100</v>
      </c>
      <c r="D523">
        <v>1100</v>
      </c>
      <c r="E523">
        <f>'Raw counts'!E523/'Raw counts'!E$1246*10000</f>
        <v>0.18825907421123164</v>
      </c>
      <c r="F523">
        <f>'Raw counts'!F523/'Raw counts'!F$1246*10000</f>
        <v>0.69882092855358702</v>
      </c>
      <c r="G523">
        <f>'Raw counts'!G523/'Raw counts'!G$1246*10000</f>
        <v>3.4365266583720584</v>
      </c>
      <c r="H523">
        <f>'Raw counts'!H523/'Raw counts'!H$1246*10000</f>
        <v>0.10856715481676277</v>
      </c>
      <c r="I523">
        <f>'Raw counts'!I523/'Raw counts'!I$1246*10000</f>
        <v>2.1383982609194776</v>
      </c>
      <c r="J523">
        <f>'Raw counts'!J523/'Raw counts'!J$1246*10000</f>
        <v>1.795970560450573E-2</v>
      </c>
      <c r="K523">
        <f>'Raw counts'!K523/'Raw counts'!K$1246*10000</f>
        <v>0.62164436664115574</v>
      </c>
      <c r="L523">
        <f>'Raw counts'!L523/'Raw counts'!L$1246*10000</f>
        <v>1.1939018748329555</v>
      </c>
      <c r="M523">
        <f>'Raw counts'!M523/'Raw counts'!M$1246*10000</f>
        <v>0.43476296467423042</v>
      </c>
      <c r="N523">
        <f>'Raw counts'!N523/'Raw counts'!N$1246*10000</f>
        <v>0.2587090886854756</v>
      </c>
      <c r="O523">
        <f>'Raw counts'!O523/'Raw counts'!O$1246*10000</f>
        <v>0.95051907183359985</v>
      </c>
      <c r="P523">
        <f>'Raw counts'!P523/'Raw counts'!P$1246*10000</f>
        <v>0.86590642736463375</v>
      </c>
      <c r="Q523">
        <f>'Raw counts'!Q523/'Raw counts'!Q$1246*10000</f>
        <v>1.1377847380834438</v>
      </c>
      <c r="R523">
        <f>'Raw counts'!R523/'Raw counts'!R$1246*10000</f>
        <v>3.6924416899776653</v>
      </c>
      <c r="S523">
        <f>'Raw counts'!S523/'Raw counts'!S$1246*10000</f>
        <v>1.143701573155852</v>
      </c>
      <c r="T523">
        <f>'Raw counts'!T523/'Raw counts'!T$1246*10000</f>
        <v>0.17747525073498646</v>
      </c>
      <c r="U523">
        <f t="shared" si="32"/>
        <v>1</v>
      </c>
      <c r="V523">
        <f t="shared" si="33"/>
        <v>0.4874115056235796</v>
      </c>
      <c r="W523">
        <f t="shared" si="34"/>
        <v>0.90975500773114404</v>
      </c>
      <c r="X523">
        <f t="shared" si="35"/>
        <v>1.3279714585250304</v>
      </c>
    </row>
    <row r="524" spans="1:24" x14ac:dyDescent="0.25">
      <c r="A524">
        <v>532</v>
      </c>
      <c r="B524" t="s">
        <v>820</v>
      </c>
      <c r="C524">
        <v>27400</v>
      </c>
      <c r="D524">
        <v>22</v>
      </c>
      <c r="E524">
        <f>'Raw counts'!E524/'Raw counts'!E$1246*10000</f>
        <v>0</v>
      </c>
      <c r="F524">
        <f>'Raw counts'!F524/'Raw counts'!F$1246*10000</f>
        <v>0</v>
      </c>
      <c r="G524">
        <f>'Raw counts'!G524/'Raw counts'!G$1246*10000</f>
        <v>0</v>
      </c>
      <c r="H524">
        <f>'Raw counts'!H524/'Raw counts'!H$1246*10000</f>
        <v>0</v>
      </c>
      <c r="I524">
        <f>'Raw counts'!I524/'Raw counts'!I$1246*10000</f>
        <v>0</v>
      </c>
      <c r="J524">
        <f>'Raw counts'!J524/'Raw counts'!J$1246*10000</f>
        <v>0</v>
      </c>
      <c r="K524">
        <f>'Raw counts'!K524/'Raw counts'!K$1246*10000</f>
        <v>0</v>
      </c>
      <c r="L524">
        <f>'Raw counts'!L524/'Raw counts'!L$1246*10000</f>
        <v>0</v>
      </c>
      <c r="M524">
        <f>'Raw counts'!M524/'Raw counts'!M$1246*10000</f>
        <v>0</v>
      </c>
      <c r="N524">
        <f>'Raw counts'!N524/'Raw counts'!N$1246*10000</f>
        <v>0</v>
      </c>
      <c r="O524">
        <f>'Raw counts'!O524/'Raw counts'!O$1246*10000</f>
        <v>0</v>
      </c>
      <c r="P524">
        <f>'Raw counts'!P524/'Raw counts'!P$1246*10000</f>
        <v>0</v>
      </c>
      <c r="Q524">
        <f>'Raw counts'!Q524/'Raw counts'!Q$1246*10000</f>
        <v>0</v>
      </c>
      <c r="R524">
        <f>'Raw counts'!R524/'Raw counts'!R$1246*10000</f>
        <v>0</v>
      </c>
      <c r="S524">
        <f>'Raw counts'!S524/'Raw counts'!S$1246*10000</f>
        <v>0</v>
      </c>
      <c r="T524">
        <f>'Raw counts'!T524/'Raw counts'!T$1246*10000</f>
        <v>0</v>
      </c>
      <c r="U524">
        <f t="shared" si="32"/>
        <v>0</v>
      </c>
      <c r="V524" t="str">
        <f t="shared" si="33"/>
        <v/>
      </c>
      <c r="W524">
        <f t="shared" si="34"/>
        <v>0</v>
      </c>
      <c r="X524">
        <f t="shared" si="35"/>
        <v>0</v>
      </c>
    </row>
    <row r="525" spans="1:24" x14ac:dyDescent="0.25">
      <c r="A525">
        <v>533</v>
      </c>
      <c r="B525" t="s">
        <v>821</v>
      </c>
      <c r="C525">
        <v>17600</v>
      </c>
      <c r="D525">
        <v>669</v>
      </c>
      <c r="E525">
        <f>'Raw counts'!E525/'Raw counts'!E$1246*10000</f>
        <v>0</v>
      </c>
      <c r="F525">
        <f>'Raw counts'!F525/'Raw counts'!F$1246*10000</f>
        <v>0</v>
      </c>
      <c r="G525">
        <f>'Raw counts'!G525/'Raw counts'!G$1246*10000</f>
        <v>0</v>
      </c>
      <c r="H525">
        <f>'Raw counts'!H525/'Raw counts'!H$1246*10000</f>
        <v>0</v>
      </c>
      <c r="I525">
        <f>'Raw counts'!I525/'Raw counts'!I$1246*10000</f>
        <v>0</v>
      </c>
      <c r="J525">
        <f>'Raw counts'!J525/'Raw counts'!J$1246*10000</f>
        <v>0</v>
      </c>
      <c r="K525">
        <f>'Raw counts'!K525/'Raw counts'!K$1246*10000</f>
        <v>0</v>
      </c>
      <c r="L525">
        <f>'Raw counts'!L525/'Raw counts'!L$1246*10000</f>
        <v>0</v>
      </c>
      <c r="M525">
        <f>'Raw counts'!M525/'Raw counts'!M$1246*10000</f>
        <v>0</v>
      </c>
      <c r="N525">
        <f>'Raw counts'!N525/'Raw counts'!N$1246*10000</f>
        <v>0</v>
      </c>
      <c r="O525">
        <f>'Raw counts'!O525/'Raw counts'!O$1246*10000</f>
        <v>0</v>
      </c>
      <c r="P525">
        <f>'Raw counts'!P525/'Raw counts'!P$1246*10000</f>
        <v>0</v>
      </c>
      <c r="Q525">
        <f>'Raw counts'!Q525/'Raw counts'!Q$1246*10000</f>
        <v>0</v>
      </c>
      <c r="R525">
        <f>'Raw counts'!R525/'Raw counts'!R$1246*10000</f>
        <v>0</v>
      </c>
      <c r="S525">
        <f>'Raw counts'!S525/'Raw counts'!S$1246*10000</f>
        <v>0</v>
      </c>
      <c r="T525">
        <f>'Raw counts'!T525/'Raw counts'!T$1246*10000</f>
        <v>0</v>
      </c>
      <c r="U525">
        <f t="shared" si="32"/>
        <v>0</v>
      </c>
      <c r="V525" t="str">
        <f t="shared" si="33"/>
        <v/>
      </c>
      <c r="W525">
        <f t="shared" si="34"/>
        <v>0</v>
      </c>
      <c r="X525">
        <f t="shared" si="35"/>
        <v>0</v>
      </c>
    </row>
    <row r="526" spans="1:24" x14ac:dyDescent="0.25">
      <c r="A526">
        <v>534</v>
      </c>
      <c r="B526" t="s">
        <v>215</v>
      </c>
      <c r="C526">
        <v>88000</v>
      </c>
      <c r="D526">
        <v>987</v>
      </c>
      <c r="E526">
        <f>'Raw counts'!E526/'Raw counts'!E$1246*10000</f>
        <v>7.9266978615255418E-2</v>
      </c>
      <c r="F526">
        <f>'Raw counts'!F526/'Raw counts'!F$1246*10000</f>
        <v>0.99157023646117082</v>
      </c>
      <c r="G526">
        <f>'Raw counts'!G526/'Raw counts'!G$1246*10000</f>
        <v>0.93723454319237953</v>
      </c>
      <c r="H526">
        <f>'Raw counts'!H526/'Raw counts'!H$1246*10000</f>
        <v>1.8094525802793797E-2</v>
      </c>
      <c r="I526">
        <f>'Raw counts'!I526/'Raw counts'!I$1246*10000</f>
        <v>1.1254727689049882E-2</v>
      </c>
      <c r="J526">
        <f>'Raw counts'!J526/'Raw counts'!J$1246*10000</f>
        <v>0.49089861985649003</v>
      </c>
      <c r="K526">
        <f>'Raw counts'!K526/'Raw counts'!K$1246*10000</f>
        <v>5.8645694966146774E-3</v>
      </c>
      <c r="L526">
        <f>'Raw counts'!L526/'Raw counts'!L$1246*10000</f>
        <v>4.1176047614977502</v>
      </c>
      <c r="M526">
        <f>'Raw counts'!M526/'Raw counts'!M$1246*10000</f>
        <v>4.262382006610102E-2</v>
      </c>
      <c r="N526">
        <f>'Raw counts'!N526/'Raw counts'!N$1246*10000</f>
        <v>2.4694958465431762</v>
      </c>
      <c r="O526">
        <f>'Raw counts'!O526/'Raw counts'!O$1246*10000</f>
        <v>4.0452323289662502</v>
      </c>
      <c r="P526">
        <f>'Raw counts'!P526/'Raw counts'!P$1246*10000</f>
        <v>0.5772709515764225</v>
      </c>
      <c r="Q526">
        <f>'Raw counts'!Q526/'Raw counts'!Q$1246*10000</f>
        <v>7.4527384590618598E-2</v>
      </c>
      <c r="R526">
        <f>'Raw counts'!R526/'Raw counts'!R$1246*10000</f>
        <v>4.9917292387458847</v>
      </c>
      <c r="S526">
        <f>'Raw counts'!S526/'Raw counts'!S$1246*10000</f>
        <v>4.1954597312301303</v>
      </c>
      <c r="T526">
        <f>'Raw counts'!T526/'Raw counts'!T$1246*10000</f>
        <v>6.8259711821148632E-3</v>
      </c>
      <c r="U526">
        <f t="shared" si="32"/>
        <v>1</v>
      </c>
      <c r="V526">
        <f t="shared" si="33"/>
        <v>0.14806845389357279</v>
      </c>
      <c r="W526">
        <f t="shared" si="34"/>
        <v>0.91639086292207816</v>
      </c>
      <c r="X526">
        <f t="shared" si="35"/>
        <v>2.3151742677152369</v>
      </c>
    </row>
    <row r="527" spans="1:24" x14ac:dyDescent="0.25">
      <c r="A527">
        <v>535</v>
      </c>
      <c r="B527" t="s">
        <v>822</v>
      </c>
      <c r="C527">
        <v>33200</v>
      </c>
      <c r="D527">
        <v>814</v>
      </c>
      <c r="E527">
        <f>'Raw counts'!E527/'Raw counts'!E$1246*10000</f>
        <v>0</v>
      </c>
      <c r="F527">
        <f>'Raw counts'!F527/'Raw counts'!F$1246*10000</f>
        <v>0</v>
      </c>
      <c r="G527">
        <f>'Raw counts'!G527/'Raw counts'!G$1246*10000</f>
        <v>0</v>
      </c>
      <c r="H527">
        <f>'Raw counts'!H527/'Raw counts'!H$1246*10000</f>
        <v>0</v>
      </c>
      <c r="I527">
        <f>'Raw counts'!I527/'Raw counts'!I$1246*10000</f>
        <v>0</v>
      </c>
      <c r="J527">
        <f>'Raw counts'!J527/'Raw counts'!J$1246*10000</f>
        <v>0</v>
      </c>
      <c r="K527">
        <f>'Raw counts'!K527/'Raw counts'!K$1246*10000</f>
        <v>0</v>
      </c>
      <c r="L527">
        <f>'Raw counts'!L527/'Raw counts'!L$1246*10000</f>
        <v>0</v>
      </c>
      <c r="M527">
        <f>'Raw counts'!M527/'Raw counts'!M$1246*10000</f>
        <v>0</v>
      </c>
      <c r="N527">
        <f>'Raw counts'!N527/'Raw counts'!N$1246*10000</f>
        <v>0</v>
      </c>
      <c r="O527">
        <f>'Raw counts'!O527/'Raw counts'!O$1246*10000</f>
        <v>0</v>
      </c>
      <c r="P527">
        <f>'Raw counts'!P527/'Raw counts'!P$1246*10000</f>
        <v>0</v>
      </c>
      <c r="Q527">
        <f>'Raw counts'!Q527/'Raw counts'!Q$1246*10000</f>
        <v>0</v>
      </c>
      <c r="R527">
        <f>'Raw counts'!R527/'Raw counts'!R$1246*10000</f>
        <v>0</v>
      </c>
      <c r="S527">
        <f>'Raw counts'!S527/'Raw counts'!S$1246*10000</f>
        <v>0</v>
      </c>
      <c r="T527">
        <f>'Raw counts'!T527/'Raw counts'!T$1246*10000</f>
        <v>0</v>
      </c>
      <c r="U527">
        <f t="shared" si="32"/>
        <v>0</v>
      </c>
      <c r="V527" t="str">
        <f t="shared" si="33"/>
        <v/>
      </c>
      <c r="W527">
        <f t="shared" si="34"/>
        <v>0</v>
      </c>
      <c r="X527">
        <f t="shared" si="35"/>
        <v>0</v>
      </c>
    </row>
    <row r="528" spans="1:24" x14ac:dyDescent="0.25">
      <c r="A528">
        <v>536</v>
      </c>
      <c r="B528" t="s">
        <v>216</v>
      </c>
      <c r="C528">
        <v>50300</v>
      </c>
      <c r="D528">
        <v>278</v>
      </c>
      <c r="E528">
        <f>'Raw counts'!E528/'Raw counts'!E$1246*10000</f>
        <v>27.783076004647025</v>
      </c>
      <c r="F528">
        <f>'Raw counts'!F528/'Raw counts'!F$1246*10000</f>
        <v>24.595663627267804</v>
      </c>
      <c r="G528">
        <f>'Raw counts'!G528/'Raw counts'!G$1246*10000</f>
        <v>25.498730270345057</v>
      </c>
      <c r="H528">
        <f>'Raw counts'!H528/'Raw counts'!H$1246*10000</f>
        <v>18.323723129629183</v>
      </c>
      <c r="I528">
        <f>'Raw counts'!I528/'Raw counts'!I$1246*10000</f>
        <v>20.393566572558388</v>
      </c>
      <c r="J528">
        <f>'Raw counts'!J528/'Raw counts'!J$1246*10000</f>
        <v>24.766434028613403</v>
      </c>
      <c r="K528">
        <f>'Raw counts'!K528/'Raw counts'!K$1246*10000</f>
        <v>27.311300145734553</v>
      </c>
      <c r="L528">
        <f>'Raw counts'!L528/'Raw counts'!L$1246*10000</f>
        <v>11.877966947911959</v>
      </c>
      <c r="M528">
        <f>'Raw counts'!M528/'Raw counts'!M$1246*10000</f>
        <v>14.679643630765192</v>
      </c>
      <c r="N528">
        <f>'Raw counts'!N528/'Raw counts'!N$1246*10000</f>
        <v>6.0914230881398339</v>
      </c>
      <c r="O528">
        <f>'Raw counts'!O528/'Raw counts'!O$1246*10000</f>
        <v>16.035035690885891</v>
      </c>
      <c r="P528">
        <f>'Raw counts'!P528/'Raw counts'!P$1246*10000</f>
        <v>14.894585845415797</v>
      </c>
      <c r="Q528">
        <f>'Raw counts'!Q528/'Raw counts'!Q$1246*10000</f>
        <v>20.023023993346197</v>
      </c>
      <c r="R528">
        <f>'Raw counts'!R528/'Raw counts'!R$1246*10000</f>
        <v>25.590315634434923</v>
      </c>
      <c r="S528">
        <f>'Raw counts'!S528/'Raw counts'!S$1246*10000</f>
        <v>17.948188053980449</v>
      </c>
      <c r="T528">
        <f>'Raw counts'!T528/'Raw counts'!T$1246*10000</f>
        <v>19.897705995864825</v>
      </c>
      <c r="U528">
        <f t="shared" si="32"/>
        <v>1</v>
      </c>
      <c r="V528">
        <f t="shared" si="33"/>
        <v>0.74660046969295635</v>
      </c>
      <c r="W528">
        <f t="shared" si="34"/>
        <v>20.132152744561239</v>
      </c>
      <c r="X528">
        <f t="shared" si="35"/>
        <v>19.064809202321346</v>
      </c>
    </row>
    <row r="529" spans="1:24" x14ac:dyDescent="0.25">
      <c r="A529">
        <v>537</v>
      </c>
      <c r="B529" t="s">
        <v>823</v>
      </c>
      <c r="C529">
        <v>53100</v>
      </c>
      <c r="D529">
        <v>359</v>
      </c>
      <c r="E529">
        <f>'Raw counts'!E529/'Raw counts'!E$1246*10000</f>
        <v>0</v>
      </c>
      <c r="F529">
        <f>'Raw counts'!F529/'Raw counts'!F$1246*10000</f>
        <v>0</v>
      </c>
      <c r="G529">
        <f>'Raw counts'!G529/'Raw counts'!G$1246*10000</f>
        <v>0</v>
      </c>
      <c r="H529">
        <f>'Raw counts'!H529/'Raw counts'!H$1246*10000</f>
        <v>0</v>
      </c>
      <c r="I529">
        <f>'Raw counts'!I529/'Raw counts'!I$1246*10000</f>
        <v>0</v>
      </c>
      <c r="J529">
        <f>'Raw counts'!J529/'Raw counts'!J$1246*10000</f>
        <v>0</v>
      </c>
      <c r="K529">
        <f>'Raw counts'!K529/'Raw counts'!K$1246*10000</f>
        <v>0</v>
      </c>
      <c r="L529">
        <f>'Raw counts'!L529/'Raw counts'!L$1246*10000</f>
        <v>0</v>
      </c>
      <c r="M529">
        <f>'Raw counts'!M529/'Raw counts'!M$1246*10000</f>
        <v>0</v>
      </c>
      <c r="N529">
        <f>'Raw counts'!N529/'Raw counts'!N$1246*10000</f>
        <v>0</v>
      </c>
      <c r="O529">
        <f>'Raw counts'!O529/'Raw counts'!O$1246*10000</f>
        <v>0</v>
      </c>
      <c r="P529">
        <f>'Raw counts'!P529/'Raw counts'!P$1246*10000</f>
        <v>0</v>
      </c>
      <c r="Q529">
        <f>'Raw counts'!Q529/'Raw counts'!Q$1246*10000</f>
        <v>0</v>
      </c>
      <c r="R529">
        <f>'Raw counts'!R529/'Raw counts'!R$1246*10000</f>
        <v>0</v>
      </c>
      <c r="S529">
        <f>'Raw counts'!S529/'Raw counts'!S$1246*10000</f>
        <v>0</v>
      </c>
      <c r="T529">
        <f>'Raw counts'!T529/'Raw counts'!T$1246*10000</f>
        <v>0</v>
      </c>
      <c r="U529">
        <f t="shared" si="32"/>
        <v>0</v>
      </c>
      <c r="V529" t="str">
        <f t="shared" si="33"/>
        <v/>
      </c>
      <c r="W529">
        <f t="shared" si="34"/>
        <v>0</v>
      </c>
      <c r="X529">
        <f t="shared" si="35"/>
        <v>0</v>
      </c>
    </row>
    <row r="530" spans="1:24" x14ac:dyDescent="0.25">
      <c r="A530">
        <v>538</v>
      </c>
      <c r="B530" t="s">
        <v>824</v>
      </c>
      <c r="C530">
        <v>98000</v>
      </c>
      <c r="D530">
        <v>21</v>
      </c>
      <c r="E530">
        <f>'Raw counts'!E530/'Raw counts'!E$1246*10000</f>
        <v>0</v>
      </c>
      <c r="F530">
        <f>'Raw counts'!F530/'Raw counts'!F$1246*10000</f>
        <v>0</v>
      </c>
      <c r="G530">
        <f>'Raw counts'!G530/'Raw counts'!G$1246*10000</f>
        <v>0</v>
      </c>
      <c r="H530">
        <f>'Raw counts'!H530/'Raw counts'!H$1246*10000</f>
        <v>0</v>
      </c>
      <c r="I530">
        <f>'Raw counts'!I530/'Raw counts'!I$1246*10000</f>
        <v>0</v>
      </c>
      <c r="J530">
        <f>'Raw counts'!J530/'Raw counts'!J$1246*10000</f>
        <v>0</v>
      </c>
      <c r="K530">
        <f>'Raw counts'!K530/'Raw counts'!K$1246*10000</f>
        <v>0</v>
      </c>
      <c r="L530">
        <f>'Raw counts'!L530/'Raw counts'!L$1246*10000</f>
        <v>0</v>
      </c>
      <c r="M530">
        <f>'Raw counts'!M530/'Raw counts'!M$1246*10000</f>
        <v>0</v>
      </c>
      <c r="N530">
        <f>'Raw counts'!N530/'Raw counts'!N$1246*10000</f>
        <v>0</v>
      </c>
      <c r="O530">
        <f>'Raw counts'!O530/'Raw counts'!O$1246*10000</f>
        <v>0</v>
      </c>
      <c r="P530">
        <f>'Raw counts'!P530/'Raw counts'!P$1246*10000</f>
        <v>0</v>
      </c>
      <c r="Q530">
        <f>'Raw counts'!Q530/'Raw counts'!Q$1246*10000</f>
        <v>0</v>
      </c>
      <c r="R530">
        <f>'Raw counts'!R530/'Raw counts'!R$1246*10000</f>
        <v>0</v>
      </c>
      <c r="S530">
        <f>'Raw counts'!S530/'Raw counts'!S$1246*10000</f>
        <v>0</v>
      </c>
      <c r="T530">
        <f>'Raw counts'!T530/'Raw counts'!T$1246*10000</f>
        <v>0</v>
      </c>
      <c r="U530">
        <f t="shared" si="32"/>
        <v>0</v>
      </c>
      <c r="V530" t="str">
        <f t="shared" si="33"/>
        <v/>
      </c>
      <c r="W530">
        <f t="shared" si="34"/>
        <v>0</v>
      </c>
      <c r="X530">
        <f t="shared" si="35"/>
        <v>0</v>
      </c>
    </row>
    <row r="531" spans="1:24" x14ac:dyDescent="0.25">
      <c r="A531">
        <v>539</v>
      </c>
      <c r="B531" t="s">
        <v>825</v>
      </c>
      <c r="C531">
        <v>80400</v>
      </c>
      <c r="D531">
        <v>128</v>
      </c>
      <c r="E531">
        <f>'Raw counts'!E531/'Raw counts'!E$1246*10000</f>
        <v>0</v>
      </c>
      <c r="F531">
        <f>'Raw counts'!F531/'Raw counts'!F$1246*10000</f>
        <v>0</v>
      </c>
      <c r="G531">
        <f>'Raw counts'!G531/'Raw counts'!G$1246*10000</f>
        <v>0</v>
      </c>
      <c r="H531">
        <f>'Raw counts'!H531/'Raw counts'!H$1246*10000</f>
        <v>0</v>
      </c>
      <c r="I531">
        <f>'Raw counts'!I531/'Raw counts'!I$1246*10000</f>
        <v>0</v>
      </c>
      <c r="J531">
        <f>'Raw counts'!J531/'Raw counts'!J$1246*10000</f>
        <v>0</v>
      </c>
      <c r="K531">
        <f>'Raw counts'!K531/'Raw counts'!K$1246*10000</f>
        <v>0</v>
      </c>
      <c r="L531">
        <f>'Raw counts'!L531/'Raw counts'!L$1246*10000</f>
        <v>0</v>
      </c>
      <c r="M531">
        <f>'Raw counts'!M531/'Raw counts'!M$1246*10000</f>
        <v>0</v>
      </c>
      <c r="N531">
        <f>'Raw counts'!N531/'Raw counts'!N$1246*10000</f>
        <v>0</v>
      </c>
      <c r="O531">
        <f>'Raw counts'!O531/'Raw counts'!O$1246*10000</f>
        <v>0</v>
      </c>
      <c r="P531">
        <f>'Raw counts'!P531/'Raw counts'!P$1246*10000</f>
        <v>0</v>
      </c>
      <c r="Q531">
        <f>'Raw counts'!Q531/'Raw counts'!Q$1246*10000</f>
        <v>0</v>
      </c>
      <c r="R531">
        <f>'Raw counts'!R531/'Raw counts'!R$1246*10000</f>
        <v>0</v>
      </c>
      <c r="S531">
        <f>'Raw counts'!S531/'Raw counts'!S$1246*10000</f>
        <v>0</v>
      </c>
      <c r="T531">
        <f>'Raw counts'!T531/'Raw counts'!T$1246*10000</f>
        <v>0</v>
      </c>
      <c r="U531">
        <f t="shared" si="32"/>
        <v>0</v>
      </c>
      <c r="V531" t="str">
        <f t="shared" si="33"/>
        <v/>
      </c>
      <c r="W531">
        <f t="shared" si="34"/>
        <v>0</v>
      </c>
      <c r="X531">
        <f t="shared" si="35"/>
        <v>0</v>
      </c>
    </row>
    <row r="532" spans="1:24" x14ac:dyDescent="0.25">
      <c r="A532">
        <v>540</v>
      </c>
      <c r="B532" t="s">
        <v>217</v>
      </c>
      <c r="C532">
        <v>29000</v>
      </c>
      <c r="D532">
        <v>922</v>
      </c>
      <c r="E532">
        <f>'Raw counts'!E532/'Raw counts'!E$1246*10000</f>
        <v>9.5615792954651848</v>
      </c>
      <c r="F532">
        <f>'Raw counts'!F532/'Raw counts'!F$1246*10000</f>
        <v>8.688043976612164</v>
      </c>
      <c r="G532">
        <f>'Raw counts'!G532/'Raw counts'!G$1246*10000</f>
        <v>7.5425065618815301</v>
      </c>
      <c r="H532">
        <f>'Raw counts'!H532/'Raw counts'!H$1246*10000</f>
        <v>9.6262877270863001</v>
      </c>
      <c r="I532">
        <f>'Raw counts'!I532/'Raw counts'!I$1246*10000</f>
        <v>9.1782304304201787</v>
      </c>
      <c r="J532">
        <f>'Raw counts'!J532/'Raw counts'!J$1246*10000</f>
        <v>10.111314255336728</v>
      </c>
      <c r="K532">
        <f>'Raw counts'!K532/'Raw counts'!K$1246*10000</f>
        <v>10.221944632599381</v>
      </c>
      <c r="L532">
        <f>'Raw counts'!L532/'Raw counts'!L$1246*10000</f>
        <v>7.2719477830734558</v>
      </c>
      <c r="M532">
        <f>'Raw counts'!M532/'Raw counts'!M$1246*10000</f>
        <v>8.0047534084137713</v>
      </c>
      <c r="N532">
        <f>'Raw counts'!N532/'Raw counts'!N$1246*10000</f>
        <v>10.834423047373553</v>
      </c>
      <c r="O532">
        <f>'Raw counts'!O532/'Raw counts'!O$1246*10000</f>
        <v>5.6677462794915128</v>
      </c>
      <c r="P532">
        <f>'Raw counts'!P532/'Raw counts'!P$1246*10000</f>
        <v>4.9217325095610498</v>
      </c>
      <c r="Q532">
        <f>'Raw counts'!Q532/'Raw counts'!Q$1246*10000</f>
        <v>6.7422440592979624</v>
      </c>
      <c r="R532">
        <f>'Raw counts'!R532/'Raw counts'!R$1246*10000</f>
        <v>5.7158381097985282</v>
      </c>
      <c r="S532">
        <f>'Raw counts'!S532/'Raw counts'!S$1246*10000</f>
        <v>13.203525092076468</v>
      </c>
      <c r="T532">
        <f>'Raw counts'!T532/'Raw counts'!T$1246*10000</f>
        <v>10.389128139178823</v>
      </c>
      <c r="U532">
        <f t="shared" si="32"/>
        <v>1</v>
      </c>
      <c r="V532">
        <f t="shared" si="33"/>
        <v>0.25883022739679873</v>
      </c>
      <c r="W532">
        <f t="shared" si="34"/>
        <v>9.104103111826225</v>
      </c>
      <c r="X532">
        <f t="shared" si="35"/>
        <v>7.7733690315673911</v>
      </c>
    </row>
    <row r="533" spans="1:24" x14ac:dyDescent="0.25">
      <c r="A533">
        <v>541</v>
      </c>
      <c r="B533" t="s">
        <v>826</v>
      </c>
      <c r="C533">
        <v>28000</v>
      </c>
      <c r="D533">
        <v>315</v>
      </c>
      <c r="E533">
        <f>'Raw counts'!E533/'Raw counts'!E$1246*10000</f>
        <v>0</v>
      </c>
      <c r="F533">
        <f>'Raw counts'!F533/'Raw counts'!F$1246*10000</f>
        <v>0</v>
      </c>
      <c r="G533">
        <f>'Raw counts'!G533/'Raw counts'!G$1246*10000</f>
        <v>0</v>
      </c>
      <c r="H533">
        <f>'Raw counts'!H533/'Raw counts'!H$1246*10000</f>
        <v>0</v>
      </c>
      <c r="I533">
        <f>'Raw counts'!I533/'Raw counts'!I$1246*10000</f>
        <v>0</v>
      </c>
      <c r="J533">
        <f>'Raw counts'!J533/'Raw counts'!J$1246*10000</f>
        <v>0</v>
      </c>
      <c r="K533">
        <f>'Raw counts'!K533/'Raw counts'!K$1246*10000</f>
        <v>0</v>
      </c>
      <c r="L533">
        <f>'Raw counts'!L533/'Raw counts'!L$1246*10000</f>
        <v>0</v>
      </c>
      <c r="M533">
        <f>'Raw counts'!M533/'Raw counts'!M$1246*10000</f>
        <v>0</v>
      </c>
      <c r="N533">
        <f>'Raw counts'!N533/'Raw counts'!N$1246*10000</f>
        <v>0</v>
      </c>
      <c r="O533">
        <f>'Raw counts'!O533/'Raw counts'!O$1246*10000</f>
        <v>0</v>
      </c>
      <c r="P533">
        <f>'Raw counts'!P533/'Raw counts'!P$1246*10000</f>
        <v>0</v>
      </c>
      <c r="Q533">
        <f>'Raw counts'!Q533/'Raw counts'!Q$1246*10000</f>
        <v>0</v>
      </c>
      <c r="R533">
        <f>'Raw counts'!R533/'Raw counts'!R$1246*10000</f>
        <v>0</v>
      </c>
      <c r="S533">
        <f>'Raw counts'!S533/'Raw counts'!S$1246*10000</f>
        <v>0</v>
      </c>
      <c r="T533">
        <f>'Raw counts'!T533/'Raw counts'!T$1246*10000</f>
        <v>0</v>
      </c>
      <c r="U533">
        <f t="shared" si="32"/>
        <v>0</v>
      </c>
      <c r="V533" t="str">
        <f t="shared" si="33"/>
        <v/>
      </c>
      <c r="W533">
        <f t="shared" si="34"/>
        <v>0</v>
      </c>
      <c r="X533">
        <f t="shared" si="35"/>
        <v>0</v>
      </c>
    </row>
    <row r="534" spans="1:24" x14ac:dyDescent="0.25">
      <c r="A534">
        <v>542</v>
      </c>
      <c r="B534" t="s">
        <v>218</v>
      </c>
      <c r="C534">
        <v>26700</v>
      </c>
      <c r="D534">
        <v>886</v>
      </c>
      <c r="E534">
        <f>'Raw counts'!E534/'Raw counts'!E$1246*10000</f>
        <v>3.0765496075046013</v>
      </c>
      <c r="F534">
        <f>'Raw counts'!F534/'Raw counts'!F$1246*10000</f>
        <v>1.4920771177225238</v>
      </c>
      <c r="G534">
        <f>'Raw counts'!G534/'Raw counts'!G$1246*10000</f>
        <v>2.1620860361475001</v>
      </c>
      <c r="H534">
        <f>'Raw counts'!H534/'Raw counts'!H$1246*10000</f>
        <v>6.5140292890057658</v>
      </c>
      <c r="I534">
        <f>'Raw counts'!I534/'Raw counts'!I$1246*10000</f>
        <v>8.6661403205684078</v>
      </c>
      <c r="J534">
        <f>'Raw counts'!J534/'Raw counts'!J$1246*10000</f>
        <v>12.847176075756433</v>
      </c>
      <c r="K534">
        <f>'Raw counts'!K534/'Raw counts'!K$1246*10000</f>
        <v>0.81517516002944013</v>
      </c>
      <c r="L534">
        <f>'Raw counts'!L534/'Raw counts'!L$1246*10000</f>
        <v>3.7512939589921839</v>
      </c>
      <c r="M534">
        <f>'Raw counts'!M534/'Raw counts'!M$1246*10000</f>
        <v>6.1548796175449869</v>
      </c>
      <c r="N534">
        <f>'Raw counts'!N534/'Raw counts'!N$1246*10000</f>
        <v>7.5339222492952134</v>
      </c>
      <c r="O534">
        <f>'Raw counts'!O534/'Raw counts'!O$1246*10000</f>
        <v>1.8745120300346343</v>
      </c>
      <c r="P534">
        <f>'Raw counts'!P534/'Raw counts'!P$1246*10000</f>
        <v>1.6820481175244033</v>
      </c>
      <c r="Q534">
        <f>'Raw counts'!Q534/'Raw counts'!Q$1246*10000</f>
        <v>1.5750120610150731</v>
      </c>
      <c r="R534">
        <f>'Raw counts'!R534/'Raw counts'!R$1246*10000</f>
        <v>0.49814581909295347</v>
      </c>
      <c r="S534">
        <f>'Raw counts'!S534/'Raw counts'!S$1246*10000</f>
        <v>1.8910709179903693</v>
      </c>
      <c r="T534">
        <f>'Raw counts'!T534/'Raw counts'!T$1246*10000</f>
        <v>0.88737625367493222</v>
      </c>
      <c r="U534">
        <f t="shared" si="32"/>
        <v>1</v>
      </c>
      <c r="V534">
        <f t="shared" si="33"/>
        <v>2.6036278899250791E-2</v>
      </c>
      <c r="W534">
        <f t="shared" si="34"/>
        <v>5.301332943256706</v>
      </c>
      <c r="X534">
        <f t="shared" si="35"/>
        <v>1.4013608665553943</v>
      </c>
    </row>
    <row r="535" spans="1:24" x14ac:dyDescent="0.25">
      <c r="A535">
        <v>543</v>
      </c>
      <c r="B535" t="s">
        <v>827</v>
      </c>
      <c r="C535">
        <v>42900</v>
      </c>
      <c r="D535">
        <v>926</v>
      </c>
      <c r="E535">
        <f>'Raw counts'!E535/'Raw counts'!E$1246*10000</f>
        <v>0</v>
      </c>
      <c r="F535">
        <f>'Raw counts'!F535/'Raw counts'!F$1246*10000</f>
        <v>0</v>
      </c>
      <c r="G535">
        <f>'Raw counts'!G535/'Raw counts'!G$1246*10000</f>
        <v>0</v>
      </c>
      <c r="H535">
        <f>'Raw counts'!H535/'Raw counts'!H$1246*10000</f>
        <v>0</v>
      </c>
      <c r="I535">
        <f>'Raw counts'!I535/'Raw counts'!I$1246*10000</f>
        <v>0</v>
      </c>
      <c r="J535">
        <f>'Raw counts'!J535/'Raw counts'!J$1246*10000</f>
        <v>0</v>
      </c>
      <c r="K535">
        <f>'Raw counts'!K535/'Raw counts'!K$1246*10000</f>
        <v>0</v>
      </c>
      <c r="L535">
        <f>'Raw counts'!L535/'Raw counts'!L$1246*10000</f>
        <v>0</v>
      </c>
      <c r="M535">
        <f>'Raw counts'!M535/'Raw counts'!M$1246*10000</f>
        <v>0</v>
      </c>
      <c r="N535">
        <f>'Raw counts'!N535/'Raw counts'!N$1246*10000</f>
        <v>0</v>
      </c>
      <c r="O535">
        <f>'Raw counts'!O535/'Raw counts'!O$1246*10000</f>
        <v>0</v>
      </c>
      <c r="P535">
        <f>'Raw counts'!P535/'Raw counts'!P$1246*10000</f>
        <v>0</v>
      </c>
      <c r="Q535">
        <f>'Raw counts'!Q535/'Raw counts'!Q$1246*10000</f>
        <v>0</v>
      </c>
      <c r="R535">
        <f>'Raw counts'!R535/'Raw counts'!R$1246*10000</f>
        <v>0</v>
      </c>
      <c r="S535">
        <f>'Raw counts'!S535/'Raw counts'!S$1246*10000</f>
        <v>0</v>
      </c>
      <c r="T535">
        <f>'Raw counts'!T535/'Raw counts'!T$1246*10000</f>
        <v>0</v>
      </c>
      <c r="U535">
        <f t="shared" si="32"/>
        <v>0</v>
      </c>
      <c r="V535" t="str">
        <f t="shared" si="33"/>
        <v/>
      </c>
      <c r="W535">
        <f t="shared" si="34"/>
        <v>0</v>
      </c>
      <c r="X535">
        <f t="shared" si="35"/>
        <v>0</v>
      </c>
    </row>
    <row r="536" spans="1:24" x14ac:dyDescent="0.25">
      <c r="A536">
        <v>544</v>
      </c>
      <c r="B536" t="s">
        <v>828</v>
      </c>
      <c r="C536">
        <v>50400</v>
      </c>
      <c r="D536">
        <v>536</v>
      </c>
      <c r="E536">
        <f>'Raw counts'!E536/'Raw counts'!E$1246*10000</f>
        <v>0</v>
      </c>
      <c r="F536">
        <f>'Raw counts'!F536/'Raw counts'!F$1246*10000</f>
        <v>0</v>
      </c>
      <c r="G536">
        <f>'Raw counts'!G536/'Raw counts'!G$1246*10000</f>
        <v>0</v>
      </c>
      <c r="H536">
        <f>'Raw counts'!H536/'Raw counts'!H$1246*10000</f>
        <v>0</v>
      </c>
      <c r="I536">
        <f>'Raw counts'!I536/'Raw counts'!I$1246*10000</f>
        <v>0</v>
      </c>
      <c r="J536">
        <f>'Raw counts'!J536/'Raw counts'!J$1246*10000</f>
        <v>0</v>
      </c>
      <c r="K536">
        <f>'Raw counts'!K536/'Raw counts'!K$1246*10000</f>
        <v>0</v>
      </c>
      <c r="L536">
        <f>'Raw counts'!L536/'Raw counts'!L$1246*10000</f>
        <v>0</v>
      </c>
      <c r="M536">
        <f>'Raw counts'!M536/'Raw counts'!M$1246*10000</f>
        <v>0</v>
      </c>
      <c r="N536">
        <f>'Raw counts'!N536/'Raw counts'!N$1246*10000</f>
        <v>0</v>
      </c>
      <c r="O536">
        <f>'Raw counts'!O536/'Raw counts'!O$1246*10000</f>
        <v>0</v>
      </c>
      <c r="P536">
        <f>'Raw counts'!P536/'Raw counts'!P$1246*10000</f>
        <v>0</v>
      </c>
      <c r="Q536">
        <f>'Raw counts'!Q536/'Raw counts'!Q$1246*10000</f>
        <v>0</v>
      </c>
      <c r="R536">
        <f>'Raw counts'!R536/'Raw counts'!R$1246*10000</f>
        <v>0</v>
      </c>
      <c r="S536">
        <f>'Raw counts'!S536/'Raw counts'!S$1246*10000</f>
        <v>0</v>
      </c>
      <c r="T536">
        <f>'Raw counts'!T536/'Raw counts'!T$1246*10000</f>
        <v>0</v>
      </c>
      <c r="U536">
        <f t="shared" si="32"/>
        <v>0</v>
      </c>
      <c r="V536" t="str">
        <f t="shared" si="33"/>
        <v/>
      </c>
      <c r="W536">
        <f t="shared" si="34"/>
        <v>0</v>
      </c>
      <c r="X536">
        <f t="shared" si="35"/>
        <v>0</v>
      </c>
    </row>
    <row r="537" spans="1:24" x14ac:dyDescent="0.25">
      <c r="A537">
        <v>545</v>
      </c>
      <c r="B537" t="s">
        <v>219</v>
      </c>
      <c r="C537">
        <v>26200</v>
      </c>
      <c r="D537">
        <v>879</v>
      </c>
      <c r="E537">
        <f>'Raw counts'!E537/'Raw counts'!E$1246*10000</f>
        <v>0.34183884527828901</v>
      </c>
      <c r="F537">
        <f>'Raw counts'!F537/'Raw counts'!F$1246*10000</f>
        <v>0.18414875819993173</v>
      </c>
      <c r="G537">
        <f>'Raw counts'!G537/'Raw counts'!G$1246*10000</f>
        <v>0.33224716610523503</v>
      </c>
      <c r="H537">
        <f>'Raw counts'!H537/'Raw counts'!H$1246*10000</f>
        <v>0.15681922362421288</v>
      </c>
      <c r="I537">
        <f>'Raw counts'!I537/'Raw counts'!I$1246*10000</f>
        <v>0.19695773455837295</v>
      </c>
      <c r="J537">
        <f>'Raw counts'!J537/'Raw counts'!J$1246*10000</f>
        <v>0.65852253883187684</v>
      </c>
      <c r="K537">
        <f>'Raw counts'!K537/'Raw counts'!K$1246*10000</f>
        <v>0.39292615627318339</v>
      </c>
      <c r="L537">
        <f>'Raw counts'!L537/'Raw counts'!L$1246*10000</f>
        <v>8.8185933936525129E-2</v>
      </c>
      <c r="M537">
        <f>'Raw counts'!M537/'Raw counts'!M$1246*10000</f>
        <v>0.20459433631728488</v>
      </c>
      <c r="N537">
        <f>'Raw counts'!N537/'Raw counts'!N$1246*10000</f>
        <v>1.2621867660109567</v>
      </c>
      <c r="O537">
        <f>'Raw counts'!O537/'Raw counts'!O$1246*10000</f>
        <v>0.23431400375432929</v>
      </c>
      <c r="P537">
        <f>'Raw counts'!P537/'Raw counts'!P$1246*10000</f>
        <v>0.1194353692916736</v>
      </c>
      <c r="Q537">
        <f>'Raw counts'!Q537/'Raw counts'!Q$1246*10000</f>
        <v>0.34282596911684554</v>
      </c>
      <c r="R537">
        <f>'Raw counts'!R537/'Raw counts'!R$1246*10000</f>
        <v>3.5948667357223449E-2</v>
      </c>
      <c r="S537">
        <f>'Raw counts'!S537/'Raw counts'!S$1246*10000</f>
        <v>0.20948989211270555</v>
      </c>
      <c r="T537">
        <f>'Raw counts'!T537/'Raw counts'!T$1246*10000</f>
        <v>0.27986481846670941</v>
      </c>
      <c r="U537">
        <f t="shared" si="32"/>
        <v>1</v>
      </c>
      <c r="V537">
        <f t="shared" si="33"/>
        <v>0.25024106525189949</v>
      </c>
      <c r="W537">
        <f t="shared" si="34"/>
        <v>0.38184274591358686</v>
      </c>
      <c r="X537">
        <f t="shared" si="35"/>
        <v>0.20364645334991449</v>
      </c>
    </row>
    <row r="538" spans="1:24" x14ac:dyDescent="0.25">
      <c r="A538">
        <v>546</v>
      </c>
      <c r="B538" t="s">
        <v>829</v>
      </c>
      <c r="C538">
        <v>53500</v>
      </c>
      <c r="D538">
        <v>359</v>
      </c>
      <c r="E538">
        <f>'Raw counts'!E538/'Raw counts'!E$1246*10000</f>
        <v>0</v>
      </c>
      <c r="F538">
        <f>'Raw counts'!F538/'Raw counts'!F$1246*10000</f>
        <v>0</v>
      </c>
      <c r="G538">
        <f>'Raw counts'!G538/'Raw counts'!G$1246*10000</f>
        <v>0</v>
      </c>
      <c r="H538">
        <f>'Raw counts'!H538/'Raw counts'!H$1246*10000</f>
        <v>0</v>
      </c>
      <c r="I538">
        <f>'Raw counts'!I538/'Raw counts'!I$1246*10000</f>
        <v>0</v>
      </c>
      <c r="J538">
        <f>'Raw counts'!J538/'Raw counts'!J$1246*10000</f>
        <v>0</v>
      </c>
      <c r="K538">
        <f>'Raw counts'!K538/'Raw counts'!K$1246*10000</f>
        <v>0</v>
      </c>
      <c r="L538">
        <f>'Raw counts'!L538/'Raw counts'!L$1246*10000</f>
        <v>0</v>
      </c>
      <c r="M538">
        <f>'Raw counts'!M538/'Raw counts'!M$1246*10000</f>
        <v>0</v>
      </c>
      <c r="N538">
        <f>'Raw counts'!N538/'Raw counts'!N$1246*10000</f>
        <v>0</v>
      </c>
      <c r="O538">
        <f>'Raw counts'!O538/'Raw counts'!O$1246*10000</f>
        <v>0</v>
      </c>
      <c r="P538">
        <f>'Raw counts'!P538/'Raw counts'!P$1246*10000</f>
        <v>0</v>
      </c>
      <c r="Q538">
        <f>'Raw counts'!Q538/'Raw counts'!Q$1246*10000</f>
        <v>0</v>
      </c>
      <c r="R538">
        <f>'Raw counts'!R538/'Raw counts'!R$1246*10000</f>
        <v>0</v>
      </c>
      <c r="S538">
        <f>'Raw counts'!S538/'Raw counts'!S$1246*10000</f>
        <v>0</v>
      </c>
      <c r="T538">
        <f>'Raw counts'!T538/'Raw counts'!T$1246*10000</f>
        <v>0</v>
      </c>
      <c r="U538">
        <f t="shared" si="32"/>
        <v>0</v>
      </c>
      <c r="V538" t="str">
        <f t="shared" si="33"/>
        <v/>
      </c>
      <c r="W538">
        <f t="shared" si="34"/>
        <v>0</v>
      </c>
      <c r="X538">
        <f t="shared" si="35"/>
        <v>0</v>
      </c>
    </row>
    <row r="539" spans="1:24" x14ac:dyDescent="0.25">
      <c r="A539">
        <v>547</v>
      </c>
      <c r="B539" t="s">
        <v>830</v>
      </c>
      <c r="C539">
        <v>115600</v>
      </c>
      <c r="D539">
        <v>70</v>
      </c>
      <c r="E539">
        <f>'Raw counts'!E539/'Raw counts'!E$1246*10000</f>
        <v>0</v>
      </c>
      <c r="F539">
        <f>'Raw counts'!F539/'Raw counts'!F$1246*10000</f>
        <v>0</v>
      </c>
      <c r="G539">
        <f>'Raw counts'!G539/'Raw counts'!G$1246*10000</f>
        <v>0</v>
      </c>
      <c r="H539">
        <f>'Raw counts'!H539/'Raw counts'!H$1246*10000</f>
        <v>0</v>
      </c>
      <c r="I539">
        <f>'Raw counts'!I539/'Raw counts'!I$1246*10000</f>
        <v>0</v>
      </c>
      <c r="J539">
        <f>'Raw counts'!J539/'Raw counts'!J$1246*10000</f>
        <v>0</v>
      </c>
      <c r="K539">
        <f>'Raw counts'!K539/'Raw counts'!K$1246*10000</f>
        <v>0</v>
      </c>
      <c r="L539">
        <f>'Raw counts'!L539/'Raw counts'!L$1246*10000</f>
        <v>0</v>
      </c>
      <c r="M539">
        <f>'Raw counts'!M539/'Raw counts'!M$1246*10000</f>
        <v>0</v>
      </c>
      <c r="N539">
        <f>'Raw counts'!N539/'Raw counts'!N$1246*10000</f>
        <v>0</v>
      </c>
      <c r="O539">
        <f>'Raw counts'!O539/'Raw counts'!O$1246*10000</f>
        <v>0</v>
      </c>
      <c r="P539">
        <f>'Raw counts'!P539/'Raw counts'!P$1246*10000</f>
        <v>0</v>
      </c>
      <c r="Q539">
        <f>'Raw counts'!Q539/'Raw counts'!Q$1246*10000</f>
        <v>0</v>
      </c>
      <c r="R539">
        <f>'Raw counts'!R539/'Raw counts'!R$1246*10000</f>
        <v>0</v>
      </c>
      <c r="S539">
        <f>'Raw counts'!S539/'Raw counts'!S$1246*10000</f>
        <v>0</v>
      </c>
      <c r="T539">
        <f>'Raw counts'!T539/'Raw counts'!T$1246*10000</f>
        <v>0</v>
      </c>
      <c r="U539">
        <f t="shared" si="32"/>
        <v>0</v>
      </c>
      <c r="V539" t="str">
        <f t="shared" si="33"/>
        <v/>
      </c>
      <c r="W539">
        <f t="shared" si="34"/>
        <v>0</v>
      </c>
      <c r="X539">
        <f t="shared" si="35"/>
        <v>0</v>
      </c>
    </row>
    <row r="540" spans="1:24" x14ac:dyDescent="0.25">
      <c r="A540">
        <v>548</v>
      </c>
      <c r="B540" t="s">
        <v>831</v>
      </c>
      <c r="C540">
        <v>80500</v>
      </c>
      <c r="D540">
        <v>128</v>
      </c>
      <c r="E540">
        <f>'Raw counts'!E540/'Raw counts'!E$1246*10000</f>
        <v>0</v>
      </c>
      <c r="F540">
        <f>'Raw counts'!F540/'Raw counts'!F$1246*10000</f>
        <v>0</v>
      </c>
      <c r="G540">
        <f>'Raw counts'!G540/'Raw counts'!G$1246*10000</f>
        <v>0</v>
      </c>
      <c r="H540">
        <f>'Raw counts'!H540/'Raw counts'!H$1246*10000</f>
        <v>0</v>
      </c>
      <c r="I540">
        <f>'Raw counts'!I540/'Raw counts'!I$1246*10000</f>
        <v>0</v>
      </c>
      <c r="J540">
        <f>'Raw counts'!J540/'Raw counts'!J$1246*10000</f>
        <v>0</v>
      </c>
      <c r="K540">
        <f>'Raw counts'!K540/'Raw counts'!K$1246*10000</f>
        <v>0</v>
      </c>
      <c r="L540">
        <f>'Raw counts'!L540/'Raw counts'!L$1246*10000</f>
        <v>0</v>
      </c>
      <c r="M540">
        <f>'Raw counts'!M540/'Raw counts'!M$1246*10000</f>
        <v>0</v>
      </c>
      <c r="N540">
        <f>'Raw counts'!N540/'Raw counts'!N$1246*10000</f>
        <v>0</v>
      </c>
      <c r="O540">
        <f>'Raw counts'!O540/'Raw counts'!O$1246*10000</f>
        <v>0</v>
      </c>
      <c r="P540">
        <f>'Raw counts'!P540/'Raw counts'!P$1246*10000</f>
        <v>0</v>
      </c>
      <c r="Q540">
        <f>'Raw counts'!Q540/'Raw counts'!Q$1246*10000</f>
        <v>0</v>
      </c>
      <c r="R540">
        <f>'Raw counts'!R540/'Raw counts'!R$1246*10000</f>
        <v>0</v>
      </c>
      <c r="S540">
        <f>'Raw counts'!S540/'Raw counts'!S$1246*10000</f>
        <v>0</v>
      </c>
      <c r="T540">
        <f>'Raw counts'!T540/'Raw counts'!T$1246*10000</f>
        <v>0</v>
      </c>
      <c r="U540">
        <f t="shared" si="32"/>
        <v>0</v>
      </c>
      <c r="V540" t="str">
        <f t="shared" si="33"/>
        <v/>
      </c>
      <c r="W540">
        <f t="shared" si="34"/>
        <v>0</v>
      </c>
      <c r="X540">
        <f t="shared" si="35"/>
        <v>0</v>
      </c>
    </row>
    <row r="541" spans="1:24" x14ac:dyDescent="0.25">
      <c r="A541">
        <v>549</v>
      </c>
      <c r="B541" t="s">
        <v>220</v>
      </c>
      <c r="C541">
        <v>63500</v>
      </c>
      <c r="D541">
        <v>1129</v>
      </c>
      <c r="E541">
        <f>'Raw counts'!E541/'Raw counts'!E$1246*10000</f>
        <v>128.20938372401218</v>
      </c>
      <c r="F541">
        <f>'Raw counts'!F541/'Raw counts'!F$1246*10000</f>
        <v>121.57123275317031</v>
      </c>
      <c r="G541">
        <f>'Raw counts'!G541/'Raw counts'!G$1246*10000</f>
        <v>157.02893674460262</v>
      </c>
      <c r="H541">
        <f>'Raw counts'!H541/'Raw counts'!H$1246*10000</f>
        <v>126.13090786267462</v>
      </c>
      <c r="I541">
        <f>'Raw counts'!I541/'Raw counts'!I$1246*10000</f>
        <v>126.70572432332357</v>
      </c>
      <c r="J541">
        <f>'Raw counts'!J541/'Raw counts'!J$1246*10000</f>
        <v>127.57976204587388</v>
      </c>
      <c r="K541">
        <f>'Raw counts'!K541/'Raw counts'!K$1246*10000</f>
        <v>116.41170450780135</v>
      </c>
      <c r="L541">
        <f>'Raw counts'!L541/'Raw counts'!L$1246*10000</f>
        <v>117.59255113766638</v>
      </c>
      <c r="M541">
        <f>'Raw counts'!M541/'Raw counts'!M$1246*10000</f>
        <v>106.03953956044613</v>
      </c>
      <c r="N541">
        <f>'Raw counts'!N541/'Raw counts'!N$1246*10000</f>
        <v>134.54440545515553</v>
      </c>
      <c r="O541">
        <f>'Raw counts'!O541/'Raw counts'!O$1246*10000</f>
        <v>110.56084162053334</v>
      </c>
      <c r="P541">
        <f>'Raw counts'!P541/'Raw counts'!P$1246*10000</f>
        <v>127.87546872161855</v>
      </c>
      <c r="Q541">
        <f>'Raw counts'!Q541/'Raw counts'!Q$1246*10000</f>
        <v>112.49660279338575</v>
      </c>
      <c r="R541">
        <f>'Raw counts'!R541/'Raw counts'!R$1246*10000</f>
        <v>116.06797584865816</v>
      </c>
      <c r="S541">
        <f>'Raw counts'!S541/'Raw counts'!S$1246*10000</f>
        <v>118.33914148777457</v>
      </c>
      <c r="T541">
        <f>'Raw counts'!T541/'Raw counts'!T$1246*10000</f>
        <v>89.413396514522603</v>
      </c>
      <c r="U541">
        <f t="shared" si="32"/>
        <v>1</v>
      </c>
      <c r="V541">
        <f t="shared" si="33"/>
        <v>6.3962978032547232E-2</v>
      </c>
      <c r="W541">
        <f t="shared" si="34"/>
        <v>126.18141481147265</v>
      </c>
      <c r="X541">
        <f t="shared" si="35"/>
        <v>112.45890449774883</v>
      </c>
    </row>
    <row r="542" spans="1:24" x14ac:dyDescent="0.25">
      <c r="A542">
        <v>550</v>
      </c>
      <c r="B542" t="s">
        <v>832</v>
      </c>
      <c r="C542">
        <v>43500</v>
      </c>
      <c r="D542">
        <v>926</v>
      </c>
      <c r="E542">
        <f>'Raw counts'!E542/'Raw counts'!E$1246*10000</f>
        <v>0</v>
      </c>
      <c r="F542">
        <f>'Raw counts'!F542/'Raw counts'!F$1246*10000</f>
        <v>0</v>
      </c>
      <c r="G542">
        <f>'Raw counts'!G542/'Raw counts'!G$1246*10000</f>
        <v>0</v>
      </c>
      <c r="H542">
        <f>'Raw counts'!H542/'Raw counts'!H$1246*10000</f>
        <v>0</v>
      </c>
      <c r="I542">
        <f>'Raw counts'!I542/'Raw counts'!I$1246*10000</f>
        <v>0</v>
      </c>
      <c r="J542">
        <f>'Raw counts'!J542/'Raw counts'!J$1246*10000</f>
        <v>0</v>
      </c>
      <c r="K542">
        <f>'Raw counts'!K542/'Raw counts'!K$1246*10000</f>
        <v>0</v>
      </c>
      <c r="L542">
        <f>'Raw counts'!L542/'Raw counts'!L$1246*10000</f>
        <v>0</v>
      </c>
      <c r="M542">
        <f>'Raw counts'!M542/'Raw counts'!M$1246*10000</f>
        <v>0</v>
      </c>
      <c r="N542">
        <f>'Raw counts'!N542/'Raw counts'!N$1246*10000</f>
        <v>0</v>
      </c>
      <c r="O542">
        <f>'Raw counts'!O542/'Raw counts'!O$1246*10000</f>
        <v>0</v>
      </c>
      <c r="P542">
        <f>'Raw counts'!P542/'Raw counts'!P$1246*10000</f>
        <v>0</v>
      </c>
      <c r="Q542">
        <f>'Raw counts'!Q542/'Raw counts'!Q$1246*10000</f>
        <v>0</v>
      </c>
      <c r="R542">
        <f>'Raw counts'!R542/'Raw counts'!R$1246*10000</f>
        <v>0</v>
      </c>
      <c r="S542">
        <f>'Raw counts'!S542/'Raw counts'!S$1246*10000</f>
        <v>0</v>
      </c>
      <c r="T542">
        <f>'Raw counts'!T542/'Raw counts'!T$1246*10000</f>
        <v>0</v>
      </c>
      <c r="U542">
        <f t="shared" si="32"/>
        <v>0</v>
      </c>
      <c r="V542" t="str">
        <f t="shared" si="33"/>
        <v/>
      </c>
      <c r="W542">
        <f t="shared" si="34"/>
        <v>0</v>
      </c>
      <c r="X542">
        <f t="shared" si="35"/>
        <v>0</v>
      </c>
    </row>
    <row r="543" spans="1:24" x14ac:dyDescent="0.25">
      <c r="A543">
        <v>551</v>
      </c>
      <c r="B543" t="s">
        <v>833</v>
      </c>
      <c r="C543">
        <v>50500</v>
      </c>
      <c r="D543">
        <v>536</v>
      </c>
      <c r="E543">
        <f>'Raw counts'!E543/'Raw counts'!E$1246*10000</f>
        <v>0</v>
      </c>
      <c r="F543">
        <f>'Raw counts'!F543/'Raw counts'!F$1246*10000</f>
        <v>0</v>
      </c>
      <c r="G543">
        <f>'Raw counts'!G543/'Raw counts'!G$1246*10000</f>
        <v>0</v>
      </c>
      <c r="H543">
        <f>'Raw counts'!H543/'Raw counts'!H$1246*10000</f>
        <v>0</v>
      </c>
      <c r="I543">
        <f>'Raw counts'!I543/'Raw counts'!I$1246*10000</f>
        <v>0</v>
      </c>
      <c r="J543">
        <f>'Raw counts'!J543/'Raw counts'!J$1246*10000</f>
        <v>0</v>
      </c>
      <c r="K543">
        <f>'Raw counts'!K543/'Raw counts'!K$1246*10000</f>
        <v>0</v>
      </c>
      <c r="L543">
        <f>'Raw counts'!L543/'Raw counts'!L$1246*10000</f>
        <v>0</v>
      </c>
      <c r="M543">
        <f>'Raw counts'!M543/'Raw counts'!M$1246*10000</f>
        <v>0</v>
      </c>
      <c r="N543">
        <f>'Raw counts'!N543/'Raw counts'!N$1246*10000</f>
        <v>0</v>
      </c>
      <c r="O543">
        <f>'Raw counts'!O543/'Raw counts'!O$1246*10000</f>
        <v>0</v>
      </c>
      <c r="P543">
        <f>'Raw counts'!P543/'Raw counts'!P$1246*10000</f>
        <v>0</v>
      </c>
      <c r="Q543">
        <f>'Raw counts'!Q543/'Raw counts'!Q$1246*10000</f>
        <v>0</v>
      </c>
      <c r="R543">
        <f>'Raw counts'!R543/'Raw counts'!R$1246*10000</f>
        <v>0</v>
      </c>
      <c r="S543">
        <f>'Raw counts'!S543/'Raw counts'!S$1246*10000</f>
        <v>0</v>
      </c>
      <c r="T543">
        <f>'Raw counts'!T543/'Raw counts'!T$1246*10000</f>
        <v>0</v>
      </c>
      <c r="U543">
        <f t="shared" si="32"/>
        <v>0</v>
      </c>
      <c r="V543" t="str">
        <f t="shared" si="33"/>
        <v/>
      </c>
      <c r="W543">
        <f t="shared" si="34"/>
        <v>0</v>
      </c>
      <c r="X543">
        <f t="shared" si="35"/>
        <v>0</v>
      </c>
    </row>
    <row r="544" spans="1:24" x14ac:dyDescent="0.25">
      <c r="A544">
        <v>552</v>
      </c>
      <c r="B544" t="s">
        <v>834</v>
      </c>
      <c r="C544">
        <v>87700</v>
      </c>
      <c r="D544">
        <v>987</v>
      </c>
      <c r="E544">
        <f>'Raw counts'!E544/'Raw counts'!E$1246*10000</f>
        <v>0</v>
      </c>
      <c r="F544">
        <f>'Raw counts'!F544/'Raw counts'!F$1246*10000</f>
        <v>0</v>
      </c>
      <c r="G544">
        <f>'Raw counts'!G544/'Raw counts'!G$1246*10000</f>
        <v>0</v>
      </c>
      <c r="H544">
        <f>'Raw counts'!H544/'Raw counts'!H$1246*10000</f>
        <v>0</v>
      </c>
      <c r="I544">
        <f>'Raw counts'!I544/'Raw counts'!I$1246*10000</f>
        <v>0</v>
      </c>
      <c r="J544">
        <f>'Raw counts'!J544/'Raw counts'!J$1246*10000</f>
        <v>0</v>
      </c>
      <c r="K544">
        <f>'Raw counts'!K544/'Raw counts'!K$1246*10000</f>
        <v>0</v>
      </c>
      <c r="L544">
        <f>'Raw counts'!L544/'Raw counts'!L$1246*10000</f>
        <v>0</v>
      </c>
      <c r="M544">
        <f>'Raw counts'!M544/'Raw counts'!M$1246*10000</f>
        <v>0</v>
      </c>
      <c r="N544">
        <f>'Raw counts'!N544/'Raw counts'!N$1246*10000</f>
        <v>0</v>
      </c>
      <c r="O544">
        <f>'Raw counts'!O544/'Raw counts'!O$1246*10000</f>
        <v>0</v>
      </c>
      <c r="P544">
        <f>'Raw counts'!P544/'Raw counts'!P$1246*10000</f>
        <v>0</v>
      </c>
      <c r="Q544">
        <f>'Raw counts'!Q544/'Raw counts'!Q$1246*10000</f>
        <v>0</v>
      </c>
      <c r="R544">
        <f>'Raw counts'!R544/'Raw counts'!R$1246*10000</f>
        <v>0</v>
      </c>
      <c r="S544">
        <f>'Raw counts'!S544/'Raw counts'!S$1246*10000</f>
        <v>0</v>
      </c>
      <c r="T544">
        <f>'Raw counts'!T544/'Raw counts'!T$1246*10000</f>
        <v>0</v>
      </c>
      <c r="U544">
        <f t="shared" si="32"/>
        <v>0</v>
      </c>
      <c r="V544" t="str">
        <f t="shared" si="33"/>
        <v/>
      </c>
      <c r="W544">
        <f t="shared" si="34"/>
        <v>0</v>
      </c>
      <c r="X544">
        <f t="shared" si="35"/>
        <v>0</v>
      </c>
    </row>
    <row r="545" spans="1:24" x14ac:dyDescent="0.25">
      <c r="A545">
        <v>553</v>
      </c>
      <c r="B545" t="s">
        <v>835</v>
      </c>
      <c r="C545">
        <v>105200</v>
      </c>
      <c r="D545">
        <v>1123</v>
      </c>
      <c r="E545">
        <f>'Raw counts'!E545/'Raw counts'!E$1246*10000</f>
        <v>0</v>
      </c>
      <c r="F545">
        <f>'Raw counts'!F545/'Raw counts'!F$1246*10000</f>
        <v>0</v>
      </c>
      <c r="G545">
        <f>'Raw counts'!G545/'Raw counts'!G$1246*10000</f>
        <v>0</v>
      </c>
      <c r="H545">
        <f>'Raw counts'!H545/'Raw counts'!H$1246*10000</f>
        <v>0</v>
      </c>
      <c r="I545">
        <f>'Raw counts'!I545/'Raw counts'!I$1246*10000</f>
        <v>0</v>
      </c>
      <c r="J545">
        <f>'Raw counts'!J545/'Raw counts'!J$1246*10000</f>
        <v>0</v>
      </c>
      <c r="K545">
        <f>'Raw counts'!K545/'Raw counts'!K$1246*10000</f>
        <v>0</v>
      </c>
      <c r="L545">
        <f>'Raw counts'!L545/'Raw counts'!L$1246*10000</f>
        <v>0</v>
      </c>
      <c r="M545">
        <f>'Raw counts'!M545/'Raw counts'!M$1246*10000</f>
        <v>0</v>
      </c>
      <c r="N545">
        <f>'Raw counts'!N545/'Raw counts'!N$1246*10000</f>
        <v>0</v>
      </c>
      <c r="O545">
        <f>'Raw counts'!O545/'Raw counts'!O$1246*10000</f>
        <v>0</v>
      </c>
      <c r="P545">
        <f>'Raw counts'!P545/'Raw counts'!P$1246*10000</f>
        <v>0</v>
      </c>
      <c r="Q545">
        <f>'Raw counts'!Q545/'Raw counts'!Q$1246*10000</f>
        <v>0</v>
      </c>
      <c r="R545">
        <f>'Raw counts'!R545/'Raw counts'!R$1246*10000</f>
        <v>0</v>
      </c>
      <c r="S545">
        <f>'Raw counts'!S545/'Raw counts'!S$1246*10000</f>
        <v>0</v>
      </c>
      <c r="T545">
        <f>'Raw counts'!T545/'Raw counts'!T$1246*10000</f>
        <v>0</v>
      </c>
      <c r="U545">
        <f t="shared" si="32"/>
        <v>0</v>
      </c>
      <c r="V545" t="str">
        <f t="shared" si="33"/>
        <v/>
      </c>
      <c r="W545">
        <f t="shared" si="34"/>
        <v>0</v>
      </c>
      <c r="X545">
        <f t="shared" si="35"/>
        <v>0</v>
      </c>
    </row>
    <row r="546" spans="1:24" x14ac:dyDescent="0.25">
      <c r="A546">
        <v>554</v>
      </c>
      <c r="B546" t="s">
        <v>836</v>
      </c>
      <c r="C546">
        <v>53700</v>
      </c>
      <c r="D546">
        <v>359</v>
      </c>
      <c r="E546">
        <f>'Raw counts'!E546/'Raw counts'!E$1246*10000</f>
        <v>0</v>
      </c>
      <c r="F546">
        <f>'Raw counts'!F546/'Raw counts'!F$1246*10000</f>
        <v>0</v>
      </c>
      <c r="G546">
        <f>'Raw counts'!G546/'Raw counts'!G$1246*10000</f>
        <v>0</v>
      </c>
      <c r="H546">
        <f>'Raw counts'!H546/'Raw counts'!H$1246*10000</f>
        <v>0</v>
      </c>
      <c r="I546">
        <f>'Raw counts'!I546/'Raw counts'!I$1246*10000</f>
        <v>0</v>
      </c>
      <c r="J546">
        <f>'Raw counts'!J546/'Raw counts'!J$1246*10000</f>
        <v>0</v>
      </c>
      <c r="K546">
        <f>'Raw counts'!K546/'Raw counts'!K$1246*10000</f>
        <v>0</v>
      </c>
      <c r="L546">
        <f>'Raw counts'!L546/'Raw counts'!L$1246*10000</f>
        <v>0</v>
      </c>
      <c r="M546">
        <f>'Raw counts'!M546/'Raw counts'!M$1246*10000</f>
        <v>0</v>
      </c>
      <c r="N546">
        <f>'Raw counts'!N546/'Raw counts'!N$1246*10000</f>
        <v>0</v>
      </c>
      <c r="O546">
        <f>'Raw counts'!O546/'Raw counts'!O$1246*10000</f>
        <v>0</v>
      </c>
      <c r="P546">
        <f>'Raw counts'!P546/'Raw counts'!P$1246*10000</f>
        <v>0</v>
      </c>
      <c r="Q546">
        <f>'Raw counts'!Q546/'Raw counts'!Q$1246*10000</f>
        <v>0</v>
      </c>
      <c r="R546">
        <f>'Raw counts'!R546/'Raw counts'!R$1246*10000</f>
        <v>0</v>
      </c>
      <c r="S546">
        <f>'Raw counts'!S546/'Raw counts'!S$1246*10000</f>
        <v>0</v>
      </c>
      <c r="T546">
        <f>'Raw counts'!T546/'Raw counts'!T$1246*10000</f>
        <v>0</v>
      </c>
      <c r="U546">
        <f t="shared" si="32"/>
        <v>0</v>
      </c>
      <c r="V546" t="str">
        <f t="shared" si="33"/>
        <v/>
      </c>
      <c r="W546">
        <f t="shared" si="34"/>
        <v>0</v>
      </c>
      <c r="X546">
        <f t="shared" si="35"/>
        <v>0</v>
      </c>
    </row>
    <row r="547" spans="1:24" x14ac:dyDescent="0.25">
      <c r="A547">
        <v>555</v>
      </c>
      <c r="B547" t="s">
        <v>837</v>
      </c>
      <c r="C547">
        <v>80600</v>
      </c>
      <c r="D547">
        <v>128</v>
      </c>
      <c r="E547">
        <f>'Raw counts'!E547/'Raw counts'!E$1246*10000</f>
        <v>0</v>
      </c>
      <c r="F547">
        <f>'Raw counts'!F547/'Raw counts'!F$1246*10000</f>
        <v>0</v>
      </c>
      <c r="G547">
        <f>'Raw counts'!G547/'Raw counts'!G$1246*10000</f>
        <v>0</v>
      </c>
      <c r="H547">
        <f>'Raw counts'!H547/'Raw counts'!H$1246*10000</f>
        <v>0</v>
      </c>
      <c r="I547">
        <f>'Raw counts'!I547/'Raw counts'!I$1246*10000</f>
        <v>0</v>
      </c>
      <c r="J547">
        <f>'Raw counts'!J547/'Raw counts'!J$1246*10000</f>
        <v>0</v>
      </c>
      <c r="K547">
        <f>'Raw counts'!K547/'Raw counts'!K$1246*10000</f>
        <v>0</v>
      </c>
      <c r="L547">
        <f>'Raw counts'!L547/'Raw counts'!L$1246*10000</f>
        <v>0</v>
      </c>
      <c r="M547">
        <f>'Raw counts'!M547/'Raw counts'!M$1246*10000</f>
        <v>0</v>
      </c>
      <c r="N547">
        <f>'Raw counts'!N547/'Raw counts'!N$1246*10000</f>
        <v>0</v>
      </c>
      <c r="O547">
        <f>'Raw counts'!O547/'Raw counts'!O$1246*10000</f>
        <v>0</v>
      </c>
      <c r="P547">
        <f>'Raw counts'!P547/'Raw counts'!P$1246*10000</f>
        <v>0</v>
      </c>
      <c r="Q547">
        <f>'Raw counts'!Q547/'Raw counts'!Q$1246*10000</f>
        <v>0</v>
      </c>
      <c r="R547">
        <f>'Raw counts'!R547/'Raw counts'!R$1246*10000</f>
        <v>0</v>
      </c>
      <c r="S547">
        <f>'Raw counts'!S547/'Raw counts'!S$1246*10000</f>
        <v>0</v>
      </c>
      <c r="T547">
        <f>'Raw counts'!T547/'Raw counts'!T$1246*10000</f>
        <v>0</v>
      </c>
      <c r="U547">
        <f t="shared" si="32"/>
        <v>0</v>
      </c>
      <c r="V547" t="str">
        <f t="shared" si="33"/>
        <v/>
      </c>
      <c r="W547">
        <f t="shared" si="34"/>
        <v>0</v>
      </c>
      <c r="X547">
        <f t="shared" si="35"/>
        <v>0</v>
      </c>
    </row>
    <row r="548" spans="1:24" x14ac:dyDescent="0.25">
      <c r="A548">
        <v>556</v>
      </c>
      <c r="B548" t="s">
        <v>221</v>
      </c>
      <c r="C548">
        <v>8700</v>
      </c>
      <c r="D548">
        <v>44</v>
      </c>
      <c r="E548">
        <f>'Raw counts'!E548/'Raw counts'!E$1246*10000</f>
        <v>2.734710762226312</v>
      </c>
      <c r="F548">
        <f>'Raw counts'!F548/'Raw counts'!F$1246*10000</f>
        <v>1.4731900655994539</v>
      </c>
      <c r="G548">
        <f>'Raw counts'!G548/'Raw counts'!G$1246*10000</f>
        <v>1.0165771500234806</v>
      </c>
      <c r="H548">
        <f>'Raw counts'!H548/'Raw counts'!H$1246*10000</f>
        <v>0.75997008371733943</v>
      </c>
      <c r="I548">
        <f>'Raw counts'!I548/'Raw counts'!I$1246*10000</f>
        <v>2.0033415286508789</v>
      </c>
      <c r="J548">
        <f>'Raw counts'!J548/'Raw counts'!J$1246*10000</f>
        <v>0.72437479271506444</v>
      </c>
      <c r="K548">
        <f>'Raw counts'!K548/'Raw counts'!K$1246*10000</f>
        <v>15.259609830191391</v>
      </c>
      <c r="L548">
        <f>'Raw counts'!L548/'Raw counts'!L$1246*10000</f>
        <v>2.2046483484131278</v>
      </c>
      <c r="M548">
        <f>'Raw counts'!M548/'Raw counts'!M$1246*10000</f>
        <v>11.448758069754735</v>
      </c>
      <c r="N548">
        <f>'Raw counts'!N548/'Raw counts'!N$1246*10000</f>
        <v>0.47821983060042456</v>
      </c>
      <c r="O548">
        <f>'Raw counts'!O548/'Raw counts'!O$1246*10000</f>
        <v>0.90630888244599062</v>
      </c>
      <c r="P548">
        <f>'Raw counts'!P548/'Raw counts'!P$1246*10000</f>
        <v>4.7525324030645129</v>
      </c>
      <c r="Q548">
        <f>'Raw counts'!Q548/'Raw counts'!Q$1246*10000</f>
        <v>1.5004846764244542</v>
      </c>
      <c r="R548">
        <f>'Raw counts'!R548/'Raw counts'!R$1246*10000</f>
        <v>3.3791747315790044</v>
      </c>
      <c r="S548">
        <f>'Raw counts'!S548/'Raw counts'!S$1246*10000</f>
        <v>2.2194604785994754</v>
      </c>
      <c r="T548">
        <f>'Raw counts'!T548/'Raw counts'!T$1246*10000</f>
        <v>1.4266279770620065</v>
      </c>
      <c r="U548">
        <f t="shared" si="32"/>
        <v>1</v>
      </c>
      <c r="V548">
        <f t="shared" si="33"/>
        <v>0.51836491075615976</v>
      </c>
      <c r="W548">
        <f t="shared" si="34"/>
        <v>3.8103400461892205</v>
      </c>
      <c r="X548">
        <f t="shared" si="35"/>
        <v>2.3640981915292403</v>
      </c>
    </row>
    <row r="549" spans="1:24" x14ac:dyDescent="0.25">
      <c r="A549">
        <v>557</v>
      </c>
      <c r="B549" t="s">
        <v>838</v>
      </c>
      <c r="C549">
        <v>75300</v>
      </c>
      <c r="D549">
        <v>331</v>
      </c>
      <c r="E549">
        <f>'Raw counts'!E549/'Raw counts'!E$1246*10000</f>
        <v>0</v>
      </c>
      <c r="F549">
        <f>'Raw counts'!F549/'Raw counts'!F$1246*10000</f>
        <v>0</v>
      </c>
      <c r="G549">
        <f>'Raw counts'!G549/'Raw counts'!G$1246*10000</f>
        <v>0</v>
      </c>
      <c r="H549">
        <f>'Raw counts'!H549/'Raw counts'!H$1246*10000</f>
        <v>0</v>
      </c>
      <c r="I549">
        <f>'Raw counts'!I549/'Raw counts'!I$1246*10000</f>
        <v>0</v>
      </c>
      <c r="J549">
        <f>'Raw counts'!J549/'Raw counts'!J$1246*10000</f>
        <v>0</v>
      </c>
      <c r="K549">
        <f>'Raw counts'!K549/'Raw counts'!K$1246*10000</f>
        <v>0</v>
      </c>
      <c r="L549">
        <f>'Raw counts'!L549/'Raw counts'!L$1246*10000</f>
        <v>0</v>
      </c>
      <c r="M549">
        <f>'Raw counts'!M549/'Raw counts'!M$1246*10000</f>
        <v>0</v>
      </c>
      <c r="N549">
        <f>'Raw counts'!N549/'Raw counts'!N$1246*10000</f>
        <v>0</v>
      </c>
      <c r="O549">
        <f>'Raw counts'!O549/'Raw counts'!O$1246*10000</f>
        <v>0</v>
      </c>
      <c r="P549">
        <f>'Raw counts'!P549/'Raw counts'!P$1246*10000</f>
        <v>0</v>
      </c>
      <c r="Q549">
        <f>'Raw counts'!Q549/'Raw counts'!Q$1246*10000</f>
        <v>0</v>
      </c>
      <c r="R549">
        <f>'Raw counts'!R549/'Raw counts'!R$1246*10000</f>
        <v>0</v>
      </c>
      <c r="S549">
        <f>'Raw counts'!S549/'Raw counts'!S$1246*10000</f>
        <v>0</v>
      </c>
      <c r="T549">
        <f>'Raw counts'!T549/'Raw counts'!T$1246*10000</f>
        <v>0</v>
      </c>
      <c r="U549">
        <f t="shared" si="32"/>
        <v>0</v>
      </c>
      <c r="V549" t="str">
        <f t="shared" si="33"/>
        <v/>
      </c>
      <c r="W549">
        <f t="shared" si="34"/>
        <v>0</v>
      </c>
      <c r="X549">
        <f t="shared" si="35"/>
        <v>0</v>
      </c>
    </row>
    <row r="550" spans="1:24" x14ac:dyDescent="0.25">
      <c r="A550">
        <v>558</v>
      </c>
      <c r="B550" t="s">
        <v>222</v>
      </c>
      <c r="C550">
        <v>3600</v>
      </c>
      <c r="D550">
        <v>353</v>
      </c>
      <c r="E550">
        <f>'Raw counts'!E550/'Raw counts'!E$1246*10000</f>
        <v>6.603930155883468</v>
      </c>
      <c r="F550">
        <f>'Raw counts'!F550/'Raw counts'!F$1246*10000</f>
        <v>14.151123803210139</v>
      </c>
      <c r="G550">
        <f>'Raw counts'!G550/'Raw counts'!G$1246*10000</f>
        <v>9.0648928304532799</v>
      </c>
      <c r="H550">
        <f>'Raw counts'!H550/'Raw counts'!H$1246*10000</f>
        <v>29.307100291925018</v>
      </c>
      <c r="I550">
        <f>'Raw counts'!I550/'Raw counts'!I$1246*10000</f>
        <v>10.027962370943444</v>
      </c>
      <c r="J550">
        <f>'Raw counts'!J550/'Raw counts'!J$1246*10000</f>
        <v>5.5914550115361168</v>
      </c>
      <c r="K550">
        <f>'Raw counts'!K550/'Raw counts'!K$1246*10000</f>
        <v>4.9262383771563281</v>
      </c>
      <c r="L550">
        <f>'Raw counts'!L550/'Raw counts'!L$1246*10000</f>
        <v>8.0791882552616485</v>
      </c>
      <c r="M550">
        <f>'Raw counts'!M550/'Raw counts'!M$1246*10000</f>
        <v>18.993174221454613</v>
      </c>
      <c r="N550">
        <f>'Raw counts'!N550/'Raw counts'!N$1246*10000</f>
        <v>9.3292065313853314</v>
      </c>
      <c r="O550">
        <f>'Raw counts'!O550/'Raw counts'!O$1246*10000</f>
        <v>12.202012270980166</v>
      </c>
      <c r="P550">
        <f>'Raw counts'!P550/'Raw counts'!P$1246*10000</f>
        <v>7.4248987909657096</v>
      </c>
      <c r="Q550">
        <f>'Raw counts'!Q550/'Raw counts'!Q$1246*10000</f>
        <v>5.7485455980897138</v>
      </c>
      <c r="R550">
        <f>'Raw counts'!R550/'Raw counts'!R$1246*10000</f>
        <v>3.3791747315790044</v>
      </c>
      <c r="S550">
        <f>'Raw counts'!S550/'Raw counts'!S$1246*10000</f>
        <v>25.85784695347909</v>
      </c>
      <c r="T550">
        <f>'Raw counts'!T550/'Raw counts'!T$1246*10000</f>
        <v>35.344878780990761</v>
      </c>
      <c r="U550">
        <f t="shared" si="32"/>
        <v>1</v>
      </c>
      <c r="V550">
        <f t="shared" si="33"/>
        <v>0.5112615566374723</v>
      </c>
      <c r="W550">
        <f t="shared" si="34"/>
        <v>11.607427184920937</v>
      </c>
      <c r="X550">
        <f t="shared" si="35"/>
        <v>14.992892854347408</v>
      </c>
    </row>
    <row r="551" spans="1:24" x14ac:dyDescent="0.25">
      <c r="A551">
        <v>559</v>
      </c>
      <c r="B551" t="s">
        <v>839</v>
      </c>
      <c r="C551">
        <v>50600</v>
      </c>
      <c r="D551">
        <v>536</v>
      </c>
      <c r="E551">
        <f>'Raw counts'!E551/'Raw counts'!E$1246*10000</f>
        <v>0</v>
      </c>
      <c r="F551">
        <f>'Raw counts'!F551/'Raw counts'!F$1246*10000</f>
        <v>0</v>
      </c>
      <c r="G551">
        <f>'Raw counts'!G551/'Raw counts'!G$1246*10000</f>
        <v>0</v>
      </c>
      <c r="H551">
        <f>'Raw counts'!H551/'Raw counts'!H$1246*10000</f>
        <v>0</v>
      </c>
      <c r="I551">
        <f>'Raw counts'!I551/'Raw counts'!I$1246*10000</f>
        <v>0</v>
      </c>
      <c r="J551">
        <f>'Raw counts'!J551/'Raw counts'!J$1246*10000</f>
        <v>0</v>
      </c>
      <c r="K551">
        <f>'Raw counts'!K551/'Raw counts'!K$1246*10000</f>
        <v>0</v>
      </c>
      <c r="L551">
        <f>'Raw counts'!L551/'Raw counts'!L$1246*10000</f>
        <v>0</v>
      </c>
      <c r="M551">
        <f>'Raw counts'!M551/'Raw counts'!M$1246*10000</f>
        <v>0</v>
      </c>
      <c r="N551">
        <f>'Raw counts'!N551/'Raw counts'!N$1246*10000</f>
        <v>0</v>
      </c>
      <c r="O551">
        <f>'Raw counts'!O551/'Raw counts'!O$1246*10000</f>
        <v>0</v>
      </c>
      <c r="P551">
        <f>'Raw counts'!P551/'Raw counts'!P$1246*10000</f>
        <v>0</v>
      </c>
      <c r="Q551">
        <f>'Raw counts'!Q551/'Raw counts'!Q$1246*10000</f>
        <v>0</v>
      </c>
      <c r="R551">
        <f>'Raw counts'!R551/'Raw counts'!R$1246*10000</f>
        <v>0</v>
      </c>
      <c r="S551">
        <f>'Raw counts'!S551/'Raw counts'!S$1246*10000</f>
        <v>0</v>
      </c>
      <c r="T551">
        <f>'Raw counts'!T551/'Raw counts'!T$1246*10000</f>
        <v>0</v>
      </c>
      <c r="U551">
        <f t="shared" si="32"/>
        <v>0</v>
      </c>
      <c r="V551" t="str">
        <f t="shared" si="33"/>
        <v/>
      </c>
      <c r="W551">
        <f t="shared" si="34"/>
        <v>0</v>
      </c>
      <c r="X551">
        <f t="shared" si="35"/>
        <v>0</v>
      </c>
    </row>
    <row r="552" spans="1:24" x14ac:dyDescent="0.25">
      <c r="A552">
        <v>560</v>
      </c>
      <c r="B552" t="s">
        <v>840</v>
      </c>
      <c r="C552">
        <v>89900</v>
      </c>
      <c r="D552">
        <v>607</v>
      </c>
      <c r="E552">
        <f>'Raw counts'!E552/'Raw counts'!E$1246*10000</f>
        <v>0</v>
      </c>
      <c r="F552">
        <f>'Raw counts'!F552/'Raw counts'!F$1246*10000</f>
        <v>0</v>
      </c>
      <c r="G552">
        <f>'Raw counts'!G552/'Raw counts'!G$1246*10000</f>
        <v>0</v>
      </c>
      <c r="H552">
        <f>'Raw counts'!H552/'Raw counts'!H$1246*10000</f>
        <v>0</v>
      </c>
      <c r="I552">
        <f>'Raw counts'!I552/'Raw counts'!I$1246*10000</f>
        <v>0</v>
      </c>
      <c r="J552">
        <f>'Raw counts'!J552/'Raw counts'!J$1246*10000</f>
        <v>0</v>
      </c>
      <c r="K552">
        <f>'Raw counts'!K552/'Raw counts'!K$1246*10000</f>
        <v>0</v>
      </c>
      <c r="L552">
        <f>'Raw counts'!L552/'Raw counts'!L$1246*10000</f>
        <v>0</v>
      </c>
      <c r="M552">
        <f>'Raw counts'!M552/'Raw counts'!M$1246*10000</f>
        <v>0</v>
      </c>
      <c r="N552">
        <f>'Raw counts'!N552/'Raw counts'!N$1246*10000</f>
        <v>0</v>
      </c>
      <c r="O552">
        <f>'Raw counts'!O552/'Raw counts'!O$1246*10000</f>
        <v>0</v>
      </c>
      <c r="P552">
        <f>'Raw counts'!P552/'Raw counts'!P$1246*10000</f>
        <v>0</v>
      </c>
      <c r="Q552">
        <f>'Raw counts'!Q552/'Raw counts'!Q$1246*10000</f>
        <v>0</v>
      </c>
      <c r="R552">
        <f>'Raw counts'!R552/'Raw counts'!R$1246*10000</f>
        <v>0</v>
      </c>
      <c r="S552">
        <f>'Raw counts'!S552/'Raw counts'!S$1246*10000</f>
        <v>0</v>
      </c>
      <c r="T552">
        <f>'Raw counts'!T552/'Raw counts'!T$1246*10000</f>
        <v>0</v>
      </c>
      <c r="U552">
        <f t="shared" si="32"/>
        <v>0</v>
      </c>
      <c r="V552" t="str">
        <f t="shared" si="33"/>
        <v/>
      </c>
      <c r="W552">
        <f t="shared" si="34"/>
        <v>0</v>
      </c>
      <c r="X552">
        <f t="shared" si="35"/>
        <v>0</v>
      </c>
    </row>
    <row r="553" spans="1:24" x14ac:dyDescent="0.25">
      <c r="A553">
        <v>561</v>
      </c>
      <c r="B553" t="s">
        <v>841</v>
      </c>
      <c r="C553">
        <v>13600</v>
      </c>
      <c r="D553">
        <v>669</v>
      </c>
      <c r="E553">
        <f>'Raw counts'!E553/'Raw counts'!E$1246*10000</f>
        <v>0</v>
      </c>
      <c r="F553">
        <f>'Raw counts'!F553/'Raw counts'!F$1246*10000</f>
        <v>0</v>
      </c>
      <c r="G553">
        <f>'Raw counts'!G553/'Raw counts'!G$1246*10000</f>
        <v>0</v>
      </c>
      <c r="H553">
        <f>'Raw counts'!H553/'Raw counts'!H$1246*10000</f>
        <v>0</v>
      </c>
      <c r="I553">
        <f>'Raw counts'!I553/'Raw counts'!I$1246*10000</f>
        <v>0</v>
      </c>
      <c r="J553">
        <f>'Raw counts'!J553/'Raw counts'!J$1246*10000</f>
        <v>0</v>
      </c>
      <c r="K553">
        <f>'Raw counts'!K553/'Raw counts'!K$1246*10000</f>
        <v>0</v>
      </c>
      <c r="L553">
        <f>'Raw counts'!L553/'Raw counts'!L$1246*10000</f>
        <v>0</v>
      </c>
      <c r="M553">
        <f>'Raw counts'!M553/'Raw counts'!M$1246*10000</f>
        <v>0</v>
      </c>
      <c r="N553">
        <f>'Raw counts'!N553/'Raw counts'!N$1246*10000</f>
        <v>0</v>
      </c>
      <c r="O553">
        <f>'Raw counts'!O553/'Raw counts'!O$1246*10000</f>
        <v>0</v>
      </c>
      <c r="P553">
        <f>'Raw counts'!P553/'Raw counts'!P$1246*10000</f>
        <v>0</v>
      </c>
      <c r="Q553">
        <f>'Raw counts'!Q553/'Raw counts'!Q$1246*10000</f>
        <v>0</v>
      </c>
      <c r="R553">
        <f>'Raw counts'!R553/'Raw counts'!R$1246*10000</f>
        <v>0</v>
      </c>
      <c r="S553">
        <f>'Raw counts'!S553/'Raw counts'!S$1246*10000</f>
        <v>0</v>
      </c>
      <c r="T553">
        <f>'Raw counts'!T553/'Raw counts'!T$1246*10000</f>
        <v>0</v>
      </c>
      <c r="U553">
        <f t="shared" si="32"/>
        <v>0</v>
      </c>
      <c r="V553" t="str">
        <f t="shared" si="33"/>
        <v/>
      </c>
      <c r="W553">
        <f t="shared" si="34"/>
        <v>0</v>
      </c>
      <c r="X553">
        <f t="shared" si="35"/>
        <v>0</v>
      </c>
    </row>
    <row r="554" spans="1:24" x14ac:dyDescent="0.25">
      <c r="A554">
        <v>562</v>
      </c>
      <c r="B554" t="s">
        <v>842</v>
      </c>
      <c r="C554">
        <v>53800</v>
      </c>
      <c r="D554">
        <v>359</v>
      </c>
      <c r="E554">
        <f>'Raw counts'!E554/'Raw counts'!E$1246*10000</f>
        <v>0</v>
      </c>
      <c r="F554">
        <f>'Raw counts'!F554/'Raw counts'!F$1246*10000</f>
        <v>0</v>
      </c>
      <c r="G554">
        <f>'Raw counts'!G554/'Raw counts'!G$1246*10000</f>
        <v>0</v>
      </c>
      <c r="H554">
        <f>'Raw counts'!H554/'Raw counts'!H$1246*10000</f>
        <v>0</v>
      </c>
      <c r="I554">
        <f>'Raw counts'!I554/'Raw counts'!I$1246*10000</f>
        <v>0</v>
      </c>
      <c r="J554">
        <f>'Raw counts'!J554/'Raw counts'!J$1246*10000</f>
        <v>0</v>
      </c>
      <c r="K554">
        <f>'Raw counts'!K554/'Raw counts'!K$1246*10000</f>
        <v>0</v>
      </c>
      <c r="L554">
        <f>'Raw counts'!L554/'Raw counts'!L$1246*10000</f>
        <v>0</v>
      </c>
      <c r="M554">
        <f>'Raw counts'!M554/'Raw counts'!M$1246*10000</f>
        <v>0</v>
      </c>
      <c r="N554">
        <f>'Raw counts'!N554/'Raw counts'!N$1246*10000</f>
        <v>0</v>
      </c>
      <c r="O554">
        <f>'Raw counts'!O554/'Raw counts'!O$1246*10000</f>
        <v>0</v>
      </c>
      <c r="P554">
        <f>'Raw counts'!P554/'Raw counts'!P$1246*10000</f>
        <v>0</v>
      </c>
      <c r="Q554">
        <f>'Raw counts'!Q554/'Raw counts'!Q$1246*10000</f>
        <v>0</v>
      </c>
      <c r="R554">
        <f>'Raw counts'!R554/'Raw counts'!R$1246*10000</f>
        <v>0</v>
      </c>
      <c r="S554">
        <f>'Raw counts'!S554/'Raw counts'!S$1246*10000</f>
        <v>0</v>
      </c>
      <c r="T554">
        <f>'Raw counts'!T554/'Raw counts'!T$1246*10000</f>
        <v>0</v>
      </c>
      <c r="U554">
        <f t="shared" si="32"/>
        <v>0</v>
      </c>
      <c r="V554" t="str">
        <f t="shared" si="33"/>
        <v/>
      </c>
      <c r="W554">
        <f t="shared" si="34"/>
        <v>0</v>
      </c>
      <c r="X554">
        <f t="shared" si="35"/>
        <v>0</v>
      </c>
    </row>
    <row r="555" spans="1:24" x14ac:dyDescent="0.25">
      <c r="A555">
        <v>563</v>
      </c>
      <c r="B555" t="s">
        <v>843</v>
      </c>
      <c r="C555">
        <v>115700</v>
      </c>
      <c r="D555">
        <v>70</v>
      </c>
      <c r="E555">
        <f>'Raw counts'!E555/'Raw counts'!E$1246*10000</f>
        <v>0</v>
      </c>
      <c r="F555">
        <f>'Raw counts'!F555/'Raw counts'!F$1246*10000</f>
        <v>0</v>
      </c>
      <c r="G555">
        <f>'Raw counts'!G555/'Raw counts'!G$1246*10000</f>
        <v>0</v>
      </c>
      <c r="H555">
        <f>'Raw counts'!H555/'Raw counts'!H$1246*10000</f>
        <v>0</v>
      </c>
      <c r="I555">
        <f>'Raw counts'!I555/'Raw counts'!I$1246*10000</f>
        <v>0</v>
      </c>
      <c r="J555">
        <f>'Raw counts'!J555/'Raw counts'!J$1246*10000</f>
        <v>0</v>
      </c>
      <c r="K555">
        <f>'Raw counts'!K555/'Raw counts'!K$1246*10000</f>
        <v>0</v>
      </c>
      <c r="L555">
        <f>'Raw counts'!L555/'Raw counts'!L$1246*10000</f>
        <v>0</v>
      </c>
      <c r="M555">
        <f>'Raw counts'!M555/'Raw counts'!M$1246*10000</f>
        <v>0</v>
      </c>
      <c r="N555">
        <f>'Raw counts'!N555/'Raw counts'!N$1246*10000</f>
        <v>0</v>
      </c>
      <c r="O555">
        <f>'Raw counts'!O555/'Raw counts'!O$1246*10000</f>
        <v>0</v>
      </c>
      <c r="P555">
        <f>'Raw counts'!P555/'Raw counts'!P$1246*10000</f>
        <v>0</v>
      </c>
      <c r="Q555">
        <f>'Raw counts'!Q555/'Raw counts'!Q$1246*10000</f>
        <v>0</v>
      </c>
      <c r="R555">
        <f>'Raw counts'!R555/'Raw counts'!R$1246*10000</f>
        <v>0</v>
      </c>
      <c r="S555">
        <f>'Raw counts'!S555/'Raw counts'!S$1246*10000</f>
        <v>0</v>
      </c>
      <c r="T555">
        <f>'Raw counts'!T555/'Raw counts'!T$1246*10000</f>
        <v>0</v>
      </c>
      <c r="U555">
        <f t="shared" si="32"/>
        <v>0</v>
      </c>
      <c r="V555" t="str">
        <f t="shared" si="33"/>
        <v/>
      </c>
      <c r="W555">
        <f t="shared" si="34"/>
        <v>0</v>
      </c>
      <c r="X555">
        <f t="shared" si="35"/>
        <v>0</v>
      </c>
    </row>
    <row r="556" spans="1:24" x14ac:dyDescent="0.25">
      <c r="A556">
        <v>564</v>
      </c>
      <c r="B556" t="s">
        <v>223</v>
      </c>
      <c r="C556">
        <v>52500</v>
      </c>
      <c r="D556">
        <v>904</v>
      </c>
      <c r="E556">
        <f>'Raw counts'!E556/'Raw counts'!E$1246*10000</f>
        <v>1.5556144553243876</v>
      </c>
      <c r="F556">
        <f>'Raw counts'!F556/'Raw counts'!F$1246*10000</f>
        <v>1.19932780981494</v>
      </c>
      <c r="G556">
        <f>'Raw counts'!G556/'Raw counts'!G$1246*10000</f>
        <v>1.6017288754028496</v>
      </c>
      <c r="H556">
        <f>'Raw counts'!H556/'Raw counts'!H$1246*10000</f>
        <v>0.90472629013968975</v>
      </c>
      <c r="I556">
        <f>'Raw counts'!I556/'Raw counts'!I$1246*10000</f>
        <v>0.14068409611312352</v>
      </c>
      <c r="J556">
        <f>'Raw counts'!J556/'Raw counts'!J$1246*10000</f>
        <v>0</v>
      </c>
      <c r="K556">
        <f>'Raw counts'!K556/'Raw counts'!K$1246*10000</f>
        <v>2.3458277986458709E-2</v>
      </c>
      <c r="L556">
        <f>'Raw counts'!L556/'Raw counts'!L$1246*10000</f>
        <v>0.94969467316257827</v>
      </c>
      <c r="M556">
        <f>'Raw counts'!M556/'Raw counts'!M$1246*10000</f>
        <v>1.6964280386308206</v>
      </c>
      <c r="N556">
        <f>'Raw counts'!N556/'Raw counts'!N$1246*10000</f>
        <v>0.56445619349558318</v>
      </c>
      <c r="O556">
        <f>'Raw counts'!O556/'Raw counts'!O$1246*10000</f>
        <v>0</v>
      </c>
      <c r="P556">
        <f>'Raw counts'!P556/'Raw counts'!P$1246*10000</f>
        <v>0.63201216250177294</v>
      </c>
      <c r="Q556">
        <f>'Raw counts'!Q556/'Raw counts'!Q$1246*10000</f>
        <v>0.76017932282430967</v>
      </c>
      <c r="R556">
        <f>'Raw counts'!R556/'Raw counts'!R$1246*10000</f>
        <v>0.86790354048153751</v>
      </c>
      <c r="S556">
        <f>'Raw counts'!S556/'Raw counts'!S$1246*10000</f>
        <v>0.70773612200238356</v>
      </c>
      <c r="T556">
        <f>'Raw counts'!T556/'Raw counts'!T$1246*10000</f>
        <v>0.19112719309921616</v>
      </c>
      <c r="U556">
        <f t="shared" si="32"/>
        <v>1</v>
      </c>
      <c r="V556">
        <f t="shared" si="33"/>
        <v>0.26921202620127566</v>
      </c>
      <c r="W556">
        <f t="shared" si="34"/>
        <v>0.86361187100704329</v>
      </c>
      <c r="X556">
        <f t="shared" si="35"/>
        <v>0.52649305681820324</v>
      </c>
    </row>
    <row r="557" spans="1:24" x14ac:dyDescent="0.25">
      <c r="A557">
        <v>565</v>
      </c>
      <c r="B557" t="s">
        <v>224</v>
      </c>
      <c r="C557">
        <v>18000</v>
      </c>
      <c r="D557">
        <v>533</v>
      </c>
      <c r="E557">
        <f>'Raw counts'!E557/'Raw counts'!E$1246*10000</f>
        <v>0.88679932325817012</v>
      </c>
      <c r="F557">
        <f>'Raw counts'!F557/'Raw counts'!F$1246*10000</f>
        <v>2.5969696669221145</v>
      </c>
      <c r="G557">
        <f>'Raw counts'!G557/'Raw counts'!G$1246*10000</f>
        <v>4.3192131593680561</v>
      </c>
      <c r="H557">
        <f>'Raw counts'!H557/'Raw counts'!H$1246*10000</f>
        <v>1.5923182706458541</v>
      </c>
      <c r="I557">
        <f>'Raw counts'!I557/'Raw counts'!I$1246*10000</f>
        <v>2.5717052769478981</v>
      </c>
      <c r="J557">
        <f>'Raw counts'!J557/'Raw counts'!J$1246*10000</f>
        <v>0.80818675220275793</v>
      </c>
      <c r="K557">
        <f>'Raw counts'!K557/'Raw counts'!K$1246*10000</f>
        <v>1.5541109166028895</v>
      </c>
      <c r="L557">
        <f>'Raw counts'!L557/'Raw counts'!L$1246*10000</f>
        <v>3.6563244916759263</v>
      </c>
      <c r="M557">
        <f>'Raw counts'!M557/'Raw counts'!M$1246*10000</f>
        <v>5.396175620368389</v>
      </c>
      <c r="N557">
        <f>'Raw counts'!N557/'Raw counts'!N$1246*10000</f>
        <v>4.4842908705482438</v>
      </c>
      <c r="O557">
        <f>'Raw counts'!O557/'Raw counts'!O$1246*10000</f>
        <v>4.4873342228423434</v>
      </c>
      <c r="P557">
        <f>'Raw counts'!P557/'Raw counts'!P$1246*10000</f>
        <v>3.3989315510922116</v>
      </c>
      <c r="Q557">
        <f>'Raw counts'!Q557/'Raw counts'!Q$1246*10000</f>
        <v>2.4345612299602073</v>
      </c>
      <c r="R557">
        <f>'Raw counts'!R557/'Raw counts'!R$1246*10000</f>
        <v>4.3908729414894356</v>
      </c>
      <c r="S557">
        <f>'Raw counts'!S557/'Raw counts'!S$1246*10000</f>
        <v>5.8770407571077943</v>
      </c>
      <c r="T557">
        <f>'Raw counts'!T557/'Raw counts'!T$1246*10000</f>
        <v>4.2457540752754452</v>
      </c>
      <c r="U557">
        <f t="shared" si="32"/>
        <v>1</v>
      </c>
      <c r="V557">
        <f t="shared" si="33"/>
        <v>9.532923778259185E-2</v>
      </c>
      <c r="W557">
        <f t="shared" si="34"/>
        <v>2.7866094348540296</v>
      </c>
      <c r="X557">
        <f t="shared" si="35"/>
        <v>4.1390824629612402</v>
      </c>
    </row>
    <row r="558" spans="1:24" x14ac:dyDescent="0.25">
      <c r="A558">
        <v>566</v>
      </c>
      <c r="B558" t="s">
        <v>225</v>
      </c>
      <c r="C558">
        <v>36900</v>
      </c>
      <c r="D558">
        <v>698</v>
      </c>
      <c r="E558">
        <f>'Raw counts'!E558/'Raw counts'!E$1246*10000</f>
        <v>4.9938196527610916</v>
      </c>
      <c r="F558">
        <f>'Raw counts'!F558/'Raw counts'!F$1246*10000</f>
        <v>5.8738732102747457</v>
      </c>
      <c r="G558">
        <f>'Raw counts'!G558/'Raw counts'!G$1246*10000</f>
        <v>5.1721461828023907</v>
      </c>
      <c r="H558">
        <f>'Raw counts'!H558/'Raw counts'!H$1246*10000</f>
        <v>2.4668870177808873</v>
      </c>
      <c r="I558">
        <f>'Raw counts'!I558/'Raw counts'!I$1246*10000</f>
        <v>4.9858443662490979</v>
      </c>
      <c r="J558">
        <f>'Raw counts'!J558/'Raw counts'!J$1246*10000</f>
        <v>19.923300083931689</v>
      </c>
      <c r="K558">
        <f>'Raw counts'!K558/'Raw counts'!K$1246*10000</f>
        <v>8.8906873568678506</v>
      </c>
      <c r="L558">
        <f>'Raw counts'!L558/'Raw counts'!L$1246*10000</f>
        <v>9.2256053964364746</v>
      </c>
      <c r="M558">
        <f>'Raw counts'!M558/'Raw counts'!M$1246*10000</f>
        <v>7.4335942195280174</v>
      </c>
      <c r="N558">
        <f>'Raw counts'!N558/'Raw counts'!N$1246*10000</f>
        <v>5.6915999510804625</v>
      </c>
      <c r="O558">
        <f>'Raw counts'!O558/'Raw counts'!O$1246*10000</f>
        <v>7.3698385709144709</v>
      </c>
      <c r="P558">
        <f>'Raw counts'!P558/'Raw counts'!P$1246*10000</f>
        <v>5.2153444590697475</v>
      </c>
      <c r="Q558">
        <f>'Raw counts'!Q558/'Raw counts'!Q$1246*10000</f>
        <v>7.1198494745570962</v>
      </c>
      <c r="R558">
        <f>'Raw counts'!R558/'Raw counts'!R$1246*10000</f>
        <v>7.3540702365062822</v>
      </c>
      <c r="S558">
        <f>'Raw counts'!S558/'Raw counts'!S$1246*10000</f>
        <v>14.4887738896328</v>
      </c>
      <c r="T558">
        <f>'Raw counts'!T558/'Raw counts'!T$1246*10000</f>
        <v>7.7884331187930593</v>
      </c>
      <c r="U558">
        <f t="shared" si="32"/>
        <v>1</v>
      </c>
      <c r="V558">
        <f t="shared" si="33"/>
        <v>0.73864616511125569</v>
      </c>
      <c r="W558">
        <f t="shared" si="34"/>
        <v>7.4657357437712708</v>
      </c>
      <c r="X558">
        <f t="shared" si="35"/>
        <v>8.222718291578909</v>
      </c>
    </row>
    <row r="559" spans="1:24" x14ac:dyDescent="0.25">
      <c r="A559">
        <v>567</v>
      </c>
      <c r="B559" t="s">
        <v>844</v>
      </c>
      <c r="C559">
        <v>200</v>
      </c>
      <c r="D559">
        <v>8</v>
      </c>
      <c r="E559">
        <f>'Raw counts'!E559/'Raw counts'!E$1246*10000</f>
        <v>0</v>
      </c>
      <c r="F559">
        <f>'Raw counts'!F559/'Raw counts'!F$1246*10000</f>
        <v>0</v>
      </c>
      <c r="G559">
        <f>'Raw counts'!G559/'Raw counts'!G$1246*10000</f>
        <v>0</v>
      </c>
      <c r="H559">
        <f>'Raw counts'!H559/'Raw counts'!H$1246*10000</f>
        <v>0</v>
      </c>
      <c r="I559">
        <f>'Raw counts'!I559/'Raw counts'!I$1246*10000</f>
        <v>0</v>
      </c>
      <c r="J559">
        <f>'Raw counts'!J559/'Raw counts'!J$1246*10000</f>
        <v>0</v>
      </c>
      <c r="K559">
        <f>'Raw counts'!K559/'Raw counts'!K$1246*10000</f>
        <v>0</v>
      </c>
      <c r="L559">
        <f>'Raw counts'!L559/'Raw counts'!L$1246*10000</f>
        <v>0</v>
      </c>
      <c r="M559">
        <f>'Raw counts'!M559/'Raw counts'!M$1246*10000</f>
        <v>0</v>
      </c>
      <c r="N559">
        <f>'Raw counts'!N559/'Raw counts'!N$1246*10000</f>
        <v>0</v>
      </c>
      <c r="O559">
        <f>'Raw counts'!O559/'Raw counts'!O$1246*10000</f>
        <v>0</v>
      </c>
      <c r="P559">
        <f>'Raw counts'!P559/'Raw counts'!P$1246*10000</f>
        <v>0</v>
      </c>
      <c r="Q559">
        <f>'Raw counts'!Q559/'Raw counts'!Q$1246*10000</f>
        <v>0</v>
      </c>
      <c r="R559">
        <f>'Raw counts'!R559/'Raw counts'!R$1246*10000</f>
        <v>0</v>
      </c>
      <c r="S559">
        <f>'Raw counts'!S559/'Raw counts'!S$1246*10000</f>
        <v>0</v>
      </c>
      <c r="T559">
        <f>'Raw counts'!T559/'Raw counts'!T$1246*10000</f>
        <v>0</v>
      </c>
      <c r="U559">
        <f t="shared" si="32"/>
        <v>0</v>
      </c>
      <c r="V559" t="str">
        <f t="shared" si="33"/>
        <v/>
      </c>
      <c r="W559">
        <f t="shared" si="34"/>
        <v>0</v>
      </c>
      <c r="X559">
        <f t="shared" si="35"/>
        <v>0</v>
      </c>
    </row>
    <row r="560" spans="1:24" x14ac:dyDescent="0.25">
      <c r="A560">
        <v>568</v>
      </c>
      <c r="B560" t="s">
        <v>845</v>
      </c>
      <c r="C560">
        <v>92400</v>
      </c>
      <c r="D560">
        <v>370</v>
      </c>
      <c r="E560">
        <f>'Raw counts'!E560/'Raw counts'!E$1246*10000</f>
        <v>0</v>
      </c>
      <c r="F560">
        <f>'Raw counts'!F560/'Raw counts'!F$1246*10000</f>
        <v>0</v>
      </c>
      <c r="G560">
        <f>'Raw counts'!G560/'Raw counts'!G$1246*10000</f>
        <v>0</v>
      </c>
      <c r="H560">
        <f>'Raw counts'!H560/'Raw counts'!H$1246*10000</f>
        <v>0</v>
      </c>
      <c r="I560">
        <f>'Raw counts'!I560/'Raw counts'!I$1246*10000</f>
        <v>0</v>
      </c>
      <c r="J560">
        <f>'Raw counts'!J560/'Raw counts'!J$1246*10000</f>
        <v>0</v>
      </c>
      <c r="K560">
        <f>'Raw counts'!K560/'Raw counts'!K$1246*10000</f>
        <v>0</v>
      </c>
      <c r="L560">
        <f>'Raw counts'!L560/'Raw counts'!L$1246*10000</f>
        <v>0</v>
      </c>
      <c r="M560">
        <f>'Raw counts'!M560/'Raw counts'!M$1246*10000</f>
        <v>0</v>
      </c>
      <c r="N560">
        <f>'Raw counts'!N560/'Raw counts'!N$1246*10000</f>
        <v>0</v>
      </c>
      <c r="O560">
        <f>'Raw counts'!O560/'Raw counts'!O$1246*10000</f>
        <v>0</v>
      </c>
      <c r="P560">
        <f>'Raw counts'!P560/'Raw counts'!P$1246*10000</f>
        <v>0</v>
      </c>
      <c r="Q560">
        <f>'Raw counts'!Q560/'Raw counts'!Q$1246*10000</f>
        <v>0</v>
      </c>
      <c r="R560">
        <f>'Raw counts'!R560/'Raw counts'!R$1246*10000</f>
        <v>0</v>
      </c>
      <c r="S560">
        <f>'Raw counts'!S560/'Raw counts'!S$1246*10000</f>
        <v>0</v>
      </c>
      <c r="T560">
        <f>'Raw counts'!T560/'Raw counts'!T$1246*10000</f>
        <v>0</v>
      </c>
      <c r="U560">
        <f t="shared" si="32"/>
        <v>0</v>
      </c>
      <c r="V560" t="str">
        <f t="shared" si="33"/>
        <v/>
      </c>
      <c r="W560">
        <f t="shared" si="34"/>
        <v>0</v>
      </c>
      <c r="X560">
        <f t="shared" si="35"/>
        <v>0</v>
      </c>
    </row>
    <row r="561" spans="1:24" x14ac:dyDescent="0.25">
      <c r="A561">
        <v>569</v>
      </c>
      <c r="B561" t="s">
        <v>846</v>
      </c>
      <c r="C561">
        <v>54100</v>
      </c>
      <c r="D561">
        <v>367</v>
      </c>
      <c r="E561">
        <f>'Raw counts'!E561/'Raw counts'!E$1246*10000</f>
        <v>0</v>
      </c>
      <c r="F561">
        <f>'Raw counts'!F561/'Raw counts'!F$1246*10000</f>
        <v>0</v>
      </c>
      <c r="G561">
        <f>'Raw counts'!G561/'Raw counts'!G$1246*10000</f>
        <v>0</v>
      </c>
      <c r="H561">
        <f>'Raw counts'!H561/'Raw counts'!H$1246*10000</f>
        <v>0</v>
      </c>
      <c r="I561">
        <f>'Raw counts'!I561/'Raw counts'!I$1246*10000</f>
        <v>0</v>
      </c>
      <c r="J561">
        <f>'Raw counts'!J561/'Raw counts'!J$1246*10000</f>
        <v>0</v>
      </c>
      <c r="K561">
        <f>'Raw counts'!K561/'Raw counts'!K$1246*10000</f>
        <v>0</v>
      </c>
      <c r="L561">
        <f>'Raw counts'!L561/'Raw counts'!L$1246*10000</f>
        <v>0</v>
      </c>
      <c r="M561">
        <f>'Raw counts'!M561/'Raw counts'!M$1246*10000</f>
        <v>0</v>
      </c>
      <c r="N561">
        <f>'Raw counts'!N561/'Raw counts'!N$1246*10000</f>
        <v>0</v>
      </c>
      <c r="O561">
        <f>'Raw counts'!O561/'Raw counts'!O$1246*10000</f>
        <v>0</v>
      </c>
      <c r="P561">
        <f>'Raw counts'!P561/'Raw counts'!P$1246*10000</f>
        <v>0</v>
      </c>
      <c r="Q561">
        <f>'Raw counts'!Q561/'Raw counts'!Q$1246*10000</f>
        <v>0</v>
      </c>
      <c r="R561">
        <f>'Raw counts'!R561/'Raw counts'!R$1246*10000</f>
        <v>0</v>
      </c>
      <c r="S561">
        <f>'Raw counts'!S561/'Raw counts'!S$1246*10000</f>
        <v>0</v>
      </c>
      <c r="T561">
        <f>'Raw counts'!T561/'Raw counts'!T$1246*10000</f>
        <v>0</v>
      </c>
      <c r="U561">
        <f t="shared" si="32"/>
        <v>0</v>
      </c>
      <c r="V561" t="str">
        <f t="shared" si="33"/>
        <v/>
      </c>
      <c r="W561">
        <f t="shared" si="34"/>
        <v>0</v>
      </c>
      <c r="X561">
        <f t="shared" si="35"/>
        <v>0</v>
      </c>
    </row>
    <row r="562" spans="1:24" x14ac:dyDescent="0.25">
      <c r="A562">
        <v>570</v>
      </c>
      <c r="B562" t="s">
        <v>847</v>
      </c>
      <c r="C562">
        <v>102200</v>
      </c>
      <c r="D562">
        <v>932</v>
      </c>
      <c r="E562">
        <f>'Raw counts'!E562/'Raw counts'!E$1246*10000</f>
        <v>0</v>
      </c>
      <c r="F562">
        <f>'Raw counts'!F562/'Raw counts'!F$1246*10000</f>
        <v>0</v>
      </c>
      <c r="G562">
        <f>'Raw counts'!G562/'Raw counts'!G$1246*10000</f>
        <v>0</v>
      </c>
      <c r="H562">
        <f>'Raw counts'!H562/'Raw counts'!H$1246*10000</f>
        <v>0</v>
      </c>
      <c r="I562">
        <f>'Raw counts'!I562/'Raw counts'!I$1246*10000</f>
        <v>0</v>
      </c>
      <c r="J562">
        <f>'Raw counts'!J562/'Raw counts'!J$1246*10000</f>
        <v>0</v>
      </c>
      <c r="K562">
        <f>'Raw counts'!K562/'Raw counts'!K$1246*10000</f>
        <v>0</v>
      </c>
      <c r="L562">
        <f>'Raw counts'!L562/'Raw counts'!L$1246*10000</f>
        <v>0</v>
      </c>
      <c r="M562">
        <f>'Raw counts'!M562/'Raw counts'!M$1246*10000</f>
        <v>0</v>
      </c>
      <c r="N562">
        <f>'Raw counts'!N562/'Raw counts'!N$1246*10000</f>
        <v>0</v>
      </c>
      <c r="O562">
        <f>'Raw counts'!O562/'Raw counts'!O$1246*10000</f>
        <v>0</v>
      </c>
      <c r="P562">
        <f>'Raw counts'!P562/'Raw counts'!P$1246*10000</f>
        <v>0</v>
      </c>
      <c r="Q562">
        <f>'Raw counts'!Q562/'Raw counts'!Q$1246*10000</f>
        <v>0</v>
      </c>
      <c r="R562">
        <f>'Raw counts'!R562/'Raw counts'!R$1246*10000</f>
        <v>0</v>
      </c>
      <c r="S562">
        <f>'Raw counts'!S562/'Raw counts'!S$1246*10000</f>
        <v>0</v>
      </c>
      <c r="T562">
        <f>'Raw counts'!T562/'Raw counts'!T$1246*10000</f>
        <v>0</v>
      </c>
      <c r="U562">
        <f t="shared" si="32"/>
        <v>0</v>
      </c>
      <c r="V562" t="str">
        <f t="shared" si="33"/>
        <v/>
      </c>
      <c r="W562">
        <f t="shared" si="34"/>
        <v>0</v>
      </c>
      <c r="X562">
        <f t="shared" si="35"/>
        <v>0</v>
      </c>
    </row>
    <row r="563" spans="1:24" x14ac:dyDescent="0.25">
      <c r="A563">
        <v>571</v>
      </c>
      <c r="B563" t="s">
        <v>848</v>
      </c>
      <c r="C563">
        <v>67900</v>
      </c>
      <c r="D563">
        <v>856</v>
      </c>
      <c r="E563">
        <f>'Raw counts'!E563/'Raw counts'!E$1246*10000</f>
        <v>0</v>
      </c>
      <c r="F563">
        <f>'Raw counts'!F563/'Raw counts'!F$1246*10000</f>
        <v>0</v>
      </c>
      <c r="G563">
        <f>'Raw counts'!G563/'Raw counts'!G$1246*10000</f>
        <v>0</v>
      </c>
      <c r="H563">
        <f>'Raw counts'!H563/'Raw counts'!H$1246*10000</f>
        <v>0</v>
      </c>
      <c r="I563">
        <f>'Raw counts'!I563/'Raw counts'!I$1246*10000</f>
        <v>0</v>
      </c>
      <c r="J563">
        <f>'Raw counts'!J563/'Raw counts'!J$1246*10000</f>
        <v>0</v>
      </c>
      <c r="K563">
        <f>'Raw counts'!K563/'Raw counts'!K$1246*10000</f>
        <v>0</v>
      </c>
      <c r="L563">
        <f>'Raw counts'!L563/'Raw counts'!L$1246*10000</f>
        <v>0</v>
      </c>
      <c r="M563">
        <f>'Raw counts'!M563/'Raw counts'!M$1246*10000</f>
        <v>0</v>
      </c>
      <c r="N563">
        <f>'Raw counts'!N563/'Raw counts'!N$1246*10000</f>
        <v>0</v>
      </c>
      <c r="O563">
        <f>'Raw counts'!O563/'Raw counts'!O$1246*10000</f>
        <v>0</v>
      </c>
      <c r="P563">
        <f>'Raw counts'!P563/'Raw counts'!P$1246*10000</f>
        <v>0</v>
      </c>
      <c r="Q563">
        <f>'Raw counts'!Q563/'Raw counts'!Q$1246*10000</f>
        <v>0</v>
      </c>
      <c r="R563">
        <f>'Raw counts'!R563/'Raw counts'!R$1246*10000</f>
        <v>0</v>
      </c>
      <c r="S563">
        <f>'Raw counts'!S563/'Raw counts'!S$1246*10000</f>
        <v>0</v>
      </c>
      <c r="T563">
        <f>'Raw counts'!T563/'Raw counts'!T$1246*10000</f>
        <v>0</v>
      </c>
      <c r="U563">
        <f t="shared" si="32"/>
        <v>0</v>
      </c>
      <c r="V563" t="str">
        <f t="shared" si="33"/>
        <v/>
      </c>
      <c r="W563">
        <f t="shared" si="34"/>
        <v>0</v>
      </c>
      <c r="X563">
        <f t="shared" si="35"/>
        <v>0</v>
      </c>
    </row>
    <row r="564" spans="1:24" x14ac:dyDescent="0.25">
      <c r="A564">
        <v>572</v>
      </c>
      <c r="B564" t="s">
        <v>849</v>
      </c>
      <c r="C564">
        <v>18400</v>
      </c>
      <c r="D564">
        <v>31</v>
      </c>
      <c r="E564">
        <f>'Raw counts'!E564/'Raw counts'!E$1246*10000</f>
        <v>0</v>
      </c>
      <c r="F564">
        <f>'Raw counts'!F564/'Raw counts'!F$1246*10000</f>
        <v>0</v>
      </c>
      <c r="G564">
        <f>'Raw counts'!G564/'Raw counts'!G$1246*10000</f>
        <v>0</v>
      </c>
      <c r="H564">
        <f>'Raw counts'!H564/'Raw counts'!H$1246*10000</f>
        <v>0</v>
      </c>
      <c r="I564">
        <f>'Raw counts'!I564/'Raw counts'!I$1246*10000</f>
        <v>0</v>
      </c>
      <c r="J564">
        <f>'Raw counts'!J564/'Raw counts'!J$1246*10000</f>
        <v>0</v>
      </c>
      <c r="K564">
        <f>'Raw counts'!K564/'Raw counts'!K$1246*10000</f>
        <v>0</v>
      </c>
      <c r="L564">
        <f>'Raw counts'!L564/'Raw counts'!L$1246*10000</f>
        <v>0</v>
      </c>
      <c r="M564">
        <f>'Raw counts'!M564/'Raw counts'!M$1246*10000</f>
        <v>0</v>
      </c>
      <c r="N564">
        <f>'Raw counts'!N564/'Raw counts'!N$1246*10000</f>
        <v>0</v>
      </c>
      <c r="O564">
        <f>'Raw counts'!O564/'Raw counts'!O$1246*10000</f>
        <v>0</v>
      </c>
      <c r="P564">
        <f>'Raw counts'!P564/'Raw counts'!P$1246*10000</f>
        <v>0</v>
      </c>
      <c r="Q564">
        <f>'Raw counts'!Q564/'Raw counts'!Q$1246*10000</f>
        <v>0</v>
      </c>
      <c r="R564">
        <f>'Raw counts'!R564/'Raw counts'!R$1246*10000</f>
        <v>0</v>
      </c>
      <c r="S564">
        <f>'Raw counts'!S564/'Raw counts'!S$1246*10000</f>
        <v>0</v>
      </c>
      <c r="T564">
        <f>'Raw counts'!T564/'Raw counts'!T$1246*10000</f>
        <v>0</v>
      </c>
      <c r="U564">
        <f t="shared" si="32"/>
        <v>0</v>
      </c>
      <c r="V564" t="str">
        <f t="shared" si="33"/>
        <v/>
      </c>
      <c r="W564">
        <f t="shared" si="34"/>
        <v>0</v>
      </c>
      <c r="X564">
        <f t="shared" si="35"/>
        <v>0</v>
      </c>
    </row>
    <row r="565" spans="1:24" x14ac:dyDescent="0.25">
      <c r="A565">
        <v>573</v>
      </c>
      <c r="B565" t="s">
        <v>226</v>
      </c>
      <c r="C565">
        <v>15800</v>
      </c>
      <c r="D565">
        <v>409</v>
      </c>
      <c r="E565">
        <f>'Raw counts'!E565/'Raw counts'!E$1246*10000</f>
        <v>4.1912414942816305</v>
      </c>
      <c r="F565">
        <f>'Raw counts'!F565/'Raw counts'!F$1246*10000</f>
        <v>3.1494159415219092</v>
      </c>
      <c r="G565">
        <f>'Raw counts'!G565/'Raw counts'!G$1246*10000</f>
        <v>2.0034008224852982</v>
      </c>
      <c r="H565">
        <f>'Raw counts'!H565/'Raw counts'!H$1246*10000</f>
        <v>0.54283577408381389</v>
      </c>
      <c r="I565">
        <f>'Raw counts'!I565/'Raw counts'!I$1246*10000</f>
        <v>1.5137608741772091</v>
      </c>
      <c r="J565">
        <f>'Raw counts'!J565/'Raw counts'!J$1246*10000</f>
        <v>2.0114870277046419</v>
      </c>
      <c r="K565">
        <f>'Raw counts'!K565/'Raw counts'!K$1246*10000</f>
        <v>1.5247880691198161</v>
      </c>
      <c r="L565">
        <f>'Raw counts'!L565/'Raw counts'!L$1246*10000</f>
        <v>1.0785818073774995</v>
      </c>
      <c r="M565">
        <f>'Raw counts'!M565/'Raw counts'!M$1246*10000</f>
        <v>3.3928560772616412</v>
      </c>
      <c r="N565">
        <f>'Raw counts'!N565/'Raw counts'!N$1246*10000</f>
        <v>1.3249041208437995</v>
      </c>
      <c r="O565">
        <f>'Raw counts'!O565/'Raw counts'!O$1246*10000</f>
        <v>3.0505030677450415</v>
      </c>
      <c r="P565">
        <f>'Raw counts'!P565/'Raw counts'!P$1246*10000</f>
        <v>2.2543425953803395</v>
      </c>
      <c r="Q565">
        <f>'Raw counts'!Q565/'Raw counts'!Q$1246*10000</f>
        <v>0.37760541525913416</v>
      </c>
      <c r="R565">
        <f>'Raw counts'!R565/'Raw counts'!R$1246*10000</f>
        <v>3.0864498688130415</v>
      </c>
      <c r="S565">
        <f>'Raw counts'!S565/'Raw counts'!S$1246*10000</f>
        <v>3.617947055676185</v>
      </c>
      <c r="T565">
        <f>'Raw counts'!T565/'Raw counts'!T$1246*10000</f>
        <v>1.0716774755920335</v>
      </c>
      <c r="U565">
        <f t="shared" si="32"/>
        <v>1</v>
      </c>
      <c r="V565">
        <f t="shared" si="33"/>
        <v>0.78732756605346332</v>
      </c>
      <c r="W565">
        <f t="shared" si="34"/>
        <v>2.0733272008857258</v>
      </c>
      <c r="X565">
        <f t="shared" si="35"/>
        <v>2.2430875797442957</v>
      </c>
    </row>
    <row r="566" spans="1:24" x14ac:dyDescent="0.25">
      <c r="A566">
        <v>574</v>
      </c>
      <c r="B566" t="s">
        <v>227</v>
      </c>
      <c r="C566">
        <v>88100</v>
      </c>
      <c r="D566">
        <v>987</v>
      </c>
      <c r="E566">
        <f>'Raw counts'!E566/'Raw counts'!E$1246*10000</f>
        <v>0.26752605282648706</v>
      </c>
      <c r="F566">
        <f>'Raw counts'!F566/'Raw counts'!F$1246*10000</f>
        <v>6.8087822903667057</v>
      </c>
      <c r="G566">
        <f>'Raw counts'!G566/'Raw counts'!G$1246*10000</f>
        <v>4.2845007688794494</v>
      </c>
      <c r="H566">
        <f>'Raw counts'!H566/'Raw counts'!H$1246*10000</f>
        <v>0</v>
      </c>
      <c r="I566">
        <f>'Raw counts'!I566/'Raw counts'!I$1246*10000</f>
        <v>8.0358755699816147</v>
      </c>
      <c r="J566">
        <f>'Raw counts'!J566/'Raw counts'!J$1246*10000</f>
        <v>2.6700095665365184</v>
      </c>
      <c r="K566">
        <f>'Raw counts'!K566/'Raw counts'!K$1246*10000</f>
        <v>1.8942559474065408</v>
      </c>
      <c r="L566">
        <f>'Raw counts'!L566/'Raw counts'!L$1246*10000</f>
        <v>15.459672572410827</v>
      </c>
      <c r="M566">
        <f>'Raw counts'!M566/'Raw counts'!M$1246*10000</f>
        <v>1.7049528026440407E-2</v>
      </c>
      <c r="N566">
        <f>'Raw counts'!N566/'Raw counts'!N$1246*10000</f>
        <v>4.8841140076076153</v>
      </c>
      <c r="O566">
        <f>'Raw counts'!O566/'Raw counts'!O$1246*10000</f>
        <v>5.601430995410098</v>
      </c>
      <c r="P566">
        <f>'Raw counts'!P566/'Raw counts'!P$1246*10000</f>
        <v>6.6087571008059403</v>
      </c>
      <c r="Q566">
        <f>'Raw counts'!Q566/'Raw counts'!Q$1246*10000</f>
        <v>2.7078283067924755</v>
      </c>
      <c r="R566">
        <f>'Raw counts'!R566/'Raw counts'!R$1246*10000</f>
        <v>6.1985773571669567</v>
      </c>
      <c r="S566">
        <f>'Raw counts'!S566/'Raw counts'!S$1246*10000</f>
        <v>8.6966614671652902</v>
      </c>
      <c r="T566">
        <f>'Raw counts'!T566/'Raw counts'!T$1246*10000</f>
        <v>0</v>
      </c>
      <c r="U566">
        <f t="shared" si="32"/>
        <v>1</v>
      </c>
      <c r="V566">
        <f t="shared" si="33"/>
        <v>0.81105839366412535</v>
      </c>
      <c r="W566">
        <f t="shared" si="34"/>
        <v>4.4321786304042199</v>
      </c>
      <c r="X566">
        <f t="shared" si="35"/>
        <v>4.9688758712234602</v>
      </c>
    </row>
    <row r="567" spans="1:24" x14ac:dyDescent="0.25">
      <c r="A567">
        <v>575</v>
      </c>
      <c r="B567" t="s">
        <v>228</v>
      </c>
      <c r="C567">
        <v>68700</v>
      </c>
      <c r="D567">
        <v>51</v>
      </c>
      <c r="E567">
        <f>'Raw counts'!E567/'Raw counts'!E$1246*10000</f>
        <v>10.98343072437633</v>
      </c>
      <c r="F567">
        <f>'Raw counts'!F567/'Raw counts'!F$1246*10000</f>
        <v>5.3308704617364846</v>
      </c>
      <c r="G567">
        <f>'Raw counts'!G567/'Raw counts'!G$1246*10000</f>
        <v>16.161097228909867</v>
      </c>
      <c r="H567">
        <f>'Raw counts'!H567/'Raw counts'!H$1246*10000</f>
        <v>7.7444570435957436</v>
      </c>
      <c r="I567">
        <f>'Raw counts'!I567/'Raw counts'!I$1246*10000</f>
        <v>7.2480446317481242</v>
      </c>
      <c r="J567">
        <f>'Raw counts'!J567/'Raw counts'!J$1246*10000</f>
        <v>5.830917752929528</v>
      </c>
      <c r="K567">
        <f>'Raw counts'!K567/'Raw counts'!K$1246*10000</f>
        <v>7.0316188264409982</v>
      </c>
      <c r="L567">
        <f>'Raw counts'!L567/'Raw counts'!L$1246*10000</f>
        <v>6.8378016467705631</v>
      </c>
      <c r="M567">
        <f>'Raw counts'!M567/'Raw counts'!M$1246*10000</f>
        <v>1.5259327583664166</v>
      </c>
      <c r="N567">
        <f>'Raw counts'!N567/'Raw counts'!N$1246*10000</f>
        <v>6.0208660639528864</v>
      </c>
      <c r="O567">
        <f>'Raw counts'!O567/'Raw counts'!O$1246*10000</f>
        <v>7.5201532148323418</v>
      </c>
      <c r="P567">
        <f>'Raw counts'!P567/'Raw counts'!P$1246*10000</f>
        <v>7.4497811595681416</v>
      </c>
      <c r="Q567">
        <f>'Raw counts'!Q567/'Raw counts'!Q$1246*10000</f>
        <v>7.0353851053543952</v>
      </c>
      <c r="R567">
        <f>'Raw counts'!R567/'Raw counts'!R$1246*10000</f>
        <v>7.6416595753640699</v>
      </c>
      <c r="S567">
        <f>'Raw counts'!S567/'Raw counts'!S$1246*10000</f>
        <v>7.445384003465076</v>
      </c>
      <c r="T567">
        <f>'Raw counts'!T567/'Raw counts'!T$1246*10000</f>
        <v>1.3310643805123983</v>
      </c>
      <c r="U567">
        <f t="shared" si="32"/>
        <v>1</v>
      </c>
      <c r="V567">
        <f t="shared" si="33"/>
        <v>0.55592990438130463</v>
      </c>
      <c r="W567">
        <f t="shared" si="34"/>
        <v>7.4715037138826945</v>
      </c>
      <c r="X567">
        <f t="shared" si="35"/>
        <v>6.4039045731827384</v>
      </c>
    </row>
    <row r="568" spans="1:24" x14ac:dyDescent="0.25">
      <c r="A568">
        <v>576</v>
      </c>
      <c r="B568" t="s">
        <v>850</v>
      </c>
      <c r="C568">
        <v>92600</v>
      </c>
      <c r="D568">
        <v>370</v>
      </c>
      <c r="E568">
        <f>'Raw counts'!E568/'Raw counts'!E$1246*10000</f>
        <v>3.9633489307627709E-2</v>
      </c>
      <c r="F568">
        <f>'Raw counts'!F568/'Raw counts'!F$1246*10000</f>
        <v>0</v>
      </c>
      <c r="G568">
        <f>'Raw counts'!G568/'Raw counts'!G$1246*10000</f>
        <v>0</v>
      </c>
      <c r="H568">
        <f>'Raw counts'!H568/'Raw counts'!H$1246*10000</f>
        <v>0</v>
      </c>
      <c r="I568">
        <f>'Raw counts'!I568/'Raw counts'!I$1246*10000</f>
        <v>0</v>
      </c>
      <c r="J568">
        <f>'Raw counts'!J568/'Raw counts'!J$1246*10000</f>
        <v>0</v>
      </c>
      <c r="K568">
        <f>'Raw counts'!K568/'Raw counts'!K$1246*10000</f>
        <v>0</v>
      </c>
      <c r="L568">
        <f>'Raw counts'!L568/'Raw counts'!L$1246*10000</f>
        <v>0.14245420097438674</v>
      </c>
      <c r="M568">
        <f>'Raw counts'!M568/'Raw counts'!M$1246*10000</f>
        <v>0</v>
      </c>
      <c r="N568">
        <f>'Raw counts'!N568/'Raw counts'!N$1246*10000</f>
        <v>0</v>
      </c>
      <c r="O568">
        <f>'Raw counts'!O568/'Raw counts'!O$1246*10000</f>
        <v>0</v>
      </c>
      <c r="P568">
        <f>'Raw counts'!P568/'Raw counts'!P$1246*10000</f>
        <v>0</v>
      </c>
      <c r="Q568">
        <f>'Raw counts'!Q568/'Raw counts'!Q$1246*10000</f>
        <v>0</v>
      </c>
      <c r="R568">
        <f>'Raw counts'!R568/'Raw counts'!R$1246*10000</f>
        <v>0</v>
      </c>
      <c r="S568">
        <f>'Raw counts'!S568/'Raw counts'!S$1246*10000</f>
        <v>0</v>
      </c>
      <c r="T568">
        <f>'Raw counts'!T568/'Raw counts'!T$1246*10000</f>
        <v>0</v>
      </c>
      <c r="U568">
        <f t="shared" si="32"/>
        <v>1</v>
      </c>
      <c r="V568">
        <f t="shared" si="33"/>
        <v>0.34911443923082952</v>
      </c>
      <c r="W568">
        <f t="shared" si="34"/>
        <v>1.8208769028201444E-2</v>
      </c>
      <c r="X568">
        <f t="shared" si="35"/>
        <v>0</v>
      </c>
    </row>
    <row r="569" spans="1:24" x14ac:dyDescent="0.25">
      <c r="A569">
        <v>577</v>
      </c>
      <c r="B569" t="s">
        <v>229</v>
      </c>
      <c r="C569">
        <v>6600</v>
      </c>
      <c r="D569">
        <v>369</v>
      </c>
      <c r="E569">
        <f>'Raw counts'!E569/'Raw counts'!E$1246*10000</f>
        <v>17.562589949442529</v>
      </c>
      <c r="F569">
        <f>'Raw counts'!F569/'Raw counts'!F$1246*10000</f>
        <v>13.287041168579687</v>
      </c>
      <c r="G569">
        <f>'Raw counts'!G569/'Raw counts'!G$1246*10000</f>
        <v>6.4763402825886116</v>
      </c>
      <c r="H569">
        <f>'Raw counts'!H569/'Raw counts'!H$1246*10000</f>
        <v>6.2365798933629284</v>
      </c>
      <c r="I569">
        <f>'Raw counts'!I569/'Raw counts'!I$1246*10000</f>
        <v>13.522555318393433</v>
      </c>
      <c r="J569">
        <f>'Raw counts'!J569/'Raw counts'!J$1246*10000</f>
        <v>3.2686664200200428</v>
      </c>
      <c r="K569">
        <f>'Raw counts'!K569/'Raw counts'!K$1246*10000</f>
        <v>13.207010506376253</v>
      </c>
      <c r="L569">
        <f>'Raw counts'!L569/'Raw counts'!L$1246*10000</f>
        <v>6.5054085111636608</v>
      </c>
      <c r="M569">
        <f>'Raw counts'!M569/'Raw counts'!M$1246*10000</f>
        <v>9.3516661225025643</v>
      </c>
      <c r="N569">
        <f>'Raw counts'!N569/'Raw counts'!N$1246*10000</f>
        <v>7.518242910587003</v>
      </c>
      <c r="O569">
        <f>'Raw counts'!O569/'Raw counts'!O$1246*10000</f>
        <v>15.044727448603444</v>
      </c>
      <c r="P569">
        <f>'Raw counts'!P569/'Raw counts'!P$1246*10000</f>
        <v>8.3057346394918028</v>
      </c>
      <c r="Q569">
        <f>'Raw counts'!Q569/'Raw counts'!Q$1246*10000</f>
        <v>9.425229904560231</v>
      </c>
      <c r="R569">
        <f>'Raw counts'!R569/'Raw counts'!R$1246*10000</f>
        <v>15.375758581075287</v>
      </c>
      <c r="S569">
        <f>'Raw counts'!S569/'Raw counts'!S$1246*10000</f>
        <v>11.312454174086099</v>
      </c>
      <c r="T569">
        <f>'Raw counts'!T569/'Raw counts'!T$1246*10000</f>
        <v>7.1740957124027211</v>
      </c>
      <c r="U569">
        <f t="shared" si="32"/>
        <v>1</v>
      </c>
      <c r="V569">
        <f t="shared" si="33"/>
        <v>0.51980118097915784</v>
      </c>
      <c r="W569">
        <f t="shared" si="34"/>
        <v>9.6936101083016712</v>
      </c>
      <c r="X569">
        <f t="shared" si="35"/>
        <v>11.106333410036598</v>
      </c>
    </row>
    <row r="570" spans="1:24" x14ac:dyDescent="0.25">
      <c r="A570">
        <v>578</v>
      </c>
      <c r="B570" t="s">
        <v>851</v>
      </c>
      <c r="C570">
        <v>54200</v>
      </c>
      <c r="D570">
        <v>367</v>
      </c>
      <c r="E570">
        <f>'Raw counts'!E570/'Raw counts'!E$1246*10000</f>
        <v>0</v>
      </c>
      <c r="F570">
        <f>'Raw counts'!F570/'Raw counts'!F$1246*10000</f>
        <v>0</v>
      </c>
      <c r="G570">
        <f>'Raw counts'!G570/'Raw counts'!G$1246*10000</f>
        <v>0</v>
      </c>
      <c r="H570">
        <f>'Raw counts'!H570/'Raw counts'!H$1246*10000</f>
        <v>0</v>
      </c>
      <c r="I570">
        <f>'Raw counts'!I570/'Raw counts'!I$1246*10000</f>
        <v>0</v>
      </c>
      <c r="J570">
        <f>'Raw counts'!J570/'Raw counts'!J$1246*10000</f>
        <v>0</v>
      </c>
      <c r="K570">
        <f>'Raw counts'!K570/'Raw counts'!K$1246*10000</f>
        <v>0</v>
      </c>
      <c r="L570">
        <f>'Raw counts'!L570/'Raw counts'!L$1246*10000</f>
        <v>0</v>
      </c>
      <c r="M570">
        <f>'Raw counts'!M570/'Raw counts'!M$1246*10000</f>
        <v>0</v>
      </c>
      <c r="N570">
        <f>'Raw counts'!N570/'Raw counts'!N$1246*10000</f>
        <v>0</v>
      </c>
      <c r="O570">
        <f>'Raw counts'!O570/'Raw counts'!O$1246*10000</f>
        <v>0</v>
      </c>
      <c r="P570">
        <f>'Raw counts'!P570/'Raw counts'!P$1246*10000</f>
        <v>0</v>
      </c>
      <c r="Q570">
        <f>'Raw counts'!Q570/'Raw counts'!Q$1246*10000</f>
        <v>0</v>
      </c>
      <c r="R570">
        <f>'Raw counts'!R570/'Raw counts'!R$1246*10000</f>
        <v>0</v>
      </c>
      <c r="S570">
        <f>'Raw counts'!S570/'Raw counts'!S$1246*10000</f>
        <v>0</v>
      </c>
      <c r="T570">
        <f>'Raw counts'!T570/'Raw counts'!T$1246*10000</f>
        <v>0</v>
      </c>
      <c r="U570">
        <f t="shared" si="32"/>
        <v>0</v>
      </c>
      <c r="V570" t="str">
        <f t="shared" si="33"/>
        <v/>
      </c>
      <c r="W570">
        <f t="shared" si="34"/>
        <v>0</v>
      </c>
      <c r="X570">
        <f t="shared" si="35"/>
        <v>0</v>
      </c>
    </row>
    <row r="571" spans="1:24" x14ac:dyDescent="0.25">
      <c r="A571">
        <v>579</v>
      </c>
      <c r="B571" t="s">
        <v>852</v>
      </c>
      <c r="C571">
        <v>106300</v>
      </c>
      <c r="D571">
        <v>956</v>
      </c>
      <c r="E571">
        <f>'Raw counts'!E571/'Raw counts'!E$1246*10000</f>
        <v>0</v>
      </c>
      <c r="F571">
        <f>'Raw counts'!F571/'Raw counts'!F$1246*10000</f>
        <v>0</v>
      </c>
      <c r="G571">
        <f>'Raw counts'!G571/'Raw counts'!G$1246*10000</f>
        <v>0</v>
      </c>
      <c r="H571">
        <f>'Raw counts'!H571/'Raw counts'!H$1246*10000</f>
        <v>0</v>
      </c>
      <c r="I571">
        <f>'Raw counts'!I571/'Raw counts'!I$1246*10000</f>
        <v>0</v>
      </c>
      <c r="J571">
        <f>'Raw counts'!J571/'Raw counts'!J$1246*10000</f>
        <v>0</v>
      </c>
      <c r="K571">
        <f>'Raw counts'!K571/'Raw counts'!K$1246*10000</f>
        <v>0</v>
      </c>
      <c r="L571">
        <f>'Raw counts'!L571/'Raw counts'!L$1246*10000</f>
        <v>0</v>
      </c>
      <c r="M571">
        <f>'Raw counts'!M571/'Raw counts'!M$1246*10000</f>
        <v>0</v>
      </c>
      <c r="N571">
        <f>'Raw counts'!N571/'Raw counts'!N$1246*10000</f>
        <v>0</v>
      </c>
      <c r="O571">
        <f>'Raw counts'!O571/'Raw counts'!O$1246*10000</f>
        <v>0</v>
      </c>
      <c r="P571">
        <f>'Raw counts'!P571/'Raw counts'!P$1246*10000</f>
        <v>0</v>
      </c>
      <c r="Q571">
        <f>'Raw counts'!Q571/'Raw counts'!Q$1246*10000</f>
        <v>0</v>
      </c>
      <c r="R571">
        <f>'Raw counts'!R571/'Raw counts'!R$1246*10000</f>
        <v>0</v>
      </c>
      <c r="S571">
        <f>'Raw counts'!S571/'Raw counts'!S$1246*10000</f>
        <v>0</v>
      </c>
      <c r="T571">
        <f>'Raw counts'!T571/'Raw counts'!T$1246*10000</f>
        <v>0</v>
      </c>
      <c r="U571">
        <f t="shared" si="32"/>
        <v>0</v>
      </c>
      <c r="V571" t="str">
        <f t="shared" si="33"/>
        <v/>
      </c>
      <c r="W571">
        <f t="shared" si="34"/>
        <v>0</v>
      </c>
      <c r="X571">
        <f t="shared" si="35"/>
        <v>0</v>
      </c>
    </row>
    <row r="572" spans="1:24" x14ac:dyDescent="0.25">
      <c r="A572">
        <v>580</v>
      </c>
      <c r="B572" t="s">
        <v>230</v>
      </c>
      <c r="C572">
        <v>79500</v>
      </c>
      <c r="D572">
        <v>339</v>
      </c>
      <c r="E572">
        <f>'Raw counts'!E572/'Raw counts'!E$1246*10000</f>
        <v>2.1699335395926171</v>
      </c>
      <c r="F572">
        <f>'Raw counts'!F572/'Raw counts'!F$1246*10000</f>
        <v>5.7841597126901627</v>
      </c>
      <c r="G572">
        <f>'Raw counts'!G572/'Raw counts'!G$1246*10000</f>
        <v>5.7820924728164798</v>
      </c>
      <c r="H572">
        <f>'Raw counts'!H572/'Raw counts'!H$1246*10000</f>
        <v>3.0519433520712198</v>
      </c>
      <c r="I572">
        <f>'Raw counts'!I572/'Raw counts'!I$1246*10000</f>
        <v>4.8226508147578748</v>
      </c>
      <c r="J572">
        <f>'Raw counts'!J572/'Raw counts'!J$1246*10000</f>
        <v>2.6041573126533311</v>
      </c>
      <c r="K572">
        <f>'Raw counts'!K572/'Raw counts'!K$1246*10000</f>
        <v>2.5569523005239994</v>
      </c>
      <c r="L572">
        <f>'Raw counts'!L572/'Raw counts'!L$1246*10000</f>
        <v>2.3064013491091186</v>
      </c>
      <c r="M572">
        <f>'Raw counts'!M572/'Raw counts'!M$1246*10000</f>
        <v>2.429557743767758</v>
      </c>
      <c r="N572">
        <f>'Raw counts'!N572/'Raw counts'!N$1246*10000</f>
        <v>4.2255817818627683</v>
      </c>
      <c r="O572">
        <f>'Raw counts'!O572/'Raw counts'!O$1246*10000</f>
        <v>5.3361698590844426</v>
      </c>
      <c r="P572">
        <f>'Raw counts'!P572/'Raw counts'!P$1246*10000</f>
        <v>5.6682035676340101</v>
      </c>
      <c r="Q572">
        <f>'Raw counts'!Q572/'Raw counts'!Q$1246*10000</f>
        <v>6.2354578440817559</v>
      </c>
      <c r="R572">
        <f>'Raw counts'!R572/'Raw counts'!R$1246*10000</f>
        <v>3.0042814862822453</v>
      </c>
      <c r="S572">
        <f>'Raw counts'!S572/'Raw counts'!S$1246*10000</f>
        <v>4.8182675185922283</v>
      </c>
      <c r="T572">
        <f>'Raw counts'!T572/'Raw counts'!T$1246*10000</f>
        <v>7.0580542023067689</v>
      </c>
      <c r="U572">
        <f t="shared" si="32"/>
        <v>1</v>
      </c>
      <c r="V572">
        <f t="shared" si="33"/>
        <v>2.9859313128572675E-2</v>
      </c>
      <c r="W572">
        <f t="shared" si="34"/>
        <v>3.5733430379845332</v>
      </c>
      <c r="X572">
        <f t="shared" si="35"/>
        <v>5.3534057463302425</v>
      </c>
    </row>
    <row r="573" spans="1:24" x14ac:dyDescent="0.25">
      <c r="A573">
        <v>581</v>
      </c>
      <c r="B573" t="s">
        <v>231</v>
      </c>
      <c r="C573">
        <v>52700</v>
      </c>
      <c r="D573">
        <v>826</v>
      </c>
      <c r="E573">
        <f>'Raw counts'!E573/'Raw counts'!E$1246*10000</f>
        <v>0.31706791446102167</v>
      </c>
      <c r="F573">
        <f>'Raw counts'!F573/'Raw counts'!F$1246*10000</f>
        <v>1.7139999801685952</v>
      </c>
      <c r="G573">
        <f>'Raw counts'!G573/'Raw counts'!G$1246*10000</f>
        <v>4.2845007688794494</v>
      </c>
      <c r="H573">
        <f>'Raw counts'!H573/'Raw counts'!H$1246*10000</f>
        <v>0.16888224082607542</v>
      </c>
      <c r="I573">
        <f>'Raw counts'!I573/'Raw counts'!I$1246*10000</f>
        <v>6.1901002289774354E-2</v>
      </c>
      <c r="J573">
        <f>'Raw counts'!J573/'Raw counts'!J$1246*10000</f>
        <v>4.1905979743846702E-2</v>
      </c>
      <c r="K573">
        <f>'Raw counts'!K573/'Raw counts'!K$1246*10000</f>
        <v>0.11142682043567886</v>
      </c>
      <c r="L573">
        <f>'Raw counts'!L573/'Raw counts'!L$1246*10000</f>
        <v>1.1124994742761631</v>
      </c>
      <c r="M573">
        <f>'Raw counts'!M573/'Raw counts'!M$1246*10000</f>
        <v>0.63083253697829511</v>
      </c>
      <c r="N573">
        <f>'Raw counts'!N573/'Raw counts'!N$1246*10000</f>
        <v>0.40766280641347669</v>
      </c>
      <c r="O573">
        <f>'Raw counts'!O573/'Raw counts'!O$1246*10000</f>
        <v>1.326305681628279E-2</v>
      </c>
      <c r="P573">
        <f>'Raw counts'!P573/'Raw counts'!P$1246*10000</f>
        <v>0.88581232224657935</v>
      </c>
      <c r="Q573">
        <f>'Raw counts'!Q573/'Raw counts'!Q$1246*10000</f>
        <v>0.35276295372892802</v>
      </c>
      <c r="R573">
        <f>'Raw counts'!R573/'Raw counts'!R$1246*10000</f>
        <v>1.0835955446248784</v>
      </c>
      <c r="S573">
        <f>'Raw counts'!S573/'Raw counts'!S$1246*10000</f>
        <v>1.5173862455731106</v>
      </c>
      <c r="T573">
        <f>'Raw counts'!T573/'Raw counts'!T$1246*10000</f>
        <v>0.62798934875456747</v>
      </c>
      <c r="U573">
        <f t="shared" si="32"/>
        <v>1</v>
      </c>
      <c r="V573">
        <f t="shared" si="33"/>
        <v>0.81069270598020282</v>
      </c>
      <c r="W573">
        <f t="shared" si="34"/>
        <v>0.88506795244723757</v>
      </c>
      <c r="X573">
        <f t="shared" si="35"/>
        <v>0.74680157862405772</v>
      </c>
    </row>
    <row r="574" spans="1:24" x14ac:dyDescent="0.25">
      <c r="A574">
        <v>582</v>
      </c>
      <c r="B574" t="s">
        <v>232</v>
      </c>
      <c r="C574">
        <v>22300</v>
      </c>
      <c r="D574">
        <v>731</v>
      </c>
      <c r="E574">
        <f>'Raw counts'!E574/'Raw counts'!E$1246*10000</f>
        <v>1.9618577207275718</v>
      </c>
      <c r="F574">
        <f>'Raw counts'!F574/'Raw counts'!F$1246*10000</f>
        <v>1.3645895158918018</v>
      </c>
      <c r="G574">
        <f>'Raw counts'!G574/'Raw counts'!G$1246*10000</f>
        <v>1.0860019310006939</v>
      </c>
      <c r="H574">
        <f>'Raw counts'!H574/'Raw counts'!H$1246*10000</f>
        <v>0.53077275688195136</v>
      </c>
      <c r="I574">
        <f>'Raw counts'!I574/'Raw counts'!I$1246*10000</f>
        <v>1.3505673226859858</v>
      </c>
      <c r="J574">
        <f>'Raw counts'!J574/'Raw counts'!J$1246*10000</f>
        <v>9.4408185794351791</v>
      </c>
      <c r="K574">
        <f>'Raw counts'!K574/'Raw counts'!K$1246*10000</f>
        <v>21.388084954153726</v>
      </c>
      <c r="L574">
        <f>'Raw counts'!L574/'Raw counts'!L$1246*10000</f>
        <v>3.0593735542594485</v>
      </c>
      <c r="M574">
        <f>'Raw counts'!M574/'Raw counts'!M$1246*10000</f>
        <v>8.7805069336168096</v>
      </c>
      <c r="N574">
        <f>'Raw counts'!N574/'Raw counts'!N$1246*10000</f>
        <v>1.0191570160336918</v>
      </c>
      <c r="O574">
        <f>'Raw counts'!O574/'Raw counts'!O$1246*10000</f>
        <v>0.11936751134654511</v>
      </c>
      <c r="P574">
        <f>'Raw counts'!P574/'Raw counts'!P$1246*10000</f>
        <v>4.578355822847489</v>
      </c>
      <c r="Q574">
        <f>'Raw counts'!Q574/'Raw counts'!Q$1246*10000</f>
        <v>10.970431011739057</v>
      </c>
      <c r="R574">
        <f>'Raw counts'!R574/'Raw counts'!R$1246*10000</f>
        <v>1.6279610788914047</v>
      </c>
      <c r="S574">
        <f>'Raw counts'!S574/'Raw counts'!S$1246*10000</f>
        <v>1.2399536857481761</v>
      </c>
      <c r="T574">
        <f>'Raw counts'!T574/'Raw counts'!T$1246*10000</f>
        <v>1.0785034467741483</v>
      </c>
      <c r="U574">
        <f t="shared" si="32"/>
        <v>1</v>
      </c>
      <c r="V574">
        <f t="shared" si="33"/>
        <v>0.57484298525401578</v>
      </c>
      <c r="W574">
        <f t="shared" si="34"/>
        <v>4.9981730284686865</v>
      </c>
      <c r="X574">
        <f t="shared" si="35"/>
        <v>3.2690954262244705</v>
      </c>
    </row>
    <row r="575" spans="1:24" x14ac:dyDescent="0.25">
      <c r="A575">
        <v>583</v>
      </c>
      <c r="B575" t="s">
        <v>233</v>
      </c>
      <c r="C575">
        <v>46600</v>
      </c>
      <c r="D575">
        <v>703</v>
      </c>
      <c r="E575">
        <f>'Raw counts'!E575/'Raw counts'!E$1246*10000</f>
        <v>6.3364041030569807</v>
      </c>
      <c r="F575">
        <f>'Raw counts'!F575/'Raw counts'!F$1246*10000</f>
        <v>3.5932616664140524</v>
      </c>
      <c r="G575">
        <f>'Raw counts'!G575/'Raw counts'!G$1246*10000</f>
        <v>7.9838498123795292</v>
      </c>
      <c r="H575">
        <f>'Raw counts'!H575/'Raw counts'!H$1246*10000</f>
        <v>11.182416946126565</v>
      </c>
      <c r="I575">
        <f>'Raw counts'!I575/'Raw counts'!I$1246*10000</f>
        <v>5.7455384852599645</v>
      </c>
      <c r="J575">
        <f>'Raw counts'!J575/'Raw counts'!J$1246*10000</f>
        <v>7.2736807698248205</v>
      </c>
      <c r="K575">
        <f>'Raw counts'!K575/'Raw counts'!K$1246*10000</f>
        <v>6.6093698226847408</v>
      </c>
      <c r="L575">
        <f>'Raw counts'!L575/'Raw counts'!L$1246*10000</f>
        <v>3.7852116258908475</v>
      </c>
      <c r="M575">
        <f>'Raw counts'!M575/'Raw counts'!M$1246*10000</f>
        <v>6.1207805614921069</v>
      </c>
      <c r="N575">
        <f>'Raw counts'!N575/'Raw counts'!N$1246*10000</f>
        <v>3.5278512093473946</v>
      </c>
      <c r="O575">
        <f>'Raw counts'!O575/'Raw counts'!O$1246*10000</f>
        <v>7.46267996862845</v>
      </c>
      <c r="P575">
        <f>'Raw counts'!P575/'Raw counts'!P$1246*10000</f>
        <v>4.7425794556235399</v>
      </c>
      <c r="Q575">
        <f>'Raw counts'!Q575/'Raw counts'!Q$1246*10000</f>
        <v>5.803199013456168</v>
      </c>
      <c r="R575">
        <f>'Raw counts'!R575/'Raw counts'!R$1246*10000</f>
        <v>8.6482222613663264</v>
      </c>
      <c r="S575">
        <f>'Raw counts'!S575/'Raw counts'!S$1246*10000</f>
        <v>2.700721041561096</v>
      </c>
      <c r="T575">
        <f>'Raw counts'!T575/'Raw counts'!T$1246*10000</f>
        <v>6.6621478737441064</v>
      </c>
      <c r="U575">
        <f t="shared" si="32"/>
        <v>1</v>
      </c>
      <c r="V575">
        <f t="shared" si="33"/>
        <v>0.85799092705252133</v>
      </c>
      <c r="W575">
        <f t="shared" si="34"/>
        <v>6.2158365002476996</v>
      </c>
      <c r="X575">
        <f t="shared" si="35"/>
        <v>6.0032582690632807</v>
      </c>
    </row>
    <row r="576" spans="1:24" x14ac:dyDescent="0.25">
      <c r="A576">
        <v>584</v>
      </c>
      <c r="B576" t="s">
        <v>853</v>
      </c>
      <c r="C576">
        <v>35300</v>
      </c>
      <c r="D576">
        <v>655</v>
      </c>
      <c r="E576">
        <f>'Raw counts'!E576/'Raw counts'!E$1246*10000</f>
        <v>0</v>
      </c>
      <c r="F576">
        <f>'Raw counts'!F576/'Raw counts'!F$1246*10000</f>
        <v>0</v>
      </c>
      <c r="G576">
        <f>'Raw counts'!G576/'Raw counts'!G$1246*10000</f>
        <v>0</v>
      </c>
      <c r="H576">
        <f>'Raw counts'!H576/'Raw counts'!H$1246*10000</f>
        <v>0</v>
      </c>
      <c r="I576">
        <f>'Raw counts'!I576/'Raw counts'!I$1246*10000</f>
        <v>0</v>
      </c>
      <c r="J576">
        <f>'Raw counts'!J576/'Raw counts'!J$1246*10000</f>
        <v>0</v>
      </c>
      <c r="K576">
        <f>'Raw counts'!K576/'Raw counts'!K$1246*10000</f>
        <v>0</v>
      </c>
      <c r="L576">
        <f>'Raw counts'!L576/'Raw counts'!L$1246*10000</f>
        <v>0</v>
      </c>
      <c r="M576">
        <f>'Raw counts'!M576/'Raw counts'!M$1246*10000</f>
        <v>0</v>
      </c>
      <c r="N576">
        <f>'Raw counts'!N576/'Raw counts'!N$1246*10000</f>
        <v>0</v>
      </c>
      <c r="O576">
        <f>'Raw counts'!O576/'Raw counts'!O$1246*10000</f>
        <v>0</v>
      </c>
      <c r="P576">
        <f>'Raw counts'!P576/'Raw counts'!P$1246*10000</f>
        <v>0</v>
      </c>
      <c r="Q576">
        <f>'Raw counts'!Q576/'Raw counts'!Q$1246*10000</f>
        <v>0</v>
      </c>
      <c r="R576">
        <f>'Raw counts'!R576/'Raw counts'!R$1246*10000</f>
        <v>0</v>
      </c>
      <c r="S576">
        <f>'Raw counts'!S576/'Raw counts'!S$1246*10000</f>
        <v>0</v>
      </c>
      <c r="T576">
        <f>'Raw counts'!T576/'Raw counts'!T$1246*10000</f>
        <v>0</v>
      </c>
      <c r="U576">
        <f t="shared" si="32"/>
        <v>0</v>
      </c>
      <c r="V576" t="str">
        <f t="shared" si="33"/>
        <v/>
      </c>
      <c r="W576">
        <f t="shared" si="34"/>
        <v>0</v>
      </c>
      <c r="X576">
        <f t="shared" si="35"/>
        <v>0</v>
      </c>
    </row>
    <row r="577" spans="1:24" x14ac:dyDescent="0.25">
      <c r="A577">
        <v>585</v>
      </c>
      <c r="B577" t="s">
        <v>854</v>
      </c>
      <c r="C577">
        <v>54300</v>
      </c>
      <c r="D577">
        <v>367</v>
      </c>
      <c r="E577">
        <f>'Raw counts'!E577/'Raw counts'!E$1246*10000</f>
        <v>0</v>
      </c>
      <c r="F577">
        <f>'Raw counts'!F577/'Raw counts'!F$1246*10000</f>
        <v>0</v>
      </c>
      <c r="G577">
        <f>'Raw counts'!G577/'Raw counts'!G$1246*10000</f>
        <v>0</v>
      </c>
      <c r="H577">
        <f>'Raw counts'!H577/'Raw counts'!H$1246*10000</f>
        <v>0</v>
      </c>
      <c r="I577">
        <f>'Raw counts'!I577/'Raw counts'!I$1246*10000</f>
        <v>0</v>
      </c>
      <c r="J577">
        <f>'Raw counts'!J577/'Raw counts'!J$1246*10000</f>
        <v>0</v>
      </c>
      <c r="K577">
        <f>'Raw counts'!K577/'Raw counts'!K$1246*10000</f>
        <v>0</v>
      </c>
      <c r="L577">
        <f>'Raw counts'!L577/'Raw counts'!L$1246*10000</f>
        <v>0</v>
      </c>
      <c r="M577">
        <f>'Raw counts'!M577/'Raw counts'!M$1246*10000</f>
        <v>0</v>
      </c>
      <c r="N577">
        <f>'Raw counts'!N577/'Raw counts'!N$1246*10000</f>
        <v>0</v>
      </c>
      <c r="O577">
        <f>'Raw counts'!O577/'Raw counts'!O$1246*10000</f>
        <v>0</v>
      </c>
      <c r="P577">
        <f>'Raw counts'!P577/'Raw counts'!P$1246*10000</f>
        <v>0</v>
      </c>
      <c r="Q577">
        <f>'Raw counts'!Q577/'Raw counts'!Q$1246*10000</f>
        <v>0</v>
      </c>
      <c r="R577">
        <f>'Raw counts'!R577/'Raw counts'!R$1246*10000</f>
        <v>0</v>
      </c>
      <c r="S577">
        <f>'Raw counts'!S577/'Raw counts'!S$1246*10000</f>
        <v>0</v>
      </c>
      <c r="T577">
        <f>'Raw counts'!T577/'Raw counts'!T$1246*10000</f>
        <v>0</v>
      </c>
      <c r="U577">
        <f t="shared" si="32"/>
        <v>0</v>
      </c>
      <c r="V577" t="str">
        <f t="shared" si="33"/>
        <v/>
      </c>
      <c r="W577">
        <f t="shared" si="34"/>
        <v>0</v>
      </c>
      <c r="X577">
        <f t="shared" si="35"/>
        <v>0</v>
      </c>
    </row>
    <row r="578" spans="1:24" x14ac:dyDescent="0.25">
      <c r="A578">
        <v>586</v>
      </c>
      <c r="B578" t="s">
        <v>855</v>
      </c>
      <c r="C578">
        <v>102500</v>
      </c>
      <c r="D578">
        <v>932</v>
      </c>
      <c r="E578">
        <f>'Raw counts'!E578/'Raw counts'!E$1246*10000</f>
        <v>0</v>
      </c>
      <c r="F578">
        <f>'Raw counts'!F578/'Raw counts'!F$1246*10000</f>
        <v>0</v>
      </c>
      <c r="G578">
        <f>'Raw counts'!G578/'Raw counts'!G$1246*10000</f>
        <v>0</v>
      </c>
      <c r="H578">
        <f>'Raw counts'!H578/'Raw counts'!H$1246*10000</f>
        <v>0</v>
      </c>
      <c r="I578">
        <f>'Raw counts'!I578/'Raw counts'!I$1246*10000</f>
        <v>0</v>
      </c>
      <c r="J578">
        <f>'Raw counts'!J578/'Raw counts'!J$1246*10000</f>
        <v>0</v>
      </c>
      <c r="K578">
        <f>'Raw counts'!K578/'Raw counts'!K$1246*10000</f>
        <v>0</v>
      </c>
      <c r="L578">
        <f>'Raw counts'!L578/'Raw counts'!L$1246*10000</f>
        <v>0</v>
      </c>
      <c r="M578">
        <f>'Raw counts'!M578/'Raw counts'!M$1246*10000</f>
        <v>0</v>
      </c>
      <c r="N578">
        <f>'Raw counts'!N578/'Raw counts'!N$1246*10000</f>
        <v>0</v>
      </c>
      <c r="O578">
        <f>'Raw counts'!O578/'Raw counts'!O$1246*10000</f>
        <v>0</v>
      </c>
      <c r="P578">
        <f>'Raw counts'!P578/'Raw counts'!P$1246*10000</f>
        <v>0</v>
      </c>
      <c r="Q578">
        <f>'Raw counts'!Q578/'Raw counts'!Q$1246*10000</f>
        <v>0</v>
      </c>
      <c r="R578">
        <f>'Raw counts'!R578/'Raw counts'!R$1246*10000</f>
        <v>0</v>
      </c>
      <c r="S578">
        <f>'Raw counts'!S578/'Raw counts'!S$1246*10000</f>
        <v>0</v>
      </c>
      <c r="T578">
        <f>'Raw counts'!T578/'Raw counts'!T$1246*10000</f>
        <v>0</v>
      </c>
      <c r="U578">
        <f t="shared" si="32"/>
        <v>0</v>
      </c>
      <c r="V578" t="str">
        <f t="shared" si="33"/>
        <v/>
      </c>
      <c r="W578">
        <f t="shared" si="34"/>
        <v>0</v>
      </c>
      <c r="X578">
        <f t="shared" si="35"/>
        <v>0</v>
      </c>
    </row>
    <row r="579" spans="1:24" x14ac:dyDescent="0.25">
      <c r="A579">
        <v>587</v>
      </c>
      <c r="B579" t="s">
        <v>234</v>
      </c>
      <c r="C579">
        <v>81800</v>
      </c>
      <c r="D579">
        <v>795</v>
      </c>
      <c r="E579">
        <f>'Raw counts'!E579/'Raw counts'!E$1246*10000</f>
        <v>0.14862558490360392</v>
      </c>
      <c r="F579">
        <f>'Raw counts'!F579/'Raw counts'!F$1246*10000</f>
        <v>0.62799448309207484</v>
      </c>
      <c r="G579">
        <f>'Raw counts'!G579/'Raw counts'!G$1246*10000</f>
        <v>0.64961759342963876</v>
      </c>
      <c r="H579">
        <f>'Raw counts'!H579/'Raw counts'!H$1246*10000</f>
        <v>1.8094525802793797E-2</v>
      </c>
      <c r="I579">
        <f>'Raw counts'!I579/'Raw counts'!I$1246*10000</f>
        <v>0.51771747369629462</v>
      </c>
      <c r="J579">
        <f>'Raw counts'!J579/'Raw counts'!J$1246*10000</f>
        <v>0.14367764483604584</v>
      </c>
      <c r="K579">
        <f>'Raw counts'!K579/'Raw counts'!K$1246*10000</f>
        <v>0.39292615627318339</v>
      </c>
      <c r="L579">
        <f>'Raw counts'!L579/'Raw counts'!L$1246*10000</f>
        <v>0.12210360083518863</v>
      </c>
      <c r="M579">
        <f>'Raw counts'!M579/'Raw counts'!M$1246*10000</f>
        <v>0.14492098822474347</v>
      </c>
      <c r="N579">
        <f>'Raw counts'!N579/'Raw counts'!N$1246*10000</f>
        <v>0</v>
      </c>
      <c r="O579">
        <f>'Raw counts'!O579/'Raw counts'!O$1246*10000</f>
        <v>5.7473246203892089E-2</v>
      </c>
      <c r="P579">
        <f>'Raw counts'!P579/'Raw counts'!P$1246*10000</f>
        <v>0.62205921506080009</v>
      </c>
      <c r="Q579">
        <f>'Raw counts'!Q579/'Raw counts'!Q$1246*10000</f>
        <v>0.69062043053973221</v>
      </c>
      <c r="R579">
        <f>'Raw counts'!R579/'Raw counts'!R$1246*10000</f>
        <v>0.51355239081747783</v>
      </c>
      <c r="S579">
        <f>'Raw counts'!S579/'Raw counts'!S$1246*10000</f>
        <v>0.58317456452996408</v>
      </c>
      <c r="T579">
        <f>'Raw counts'!T579/'Raw counts'!T$1246*10000</f>
        <v>0.23890899137402022</v>
      </c>
      <c r="U579">
        <f t="shared" si="32"/>
        <v>1</v>
      </c>
      <c r="V579">
        <f t="shared" si="33"/>
        <v>0.19471726883194679</v>
      </c>
      <c r="W579">
        <f t="shared" si="34"/>
        <v>0.27656780510935675</v>
      </c>
      <c r="X579">
        <f t="shared" si="35"/>
        <v>0.45096480642098108</v>
      </c>
    </row>
    <row r="580" spans="1:24" x14ac:dyDescent="0.25">
      <c r="A580">
        <v>588</v>
      </c>
      <c r="B580" t="s">
        <v>235</v>
      </c>
      <c r="C580">
        <v>19600</v>
      </c>
      <c r="D580">
        <v>48</v>
      </c>
      <c r="E580">
        <f>'Raw counts'!E580/'Raw counts'!E$1246*10000</f>
        <v>0</v>
      </c>
      <c r="F580">
        <f>'Raw counts'!F580/'Raw counts'!F$1246*10000</f>
        <v>0</v>
      </c>
      <c r="G580">
        <f>'Raw counts'!G580/'Raw counts'!G$1246*10000</f>
        <v>9.917825853887615E-3</v>
      </c>
      <c r="H580">
        <f>'Raw counts'!H580/'Raw counts'!H$1246*10000</f>
        <v>0</v>
      </c>
      <c r="I580">
        <f>'Raw counts'!I580/'Raw counts'!I$1246*10000</f>
        <v>0</v>
      </c>
      <c r="J580">
        <f>'Raw counts'!J580/'Raw counts'!J$1246*10000</f>
        <v>2.9932842674176219E-2</v>
      </c>
      <c r="K580">
        <f>'Raw counts'!K580/'Raw counts'!K$1246*10000</f>
        <v>4.1051986476302739E-2</v>
      </c>
      <c r="L580">
        <f>'Raw counts'!L580/'Raw counts'!L$1246*10000</f>
        <v>2.7134133518930806E-2</v>
      </c>
      <c r="M580">
        <f>'Raw counts'!M580/'Raw counts'!M$1246*10000</f>
        <v>0.22164386434372532</v>
      </c>
      <c r="N580">
        <f>'Raw counts'!N580/'Raw counts'!N$1246*10000</f>
        <v>0</v>
      </c>
      <c r="O580">
        <f>'Raw counts'!O580/'Raw counts'!O$1246*10000</f>
        <v>0</v>
      </c>
      <c r="P580">
        <f>'Raw counts'!P580/'Raw counts'!P$1246*10000</f>
        <v>0</v>
      </c>
      <c r="Q580">
        <f>'Raw counts'!Q580/'Raw counts'!Q$1246*10000</f>
        <v>9.9369846120824779E-3</v>
      </c>
      <c r="R580">
        <f>'Raw counts'!R580/'Raw counts'!R$1246*10000</f>
        <v>1.5406571724524335E-2</v>
      </c>
      <c r="S580">
        <f>'Raw counts'!S580/'Raw counts'!S$1246*10000</f>
        <v>0</v>
      </c>
      <c r="T580">
        <f>'Raw counts'!T580/'Raw counts'!T$1246*10000</f>
        <v>0</v>
      </c>
      <c r="U580">
        <f t="shared" ref="U580:U643" si="36">IFERROR(IF(W580-X580=0,0,1),0)</f>
        <v>1</v>
      </c>
      <c r="V580">
        <f t="shared" ref="V580:V643" si="37">IFERROR(_xlfn.T.TEST(E580:N580,O580:T580,2,2),"")</f>
        <v>0.32620259652831041</v>
      </c>
      <c r="W580">
        <f t="shared" ref="W580:W643" si="38">AVERAGE(E580:N580)</f>
        <v>3.2968065286702271E-2</v>
      </c>
      <c r="X580">
        <f t="shared" ref="X580:X643" si="39">AVERAGE(O580:T580)</f>
        <v>4.2239260561011361E-3</v>
      </c>
    </row>
    <row r="581" spans="1:24" x14ac:dyDescent="0.25">
      <c r="A581">
        <v>589</v>
      </c>
      <c r="B581" t="s">
        <v>236</v>
      </c>
      <c r="C581">
        <v>31800</v>
      </c>
      <c r="D581">
        <v>698</v>
      </c>
      <c r="E581">
        <f>'Raw counts'!E581/'Raw counts'!E$1246*10000</f>
        <v>12.182343775932068</v>
      </c>
      <c r="F581">
        <f>'Raw counts'!F581/'Raw counts'!F$1246*10000</f>
        <v>10.609801530134527</v>
      </c>
      <c r="G581">
        <f>'Raw counts'!G581/'Raw counts'!G$1246*10000</f>
        <v>5.9407776864786808</v>
      </c>
      <c r="H581">
        <f>'Raw counts'!H581/'Raw counts'!H$1246*10000</f>
        <v>4.7467972689329052</v>
      </c>
      <c r="I581">
        <f>'Raw counts'!I581/'Raw counts'!I$1246*10000</f>
        <v>40.139986302996398</v>
      </c>
      <c r="J581">
        <f>'Raw counts'!J581/'Raw counts'!J$1246*10000</f>
        <v>5.136475802888639</v>
      </c>
      <c r="K581">
        <f>'Raw counts'!K581/'Raw counts'!K$1246*10000</f>
        <v>15.740504528913794</v>
      </c>
      <c r="L581">
        <f>'Raw counts'!L581/'Raw counts'!L$1246*10000</f>
        <v>46.100892848663442</v>
      </c>
      <c r="M581">
        <f>'Raw counts'!M581/'Raw counts'!M$1246*10000</f>
        <v>17.390518586969218</v>
      </c>
      <c r="N581">
        <f>'Raw counts'!N581/'Raw counts'!N$1246*10000</f>
        <v>2.3440611368774911</v>
      </c>
      <c r="O581">
        <f>'Raw counts'!O581/'Raw counts'!O$1246*10000</f>
        <v>4.3060724463531459</v>
      </c>
      <c r="P581">
        <f>'Raw counts'!P581/'Raw counts'!P$1246*10000</f>
        <v>54.482434291885113</v>
      </c>
      <c r="Q581">
        <f>'Raw counts'!Q581/'Raw counts'!Q$1246*10000</f>
        <v>13.653416857001327</v>
      </c>
      <c r="R581">
        <f>'Raw counts'!R581/'Raw counts'!R$1246*10000</f>
        <v>8.3965815898657628</v>
      </c>
      <c r="S581">
        <f>'Raw counts'!S581/'Raw counts'!S$1246*10000</f>
        <v>7.4397221144890571</v>
      </c>
      <c r="T581">
        <f>'Raw counts'!T581/'Raw counts'!T$1246*10000</f>
        <v>10.464213822182085</v>
      </c>
      <c r="U581">
        <f t="shared" si="36"/>
        <v>1</v>
      </c>
      <c r="V581">
        <f t="shared" si="37"/>
        <v>0.96122522256630316</v>
      </c>
      <c r="W581">
        <f t="shared" si="38"/>
        <v>16.033215946878716</v>
      </c>
      <c r="X581">
        <f t="shared" si="39"/>
        <v>16.457073520296081</v>
      </c>
    </row>
    <row r="582" spans="1:24" x14ac:dyDescent="0.25">
      <c r="A582">
        <v>590</v>
      </c>
      <c r="B582" t="s">
        <v>237</v>
      </c>
      <c r="C582">
        <v>27100</v>
      </c>
      <c r="D582">
        <v>886</v>
      </c>
      <c r="E582">
        <f>'Raw counts'!E582/'Raw counts'!E$1246*10000</f>
        <v>7.9118353030351818</v>
      </c>
      <c r="F582">
        <f>'Raw counts'!F582/'Raw counts'!F$1246*10000</f>
        <v>20.624660918392351</v>
      </c>
      <c r="G582">
        <f>'Raw counts'!G582/'Raw counts'!G$1246*10000</f>
        <v>41.674704238035751</v>
      </c>
      <c r="H582">
        <f>'Raw counts'!H582/'Raw counts'!H$1246*10000</f>
        <v>11.701126685806654</v>
      </c>
      <c r="I582">
        <f>'Raw counts'!I582/'Raw counts'!I$1246*10000</f>
        <v>16.071751139963229</v>
      </c>
      <c r="J582">
        <f>'Raw counts'!J582/'Raw counts'!J$1246*10000</f>
        <v>34.506581034790344</v>
      </c>
      <c r="K582">
        <f>'Raw counts'!K582/'Raw counts'!K$1246*10000</f>
        <v>37.503921930850858</v>
      </c>
      <c r="L582">
        <f>'Raw counts'!L582/'Raw counts'!L$1246*10000</f>
        <v>13.906243428452038</v>
      </c>
      <c r="M582">
        <f>'Raw counts'!M582/'Raw counts'!M$1246*10000</f>
        <v>23.195882879972178</v>
      </c>
      <c r="N582">
        <f>'Raw counts'!N582/'Raw counts'!N$1246*10000</f>
        <v>18.713290748249403</v>
      </c>
      <c r="O582">
        <f>'Raw counts'!O582/'Raw counts'!O$1246*10000</f>
        <v>18.585963618550949</v>
      </c>
      <c r="P582">
        <f>'Raw counts'!P582/'Raw counts'!P$1246*10000</f>
        <v>16.586586910381172</v>
      </c>
      <c r="Q582">
        <f>'Raw counts'!Q582/'Raw counts'!Q$1246*10000</f>
        <v>26.024962699044011</v>
      </c>
      <c r="R582">
        <f>'Raw counts'!R582/'Raw counts'!R$1246*10000</f>
        <v>15.622263728667676</v>
      </c>
      <c r="S582">
        <f>'Raw counts'!S582/'Raw counts'!S$1246*10000</f>
        <v>21.741653667913226</v>
      </c>
      <c r="T582">
        <f>'Raw counts'!T582/'Raw counts'!T$1246*10000</f>
        <v>18.102475574968615</v>
      </c>
      <c r="U582">
        <f t="shared" si="36"/>
        <v>1</v>
      </c>
      <c r="V582">
        <f t="shared" si="37"/>
        <v>0.53447747511765442</v>
      </c>
      <c r="W582">
        <f t="shared" si="38"/>
        <v>22.580999830754795</v>
      </c>
      <c r="X582">
        <f t="shared" si="39"/>
        <v>19.44398436658761</v>
      </c>
    </row>
    <row r="583" spans="1:24" x14ac:dyDescent="0.25">
      <c r="A583">
        <v>591</v>
      </c>
      <c r="B583" t="s">
        <v>856</v>
      </c>
      <c r="C583">
        <v>84400</v>
      </c>
      <c r="D583">
        <v>165</v>
      </c>
      <c r="E583">
        <f>'Raw counts'!E583/'Raw counts'!E$1246*10000</f>
        <v>0</v>
      </c>
      <c r="F583">
        <f>'Raw counts'!F583/'Raw counts'!F$1246*10000</f>
        <v>1.888705212306992E-2</v>
      </c>
      <c r="G583">
        <f>'Raw counts'!G583/'Raw counts'!G$1246*10000</f>
        <v>2.9753477561662842E-2</v>
      </c>
      <c r="H583">
        <f>'Raw counts'!H583/'Raw counts'!H$1246*10000</f>
        <v>0</v>
      </c>
      <c r="I583">
        <f>'Raw counts'!I583/'Raw counts'!I$1246*10000</f>
        <v>0</v>
      </c>
      <c r="J583">
        <f>'Raw counts'!J583/'Raw counts'!J$1246*10000</f>
        <v>0</v>
      </c>
      <c r="K583">
        <f>'Raw counts'!K583/'Raw counts'!K$1246*10000</f>
        <v>0</v>
      </c>
      <c r="L583">
        <f>'Raw counts'!L583/'Raw counts'!L$1246*10000</f>
        <v>0</v>
      </c>
      <c r="M583">
        <f>'Raw counts'!M583/'Raw counts'!M$1246*10000</f>
        <v>2.557429203966061E-2</v>
      </c>
      <c r="N583">
        <f>'Raw counts'!N583/'Raw counts'!N$1246*10000</f>
        <v>0</v>
      </c>
      <c r="O583">
        <f>'Raw counts'!O583/'Raw counts'!O$1246*10000</f>
        <v>0.23431400375432929</v>
      </c>
      <c r="P583">
        <f>'Raw counts'!P583/'Raw counts'!P$1246*10000</f>
        <v>0</v>
      </c>
      <c r="Q583">
        <f>'Raw counts'!Q583/'Raw counts'!Q$1246*10000</f>
        <v>0</v>
      </c>
      <c r="R583">
        <f>'Raw counts'!R583/'Raw counts'!R$1246*10000</f>
        <v>2.5677619540873893E-2</v>
      </c>
      <c r="S583">
        <f>'Raw counts'!S583/'Raw counts'!S$1246*10000</f>
        <v>5.0957000784171626E-2</v>
      </c>
      <c r="T583">
        <f>'Raw counts'!T583/'Raw counts'!T$1246*10000</f>
        <v>0</v>
      </c>
      <c r="U583">
        <f t="shared" si="36"/>
        <v>1</v>
      </c>
      <c r="V583">
        <f t="shared" si="37"/>
        <v>0.14475373056550378</v>
      </c>
      <c r="W583">
        <f t="shared" si="38"/>
        <v>7.4214821724393363E-3</v>
      </c>
      <c r="X583">
        <f t="shared" si="39"/>
        <v>5.1824770679895805E-2</v>
      </c>
    </row>
    <row r="584" spans="1:24" x14ac:dyDescent="0.25">
      <c r="A584">
        <v>592</v>
      </c>
      <c r="B584" t="s">
        <v>857</v>
      </c>
      <c r="C584">
        <v>35900</v>
      </c>
      <c r="D584">
        <v>663</v>
      </c>
      <c r="E584">
        <f>'Raw counts'!E584/'Raw counts'!E$1246*10000</f>
        <v>0</v>
      </c>
      <c r="F584">
        <f>'Raw counts'!F584/'Raw counts'!F$1246*10000</f>
        <v>0</v>
      </c>
      <c r="G584">
        <f>'Raw counts'!G584/'Raw counts'!G$1246*10000</f>
        <v>0</v>
      </c>
      <c r="H584">
        <f>'Raw counts'!H584/'Raw counts'!H$1246*10000</f>
        <v>0</v>
      </c>
      <c r="I584">
        <f>'Raw counts'!I584/'Raw counts'!I$1246*10000</f>
        <v>0</v>
      </c>
      <c r="J584">
        <f>'Raw counts'!J584/'Raw counts'!J$1246*10000</f>
        <v>0</v>
      </c>
      <c r="K584">
        <f>'Raw counts'!K584/'Raw counts'!K$1246*10000</f>
        <v>0</v>
      </c>
      <c r="L584">
        <f>'Raw counts'!L584/'Raw counts'!L$1246*10000</f>
        <v>0</v>
      </c>
      <c r="M584">
        <f>'Raw counts'!M584/'Raw counts'!M$1246*10000</f>
        <v>0</v>
      </c>
      <c r="N584">
        <f>'Raw counts'!N584/'Raw counts'!N$1246*10000</f>
        <v>0</v>
      </c>
      <c r="O584">
        <f>'Raw counts'!O584/'Raw counts'!O$1246*10000</f>
        <v>0</v>
      </c>
      <c r="P584">
        <f>'Raw counts'!P584/'Raw counts'!P$1246*10000</f>
        <v>0</v>
      </c>
      <c r="Q584">
        <f>'Raw counts'!Q584/'Raw counts'!Q$1246*10000</f>
        <v>0</v>
      </c>
      <c r="R584">
        <f>'Raw counts'!R584/'Raw counts'!R$1246*10000</f>
        <v>0</v>
      </c>
      <c r="S584">
        <f>'Raw counts'!S584/'Raw counts'!S$1246*10000</f>
        <v>0</v>
      </c>
      <c r="T584">
        <f>'Raw counts'!T584/'Raw counts'!T$1246*10000</f>
        <v>0</v>
      </c>
      <c r="U584">
        <f t="shared" si="36"/>
        <v>0</v>
      </c>
      <c r="V584" t="str">
        <f t="shared" si="37"/>
        <v/>
      </c>
      <c r="W584">
        <f t="shared" si="38"/>
        <v>0</v>
      </c>
      <c r="X584">
        <f t="shared" si="39"/>
        <v>0</v>
      </c>
    </row>
    <row r="585" spans="1:24" x14ac:dyDescent="0.25">
      <c r="A585">
        <v>593</v>
      </c>
      <c r="B585" t="s">
        <v>238</v>
      </c>
      <c r="C585">
        <v>16300</v>
      </c>
      <c r="D585">
        <v>385</v>
      </c>
      <c r="E585">
        <f>'Raw counts'!E585/'Raw counts'!E$1246*10000</f>
        <v>7.505592037631998</v>
      </c>
      <c r="F585">
        <f>'Raw counts'!F585/'Raw counts'!F$1246*10000</f>
        <v>6.5963029539821694</v>
      </c>
      <c r="G585">
        <f>'Raw counts'!G585/'Raw counts'!G$1246*10000</f>
        <v>6.446586805026949</v>
      </c>
      <c r="H585">
        <f>'Raw counts'!H585/'Raw counts'!H$1246*10000</f>
        <v>50.345002291973266</v>
      </c>
      <c r="I585">
        <f>'Raw counts'!I585/'Raw counts'!I$1246*10000</f>
        <v>6.2913927781788841</v>
      </c>
      <c r="J585">
        <f>'Raw counts'!J585/'Raw counts'!J$1246*10000</f>
        <v>7.543076353892407</v>
      </c>
      <c r="K585">
        <f>'Raw counts'!K585/'Raw counts'!K$1246*10000</f>
        <v>17.89280153417138</v>
      </c>
      <c r="L585">
        <f>'Raw counts'!L585/'Raw counts'!L$1246*10000</f>
        <v>9.9785776015868031</v>
      </c>
      <c r="M585">
        <f>'Raw counts'!M585/'Raw counts'!M$1246*10000</f>
        <v>19.001698985467836</v>
      </c>
      <c r="N585">
        <f>'Raw counts'!N585/'Raw counts'!N$1246*10000</f>
        <v>8.5138809185583781</v>
      </c>
      <c r="O585">
        <f>'Raw counts'!O585/'Raw counts'!O$1246*10000</f>
        <v>6.0656379839799959</v>
      </c>
      <c r="P585">
        <f>'Raw counts'!P585/'Raw counts'!P$1246*10000</f>
        <v>4.1454026091651714</v>
      </c>
      <c r="Q585">
        <f>'Raw counts'!Q585/'Raw counts'!Q$1246*10000</f>
        <v>1.8532476301533822</v>
      </c>
      <c r="R585">
        <f>'Raw counts'!R585/'Raw counts'!R$1246*10000</f>
        <v>1.8898727982083183</v>
      </c>
      <c r="S585">
        <f>'Raw counts'!S585/'Raw counts'!S$1246*10000</f>
        <v>18.37282972718188</v>
      </c>
      <c r="T585">
        <f>'Raw counts'!T585/'Raw counts'!T$1246*10000</f>
        <v>42.430236868025993</v>
      </c>
      <c r="U585">
        <f t="shared" si="36"/>
        <v>1</v>
      </c>
      <c r="V585">
        <f t="shared" si="37"/>
        <v>0.83842161114755753</v>
      </c>
      <c r="W585">
        <f t="shared" si="38"/>
        <v>14.011491226047008</v>
      </c>
      <c r="X585">
        <f t="shared" si="39"/>
        <v>12.459537936119125</v>
      </c>
    </row>
    <row r="586" spans="1:24" x14ac:dyDescent="0.25">
      <c r="A586">
        <v>594</v>
      </c>
      <c r="B586" t="s">
        <v>858</v>
      </c>
      <c r="C586">
        <v>54400</v>
      </c>
      <c r="D586">
        <v>367</v>
      </c>
      <c r="E586">
        <f>'Raw counts'!E586/'Raw counts'!E$1246*10000</f>
        <v>0</v>
      </c>
      <c r="F586">
        <f>'Raw counts'!F586/'Raw counts'!F$1246*10000</f>
        <v>0</v>
      </c>
      <c r="G586">
        <f>'Raw counts'!G586/'Raw counts'!G$1246*10000</f>
        <v>0</v>
      </c>
      <c r="H586">
        <f>'Raw counts'!H586/'Raw counts'!H$1246*10000</f>
        <v>0</v>
      </c>
      <c r="I586">
        <f>'Raw counts'!I586/'Raw counts'!I$1246*10000</f>
        <v>0</v>
      </c>
      <c r="J586">
        <f>'Raw counts'!J586/'Raw counts'!J$1246*10000</f>
        <v>0</v>
      </c>
      <c r="K586">
        <f>'Raw counts'!K586/'Raw counts'!K$1246*10000</f>
        <v>0</v>
      </c>
      <c r="L586">
        <f>'Raw counts'!L586/'Raw counts'!L$1246*10000</f>
        <v>0</v>
      </c>
      <c r="M586">
        <f>'Raw counts'!M586/'Raw counts'!M$1246*10000</f>
        <v>0</v>
      </c>
      <c r="N586">
        <f>'Raw counts'!N586/'Raw counts'!N$1246*10000</f>
        <v>0</v>
      </c>
      <c r="O586">
        <f>'Raw counts'!O586/'Raw counts'!O$1246*10000</f>
        <v>0</v>
      </c>
      <c r="P586">
        <f>'Raw counts'!P586/'Raw counts'!P$1246*10000</f>
        <v>0</v>
      </c>
      <c r="Q586">
        <f>'Raw counts'!Q586/'Raw counts'!Q$1246*10000</f>
        <v>0</v>
      </c>
      <c r="R586">
        <f>'Raw counts'!R586/'Raw counts'!R$1246*10000</f>
        <v>0</v>
      </c>
      <c r="S586">
        <f>'Raw counts'!S586/'Raw counts'!S$1246*10000</f>
        <v>0</v>
      </c>
      <c r="T586">
        <f>'Raw counts'!T586/'Raw counts'!T$1246*10000</f>
        <v>0</v>
      </c>
      <c r="U586">
        <f t="shared" si="36"/>
        <v>0</v>
      </c>
      <c r="V586" t="str">
        <f t="shared" si="37"/>
        <v/>
      </c>
      <c r="W586">
        <f t="shared" si="38"/>
        <v>0</v>
      </c>
      <c r="X586">
        <f t="shared" si="39"/>
        <v>0</v>
      </c>
    </row>
    <row r="587" spans="1:24" x14ac:dyDescent="0.25">
      <c r="A587">
        <v>595</v>
      </c>
      <c r="B587" t="s">
        <v>239</v>
      </c>
      <c r="C587">
        <v>115200</v>
      </c>
      <c r="D587">
        <v>1083</v>
      </c>
      <c r="E587">
        <f>'Raw counts'!E587/'Raw counts'!E$1246*10000</f>
        <v>3.03196193203352</v>
      </c>
      <c r="F587">
        <f>'Raw counts'!F587/'Raw counts'!F$1246*10000</f>
        <v>2.1956198093068782</v>
      </c>
      <c r="G587">
        <f>'Raw counts'!G587/'Raw counts'!G$1246*10000</f>
        <v>5.2564477025604353</v>
      </c>
      <c r="H587">
        <f>'Raw counts'!H587/'Raw counts'!H$1246*10000</f>
        <v>0.48855219667543248</v>
      </c>
      <c r="I587">
        <f>'Raw counts'!I587/'Raw counts'!I$1246*10000</f>
        <v>3.967291510390083</v>
      </c>
      <c r="J587">
        <f>'Raw counts'!J587/'Raw counts'!J$1246*10000</f>
        <v>6.5852253883187689E-2</v>
      </c>
      <c r="K587">
        <f>'Raw counts'!K587/'Raw counts'!K$1246*10000</f>
        <v>1.4720069436502838</v>
      </c>
      <c r="L587">
        <f>'Raw counts'!L587/'Raw counts'!L$1246*10000</f>
        <v>1.6212644777561158</v>
      </c>
      <c r="M587">
        <f>'Raw counts'!M587/'Raw counts'!M$1246*10000</f>
        <v>0.48591154875355164</v>
      </c>
      <c r="N587">
        <f>'Raw counts'!N587/'Raw counts'!N$1246*10000</f>
        <v>1.3797818063225364</v>
      </c>
      <c r="O587">
        <f>'Raw counts'!O587/'Raw counts'!O$1246*10000</f>
        <v>0.40231272342724467</v>
      </c>
      <c r="P587">
        <f>'Raw counts'!P587/'Raw counts'!P$1246*10000</f>
        <v>4.3146027156617093</v>
      </c>
      <c r="Q587">
        <f>'Raw counts'!Q587/'Raw counts'!Q$1246*10000</f>
        <v>1.9228065224379598</v>
      </c>
      <c r="R587">
        <f>'Raw counts'!R587/'Raw counts'!R$1246*10000</f>
        <v>3.9286757897537057</v>
      </c>
      <c r="S587">
        <f>'Raw counts'!S587/'Raw counts'!S$1246*10000</f>
        <v>3.3461763848272699</v>
      </c>
      <c r="T587">
        <f>'Raw counts'!T587/'Raw counts'!T$1246*10000</f>
        <v>0.59385949284399309</v>
      </c>
      <c r="U587">
        <f t="shared" si="36"/>
        <v>1</v>
      </c>
      <c r="V587">
        <f t="shared" si="37"/>
        <v>0.63264410325711107</v>
      </c>
      <c r="W587">
        <f t="shared" si="38"/>
        <v>1.9964690181332028</v>
      </c>
      <c r="X587">
        <f t="shared" si="39"/>
        <v>2.4180722714919805</v>
      </c>
    </row>
    <row r="588" spans="1:24" x14ac:dyDescent="0.25">
      <c r="A588">
        <v>596</v>
      </c>
      <c r="B588" t="s">
        <v>240</v>
      </c>
      <c r="C588">
        <v>52600</v>
      </c>
      <c r="D588">
        <v>904</v>
      </c>
      <c r="E588">
        <f>'Raw counts'!E588/'Raw counts'!E$1246*10000</f>
        <v>20.262621408524669</v>
      </c>
      <c r="F588">
        <f>'Raw counts'!F588/'Raw counts'!F$1246*10000</f>
        <v>24.940352328513832</v>
      </c>
      <c r="G588">
        <f>'Raw counts'!G588/'Raw counts'!G$1246*10000</f>
        <v>21.358037976346978</v>
      </c>
      <c r="H588">
        <f>'Raw counts'!H588/'Raw counts'!H$1246*10000</f>
        <v>15.760331974233395</v>
      </c>
      <c r="I588">
        <f>'Raw counts'!I588/'Raw counts'!I$1246*10000</f>
        <v>3.9110178719448339</v>
      </c>
      <c r="J588">
        <f>'Raw counts'!J588/'Raw counts'!J$1246*10000</f>
        <v>2.7777678001635531</v>
      </c>
      <c r="K588">
        <f>'Raw counts'!K588/'Raw counts'!K$1246*10000</f>
        <v>8.6267817295201894</v>
      </c>
      <c r="L588">
        <f>'Raw counts'!L588/'Raw counts'!L$1246*10000</f>
        <v>13.723088027199255</v>
      </c>
      <c r="M588">
        <f>'Raw counts'!M588/'Raw counts'!M$1246*10000</f>
        <v>14.901287495108916</v>
      </c>
      <c r="N588">
        <f>'Raw counts'!N588/'Raw counts'!N$1246*10000</f>
        <v>7.1262594428817376</v>
      </c>
      <c r="O588">
        <f>'Raw counts'!O588/'Raw counts'!O$1246*10000</f>
        <v>29.298092507168679</v>
      </c>
      <c r="P588">
        <f>'Raw counts'!P588/'Raw counts'!P$1246*10000</f>
        <v>12.232172404955573</v>
      </c>
      <c r="Q588">
        <f>'Raw counts'!Q588/'Raw counts'!Q$1246*10000</f>
        <v>29.060711498035207</v>
      </c>
      <c r="R588">
        <f>'Raw counts'!R588/'Raw counts'!R$1246*10000</f>
        <v>23.125264158511026</v>
      </c>
      <c r="S588">
        <f>'Raw counts'!S588/'Raw counts'!S$1246*10000</f>
        <v>19.827935194018778</v>
      </c>
      <c r="T588">
        <f>'Raw counts'!T588/'Raw counts'!T$1246*10000</f>
        <v>21.651980589668344</v>
      </c>
      <c r="U588">
        <f t="shared" si="36"/>
        <v>1</v>
      </c>
      <c r="V588">
        <f t="shared" si="37"/>
        <v>2.6285465282109639E-2</v>
      </c>
      <c r="W588">
        <f t="shared" si="38"/>
        <v>13.338754605443736</v>
      </c>
      <c r="X588">
        <f t="shared" si="39"/>
        <v>22.532692725392934</v>
      </c>
    </row>
    <row r="589" spans="1:24" x14ac:dyDescent="0.25">
      <c r="A589">
        <v>597</v>
      </c>
      <c r="B589" t="s">
        <v>859</v>
      </c>
      <c r="C589">
        <v>31900</v>
      </c>
      <c r="D589">
        <v>589</v>
      </c>
      <c r="E589">
        <f>'Raw counts'!E589/'Raw counts'!E$1246*10000</f>
        <v>0</v>
      </c>
      <c r="F589">
        <f>'Raw counts'!F589/'Raw counts'!F$1246*10000</f>
        <v>0</v>
      </c>
      <c r="G589">
        <f>'Raw counts'!G589/'Raw counts'!G$1246*10000</f>
        <v>0</v>
      </c>
      <c r="H589">
        <f>'Raw counts'!H589/'Raw counts'!H$1246*10000</f>
        <v>0</v>
      </c>
      <c r="I589">
        <f>'Raw counts'!I589/'Raw counts'!I$1246*10000</f>
        <v>0</v>
      </c>
      <c r="J589">
        <f>'Raw counts'!J589/'Raw counts'!J$1246*10000</f>
        <v>0</v>
      </c>
      <c r="K589">
        <f>'Raw counts'!K589/'Raw counts'!K$1246*10000</f>
        <v>0</v>
      </c>
      <c r="L589">
        <f>'Raw counts'!L589/'Raw counts'!L$1246*10000</f>
        <v>0</v>
      </c>
      <c r="M589">
        <f>'Raw counts'!M589/'Raw counts'!M$1246*10000</f>
        <v>0</v>
      </c>
      <c r="N589">
        <f>'Raw counts'!N589/'Raw counts'!N$1246*10000</f>
        <v>0</v>
      </c>
      <c r="O589">
        <f>'Raw counts'!O589/'Raw counts'!O$1246*10000</f>
        <v>0</v>
      </c>
      <c r="P589">
        <f>'Raw counts'!P589/'Raw counts'!P$1246*10000</f>
        <v>0</v>
      </c>
      <c r="Q589">
        <f>'Raw counts'!Q589/'Raw counts'!Q$1246*10000</f>
        <v>0</v>
      </c>
      <c r="R589">
        <f>'Raw counts'!R589/'Raw counts'!R$1246*10000</f>
        <v>0</v>
      </c>
      <c r="S589">
        <f>'Raw counts'!S589/'Raw counts'!S$1246*10000</f>
        <v>0</v>
      </c>
      <c r="T589">
        <f>'Raw counts'!T589/'Raw counts'!T$1246*10000</f>
        <v>0</v>
      </c>
      <c r="U589">
        <f t="shared" si="36"/>
        <v>0</v>
      </c>
      <c r="V589" t="str">
        <f t="shared" si="37"/>
        <v/>
      </c>
      <c r="W589">
        <f t="shared" si="38"/>
        <v>0</v>
      </c>
      <c r="X589">
        <f t="shared" si="39"/>
        <v>0</v>
      </c>
    </row>
    <row r="590" spans="1:24" x14ac:dyDescent="0.25">
      <c r="A590">
        <v>598</v>
      </c>
      <c r="B590" t="s">
        <v>241</v>
      </c>
      <c r="C590">
        <v>13300</v>
      </c>
      <c r="D590">
        <v>1018</v>
      </c>
      <c r="E590">
        <f>'Raw counts'!E590/'Raw counts'!E$1246*10000</f>
        <v>2.7198482037359519</v>
      </c>
      <c r="F590">
        <f>'Raw counts'!F590/'Raw counts'!F$1246*10000</f>
        <v>4.055994443429265</v>
      </c>
      <c r="G590">
        <f>'Raw counts'!G590/'Raw counts'!G$1246*10000</f>
        <v>4.6812138030349537</v>
      </c>
      <c r="H590">
        <f>'Raw counts'!H590/'Raw counts'!H$1246*10000</f>
        <v>2.9916282660619071</v>
      </c>
      <c r="I590">
        <f>'Raw counts'!I590/'Raw counts'!I$1246*10000</f>
        <v>1.7332280641136819</v>
      </c>
      <c r="J590">
        <f>'Raw counts'!J590/'Raw counts'!J$1246*10000</f>
        <v>4.4001278731039042</v>
      </c>
      <c r="K590">
        <f>'Raw counts'!K590/'Raw counts'!K$1246*10000</f>
        <v>5.5713410217839439</v>
      </c>
      <c r="L590">
        <f>'Raw counts'!L590/'Raw counts'!L$1246*10000</f>
        <v>1.4788102767817288</v>
      </c>
      <c r="M590">
        <f>'Raw counts'!M590/'Raw counts'!M$1246*10000</f>
        <v>2.6341520800850433</v>
      </c>
      <c r="N590">
        <f>'Raw counts'!N590/'Raw counts'!N$1246*10000</f>
        <v>1.9207189917558036</v>
      </c>
      <c r="O590">
        <f>'Raw counts'!O590/'Raw counts'!O$1246*10000</f>
        <v>3.9700750070073147</v>
      </c>
      <c r="P590">
        <f>'Raw counts'!P590/'Raw counts'!P$1246*10000</f>
        <v>3.9911319238300931</v>
      </c>
      <c r="Q590">
        <f>'Raw counts'!Q590/'Raw counts'!Q$1246*10000</f>
        <v>6.8813618438671167</v>
      </c>
      <c r="R590">
        <f>'Raw counts'!R590/'Raw counts'!R$1246*10000</f>
        <v>4.7863082824188927</v>
      </c>
      <c r="S590">
        <f>'Raw counts'!S590/'Raw counts'!S$1246*10000</f>
        <v>3.7764799470047192</v>
      </c>
      <c r="T590">
        <f>'Raw counts'!T590/'Raw counts'!T$1246*10000</f>
        <v>3.9181074585339313</v>
      </c>
      <c r="U590">
        <f t="shared" si="36"/>
        <v>1</v>
      </c>
      <c r="V590">
        <f t="shared" si="37"/>
        <v>7.0747550039339177E-2</v>
      </c>
      <c r="W590">
        <f t="shared" si="38"/>
        <v>3.2187063023886191</v>
      </c>
      <c r="X590">
        <f t="shared" si="39"/>
        <v>4.5539107437770117</v>
      </c>
    </row>
    <row r="591" spans="1:24" x14ac:dyDescent="0.25">
      <c r="A591">
        <v>599</v>
      </c>
      <c r="B591" t="s">
        <v>242</v>
      </c>
      <c r="C591">
        <v>68500</v>
      </c>
      <c r="D591">
        <v>51</v>
      </c>
      <c r="E591">
        <f>'Raw counts'!E591/'Raw counts'!E$1246*10000</f>
        <v>1.9816744653813854E-2</v>
      </c>
      <c r="F591">
        <f>'Raw counts'!F591/'Raw counts'!F$1246*10000</f>
        <v>3.3052341215372358E-2</v>
      </c>
      <c r="G591">
        <f>'Raw counts'!G591/'Raw counts'!G$1246*10000</f>
        <v>4.9589129269438075E-3</v>
      </c>
      <c r="H591">
        <f>'Raw counts'!H591/'Raw counts'!H$1246*10000</f>
        <v>6.0315086009312645E-3</v>
      </c>
      <c r="I591">
        <f>'Raw counts'!I591/'Raw counts'!I$1246*10000</f>
        <v>0</v>
      </c>
      <c r="J591">
        <f>'Raw counts'!J591/'Raw counts'!J$1246*10000</f>
        <v>0</v>
      </c>
      <c r="K591">
        <f>'Raw counts'!K591/'Raw counts'!K$1246*10000</f>
        <v>5.2781125469532092E-2</v>
      </c>
      <c r="L591">
        <f>'Raw counts'!L591/'Raw counts'!L$1246*10000</f>
        <v>3.3917666898663511E-2</v>
      </c>
      <c r="M591">
        <f>'Raw counts'!M591/'Raw counts'!M$1246*10000</f>
        <v>0</v>
      </c>
      <c r="N591">
        <f>'Raw counts'!N591/'Raw counts'!N$1246*10000</f>
        <v>3.9198346770526603E-2</v>
      </c>
      <c r="O591">
        <f>'Raw counts'!O591/'Raw counts'!O$1246*10000</f>
        <v>0</v>
      </c>
      <c r="P591">
        <f>'Raw counts'!P591/'Raw counts'!P$1246*10000</f>
        <v>0.13436479045313282</v>
      </c>
      <c r="Q591">
        <f>'Raw counts'!Q591/'Raw counts'!Q$1246*10000</f>
        <v>2.4842461530206195E-2</v>
      </c>
      <c r="R591">
        <f>'Raw counts'!R591/'Raw counts'!R$1246*10000</f>
        <v>0</v>
      </c>
      <c r="S591">
        <f>'Raw counts'!S591/'Raw counts'!S$1246*10000</f>
        <v>0</v>
      </c>
      <c r="T591">
        <f>'Raw counts'!T591/'Raw counts'!T$1246*10000</f>
        <v>0</v>
      </c>
      <c r="U591">
        <f t="shared" si="36"/>
        <v>1</v>
      </c>
      <c r="V591">
        <f t="shared" si="37"/>
        <v>0.68817642978384796</v>
      </c>
      <c r="W591">
        <f t="shared" si="38"/>
        <v>1.8975664653578351E-2</v>
      </c>
      <c r="X591">
        <f t="shared" si="39"/>
        <v>2.653454199722317E-2</v>
      </c>
    </row>
    <row r="592" spans="1:24" x14ac:dyDescent="0.25">
      <c r="A592">
        <v>600</v>
      </c>
      <c r="B592" t="s">
        <v>243</v>
      </c>
      <c r="C592">
        <v>10800</v>
      </c>
      <c r="D592">
        <v>1011</v>
      </c>
      <c r="E592">
        <f>'Raw counts'!E592/'Raw counts'!E$1246*10000</f>
        <v>15.105313612369612</v>
      </c>
      <c r="F592">
        <f>'Raw counts'!F592/'Raw counts'!F$1246*10000</f>
        <v>14.085019120779394</v>
      </c>
      <c r="G592">
        <f>'Raw counts'!G592/'Raw counts'!G$1246*10000</f>
        <v>11.549308206852126</v>
      </c>
      <c r="H592">
        <f>'Raw counts'!H592/'Raw counts'!H$1246*10000</f>
        <v>13.281381939250645</v>
      </c>
      <c r="I592">
        <f>'Raw counts'!I592/'Raw counts'!I$1246*10000</f>
        <v>8.7167865951691326</v>
      </c>
      <c r="J592">
        <f>'Raw counts'!J592/'Raw counts'!J$1246*10000</f>
        <v>33.55471663775154</v>
      </c>
      <c r="K592">
        <f>'Raw counts'!K592/'Raw counts'!K$1246*10000</f>
        <v>27.258519020265023</v>
      </c>
      <c r="L592">
        <f>'Raw counts'!L592/'Raw counts'!L$1246*10000</f>
        <v>23.735583295684723</v>
      </c>
      <c r="M592">
        <f>'Raw counts'!M592/'Raw counts'!M$1246*10000</f>
        <v>25.787411139991118</v>
      </c>
      <c r="N592">
        <f>'Raw counts'!N592/'Raw counts'!N$1246*10000</f>
        <v>28.113054303821684</v>
      </c>
      <c r="O592">
        <f>'Raw counts'!O592/'Raw counts'!O$1246*10000</f>
        <v>10.526446093189774</v>
      </c>
      <c r="P592">
        <f>'Raw counts'!P592/'Raw counts'!P$1246*10000</f>
        <v>7.5343812128164105</v>
      </c>
      <c r="Q592">
        <f>'Raw counts'!Q592/'Raw counts'!Q$1246*10000</f>
        <v>20.137299316385143</v>
      </c>
      <c r="R592">
        <f>'Raw counts'!R592/'Raw counts'!R$1246*10000</f>
        <v>13.198296444009181</v>
      </c>
      <c r="S592">
        <f>'Raw counts'!S592/'Raw counts'!S$1246*10000</f>
        <v>18.30488705946965</v>
      </c>
      <c r="T592">
        <f>'Raw counts'!T592/'Raw counts'!T$1246*10000</f>
        <v>19.140023194650077</v>
      </c>
      <c r="U592">
        <f t="shared" si="36"/>
        <v>1</v>
      </c>
      <c r="V592">
        <f t="shared" si="37"/>
        <v>0.19129006348370112</v>
      </c>
      <c r="W592">
        <f t="shared" si="38"/>
        <v>20.118709387193501</v>
      </c>
      <c r="X592">
        <f t="shared" si="39"/>
        <v>14.80688888675337</v>
      </c>
    </row>
    <row r="593" spans="1:24" x14ac:dyDescent="0.25">
      <c r="A593">
        <v>601</v>
      </c>
      <c r="B593" t="s">
        <v>244</v>
      </c>
      <c r="C593">
        <v>14600</v>
      </c>
      <c r="D593">
        <v>402</v>
      </c>
      <c r="E593">
        <f>'Raw counts'!E593/'Raw counts'!E$1246*10000</f>
        <v>3.1558165861198564</v>
      </c>
      <c r="F593">
        <f>'Raw counts'!F593/'Raw counts'!F$1246*10000</f>
        <v>4.3912396186137563</v>
      </c>
      <c r="G593">
        <f>'Raw counts'!G593/'Raw counts'!G$1246*10000</f>
        <v>1.5918110495489621</v>
      </c>
      <c r="H593">
        <f>'Raw counts'!H593/'Raw counts'!H$1246*10000</f>
        <v>2.4548240005790247</v>
      </c>
      <c r="I593">
        <f>'Raw counts'!I593/'Raw counts'!I$1246*10000</f>
        <v>1.5812892403115084</v>
      </c>
      <c r="J593">
        <f>'Raw counts'!J593/'Raw counts'!J$1246*10000</f>
        <v>3.5500351411572999</v>
      </c>
      <c r="K593">
        <f>'Raw counts'!K593/'Raw counts'!K$1246*10000</f>
        <v>2.6331917039799904</v>
      </c>
      <c r="L593">
        <f>'Raw counts'!L593/'Raw counts'!L$1246*10000</f>
        <v>2.1028953477171375</v>
      </c>
      <c r="M593">
        <f>'Raw counts'!M593/'Raw counts'!M$1246*10000</f>
        <v>7.6893371399246249</v>
      </c>
      <c r="N593">
        <f>'Raw counts'!N593/'Raw counts'!N$1246*10000</f>
        <v>2.9712346852059168</v>
      </c>
      <c r="O593">
        <f>'Raw counts'!O593/'Raw counts'!O$1246*10000</f>
        <v>5.0045934386773725</v>
      </c>
      <c r="P593">
        <f>'Raw counts'!P593/'Raw counts'!P$1246*10000</f>
        <v>4.0110378187120386</v>
      </c>
      <c r="Q593">
        <f>'Raw counts'!Q593/'Raw counts'!Q$1246*10000</f>
        <v>0.50181772291016513</v>
      </c>
      <c r="R593">
        <f>'Raw counts'!R593/'Raw counts'!R$1246*10000</f>
        <v>2.9375196754759729</v>
      </c>
      <c r="S593">
        <f>'Raw counts'!S593/'Raw counts'!S$1246*10000</f>
        <v>3.5273568320598798</v>
      </c>
      <c r="T593">
        <f>'Raw counts'!T593/'Raw counts'!T$1246*10000</f>
        <v>2.3481340866475131</v>
      </c>
      <c r="U593">
        <f t="shared" si="36"/>
        <v>1</v>
      </c>
      <c r="V593">
        <f t="shared" si="37"/>
        <v>0.86146550731821636</v>
      </c>
      <c r="W593">
        <f t="shared" si="38"/>
        <v>3.2121674513158078</v>
      </c>
      <c r="X593">
        <f t="shared" si="39"/>
        <v>3.0550765957471566</v>
      </c>
    </row>
    <row r="594" spans="1:24" x14ac:dyDescent="0.25">
      <c r="A594">
        <v>602</v>
      </c>
      <c r="B594" t="s">
        <v>860</v>
      </c>
      <c r="C594">
        <v>54500</v>
      </c>
      <c r="D594">
        <v>367</v>
      </c>
      <c r="E594">
        <f>'Raw counts'!E594/'Raw counts'!E$1246*10000</f>
        <v>0</v>
      </c>
      <c r="F594">
        <f>'Raw counts'!F594/'Raw counts'!F$1246*10000</f>
        <v>0</v>
      </c>
      <c r="G594">
        <f>'Raw counts'!G594/'Raw counts'!G$1246*10000</f>
        <v>0</v>
      </c>
      <c r="H594">
        <f>'Raw counts'!H594/'Raw counts'!H$1246*10000</f>
        <v>0</v>
      </c>
      <c r="I594">
        <f>'Raw counts'!I594/'Raw counts'!I$1246*10000</f>
        <v>0</v>
      </c>
      <c r="J594">
        <f>'Raw counts'!J594/'Raw counts'!J$1246*10000</f>
        <v>0</v>
      </c>
      <c r="K594">
        <f>'Raw counts'!K594/'Raw counts'!K$1246*10000</f>
        <v>0</v>
      </c>
      <c r="L594">
        <f>'Raw counts'!L594/'Raw counts'!L$1246*10000</f>
        <v>0</v>
      </c>
      <c r="M594">
        <f>'Raw counts'!M594/'Raw counts'!M$1246*10000</f>
        <v>0</v>
      </c>
      <c r="N594">
        <f>'Raw counts'!N594/'Raw counts'!N$1246*10000</f>
        <v>0</v>
      </c>
      <c r="O594">
        <f>'Raw counts'!O594/'Raw counts'!O$1246*10000</f>
        <v>0</v>
      </c>
      <c r="P594">
        <f>'Raw counts'!P594/'Raw counts'!P$1246*10000</f>
        <v>0</v>
      </c>
      <c r="Q594">
        <f>'Raw counts'!Q594/'Raw counts'!Q$1246*10000</f>
        <v>0</v>
      </c>
      <c r="R594">
        <f>'Raw counts'!R594/'Raw counts'!R$1246*10000</f>
        <v>0</v>
      </c>
      <c r="S594">
        <f>'Raw counts'!S594/'Raw counts'!S$1246*10000</f>
        <v>0</v>
      </c>
      <c r="T594">
        <f>'Raw counts'!T594/'Raw counts'!T$1246*10000</f>
        <v>0</v>
      </c>
      <c r="U594">
        <f t="shared" si="36"/>
        <v>0</v>
      </c>
      <c r="V594" t="str">
        <f t="shared" si="37"/>
        <v/>
      </c>
      <c r="W594">
        <f t="shared" si="38"/>
        <v>0</v>
      </c>
      <c r="X594">
        <f t="shared" si="39"/>
        <v>0</v>
      </c>
    </row>
    <row r="595" spans="1:24" x14ac:dyDescent="0.25">
      <c r="A595">
        <v>603</v>
      </c>
      <c r="B595" t="s">
        <v>245</v>
      </c>
      <c r="C595">
        <v>111400</v>
      </c>
      <c r="D595">
        <v>1099</v>
      </c>
      <c r="E595">
        <f>'Raw counts'!E595/'Raw counts'!E$1246*10000</f>
        <v>32.018905174399741</v>
      </c>
      <c r="F595">
        <f>'Raw counts'!F595/'Raw counts'!F$1246*10000</f>
        <v>30.417597444204105</v>
      </c>
      <c r="G595">
        <f>'Raw counts'!G595/'Raw counts'!G$1246*10000</f>
        <v>53.298396138792036</v>
      </c>
      <c r="H595">
        <f>'Raw counts'!H595/'Raw counts'!H$1246*10000</f>
        <v>25.290115563704795</v>
      </c>
      <c r="I595">
        <f>'Raw counts'!I595/'Raw counts'!I$1246*10000</f>
        <v>39.746070833879656</v>
      </c>
      <c r="J595">
        <f>'Raw counts'!J595/'Raw counts'!J$1246*10000</f>
        <v>9.4707514221093554</v>
      </c>
      <c r="K595">
        <f>'Raw counts'!K595/'Raw counts'!K$1246*10000</f>
        <v>21.593344886535242</v>
      </c>
      <c r="L595">
        <f>'Raw counts'!L595/'Raw counts'!L$1246*10000</f>
        <v>29.928949271380681</v>
      </c>
      <c r="M595">
        <f>'Raw counts'!M595/'Raw counts'!M$1246*10000</f>
        <v>43.041533502748813</v>
      </c>
      <c r="N595">
        <f>'Raw counts'!N595/'Raw counts'!N$1246*10000</f>
        <v>30.958854279361912</v>
      </c>
      <c r="O595">
        <f>'Raw counts'!O595/'Raw counts'!O$1246*10000</f>
        <v>37.560976903712863</v>
      </c>
      <c r="P595">
        <f>'Raw counts'!P595/'Raw counts'!P$1246*10000</f>
        <v>20.891236678601906</v>
      </c>
      <c r="Q595">
        <f>'Raw counts'!Q595/'Raw counts'!Q$1246*10000</f>
        <v>28.285626698292777</v>
      </c>
      <c r="R595">
        <f>'Raw counts'!R595/'Raw counts'!R$1246*10000</f>
        <v>17.758641674468382</v>
      </c>
      <c r="S595">
        <f>'Raw counts'!S595/'Raw counts'!S$1246*10000</f>
        <v>22.840060129260923</v>
      </c>
      <c r="T595">
        <f>'Raw counts'!T595/'Raw counts'!T$1246*10000</f>
        <v>42.088938308920241</v>
      </c>
      <c r="U595">
        <f t="shared" si="36"/>
        <v>1</v>
      </c>
      <c r="V595">
        <f t="shared" si="37"/>
        <v>0.57484376560507489</v>
      </c>
      <c r="W595">
        <f t="shared" si="38"/>
        <v>31.576451851711631</v>
      </c>
      <c r="X595">
        <f t="shared" si="39"/>
        <v>28.237580065542847</v>
      </c>
    </row>
    <row r="596" spans="1:24" x14ac:dyDescent="0.25">
      <c r="A596">
        <v>604</v>
      </c>
      <c r="B596" t="s">
        <v>246</v>
      </c>
      <c r="C596">
        <v>88900</v>
      </c>
      <c r="D596">
        <v>1117</v>
      </c>
      <c r="E596">
        <f>'Raw counts'!E596/'Raw counts'!E$1246*10000</f>
        <v>0.4954186163453464</v>
      </c>
      <c r="F596">
        <f>'Raw counts'!F596/'Raw counts'!F$1246*10000</f>
        <v>0</v>
      </c>
      <c r="G596">
        <f>'Raw counts'!G596/'Raw counts'!G$1246*10000</f>
        <v>0</v>
      </c>
      <c r="H596">
        <f>'Raw counts'!H596/'Raw counts'!H$1246*10000</f>
        <v>0</v>
      </c>
      <c r="I596">
        <f>'Raw counts'!I596/'Raw counts'!I$1246*10000</f>
        <v>0</v>
      </c>
      <c r="J596">
        <f>'Raw counts'!J596/'Raw counts'!J$1246*10000</f>
        <v>0</v>
      </c>
      <c r="K596">
        <f>'Raw counts'!K596/'Raw counts'!K$1246*10000</f>
        <v>0</v>
      </c>
      <c r="L596">
        <f>'Raw counts'!L596/'Raw counts'!L$1246*10000</f>
        <v>0.64443567107460664</v>
      </c>
      <c r="M596">
        <f>'Raw counts'!M596/'Raw counts'!M$1246*10000</f>
        <v>0</v>
      </c>
      <c r="N596">
        <f>'Raw counts'!N596/'Raw counts'!N$1246*10000</f>
        <v>0</v>
      </c>
      <c r="O596">
        <f>'Raw counts'!O596/'Raw counts'!O$1246*10000</f>
        <v>0</v>
      </c>
      <c r="P596">
        <f>'Raw counts'!P596/'Raw counts'!P$1246*10000</f>
        <v>0</v>
      </c>
      <c r="Q596">
        <f>'Raw counts'!Q596/'Raw counts'!Q$1246*10000</f>
        <v>0</v>
      </c>
      <c r="R596">
        <f>'Raw counts'!R596/'Raw counts'!R$1246*10000</f>
        <v>5.1355239081747788E-3</v>
      </c>
      <c r="S596">
        <f>'Raw counts'!S596/'Raw counts'!S$1246*10000</f>
        <v>0.29441822675299156</v>
      </c>
      <c r="T596">
        <f>'Raw counts'!T596/'Raw counts'!T$1246*10000</f>
        <v>0</v>
      </c>
      <c r="U596">
        <f t="shared" si="36"/>
        <v>1</v>
      </c>
      <c r="V596">
        <f t="shared" si="37"/>
        <v>0.55942341332869161</v>
      </c>
      <c r="W596">
        <f t="shared" si="38"/>
        <v>0.11398542874199531</v>
      </c>
      <c r="X596">
        <f t="shared" si="39"/>
        <v>4.992562511019439E-2</v>
      </c>
    </row>
    <row r="597" spans="1:24" x14ac:dyDescent="0.25">
      <c r="A597">
        <v>605</v>
      </c>
      <c r="B597" t="s">
        <v>861</v>
      </c>
      <c r="C597">
        <v>32500</v>
      </c>
      <c r="D597">
        <v>589</v>
      </c>
      <c r="E597">
        <f>'Raw counts'!E597/'Raw counts'!E$1246*10000</f>
        <v>0</v>
      </c>
      <c r="F597">
        <f>'Raw counts'!F597/'Raw counts'!F$1246*10000</f>
        <v>0</v>
      </c>
      <c r="G597">
        <f>'Raw counts'!G597/'Raw counts'!G$1246*10000</f>
        <v>0</v>
      </c>
      <c r="H597">
        <f>'Raw counts'!H597/'Raw counts'!H$1246*10000</f>
        <v>0</v>
      </c>
      <c r="I597">
        <f>'Raw counts'!I597/'Raw counts'!I$1246*10000</f>
        <v>0</v>
      </c>
      <c r="J597">
        <f>'Raw counts'!J597/'Raw counts'!J$1246*10000</f>
        <v>0</v>
      </c>
      <c r="K597">
        <f>'Raw counts'!K597/'Raw counts'!K$1246*10000</f>
        <v>0</v>
      </c>
      <c r="L597">
        <f>'Raw counts'!L597/'Raw counts'!L$1246*10000</f>
        <v>0</v>
      </c>
      <c r="M597">
        <f>'Raw counts'!M597/'Raw counts'!M$1246*10000</f>
        <v>0</v>
      </c>
      <c r="N597">
        <f>'Raw counts'!N597/'Raw counts'!N$1246*10000</f>
        <v>0</v>
      </c>
      <c r="O597">
        <f>'Raw counts'!O597/'Raw counts'!O$1246*10000</f>
        <v>0</v>
      </c>
      <c r="P597">
        <f>'Raw counts'!P597/'Raw counts'!P$1246*10000</f>
        <v>0</v>
      </c>
      <c r="Q597">
        <f>'Raw counts'!Q597/'Raw counts'!Q$1246*10000</f>
        <v>0</v>
      </c>
      <c r="R597">
        <f>'Raw counts'!R597/'Raw counts'!R$1246*10000</f>
        <v>0</v>
      </c>
      <c r="S597">
        <f>'Raw counts'!S597/'Raw counts'!S$1246*10000</f>
        <v>0</v>
      </c>
      <c r="T597">
        <f>'Raw counts'!T597/'Raw counts'!T$1246*10000</f>
        <v>0</v>
      </c>
      <c r="U597">
        <f t="shared" si="36"/>
        <v>0</v>
      </c>
      <c r="V597" t="str">
        <f t="shared" si="37"/>
        <v/>
      </c>
      <c r="W597">
        <f t="shared" si="38"/>
        <v>0</v>
      </c>
      <c r="X597">
        <f t="shared" si="39"/>
        <v>0</v>
      </c>
    </row>
    <row r="598" spans="1:24" x14ac:dyDescent="0.25">
      <c r="A598">
        <v>606</v>
      </c>
      <c r="B598" t="s">
        <v>862</v>
      </c>
      <c r="C598">
        <v>26800</v>
      </c>
      <c r="D598">
        <v>886</v>
      </c>
      <c r="E598">
        <f>'Raw counts'!E598/'Raw counts'!E$1246*10000</f>
        <v>0</v>
      </c>
      <c r="F598">
        <f>'Raw counts'!F598/'Raw counts'!F$1246*10000</f>
        <v>0</v>
      </c>
      <c r="G598">
        <f>'Raw counts'!G598/'Raw counts'!G$1246*10000</f>
        <v>0</v>
      </c>
      <c r="H598">
        <f>'Raw counts'!H598/'Raw counts'!H$1246*10000</f>
        <v>0</v>
      </c>
      <c r="I598">
        <f>'Raw counts'!I598/'Raw counts'!I$1246*10000</f>
        <v>0</v>
      </c>
      <c r="J598">
        <f>'Raw counts'!J598/'Raw counts'!J$1246*10000</f>
        <v>0</v>
      </c>
      <c r="K598">
        <f>'Raw counts'!K598/'Raw counts'!K$1246*10000</f>
        <v>0</v>
      </c>
      <c r="L598">
        <f>'Raw counts'!L598/'Raw counts'!L$1246*10000</f>
        <v>0</v>
      </c>
      <c r="M598">
        <f>'Raw counts'!M598/'Raw counts'!M$1246*10000</f>
        <v>0</v>
      </c>
      <c r="N598">
        <f>'Raw counts'!N598/'Raw counts'!N$1246*10000</f>
        <v>0</v>
      </c>
      <c r="O598">
        <f>'Raw counts'!O598/'Raw counts'!O$1246*10000</f>
        <v>0</v>
      </c>
      <c r="P598">
        <f>'Raw counts'!P598/'Raw counts'!P$1246*10000</f>
        <v>0</v>
      </c>
      <c r="Q598">
        <f>'Raw counts'!Q598/'Raw counts'!Q$1246*10000</f>
        <v>0</v>
      </c>
      <c r="R598">
        <f>'Raw counts'!R598/'Raw counts'!R$1246*10000</f>
        <v>0</v>
      </c>
      <c r="S598">
        <f>'Raw counts'!S598/'Raw counts'!S$1246*10000</f>
        <v>0</v>
      </c>
      <c r="T598">
        <f>'Raw counts'!T598/'Raw counts'!T$1246*10000</f>
        <v>0</v>
      </c>
      <c r="U598">
        <f t="shared" si="36"/>
        <v>0</v>
      </c>
      <c r="V598" t="str">
        <f t="shared" si="37"/>
        <v/>
      </c>
      <c r="W598">
        <f t="shared" si="38"/>
        <v>0</v>
      </c>
      <c r="X598">
        <f t="shared" si="39"/>
        <v>0</v>
      </c>
    </row>
    <row r="599" spans="1:24" x14ac:dyDescent="0.25">
      <c r="A599">
        <v>607</v>
      </c>
      <c r="B599" t="s">
        <v>863</v>
      </c>
      <c r="C599">
        <v>89700</v>
      </c>
      <c r="D599">
        <v>386</v>
      </c>
      <c r="E599">
        <f>'Raw counts'!E599/'Raw counts'!E$1246*10000</f>
        <v>0</v>
      </c>
      <c r="F599">
        <f>'Raw counts'!F599/'Raw counts'!F$1246*10000</f>
        <v>0</v>
      </c>
      <c r="G599">
        <f>'Raw counts'!G599/'Raw counts'!G$1246*10000</f>
        <v>0</v>
      </c>
      <c r="H599">
        <f>'Raw counts'!H599/'Raw counts'!H$1246*10000</f>
        <v>0</v>
      </c>
      <c r="I599">
        <f>'Raw counts'!I599/'Raw counts'!I$1246*10000</f>
        <v>0</v>
      </c>
      <c r="J599">
        <f>'Raw counts'!J599/'Raw counts'!J$1246*10000</f>
        <v>0</v>
      </c>
      <c r="K599">
        <f>'Raw counts'!K599/'Raw counts'!K$1246*10000</f>
        <v>0</v>
      </c>
      <c r="L599">
        <f>'Raw counts'!L599/'Raw counts'!L$1246*10000</f>
        <v>0</v>
      </c>
      <c r="M599">
        <f>'Raw counts'!M599/'Raw counts'!M$1246*10000</f>
        <v>0</v>
      </c>
      <c r="N599">
        <f>'Raw counts'!N599/'Raw counts'!N$1246*10000</f>
        <v>0</v>
      </c>
      <c r="O599">
        <f>'Raw counts'!O599/'Raw counts'!O$1246*10000</f>
        <v>0</v>
      </c>
      <c r="P599">
        <f>'Raw counts'!P599/'Raw counts'!P$1246*10000</f>
        <v>0</v>
      </c>
      <c r="Q599">
        <f>'Raw counts'!Q599/'Raw counts'!Q$1246*10000</f>
        <v>0</v>
      </c>
      <c r="R599">
        <f>'Raw counts'!R599/'Raw counts'!R$1246*10000</f>
        <v>0</v>
      </c>
      <c r="S599">
        <f>'Raw counts'!S599/'Raw counts'!S$1246*10000</f>
        <v>0</v>
      </c>
      <c r="T599">
        <f>'Raw counts'!T599/'Raw counts'!T$1246*10000</f>
        <v>0</v>
      </c>
      <c r="U599">
        <f t="shared" si="36"/>
        <v>0</v>
      </c>
      <c r="V599" t="str">
        <f t="shared" si="37"/>
        <v/>
      </c>
      <c r="W599">
        <f t="shared" si="38"/>
        <v>0</v>
      </c>
      <c r="X599">
        <f t="shared" si="39"/>
        <v>0</v>
      </c>
    </row>
    <row r="600" spans="1:24" x14ac:dyDescent="0.25">
      <c r="A600">
        <v>608</v>
      </c>
      <c r="B600" t="s">
        <v>247</v>
      </c>
      <c r="C600">
        <v>23100</v>
      </c>
      <c r="D600">
        <v>746</v>
      </c>
      <c r="E600">
        <f>'Raw counts'!E600/'Raw counts'!E$1246*10000</f>
        <v>5.8211687420578198</v>
      </c>
      <c r="F600">
        <f>'Raw counts'!F600/'Raw counts'!F$1246*10000</f>
        <v>9.1224461754427715</v>
      </c>
      <c r="G600">
        <f>'Raw counts'!G600/'Raw counts'!G$1246*10000</f>
        <v>5.3952972645148618</v>
      </c>
      <c r="H600">
        <f>'Raw counts'!H600/'Raw counts'!H$1246*10000</f>
        <v>5.1207508021906447</v>
      </c>
      <c r="I600">
        <f>'Raw counts'!I600/'Raw counts'!I$1246*10000</f>
        <v>6.6796808834511046</v>
      </c>
      <c r="J600">
        <f>'Raw counts'!J600/'Raw counts'!J$1246*10000</f>
        <v>7.1000702823145998</v>
      </c>
      <c r="K600">
        <f>'Raw counts'!K600/'Raw counts'!K$1246*10000</f>
        <v>6.9553794229850068</v>
      </c>
      <c r="L600">
        <f>'Raw counts'!L600/'Raw counts'!L$1246*10000</f>
        <v>4.5517508978006429</v>
      </c>
      <c r="M600">
        <f>'Raw counts'!M600/'Raw counts'!M$1246*10000</f>
        <v>6.1207805614921069</v>
      </c>
      <c r="N600">
        <f>'Raw counts'!N600/'Raw counts'!N$1246*10000</f>
        <v>4.2961388060497159</v>
      </c>
      <c r="O600">
        <f>'Raw counts'!O600/'Raw counts'!O$1246*10000</f>
        <v>3.6738667381103327</v>
      </c>
      <c r="P600">
        <f>'Raw counts'!P600/'Raw counts'!P$1246*10000</f>
        <v>8.7934290640994703</v>
      </c>
      <c r="Q600">
        <f>'Raw counts'!Q600/'Raw counts'!Q$1246*10000</f>
        <v>7.7707219666484981</v>
      </c>
      <c r="R600">
        <f>'Raw counts'!R600/'Raw counts'!R$1246*10000</f>
        <v>9.7934440928893025</v>
      </c>
      <c r="S600">
        <f>'Raw counts'!S600/'Raw counts'!S$1246*10000</f>
        <v>9.7894060395369706</v>
      </c>
      <c r="T600">
        <f>'Raw counts'!T600/'Raw counts'!T$1246*10000</f>
        <v>7.6996954934255664</v>
      </c>
      <c r="U600">
        <f t="shared" si="36"/>
        <v>1</v>
      </c>
      <c r="V600">
        <f t="shared" si="37"/>
        <v>6.9621477220478595E-2</v>
      </c>
      <c r="W600">
        <f t="shared" si="38"/>
        <v>6.116346383829927</v>
      </c>
      <c r="X600">
        <f t="shared" si="39"/>
        <v>7.9200938991183563</v>
      </c>
    </row>
    <row r="601" spans="1:24" x14ac:dyDescent="0.25">
      <c r="A601">
        <v>609</v>
      </c>
      <c r="B601" t="s">
        <v>248</v>
      </c>
      <c r="C601">
        <v>64800</v>
      </c>
      <c r="D601">
        <v>864</v>
      </c>
      <c r="E601">
        <f>'Raw counts'!E601/'Raw counts'!E$1246*10000</f>
        <v>2.9725116980720785E-2</v>
      </c>
      <c r="F601">
        <f>'Raw counts'!F601/'Raw counts'!F$1246*10000</f>
        <v>0</v>
      </c>
      <c r="G601">
        <f>'Raw counts'!G601/'Raw counts'!G$1246*10000</f>
        <v>2.4794564634719036E-2</v>
      </c>
      <c r="H601">
        <f>'Raw counts'!H601/'Raw counts'!H$1246*10000</f>
        <v>0</v>
      </c>
      <c r="I601">
        <f>'Raw counts'!I601/'Raw counts'!I$1246*10000</f>
        <v>0</v>
      </c>
      <c r="J601">
        <f>'Raw counts'!J601/'Raw counts'!J$1246*10000</f>
        <v>0</v>
      </c>
      <c r="K601">
        <f>'Raw counts'!K601/'Raw counts'!K$1246*10000</f>
        <v>0</v>
      </c>
      <c r="L601">
        <f>'Raw counts'!L601/'Raw counts'!L$1246*10000</f>
        <v>0</v>
      </c>
      <c r="M601">
        <f>'Raw counts'!M601/'Raw counts'!M$1246*10000</f>
        <v>0</v>
      </c>
      <c r="N601">
        <f>'Raw counts'!N601/'Raw counts'!N$1246*10000</f>
        <v>7.839669354105322E-3</v>
      </c>
      <c r="O601">
        <f>'Raw counts'!O601/'Raw counts'!O$1246*10000</f>
        <v>0</v>
      </c>
      <c r="P601">
        <f>'Raw counts'!P601/'Raw counts'!P$1246*10000</f>
        <v>0</v>
      </c>
      <c r="Q601">
        <f>'Raw counts'!Q601/'Raw counts'!Q$1246*10000</f>
        <v>0</v>
      </c>
      <c r="R601">
        <f>'Raw counts'!R601/'Raw counts'!R$1246*10000</f>
        <v>0</v>
      </c>
      <c r="S601">
        <f>'Raw counts'!S601/'Raw counts'!S$1246*10000</f>
        <v>0</v>
      </c>
      <c r="T601">
        <f>'Raw counts'!T601/'Raw counts'!T$1246*10000</f>
        <v>0</v>
      </c>
      <c r="U601">
        <f t="shared" si="36"/>
        <v>1</v>
      </c>
      <c r="V601">
        <f t="shared" si="37"/>
        <v>0.20787439355047507</v>
      </c>
      <c r="W601">
        <f t="shared" si="38"/>
        <v>6.2359350969545145E-3</v>
      </c>
      <c r="X601">
        <f t="shared" si="39"/>
        <v>0</v>
      </c>
    </row>
    <row r="602" spans="1:24" x14ac:dyDescent="0.25">
      <c r="A602">
        <v>610</v>
      </c>
      <c r="B602" t="s">
        <v>249</v>
      </c>
      <c r="C602">
        <v>26300</v>
      </c>
      <c r="D602">
        <v>879</v>
      </c>
      <c r="E602">
        <f>'Raw counts'!E602/'Raw counts'!E$1246*10000</f>
        <v>19.217288128035985</v>
      </c>
      <c r="F602">
        <f>'Raw counts'!F602/'Raw counts'!F$1246*10000</f>
        <v>21.861762832453433</v>
      </c>
      <c r="G602">
        <f>'Raw counts'!G602/'Raw counts'!G$1246*10000</f>
        <v>21.422503844397244</v>
      </c>
      <c r="H602">
        <f>'Raw counts'!H602/'Raw counts'!H$1246*10000</f>
        <v>39.548601896306309</v>
      </c>
      <c r="I602">
        <f>'Raw counts'!I602/'Raw counts'!I$1246*10000</f>
        <v>18.198894673193657</v>
      </c>
      <c r="J602">
        <f>'Raw counts'!J602/'Raw counts'!J$1246*10000</f>
        <v>39.906465853211728</v>
      </c>
      <c r="K602">
        <f>'Raw counts'!K602/'Raw counts'!K$1246*10000</f>
        <v>28.57218258750671</v>
      </c>
      <c r="L602">
        <f>'Raw counts'!L602/'Raw counts'!L$1246*10000</f>
        <v>20.296331872160241</v>
      </c>
      <c r="M602">
        <f>'Raw counts'!M602/'Raw counts'!M$1246*10000</f>
        <v>44.166802352493875</v>
      </c>
      <c r="N602">
        <f>'Raw counts'!N602/'Raw counts'!N$1246*10000</f>
        <v>24.201059296123127</v>
      </c>
      <c r="O602">
        <f>'Raw counts'!O602/'Raw counts'!O$1246*10000</f>
        <v>29.656195041208321</v>
      </c>
      <c r="P602">
        <f>'Raw counts'!P602/'Raw counts'!P$1246*10000</f>
        <v>16.641328121306522</v>
      </c>
      <c r="Q602">
        <f>'Raw counts'!Q602/'Raw counts'!Q$1246*10000</f>
        <v>26.596339314238755</v>
      </c>
      <c r="R602">
        <f>'Raw counts'!R602/'Raw counts'!R$1246*10000</f>
        <v>20.644806110862611</v>
      </c>
      <c r="S602">
        <f>'Raw counts'!S602/'Raw counts'!S$1246*10000</f>
        <v>22.483361123771722</v>
      </c>
      <c r="T602">
        <f>'Raw counts'!T602/'Raw counts'!T$1246*10000</f>
        <v>25.699781500662461</v>
      </c>
      <c r="U602">
        <f t="shared" si="36"/>
        <v>1</v>
      </c>
      <c r="V602">
        <f t="shared" si="37"/>
        <v>0.3548065511136681</v>
      </c>
      <c r="W602">
        <f t="shared" si="38"/>
        <v>27.739189333588229</v>
      </c>
      <c r="X602">
        <f t="shared" si="39"/>
        <v>23.62030186867506</v>
      </c>
    </row>
    <row r="603" spans="1:24" x14ac:dyDescent="0.25">
      <c r="A603">
        <v>611</v>
      </c>
      <c r="B603" t="s">
        <v>250</v>
      </c>
      <c r="C603">
        <v>115300</v>
      </c>
      <c r="D603">
        <v>1083</v>
      </c>
      <c r="E603">
        <f>'Raw counts'!E603/'Raw counts'!E$1246*10000</f>
        <v>4.954186163453464E-2</v>
      </c>
      <c r="F603">
        <f>'Raw counts'!F603/'Raw counts'!F$1246*10000</f>
        <v>0.95379613221503101</v>
      </c>
      <c r="G603">
        <f>'Raw counts'!G603/'Raw counts'!G$1246*10000</f>
        <v>0.71904237440685204</v>
      </c>
      <c r="H603">
        <f>'Raw counts'!H603/'Raw counts'!H$1246*10000</f>
        <v>0.62124538589592027</v>
      </c>
      <c r="I603">
        <f>'Raw counts'!I603/'Raw counts'!I$1246*10000</f>
        <v>3.7928432312098099</v>
      </c>
      <c r="J603">
        <f>'Raw counts'!J603/'Raw counts'!J$1246*10000</f>
        <v>0.10775823362703439</v>
      </c>
      <c r="K603">
        <f>'Raw counts'!K603/'Raw counts'!K$1246*10000</f>
        <v>0.80344602103621077</v>
      </c>
      <c r="L603">
        <f>'Raw counts'!L603/'Raw counts'!L$1246*10000</f>
        <v>0.48841440334075453</v>
      </c>
      <c r="M603">
        <f>'Raw counts'!M603/'Raw counts'!M$1246*10000</f>
        <v>0.6734563570443961</v>
      </c>
      <c r="N603">
        <f>'Raw counts'!N603/'Raw counts'!N$1246*10000</f>
        <v>1.4268198224471684</v>
      </c>
      <c r="O603">
        <f>'Raw counts'!O603/'Raw counts'!O$1246*10000</f>
        <v>0.47747004538618043</v>
      </c>
      <c r="P603">
        <f>'Raw counts'!P603/'Raw counts'!P$1246*10000</f>
        <v>1.701954012406349</v>
      </c>
      <c r="Q603">
        <f>'Raw counts'!Q603/'Raw counts'!Q$1246*10000</f>
        <v>3.0059378451549499</v>
      </c>
      <c r="R603">
        <f>'Raw counts'!R603/'Raw counts'!R$1246*10000</f>
        <v>0.23623409977603979</v>
      </c>
      <c r="S603">
        <f>'Raw counts'!S603/'Raw counts'!S$1246*10000</f>
        <v>3.0291106021702023</v>
      </c>
      <c r="T603">
        <f>'Raw counts'!T603/'Raw counts'!T$1246*10000</f>
        <v>0.49146992511227011</v>
      </c>
      <c r="U603">
        <f t="shared" si="36"/>
        <v>1</v>
      </c>
      <c r="V603">
        <f t="shared" si="37"/>
        <v>0.3912145961506367</v>
      </c>
      <c r="W603">
        <f t="shared" si="38"/>
        <v>0.9636363822857712</v>
      </c>
      <c r="X603">
        <f t="shared" si="39"/>
        <v>1.4903627550009986</v>
      </c>
    </row>
    <row r="604" spans="1:24" x14ac:dyDescent="0.25">
      <c r="A604">
        <v>612</v>
      </c>
      <c r="B604" t="s">
        <v>251</v>
      </c>
      <c r="C604">
        <v>84900</v>
      </c>
      <c r="D604">
        <v>1132</v>
      </c>
      <c r="E604">
        <f>'Raw counts'!E604/'Raw counts'!E$1246*10000</f>
        <v>1.5060725936898531</v>
      </c>
      <c r="F604">
        <f>'Raw counts'!F604/'Raw counts'!F$1246*10000</f>
        <v>16.455344162224669</v>
      </c>
      <c r="G604">
        <f>'Raw counts'!G604/'Raw counts'!G$1246*10000</f>
        <v>13.15599599518192</v>
      </c>
      <c r="H604">
        <f>'Raw counts'!H604/'Raw counts'!H$1246*10000</f>
        <v>1.3269318922048783</v>
      </c>
      <c r="I604">
        <f>'Raw counts'!I604/'Raw counts'!I$1246*10000</f>
        <v>10.669481849219288</v>
      </c>
      <c r="J604">
        <f>'Raw counts'!J604/'Raw counts'!J$1246*10000</f>
        <v>10.314857585521125</v>
      </c>
      <c r="K604">
        <f>'Raw counts'!K604/'Raw counts'!K$1246*10000</f>
        <v>5.9290797610774382</v>
      </c>
      <c r="L604">
        <f>'Raw counts'!L604/'Raw counts'!L$1246*10000</f>
        <v>21.456316080094535</v>
      </c>
      <c r="M604">
        <f>'Raw counts'!M604/'Raw counts'!M$1246*10000</f>
        <v>6.3168501337961711</v>
      </c>
      <c r="N604">
        <f>'Raw counts'!N604/'Raw counts'!N$1246*10000</f>
        <v>5.675920612372253</v>
      </c>
      <c r="O604">
        <f>'Raw counts'!O604/'Raw counts'!O$1246*10000</f>
        <v>21.923832917315451</v>
      </c>
      <c r="P604">
        <f>'Raw counts'!P604/'Raw counts'!P$1246*10000</f>
        <v>3.503437499222426</v>
      </c>
      <c r="Q604">
        <f>'Raw counts'!Q604/'Raw counts'!Q$1246*10000</f>
        <v>10.985336488657179</v>
      </c>
      <c r="R604">
        <f>'Raw counts'!R604/'Raw counts'!R$1246*10000</f>
        <v>7.8778936751401094</v>
      </c>
      <c r="S604">
        <f>'Raw counts'!S604/'Raw counts'!S$1246*10000</f>
        <v>17.529208269755038</v>
      </c>
      <c r="T604">
        <f>'Raw counts'!T604/'Raw counts'!T$1246*10000</f>
        <v>1.6109291989791077</v>
      </c>
      <c r="U604">
        <f t="shared" si="36"/>
        <v>1</v>
      </c>
      <c r="V604">
        <f t="shared" si="37"/>
        <v>0.72694126099285672</v>
      </c>
      <c r="W604">
        <f t="shared" si="38"/>
        <v>9.2806850665382132</v>
      </c>
      <c r="X604">
        <f t="shared" si="39"/>
        <v>10.571773008178218</v>
      </c>
    </row>
    <row r="605" spans="1:24" x14ac:dyDescent="0.25">
      <c r="A605">
        <v>613</v>
      </c>
      <c r="B605" t="s">
        <v>252</v>
      </c>
      <c r="C605">
        <v>15900</v>
      </c>
      <c r="D605">
        <v>409</v>
      </c>
      <c r="E605">
        <f>'Raw counts'!E605/'Raw counts'!E$1246*10000</f>
        <v>6.2819080552589925</v>
      </c>
      <c r="F605">
        <f>'Raw counts'!F605/'Raw counts'!F$1246*10000</f>
        <v>5.8502643951209077</v>
      </c>
      <c r="G605">
        <f>'Raw counts'!G605/'Raw counts'!G$1246*10000</f>
        <v>4.1208566422903035</v>
      </c>
      <c r="H605">
        <f>'Raw counts'!H605/'Raw counts'!H$1246*10000</f>
        <v>3.0519433520712198</v>
      </c>
      <c r="I605">
        <f>'Raw counts'!I605/'Raw counts'!I$1246*10000</f>
        <v>3.1569511167784916</v>
      </c>
      <c r="J605">
        <f>'Raw counts'!J605/'Raw counts'!J$1246*10000</f>
        <v>2.0294467333091473</v>
      </c>
      <c r="K605">
        <f>'Raw counts'!K605/'Raw counts'!K$1246*10000</f>
        <v>4.1286569256167329</v>
      </c>
      <c r="L605">
        <f>'Raw counts'!L605/'Raw counts'!L$1246*10000</f>
        <v>4.3278942962694638</v>
      </c>
      <c r="M605">
        <f>'Raw counts'!M605/'Raw counts'!M$1246*10000</f>
        <v>9.4710128186876457</v>
      </c>
      <c r="N605">
        <f>'Raw counts'!N605/'Raw counts'!N$1246*10000</f>
        <v>5.5112875559360406</v>
      </c>
      <c r="O605">
        <f>'Raw counts'!O605/'Raw counts'!O$1246*10000</f>
        <v>5.795955828715579</v>
      </c>
      <c r="P605">
        <f>'Raw counts'!P605/'Raw counts'!P$1246*10000</f>
        <v>5.4442622502121223</v>
      </c>
      <c r="Q605">
        <f>'Raw counts'!Q605/'Raw counts'!Q$1246*10000</f>
        <v>1.1775326765317737</v>
      </c>
      <c r="R605">
        <f>'Raw counts'!R605/'Raw counts'!R$1246*10000</f>
        <v>6.6915876523517364</v>
      </c>
      <c r="S605">
        <f>'Raw counts'!S605/'Raw counts'!S$1246*10000</f>
        <v>6.1714589838607861</v>
      </c>
      <c r="T605">
        <f>'Raw counts'!T605/'Raw counts'!T$1246*10000</f>
        <v>4.7167460868413702</v>
      </c>
      <c r="U605">
        <f t="shared" si="36"/>
        <v>1</v>
      </c>
      <c r="V605">
        <f t="shared" si="37"/>
        <v>0.84948856230427405</v>
      </c>
      <c r="W605">
        <f t="shared" si="38"/>
        <v>4.7930221891338949</v>
      </c>
      <c r="X605">
        <f t="shared" si="39"/>
        <v>4.9995905797522271</v>
      </c>
    </row>
    <row r="606" spans="1:24" x14ac:dyDescent="0.25">
      <c r="A606">
        <v>614</v>
      </c>
      <c r="B606" t="s">
        <v>253</v>
      </c>
      <c r="C606">
        <v>78000</v>
      </c>
      <c r="D606">
        <v>290</v>
      </c>
      <c r="E606">
        <f>'Raw counts'!E606/'Raw counts'!E$1246*10000</f>
        <v>5.7369475772791114</v>
      </c>
      <c r="F606">
        <f>'Raw counts'!F606/'Raw counts'!F$1246*10000</f>
        <v>5.1797740447519258</v>
      </c>
      <c r="G606">
        <f>'Raw counts'!G606/'Raw counts'!G$1246*10000</f>
        <v>8.8367828358138638</v>
      </c>
      <c r="H606">
        <f>'Raw counts'!H606/'Raw counts'!H$1246*10000</f>
        <v>3.5766846003522401</v>
      </c>
      <c r="I606">
        <f>'Raw counts'!I606/'Raw counts'!I$1246*10000</f>
        <v>8.3453805814304882</v>
      </c>
      <c r="J606">
        <f>'Raw counts'!J606/'Raw counts'!J$1246*10000</f>
        <v>1.2272465496412248</v>
      </c>
      <c r="K606">
        <f>'Raw counts'!K606/'Raw counts'!K$1246*10000</f>
        <v>7.7529608745246028</v>
      </c>
      <c r="L606">
        <f>'Raw counts'!L606/'Raw counts'!L$1246*10000</f>
        <v>19.65867973446537</v>
      </c>
      <c r="M606">
        <f>'Raw counts'!M606/'Raw counts'!M$1246*10000</f>
        <v>3.597450413578926</v>
      </c>
      <c r="N606">
        <f>'Raw counts'!N606/'Raw counts'!N$1246*10000</f>
        <v>4.9860297092109844</v>
      </c>
      <c r="O606">
        <f>'Raw counts'!O606/'Raw counts'!O$1246*10000</f>
        <v>29.183146014760897</v>
      </c>
      <c r="P606">
        <f>'Raw counts'!P606/'Raw counts'!P$1246*10000</f>
        <v>6.3997452045455105</v>
      </c>
      <c r="Q606">
        <f>'Raw counts'!Q606/'Raw counts'!Q$1246*10000</f>
        <v>10.940620057902809</v>
      </c>
      <c r="R606">
        <f>'Raw counts'!R606/'Raw counts'!R$1246*10000</f>
        <v>8.3246842551513147</v>
      </c>
      <c r="S606">
        <f>'Raw counts'!S606/'Raw counts'!S$1246*10000</f>
        <v>8.1304725695633842</v>
      </c>
      <c r="T606">
        <f>'Raw counts'!T606/'Raw counts'!T$1246*10000</f>
        <v>0.14334539482441214</v>
      </c>
      <c r="U606">
        <f t="shared" si="36"/>
        <v>1</v>
      </c>
      <c r="V606">
        <f t="shared" si="37"/>
        <v>0.34196245319000995</v>
      </c>
      <c r="W606">
        <f t="shared" si="38"/>
        <v>6.8897936921048739</v>
      </c>
      <c r="X606">
        <f t="shared" si="39"/>
        <v>10.520335582791386</v>
      </c>
    </row>
    <row r="607" spans="1:24" x14ac:dyDescent="0.25">
      <c r="A607">
        <v>615</v>
      </c>
      <c r="B607" t="s">
        <v>864</v>
      </c>
      <c r="C607">
        <v>83600</v>
      </c>
      <c r="D607">
        <v>323</v>
      </c>
      <c r="E607">
        <f>'Raw counts'!E607/'Raw counts'!E$1246*10000</f>
        <v>0</v>
      </c>
      <c r="F607">
        <f>'Raw counts'!F607/'Raw counts'!F$1246*10000</f>
        <v>0</v>
      </c>
      <c r="G607">
        <f>'Raw counts'!G607/'Raw counts'!G$1246*10000</f>
        <v>0</v>
      </c>
      <c r="H607">
        <f>'Raw counts'!H607/'Raw counts'!H$1246*10000</f>
        <v>0</v>
      </c>
      <c r="I607">
        <f>'Raw counts'!I607/'Raw counts'!I$1246*10000</f>
        <v>0</v>
      </c>
      <c r="J607">
        <f>'Raw counts'!J607/'Raw counts'!J$1246*10000</f>
        <v>0</v>
      </c>
      <c r="K607">
        <f>'Raw counts'!K607/'Raw counts'!K$1246*10000</f>
        <v>0</v>
      </c>
      <c r="L607">
        <f>'Raw counts'!L607/'Raw counts'!L$1246*10000</f>
        <v>0</v>
      </c>
      <c r="M607">
        <f>'Raw counts'!M607/'Raw counts'!M$1246*10000</f>
        <v>0</v>
      </c>
      <c r="N607">
        <f>'Raw counts'!N607/'Raw counts'!N$1246*10000</f>
        <v>0</v>
      </c>
      <c r="O607">
        <f>'Raw counts'!O607/'Raw counts'!O$1246*10000</f>
        <v>0</v>
      </c>
      <c r="P607">
        <f>'Raw counts'!P607/'Raw counts'!P$1246*10000</f>
        <v>0</v>
      </c>
      <c r="Q607">
        <f>'Raw counts'!Q607/'Raw counts'!Q$1246*10000</f>
        <v>0</v>
      </c>
      <c r="R607">
        <f>'Raw counts'!R607/'Raw counts'!R$1246*10000</f>
        <v>0</v>
      </c>
      <c r="S607">
        <f>'Raw counts'!S607/'Raw counts'!S$1246*10000</f>
        <v>0</v>
      </c>
      <c r="T607">
        <f>'Raw counts'!T607/'Raw counts'!T$1246*10000</f>
        <v>0</v>
      </c>
      <c r="U607">
        <f t="shared" si="36"/>
        <v>0</v>
      </c>
      <c r="V607" t="str">
        <f t="shared" si="37"/>
        <v/>
      </c>
      <c r="W607">
        <f t="shared" si="38"/>
        <v>0</v>
      </c>
      <c r="X607">
        <f t="shared" si="39"/>
        <v>0</v>
      </c>
    </row>
    <row r="608" spans="1:24" x14ac:dyDescent="0.25">
      <c r="A608">
        <v>616</v>
      </c>
      <c r="B608" t="s">
        <v>254</v>
      </c>
      <c r="C608">
        <v>82600</v>
      </c>
      <c r="D608">
        <v>323</v>
      </c>
      <c r="E608">
        <f>'Raw counts'!E608/'Raw counts'!E$1246*10000</f>
        <v>0</v>
      </c>
      <c r="F608">
        <f>'Raw counts'!F608/'Raw counts'!F$1246*10000</f>
        <v>10.690071501657576</v>
      </c>
      <c r="G608">
        <f>'Raw counts'!G608/'Raw counts'!G$1246*10000</f>
        <v>8.3805628465350335</v>
      </c>
      <c r="H608">
        <f>'Raw counts'!H608/'Raw counts'!H$1246*10000</f>
        <v>3.6189051605587594E-2</v>
      </c>
      <c r="I608">
        <f>'Raw counts'!I608/'Raw counts'!I$1246*10000</f>
        <v>6.6402893365394302</v>
      </c>
      <c r="J608">
        <f>'Raw counts'!J608/'Raw counts'!J$1246*10000</f>
        <v>8.4829676138615397</v>
      </c>
      <c r="K608">
        <f>'Raw counts'!K608/'Raw counts'!K$1246*10000</f>
        <v>6.5917761141948974</v>
      </c>
      <c r="L608">
        <f>'Raw counts'!L608/'Raw counts'!L$1246*10000</f>
        <v>11.667677413140247</v>
      </c>
      <c r="M608">
        <f>'Raw counts'!M608/'Raw counts'!M$1246*10000</f>
        <v>1.3724870061284529</v>
      </c>
      <c r="N608">
        <f>'Raw counts'!N608/'Raw counts'!N$1246*10000</f>
        <v>6.7891536606552085</v>
      </c>
      <c r="O608">
        <f>'Raw counts'!O608/'Raw counts'!O$1246*10000</f>
        <v>9.425612377438302</v>
      </c>
      <c r="P608">
        <f>'Raw counts'!P608/'Raw counts'!P$1246*10000</f>
        <v>8.4102405876220168</v>
      </c>
      <c r="Q608">
        <f>'Raw counts'!Q608/'Raw counts'!Q$1246*10000</f>
        <v>2.4941831376327022</v>
      </c>
      <c r="R608">
        <f>'Raw counts'!R608/'Raw counts'!R$1246*10000</f>
        <v>15.576044013494103</v>
      </c>
      <c r="S608">
        <f>'Raw counts'!S608/'Raw counts'!S$1246*10000</f>
        <v>13.237496425932585</v>
      </c>
      <c r="T608">
        <f>'Raw counts'!T608/'Raw counts'!T$1246*10000</f>
        <v>0.77133474357897958</v>
      </c>
      <c r="U608">
        <f t="shared" si="36"/>
        <v>1</v>
      </c>
      <c r="V608">
        <f t="shared" si="37"/>
        <v>0.38330886945772735</v>
      </c>
      <c r="W608">
        <f t="shared" si="38"/>
        <v>6.0651174544317978</v>
      </c>
      <c r="X608">
        <f t="shared" si="39"/>
        <v>8.3191518809497822</v>
      </c>
    </row>
    <row r="609" spans="1:24" x14ac:dyDescent="0.25">
      <c r="A609">
        <v>617</v>
      </c>
      <c r="B609" t="s">
        <v>865</v>
      </c>
      <c r="C609">
        <v>67400</v>
      </c>
      <c r="D609">
        <v>362</v>
      </c>
      <c r="E609">
        <f>'Raw counts'!E609/'Raw counts'!E$1246*10000</f>
        <v>0</v>
      </c>
      <c r="F609">
        <f>'Raw counts'!F609/'Raw counts'!F$1246*10000</f>
        <v>0</v>
      </c>
      <c r="G609">
        <f>'Raw counts'!G609/'Raw counts'!G$1246*10000</f>
        <v>0</v>
      </c>
      <c r="H609">
        <f>'Raw counts'!H609/'Raw counts'!H$1246*10000</f>
        <v>0</v>
      </c>
      <c r="I609">
        <f>'Raw counts'!I609/'Raw counts'!I$1246*10000</f>
        <v>0</v>
      </c>
      <c r="J609">
        <f>'Raw counts'!J609/'Raw counts'!J$1246*10000</f>
        <v>0</v>
      </c>
      <c r="K609">
        <f>'Raw counts'!K609/'Raw counts'!K$1246*10000</f>
        <v>0</v>
      </c>
      <c r="L609">
        <f>'Raw counts'!L609/'Raw counts'!L$1246*10000</f>
        <v>0</v>
      </c>
      <c r="M609">
        <f>'Raw counts'!M609/'Raw counts'!M$1246*10000</f>
        <v>0</v>
      </c>
      <c r="N609">
        <f>'Raw counts'!N609/'Raw counts'!N$1246*10000</f>
        <v>0</v>
      </c>
      <c r="O609">
        <f>'Raw counts'!O609/'Raw counts'!O$1246*10000</f>
        <v>0</v>
      </c>
      <c r="P609">
        <f>'Raw counts'!P609/'Raw counts'!P$1246*10000</f>
        <v>0</v>
      </c>
      <c r="Q609">
        <f>'Raw counts'!Q609/'Raw counts'!Q$1246*10000</f>
        <v>0</v>
      </c>
      <c r="R609">
        <f>'Raw counts'!R609/'Raw counts'!R$1246*10000</f>
        <v>0</v>
      </c>
      <c r="S609">
        <f>'Raw counts'!S609/'Raw counts'!S$1246*10000</f>
        <v>0</v>
      </c>
      <c r="T609">
        <f>'Raw counts'!T609/'Raw counts'!T$1246*10000</f>
        <v>0</v>
      </c>
      <c r="U609">
        <f t="shared" si="36"/>
        <v>0</v>
      </c>
      <c r="V609" t="str">
        <f t="shared" si="37"/>
        <v/>
      </c>
      <c r="W609">
        <f t="shared" si="38"/>
        <v>0</v>
      </c>
      <c r="X609">
        <f t="shared" si="39"/>
        <v>0</v>
      </c>
    </row>
    <row r="610" spans="1:24" x14ac:dyDescent="0.25">
      <c r="A610">
        <v>618</v>
      </c>
      <c r="B610" t="s">
        <v>866</v>
      </c>
      <c r="C610">
        <v>112000</v>
      </c>
      <c r="D610">
        <v>1099</v>
      </c>
      <c r="E610">
        <f>'Raw counts'!E610/'Raw counts'!E$1246*10000</f>
        <v>0</v>
      </c>
      <c r="F610">
        <f>'Raw counts'!F610/'Raw counts'!F$1246*10000</f>
        <v>0</v>
      </c>
      <c r="G610">
        <f>'Raw counts'!G610/'Raw counts'!G$1246*10000</f>
        <v>0</v>
      </c>
      <c r="H610">
        <f>'Raw counts'!H610/'Raw counts'!H$1246*10000</f>
        <v>0</v>
      </c>
      <c r="I610">
        <f>'Raw counts'!I610/'Raw counts'!I$1246*10000</f>
        <v>0</v>
      </c>
      <c r="J610">
        <f>'Raw counts'!J610/'Raw counts'!J$1246*10000</f>
        <v>0</v>
      </c>
      <c r="K610">
        <f>'Raw counts'!K610/'Raw counts'!K$1246*10000</f>
        <v>0</v>
      </c>
      <c r="L610">
        <f>'Raw counts'!L610/'Raw counts'!L$1246*10000</f>
        <v>0</v>
      </c>
      <c r="M610">
        <f>'Raw counts'!M610/'Raw counts'!M$1246*10000</f>
        <v>0</v>
      </c>
      <c r="N610">
        <f>'Raw counts'!N610/'Raw counts'!N$1246*10000</f>
        <v>0</v>
      </c>
      <c r="O610">
        <f>'Raw counts'!O610/'Raw counts'!O$1246*10000</f>
        <v>0</v>
      </c>
      <c r="P610">
        <f>'Raw counts'!P610/'Raw counts'!P$1246*10000</f>
        <v>0</v>
      </c>
      <c r="Q610">
        <f>'Raw counts'!Q610/'Raw counts'!Q$1246*10000</f>
        <v>0</v>
      </c>
      <c r="R610">
        <f>'Raw counts'!R610/'Raw counts'!R$1246*10000</f>
        <v>0</v>
      </c>
      <c r="S610">
        <f>'Raw counts'!S610/'Raw counts'!S$1246*10000</f>
        <v>0</v>
      </c>
      <c r="T610">
        <f>'Raw counts'!T610/'Raw counts'!T$1246*10000</f>
        <v>0</v>
      </c>
      <c r="U610">
        <f t="shared" si="36"/>
        <v>0</v>
      </c>
      <c r="V610" t="str">
        <f t="shared" si="37"/>
        <v/>
      </c>
      <c r="W610">
        <f t="shared" si="38"/>
        <v>0</v>
      </c>
      <c r="X610">
        <f t="shared" si="39"/>
        <v>0</v>
      </c>
    </row>
    <row r="611" spans="1:24" x14ac:dyDescent="0.25">
      <c r="A611">
        <v>619</v>
      </c>
      <c r="B611" t="s">
        <v>867</v>
      </c>
      <c r="C611">
        <v>34100</v>
      </c>
      <c r="D611">
        <v>698</v>
      </c>
      <c r="E611">
        <f>'Raw counts'!E611/'Raw counts'!E$1246*10000</f>
        <v>0</v>
      </c>
      <c r="F611">
        <f>'Raw counts'!F611/'Raw counts'!F$1246*10000</f>
        <v>0</v>
      </c>
      <c r="G611">
        <f>'Raw counts'!G611/'Raw counts'!G$1246*10000</f>
        <v>0</v>
      </c>
      <c r="H611">
        <f>'Raw counts'!H611/'Raw counts'!H$1246*10000</f>
        <v>0</v>
      </c>
      <c r="I611">
        <f>'Raw counts'!I611/'Raw counts'!I$1246*10000</f>
        <v>0</v>
      </c>
      <c r="J611">
        <f>'Raw counts'!J611/'Raw counts'!J$1246*10000</f>
        <v>0</v>
      </c>
      <c r="K611">
        <f>'Raw counts'!K611/'Raw counts'!K$1246*10000</f>
        <v>0</v>
      </c>
      <c r="L611">
        <f>'Raw counts'!L611/'Raw counts'!L$1246*10000</f>
        <v>0</v>
      </c>
      <c r="M611">
        <f>'Raw counts'!M611/'Raw counts'!M$1246*10000</f>
        <v>0</v>
      </c>
      <c r="N611">
        <f>'Raw counts'!N611/'Raw counts'!N$1246*10000</f>
        <v>0</v>
      </c>
      <c r="O611">
        <f>'Raw counts'!O611/'Raw counts'!O$1246*10000</f>
        <v>0</v>
      </c>
      <c r="P611">
        <f>'Raw counts'!P611/'Raw counts'!P$1246*10000</f>
        <v>0</v>
      </c>
      <c r="Q611">
        <f>'Raw counts'!Q611/'Raw counts'!Q$1246*10000</f>
        <v>0</v>
      </c>
      <c r="R611">
        <f>'Raw counts'!R611/'Raw counts'!R$1246*10000</f>
        <v>0</v>
      </c>
      <c r="S611">
        <f>'Raw counts'!S611/'Raw counts'!S$1246*10000</f>
        <v>0</v>
      </c>
      <c r="T611">
        <f>'Raw counts'!T611/'Raw counts'!T$1246*10000</f>
        <v>0</v>
      </c>
      <c r="U611">
        <f t="shared" si="36"/>
        <v>0</v>
      </c>
      <c r="V611" t="str">
        <f t="shared" si="37"/>
        <v/>
      </c>
      <c r="W611">
        <f t="shared" si="38"/>
        <v>0</v>
      </c>
      <c r="X611">
        <f t="shared" si="39"/>
        <v>0</v>
      </c>
    </row>
    <row r="612" spans="1:24" x14ac:dyDescent="0.25">
      <c r="A612">
        <v>620</v>
      </c>
      <c r="B612" t="s">
        <v>255</v>
      </c>
      <c r="C612">
        <v>22400</v>
      </c>
      <c r="D612">
        <v>731</v>
      </c>
      <c r="E612">
        <f>'Raw counts'!E612/'Raw counts'!E$1246*10000</f>
        <v>5.3009791948952065</v>
      </c>
      <c r="F612">
        <f>'Raw counts'!F612/'Raw counts'!F$1246*10000</f>
        <v>3.1116418372757693</v>
      </c>
      <c r="G612">
        <f>'Raw counts'!G612/'Raw counts'!G$1246*10000</f>
        <v>1.5124684427178612</v>
      </c>
      <c r="H612">
        <f>'Raw counts'!H612/'Raw counts'!H$1246*10000</f>
        <v>2.2075321479408427</v>
      </c>
      <c r="I612">
        <f>'Raw counts'!I612/'Raw counts'!I$1246*10000</f>
        <v>4.2936786133725295</v>
      </c>
      <c r="J612">
        <f>'Raw counts'!J612/'Raw counts'!J$1246*10000</f>
        <v>7.1120434193842694</v>
      </c>
      <c r="K612">
        <f>'Raw counts'!K612/'Raw counts'!K$1246*10000</f>
        <v>29.897575293741625</v>
      </c>
      <c r="L612">
        <f>'Raw counts'!L612/'Raw counts'!L$1246*10000</f>
        <v>2.7676816189309426</v>
      </c>
      <c r="M612">
        <f>'Raw counts'!M612/'Raw counts'!M$1246*10000</f>
        <v>7.9109810042683497</v>
      </c>
      <c r="N612">
        <f>'Raw counts'!N612/'Raw counts'!N$1246*10000</f>
        <v>2.438137169126755</v>
      </c>
      <c r="O612">
        <f>'Raw counts'!O612/'Raw counts'!O$1246*10000</f>
        <v>2.657032382195319</v>
      </c>
      <c r="P612">
        <f>'Raw counts'!P612/'Raw counts'!P$1246*10000</f>
        <v>5.6134623567086592</v>
      </c>
      <c r="Q612">
        <f>'Raw counts'!Q612/'Raw counts'!Q$1246*10000</f>
        <v>9.7382449198408292</v>
      </c>
      <c r="R612">
        <f>'Raw counts'!R612/'Raw counts'!R$1246*10000</f>
        <v>3.6000022596305197</v>
      </c>
      <c r="S612">
        <f>'Raw counts'!S612/'Raw counts'!S$1246*10000</f>
        <v>2.0496038093189028</v>
      </c>
      <c r="T612">
        <f>'Raw counts'!T612/'Raw counts'!T$1246*10000</f>
        <v>4.1092346516331473</v>
      </c>
      <c r="U612">
        <f t="shared" si="36"/>
        <v>1</v>
      </c>
      <c r="V612">
        <f t="shared" si="37"/>
        <v>0.58213885486667372</v>
      </c>
      <c r="W612">
        <f t="shared" si="38"/>
        <v>6.6552718741654164</v>
      </c>
      <c r="X612">
        <f t="shared" si="39"/>
        <v>4.6279300632212301</v>
      </c>
    </row>
    <row r="613" spans="1:24" x14ac:dyDescent="0.25">
      <c r="A613">
        <v>621</v>
      </c>
      <c r="B613" t="s">
        <v>256</v>
      </c>
      <c r="C613">
        <v>88200</v>
      </c>
      <c r="D613">
        <v>987</v>
      </c>
      <c r="E613">
        <f>'Raw counts'!E613/'Raw counts'!E$1246*10000</f>
        <v>1.5011184075263995</v>
      </c>
      <c r="F613">
        <f>'Raw counts'!F613/'Raw counts'!F$1246*10000</f>
        <v>13.589234002548809</v>
      </c>
      <c r="G613">
        <f>'Raw counts'!G613/'Raw counts'!G$1246*10000</f>
        <v>1.7108249597956136</v>
      </c>
      <c r="H613">
        <f>'Raw counts'!H613/'Raw counts'!H$1246*10000</f>
        <v>3.0157543004656326E-2</v>
      </c>
      <c r="I613">
        <f>'Raw counts'!I613/'Raw counts'!I$1246*10000</f>
        <v>0.32075973913792161</v>
      </c>
      <c r="J613">
        <f>'Raw counts'!J613/'Raw counts'!J$1246*10000</f>
        <v>2.6520498609320131</v>
      </c>
      <c r="K613">
        <f>'Raw counts'!K613/'Raw counts'!K$1246*10000</f>
        <v>0</v>
      </c>
      <c r="L613">
        <f>'Raw counts'!L613/'Raw counts'!L$1246*10000</f>
        <v>12.820878087694805</v>
      </c>
      <c r="M613">
        <f>'Raw counts'!M613/'Raw counts'!M$1246*10000</f>
        <v>3.4099056052880813E-2</v>
      </c>
      <c r="N613">
        <f>'Raw counts'!N613/'Raw counts'!N$1246*10000</f>
        <v>5.8797520155789904</v>
      </c>
      <c r="O613">
        <f>'Raw counts'!O613/'Raw counts'!O$1246*10000</f>
        <v>12.710429448937674</v>
      </c>
      <c r="P613">
        <f>'Raw counts'!P613/'Raw counts'!P$1246*10000</f>
        <v>0.77135342667539208</v>
      </c>
      <c r="Q613">
        <f>'Raw counts'!Q613/'Raw counts'!Q$1246*10000</f>
        <v>2.2457585223306404</v>
      </c>
      <c r="R613">
        <f>'Raw counts'!R613/'Raw counts'!R$1246*10000</f>
        <v>18.33382035218396</v>
      </c>
      <c r="S613">
        <f>'Raw counts'!S613/'Raw counts'!S$1246*10000</f>
        <v>17.15552359733778</v>
      </c>
      <c r="T613">
        <f>'Raw counts'!T613/'Raw counts'!T$1246*10000</f>
        <v>0</v>
      </c>
      <c r="U613">
        <f t="shared" si="36"/>
        <v>1</v>
      </c>
      <c r="V613">
        <f t="shared" si="37"/>
        <v>0.19041643014424037</v>
      </c>
      <c r="W613">
        <f t="shared" si="38"/>
        <v>3.8538873672272089</v>
      </c>
      <c r="X613">
        <f t="shared" si="39"/>
        <v>8.5361475579109083</v>
      </c>
    </row>
    <row r="614" spans="1:24" x14ac:dyDescent="0.25">
      <c r="A614">
        <v>622</v>
      </c>
      <c r="B614" t="s">
        <v>257</v>
      </c>
      <c r="C614">
        <v>27200</v>
      </c>
      <c r="D614">
        <v>886</v>
      </c>
      <c r="E614">
        <f>'Raw counts'!E614/'Raw counts'!E$1246*10000</f>
        <v>0.94624955721961157</v>
      </c>
      <c r="F614">
        <f>'Raw counts'!F614/'Raw counts'!F$1246*10000</f>
        <v>3.5602093251986799</v>
      </c>
      <c r="G614">
        <f>'Raw counts'!G614/'Raw counts'!G$1246*10000</f>
        <v>9.3475508672890761</v>
      </c>
      <c r="H614">
        <f>'Raw counts'!H614/'Raw counts'!H$1246*10000</f>
        <v>1.5320031846365414</v>
      </c>
      <c r="I614">
        <f>'Raw counts'!I614/'Raw counts'!I$1246*10000</f>
        <v>5.6273638445249405</v>
      </c>
      <c r="J614">
        <f>'Raw counts'!J614/'Raw counts'!J$1246*10000</f>
        <v>4.1965845429195054</v>
      </c>
      <c r="K614">
        <f>'Raw counts'!K614/'Raw counts'!K$1246*10000</f>
        <v>3.0788989857227058</v>
      </c>
      <c r="L614">
        <f>'Raw counts'!L614/'Raw counts'!L$1246*10000</f>
        <v>1.2278195417316189</v>
      </c>
      <c r="M614">
        <f>'Raw counts'!M614/'Raw counts'!M$1246*10000</f>
        <v>2.2505376994901338</v>
      </c>
      <c r="N614">
        <f>'Raw counts'!N614/'Raw counts'!N$1246*10000</f>
        <v>1.9442379998181196</v>
      </c>
      <c r="O614">
        <f>'Raw counts'!O614/'Raw counts'!O$1246*10000</f>
        <v>2.4315604163185114</v>
      </c>
      <c r="P614">
        <f>'Raw counts'!P614/'Raw counts'!P$1246*10000</f>
        <v>1.6671186963629443</v>
      </c>
      <c r="Q614">
        <f>'Raw counts'!Q614/'Raw counts'!Q$1246*10000</f>
        <v>3.6269993834101051</v>
      </c>
      <c r="R614">
        <f>'Raw counts'!R614/'Raw counts'!R$1246*10000</f>
        <v>2.624252717077312</v>
      </c>
      <c r="S614">
        <f>'Raw counts'!S614/'Raw counts'!S$1246*10000</f>
        <v>2.9781536013860301</v>
      </c>
      <c r="T614">
        <f>'Raw counts'!T614/'Raw counts'!T$1246*10000</f>
        <v>2.1297030088198374</v>
      </c>
      <c r="U614">
        <f t="shared" si="36"/>
        <v>1</v>
      </c>
      <c r="V614">
        <f t="shared" si="37"/>
        <v>0.473323605794852</v>
      </c>
      <c r="W614">
        <f t="shared" si="38"/>
        <v>3.3711455548550937</v>
      </c>
      <c r="X614">
        <f t="shared" si="39"/>
        <v>2.5762979705624569</v>
      </c>
    </row>
    <row r="615" spans="1:24" x14ac:dyDescent="0.25">
      <c r="A615">
        <v>623</v>
      </c>
      <c r="B615" t="s">
        <v>868</v>
      </c>
      <c r="C615">
        <v>47900</v>
      </c>
      <c r="D615">
        <v>567</v>
      </c>
      <c r="E615">
        <f>'Raw counts'!E615/'Raw counts'!E$1246*10000</f>
        <v>0</v>
      </c>
      <c r="F615">
        <f>'Raw counts'!F615/'Raw counts'!F$1246*10000</f>
        <v>0</v>
      </c>
      <c r="G615">
        <f>'Raw counts'!G615/'Raw counts'!G$1246*10000</f>
        <v>0</v>
      </c>
      <c r="H615">
        <f>'Raw counts'!H615/'Raw counts'!H$1246*10000</f>
        <v>0</v>
      </c>
      <c r="I615">
        <f>'Raw counts'!I615/'Raw counts'!I$1246*10000</f>
        <v>0</v>
      </c>
      <c r="J615">
        <f>'Raw counts'!J615/'Raw counts'!J$1246*10000</f>
        <v>0</v>
      </c>
      <c r="K615">
        <f>'Raw counts'!K615/'Raw counts'!K$1246*10000</f>
        <v>0</v>
      </c>
      <c r="L615">
        <f>'Raw counts'!L615/'Raw counts'!L$1246*10000</f>
        <v>0</v>
      </c>
      <c r="M615">
        <f>'Raw counts'!M615/'Raw counts'!M$1246*10000</f>
        <v>0</v>
      </c>
      <c r="N615">
        <f>'Raw counts'!N615/'Raw counts'!N$1246*10000</f>
        <v>0</v>
      </c>
      <c r="O615">
        <f>'Raw counts'!O615/'Raw counts'!O$1246*10000</f>
        <v>0</v>
      </c>
      <c r="P615">
        <f>'Raw counts'!P615/'Raw counts'!P$1246*10000</f>
        <v>0</v>
      </c>
      <c r="Q615">
        <f>'Raw counts'!Q615/'Raw counts'!Q$1246*10000</f>
        <v>0</v>
      </c>
      <c r="R615">
        <f>'Raw counts'!R615/'Raw counts'!R$1246*10000</f>
        <v>0</v>
      </c>
      <c r="S615">
        <f>'Raw counts'!S615/'Raw counts'!S$1246*10000</f>
        <v>0</v>
      </c>
      <c r="T615">
        <f>'Raw counts'!T615/'Raw counts'!T$1246*10000</f>
        <v>0</v>
      </c>
      <c r="U615">
        <f t="shared" si="36"/>
        <v>0</v>
      </c>
      <c r="V615" t="str">
        <f t="shared" si="37"/>
        <v/>
      </c>
      <c r="W615">
        <f t="shared" si="38"/>
        <v>0</v>
      </c>
      <c r="X615">
        <f t="shared" si="39"/>
        <v>0</v>
      </c>
    </row>
    <row r="616" spans="1:24" x14ac:dyDescent="0.25">
      <c r="A616">
        <v>624</v>
      </c>
      <c r="B616" t="s">
        <v>869</v>
      </c>
      <c r="C616">
        <v>119100</v>
      </c>
      <c r="D616">
        <v>1024</v>
      </c>
      <c r="E616">
        <f>'Raw counts'!E616/'Raw counts'!E$1246*10000</f>
        <v>0</v>
      </c>
      <c r="F616">
        <f>'Raw counts'!F616/'Raw counts'!F$1246*10000</f>
        <v>0</v>
      </c>
      <c r="G616">
        <f>'Raw counts'!G616/'Raw counts'!G$1246*10000</f>
        <v>0</v>
      </c>
      <c r="H616">
        <f>'Raw counts'!H616/'Raw counts'!H$1246*10000</f>
        <v>0</v>
      </c>
      <c r="I616">
        <f>'Raw counts'!I616/'Raw counts'!I$1246*10000</f>
        <v>0</v>
      </c>
      <c r="J616">
        <f>'Raw counts'!J616/'Raw counts'!J$1246*10000</f>
        <v>0</v>
      </c>
      <c r="K616">
        <f>'Raw counts'!K616/'Raw counts'!K$1246*10000</f>
        <v>0</v>
      </c>
      <c r="L616">
        <f>'Raw counts'!L616/'Raw counts'!L$1246*10000</f>
        <v>0</v>
      </c>
      <c r="M616">
        <f>'Raw counts'!M616/'Raw counts'!M$1246*10000</f>
        <v>0</v>
      </c>
      <c r="N616">
        <f>'Raw counts'!N616/'Raw counts'!N$1246*10000</f>
        <v>0</v>
      </c>
      <c r="O616">
        <f>'Raw counts'!O616/'Raw counts'!O$1246*10000</f>
        <v>0</v>
      </c>
      <c r="P616">
        <f>'Raw counts'!P616/'Raw counts'!P$1246*10000</f>
        <v>0</v>
      </c>
      <c r="Q616">
        <f>'Raw counts'!Q616/'Raw counts'!Q$1246*10000</f>
        <v>0</v>
      </c>
      <c r="R616">
        <f>'Raw counts'!R616/'Raw counts'!R$1246*10000</f>
        <v>0</v>
      </c>
      <c r="S616">
        <f>'Raw counts'!S616/'Raw counts'!S$1246*10000</f>
        <v>0</v>
      </c>
      <c r="T616">
        <f>'Raw counts'!T616/'Raw counts'!T$1246*10000</f>
        <v>0</v>
      </c>
      <c r="U616">
        <f t="shared" si="36"/>
        <v>0</v>
      </c>
      <c r="V616" t="str">
        <f t="shared" si="37"/>
        <v/>
      </c>
      <c r="W616">
        <f t="shared" si="38"/>
        <v>0</v>
      </c>
      <c r="X616">
        <f t="shared" si="39"/>
        <v>0</v>
      </c>
    </row>
    <row r="617" spans="1:24" x14ac:dyDescent="0.25">
      <c r="A617">
        <v>625</v>
      </c>
      <c r="B617" t="s">
        <v>258</v>
      </c>
      <c r="C617">
        <v>6700</v>
      </c>
      <c r="D617">
        <v>369</v>
      </c>
      <c r="E617">
        <f>'Raw counts'!E617/'Raw counts'!E$1246*10000</f>
        <v>57.780673224357756</v>
      </c>
      <c r="F617">
        <f>'Raw counts'!F617/'Raw counts'!F$1246*10000</f>
        <v>53.237878171903333</v>
      </c>
      <c r="G617">
        <f>'Raw counts'!G617/'Raw counts'!G$1246*10000</f>
        <v>49.608964921145848</v>
      </c>
      <c r="H617">
        <f>'Raw counts'!H617/'Raw counts'!H$1246*10000</f>
        <v>45.025211705951897</v>
      </c>
      <c r="I617">
        <f>'Raw counts'!I617/'Raw counts'!I$1246*10000</f>
        <v>35.919463419602693</v>
      </c>
      <c r="J617">
        <f>'Raw counts'!J617/'Raw counts'!J$1246*10000</f>
        <v>12.727444705059728</v>
      </c>
      <c r="K617">
        <f>'Raw counts'!K617/'Raw counts'!K$1246*10000</f>
        <v>19.100902850474004</v>
      </c>
      <c r="L617">
        <f>'Raw counts'!L617/'Raw counts'!L$1246*10000</f>
        <v>17.406546652394113</v>
      </c>
      <c r="M617">
        <f>'Raw counts'!M617/'Raw counts'!M$1246*10000</f>
        <v>16.341972613343131</v>
      </c>
      <c r="N617">
        <f>'Raw counts'!N617/'Raw counts'!N$1246*10000</f>
        <v>26.905745223289465</v>
      </c>
      <c r="O617">
        <f>'Raw counts'!O617/'Raw counts'!O$1246*10000</f>
        <v>70.599251433073292</v>
      </c>
      <c r="P617">
        <f>'Raw counts'!P617/'Raw counts'!P$1246*10000</f>
        <v>31.948961285522692</v>
      </c>
      <c r="Q617">
        <f>'Raw counts'!Q617/'Raw counts'!Q$1246*10000</f>
        <v>41.601186078483295</v>
      </c>
      <c r="R617">
        <f>'Raw counts'!R617/'Raw counts'!R$1246*10000</f>
        <v>47.174922620493511</v>
      </c>
      <c r="S617">
        <f>'Raw counts'!S617/'Raw counts'!S$1246*10000</f>
        <v>13.305439093644813</v>
      </c>
      <c r="T617">
        <f>'Raw counts'!T617/'Raw counts'!T$1246*10000</f>
        <v>18.669031183084151</v>
      </c>
      <c r="U617">
        <f t="shared" si="36"/>
        <v>1</v>
      </c>
      <c r="V617">
        <f t="shared" si="37"/>
        <v>0.69590587230289591</v>
      </c>
      <c r="W617">
        <f t="shared" si="38"/>
        <v>33.405480348752192</v>
      </c>
      <c r="X617">
        <f t="shared" si="39"/>
        <v>37.216465282383624</v>
      </c>
    </row>
    <row r="618" spans="1:24" x14ac:dyDescent="0.25">
      <c r="A618">
        <v>626</v>
      </c>
      <c r="B618" t="s">
        <v>870</v>
      </c>
      <c r="C618">
        <v>67500</v>
      </c>
      <c r="D618">
        <v>362</v>
      </c>
      <c r="E618">
        <f>'Raw counts'!E618/'Raw counts'!E$1246*10000</f>
        <v>0</v>
      </c>
      <c r="F618">
        <f>'Raw counts'!F618/'Raw counts'!F$1246*10000</f>
        <v>0</v>
      </c>
      <c r="G618">
        <f>'Raw counts'!G618/'Raw counts'!G$1246*10000</f>
        <v>0</v>
      </c>
      <c r="H618">
        <f>'Raw counts'!H618/'Raw counts'!H$1246*10000</f>
        <v>0</v>
      </c>
      <c r="I618">
        <f>'Raw counts'!I618/'Raw counts'!I$1246*10000</f>
        <v>0</v>
      </c>
      <c r="J618">
        <f>'Raw counts'!J618/'Raw counts'!J$1246*10000</f>
        <v>0</v>
      </c>
      <c r="K618">
        <f>'Raw counts'!K618/'Raw counts'!K$1246*10000</f>
        <v>0</v>
      </c>
      <c r="L618">
        <f>'Raw counts'!L618/'Raw counts'!L$1246*10000</f>
        <v>0</v>
      </c>
      <c r="M618">
        <f>'Raw counts'!M618/'Raw counts'!M$1246*10000</f>
        <v>0</v>
      </c>
      <c r="N618">
        <f>'Raw counts'!N618/'Raw counts'!N$1246*10000</f>
        <v>0</v>
      </c>
      <c r="O618">
        <f>'Raw counts'!O618/'Raw counts'!O$1246*10000</f>
        <v>0</v>
      </c>
      <c r="P618">
        <f>'Raw counts'!P618/'Raw counts'!P$1246*10000</f>
        <v>0</v>
      </c>
      <c r="Q618">
        <f>'Raw counts'!Q618/'Raw counts'!Q$1246*10000</f>
        <v>0</v>
      </c>
      <c r="R618">
        <f>'Raw counts'!R618/'Raw counts'!R$1246*10000</f>
        <v>0</v>
      </c>
      <c r="S618">
        <f>'Raw counts'!S618/'Raw counts'!S$1246*10000</f>
        <v>0</v>
      </c>
      <c r="T618">
        <f>'Raw counts'!T618/'Raw counts'!T$1246*10000</f>
        <v>0</v>
      </c>
      <c r="U618">
        <f t="shared" si="36"/>
        <v>0</v>
      </c>
      <c r="V618" t="str">
        <f t="shared" si="37"/>
        <v/>
      </c>
      <c r="W618">
        <f t="shared" si="38"/>
        <v>0</v>
      </c>
      <c r="X618">
        <f t="shared" si="39"/>
        <v>0</v>
      </c>
    </row>
    <row r="619" spans="1:24" x14ac:dyDescent="0.25">
      <c r="A619">
        <v>627</v>
      </c>
      <c r="B619" t="s">
        <v>871</v>
      </c>
      <c r="C619">
        <v>104100</v>
      </c>
      <c r="D619">
        <v>285</v>
      </c>
      <c r="E619">
        <f>'Raw counts'!E619/'Raw counts'!E$1246*10000</f>
        <v>0</v>
      </c>
      <c r="F619">
        <f>'Raw counts'!F619/'Raw counts'!F$1246*10000</f>
        <v>0</v>
      </c>
      <c r="G619">
        <f>'Raw counts'!G619/'Raw counts'!G$1246*10000</f>
        <v>0</v>
      </c>
      <c r="H619">
        <f>'Raw counts'!H619/'Raw counts'!H$1246*10000</f>
        <v>0</v>
      </c>
      <c r="I619">
        <f>'Raw counts'!I619/'Raw counts'!I$1246*10000</f>
        <v>0</v>
      </c>
      <c r="J619">
        <f>'Raw counts'!J619/'Raw counts'!J$1246*10000</f>
        <v>0</v>
      </c>
      <c r="K619">
        <f>'Raw counts'!K619/'Raw counts'!K$1246*10000</f>
        <v>0</v>
      </c>
      <c r="L619">
        <f>'Raw counts'!L619/'Raw counts'!L$1246*10000</f>
        <v>0</v>
      </c>
      <c r="M619">
        <f>'Raw counts'!M619/'Raw counts'!M$1246*10000</f>
        <v>0</v>
      </c>
      <c r="N619">
        <f>'Raw counts'!N619/'Raw counts'!N$1246*10000</f>
        <v>0</v>
      </c>
      <c r="O619">
        <f>'Raw counts'!O619/'Raw counts'!O$1246*10000</f>
        <v>0</v>
      </c>
      <c r="P619">
        <f>'Raw counts'!P619/'Raw counts'!P$1246*10000</f>
        <v>0</v>
      </c>
      <c r="Q619">
        <f>'Raw counts'!Q619/'Raw counts'!Q$1246*10000</f>
        <v>0</v>
      </c>
      <c r="R619">
        <f>'Raw counts'!R619/'Raw counts'!R$1246*10000</f>
        <v>0</v>
      </c>
      <c r="S619">
        <f>'Raw counts'!S619/'Raw counts'!S$1246*10000</f>
        <v>0</v>
      </c>
      <c r="T619">
        <f>'Raw counts'!T619/'Raw counts'!T$1246*10000</f>
        <v>0</v>
      </c>
      <c r="U619">
        <f t="shared" si="36"/>
        <v>0</v>
      </c>
      <c r="V619" t="str">
        <f t="shared" si="37"/>
        <v/>
      </c>
      <c r="W619">
        <f t="shared" si="38"/>
        <v>0</v>
      </c>
      <c r="X619">
        <f t="shared" si="39"/>
        <v>0</v>
      </c>
    </row>
    <row r="620" spans="1:24" x14ac:dyDescent="0.25">
      <c r="A620">
        <v>628</v>
      </c>
      <c r="B620" t="s">
        <v>259</v>
      </c>
      <c r="C620">
        <v>82200</v>
      </c>
      <c r="D620">
        <v>1100</v>
      </c>
      <c r="E620">
        <f>'Raw counts'!E620/'Raw counts'!E$1246*10000</f>
        <v>1.64478980626655</v>
      </c>
      <c r="F620">
        <f>'Raw counts'!F620/'Raw counts'!F$1246*10000</f>
        <v>2.2239503874914832</v>
      </c>
      <c r="G620">
        <f>'Raw counts'!G620/'Raw counts'!G$1246*10000</f>
        <v>5.0332966208479641</v>
      </c>
      <c r="H620">
        <f>'Raw counts'!H620/'Raw counts'!H$1246*10000</f>
        <v>2.5935486984004439</v>
      </c>
      <c r="I620">
        <f>'Raw counts'!I620/'Raw counts'!I$1246*10000</f>
        <v>4.3499522518177791</v>
      </c>
      <c r="J620">
        <f>'Raw counts'!J620/'Raw counts'!J$1246*10000</f>
        <v>2.035433301843983</v>
      </c>
      <c r="K620">
        <f>'Raw counts'!K620/'Raw counts'!K$1246*10000</f>
        <v>2.7094311074359809</v>
      </c>
      <c r="L620">
        <f>'Raw counts'!L620/'Raw counts'!L$1246*10000</f>
        <v>3.1204253546770424</v>
      </c>
      <c r="M620">
        <f>'Raw counts'!M620/'Raw counts'!M$1246*10000</f>
        <v>0.82690210928235974</v>
      </c>
      <c r="N620">
        <f>'Raw counts'!N620/'Raw counts'!N$1246*10000</f>
        <v>6.6401999429272074</v>
      </c>
      <c r="O620">
        <f>'Raw counts'!O620/'Raw counts'!O$1246*10000</f>
        <v>2.2237725261967478</v>
      </c>
      <c r="P620">
        <f>'Raw counts'!P620/'Raw counts'!P$1246*10000</f>
        <v>4.9714972467659138</v>
      </c>
      <c r="Q620">
        <f>'Raw counts'!Q620/'Raw counts'!Q$1246*10000</f>
        <v>1.4209887995277946</v>
      </c>
      <c r="R620">
        <f>'Raw counts'!R620/'Raw counts'!R$1246*10000</f>
        <v>2.1466489936170574</v>
      </c>
      <c r="S620">
        <f>'Raw counts'!S620/'Raw counts'!S$1246*10000</f>
        <v>2.8366063769855536</v>
      </c>
      <c r="T620">
        <f>'Raw counts'!T620/'Raw counts'!T$1246*10000</f>
        <v>0.31399467437728373</v>
      </c>
      <c r="U620">
        <f t="shared" si="36"/>
        <v>1</v>
      </c>
      <c r="V620">
        <f t="shared" si="37"/>
        <v>0.37319830249454666</v>
      </c>
      <c r="W620">
        <f t="shared" si="38"/>
        <v>3.1177929580990797</v>
      </c>
      <c r="X620">
        <f t="shared" si="39"/>
        <v>2.318918102911725</v>
      </c>
    </row>
    <row r="621" spans="1:24" x14ac:dyDescent="0.25">
      <c r="A621">
        <v>629</v>
      </c>
      <c r="B621" t="s">
        <v>260</v>
      </c>
      <c r="C621">
        <v>63800</v>
      </c>
      <c r="D621">
        <v>637</v>
      </c>
      <c r="E621">
        <f>'Raw counts'!E621/'Raw counts'!E$1246*10000</f>
        <v>26.415720623533872</v>
      </c>
      <c r="F621">
        <f>'Raw counts'!F621/'Raw counts'!F$1246*10000</f>
        <v>22.891107173160741</v>
      </c>
      <c r="G621">
        <f>'Raw counts'!G621/'Raw counts'!G$1246*10000</f>
        <v>29.411312569703721</v>
      </c>
      <c r="H621">
        <f>'Raw counts'!H621/'Raw counts'!H$1246*10000</f>
        <v>32.160003860165503</v>
      </c>
      <c r="I621">
        <f>'Raw counts'!I621/'Raw counts'!I$1246*10000</f>
        <v>20.669307400940106</v>
      </c>
      <c r="J621">
        <f>'Raw counts'!J621/'Raw counts'!J$1246*10000</f>
        <v>22.132343873285894</v>
      </c>
      <c r="K621">
        <f>'Raw counts'!K621/'Raw counts'!K$1246*10000</f>
        <v>26.795218030032462</v>
      </c>
      <c r="L621">
        <f>'Raw counts'!L621/'Raw counts'!L$1246*10000</f>
        <v>25.22796063922592</v>
      </c>
      <c r="M621">
        <f>'Raw counts'!M621/'Raw counts'!M$1246*10000</f>
        <v>22.974239015628449</v>
      </c>
      <c r="N621">
        <f>'Raw counts'!N621/'Raw counts'!N$1246*10000</f>
        <v>36.211432746612481</v>
      </c>
      <c r="O621">
        <f>'Raw counts'!O621/'Raw counts'!O$1246*10000</f>
        <v>24.28907804955255</v>
      </c>
      <c r="P621">
        <f>'Raw counts'!P621/'Raw counts'!P$1246*10000</f>
        <v>23.638250172310403</v>
      </c>
      <c r="Q621">
        <f>'Raw counts'!Q621/'Raw counts'!Q$1246*10000</f>
        <v>22.790474207811169</v>
      </c>
      <c r="R621">
        <f>'Raw counts'!R621/'Raw counts'!R$1246*10000</f>
        <v>26.709859846417022</v>
      </c>
      <c r="S621">
        <f>'Raw counts'!S621/'Raw counts'!S$1246*10000</f>
        <v>27.709284648637322</v>
      </c>
      <c r="T621">
        <f>'Raw counts'!T621/'Raw counts'!T$1246*10000</f>
        <v>17.385748600846558</v>
      </c>
      <c r="U621">
        <f t="shared" si="36"/>
        <v>1</v>
      </c>
      <c r="V621">
        <f t="shared" si="37"/>
        <v>0.25699401740952299</v>
      </c>
      <c r="W621">
        <f t="shared" si="38"/>
        <v>26.488864593228914</v>
      </c>
      <c r="X621">
        <f t="shared" si="39"/>
        <v>23.753782587595836</v>
      </c>
    </row>
    <row r="622" spans="1:24" x14ac:dyDescent="0.25">
      <c r="A622">
        <v>630</v>
      </c>
      <c r="B622" t="s">
        <v>261</v>
      </c>
      <c r="C622">
        <v>21700</v>
      </c>
      <c r="D622">
        <v>723</v>
      </c>
      <c r="E622">
        <f>'Raw counts'!E622/'Raw counts'!E$1246*10000</f>
        <v>15.675045021166762</v>
      </c>
      <c r="F622">
        <f>'Raw counts'!F622/'Raw counts'!F$1246*10000</f>
        <v>20.185536956530978</v>
      </c>
      <c r="G622">
        <f>'Raw counts'!G622/'Raw counts'!G$1246*10000</f>
        <v>11.469965600021025</v>
      </c>
      <c r="H622">
        <f>'Raw counts'!H622/'Raw counts'!H$1246*10000</f>
        <v>9.0593259185987609</v>
      </c>
      <c r="I622">
        <f>'Raw counts'!I622/'Raw counts'!I$1246*10000</f>
        <v>24.80541982666594</v>
      </c>
      <c r="J622">
        <f>'Raw counts'!J622/'Raw counts'!J$1246*10000</f>
        <v>11.763607170951255</v>
      </c>
      <c r="K622">
        <f>'Raw counts'!K622/'Raw counts'!K$1246*10000</f>
        <v>17.664083323803407</v>
      </c>
      <c r="L622">
        <f>'Raw counts'!L622/'Raw counts'!L$1246*10000</f>
        <v>10.216001269877449</v>
      </c>
      <c r="M622">
        <f>'Raw counts'!M622/'Raw counts'!M$1246*10000</f>
        <v>14.338653070236385</v>
      </c>
      <c r="N622">
        <f>'Raw counts'!N622/'Raw counts'!N$1246*10000</f>
        <v>7.565280926711635</v>
      </c>
      <c r="O622">
        <f>'Raw counts'!O622/'Raw counts'!O$1246*10000</f>
        <v>10.270026994741642</v>
      </c>
      <c r="P622">
        <f>'Raw counts'!P622/'Raw counts'!P$1246*10000</f>
        <v>20.786730730471696</v>
      </c>
      <c r="Q622">
        <f>'Raw counts'!Q622/'Raw counts'!Q$1246*10000</f>
        <v>18.765995439917763</v>
      </c>
      <c r="R622">
        <f>'Raw counts'!R622/'Raw counts'!R$1246*10000</f>
        <v>29.277621800504413</v>
      </c>
      <c r="S622">
        <f>'Raw counts'!S622/'Raw counts'!S$1246*10000</f>
        <v>17.857597830364146</v>
      </c>
      <c r="T622">
        <f>'Raw counts'!T622/'Raw counts'!T$1246*10000</f>
        <v>16.525676231900086</v>
      </c>
      <c r="U622">
        <f t="shared" si="36"/>
        <v>1</v>
      </c>
      <c r="V622">
        <f t="shared" si="37"/>
        <v>0.13719393985849299</v>
      </c>
      <c r="W622">
        <f t="shared" si="38"/>
        <v>14.274291908456362</v>
      </c>
      <c r="X622">
        <f t="shared" si="39"/>
        <v>18.913941504649959</v>
      </c>
    </row>
    <row r="623" spans="1:24" x14ac:dyDescent="0.25">
      <c r="A623">
        <v>631</v>
      </c>
      <c r="B623" t="s">
        <v>872</v>
      </c>
      <c r="C623">
        <v>34600</v>
      </c>
      <c r="D623">
        <v>698</v>
      </c>
      <c r="E623">
        <f>'Raw counts'!E623/'Raw counts'!E$1246*10000</f>
        <v>0</v>
      </c>
      <c r="F623">
        <f>'Raw counts'!F623/'Raw counts'!F$1246*10000</f>
        <v>0</v>
      </c>
      <c r="G623">
        <f>'Raw counts'!G623/'Raw counts'!G$1246*10000</f>
        <v>0</v>
      </c>
      <c r="H623">
        <f>'Raw counts'!H623/'Raw counts'!H$1246*10000</f>
        <v>0</v>
      </c>
      <c r="I623">
        <f>'Raw counts'!I623/'Raw counts'!I$1246*10000</f>
        <v>0</v>
      </c>
      <c r="J623">
        <f>'Raw counts'!J623/'Raw counts'!J$1246*10000</f>
        <v>0</v>
      </c>
      <c r="K623">
        <f>'Raw counts'!K623/'Raw counts'!K$1246*10000</f>
        <v>0</v>
      </c>
      <c r="L623">
        <f>'Raw counts'!L623/'Raw counts'!L$1246*10000</f>
        <v>0</v>
      </c>
      <c r="M623">
        <f>'Raw counts'!M623/'Raw counts'!M$1246*10000</f>
        <v>0</v>
      </c>
      <c r="N623">
        <f>'Raw counts'!N623/'Raw counts'!N$1246*10000</f>
        <v>0</v>
      </c>
      <c r="O623">
        <f>'Raw counts'!O623/'Raw counts'!O$1246*10000</f>
        <v>0</v>
      </c>
      <c r="P623">
        <f>'Raw counts'!P623/'Raw counts'!P$1246*10000</f>
        <v>0</v>
      </c>
      <c r="Q623">
        <f>'Raw counts'!Q623/'Raw counts'!Q$1246*10000</f>
        <v>0</v>
      </c>
      <c r="R623">
        <f>'Raw counts'!R623/'Raw counts'!R$1246*10000</f>
        <v>0</v>
      </c>
      <c r="S623">
        <f>'Raw counts'!S623/'Raw counts'!S$1246*10000</f>
        <v>0</v>
      </c>
      <c r="T623">
        <f>'Raw counts'!T623/'Raw counts'!T$1246*10000</f>
        <v>0</v>
      </c>
      <c r="U623">
        <f t="shared" si="36"/>
        <v>0</v>
      </c>
      <c r="V623" t="str">
        <f t="shared" si="37"/>
        <v/>
      </c>
      <c r="W623">
        <f t="shared" si="38"/>
        <v>0</v>
      </c>
      <c r="X623">
        <f t="shared" si="39"/>
        <v>0</v>
      </c>
    </row>
    <row r="624" spans="1:24" x14ac:dyDescent="0.25">
      <c r="A624">
        <v>632</v>
      </c>
      <c r="B624" t="s">
        <v>262</v>
      </c>
      <c r="C624">
        <v>39600</v>
      </c>
      <c r="D624">
        <v>726</v>
      </c>
      <c r="E624">
        <f>'Raw counts'!E624/'Raw counts'!E$1246*10000</f>
        <v>10.136264890425787</v>
      </c>
      <c r="F624">
        <f>'Raw counts'!F624/'Raw counts'!F$1246*10000</f>
        <v>11.554154136288023</v>
      </c>
      <c r="G624">
        <f>'Raw counts'!G624/'Raw counts'!G$1246*10000</f>
        <v>4.1605279457058542</v>
      </c>
      <c r="H624">
        <f>'Raw counts'!H624/'Raw counts'!H$1246*10000</f>
        <v>7.1051171318970301</v>
      </c>
      <c r="I624">
        <f>'Raw counts'!I624/'Raw counts'!I$1246*10000</f>
        <v>14.355405167383124</v>
      </c>
      <c r="J624">
        <f>'Raw counts'!J624/'Raw counts'!J$1246*10000</f>
        <v>8.7463766293942911</v>
      </c>
      <c r="K624">
        <f>'Raw counts'!K624/'Raw counts'!K$1246*10000</f>
        <v>7.7588254440212179</v>
      </c>
      <c r="L624">
        <f>'Raw counts'!L624/'Raw counts'!L$1246*10000</f>
        <v>25.472167840896294</v>
      </c>
      <c r="M624">
        <f>'Raw counts'!M624/'Raw counts'!M$1246*10000</f>
        <v>22.761119915297943</v>
      </c>
      <c r="N624">
        <f>'Raw counts'!N624/'Raw counts'!N$1246*10000</f>
        <v>32.221041045372871</v>
      </c>
      <c r="O624">
        <f>'Raw counts'!O624/'Raw counts'!O$1246*10000</f>
        <v>5.9197443590008847</v>
      </c>
      <c r="P624">
        <f>'Raw counts'!P624/'Raw counts'!P$1246*10000</f>
        <v>6.5291335212781574</v>
      </c>
      <c r="Q624">
        <f>'Raw counts'!Q624/'Raw counts'!Q$1246*10000</f>
        <v>8.7544834432446645</v>
      </c>
      <c r="R624">
        <f>'Raw counts'!R624/'Raw counts'!R$1246*10000</f>
        <v>6.9894480390258735</v>
      </c>
      <c r="S624">
        <f>'Raw counts'!S624/'Raw counts'!S$1246*10000</f>
        <v>9.9309532639374467</v>
      </c>
      <c r="T624">
        <f>'Raw counts'!T624/'Raw counts'!T$1246*10000</f>
        <v>18.027389891965353</v>
      </c>
      <c r="U624">
        <f t="shared" si="36"/>
        <v>1</v>
      </c>
      <c r="V624">
        <f t="shared" si="37"/>
        <v>0.23398539816501743</v>
      </c>
      <c r="W624">
        <f t="shared" si="38"/>
        <v>14.427100014668245</v>
      </c>
      <c r="X624">
        <f t="shared" si="39"/>
        <v>9.3585254197420635</v>
      </c>
    </row>
    <row r="625" spans="1:24" x14ac:dyDescent="0.25">
      <c r="A625">
        <v>633</v>
      </c>
      <c r="B625" t="s">
        <v>263</v>
      </c>
      <c r="C625">
        <v>101200</v>
      </c>
      <c r="D625">
        <v>948</v>
      </c>
      <c r="E625">
        <f>'Raw counts'!E625/'Raw counts'!E$1246*10000</f>
        <v>0</v>
      </c>
      <c r="F625">
        <f>'Raw counts'!F625/'Raw counts'!F$1246*10000</f>
        <v>4.7217630307674799E-2</v>
      </c>
      <c r="G625">
        <f>'Raw counts'!G625/'Raw counts'!G$1246*10000</f>
        <v>0</v>
      </c>
      <c r="H625">
        <f>'Raw counts'!H625/'Raw counts'!H$1246*10000</f>
        <v>1.2063017201862529E-2</v>
      </c>
      <c r="I625">
        <f>'Raw counts'!I625/'Raw counts'!I$1246*10000</f>
        <v>0</v>
      </c>
      <c r="J625">
        <f>'Raw counts'!J625/'Raw counts'!J$1246*10000</f>
        <v>0.1795970560450573</v>
      </c>
      <c r="K625">
        <f>'Raw counts'!K625/'Raw counts'!K$1246*10000</f>
        <v>0</v>
      </c>
      <c r="L625">
        <f>'Raw counts'!L625/'Raw counts'!L$1246*10000</f>
        <v>9.4969467316257813E-2</v>
      </c>
      <c r="M625">
        <f>'Raw counts'!M625/'Raw counts'!M$1246*10000</f>
        <v>0</v>
      </c>
      <c r="N625">
        <f>'Raw counts'!N625/'Raw counts'!N$1246*10000</f>
        <v>0</v>
      </c>
      <c r="O625">
        <f>'Raw counts'!O625/'Raw counts'!O$1246*10000</f>
        <v>0.32273438252954789</v>
      </c>
      <c r="P625">
        <f>'Raw counts'!P625/'Raw counts'!P$1246*10000</f>
        <v>2.4882368602432002E-2</v>
      </c>
      <c r="Q625">
        <f>'Raw counts'!Q625/'Raw counts'!Q$1246*10000</f>
        <v>0</v>
      </c>
      <c r="R625">
        <f>'Raw counts'!R625/'Raw counts'!R$1246*10000</f>
        <v>8.216838253079646E-2</v>
      </c>
      <c r="S625">
        <f>'Raw counts'!S625/'Raw counts'!S$1246*10000</f>
        <v>0.16985666928057208</v>
      </c>
      <c r="T625">
        <f>'Raw counts'!T625/'Raw counts'!T$1246*10000</f>
        <v>0</v>
      </c>
      <c r="U625">
        <f t="shared" si="36"/>
        <v>1</v>
      </c>
      <c r="V625">
        <f t="shared" si="37"/>
        <v>0.17328678080444876</v>
      </c>
      <c r="W625">
        <f t="shared" si="38"/>
        <v>3.3384717087085243E-2</v>
      </c>
      <c r="X625">
        <f t="shared" si="39"/>
        <v>9.9940300490558062E-2</v>
      </c>
    </row>
    <row r="626" spans="1:24" x14ac:dyDescent="0.25">
      <c r="A626">
        <v>634</v>
      </c>
      <c r="B626" t="s">
        <v>264</v>
      </c>
      <c r="C626">
        <v>82300</v>
      </c>
      <c r="D626">
        <v>1100</v>
      </c>
      <c r="E626">
        <f>'Raw counts'!E626/'Raw counts'!E$1246*10000</f>
        <v>9.1701985885523616</v>
      </c>
      <c r="F626">
        <f>'Raw counts'!F626/'Raw counts'!F$1246*10000</f>
        <v>8.3669640905199749</v>
      </c>
      <c r="G626">
        <f>'Raw counts'!G626/'Raw counts'!G$1246*10000</f>
        <v>14.678382263753671</v>
      </c>
      <c r="H626">
        <f>'Raw counts'!H626/'Raw counts'!H$1246*10000</f>
        <v>2.9252816714516636</v>
      </c>
      <c r="I626">
        <f>'Raw counts'!I626/'Raw counts'!I$1246*10000</f>
        <v>17.382926915737542</v>
      </c>
      <c r="J626">
        <f>'Raw counts'!J626/'Raw counts'!J$1246*10000</f>
        <v>0.4130732289036318</v>
      </c>
      <c r="K626">
        <f>'Raw counts'!K626/'Raw counts'!K$1246*10000</f>
        <v>10.309913175048603</v>
      </c>
      <c r="L626">
        <f>'Raw counts'!L626/'Raw counts'!L$1246*10000</f>
        <v>5.9898599743039753</v>
      </c>
      <c r="M626">
        <f>'Raw counts'!M626/'Raw counts'!M$1246*10000</f>
        <v>1.3383879500755722</v>
      </c>
      <c r="N626">
        <f>'Raw counts'!N626/'Raw counts'!N$1246*10000</f>
        <v>9.5722362813625974</v>
      </c>
      <c r="O626">
        <f>'Raw counts'!O626/'Raw counts'!O$1246*10000</f>
        <v>7.6969939723827787</v>
      </c>
      <c r="P626">
        <f>'Raw counts'!P626/'Raw counts'!P$1246*10000</f>
        <v>11.46081897828018</v>
      </c>
      <c r="Q626">
        <f>'Raw counts'!Q626/'Raw counts'!Q$1246*10000</f>
        <v>11.293383011631738</v>
      </c>
      <c r="R626">
        <f>'Raw counts'!R626/'Raw counts'!R$1246*10000</f>
        <v>12.135242995017</v>
      </c>
      <c r="S626">
        <f>'Raw counts'!S626/'Raw counts'!S$1246*10000</f>
        <v>12.761897751946982</v>
      </c>
      <c r="T626">
        <f>'Raw counts'!T626/'Raw counts'!T$1246*10000</f>
        <v>2.6621287610247966</v>
      </c>
      <c r="U626">
        <f t="shared" si="36"/>
        <v>1</v>
      </c>
      <c r="V626">
        <f t="shared" si="37"/>
        <v>0.53114642783376875</v>
      </c>
      <c r="W626">
        <f t="shared" si="38"/>
        <v>8.0147224139709579</v>
      </c>
      <c r="X626">
        <f t="shared" si="39"/>
        <v>9.668410911713913</v>
      </c>
    </row>
    <row r="627" spans="1:24" x14ac:dyDescent="0.25">
      <c r="A627">
        <v>635</v>
      </c>
      <c r="B627" t="s">
        <v>873</v>
      </c>
      <c r="C627">
        <v>27600</v>
      </c>
      <c r="D627">
        <v>22</v>
      </c>
      <c r="E627">
        <f>'Raw counts'!E627/'Raw counts'!E$1246*10000</f>
        <v>0</v>
      </c>
      <c r="F627">
        <f>'Raw counts'!F627/'Raw counts'!F$1246*10000</f>
        <v>0</v>
      </c>
      <c r="G627">
        <f>'Raw counts'!G627/'Raw counts'!G$1246*10000</f>
        <v>0</v>
      </c>
      <c r="H627">
        <f>'Raw counts'!H627/'Raw counts'!H$1246*10000</f>
        <v>0</v>
      </c>
      <c r="I627">
        <f>'Raw counts'!I627/'Raw counts'!I$1246*10000</f>
        <v>0</v>
      </c>
      <c r="J627">
        <f>'Raw counts'!J627/'Raw counts'!J$1246*10000</f>
        <v>0</v>
      </c>
      <c r="K627">
        <f>'Raw counts'!K627/'Raw counts'!K$1246*10000</f>
        <v>0</v>
      </c>
      <c r="L627">
        <f>'Raw counts'!L627/'Raw counts'!L$1246*10000</f>
        <v>0</v>
      </c>
      <c r="M627">
        <f>'Raw counts'!M627/'Raw counts'!M$1246*10000</f>
        <v>0</v>
      </c>
      <c r="N627">
        <f>'Raw counts'!N627/'Raw counts'!N$1246*10000</f>
        <v>0</v>
      </c>
      <c r="O627">
        <f>'Raw counts'!O627/'Raw counts'!O$1246*10000</f>
        <v>0</v>
      </c>
      <c r="P627">
        <f>'Raw counts'!P627/'Raw counts'!P$1246*10000</f>
        <v>0</v>
      </c>
      <c r="Q627">
        <f>'Raw counts'!Q627/'Raw counts'!Q$1246*10000</f>
        <v>0</v>
      </c>
      <c r="R627">
        <f>'Raw counts'!R627/'Raw counts'!R$1246*10000</f>
        <v>0</v>
      </c>
      <c r="S627">
        <f>'Raw counts'!S627/'Raw counts'!S$1246*10000</f>
        <v>0</v>
      </c>
      <c r="T627">
        <f>'Raw counts'!T627/'Raw counts'!T$1246*10000</f>
        <v>0</v>
      </c>
      <c r="U627">
        <f t="shared" si="36"/>
        <v>0</v>
      </c>
      <c r="V627" t="str">
        <f t="shared" si="37"/>
        <v/>
      </c>
      <c r="W627">
        <f t="shared" si="38"/>
        <v>0</v>
      </c>
      <c r="X627">
        <f t="shared" si="39"/>
        <v>0</v>
      </c>
    </row>
    <row r="628" spans="1:24" x14ac:dyDescent="0.25">
      <c r="A628">
        <v>636</v>
      </c>
      <c r="B628" t="s">
        <v>874</v>
      </c>
      <c r="C628">
        <v>67600</v>
      </c>
      <c r="D628">
        <v>362</v>
      </c>
      <c r="E628">
        <f>'Raw counts'!E628/'Raw counts'!E$1246*10000</f>
        <v>0</v>
      </c>
      <c r="F628">
        <f>'Raw counts'!F628/'Raw counts'!F$1246*10000</f>
        <v>0</v>
      </c>
      <c r="G628">
        <f>'Raw counts'!G628/'Raw counts'!G$1246*10000</f>
        <v>0</v>
      </c>
      <c r="H628">
        <f>'Raw counts'!H628/'Raw counts'!H$1246*10000</f>
        <v>0</v>
      </c>
      <c r="I628">
        <f>'Raw counts'!I628/'Raw counts'!I$1246*10000</f>
        <v>0</v>
      </c>
      <c r="J628">
        <f>'Raw counts'!J628/'Raw counts'!J$1246*10000</f>
        <v>0</v>
      </c>
      <c r="K628">
        <f>'Raw counts'!K628/'Raw counts'!K$1246*10000</f>
        <v>0</v>
      </c>
      <c r="L628">
        <f>'Raw counts'!L628/'Raw counts'!L$1246*10000</f>
        <v>0</v>
      </c>
      <c r="M628">
        <f>'Raw counts'!M628/'Raw counts'!M$1246*10000</f>
        <v>0</v>
      </c>
      <c r="N628">
        <f>'Raw counts'!N628/'Raw counts'!N$1246*10000</f>
        <v>0</v>
      </c>
      <c r="O628">
        <f>'Raw counts'!O628/'Raw counts'!O$1246*10000</f>
        <v>0</v>
      </c>
      <c r="P628">
        <f>'Raw counts'!P628/'Raw counts'!P$1246*10000</f>
        <v>0</v>
      </c>
      <c r="Q628">
        <f>'Raw counts'!Q628/'Raw counts'!Q$1246*10000</f>
        <v>0</v>
      </c>
      <c r="R628">
        <f>'Raw counts'!R628/'Raw counts'!R$1246*10000</f>
        <v>0</v>
      </c>
      <c r="S628">
        <f>'Raw counts'!S628/'Raw counts'!S$1246*10000</f>
        <v>0</v>
      </c>
      <c r="T628">
        <f>'Raw counts'!T628/'Raw counts'!T$1246*10000</f>
        <v>0</v>
      </c>
      <c r="U628">
        <f t="shared" si="36"/>
        <v>0</v>
      </c>
      <c r="V628" t="str">
        <f t="shared" si="37"/>
        <v/>
      </c>
      <c r="W628">
        <f t="shared" si="38"/>
        <v>0</v>
      </c>
      <c r="X628">
        <f t="shared" si="39"/>
        <v>0</v>
      </c>
    </row>
    <row r="629" spans="1:24" x14ac:dyDescent="0.25">
      <c r="A629">
        <v>637</v>
      </c>
      <c r="B629" t="s">
        <v>875</v>
      </c>
      <c r="C629">
        <v>63700</v>
      </c>
      <c r="D629">
        <v>864</v>
      </c>
      <c r="E629">
        <f>'Raw counts'!E629/'Raw counts'!E$1246*10000</f>
        <v>0</v>
      </c>
      <c r="F629">
        <f>'Raw counts'!F629/'Raw counts'!F$1246*10000</f>
        <v>0</v>
      </c>
      <c r="G629">
        <f>'Raw counts'!G629/'Raw counts'!G$1246*10000</f>
        <v>0</v>
      </c>
      <c r="H629">
        <f>'Raw counts'!H629/'Raw counts'!H$1246*10000</f>
        <v>0</v>
      </c>
      <c r="I629">
        <f>'Raw counts'!I629/'Raw counts'!I$1246*10000</f>
        <v>0</v>
      </c>
      <c r="J629">
        <f>'Raw counts'!J629/'Raw counts'!J$1246*10000</f>
        <v>0</v>
      </c>
      <c r="K629">
        <f>'Raw counts'!K629/'Raw counts'!K$1246*10000</f>
        <v>0</v>
      </c>
      <c r="L629">
        <f>'Raw counts'!L629/'Raw counts'!L$1246*10000</f>
        <v>0</v>
      </c>
      <c r="M629">
        <f>'Raw counts'!M629/'Raw counts'!M$1246*10000</f>
        <v>0</v>
      </c>
      <c r="N629">
        <f>'Raw counts'!N629/'Raw counts'!N$1246*10000</f>
        <v>0</v>
      </c>
      <c r="O629">
        <f>'Raw counts'!O629/'Raw counts'!O$1246*10000</f>
        <v>0</v>
      </c>
      <c r="P629">
        <f>'Raw counts'!P629/'Raw counts'!P$1246*10000</f>
        <v>0</v>
      </c>
      <c r="Q629">
        <f>'Raw counts'!Q629/'Raw counts'!Q$1246*10000</f>
        <v>0</v>
      </c>
      <c r="R629">
        <f>'Raw counts'!R629/'Raw counts'!R$1246*10000</f>
        <v>0</v>
      </c>
      <c r="S629">
        <f>'Raw counts'!S629/'Raw counts'!S$1246*10000</f>
        <v>0</v>
      </c>
      <c r="T629">
        <f>'Raw counts'!T629/'Raw counts'!T$1246*10000</f>
        <v>0</v>
      </c>
      <c r="U629">
        <f t="shared" si="36"/>
        <v>0</v>
      </c>
      <c r="V629" t="str">
        <f t="shared" si="37"/>
        <v/>
      </c>
      <c r="W629">
        <f t="shared" si="38"/>
        <v>0</v>
      </c>
      <c r="X629">
        <f t="shared" si="39"/>
        <v>0</v>
      </c>
    </row>
    <row r="630" spans="1:24" x14ac:dyDescent="0.25">
      <c r="A630">
        <v>638</v>
      </c>
      <c r="B630" t="s">
        <v>265</v>
      </c>
      <c r="C630">
        <v>9600</v>
      </c>
      <c r="D630">
        <v>1057</v>
      </c>
      <c r="E630">
        <f>'Raw counts'!E630/'Raw counts'!E$1246*10000</f>
        <v>25.419929204679725</v>
      </c>
      <c r="F630">
        <f>'Raw counts'!F630/'Raw counts'!F$1246*10000</f>
        <v>32.981514769910845</v>
      </c>
      <c r="G630">
        <f>'Raw counts'!G630/'Raw counts'!G$1246*10000</f>
        <v>25.027633542285397</v>
      </c>
      <c r="H630">
        <f>'Raw counts'!H630/'Raw counts'!H$1246*10000</f>
        <v>23.782238413471976</v>
      </c>
      <c r="I630">
        <f>'Raw counts'!I630/'Raw counts'!I$1246*10000</f>
        <v>22.95401712181723</v>
      </c>
      <c r="J630">
        <f>'Raw counts'!J630/'Raw counts'!J$1246*10000</f>
        <v>41.468960240803732</v>
      </c>
      <c r="K630">
        <f>'Raw counts'!K630/'Raw counts'!K$1246*10000</f>
        <v>49.127498673141147</v>
      </c>
      <c r="L630">
        <f>'Raw counts'!L630/'Raw counts'!L$1246*10000</f>
        <v>14.435359032071188</v>
      </c>
      <c r="M630">
        <f>'Raw counts'!M630/'Raw counts'!M$1246*10000</f>
        <v>28.677306140472769</v>
      </c>
      <c r="N630">
        <f>'Raw counts'!N630/'Raw counts'!N$1246*10000</f>
        <v>11.320482547328085</v>
      </c>
      <c r="O630">
        <f>'Raw counts'!O630/'Raw counts'!O$1246*10000</f>
        <v>37.627292187794275</v>
      </c>
      <c r="P630">
        <f>'Raw counts'!P630/'Raw counts'!P$1246*10000</f>
        <v>28.291253100965189</v>
      </c>
      <c r="Q630">
        <f>'Raw counts'!Q630/'Raw counts'!Q$1246*10000</f>
        <v>44.741273215901359</v>
      </c>
      <c r="R630">
        <f>'Raw counts'!R630/'Raw counts'!R$1246*10000</f>
        <v>45.665078591490129</v>
      </c>
      <c r="S630">
        <f>'Raw counts'!S630/'Raw counts'!S$1246*10000</f>
        <v>20.212943644388076</v>
      </c>
      <c r="T630">
        <f>'Raw counts'!T630/'Raw counts'!T$1246*10000</f>
        <v>9.5358817414144639</v>
      </c>
      <c r="U630">
        <f t="shared" si="36"/>
        <v>1</v>
      </c>
      <c r="V630">
        <f t="shared" si="37"/>
        <v>0.59829865807624294</v>
      </c>
      <c r="W630">
        <f t="shared" si="38"/>
        <v>27.519493968598209</v>
      </c>
      <c r="X630">
        <f t="shared" si="39"/>
        <v>31.012287080325581</v>
      </c>
    </row>
    <row r="631" spans="1:24" x14ac:dyDescent="0.25">
      <c r="A631">
        <v>639</v>
      </c>
      <c r="B631" t="s">
        <v>266</v>
      </c>
      <c r="C631">
        <v>34700</v>
      </c>
      <c r="D631">
        <v>631</v>
      </c>
      <c r="E631">
        <f>'Raw counts'!E631/'Raw counts'!E$1246*10000</f>
        <v>6.9556773734886637</v>
      </c>
      <c r="F631">
        <f>'Raw counts'!F631/'Raw counts'!F$1246*10000</f>
        <v>4.1645949931369177</v>
      </c>
      <c r="G631">
        <f>'Raw counts'!G631/'Raw counts'!G$1246*10000</f>
        <v>3.441485571299002</v>
      </c>
      <c r="H631">
        <f>'Raw counts'!H631/'Raw counts'!H$1246*10000</f>
        <v>4.0049217110183601</v>
      </c>
      <c r="I631">
        <f>'Raw counts'!I631/'Raw counts'!I$1246*10000</f>
        <v>7.2424172679035994</v>
      </c>
      <c r="J631">
        <f>'Raw counts'!J631/'Raw counts'!J$1246*10000</f>
        <v>8.5188870250705513</v>
      </c>
      <c r="K631">
        <f>'Raw counts'!K631/'Raw counts'!K$1246*10000</f>
        <v>4.2928648715219433</v>
      </c>
      <c r="L631">
        <f>'Raw counts'!L631/'Raw counts'!L$1246*10000</f>
        <v>6.4240061106068689</v>
      </c>
      <c r="M631">
        <f>'Raw counts'!M631/'Raw counts'!M$1246*10000</f>
        <v>5.9417605172144814</v>
      </c>
      <c r="N631">
        <f>'Raw counts'!N631/'Raw counts'!N$1246*10000</f>
        <v>3.9355140157608712</v>
      </c>
      <c r="O631">
        <f>'Raw counts'!O631/'Raw counts'!O$1246*10000</f>
        <v>5.2521704992479847</v>
      </c>
      <c r="P631">
        <f>'Raw counts'!P631/'Raw counts'!P$1246*10000</f>
        <v>3.2396843920366472</v>
      </c>
      <c r="Q631">
        <f>'Raw counts'!Q631/'Raw counts'!Q$1246*10000</f>
        <v>5.8578524288226221</v>
      </c>
      <c r="R631">
        <f>'Raw counts'!R631/'Raw counts'!R$1246*10000</f>
        <v>6.1472221180852094</v>
      </c>
      <c r="S631">
        <f>'Raw counts'!S631/'Raw counts'!S$1246*10000</f>
        <v>4.1728121753260536</v>
      </c>
      <c r="T631">
        <f>'Raw counts'!T631/'Raw counts'!T$1246*10000</f>
        <v>2.8396040117597834</v>
      </c>
      <c r="U631">
        <f t="shared" si="36"/>
        <v>1</v>
      </c>
      <c r="V631">
        <f t="shared" si="37"/>
        <v>0.29812047024756411</v>
      </c>
      <c r="W631">
        <f t="shared" si="38"/>
        <v>5.4922129457021267</v>
      </c>
      <c r="X631">
        <f t="shared" si="39"/>
        <v>4.5848909375463833</v>
      </c>
    </row>
    <row r="632" spans="1:24" x14ac:dyDescent="0.25">
      <c r="A632">
        <v>640</v>
      </c>
      <c r="B632" t="s">
        <v>876</v>
      </c>
      <c r="C632">
        <v>92700</v>
      </c>
      <c r="D632">
        <v>370</v>
      </c>
      <c r="E632">
        <f>'Raw counts'!E632/'Raw counts'!E$1246*10000</f>
        <v>0</v>
      </c>
      <c r="F632">
        <f>'Raw counts'!F632/'Raw counts'!F$1246*10000</f>
        <v>0</v>
      </c>
      <c r="G632">
        <f>'Raw counts'!G632/'Raw counts'!G$1246*10000</f>
        <v>0</v>
      </c>
      <c r="H632">
        <f>'Raw counts'!H632/'Raw counts'!H$1246*10000</f>
        <v>0</v>
      </c>
      <c r="I632">
        <f>'Raw counts'!I632/'Raw counts'!I$1246*10000</f>
        <v>0</v>
      </c>
      <c r="J632">
        <f>'Raw counts'!J632/'Raw counts'!J$1246*10000</f>
        <v>0</v>
      </c>
      <c r="K632">
        <f>'Raw counts'!K632/'Raw counts'!K$1246*10000</f>
        <v>0</v>
      </c>
      <c r="L632">
        <f>'Raw counts'!L632/'Raw counts'!L$1246*10000</f>
        <v>0</v>
      </c>
      <c r="M632">
        <f>'Raw counts'!M632/'Raw counts'!M$1246*10000</f>
        <v>0</v>
      </c>
      <c r="N632">
        <f>'Raw counts'!N632/'Raw counts'!N$1246*10000</f>
        <v>0</v>
      </c>
      <c r="O632">
        <f>'Raw counts'!O632/'Raw counts'!O$1246*10000</f>
        <v>0</v>
      </c>
      <c r="P632">
        <f>'Raw counts'!P632/'Raw counts'!P$1246*10000</f>
        <v>0</v>
      </c>
      <c r="Q632">
        <f>'Raw counts'!Q632/'Raw counts'!Q$1246*10000</f>
        <v>0</v>
      </c>
      <c r="R632">
        <f>'Raw counts'!R632/'Raw counts'!R$1246*10000</f>
        <v>0</v>
      </c>
      <c r="S632">
        <f>'Raw counts'!S632/'Raw counts'!S$1246*10000</f>
        <v>0</v>
      </c>
      <c r="T632">
        <f>'Raw counts'!T632/'Raw counts'!T$1246*10000</f>
        <v>0</v>
      </c>
      <c r="U632">
        <f t="shared" si="36"/>
        <v>0</v>
      </c>
      <c r="V632" t="str">
        <f t="shared" si="37"/>
        <v/>
      </c>
      <c r="W632">
        <f t="shared" si="38"/>
        <v>0</v>
      </c>
      <c r="X632">
        <f t="shared" si="39"/>
        <v>0</v>
      </c>
    </row>
    <row r="633" spans="1:24" x14ac:dyDescent="0.25">
      <c r="A633">
        <v>641</v>
      </c>
      <c r="B633" t="s">
        <v>877</v>
      </c>
      <c r="C633">
        <v>100900</v>
      </c>
      <c r="D633">
        <v>948</v>
      </c>
      <c r="E633">
        <f>'Raw counts'!E633/'Raw counts'!E$1246*10000</f>
        <v>0</v>
      </c>
      <c r="F633">
        <f>'Raw counts'!F633/'Raw counts'!F$1246*10000</f>
        <v>0</v>
      </c>
      <c r="G633">
        <f>'Raw counts'!G633/'Raw counts'!G$1246*10000</f>
        <v>0</v>
      </c>
      <c r="H633">
        <f>'Raw counts'!H633/'Raw counts'!H$1246*10000</f>
        <v>0</v>
      </c>
      <c r="I633">
        <f>'Raw counts'!I633/'Raw counts'!I$1246*10000</f>
        <v>0</v>
      </c>
      <c r="J633">
        <f>'Raw counts'!J633/'Raw counts'!J$1246*10000</f>
        <v>0</v>
      </c>
      <c r="K633">
        <f>'Raw counts'!K633/'Raw counts'!K$1246*10000</f>
        <v>0</v>
      </c>
      <c r="L633">
        <f>'Raw counts'!L633/'Raw counts'!L$1246*10000</f>
        <v>0</v>
      </c>
      <c r="M633">
        <f>'Raw counts'!M633/'Raw counts'!M$1246*10000</f>
        <v>0</v>
      </c>
      <c r="N633">
        <f>'Raw counts'!N633/'Raw counts'!N$1246*10000</f>
        <v>0</v>
      </c>
      <c r="O633">
        <f>'Raw counts'!O633/'Raw counts'!O$1246*10000</f>
        <v>0</v>
      </c>
      <c r="P633">
        <f>'Raw counts'!P633/'Raw counts'!P$1246*10000</f>
        <v>0</v>
      </c>
      <c r="Q633">
        <f>'Raw counts'!Q633/'Raw counts'!Q$1246*10000</f>
        <v>0</v>
      </c>
      <c r="R633">
        <f>'Raw counts'!R633/'Raw counts'!R$1246*10000</f>
        <v>0</v>
      </c>
      <c r="S633">
        <f>'Raw counts'!S633/'Raw counts'!S$1246*10000</f>
        <v>0</v>
      </c>
      <c r="T633">
        <f>'Raw counts'!T633/'Raw counts'!T$1246*10000</f>
        <v>0</v>
      </c>
      <c r="U633">
        <f t="shared" si="36"/>
        <v>0</v>
      </c>
      <c r="V633" t="str">
        <f t="shared" si="37"/>
        <v/>
      </c>
      <c r="W633">
        <f t="shared" si="38"/>
        <v>0</v>
      </c>
      <c r="X633">
        <f t="shared" si="39"/>
        <v>0</v>
      </c>
    </row>
    <row r="634" spans="1:24" x14ac:dyDescent="0.25">
      <c r="A634">
        <v>642</v>
      </c>
      <c r="B634" t="s">
        <v>267</v>
      </c>
      <c r="C634">
        <v>90600</v>
      </c>
      <c r="D634">
        <v>386</v>
      </c>
      <c r="E634">
        <f>'Raw counts'!E634/'Raw counts'!E$1246*10000</f>
        <v>4.9541861634534636E-3</v>
      </c>
      <c r="F634">
        <f>'Raw counts'!F634/'Raw counts'!F$1246*10000</f>
        <v>0.5382809855074927</v>
      </c>
      <c r="G634">
        <f>'Raw counts'!G634/'Raw counts'!G$1246*10000</f>
        <v>0.47605564098660547</v>
      </c>
      <c r="H634">
        <f>'Raw counts'!H634/'Raw counts'!H$1246*10000</f>
        <v>6.0315086009312645E-3</v>
      </c>
      <c r="I634">
        <f>'Raw counts'!I634/'Raw counts'!I$1246*10000</f>
        <v>0.43330701602842048</v>
      </c>
      <c r="J634">
        <f>'Raw counts'!J634/'Raw counts'!J$1246*10000</f>
        <v>0</v>
      </c>
      <c r="K634">
        <f>'Raw counts'!K634/'Raw counts'!K$1246*10000</f>
        <v>0</v>
      </c>
      <c r="L634">
        <f>'Raw counts'!L634/'Raw counts'!L$1246*10000</f>
        <v>9.4969467316257813E-2</v>
      </c>
      <c r="M634">
        <f>'Raw counts'!M634/'Raw counts'!M$1246*10000</f>
        <v>0</v>
      </c>
      <c r="N634">
        <f>'Raw counts'!N634/'Raw counts'!N$1246*10000</f>
        <v>1.2543470966568513</v>
      </c>
      <c r="O634">
        <f>'Raw counts'!O634/'Raw counts'!O$1246*10000</f>
        <v>0.34483947722335256</v>
      </c>
      <c r="P634">
        <f>'Raw counts'!P634/'Raw counts'!P$1246*10000</f>
        <v>1.1097536396684673</v>
      </c>
      <c r="Q634">
        <f>'Raw counts'!Q634/'Raw counts'!Q$1246*10000</f>
        <v>6.9558892284577345E-2</v>
      </c>
      <c r="R634">
        <f>'Raw counts'!R634/'Raw counts'!R$1246*10000</f>
        <v>0.35435114966405973</v>
      </c>
      <c r="S634">
        <f>'Raw counts'!S634/'Raw counts'!S$1246*10000</f>
        <v>0.8832546802589748</v>
      </c>
      <c r="T634">
        <f>'Raw counts'!T634/'Raw counts'!T$1246*10000</f>
        <v>0</v>
      </c>
      <c r="U634">
        <f t="shared" si="36"/>
        <v>1</v>
      </c>
      <c r="V634">
        <f t="shared" si="37"/>
        <v>0.42344952381661238</v>
      </c>
      <c r="W634">
        <f t="shared" si="38"/>
        <v>0.28079459012600128</v>
      </c>
      <c r="X634">
        <f t="shared" si="39"/>
        <v>0.46029297318323859</v>
      </c>
    </row>
    <row r="635" spans="1:24" x14ac:dyDescent="0.25">
      <c r="A635">
        <v>643</v>
      </c>
      <c r="B635" t="s">
        <v>268</v>
      </c>
      <c r="C635">
        <v>12200</v>
      </c>
      <c r="D635">
        <v>1027</v>
      </c>
      <c r="E635">
        <f>'Raw counts'!E635/'Raw counts'!E$1246*10000</f>
        <v>0.58954815345096223</v>
      </c>
      <c r="F635">
        <f>'Raw counts'!F635/'Raw counts'!F$1246*10000</f>
        <v>0.71298621764588943</v>
      </c>
      <c r="G635">
        <f>'Raw counts'!G635/'Raw counts'!G$1246*10000</f>
        <v>0.17852086536997705</v>
      </c>
      <c r="H635">
        <f>'Raw counts'!H635/'Raw counts'!H$1246*10000</f>
        <v>0.39807956766146352</v>
      </c>
      <c r="I635">
        <f>'Raw counts'!I635/'Raw counts'!I$1246*10000</f>
        <v>0.20821246224742282</v>
      </c>
      <c r="J635">
        <f>'Raw counts'!J635/'Raw counts'!J$1246*10000</f>
        <v>0.77825390952858164</v>
      </c>
      <c r="K635">
        <f>'Raw counts'!K635/'Raw counts'!K$1246*10000</f>
        <v>0.32841589181042191</v>
      </c>
      <c r="L635">
        <f>'Raw counts'!L635/'Raw counts'!L$1246*10000</f>
        <v>0.54268267037861617</v>
      </c>
      <c r="M635">
        <f>'Raw counts'!M635/'Raw counts'!M$1246*10000</f>
        <v>0.66493159303117588</v>
      </c>
      <c r="N635">
        <f>'Raw counts'!N635/'Raw counts'!N$1246*10000</f>
        <v>0.72908924993179491</v>
      </c>
      <c r="O635">
        <f>'Raw counts'!O635/'Raw counts'!O$1246*10000</f>
        <v>0.29620826889698232</v>
      </c>
      <c r="P635">
        <f>'Raw counts'!P635/'Raw counts'!P$1246*10000</f>
        <v>0.63698863622225921</v>
      </c>
      <c r="Q635">
        <f>'Raw counts'!Q635/'Raw counts'!Q$1246*10000</f>
        <v>0.46206978446183528</v>
      </c>
      <c r="R635">
        <f>'Raw counts'!R635/'Raw counts'!R$1246*10000</f>
        <v>0.38002876920493361</v>
      </c>
      <c r="S635">
        <f>'Raw counts'!S635/'Raw counts'!S$1246*10000</f>
        <v>1.0474494605635278</v>
      </c>
      <c r="T635">
        <f>'Raw counts'!T635/'Raw counts'!T$1246*10000</f>
        <v>1.003417763770885</v>
      </c>
      <c r="U635">
        <f t="shared" si="36"/>
        <v>1</v>
      </c>
      <c r="V635">
        <f t="shared" si="37"/>
        <v>0.37099874832271507</v>
      </c>
      <c r="W635">
        <f t="shared" si="38"/>
        <v>0.5130720581056305</v>
      </c>
      <c r="X635">
        <f t="shared" si="39"/>
        <v>0.63769378052007053</v>
      </c>
    </row>
    <row r="636" spans="1:24" x14ac:dyDescent="0.25">
      <c r="A636">
        <v>644</v>
      </c>
      <c r="B636" t="s">
        <v>878</v>
      </c>
      <c r="C636">
        <v>1300</v>
      </c>
      <c r="D636">
        <v>500</v>
      </c>
      <c r="E636">
        <f>'Raw counts'!E636/'Raw counts'!E$1246*10000</f>
        <v>0</v>
      </c>
      <c r="F636">
        <f>'Raw counts'!F636/'Raw counts'!F$1246*10000</f>
        <v>0</v>
      </c>
      <c r="G636">
        <f>'Raw counts'!G636/'Raw counts'!G$1246*10000</f>
        <v>0</v>
      </c>
      <c r="H636">
        <f>'Raw counts'!H636/'Raw counts'!H$1246*10000</f>
        <v>0</v>
      </c>
      <c r="I636">
        <f>'Raw counts'!I636/'Raw counts'!I$1246*10000</f>
        <v>0</v>
      </c>
      <c r="J636">
        <f>'Raw counts'!J636/'Raw counts'!J$1246*10000</f>
        <v>0</v>
      </c>
      <c r="K636">
        <f>'Raw counts'!K636/'Raw counts'!K$1246*10000</f>
        <v>0</v>
      </c>
      <c r="L636">
        <f>'Raw counts'!L636/'Raw counts'!L$1246*10000</f>
        <v>0</v>
      </c>
      <c r="M636">
        <f>'Raw counts'!M636/'Raw counts'!M$1246*10000</f>
        <v>0</v>
      </c>
      <c r="N636">
        <f>'Raw counts'!N636/'Raw counts'!N$1246*10000</f>
        <v>0</v>
      </c>
      <c r="O636">
        <f>'Raw counts'!O636/'Raw counts'!O$1246*10000</f>
        <v>0</v>
      </c>
      <c r="P636">
        <f>'Raw counts'!P636/'Raw counts'!P$1246*10000</f>
        <v>0</v>
      </c>
      <c r="Q636">
        <f>'Raw counts'!Q636/'Raw counts'!Q$1246*10000</f>
        <v>0</v>
      </c>
      <c r="R636">
        <f>'Raw counts'!R636/'Raw counts'!R$1246*10000</f>
        <v>0</v>
      </c>
      <c r="S636">
        <f>'Raw counts'!S636/'Raw counts'!S$1246*10000</f>
        <v>0</v>
      </c>
      <c r="T636">
        <f>'Raw counts'!T636/'Raw counts'!T$1246*10000</f>
        <v>0</v>
      </c>
      <c r="U636">
        <f t="shared" si="36"/>
        <v>0</v>
      </c>
      <c r="V636" t="str">
        <f t="shared" si="37"/>
        <v/>
      </c>
      <c r="W636">
        <f t="shared" si="38"/>
        <v>0</v>
      </c>
      <c r="X636">
        <f t="shared" si="39"/>
        <v>0</v>
      </c>
    </row>
    <row r="637" spans="1:24" x14ac:dyDescent="0.25">
      <c r="A637">
        <v>645</v>
      </c>
      <c r="B637" t="s">
        <v>879</v>
      </c>
      <c r="C637">
        <v>54900</v>
      </c>
      <c r="D637">
        <v>528</v>
      </c>
      <c r="E637">
        <f>'Raw counts'!E637/'Raw counts'!E$1246*10000</f>
        <v>0</v>
      </c>
      <c r="F637">
        <f>'Raw counts'!F637/'Raw counts'!F$1246*10000</f>
        <v>0</v>
      </c>
      <c r="G637">
        <f>'Raw counts'!G637/'Raw counts'!G$1246*10000</f>
        <v>0</v>
      </c>
      <c r="H637">
        <f>'Raw counts'!H637/'Raw counts'!H$1246*10000</f>
        <v>0</v>
      </c>
      <c r="I637">
        <f>'Raw counts'!I637/'Raw counts'!I$1246*10000</f>
        <v>0</v>
      </c>
      <c r="J637">
        <f>'Raw counts'!J637/'Raw counts'!J$1246*10000</f>
        <v>0</v>
      </c>
      <c r="K637">
        <f>'Raw counts'!K637/'Raw counts'!K$1246*10000</f>
        <v>0</v>
      </c>
      <c r="L637">
        <f>'Raw counts'!L637/'Raw counts'!L$1246*10000</f>
        <v>0</v>
      </c>
      <c r="M637">
        <f>'Raw counts'!M637/'Raw counts'!M$1246*10000</f>
        <v>0</v>
      </c>
      <c r="N637">
        <f>'Raw counts'!N637/'Raw counts'!N$1246*10000</f>
        <v>0</v>
      </c>
      <c r="O637">
        <f>'Raw counts'!O637/'Raw counts'!O$1246*10000</f>
        <v>0</v>
      </c>
      <c r="P637">
        <f>'Raw counts'!P637/'Raw counts'!P$1246*10000</f>
        <v>0</v>
      </c>
      <c r="Q637">
        <f>'Raw counts'!Q637/'Raw counts'!Q$1246*10000</f>
        <v>0</v>
      </c>
      <c r="R637">
        <f>'Raw counts'!R637/'Raw counts'!R$1246*10000</f>
        <v>0</v>
      </c>
      <c r="S637">
        <f>'Raw counts'!S637/'Raw counts'!S$1246*10000</f>
        <v>0</v>
      </c>
      <c r="T637">
        <f>'Raw counts'!T637/'Raw counts'!T$1246*10000</f>
        <v>0</v>
      </c>
      <c r="U637">
        <f t="shared" si="36"/>
        <v>0</v>
      </c>
      <c r="V637" t="str">
        <f t="shared" si="37"/>
        <v/>
      </c>
      <c r="W637">
        <f t="shared" si="38"/>
        <v>0</v>
      </c>
      <c r="X637">
        <f t="shared" si="39"/>
        <v>0</v>
      </c>
    </row>
    <row r="638" spans="1:24" x14ac:dyDescent="0.25">
      <c r="A638">
        <v>646</v>
      </c>
      <c r="B638" t="s">
        <v>880</v>
      </c>
      <c r="C638">
        <v>33400</v>
      </c>
      <c r="D638">
        <v>814</v>
      </c>
      <c r="E638">
        <f>'Raw counts'!E638/'Raw counts'!E$1246*10000</f>
        <v>0</v>
      </c>
      <c r="F638">
        <f>'Raw counts'!F638/'Raw counts'!F$1246*10000</f>
        <v>0</v>
      </c>
      <c r="G638">
        <f>'Raw counts'!G638/'Raw counts'!G$1246*10000</f>
        <v>0</v>
      </c>
      <c r="H638">
        <f>'Raw counts'!H638/'Raw counts'!H$1246*10000</f>
        <v>0</v>
      </c>
      <c r="I638">
        <f>'Raw counts'!I638/'Raw counts'!I$1246*10000</f>
        <v>0</v>
      </c>
      <c r="J638">
        <f>'Raw counts'!J638/'Raw counts'!J$1246*10000</f>
        <v>0</v>
      </c>
      <c r="K638">
        <f>'Raw counts'!K638/'Raw counts'!K$1246*10000</f>
        <v>0</v>
      </c>
      <c r="L638">
        <f>'Raw counts'!L638/'Raw counts'!L$1246*10000</f>
        <v>0</v>
      </c>
      <c r="M638">
        <f>'Raw counts'!M638/'Raw counts'!M$1246*10000</f>
        <v>0</v>
      </c>
      <c r="N638">
        <f>'Raw counts'!N638/'Raw counts'!N$1246*10000</f>
        <v>0</v>
      </c>
      <c r="O638">
        <f>'Raw counts'!O638/'Raw counts'!O$1246*10000</f>
        <v>0</v>
      </c>
      <c r="P638">
        <f>'Raw counts'!P638/'Raw counts'!P$1246*10000</f>
        <v>0</v>
      </c>
      <c r="Q638">
        <f>'Raw counts'!Q638/'Raw counts'!Q$1246*10000</f>
        <v>0</v>
      </c>
      <c r="R638">
        <f>'Raw counts'!R638/'Raw counts'!R$1246*10000</f>
        <v>0</v>
      </c>
      <c r="S638">
        <f>'Raw counts'!S638/'Raw counts'!S$1246*10000</f>
        <v>0</v>
      </c>
      <c r="T638">
        <f>'Raw counts'!T638/'Raw counts'!T$1246*10000</f>
        <v>0</v>
      </c>
      <c r="U638">
        <f t="shared" si="36"/>
        <v>0</v>
      </c>
      <c r="V638" t="str">
        <f t="shared" si="37"/>
        <v/>
      </c>
      <c r="W638">
        <f t="shared" si="38"/>
        <v>0</v>
      </c>
      <c r="X638">
        <f t="shared" si="39"/>
        <v>0</v>
      </c>
    </row>
    <row r="639" spans="1:24" x14ac:dyDescent="0.25">
      <c r="A639">
        <v>647</v>
      </c>
      <c r="B639" t="s">
        <v>269</v>
      </c>
      <c r="C639">
        <v>35100</v>
      </c>
      <c r="D639">
        <v>631</v>
      </c>
      <c r="E639">
        <f>'Raw counts'!E639/'Raw counts'!E$1246*10000</f>
        <v>9.7349758111860574</v>
      </c>
      <c r="F639">
        <f>'Raw counts'!F639/'Raw counts'!F$1246*10000</f>
        <v>11.946060467841724</v>
      </c>
      <c r="G639">
        <f>'Raw counts'!G639/'Raw counts'!G$1246*10000</f>
        <v>8.1127815484800685</v>
      </c>
      <c r="H639">
        <f>'Raw counts'!H639/'Raw counts'!H$1246*10000</f>
        <v>3.0881324036768074</v>
      </c>
      <c r="I639">
        <f>'Raw counts'!I639/'Raw counts'!I$1246*10000</f>
        <v>9.9379245494310453</v>
      </c>
      <c r="J639">
        <f>'Raw counts'!J639/'Raw counts'!J$1246*10000</f>
        <v>44.725653523754104</v>
      </c>
      <c r="K639">
        <f>'Raw counts'!K639/'Raw counts'!K$1246*10000</f>
        <v>21.792740249420138</v>
      </c>
      <c r="L639">
        <f>'Raw counts'!L639/'Raw counts'!L$1246*10000</f>
        <v>21.707306815144648</v>
      </c>
      <c r="M639">
        <f>'Raw counts'!M639/'Raw counts'!M$1246*10000</f>
        <v>18.422015032568861</v>
      </c>
      <c r="N639">
        <f>'Raw counts'!N639/'Raw counts'!N$1246*10000</f>
        <v>12.83353873267041</v>
      </c>
      <c r="O639">
        <f>'Raw counts'!O639/'Raw counts'!O$1246*10000</f>
        <v>10.614866471964993</v>
      </c>
      <c r="P639">
        <f>'Raw counts'!P639/'Raw counts'!P$1246*10000</f>
        <v>11.43593660967775</v>
      </c>
      <c r="Q639">
        <f>'Raw counts'!Q639/'Raw counts'!Q$1246*10000</f>
        <v>13.524236057044254</v>
      </c>
      <c r="R639">
        <f>'Raw counts'!R639/'Raw counts'!R$1246*10000</f>
        <v>16.31555945627127</v>
      </c>
      <c r="S639">
        <f>'Raw counts'!S639/'Raw counts'!S$1246*10000</f>
        <v>15.666446796644765</v>
      </c>
      <c r="T639">
        <f>'Raw counts'!T639/'Raw counts'!T$1246*10000</f>
        <v>13.221906179756489</v>
      </c>
      <c r="U639">
        <f t="shared" si="36"/>
        <v>1</v>
      </c>
      <c r="V639">
        <f t="shared" si="37"/>
        <v>0.58014690755347798</v>
      </c>
      <c r="W639">
        <f t="shared" si="38"/>
        <v>16.230112913417383</v>
      </c>
      <c r="X639">
        <f t="shared" si="39"/>
        <v>13.463158595226586</v>
      </c>
    </row>
    <row r="640" spans="1:24" x14ac:dyDescent="0.25">
      <c r="A640">
        <v>648</v>
      </c>
      <c r="B640" t="s">
        <v>270</v>
      </c>
      <c r="C640">
        <v>1800</v>
      </c>
      <c r="D640">
        <v>985</v>
      </c>
      <c r="E640">
        <f>'Raw counts'!E640/'Raw counts'!E$1246*10000</f>
        <v>250.62236963678384</v>
      </c>
      <c r="F640">
        <f>'Raw counts'!F640/'Raw counts'!F$1246*10000</f>
        <v>288.09837132227779</v>
      </c>
      <c r="G640">
        <f>'Raw counts'!G640/'Raw counts'!G$1246*10000</f>
        <v>194.91007259352634</v>
      </c>
      <c r="H640">
        <f>'Raw counts'!H640/'Raw counts'!H$1246*10000</f>
        <v>174.708678134575</v>
      </c>
      <c r="I640">
        <f>'Raw counts'!I640/'Raw counts'!I$1246*10000</f>
        <v>164.55537354159833</v>
      </c>
      <c r="J640">
        <f>'Raw counts'!J640/'Raw counts'!J$1246*10000</f>
        <v>100.19121099900264</v>
      </c>
      <c r="K640">
        <f>'Raw counts'!K640/'Raw counts'!K$1246*10000</f>
        <v>256.58664461588535</v>
      </c>
      <c r="L640">
        <f>'Raw counts'!L640/'Raw counts'!L$1246*10000</f>
        <v>127.74750060712624</v>
      </c>
      <c r="M640">
        <f>'Raw counts'!M640/'Raw counts'!M$1246*10000</f>
        <v>124.35925742485634</v>
      </c>
      <c r="N640">
        <f>'Raw counts'!N640/'Raw counts'!N$1246*10000</f>
        <v>112.94611638459537</v>
      </c>
      <c r="O640">
        <f>'Raw counts'!O640/'Raw counts'!O$1246*10000</f>
        <v>296.13753259396213</v>
      </c>
      <c r="P640">
        <f>'Raw counts'!P640/'Raw counts'!P$1246*10000</f>
        <v>176.76434655167697</v>
      </c>
      <c r="Q640">
        <f>'Raw counts'!Q640/'Raw counts'!Q$1246*10000</f>
        <v>250.72502723975907</v>
      </c>
      <c r="R640">
        <f>'Raw counts'!R640/'Raw counts'!R$1246*10000</f>
        <v>257.55165951887329</v>
      </c>
      <c r="S640">
        <f>'Raw counts'!S640/'Raw counts'!S$1246*10000</f>
        <v>142.83813508700908</v>
      </c>
      <c r="T640">
        <f>'Raw counts'!T640/'Raw counts'!T$1246*10000</f>
        <v>109.74796466604278</v>
      </c>
      <c r="U640">
        <f t="shared" si="36"/>
        <v>1</v>
      </c>
      <c r="V640">
        <f t="shared" si="37"/>
        <v>0.4748856489467439</v>
      </c>
      <c r="W640">
        <f t="shared" si="38"/>
        <v>179.47255952602274</v>
      </c>
      <c r="X640">
        <f t="shared" si="39"/>
        <v>205.62744427622056</v>
      </c>
    </row>
    <row r="641" spans="1:24" x14ac:dyDescent="0.25">
      <c r="A641">
        <v>649</v>
      </c>
      <c r="B641" t="s">
        <v>271</v>
      </c>
      <c r="C641">
        <v>14700</v>
      </c>
      <c r="D641">
        <v>402</v>
      </c>
      <c r="E641">
        <f>'Raw counts'!E641/'Raw counts'!E$1246*10000</f>
        <v>1.0056997911810532</v>
      </c>
      <c r="F641">
        <f>'Raw counts'!F641/'Raw counts'!F$1246*10000</f>
        <v>0.1652617060768618</v>
      </c>
      <c r="G641">
        <f>'Raw counts'!G641/'Raw counts'!G$1246*10000</f>
        <v>0.39175412122856074</v>
      </c>
      <c r="H641">
        <f>'Raw counts'!H641/'Raw counts'!H$1246*10000</f>
        <v>0.38601655045960093</v>
      </c>
      <c r="I641">
        <f>'Raw counts'!I641/'Raw counts'!I$1246*10000</f>
        <v>2.2509455378099764E-2</v>
      </c>
      <c r="J641">
        <f>'Raw counts'!J641/'Raw counts'!J$1246*10000</f>
        <v>0.74233449831957021</v>
      </c>
      <c r="K641">
        <f>'Raw counts'!K641/'Raw counts'!K$1246*10000</f>
        <v>0</v>
      </c>
      <c r="L641">
        <f>'Raw counts'!L641/'Raw counts'!L$1246*10000</f>
        <v>0.47484733658128914</v>
      </c>
      <c r="M641">
        <f>'Raw counts'!M641/'Raw counts'!M$1246*10000</f>
        <v>1.7390518586969217</v>
      </c>
      <c r="N641">
        <f>'Raw counts'!N641/'Raw counts'!N$1246*10000</f>
        <v>0.62717354832842565</v>
      </c>
      <c r="O641">
        <f>'Raw counts'!O641/'Raw counts'!O$1246*10000</f>
        <v>4.4210189387609296E-2</v>
      </c>
      <c r="P641">
        <f>'Raw counts'!P641/'Raw counts'!P$1246*10000</f>
        <v>0.38816495019793923</v>
      </c>
      <c r="Q641">
        <f>'Raw counts'!Q641/'Raw counts'!Q$1246*10000</f>
        <v>0.11924381534498975</v>
      </c>
      <c r="R641">
        <f>'Raw counts'!R641/'Raw counts'!R$1246*10000</f>
        <v>1.0271047816349558E-2</v>
      </c>
      <c r="S641">
        <f>'Raw counts'!S641/'Raw counts'!S$1246*10000</f>
        <v>0.10757589054436231</v>
      </c>
      <c r="T641">
        <f>'Raw counts'!T641/'Raw counts'!T$1246*10000</f>
        <v>0.52559978102284455</v>
      </c>
      <c r="U641">
        <f t="shared" si="36"/>
        <v>1</v>
      </c>
      <c r="V641">
        <f t="shared" si="37"/>
        <v>0.13627054441022013</v>
      </c>
      <c r="W641">
        <f t="shared" si="38"/>
        <v>0.55546488662503823</v>
      </c>
      <c r="X641">
        <f t="shared" si="39"/>
        <v>0.19917761238568246</v>
      </c>
    </row>
    <row r="642" spans="1:24" x14ac:dyDescent="0.25">
      <c r="A642">
        <v>650</v>
      </c>
      <c r="B642" t="s">
        <v>881</v>
      </c>
      <c r="C642">
        <v>105400</v>
      </c>
      <c r="D642">
        <v>1123</v>
      </c>
      <c r="E642">
        <f>'Raw counts'!E642/'Raw counts'!E$1246*10000</f>
        <v>0</v>
      </c>
      <c r="F642">
        <f>'Raw counts'!F642/'Raw counts'!F$1246*10000</f>
        <v>0</v>
      </c>
      <c r="G642">
        <f>'Raw counts'!G642/'Raw counts'!G$1246*10000</f>
        <v>0</v>
      </c>
      <c r="H642">
        <f>'Raw counts'!H642/'Raw counts'!H$1246*10000</f>
        <v>0</v>
      </c>
      <c r="I642">
        <f>'Raw counts'!I642/'Raw counts'!I$1246*10000</f>
        <v>0</v>
      </c>
      <c r="J642">
        <f>'Raw counts'!J642/'Raw counts'!J$1246*10000</f>
        <v>0</v>
      </c>
      <c r="K642">
        <f>'Raw counts'!K642/'Raw counts'!K$1246*10000</f>
        <v>0</v>
      </c>
      <c r="L642">
        <f>'Raw counts'!L642/'Raw counts'!L$1246*10000</f>
        <v>0</v>
      </c>
      <c r="M642">
        <f>'Raw counts'!M642/'Raw counts'!M$1246*10000</f>
        <v>0</v>
      </c>
      <c r="N642">
        <f>'Raw counts'!N642/'Raw counts'!N$1246*10000</f>
        <v>0</v>
      </c>
      <c r="O642">
        <f>'Raw counts'!O642/'Raw counts'!O$1246*10000</f>
        <v>0</v>
      </c>
      <c r="P642">
        <f>'Raw counts'!P642/'Raw counts'!P$1246*10000</f>
        <v>0</v>
      </c>
      <c r="Q642">
        <f>'Raw counts'!Q642/'Raw counts'!Q$1246*10000</f>
        <v>0</v>
      </c>
      <c r="R642">
        <f>'Raw counts'!R642/'Raw counts'!R$1246*10000</f>
        <v>0</v>
      </c>
      <c r="S642">
        <f>'Raw counts'!S642/'Raw counts'!S$1246*10000</f>
        <v>0</v>
      </c>
      <c r="T642">
        <f>'Raw counts'!T642/'Raw counts'!T$1246*10000</f>
        <v>0</v>
      </c>
      <c r="U642">
        <f t="shared" si="36"/>
        <v>0</v>
      </c>
      <c r="V642" t="str">
        <f t="shared" si="37"/>
        <v/>
      </c>
      <c r="W642">
        <f t="shared" si="38"/>
        <v>0</v>
      </c>
      <c r="X642">
        <f t="shared" si="39"/>
        <v>0</v>
      </c>
    </row>
    <row r="643" spans="1:24" x14ac:dyDescent="0.25">
      <c r="A643">
        <v>651</v>
      </c>
      <c r="B643" t="s">
        <v>882</v>
      </c>
      <c r="C643">
        <v>90700</v>
      </c>
      <c r="D643">
        <v>386</v>
      </c>
      <c r="E643">
        <f>'Raw counts'!E643/'Raw counts'!E$1246*10000</f>
        <v>0</v>
      </c>
      <c r="F643">
        <f>'Raw counts'!F643/'Raw counts'!F$1246*10000</f>
        <v>0</v>
      </c>
      <c r="G643">
        <f>'Raw counts'!G643/'Raw counts'!G$1246*10000</f>
        <v>0</v>
      </c>
      <c r="H643">
        <f>'Raw counts'!H643/'Raw counts'!H$1246*10000</f>
        <v>0</v>
      </c>
      <c r="I643">
        <f>'Raw counts'!I643/'Raw counts'!I$1246*10000</f>
        <v>0</v>
      </c>
      <c r="J643">
        <f>'Raw counts'!J643/'Raw counts'!J$1246*10000</f>
        <v>0</v>
      </c>
      <c r="K643">
        <f>'Raw counts'!K643/'Raw counts'!K$1246*10000</f>
        <v>0</v>
      </c>
      <c r="L643">
        <f>'Raw counts'!L643/'Raw counts'!L$1246*10000</f>
        <v>0</v>
      </c>
      <c r="M643">
        <f>'Raw counts'!M643/'Raw counts'!M$1246*10000</f>
        <v>0</v>
      </c>
      <c r="N643">
        <f>'Raw counts'!N643/'Raw counts'!N$1246*10000</f>
        <v>0</v>
      </c>
      <c r="O643">
        <f>'Raw counts'!O643/'Raw counts'!O$1246*10000</f>
        <v>0</v>
      </c>
      <c r="P643">
        <f>'Raw counts'!P643/'Raw counts'!P$1246*10000</f>
        <v>0</v>
      </c>
      <c r="Q643">
        <f>'Raw counts'!Q643/'Raw counts'!Q$1246*10000</f>
        <v>0</v>
      </c>
      <c r="R643">
        <f>'Raw counts'!R643/'Raw counts'!R$1246*10000</f>
        <v>0</v>
      </c>
      <c r="S643">
        <f>'Raw counts'!S643/'Raw counts'!S$1246*10000</f>
        <v>0</v>
      </c>
      <c r="T643">
        <f>'Raw counts'!T643/'Raw counts'!T$1246*10000</f>
        <v>0</v>
      </c>
      <c r="U643">
        <f t="shared" si="36"/>
        <v>0</v>
      </c>
      <c r="V643" t="str">
        <f t="shared" si="37"/>
        <v/>
      </c>
      <c r="W643">
        <f t="shared" si="38"/>
        <v>0</v>
      </c>
      <c r="X643">
        <f t="shared" si="39"/>
        <v>0</v>
      </c>
    </row>
    <row r="644" spans="1:24" x14ac:dyDescent="0.25">
      <c r="A644">
        <v>652</v>
      </c>
      <c r="B644" t="s">
        <v>883</v>
      </c>
      <c r="C644">
        <v>71000</v>
      </c>
      <c r="D644">
        <v>103</v>
      </c>
      <c r="E644">
        <f>'Raw counts'!E644/'Raw counts'!E$1246*10000</f>
        <v>0</v>
      </c>
      <c r="F644">
        <f>'Raw counts'!F644/'Raw counts'!F$1246*10000</f>
        <v>0</v>
      </c>
      <c r="G644">
        <f>'Raw counts'!G644/'Raw counts'!G$1246*10000</f>
        <v>0</v>
      </c>
      <c r="H644">
        <f>'Raw counts'!H644/'Raw counts'!H$1246*10000</f>
        <v>0</v>
      </c>
      <c r="I644">
        <f>'Raw counts'!I644/'Raw counts'!I$1246*10000</f>
        <v>0</v>
      </c>
      <c r="J644">
        <f>'Raw counts'!J644/'Raw counts'!J$1246*10000</f>
        <v>0</v>
      </c>
      <c r="K644">
        <f>'Raw counts'!K644/'Raw counts'!K$1246*10000</f>
        <v>0</v>
      </c>
      <c r="L644">
        <f>'Raw counts'!L644/'Raw counts'!L$1246*10000</f>
        <v>0</v>
      </c>
      <c r="M644">
        <f>'Raw counts'!M644/'Raw counts'!M$1246*10000</f>
        <v>0</v>
      </c>
      <c r="N644">
        <f>'Raw counts'!N644/'Raw counts'!N$1246*10000</f>
        <v>0</v>
      </c>
      <c r="O644">
        <f>'Raw counts'!O644/'Raw counts'!O$1246*10000</f>
        <v>0</v>
      </c>
      <c r="P644">
        <f>'Raw counts'!P644/'Raw counts'!P$1246*10000</f>
        <v>0</v>
      </c>
      <c r="Q644">
        <f>'Raw counts'!Q644/'Raw counts'!Q$1246*10000</f>
        <v>0</v>
      </c>
      <c r="R644">
        <f>'Raw counts'!R644/'Raw counts'!R$1246*10000</f>
        <v>0</v>
      </c>
      <c r="S644">
        <f>'Raw counts'!S644/'Raw counts'!S$1246*10000</f>
        <v>0</v>
      </c>
      <c r="T644">
        <f>'Raw counts'!T644/'Raw counts'!T$1246*10000</f>
        <v>0</v>
      </c>
      <c r="U644">
        <f t="shared" ref="U644:U707" si="40">IFERROR(IF(W644-X644=0,0,1),0)</f>
        <v>0</v>
      </c>
      <c r="V644" t="str">
        <f t="shared" ref="V644:V707" si="41">IFERROR(_xlfn.T.TEST(E644:N644,O644:T644,2,2),"")</f>
        <v/>
      </c>
      <c r="W644">
        <f t="shared" ref="W644:W707" si="42">AVERAGE(E644:N644)</f>
        <v>0</v>
      </c>
      <c r="X644">
        <f t="shared" ref="X644:X707" si="43">AVERAGE(O644:T644)</f>
        <v>0</v>
      </c>
    </row>
    <row r="645" spans="1:24" x14ac:dyDescent="0.25">
      <c r="A645">
        <v>653</v>
      </c>
      <c r="B645" t="s">
        <v>884</v>
      </c>
      <c r="C645">
        <v>92300</v>
      </c>
      <c r="D645">
        <v>370</v>
      </c>
      <c r="E645">
        <f>'Raw counts'!E645/'Raw counts'!E$1246*10000</f>
        <v>0</v>
      </c>
      <c r="F645">
        <f>'Raw counts'!F645/'Raw counts'!F$1246*10000</f>
        <v>0</v>
      </c>
      <c r="G645">
        <f>'Raw counts'!G645/'Raw counts'!G$1246*10000</f>
        <v>0</v>
      </c>
      <c r="H645">
        <f>'Raw counts'!H645/'Raw counts'!H$1246*10000</f>
        <v>0</v>
      </c>
      <c r="I645">
        <f>'Raw counts'!I645/'Raw counts'!I$1246*10000</f>
        <v>0</v>
      </c>
      <c r="J645">
        <f>'Raw counts'!J645/'Raw counts'!J$1246*10000</f>
        <v>0</v>
      </c>
      <c r="K645">
        <f>'Raw counts'!K645/'Raw counts'!K$1246*10000</f>
        <v>0</v>
      </c>
      <c r="L645">
        <f>'Raw counts'!L645/'Raw counts'!L$1246*10000</f>
        <v>2.7134133518930806E-2</v>
      </c>
      <c r="M645">
        <f>'Raw counts'!M645/'Raw counts'!M$1246*10000</f>
        <v>0</v>
      </c>
      <c r="N645">
        <f>'Raw counts'!N645/'Raw counts'!N$1246*10000</f>
        <v>0</v>
      </c>
      <c r="O645">
        <f>'Raw counts'!O645/'Raw counts'!O$1246*10000</f>
        <v>0</v>
      </c>
      <c r="P645">
        <f>'Raw counts'!P645/'Raw counts'!P$1246*10000</f>
        <v>0</v>
      </c>
      <c r="Q645">
        <f>'Raw counts'!Q645/'Raw counts'!Q$1246*10000</f>
        <v>0</v>
      </c>
      <c r="R645">
        <f>'Raw counts'!R645/'Raw counts'!R$1246*10000</f>
        <v>0</v>
      </c>
      <c r="S645">
        <f>'Raw counts'!S645/'Raw counts'!S$1246*10000</f>
        <v>0</v>
      </c>
      <c r="T645">
        <f>'Raw counts'!T645/'Raw counts'!T$1246*10000</f>
        <v>0</v>
      </c>
      <c r="U645">
        <f t="shared" si="40"/>
        <v>1</v>
      </c>
      <c r="V645">
        <f t="shared" si="41"/>
        <v>0.45768790507519963</v>
      </c>
      <c r="W645">
        <f t="shared" si="42"/>
        <v>2.7134133518930807E-3</v>
      </c>
      <c r="X645">
        <f t="shared" si="43"/>
        <v>0</v>
      </c>
    </row>
    <row r="646" spans="1:24" x14ac:dyDescent="0.25">
      <c r="A646">
        <v>654</v>
      </c>
      <c r="B646" t="s">
        <v>272</v>
      </c>
      <c r="C646">
        <v>3800</v>
      </c>
      <c r="D646">
        <v>353</v>
      </c>
      <c r="E646">
        <f>'Raw counts'!E646/'Raw counts'!E$1246*10000</f>
        <v>17.542773204788716</v>
      </c>
      <c r="F646">
        <f>'Raw counts'!F646/'Raw counts'!F$1246*10000</f>
        <v>14.727178892963771</v>
      </c>
      <c r="G646">
        <f>'Raw counts'!G646/'Raw counts'!G$1246*10000</f>
        <v>11.311280386358824</v>
      </c>
      <c r="H646">
        <f>'Raw counts'!H646/'Raw counts'!H$1246*10000</f>
        <v>10.422446862409226</v>
      </c>
      <c r="I646">
        <f>'Raw counts'!I646/'Raw counts'!I$1246*10000</f>
        <v>15.638444123934811</v>
      </c>
      <c r="J646">
        <f>'Raw counts'!J646/'Raw counts'!J$1246*10000</f>
        <v>5.3340325645382016</v>
      </c>
      <c r="K646">
        <f>'Raw counts'!K646/'Raw counts'!K$1246*10000</f>
        <v>10.198486354612923</v>
      </c>
      <c r="L646">
        <f>'Raw counts'!L646/'Raw counts'!L$1246*10000</f>
        <v>7.1769783157571982</v>
      </c>
      <c r="M646">
        <f>'Raw counts'!M646/'Raw counts'!M$1246*10000</f>
        <v>22.573575107007102</v>
      </c>
      <c r="N646">
        <f>'Raw counts'!N646/'Raw counts'!N$1246*10000</f>
        <v>8.5844379427453266</v>
      </c>
      <c r="O646">
        <f>'Raw counts'!O646/'Raw counts'!O$1246*10000</f>
        <v>29.311355563984964</v>
      </c>
      <c r="P646">
        <f>'Raw counts'!P646/'Raw counts'!P$1246*10000</f>
        <v>7.8628284783685132</v>
      </c>
      <c r="Q646">
        <f>'Raw counts'!Q646/'Raw counts'!Q$1246*10000</f>
        <v>14.930319379653925</v>
      </c>
      <c r="R646">
        <f>'Raw counts'!R646/'Raw counts'!R$1246*10000</f>
        <v>14.410280086338428</v>
      </c>
      <c r="S646">
        <f>'Raw counts'!S646/'Raw counts'!S$1246*10000</f>
        <v>23.394925248910791</v>
      </c>
      <c r="T646">
        <f>'Raw counts'!T646/'Raw counts'!T$1246*10000</f>
        <v>7.5631760697832684</v>
      </c>
      <c r="U646">
        <f t="shared" si="40"/>
        <v>1</v>
      </c>
      <c r="V646">
        <f t="shared" si="41"/>
        <v>0.2761754801045781</v>
      </c>
      <c r="W646">
        <f t="shared" si="42"/>
        <v>12.350963375511609</v>
      </c>
      <c r="X646">
        <f t="shared" si="43"/>
        <v>16.245480804506649</v>
      </c>
    </row>
    <row r="647" spans="1:24" x14ac:dyDescent="0.25">
      <c r="A647">
        <v>655</v>
      </c>
      <c r="B647" t="s">
        <v>885</v>
      </c>
      <c r="C647">
        <v>35200</v>
      </c>
      <c r="D647">
        <v>647</v>
      </c>
      <c r="E647">
        <f>'Raw counts'!E647/'Raw counts'!E$1246*10000</f>
        <v>0</v>
      </c>
      <c r="F647">
        <f>'Raw counts'!F647/'Raw counts'!F$1246*10000</f>
        <v>0</v>
      </c>
      <c r="G647">
        <f>'Raw counts'!G647/'Raw counts'!G$1246*10000</f>
        <v>0</v>
      </c>
      <c r="H647">
        <f>'Raw counts'!H647/'Raw counts'!H$1246*10000</f>
        <v>0</v>
      </c>
      <c r="I647">
        <f>'Raw counts'!I647/'Raw counts'!I$1246*10000</f>
        <v>0</v>
      </c>
      <c r="J647">
        <f>'Raw counts'!J647/'Raw counts'!J$1246*10000</f>
        <v>0</v>
      </c>
      <c r="K647">
        <f>'Raw counts'!K647/'Raw counts'!K$1246*10000</f>
        <v>0</v>
      </c>
      <c r="L647">
        <f>'Raw counts'!L647/'Raw counts'!L$1246*10000</f>
        <v>0</v>
      </c>
      <c r="M647">
        <f>'Raw counts'!M647/'Raw counts'!M$1246*10000</f>
        <v>0</v>
      </c>
      <c r="N647">
        <f>'Raw counts'!N647/'Raw counts'!N$1246*10000</f>
        <v>0</v>
      </c>
      <c r="O647">
        <f>'Raw counts'!O647/'Raw counts'!O$1246*10000</f>
        <v>0</v>
      </c>
      <c r="P647">
        <f>'Raw counts'!P647/'Raw counts'!P$1246*10000</f>
        <v>0</v>
      </c>
      <c r="Q647">
        <f>'Raw counts'!Q647/'Raw counts'!Q$1246*10000</f>
        <v>0</v>
      </c>
      <c r="R647">
        <f>'Raw counts'!R647/'Raw counts'!R$1246*10000</f>
        <v>0</v>
      </c>
      <c r="S647">
        <f>'Raw counts'!S647/'Raw counts'!S$1246*10000</f>
        <v>0</v>
      </c>
      <c r="T647">
        <f>'Raw counts'!T647/'Raw counts'!T$1246*10000</f>
        <v>0</v>
      </c>
      <c r="U647">
        <f t="shared" si="40"/>
        <v>0</v>
      </c>
      <c r="V647" t="str">
        <f t="shared" si="41"/>
        <v/>
      </c>
      <c r="W647">
        <f t="shared" si="42"/>
        <v>0</v>
      </c>
      <c r="X647">
        <f t="shared" si="43"/>
        <v>0</v>
      </c>
    </row>
    <row r="648" spans="1:24" x14ac:dyDescent="0.25">
      <c r="A648">
        <v>656</v>
      </c>
      <c r="B648" t="s">
        <v>273</v>
      </c>
      <c r="C648">
        <v>2200</v>
      </c>
      <c r="D648">
        <v>993</v>
      </c>
      <c r="E648">
        <f>'Raw counts'!E648/'Raw counts'!E$1246*10000</f>
        <v>33.292131018407275</v>
      </c>
      <c r="F648">
        <f>'Raw counts'!F648/'Raw counts'!F$1246*10000</f>
        <v>23.868512120529612</v>
      </c>
      <c r="G648">
        <f>'Raw counts'!G648/'Raw counts'!G$1246*10000</f>
        <v>22.325025997101019</v>
      </c>
      <c r="H648">
        <f>'Raw counts'!H648/'Raw counts'!H$1246*10000</f>
        <v>20.603633380781201</v>
      </c>
      <c r="I648">
        <f>'Raw counts'!I648/'Raw counts'!I$1246*10000</f>
        <v>51.681709548117063</v>
      </c>
      <c r="J648">
        <f>'Raw counts'!J648/'Raw counts'!J$1246*10000</f>
        <v>87.050693065039269</v>
      </c>
      <c r="K648">
        <f>'Raw counts'!K648/'Raw counts'!K$1246*10000</f>
        <v>61.144001571704621</v>
      </c>
      <c r="L648">
        <f>'Raw counts'!L648/'Raw counts'!L$1246*10000</f>
        <v>109.1334850131397</v>
      </c>
      <c r="M648">
        <f>'Raw counts'!M648/'Raw counts'!M$1246*10000</f>
        <v>74.00347639876459</v>
      </c>
      <c r="N648">
        <f>'Raw counts'!N648/'Raw counts'!N$1246*10000</f>
        <v>77.597047266934467</v>
      </c>
      <c r="O648">
        <f>'Raw counts'!O648/'Raw counts'!O$1246*10000</f>
        <v>36.880139987143679</v>
      </c>
      <c r="P648">
        <f>'Raw counts'!P648/'Raw counts'!P$1246*10000</f>
        <v>49.406431096988982</v>
      </c>
      <c r="Q648">
        <f>'Raw counts'!Q648/'Raw counts'!Q$1246*10000</f>
        <v>39.211341279277462</v>
      </c>
      <c r="R648">
        <f>'Raw counts'!R648/'Raw counts'!R$1246*10000</f>
        <v>20.049085337514335</v>
      </c>
      <c r="S648">
        <f>'Raw counts'!S648/'Raw counts'!S$1246*10000</f>
        <v>61.510761835471172</v>
      </c>
      <c r="T648">
        <f>'Raw counts'!T648/'Raw counts'!T$1246*10000</f>
        <v>53.208445364585366</v>
      </c>
      <c r="U648">
        <f t="shared" si="40"/>
        <v>1</v>
      </c>
      <c r="V648">
        <f t="shared" si="41"/>
        <v>0.36441443235370841</v>
      </c>
      <c r="W648">
        <f t="shared" si="42"/>
        <v>56.069971538051881</v>
      </c>
      <c r="X648">
        <f t="shared" si="43"/>
        <v>43.377700816830163</v>
      </c>
    </row>
    <row r="649" spans="1:24" x14ac:dyDescent="0.25">
      <c r="A649">
        <v>657</v>
      </c>
      <c r="B649" t="s">
        <v>274</v>
      </c>
      <c r="C649">
        <v>5800</v>
      </c>
      <c r="D649">
        <v>345</v>
      </c>
      <c r="E649">
        <f>'Raw counts'!E649/'Raw counts'!E$1246*10000</f>
        <v>23.968352658787861</v>
      </c>
      <c r="F649">
        <f>'Raw counts'!F649/'Raw counts'!F$1246*10000</f>
        <v>34.511365991879508</v>
      </c>
      <c r="G649">
        <f>'Raw counts'!G649/'Raw counts'!G$1246*10000</f>
        <v>24.744975505449599</v>
      </c>
      <c r="H649">
        <f>'Raw counts'!H649/'Raw counts'!H$1246*10000</f>
        <v>38.155323409491182</v>
      </c>
      <c r="I649">
        <f>'Raw counts'!I649/'Raw counts'!I$1246*10000</f>
        <v>38.035352225144074</v>
      </c>
      <c r="J649">
        <f>'Raw counts'!J649/'Raw counts'!J$1246*10000</f>
        <v>36.643786001726525</v>
      </c>
      <c r="K649">
        <f>'Raw counts'!K649/'Raw counts'!K$1246*10000</f>
        <v>64.639284991686978</v>
      </c>
      <c r="L649">
        <f>'Raw counts'!L649/'Raw counts'!L$1246*10000</f>
        <v>48.522614265228015</v>
      </c>
      <c r="M649">
        <f>'Raw counts'!M649/'Raw counts'!M$1246*10000</f>
        <v>60.065487237149554</v>
      </c>
      <c r="N649">
        <f>'Raw counts'!N649/'Raw counts'!N$1246*10000</f>
        <v>65.594513485799212</v>
      </c>
      <c r="O649">
        <f>'Raw counts'!O649/'Raw counts'!O$1246*10000</f>
        <v>45.456916728339884</v>
      </c>
      <c r="P649">
        <f>'Raw counts'!P649/'Raw counts'!P$1246*10000</f>
        <v>34.760668937597508</v>
      </c>
      <c r="Q649">
        <f>'Raw counts'!Q649/'Raw counts'!Q$1246*10000</f>
        <v>37.258723803003257</v>
      </c>
      <c r="R649">
        <f>'Raw counts'!R649/'Raw counts'!R$1246*10000</f>
        <v>78.676226273237603</v>
      </c>
      <c r="S649">
        <f>'Raw counts'!S649/'Raw counts'!S$1246*10000</f>
        <v>77.120589742355747</v>
      </c>
      <c r="T649">
        <f>'Raw counts'!T649/'Raw counts'!T$1246*10000</f>
        <v>37.877314089555377</v>
      </c>
      <c r="U649">
        <f t="shared" si="40"/>
        <v>1</v>
      </c>
      <c r="V649">
        <f t="shared" si="41"/>
        <v>0.36816572226713218</v>
      </c>
      <c r="W649">
        <f t="shared" si="42"/>
        <v>43.488105577234251</v>
      </c>
      <c r="X649">
        <f t="shared" si="43"/>
        <v>51.858406595681572</v>
      </c>
    </row>
    <row r="650" spans="1:24" x14ac:dyDescent="0.25">
      <c r="A650">
        <v>658</v>
      </c>
      <c r="B650" t="s">
        <v>275</v>
      </c>
      <c r="C650">
        <v>101100</v>
      </c>
      <c r="D650">
        <v>948</v>
      </c>
      <c r="E650">
        <f>'Raw counts'!E650/'Raw counts'!E$1246*10000</f>
        <v>3.5620598515230411</v>
      </c>
      <c r="F650">
        <f>'Raw counts'!F650/'Raw counts'!F$1246*10000</f>
        <v>23.164969428945259</v>
      </c>
      <c r="G650">
        <f>'Raw counts'!G650/'Raw counts'!G$1246*10000</f>
        <v>19.270335634103635</v>
      </c>
      <c r="H650">
        <f>'Raw counts'!H650/'Raw counts'!H$1246*10000</f>
        <v>0.78409611812106439</v>
      </c>
      <c r="I650">
        <f>'Raw counts'!I650/'Raw counts'!I$1246*10000</f>
        <v>13.629475231439407</v>
      </c>
      <c r="J650">
        <f>'Raw counts'!J650/'Raw counts'!J$1246*10000</f>
        <v>12.601726765828188</v>
      </c>
      <c r="K650">
        <f>'Raw counts'!K650/'Raw counts'!K$1246*10000</f>
        <v>5.5420181743008703</v>
      </c>
      <c r="L650">
        <f>'Raw counts'!L650/'Raw counts'!L$1246*10000</f>
        <v>25.200826505706988</v>
      </c>
      <c r="M650">
        <f>'Raw counts'!M650/'Raw counts'!M$1246*10000</f>
        <v>6.845385502615823</v>
      </c>
      <c r="N650">
        <f>'Raw counts'!N650/'Raw counts'!N$1246*10000</f>
        <v>15.185439538902008</v>
      </c>
      <c r="O650">
        <f>'Raw counts'!O650/'Raw counts'!O$1246*10000</f>
        <v>23.966343667023001</v>
      </c>
      <c r="P650">
        <f>'Raw counts'!P650/'Raw counts'!P$1246*10000</f>
        <v>15.964527695320372</v>
      </c>
      <c r="Q650">
        <f>'Raw counts'!Q650/'Raw counts'!Q$1246*10000</f>
        <v>17.340038148083927</v>
      </c>
      <c r="R650">
        <f>'Raw counts'!R650/'Raw counts'!R$1246*10000</f>
        <v>21.774621370661063</v>
      </c>
      <c r="S650">
        <f>'Raw counts'!S650/'Raw counts'!S$1246*10000</f>
        <v>29.436160786323143</v>
      </c>
      <c r="T650">
        <f>'Raw counts'!T650/'Raw counts'!T$1246*10000</f>
        <v>3.9863671703550803</v>
      </c>
      <c r="U650">
        <f t="shared" si="40"/>
        <v>1</v>
      </c>
      <c r="V650">
        <f t="shared" si="41"/>
        <v>0.1805970813603478</v>
      </c>
      <c r="W650">
        <f t="shared" si="42"/>
        <v>12.578633275148627</v>
      </c>
      <c r="X650">
        <f t="shared" si="43"/>
        <v>18.7446764729611</v>
      </c>
    </row>
    <row r="651" spans="1:24" x14ac:dyDescent="0.25">
      <c r="A651">
        <v>659</v>
      </c>
      <c r="B651" t="s">
        <v>886</v>
      </c>
      <c r="C651">
        <v>90800</v>
      </c>
      <c r="D651">
        <v>651</v>
      </c>
      <c r="E651">
        <f>'Raw counts'!E651/'Raw counts'!E$1246*10000</f>
        <v>0</v>
      </c>
      <c r="F651">
        <f>'Raw counts'!F651/'Raw counts'!F$1246*10000</f>
        <v>0</v>
      </c>
      <c r="G651">
        <f>'Raw counts'!G651/'Raw counts'!G$1246*10000</f>
        <v>0</v>
      </c>
      <c r="H651">
        <f>'Raw counts'!H651/'Raw counts'!H$1246*10000</f>
        <v>0</v>
      </c>
      <c r="I651">
        <f>'Raw counts'!I651/'Raw counts'!I$1246*10000</f>
        <v>0</v>
      </c>
      <c r="J651">
        <f>'Raw counts'!J651/'Raw counts'!J$1246*10000</f>
        <v>0</v>
      </c>
      <c r="K651">
        <f>'Raw counts'!K651/'Raw counts'!K$1246*10000</f>
        <v>0</v>
      </c>
      <c r="L651">
        <f>'Raw counts'!L651/'Raw counts'!L$1246*10000</f>
        <v>0</v>
      </c>
      <c r="M651">
        <f>'Raw counts'!M651/'Raw counts'!M$1246*10000</f>
        <v>0</v>
      </c>
      <c r="N651">
        <f>'Raw counts'!N651/'Raw counts'!N$1246*10000</f>
        <v>0</v>
      </c>
      <c r="O651">
        <f>'Raw counts'!O651/'Raw counts'!O$1246*10000</f>
        <v>0</v>
      </c>
      <c r="P651">
        <f>'Raw counts'!P651/'Raw counts'!P$1246*10000</f>
        <v>0</v>
      </c>
      <c r="Q651">
        <f>'Raw counts'!Q651/'Raw counts'!Q$1246*10000</f>
        <v>0</v>
      </c>
      <c r="R651">
        <f>'Raw counts'!R651/'Raw counts'!R$1246*10000</f>
        <v>0</v>
      </c>
      <c r="S651">
        <f>'Raw counts'!S651/'Raw counts'!S$1246*10000</f>
        <v>0</v>
      </c>
      <c r="T651">
        <f>'Raw counts'!T651/'Raw counts'!T$1246*10000</f>
        <v>0</v>
      </c>
      <c r="U651">
        <f t="shared" si="40"/>
        <v>0</v>
      </c>
      <c r="V651" t="str">
        <f t="shared" si="41"/>
        <v/>
      </c>
      <c r="W651">
        <f t="shared" si="42"/>
        <v>0</v>
      </c>
      <c r="X651">
        <f t="shared" si="43"/>
        <v>0</v>
      </c>
    </row>
    <row r="652" spans="1:24" x14ac:dyDescent="0.25">
      <c r="A652">
        <v>660</v>
      </c>
      <c r="B652" t="s">
        <v>887</v>
      </c>
      <c r="C652">
        <v>71100</v>
      </c>
      <c r="D652">
        <v>103</v>
      </c>
      <c r="E652">
        <f>'Raw counts'!E652/'Raw counts'!E$1246*10000</f>
        <v>0</v>
      </c>
      <c r="F652">
        <f>'Raw counts'!F652/'Raw counts'!F$1246*10000</f>
        <v>0</v>
      </c>
      <c r="G652">
        <f>'Raw counts'!G652/'Raw counts'!G$1246*10000</f>
        <v>0</v>
      </c>
      <c r="H652">
        <f>'Raw counts'!H652/'Raw counts'!H$1246*10000</f>
        <v>0</v>
      </c>
      <c r="I652">
        <f>'Raw counts'!I652/'Raw counts'!I$1246*10000</f>
        <v>0</v>
      </c>
      <c r="J652">
        <f>'Raw counts'!J652/'Raw counts'!J$1246*10000</f>
        <v>0</v>
      </c>
      <c r="K652">
        <f>'Raw counts'!K652/'Raw counts'!K$1246*10000</f>
        <v>0</v>
      </c>
      <c r="L652">
        <f>'Raw counts'!L652/'Raw counts'!L$1246*10000</f>
        <v>0</v>
      </c>
      <c r="M652">
        <f>'Raw counts'!M652/'Raw counts'!M$1246*10000</f>
        <v>0</v>
      </c>
      <c r="N652">
        <f>'Raw counts'!N652/'Raw counts'!N$1246*10000</f>
        <v>0</v>
      </c>
      <c r="O652">
        <f>'Raw counts'!O652/'Raw counts'!O$1246*10000</f>
        <v>0</v>
      </c>
      <c r="P652">
        <f>'Raw counts'!P652/'Raw counts'!P$1246*10000</f>
        <v>0</v>
      </c>
      <c r="Q652">
        <f>'Raw counts'!Q652/'Raw counts'!Q$1246*10000</f>
        <v>0</v>
      </c>
      <c r="R652">
        <f>'Raw counts'!R652/'Raw counts'!R$1246*10000</f>
        <v>0</v>
      </c>
      <c r="S652">
        <f>'Raw counts'!S652/'Raw counts'!S$1246*10000</f>
        <v>0</v>
      </c>
      <c r="T652">
        <f>'Raw counts'!T652/'Raw counts'!T$1246*10000</f>
        <v>0</v>
      </c>
      <c r="U652">
        <f t="shared" si="40"/>
        <v>0</v>
      </c>
      <c r="V652" t="str">
        <f t="shared" si="41"/>
        <v/>
      </c>
      <c r="W652">
        <f t="shared" si="42"/>
        <v>0</v>
      </c>
      <c r="X652">
        <f t="shared" si="43"/>
        <v>0</v>
      </c>
    </row>
    <row r="653" spans="1:24" x14ac:dyDescent="0.25">
      <c r="A653">
        <v>661</v>
      </c>
      <c r="B653" t="s">
        <v>276</v>
      </c>
      <c r="C653">
        <v>92500</v>
      </c>
      <c r="D653">
        <v>370</v>
      </c>
      <c r="E653">
        <f>'Raw counts'!E653/'Raw counts'!E$1246*10000</f>
        <v>1.4961642213629462</v>
      </c>
      <c r="F653">
        <f>'Raw counts'!F653/'Raw counts'!F$1246*10000</f>
        <v>0</v>
      </c>
      <c r="G653">
        <f>'Raw counts'!G653/'Raw counts'!G$1246*10000</f>
        <v>0</v>
      </c>
      <c r="H653">
        <f>'Raw counts'!H653/'Raw counts'!H$1246*10000</f>
        <v>1.3993099954160535</v>
      </c>
      <c r="I653">
        <f>'Raw counts'!I653/'Raw counts'!I$1246*10000</f>
        <v>0</v>
      </c>
      <c r="J653">
        <f>'Raw counts'!J653/'Raw counts'!J$1246*10000</f>
        <v>1.0177166509219915</v>
      </c>
      <c r="K653">
        <f>'Raw counts'!K653/'Raw counts'!K$1246*10000</f>
        <v>0</v>
      </c>
      <c r="L653">
        <f>'Raw counts'!L653/'Raw counts'!L$1246*10000</f>
        <v>3.4189008233852816</v>
      </c>
      <c r="M653">
        <f>'Raw counts'!M653/'Raw counts'!M$1246*10000</f>
        <v>0</v>
      </c>
      <c r="N653">
        <f>'Raw counts'!N653/'Raw counts'!N$1246*10000</f>
        <v>1.2073090805322195</v>
      </c>
      <c r="O653">
        <f>'Raw counts'!O653/'Raw counts'!O$1246*10000</f>
        <v>8.8420378775218592E-2</v>
      </c>
      <c r="P653">
        <f>'Raw counts'!P653/'Raw counts'!P$1246*10000</f>
        <v>0</v>
      </c>
      <c r="Q653">
        <f>'Raw counts'!Q653/'Raw counts'!Q$1246*10000</f>
        <v>0</v>
      </c>
      <c r="R653">
        <f>'Raw counts'!R653/'Raw counts'!R$1246*10000</f>
        <v>0</v>
      </c>
      <c r="S653">
        <f>'Raw counts'!S653/'Raw counts'!S$1246*10000</f>
        <v>1.1323777952038139E-2</v>
      </c>
      <c r="T653">
        <f>'Raw counts'!T653/'Raw counts'!T$1246*10000</f>
        <v>0</v>
      </c>
      <c r="U653">
        <f t="shared" si="40"/>
        <v>1</v>
      </c>
      <c r="V653">
        <f t="shared" si="41"/>
        <v>8.9952057859907661E-2</v>
      </c>
      <c r="W653">
        <f t="shared" si="42"/>
        <v>0.85394007716184928</v>
      </c>
      <c r="X653">
        <f t="shared" si="43"/>
        <v>1.6624026121209456E-2</v>
      </c>
    </row>
    <row r="654" spans="1:24" x14ac:dyDescent="0.25">
      <c r="A654">
        <v>662</v>
      </c>
      <c r="B654" t="s">
        <v>277</v>
      </c>
      <c r="C654">
        <v>9700</v>
      </c>
      <c r="D654">
        <v>1057</v>
      </c>
      <c r="E654">
        <f>'Raw counts'!E654/'Raw counts'!E$1246*10000</f>
        <v>1.025516535834867</v>
      </c>
      <c r="F654">
        <f>'Raw counts'!F654/'Raw counts'!F$1246*10000</f>
        <v>1.4543030134763837</v>
      </c>
      <c r="G654">
        <f>'Raw counts'!G654/'Raw counts'!G$1246*10000</f>
        <v>2.211675165416938</v>
      </c>
      <c r="H654">
        <f>'Raw counts'!H654/'Raw counts'!H$1246*10000</f>
        <v>1.2424907717918405</v>
      </c>
      <c r="I654">
        <f>'Raw counts'!I654/'Raw counts'!I$1246*10000</f>
        <v>3.5508665858952373</v>
      </c>
      <c r="J654">
        <f>'Raw counts'!J654/'Raw counts'!J$1246*10000</f>
        <v>5.5136296205832593</v>
      </c>
      <c r="K654">
        <f>'Raw counts'!K654/'Raw counts'!K$1246*10000</f>
        <v>2.8149933583750451</v>
      </c>
      <c r="L654">
        <f>'Raw counts'!L654/'Raw counts'!L$1246*10000</f>
        <v>1.2617372086302825</v>
      </c>
      <c r="M654">
        <f>'Raw counts'!M654/'Raw counts'!M$1246*10000</f>
        <v>1.4065860621813335</v>
      </c>
      <c r="N654">
        <f>'Raw counts'!N654/'Raw counts'!N$1246*10000</f>
        <v>0.43118181447579268</v>
      </c>
      <c r="O654">
        <f>'Raw counts'!O654/'Raw counts'!O$1246*10000</f>
        <v>0.89304582562970791</v>
      </c>
      <c r="P654">
        <f>'Raw counts'!P654/'Raw counts'!P$1246*10000</f>
        <v>1.154541903152845</v>
      </c>
      <c r="Q654">
        <f>'Raw counts'!Q654/'Raw counts'!Q$1246*10000</f>
        <v>2.096703753149403</v>
      </c>
      <c r="R654">
        <f>'Raw counts'!R654/'Raw counts'!R$1246*10000</f>
        <v>2.624252717077312</v>
      </c>
      <c r="S654">
        <f>'Raw counts'!S654/'Raw counts'!S$1246*10000</f>
        <v>1.6476096920215491</v>
      </c>
      <c r="T654">
        <f>'Raw counts'!T654/'Raw counts'!T$1246*10000</f>
        <v>0.92833208076762141</v>
      </c>
      <c r="U654">
        <f t="shared" si="40"/>
        <v>1</v>
      </c>
      <c r="V654">
        <f t="shared" si="41"/>
        <v>0.43330932776681497</v>
      </c>
      <c r="W654">
        <f t="shared" si="42"/>
        <v>2.0912980136660977</v>
      </c>
      <c r="X654">
        <f t="shared" si="43"/>
        <v>1.5574143286330731</v>
      </c>
    </row>
    <row r="655" spans="1:24" x14ac:dyDescent="0.25">
      <c r="A655">
        <v>663</v>
      </c>
      <c r="B655" t="s">
        <v>888</v>
      </c>
      <c r="C655">
        <v>35800</v>
      </c>
      <c r="D655">
        <v>647</v>
      </c>
      <c r="E655">
        <f>'Raw counts'!E655/'Raw counts'!E$1246*10000</f>
        <v>0</v>
      </c>
      <c r="F655">
        <f>'Raw counts'!F655/'Raw counts'!F$1246*10000</f>
        <v>0</v>
      </c>
      <c r="G655">
        <f>'Raw counts'!G655/'Raw counts'!G$1246*10000</f>
        <v>0</v>
      </c>
      <c r="H655">
        <f>'Raw counts'!H655/'Raw counts'!H$1246*10000</f>
        <v>0</v>
      </c>
      <c r="I655">
        <f>'Raw counts'!I655/'Raw counts'!I$1246*10000</f>
        <v>0</v>
      </c>
      <c r="J655">
        <f>'Raw counts'!J655/'Raw counts'!J$1246*10000</f>
        <v>0</v>
      </c>
      <c r="K655">
        <f>'Raw counts'!K655/'Raw counts'!K$1246*10000</f>
        <v>0</v>
      </c>
      <c r="L655">
        <f>'Raw counts'!L655/'Raw counts'!L$1246*10000</f>
        <v>0</v>
      </c>
      <c r="M655">
        <f>'Raw counts'!M655/'Raw counts'!M$1246*10000</f>
        <v>0</v>
      </c>
      <c r="N655">
        <f>'Raw counts'!N655/'Raw counts'!N$1246*10000</f>
        <v>0</v>
      </c>
      <c r="O655">
        <f>'Raw counts'!O655/'Raw counts'!O$1246*10000</f>
        <v>0</v>
      </c>
      <c r="P655">
        <f>'Raw counts'!P655/'Raw counts'!P$1246*10000</f>
        <v>0</v>
      </c>
      <c r="Q655">
        <f>'Raw counts'!Q655/'Raw counts'!Q$1246*10000</f>
        <v>0</v>
      </c>
      <c r="R655">
        <f>'Raw counts'!R655/'Raw counts'!R$1246*10000</f>
        <v>0</v>
      </c>
      <c r="S655">
        <f>'Raw counts'!S655/'Raw counts'!S$1246*10000</f>
        <v>0</v>
      </c>
      <c r="T655">
        <f>'Raw counts'!T655/'Raw counts'!T$1246*10000</f>
        <v>0</v>
      </c>
      <c r="U655">
        <f t="shared" si="40"/>
        <v>0</v>
      </c>
      <c r="V655" t="str">
        <f t="shared" si="41"/>
        <v/>
      </c>
      <c r="W655">
        <f t="shared" si="42"/>
        <v>0</v>
      </c>
      <c r="X655">
        <f t="shared" si="43"/>
        <v>0</v>
      </c>
    </row>
    <row r="656" spans="1:24" x14ac:dyDescent="0.25">
      <c r="A656">
        <v>664</v>
      </c>
      <c r="B656" t="s">
        <v>889</v>
      </c>
      <c r="C656">
        <v>43200</v>
      </c>
      <c r="D656">
        <v>926</v>
      </c>
      <c r="E656">
        <f>'Raw counts'!E656/'Raw counts'!E$1246*10000</f>
        <v>0</v>
      </c>
      <c r="F656">
        <f>'Raw counts'!F656/'Raw counts'!F$1246*10000</f>
        <v>0</v>
      </c>
      <c r="G656">
        <f>'Raw counts'!G656/'Raw counts'!G$1246*10000</f>
        <v>0</v>
      </c>
      <c r="H656">
        <f>'Raw counts'!H656/'Raw counts'!H$1246*10000</f>
        <v>0</v>
      </c>
      <c r="I656">
        <f>'Raw counts'!I656/'Raw counts'!I$1246*10000</f>
        <v>0</v>
      </c>
      <c r="J656">
        <f>'Raw counts'!J656/'Raw counts'!J$1246*10000</f>
        <v>0</v>
      </c>
      <c r="K656">
        <f>'Raw counts'!K656/'Raw counts'!K$1246*10000</f>
        <v>0</v>
      </c>
      <c r="L656">
        <f>'Raw counts'!L656/'Raw counts'!L$1246*10000</f>
        <v>0</v>
      </c>
      <c r="M656">
        <f>'Raw counts'!M656/'Raw counts'!M$1246*10000</f>
        <v>0</v>
      </c>
      <c r="N656">
        <f>'Raw counts'!N656/'Raw counts'!N$1246*10000</f>
        <v>0</v>
      </c>
      <c r="O656">
        <f>'Raw counts'!O656/'Raw counts'!O$1246*10000</f>
        <v>0</v>
      </c>
      <c r="P656">
        <f>'Raw counts'!P656/'Raw counts'!P$1246*10000</f>
        <v>0</v>
      </c>
      <c r="Q656">
        <f>'Raw counts'!Q656/'Raw counts'!Q$1246*10000</f>
        <v>0</v>
      </c>
      <c r="R656">
        <f>'Raw counts'!R656/'Raw counts'!R$1246*10000</f>
        <v>0</v>
      </c>
      <c r="S656">
        <f>'Raw counts'!S656/'Raw counts'!S$1246*10000</f>
        <v>0</v>
      </c>
      <c r="T656">
        <f>'Raw counts'!T656/'Raw counts'!T$1246*10000</f>
        <v>0</v>
      </c>
      <c r="U656">
        <f t="shared" si="40"/>
        <v>0</v>
      </c>
      <c r="V656" t="str">
        <f t="shared" si="41"/>
        <v/>
      </c>
      <c r="W656">
        <f t="shared" si="42"/>
        <v>0</v>
      </c>
      <c r="X656">
        <f t="shared" si="43"/>
        <v>0</v>
      </c>
    </row>
    <row r="657" spans="1:24" x14ac:dyDescent="0.25">
      <c r="A657">
        <v>665</v>
      </c>
      <c r="B657" t="s">
        <v>278</v>
      </c>
      <c r="C657">
        <v>97900</v>
      </c>
      <c r="D657">
        <v>21</v>
      </c>
      <c r="E657">
        <f>'Raw counts'!E657/'Raw counts'!E$1246*10000</f>
        <v>7.946514606179357</v>
      </c>
      <c r="F657">
        <f>'Raw counts'!F657/'Raw counts'!F$1246*10000</f>
        <v>6.9929310485666383</v>
      </c>
      <c r="G657">
        <f>'Raw counts'!G657/'Raw counts'!G$1246*10000</f>
        <v>5.6928320401314902</v>
      </c>
      <c r="H657">
        <f>'Raw counts'!H657/'Raw counts'!H$1246*10000</f>
        <v>18.022147699582622</v>
      </c>
      <c r="I657">
        <f>'Raw counts'!I657/'Raw counts'!I$1246*10000</f>
        <v>23.792494334651447</v>
      </c>
      <c r="J657">
        <f>'Raw counts'!J657/'Raw counts'!J$1246*10000</f>
        <v>21.874921426287983</v>
      </c>
      <c r="K657">
        <f>'Raw counts'!K657/'Raw counts'!K$1246*10000</f>
        <v>11.130952904574658</v>
      </c>
      <c r="L657">
        <f>'Raw counts'!L657/'Raw counts'!L$1246*10000</f>
        <v>10.568745005623549</v>
      </c>
      <c r="M657">
        <f>'Raw counts'!M657/'Raw counts'!M$1246*10000</f>
        <v>8.874279337762232</v>
      </c>
      <c r="N657">
        <f>'Raw counts'!N657/'Raw counts'!N$1246*10000</f>
        <v>6.3344528381170999</v>
      </c>
      <c r="O657">
        <f>'Raw counts'!O657/'Raw counts'!O$1246*10000</f>
        <v>6.1805844763877804</v>
      </c>
      <c r="P657">
        <f>'Raw counts'!P657/'Raw counts'!P$1246*10000</f>
        <v>13.366808413226472</v>
      </c>
      <c r="Q657">
        <f>'Raw counts'!Q657/'Raw counts'!Q$1246*10000</f>
        <v>16.902810825152297</v>
      </c>
      <c r="R657">
        <f>'Raw counts'!R657/'Raw counts'!R$1246*10000</f>
        <v>14.441093229787478</v>
      </c>
      <c r="S657">
        <f>'Raw counts'!S657/'Raw counts'!S$1246*10000</f>
        <v>16.17601680448648</v>
      </c>
      <c r="T657">
        <f>'Raw counts'!T657/'Raw counts'!T$1246*10000</f>
        <v>53.379094644138235</v>
      </c>
      <c r="U657">
        <f t="shared" si="40"/>
        <v>1</v>
      </c>
      <c r="V657">
        <f t="shared" si="41"/>
        <v>0.19629684779536602</v>
      </c>
      <c r="W657">
        <f t="shared" si="42"/>
        <v>12.123027124147708</v>
      </c>
      <c r="X657">
        <f t="shared" si="43"/>
        <v>20.07440139886312</v>
      </c>
    </row>
    <row r="658" spans="1:24" x14ac:dyDescent="0.25">
      <c r="A658">
        <v>666</v>
      </c>
      <c r="B658" t="s">
        <v>890</v>
      </c>
      <c r="C658">
        <v>90900</v>
      </c>
      <c r="D658">
        <v>651</v>
      </c>
      <c r="E658">
        <f>'Raw counts'!E658/'Raw counts'!E$1246*10000</f>
        <v>0</v>
      </c>
      <c r="F658">
        <f>'Raw counts'!F658/'Raw counts'!F$1246*10000</f>
        <v>0</v>
      </c>
      <c r="G658">
        <f>'Raw counts'!G658/'Raw counts'!G$1246*10000</f>
        <v>0</v>
      </c>
      <c r="H658">
        <f>'Raw counts'!H658/'Raw counts'!H$1246*10000</f>
        <v>0</v>
      </c>
      <c r="I658">
        <f>'Raw counts'!I658/'Raw counts'!I$1246*10000</f>
        <v>0</v>
      </c>
      <c r="J658">
        <f>'Raw counts'!J658/'Raw counts'!J$1246*10000</f>
        <v>0</v>
      </c>
      <c r="K658">
        <f>'Raw counts'!K658/'Raw counts'!K$1246*10000</f>
        <v>0</v>
      </c>
      <c r="L658">
        <f>'Raw counts'!L658/'Raw counts'!L$1246*10000</f>
        <v>0</v>
      </c>
      <c r="M658">
        <f>'Raw counts'!M658/'Raw counts'!M$1246*10000</f>
        <v>0</v>
      </c>
      <c r="N658">
        <f>'Raw counts'!N658/'Raw counts'!N$1246*10000</f>
        <v>0</v>
      </c>
      <c r="O658">
        <f>'Raw counts'!O658/'Raw counts'!O$1246*10000</f>
        <v>0</v>
      </c>
      <c r="P658">
        <f>'Raw counts'!P658/'Raw counts'!P$1246*10000</f>
        <v>0</v>
      </c>
      <c r="Q658">
        <f>'Raw counts'!Q658/'Raw counts'!Q$1246*10000</f>
        <v>0</v>
      </c>
      <c r="R658">
        <f>'Raw counts'!R658/'Raw counts'!R$1246*10000</f>
        <v>0</v>
      </c>
      <c r="S658">
        <f>'Raw counts'!S658/'Raw counts'!S$1246*10000</f>
        <v>0</v>
      </c>
      <c r="T658">
        <f>'Raw counts'!T658/'Raw counts'!T$1246*10000</f>
        <v>0</v>
      </c>
      <c r="U658">
        <f t="shared" si="40"/>
        <v>0</v>
      </c>
      <c r="V658" t="str">
        <f t="shared" si="41"/>
        <v/>
      </c>
      <c r="W658">
        <f t="shared" si="42"/>
        <v>0</v>
      </c>
      <c r="X658">
        <f t="shared" si="43"/>
        <v>0</v>
      </c>
    </row>
    <row r="659" spans="1:24" x14ac:dyDescent="0.25">
      <c r="A659">
        <v>667</v>
      </c>
      <c r="B659" t="s">
        <v>279</v>
      </c>
      <c r="C659">
        <v>800</v>
      </c>
      <c r="D659">
        <v>184</v>
      </c>
      <c r="E659">
        <f>'Raw counts'!E659/'Raw counts'!E$1246*10000</f>
        <v>1.3475386364593422</v>
      </c>
      <c r="F659">
        <f>'Raw counts'!F659/'Raw counts'!F$1246*10000</f>
        <v>1.463746539537919</v>
      </c>
      <c r="G659">
        <f>'Raw counts'!G659/'Raw counts'!G$1246*10000</f>
        <v>1.1752623636856823</v>
      </c>
      <c r="H659">
        <f>'Raw counts'!H659/'Raw counts'!H$1246*10000</f>
        <v>0.70568650630895802</v>
      </c>
      <c r="I659">
        <f>'Raw counts'!I659/'Raw counts'!I$1246*10000</f>
        <v>1.4180956888202851</v>
      </c>
      <c r="J659">
        <f>'Raw counts'!J659/'Raw counts'!J$1246*10000</f>
        <v>6.291883530111841</v>
      </c>
      <c r="K659">
        <f>'Raw counts'!K659/'Raw counts'!K$1246*10000</f>
        <v>1.4602778046570546</v>
      </c>
      <c r="L659">
        <f>'Raw counts'!L659/'Raw counts'!L$1246*10000</f>
        <v>3.5817056244988663</v>
      </c>
      <c r="M659">
        <f>'Raw counts'!M659/'Raw counts'!M$1246*10000</f>
        <v>4.6886202072711125</v>
      </c>
      <c r="N659">
        <f>'Raw counts'!N659/'Raw counts'!N$1246*10000</f>
        <v>0.83100495153516407</v>
      </c>
      <c r="O659">
        <f>'Raw counts'!O659/'Raw counts'!O$1246*10000</f>
        <v>0.2785241931419386</v>
      </c>
      <c r="P659">
        <f>'Raw counts'!P659/'Raw counts'!P$1246*10000</f>
        <v>8.3007581657713168</v>
      </c>
      <c r="Q659">
        <f>'Raw counts'!Q659/'Raw counts'!Q$1246*10000</f>
        <v>4.9734607983472809</v>
      </c>
      <c r="R659">
        <f>'Raw counts'!R659/'Raw counts'!R$1246*10000</f>
        <v>2.1312424218925332</v>
      </c>
      <c r="S659">
        <f>'Raw counts'!S659/'Raw counts'!S$1246*10000</f>
        <v>1.4947386896690344</v>
      </c>
      <c r="T659">
        <f>'Raw counts'!T659/'Raw counts'!T$1246*10000</f>
        <v>0.6894230893936012</v>
      </c>
      <c r="U659">
        <f t="shared" si="40"/>
        <v>1</v>
      </c>
      <c r="V659">
        <f t="shared" si="41"/>
        <v>0.58973676659268337</v>
      </c>
      <c r="W659">
        <f t="shared" si="42"/>
        <v>2.2963821852886226</v>
      </c>
      <c r="X659">
        <f t="shared" si="43"/>
        <v>2.9780245597026176</v>
      </c>
    </row>
    <row r="660" spans="1:24" x14ac:dyDescent="0.25">
      <c r="A660">
        <v>668</v>
      </c>
      <c r="B660" t="s">
        <v>891</v>
      </c>
      <c r="C660">
        <v>72500</v>
      </c>
      <c r="D660">
        <v>830</v>
      </c>
      <c r="E660">
        <f>'Raw counts'!E660/'Raw counts'!E$1246*10000</f>
        <v>0</v>
      </c>
      <c r="F660">
        <f>'Raw counts'!F660/'Raw counts'!F$1246*10000</f>
        <v>0</v>
      </c>
      <c r="G660">
        <f>'Raw counts'!G660/'Raw counts'!G$1246*10000</f>
        <v>0</v>
      </c>
      <c r="H660">
        <f>'Raw counts'!H660/'Raw counts'!H$1246*10000</f>
        <v>0</v>
      </c>
      <c r="I660">
        <f>'Raw counts'!I660/'Raw counts'!I$1246*10000</f>
        <v>0</v>
      </c>
      <c r="J660">
        <f>'Raw counts'!J660/'Raw counts'!J$1246*10000</f>
        <v>0</v>
      </c>
      <c r="K660">
        <f>'Raw counts'!K660/'Raw counts'!K$1246*10000</f>
        <v>0</v>
      </c>
      <c r="L660">
        <f>'Raw counts'!L660/'Raw counts'!L$1246*10000</f>
        <v>0</v>
      </c>
      <c r="M660">
        <f>'Raw counts'!M660/'Raw counts'!M$1246*10000</f>
        <v>0</v>
      </c>
      <c r="N660">
        <f>'Raw counts'!N660/'Raw counts'!N$1246*10000</f>
        <v>0</v>
      </c>
      <c r="O660">
        <f>'Raw counts'!O660/'Raw counts'!O$1246*10000</f>
        <v>0</v>
      </c>
      <c r="P660">
        <f>'Raw counts'!P660/'Raw counts'!P$1246*10000</f>
        <v>0</v>
      </c>
      <c r="Q660">
        <f>'Raw counts'!Q660/'Raw counts'!Q$1246*10000</f>
        <v>0</v>
      </c>
      <c r="R660">
        <f>'Raw counts'!R660/'Raw counts'!R$1246*10000</f>
        <v>0</v>
      </c>
      <c r="S660">
        <f>'Raw counts'!S660/'Raw counts'!S$1246*10000</f>
        <v>0</v>
      </c>
      <c r="T660">
        <f>'Raw counts'!T660/'Raw counts'!T$1246*10000</f>
        <v>0</v>
      </c>
      <c r="U660">
        <f t="shared" si="40"/>
        <v>0</v>
      </c>
      <c r="V660" t="str">
        <f t="shared" si="41"/>
        <v/>
      </c>
      <c r="W660">
        <f t="shared" si="42"/>
        <v>0</v>
      </c>
      <c r="X660">
        <f t="shared" si="43"/>
        <v>0</v>
      </c>
    </row>
    <row r="661" spans="1:24" x14ac:dyDescent="0.25">
      <c r="A661">
        <v>669</v>
      </c>
      <c r="B661" t="s">
        <v>892</v>
      </c>
      <c r="C661">
        <v>13400</v>
      </c>
      <c r="D661">
        <v>315</v>
      </c>
      <c r="E661">
        <f>'Raw counts'!E661/'Raw counts'!E$1246*10000</f>
        <v>0</v>
      </c>
      <c r="F661">
        <f>'Raw counts'!F661/'Raw counts'!F$1246*10000</f>
        <v>0</v>
      </c>
      <c r="G661">
        <f>'Raw counts'!G661/'Raw counts'!G$1246*10000</f>
        <v>0</v>
      </c>
      <c r="H661">
        <f>'Raw counts'!H661/'Raw counts'!H$1246*10000</f>
        <v>0</v>
      </c>
      <c r="I661">
        <f>'Raw counts'!I661/'Raw counts'!I$1246*10000</f>
        <v>0</v>
      </c>
      <c r="J661">
        <f>'Raw counts'!J661/'Raw counts'!J$1246*10000</f>
        <v>0</v>
      </c>
      <c r="K661">
        <f>'Raw counts'!K661/'Raw counts'!K$1246*10000</f>
        <v>0</v>
      </c>
      <c r="L661">
        <f>'Raw counts'!L661/'Raw counts'!L$1246*10000</f>
        <v>0</v>
      </c>
      <c r="M661">
        <f>'Raw counts'!M661/'Raw counts'!M$1246*10000</f>
        <v>0</v>
      </c>
      <c r="N661">
        <f>'Raw counts'!N661/'Raw counts'!N$1246*10000</f>
        <v>0</v>
      </c>
      <c r="O661">
        <f>'Raw counts'!O661/'Raw counts'!O$1246*10000</f>
        <v>0</v>
      </c>
      <c r="P661">
        <f>'Raw counts'!P661/'Raw counts'!P$1246*10000</f>
        <v>0</v>
      </c>
      <c r="Q661">
        <f>'Raw counts'!Q661/'Raw counts'!Q$1246*10000</f>
        <v>0</v>
      </c>
      <c r="R661">
        <f>'Raw counts'!R661/'Raw counts'!R$1246*10000</f>
        <v>0</v>
      </c>
      <c r="S661">
        <f>'Raw counts'!S661/'Raw counts'!S$1246*10000</f>
        <v>0</v>
      </c>
      <c r="T661">
        <f>'Raw counts'!T661/'Raw counts'!T$1246*10000</f>
        <v>0</v>
      </c>
      <c r="U661">
        <f t="shared" si="40"/>
        <v>0</v>
      </c>
      <c r="V661" t="str">
        <f t="shared" si="41"/>
        <v/>
      </c>
      <c r="W661">
        <f t="shared" si="42"/>
        <v>0</v>
      </c>
      <c r="X661">
        <f t="shared" si="43"/>
        <v>0</v>
      </c>
    </row>
    <row r="662" spans="1:24" x14ac:dyDescent="0.25">
      <c r="A662">
        <v>670</v>
      </c>
      <c r="B662" t="s">
        <v>280</v>
      </c>
      <c r="C662">
        <v>7200</v>
      </c>
      <c r="D662">
        <v>361</v>
      </c>
      <c r="E662">
        <f>'Raw counts'!E662/'Raw counts'!E$1246*10000</f>
        <v>12.12784772813408</v>
      </c>
      <c r="F662">
        <f>'Raw counts'!F662/'Raw counts'!F$1246*10000</f>
        <v>7.5264902710433637</v>
      </c>
      <c r="G662">
        <f>'Raw counts'!G662/'Raw counts'!G$1246*10000</f>
        <v>6.6350254962508144</v>
      </c>
      <c r="H662">
        <f>'Raw counts'!H662/'Raw counts'!H$1246*10000</f>
        <v>3.8782600303988031</v>
      </c>
      <c r="I662">
        <f>'Raw counts'!I662/'Raw counts'!I$1246*10000</f>
        <v>3.5902581328069125</v>
      </c>
      <c r="J662">
        <f>'Raw counts'!J662/'Raw counts'!J$1246*10000</f>
        <v>3.412344064856089</v>
      </c>
      <c r="K662">
        <f>'Raw counts'!K662/'Raw counts'!K$1246*10000</f>
        <v>11.576660186317373</v>
      </c>
      <c r="L662">
        <f>'Raw counts'!L662/'Raw counts'!L$1246*10000</f>
        <v>4.2600589624721366</v>
      </c>
      <c r="M662">
        <f>'Raw counts'!M662/'Raw counts'!M$1246*10000</f>
        <v>7.3739208714354758</v>
      </c>
      <c r="N662">
        <f>'Raw counts'!N662/'Raw counts'!N$1246*10000</f>
        <v>4.3196578141120323</v>
      </c>
      <c r="O662">
        <f>'Raw counts'!O662/'Raw counts'!O$1246*10000</f>
        <v>3.2715540146830882</v>
      </c>
      <c r="P662">
        <f>'Raw counts'!P662/'Raw counts'!P$1246*10000</f>
        <v>2.7022252302241156</v>
      </c>
      <c r="Q662">
        <f>'Raw counts'!Q662/'Raw counts'!Q$1246*10000</f>
        <v>3.5127240603711565</v>
      </c>
      <c r="R662">
        <f>'Raw counts'!R662/'Raw counts'!R$1246*10000</f>
        <v>4.7092754237962717</v>
      </c>
      <c r="S662">
        <f>'Raw counts'!S662/'Raw counts'!S$1246*10000</f>
        <v>4.7390010729279606</v>
      </c>
      <c r="T662">
        <f>'Raw counts'!T662/'Raw counts'!T$1246*10000</f>
        <v>5.5563405422414984</v>
      </c>
      <c r="U662">
        <f t="shared" si="40"/>
        <v>1</v>
      </c>
      <c r="V662">
        <f t="shared" si="41"/>
        <v>0.10521082144278494</v>
      </c>
      <c r="W662">
        <f t="shared" si="42"/>
        <v>6.4700523557827072</v>
      </c>
      <c r="X662">
        <f t="shared" si="43"/>
        <v>4.0818533907073489</v>
      </c>
    </row>
    <row r="663" spans="1:24" x14ac:dyDescent="0.25">
      <c r="A663">
        <v>671</v>
      </c>
      <c r="B663" t="s">
        <v>281</v>
      </c>
      <c r="C663">
        <v>25400</v>
      </c>
      <c r="D663">
        <v>894</v>
      </c>
      <c r="E663">
        <f>'Raw counts'!E663/'Raw counts'!E$1246*10000</f>
        <v>7.8177057659295661</v>
      </c>
      <c r="F663">
        <f>'Raw counts'!F663/'Raw counts'!F$1246*10000</f>
        <v>5.1514434665673212</v>
      </c>
      <c r="G663">
        <f>'Raw counts'!G663/'Raw counts'!G$1246*10000</f>
        <v>3.6497599142306423</v>
      </c>
      <c r="H663">
        <f>'Raw counts'!H663/'Raw counts'!H$1246*10000</f>
        <v>1.4897826244300225</v>
      </c>
      <c r="I663">
        <f>'Raw counts'!I663/'Raw counts'!I$1246*10000</f>
        <v>4.6594572632666509</v>
      </c>
      <c r="J663">
        <f>'Raw counts'!J663/'Raw counts'!J$1246*10000</f>
        <v>7.2557210642203156</v>
      </c>
      <c r="K663">
        <f>'Raw counts'!K663/'Raw counts'!K$1246*10000</f>
        <v>9.2894780826376486</v>
      </c>
      <c r="L663">
        <f>'Raw counts'!L663/'Raw counts'!L$1246*10000</f>
        <v>4.2397083623329381</v>
      </c>
      <c r="M663">
        <f>'Raw counts'!M663/'Raw counts'!M$1246*10000</f>
        <v>12.574026919499801</v>
      </c>
      <c r="N663">
        <f>'Raw counts'!N663/'Raw counts'!N$1246*10000</f>
        <v>3.0104330319764432</v>
      </c>
      <c r="O663">
        <f>'Raw counts'!O663/'Raw counts'!O$1246*10000</f>
        <v>1.821459802769503</v>
      </c>
      <c r="P663">
        <f>'Raw counts'!P663/'Raw counts'!P$1246*10000</f>
        <v>1.2242125352396547</v>
      </c>
      <c r="Q663">
        <f>'Raw counts'!Q663/'Raw counts'!Q$1246*10000</f>
        <v>1.4806107072002894</v>
      </c>
      <c r="R663">
        <f>'Raw counts'!R663/'Raw counts'!R$1246*10000</f>
        <v>1.3968625030235395</v>
      </c>
      <c r="S663">
        <f>'Raw counts'!S663/'Raw counts'!S$1246*10000</f>
        <v>9.6025637033283413</v>
      </c>
      <c r="T663">
        <f>'Raw counts'!T663/'Raw counts'!T$1246*10000</f>
        <v>7.2969631936807895</v>
      </c>
      <c r="U663">
        <f t="shared" si="40"/>
        <v>1</v>
      </c>
      <c r="V663">
        <f t="shared" si="41"/>
        <v>0.25631400434098767</v>
      </c>
      <c r="W663">
        <f t="shared" si="42"/>
        <v>5.9137516495091358</v>
      </c>
      <c r="X663">
        <f t="shared" si="43"/>
        <v>3.8037787408736858</v>
      </c>
    </row>
    <row r="664" spans="1:24" x14ac:dyDescent="0.25">
      <c r="A664">
        <v>672</v>
      </c>
      <c r="B664" t="s">
        <v>282</v>
      </c>
      <c r="C664">
        <v>48200</v>
      </c>
      <c r="D664">
        <v>485</v>
      </c>
      <c r="E664">
        <f>'Raw counts'!E664/'Raw counts'!E$1246*10000</f>
        <v>713.04115194736676</v>
      </c>
      <c r="F664">
        <f>'Raw counts'!F664/'Raw counts'!F$1246*10000</f>
        <v>631.48386597181207</v>
      </c>
      <c r="G664">
        <f>'Raw counts'!G664/'Raw counts'!G$1246*10000</f>
        <v>817.03049384326164</v>
      </c>
      <c r="H664">
        <f>'Raw counts'!H664/'Raw counts'!H$1246*10000</f>
        <v>809.60939950300371</v>
      </c>
      <c r="I664">
        <f>'Raw counts'!I664/'Raw counts'!I$1246*10000</f>
        <v>919.06669045165779</v>
      </c>
      <c r="J664">
        <f>'Raw counts'!J664/'Raw counts'!J$1246*10000</f>
        <v>655.87048897094473</v>
      </c>
      <c r="K664">
        <f>'Raw counts'!K664/'Raw counts'!K$1246*10000</f>
        <v>692.47077245177115</v>
      </c>
      <c r="L664">
        <f>'Raw counts'!L664/'Raw counts'!L$1246*10000</f>
        <v>728.02236937967302</v>
      </c>
      <c r="M664">
        <f>'Raw counts'!M664/'Raw counts'!M$1246*10000</f>
        <v>577.04127605487565</v>
      </c>
      <c r="N664">
        <f>'Raw counts'!N664/'Raw counts'!N$1246*10000</f>
        <v>646.54537130241999</v>
      </c>
      <c r="O664">
        <f>'Raw counts'!O664/'Raw counts'!O$1246*10000</f>
        <v>600.37437188373428</v>
      </c>
      <c r="P664">
        <f>'Raw counts'!P664/'Raw counts'!P$1246*10000</f>
        <v>682.30440592100842</v>
      </c>
      <c r="Q664">
        <f>'Raw counts'!Q664/'Raw counts'!Q$1246*10000</f>
        <v>672.38109528425491</v>
      </c>
      <c r="R664">
        <f>'Raw counts'!R664/'Raw counts'!R$1246*10000</f>
        <v>628.9476130341651</v>
      </c>
      <c r="S664">
        <f>'Raw counts'!S664/'Raw counts'!S$1246*10000</f>
        <v>550.11479479898878</v>
      </c>
      <c r="T664">
        <f>'Raw counts'!T664/'Raw counts'!T$1246*10000</f>
        <v>630.16000759047995</v>
      </c>
      <c r="U664">
        <f t="shared" si="40"/>
        <v>1</v>
      </c>
      <c r="V664">
        <f t="shared" si="41"/>
        <v>6.2322823172644377E-2</v>
      </c>
      <c r="W664">
        <f t="shared" si="42"/>
        <v>719.01818798767874</v>
      </c>
      <c r="X664">
        <f t="shared" si="43"/>
        <v>627.38038141877189</v>
      </c>
    </row>
    <row r="665" spans="1:24" x14ac:dyDescent="0.25">
      <c r="A665">
        <v>673</v>
      </c>
      <c r="B665" t="s">
        <v>283</v>
      </c>
      <c r="C665">
        <v>114700</v>
      </c>
      <c r="D665">
        <v>46</v>
      </c>
      <c r="E665">
        <f>'Raw counts'!E665/'Raw counts'!E$1246*10000</f>
        <v>0</v>
      </c>
      <c r="F665">
        <f>'Raw counts'!F665/'Raw counts'!F$1246*10000</f>
        <v>2.8330578184604879E-2</v>
      </c>
      <c r="G665">
        <f>'Raw counts'!G665/'Raw counts'!G$1246*10000</f>
        <v>0.6545765063565826</v>
      </c>
      <c r="H665">
        <f>'Raw counts'!H665/'Raw counts'!H$1246*10000</f>
        <v>0</v>
      </c>
      <c r="I665">
        <f>'Raw counts'!I665/'Raw counts'!I$1246*10000</f>
        <v>2.6842525538383963</v>
      </c>
      <c r="J665">
        <f>'Raw counts'!J665/'Raw counts'!J$1246*10000</f>
        <v>0</v>
      </c>
      <c r="K665">
        <f>'Raw counts'!K665/'Raw counts'!K$1246*10000</f>
        <v>5.8645694966146774E-3</v>
      </c>
      <c r="L665">
        <f>'Raw counts'!L665/'Raw counts'!L$1246*10000</f>
        <v>0.69192040473273564</v>
      </c>
      <c r="M665">
        <f>'Raw counts'!M665/'Raw counts'!M$1246*10000</f>
        <v>0.49443631276677186</v>
      </c>
      <c r="N665">
        <f>'Raw counts'!N665/'Raw counts'!N$1246*10000</f>
        <v>0.61149420962021506</v>
      </c>
      <c r="O665">
        <f>'Raw counts'!O665/'Raw counts'!O$1246*10000</f>
        <v>1.6755661777903923</v>
      </c>
      <c r="P665">
        <f>'Raw counts'!P665/'Raw counts'!P$1246*10000</f>
        <v>0</v>
      </c>
      <c r="Q665">
        <f>'Raw counts'!Q665/'Raw counts'!Q$1246*10000</f>
        <v>0.11427532303894851</v>
      </c>
      <c r="R665">
        <f>'Raw counts'!R665/'Raw counts'!R$1246*10000</f>
        <v>0.34408010184771015</v>
      </c>
      <c r="S665">
        <f>'Raw counts'!S665/'Raw counts'!S$1246*10000</f>
        <v>0.37934656139327766</v>
      </c>
      <c r="T665">
        <f>'Raw counts'!T665/'Raw counts'!T$1246*10000</f>
        <v>0.11604151009595268</v>
      </c>
      <c r="U665">
        <f t="shared" si="40"/>
        <v>1</v>
      </c>
      <c r="V665">
        <f t="shared" si="41"/>
        <v>0.84280949249447645</v>
      </c>
      <c r="W665">
        <f t="shared" si="42"/>
        <v>0.51708751349959203</v>
      </c>
      <c r="X665">
        <f t="shared" si="43"/>
        <v>0.43821827902771354</v>
      </c>
    </row>
    <row r="666" spans="1:24" x14ac:dyDescent="0.25">
      <c r="A666">
        <v>674</v>
      </c>
      <c r="B666" t="s">
        <v>893</v>
      </c>
      <c r="C666">
        <v>91000</v>
      </c>
      <c r="D666">
        <v>651</v>
      </c>
      <c r="E666">
        <f>'Raw counts'!E666/'Raw counts'!E$1246*10000</f>
        <v>0</v>
      </c>
      <c r="F666">
        <f>'Raw counts'!F666/'Raw counts'!F$1246*10000</f>
        <v>0</v>
      </c>
      <c r="G666">
        <f>'Raw counts'!G666/'Raw counts'!G$1246*10000</f>
        <v>0</v>
      </c>
      <c r="H666">
        <f>'Raw counts'!H666/'Raw counts'!H$1246*10000</f>
        <v>0</v>
      </c>
      <c r="I666">
        <f>'Raw counts'!I666/'Raw counts'!I$1246*10000</f>
        <v>0</v>
      </c>
      <c r="J666">
        <f>'Raw counts'!J666/'Raw counts'!J$1246*10000</f>
        <v>0</v>
      </c>
      <c r="K666">
        <f>'Raw counts'!K666/'Raw counts'!K$1246*10000</f>
        <v>0</v>
      </c>
      <c r="L666">
        <f>'Raw counts'!L666/'Raw counts'!L$1246*10000</f>
        <v>0</v>
      </c>
      <c r="M666">
        <f>'Raw counts'!M666/'Raw counts'!M$1246*10000</f>
        <v>0</v>
      </c>
      <c r="N666">
        <f>'Raw counts'!N666/'Raw counts'!N$1246*10000</f>
        <v>0</v>
      </c>
      <c r="O666">
        <f>'Raw counts'!O666/'Raw counts'!O$1246*10000</f>
        <v>0</v>
      </c>
      <c r="P666">
        <f>'Raw counts'!P666/'Raw counts'!P$1246*10000</f>
        <v>0</v>
      </c>
      <c r="Q666">
        <f>'Raw counts'!Q666/'Raw counts'!Q$1246*10000</f>
        <v>0</v>
      </c>
      <c r="R666">
        <f>'Raw counts'!R666/'Raw counts'!R$1246*10000</f>
        <v>0</v>
      </c>
      <c r="S666">
        <f>'Raw counts'!S666/'Raw counts'!S$1246*10000</f>
        <v>0</v>
      </c>
      <c r="T666">
        <f>'Raw counts'!T666/'Raw counts'!T$1246*10000</f>
        <v>0</v>
      </c>
      <c r="U666">
        <f t="shared" si="40"/>
        <v>0</v>
      </c>
      <c r="V666" t="str">
        <f t="shared" si="41"/>
        <v/>
      </c>
      <c r="W666">
        <f t="shared" si="42"/>
        <v>0</v>
      </c>
      <c r="X666">
        <f t="shared" si="43"/>
        <v>0</v>
      </c>
    </row>
    <row r="667" spans="1:24" x14ac:dyDescent="0.25">
      <c r="A667">
        <v>675</v>
      </c>
      <c r="B667" t="s">
        <v>284</v>
      </c>
      <c r="C667">
        <v>25000</v>
      </c>
      <c r="D667">
        <v>119</v>
      </c>
      <c r="E667">
        <f>'Raw counts'!E667/'Raw counts'!E$1246*10000</f>
        <v>2.4523221509094646</v>
      </c>
      <c r="F667">
        <f>'Raw counts'!F667/'Raw counts'!F$1246*10000</f>
        <v>4.9956252865519941</v>
      </c>
      <c r="G667">
        <f>'Raw counts'!G667/'Raw counts'!G$1246*10000</f>
        <v>3.8629931700892257</v>
      </c>
      <c r="H667">
        <f>'Raw counts'!H667/'Raw counts'!H$1246*10000</f>
        <v>3.1303529638833263</v>
      </c>
      <c r="I667">
        <f>'Raw counts'!I667/'Raw counts'!I$1246*10000</f>
        <v>5.4191513822775175</v>
      </c>
      <c r="J667">
        <f>'Raw counts'!J667/'Raw counts'!J$1246*10000</f>
        <v>6.1003133369971136</v>
      </c>
      <c r="K667">
        <f>'Raw counts'!K667/'Raw counts'!K$1246*10000</f>
        <v>4.5098539428966866</v>
      </c>
      <c r="L667">
        <f>'Raw counts'!L667/'Raw counts'!L$1246*10000</f>
        <v>2.6727121516146841</v>
      </c>
      <c r="M667">
        <f>'Raw counts'!M667/'Raw counts'!M$1246*10000</f>
        <v>2.7108749562040253</v>
      </c>
      <c r="N667">
        <f>'Raw counts'!N667/'Raw counts'!N$1246*10000</f>
        <v>1.3876214756766418</v>
      </c>
      <c r="O667">
        <f>'Raw counts'!O667/'Raw counts'!O$1246*10000</f>
        <v>3.6031304350901578</v>
      </c>
      <c r="P667">
        <f>'Raw counts'!P667/'Raw counts'!P$1246*10000</f>
        <v>4.528591085642625</v>
      </c>
      <c r="Q667">
        <f>'Raw counts'!Q667/'Raw counts'!Q$1246*10000</f>
        <v>5.4404990751151567</v>
      </c>
      <c r="R667">
        <f>'Raw counts'!R667/'Raw counts'!R$1246*10000</f>
        <v>5.0379489539194573</v>
      </c>
      <c r="S667">
        <f>'Raw counts'!S667/'Raw counts'!S$1246*10000</f>
        <v>3.1480102706666022</v>
      </c>
      <c r="T667">
        <f>'Raw counts'!T667/'Raw counts'!T$1246*10000</f>
        <v>3.3788557351468573</v>
      </c>
      <c r="U667">
        <f t="shared" si="40"/>
        <v>1</v>
      </c>
      <c r="V667">
        <f t="shared" si="41"/>
        <v>0.50958441505804486</v>
      </c>
      <c r="W667">
        <f t="shared" si="42"/>
        <v>3.7241820817100675</v>
      </c>
      <c r="X667">
        <f t="shared" si="43"/>
        <v>4.1895059259301428</v>
      </c>
    </row>
    <row r="668" spans="1:24" x14ac:dyDescent="0.25">
      <c r="A668">
        <v>676</v>
      </c>
      <c r="B668" t="s">
        <v>894</v>
      </c>
      <c r="C668">
        <v>72600</v>
      </c>
      <c r="D668">
        <v>830</v>
      </c>
      <c r="E668">
        <f>'Raw counts'!E668/'Raw counts'!E$1246*10000</f>
        <v>0</v>
      </c>
      <c r="F668">
        <f>'Raw counts'!F668/'Raw counts'!F$1246*10000</f>
        <v>0</v>
      </c>
      <c r="G668">
        <f>'Raw counts'!G668/'Raw counts'!G$1246*10000</f>
        <v>0</v>
      </c>
      <c r="H668">
        <f>'Raw counts'!H668/'Raw counts'!H$1246*10000</f>
        <v>0</v>
      </c>
      <c r="I668">
        <f>'Raw counts'!I668/'Raw counts'!I$1246*10000</f>
        <v>0</v>
      </c>
      <c r="J668">
        <f>'Raw counts'!J668/'Raw counts'!J$1246*10000</f>
        <v>0</v>
      </c>
      <c r="K668">
        <f>'Raw counts'!K668/'Raw counts'!K$1246*10000</f>
        <v>0</v>
      </c>
      <c r="L668">
        <f>'Raw counts'!L668/'Raw counts'!L$1246*10000</f>
        <v>0</v>
      </c>
      <c r="M668">
        <f>'Raw counts'!M668/'Raw counts'!M$1246*10000</f>
        <v>0</v>
      </c>
      <c r="N668">
        <f>'Raw counts'!N668/'Raw counts'!N$1246*10000</f>
        <v>0</v>
      </c>
      <c r="O668">
        <f>'Raw counts'!O668/'Raw counts'!O$1246*10000</f>
        <v>0</v>
      </c>
      <c r="P668">
        <f>'Raw counts'!P668/'Raw counts'!P$1246*10000</f>
        <v>0</v>
      </c>
      <c r="Q668">
        <f>'Raw counts'!Q668/'Raw counts'!Q$1246*10000</f>
        <v>0</v>
      </c>
      <c r="R668">
        <f>'Raw counts'!R668/'Raw counts'!R$1246*10000</f>
        <v>0</v>
      </c>
      <c r="S668">
        <f>'Raw counts'!S668/'Raw counts'!S$1246*10000</f>
        <v>0</v>
      </c>
      <c r="T668">
        <f>'Raw counts'!T668/'Raw counts'!T$1246*10000</f>
        <v>0</v>
      </c>
      <c r="U668">
        <f t="shared" si="40"/>
        <v>0</v>
      </c>
      <c r="V668" t="str">
        <f t="shared" si="41"/>
        <v/>
      </c>
      <c r="W668">
        <f t="shared" si="42"/>
        <v>0</v>
      </c>
      <c r="X668">
        <f t="shared" si="43"/>
        <v>0</v>
      </c>
    </row>
    <row r="669" spans="1:24" x14ac:dyDescent="0.25">
      <c r="A669">
        <v>677</v>
      </c>
      <c r="B669" t="s">
        <v>895</v>
      </c>
      <c r="C669">
        <v>9800</v>
      </c>
      <c r="D669">
        <v>315</v>
      </c>
      <c r="E669">
        <f>'Raw counts'!E669/'Raw counts'!E$1246*10000</f>
        <v>0</v>
      </c>
      <c r="F669">
        <f>'Raw counts'!F669/'Raw counts'!F$1246*10000</f>
        <v>0</v>
      </c>
      <c r="G669">
        <f>'Raw counts'!G669/'Raw counts'!G$1246*10000</f>
        <v>0</v>
      </c>
      <c r="H669">
        <f>'Raw counts'!H669/'Raw counts'!H$1246*10000</f>
        <v>0</v>
      </c>
      <c r="I669">
        <f>'Raw counts'!I669/'Raw counts'!I$1246*10000</f>
        <v>0</v>
      </c>
      <c r="J669">
        <f>'Raw counts'!J669/'Raw counts'!J$1246*10000</f>
        <v>0</v>
      </c>
      <c r="K669">
        <f>'Raw counts'!K669/'Raw counts'!K$1246*10000</f>
        <v>0</v>
      </c>
      <c r="L669">
        <f>'Raw counts'!L669/'Raw counts'!L$1246*10000</f>
        <v>0</v>
      </c>
      <c r="M669">
        <f>'Raw counts'!M669/'Raw counts'!M$1246*10000</f>
        <v>0</v>
      </c>
      <c r="N669">
        <f>'Raw counts'!N669/'Raw counts'!N$1246*10000</f>
        <v>0</v>
      </c>
      <c r="O669">
        <f>'Raw counts'!O669/'Raw counts'!O$1246*10000</f>
        <v>0</v>
      </c>
      <c r="P669">
        <f>'Raw counts'!P669/'Raw counts'!P$1246*10000</f>
        <v>0</v>
      </c>
      <c r="Q669">
        <f>'Raw counts'!Q669/'Raw counts'!Q$1246*10000</f>
        <v>0</v>
      </c>
      <c r="R669">
        <f>'Raw counts'!R669/'Raw counts'!R$1246*10000</f>
        <v>0</v>
      </c>
      <c r="S669">
        <f>'Raw counts'!S669/'Raw counts'!S$1246*10000</f>
        <v>0</v>
      </c>
      <c r="T669">
        <f>'Raw counts'!T669/'Raw counts'!T$1246*10000</f>
        <v>0</v>
      </c>
      <c r="U669">
        <f t="shared" si="40"/>
        <v>0</v>
      </c>
      <c r="V669" t="str">
        <f t="shared" si="41"/>
        <v/>
      </c>
      <c r="W669">
        <f t="shared" si="42"/>
        <v>0</v>
      </c>
      <c r="X669">
        <f t="shared" si="43"/>
        <v>0</v>
      </c>
    </row>
    <row r="670" spans="1:24" x14ac:dyDescent="0.25">
      <c r="A670">
        <v>678</v>
      </c>
      <c r="B670" t="s">
        <v>285</v>
      </c>
      <c r="C670">
        <v>10900</v>
      </c>
      <c r="D670">
        <v>1011</v>
      </c>
      <c r="E670">
        <f>'Raw counts'!E670/'Raw counts'!E$1246*10000</f>
        <v>9.1652444023889093</v>
      </c>
      <c r="F670">
        <f>'Raw counts'!F670/'Raw counts'!F$1246*10000</f>
        <v>5.5575150872133232</v>
      </c>
      <c r="G670">
        <f>'Raw counts'!G670/'Raw counts'!G$1246*10000</f>
        <v>3.8729109959431129</v>
      </c>
      <c r="H670">
        <f>'Raw counts'!H670/'Raw counts'!H$1246*10000</f>
        <v>4.9940891215710872</v>
      </c>
      <c r="I670">
        <f>'Raw counts'!I670/'Raw counts'!I$1246*10000</f>
        <v>5.289722013853444</v>
      </c>
      <c r="J670">
        <f>'Raw counts'!J670/'Raw counts'!J$1246*10000</f>
        <v>13.948704686166117</v>
      </c>
      <c r="K670">
        <f>'Raw counts'!K670/'Raw counts'!K$1246*10000</f>
        <v>14.350601558216116</v>
      </c>
      <c r="L670">
        <f>'Raw counts'!L670/'Raw counts'!L$1246*10000</f>
        <v>5.5082291043429539</v>
      </c>
      <c r="M670">
        <f>'Raw counts'!M670/'Raw counts'!M$1246*10000</f>
        <v>9.7438052671106927</v>
      </c>
      <c r="N670">
        <f>'Raw counts'!N670/'Raw counts'!N$1246*10000</f>
        <v>9.3370462007394366</v>
      </c>
      <c r="O670">
        <f>'Raw counts'!O670/'Raw counts'!O$1246*10000</f>
        <v>5.601430995410098</v>
      </c>
      <c r="P670">
        <f>'Raw counts'!P670/'Raw counts'!P$1246*10000</f>
        <v>3.0804372329810819</v>
      </c>
      <c r="Q670">
        <f>'Raw counts'!Q670/'Raw counts'!Q$1246*10000</f>
        <v>5.718734644253467</v>
      </c>
      <c r="R670">
        <f>'Raw counts'!R670/'Raw counts'!R$1246*10000</f>
        <v>6.9278217521277767</v>
      </c>
      <c r="S670">
        <f>'Raw counts'!S670/'Raw counts'!S$1246*10000</f>
        <v>9.3817500332635984</v>
      </c>
      <c r="T670">
        <f>'Raw counts'!T670/'Raw counts'!T$1246*10000</f>
        <v>6.6211920466514176</v>
      </c>
      <c r="U670">
        <f t="shared" si="40"/>
        <v>1</v>
      </c>
      <c r="V670">
        <f t="shared" si="41"/>
        <v>0.26425990562557494</v>
      </c>
      <c r="W670">
        <f t="shared" si="42"/>
        <v>8.1767868437545186</v>
      </c>
      <c r="X670">
        <f t="shared" si="43"/>
        <v>6.2218944507812397</v>
      </c>
    </row>
    <row r="671" spans="1:24" x14ac:dyDescent="0.25">
      <c r="A671">
        <v>679</v>
      </c>
      <c r="B671" t="s">
        <v>896</v>
      </c>
      <c r="C671">
        <v>88400</v>
      </c>
      <c r="D671">
        <v>1117</v>
      </c>
      <c r="E671">
        <f>'Raw counts'!E671/'Raw counts'!E$1246*10000</f>
        <v>4.954186163453464E-2</v>
      </c>
      <c r="F671">
        <f>'Raw counts'!F671/'Raw counts'!F$1246*10000</f>
        <v>1.1237796013226602</v>
      </c>
      <c r="G671">
        <f>'Raw counts'!G671/'Raw counts'!G$1246*10000</f>
        <v>0.42646651171716737</v>
      </c>
      <c r="H671">
        <f>'Raw counts'!H671/'Raw counts'!H$1246*10000</f>
        <v>0</v>
      </c>
      <c r="I671">
        <f>'Raw counts'!I671/'Raw counts'!I$1246*10000</f>
        <v>1.2436474096400119</v>
      </c>
      <c r="J671">
        <f>'Raw counts'!J671/'Raw counts'!J$1246*10000</f>
        <v>0.10177166509219915</v>
      </c>
      <c r="K671">
        <f>'Raw counts'!K671/'Raw counts'!K$1246*10000</f>
        <v>0</v>
      </c>
      <c r="L671">
        <f>'Raw counts'!L671/'Raw counts'!L$1246*10000</f>
        <v>0.94969467316257827</v>
      </c>
      <c r="M671">
        <f>'Raw counts'!M671/'Raw counts'!M$1246*10000</f>
        <v>1.7049528026440407E-2</v>
      </c>
      <c r="N671">
        <f>'Raw counts'!N671/'Raw counts'!N$1246*10000</f>
        <v>0.29006776610189688</v>
      </c>
      <c r="O671">
        <f>'Raw counts'!O671/'Raw counts'!O$1246*10000</f>
        <v>5.6677462794915128</v>
      </c>
      <c r="P671">
        <f>'Raw counts'!P671/'Raw counts'!P$1246*10000</f>
        <v>1.99058948819456E-2</v>
      </c>
      <c r="Q671">
        <f>'Raw counts'!Q671/'Raw counts'!Q$1246*10000</f>
        <v>6.9558892284577345E-2</v>
      </c>
      <c r="R671">
        <f>'Raw counts'!R671/'Raw counts'!R$1246*10000</f>
        <v>0.24650514759238937</v>
      </c>
      <c r="S671">
        <f>'Raw counts'!S671/'Raw counts'!S$1246*10000</f>
        <v>1.4551054668369008</v>
      </c>
      <c r="T671">
        <f>'Raw counts'!T671/'Raw counts'!T$1246*10000</f>
        <v>0</v>
      </c>
      <c r="U671">
        <f t="shared" si="40"/>
        <v>1</v>
      </c>
      <c r="V671">
        <f t="shared" si="41"/>
        <v>0.27258672840927395</v>
      </c>
      <c r="W671">
        <f t="shared" si="42"/>
        <v>0.42020190166974886</v>
      </c>
      <c r="X671">
        <f t="shared" si="43"/>
        <v>1.2431369468478877</v>
      </c>
    </row>
    <row r="672" spans="1:24" x14ac:dyDescent="0.25">
      <c r="A672">
        <v>680</v>
      </c>
      <c r="B672" t="s">
        <v>286</v>
      </c>
      <c r="C672">
        <v>23200</v>
      </c>
      <c r="D672">
        <v>746</v>
      </c>
      <c r="E672">
        <f>'Raw counts'!E672/'Raw counts'!E$1246*10000</f>
        <v>7.9266978615255418E-2</v>
      </c>
      <c r="F672">
        <f>'Raw counts'!F672/'Raw counts'!F$1246*10000</f>
        <v>8.9713497584582136E-2</v>
      </c>
      <c r="G672">
        <f>'Raw counts'!G672/'Raw counts'!G$1246*10000</f>
        <v>7.934260683110092E-2</v>
      </c>
      <c r="H672">
        <f>'Raw counts'!H672/'Raw counts'!H$1246*10000</f>
        <v>0.13269318922048784</v>
      </c>
      <c r="I672">
        <f>'Raw counts'!I672/'Raw counts'!I$1246*10000</f>
        <v>9.0037821512399058E-2</v>
      </c>
      <c r="J672">
        <f>'Raw counts'!J672/'Raw counts'!J$1246*10000</f>
        <v>0.19157019311472781</v>
      </c>
      <c r="K672">
        <f>'Raw counts'!K672/'Raw counts'!K$1246*10000</f>
        <v>4.1051986476302739E-2</v>
      </c>
      <c r="L672">
        <f>'Raw counts'!L672/'Raw counts'!L$1246*10000</f>
        <v>8.8185933936525129E-2</v>
      </c>
      <c r="M672">
        <f>'Raw counts'!M672/'Raw counts'!M$1246*10000</f>
        <v>8.5247640132202034E-3</v>
      </c>
      <c r="N672">
        <f>'Raw counts'!N672/'Raw counts'!N$1246*10000</f>
        <v>3.9198346770526603E-2</v>
      </c>
      <c r="O672">
        <f>'Raw counts'!O672/'Raw counts'!O$1246*10000</f>
        <v>5.305222726513116E-2</v>
      </c>
      <c r="P672">
        <f>'Raw counts'!P672/'Raw counts'!P$1246*10000</f>
        <v>0.14929421161459203</v>
      </c>
      <c r="Q672">
        <f>'Raw counts'!Q672/'Raw counts'!Q$1246*10000</f>
        <v>3.9747938448329911E-2</v>
      </c>
      <c r="R672">
        <f>'Raw counts'!R672/'Raw counts'!R$1246*10000</f>
        <v>9.7574954255320784E-2</v>
      </c>
      <c r="S672">
        <f>'Raw counts'!S672/'Raw counts'!S$1246*10000</f>
        <v>6.2280778736209762E-2</v>
      </c>
      <c r="T672">
        <f>'Raw counts'!T672/'Raw counts'!T$1246*10000</f>
        <v>3.4129855910574318E-2</v>
      </c>
      <c r="U672">
        <f t="shared" si="40"/>
        <v>1</v>
      </c>
      <c r="V672">
        <f t="shared" si="41"/>
        <v>0.66053515152526932</v>
      </c>
      <c r="W672">
        <f t="shared" si="42"/>
        <v>8.3958531807512782E-2</v>
      </c>
      <c r="X672">
        <f t="shared" si="43"/>
        <v>7.2679994371692994E-2</v>
      </c>
    </row>
    <row r="673" spans="1:24" x14ac:dyDescent="0.25">
      <c r="A673">
        <v>681</v>
      </c>
      <c r="B673" t="s">
        <v>287</v>
      </c>
      <c r="C673">
        <v>114600</v>
      </c>
      <c r="D673">
        <v>46</v>
      </c>
      <c r="E673">
        <f>'Raw counts'!E673/'Raw counts'!E$1246*10000</f>
        <v>0.16348814339396434</v>
      </c>
      <c r="F673">
        <f>'Raw counts'!F673/'Raw counts'!F$1246*10000</f>
        <v>0.1652617060768618</v>
      </c>
      <c r="G673">
        <f>'Raw counts'!G673/'Raw counts'!G$1246*10000</f>
        <v>0.37687738244772928</v>
      </c>
      <c r="H673">
        <f>'Raw counts'!H673/'Raw counts'!H$1246*10000</f>
        <v>0.28348090424376943</v>
      </c>
      <c r="I673">
        <f>'Raw counts'!I673/'Raw counts'!I$1246*10000</f>
        <v>0.40517019680579575</v>
      </c>
      <c r="J673">
        <f>'Raw counts'!J673/'Raw counts'!J$1246*10000</f>
        <v>4.7892548278681953E-2</v>
      </c>
      <c r="K673">
        <f>'Raw counts'!K673/'Raw counts'!K$1246*10000</f>
        <v>0.22871821036797241</v>
      </c>
      <c r="L673">
        <f>'Raw counts'!L673/'Raw counts'!L$1246*10000</f>
        <v>0.30525900208797158</v>
      </c>
      <c r="M673">
        <f>'Raw counts'!M673/'Raw counts'!M$1246*10000</f>
        <v>5.9673348092541427E-2</v>
      </c>
      <c r="N673">
        <f>'Raw counts'!N673/'Raw counts'!N$1246*10000</f>
        <v>0.15679338708210641</v>
      </c>
      <c r="O673">
        <f>'Raw counts'!O673/'Raw counts'!O$1246*10000</f>
        <v>0.18126177648919811</v>
      </c>
      <c r="P673">
        <f>'Raw counts'!P673/'Raw counts'!P$1246*10000</f>
        <v>0.35332963415453444</v>
      </c>
      <c r="Q673">
        <f>'Raw counts'!Q673/'Raw counts'!Q$1246*10000</f>
        <v>0.2931410460564331</v>
      </c>
      <c r="R673">
        <f>'Raw counts'!R673/'Raw counts'!R$1246*10000</f>
        <v>0.17460781287794244</v>
      </c>
      <c r="S673">
        <f>'Raw counts'!S673/'Raw counts'!S$1246*10000</f>
        <v>0.21515178108872463</v>
      </c>
      <c r="T673">
        <f>'Raw counts'!T673/'Raw counts'!T$1246*10000</f>
        <v>0.10921553891383781</v>
      </c>
      <c r="U673">
        <f t="shared" si="40"/>
        <v>1</v>
      </c>
      <c r="V673">
        <f t="shared" si="41"/>
        <v>0.97478502431776159</v>
      </c>
      <c r="W673">
        <f t="shared" si="42"/>
        <v>0.21926148288773942</v>
      </c>
      <c r="X673">
        <f t="shared" si="43"/>
        <v>0.22111793159677842</v>
      </c>
    </row>
    <row r="674" spans="1:24" x14ac:dyDescent="0.25">
      <c r="A674">
        <v>682</v>
      </c>
      <c r="B674" t="s">
        <v>897</v>
      </c>
      <c r="C674">
        <v>91100</v>
      </c>
      <c r="D674">
        <v>651</v>
      </c>
      <c r="E674">
        <f>'Raw counts'!E674/'Raw counts'!E$1246*10000</f>
        <v>0</v>
      </c>
      <c r="F674">
        <f>'Raw counts'!F674/'Raw counts'!F$1246*10000</f>
        <v>0</v>
      </c>
      <c r="G674">
        <f>'Raw counts'!G674/'Raw counts'!G$1246*10000</f>
        <v>0</v>
      </c>
      <c r="H674">
        <f>'Raw counts'!H674/'Raw counts'!H$1246*10000</f>
        <v>0</v>
      </c>
      <c r="I674">
        <f>'Raw counts'!I674/'Raw counts'!I$1246*10000</f>
        <v>0</v>
      </c>
      <c r="J674">
        <f>'Raw counts'!J674/'Raw counts'!J$1246*10000</f>
        <v>0</v>
      </c>
      <c r="K674">
        <f>'Raw counts'!K674/'Raw counts'!K$1246*10000</f>
        <v>0</v>
      </c>
      <c r="L674">
        <f>'Raw counts'!L674/'Raw counts'!L$1246*10000</f>
        <v>0</v>
      </c>
      <c r="M674">
        <f>'Raw counts'!M674/'Raw counts'!M$1246*10000</f>
        <v>0</v>
      </c>
      <c r="N674">
        <f>'Raw counts'!N674/'Raw counts'!N$1246*10000</f>
        <v>0</v>
      </c>
      <c r="O674">
        <f>'Raw counts'!O674/'Raw counts'!O$1246*10000</f>
        <v>0</v>
      </c>
      <c r="P674">
        <f>'Raw counts'!P674/'Raw counts'!P$1246*10000</f>
        <v>0</v>
      </c>
      <c r="Q674">
        <f>'Raw counts'!Q674/'Raw counts'!Q$1246*10000</f>
        <v>0</v>
      </c>
      <c r="R674">
        <f>'Raw counts'!R674/'Raw counts'!R$1246*10000</f>
        <v>0</v>
      </c>
      <c r="S674">
        <f>'Raw counts'!S674/'Raw counts'!S$1246*10000</f>
        <v>0</v>
      </c>
      <c r="T674">
        <f>'Raw counts'!T674/'Raw counts'!T$1246*10000</f>
        <v>0</v>
      </c>
      <c r="U674">
        <f t="shared" si="40"/>
        <v>0</v>
      </c>
      <c r="V674" t="str">
        <f t="shared" si="41"/>
        <v/>
      </c>
      <c r="W674">
        <f t="shared" si="42"/>
        <v>0</v>
      </c>
      <c r="X674">
        <f t="shared" si="43"/>
        <v>0</v>
      </c>
    </row>
    <row r="675" spans="1:24" x14ac:dyDescent="0.25">
      <c r="A675">
        <v>683</v>
      </c>
      <c r="B675" t="s">
        <v>898</v>
      </c>
      <c r="C675">
        <v>27700</v>
      </c>
      <c r="D675">
        <v>22</v>
      </c>
      <c r="E675">
        <f>'Raw counts'!E675/'Raw counts'!E$1246*10000</f>
        <v>0</v>
      </c>
      <c r="F675">
        <f>'Raw counts'!F675/'Raw counts'!F$1246*10000</f>
        <v>0</v>
      </c>
      <c r="G675">
        <f>'Raw counts'!G675/'Raw counts'!G$1246*10000</f>
        <v>0</v>
      </c>
      <c r="H675">
        <f>'Raw counts'!H675/'Raw counts'!H$1246*10000</f>
        <v>0</v>
      </c>
      <c r="I675">
        <f>'Raw counts'!I675/'Raw counts'!I$1246*10000</f>
        <v>0</v>
      </c>
      <c r="J675">
        <f>'Raw counts'!J675/'Raw counts'!J$1246*10000</f>
        <v>0</v>
      </c>
      <c r="K675">
        <f>'Raw counts'!K675/'Raw counts'!K$1246*10000</f>
        <v>0</v>
      </c>
      <c r="L675">
        <f>'Raw counts'!L675/'Raw counts'!L$1246*10000</f>
        <v>0</v>
      </c>
      <c r="M675">
        <f>'Raw counts'!M675/'Raw counts'!M$1246*10000</f>
        <v>0</v>
      </c>
      <c r="N675">
        <f>'Raw counts'!N675/'Raw counts'!N$1246*10000</f>
        <v>0</v>
      </c>
      <c r="O675">
        <f>'Raw counts'!O675/'Raw counts'!O$1246*10000</f>
        <v>0</v>
      </c>
      <c r="P675">
        <f>'Raw counts'!P675/'Raw counts'!P$1246*10000</f>
        <v>0</v>
      </c>
      <c r="Q675">
        <f>'Raw counts'!Q675/'Raw counts'!Q$1246*10000</f>
        <v>0</v>
      </c>
      <c r="R675">
        <f>'Raw counts'!R675/'Raw counts'!R$1246*10000</f>
        <v>0</v>
      </c>
      <c r="S675">
        <f>'Raw counts'!S675/'Raw counts'!S$1246*10000</f>
        <v>0</v>
      </c>
      <c r="T675">
        <f>'Raw counts'!T675/'Raw counts'!T$1246*10000</f>
        <v>0</v>
      </c>
      <c r="U675">
        <f t="shared" si="40"/>
        <v>0</v>
      </c>
      <c r="V675" t="str">
        <f t="shared" si="41"/>
        <v/>
      </c>
      <c r="W675">
        <f t="shared" si="42"/>
        <v>0</v>
      </c>
      <c r="X675">
        <f t="shared" si="43"/>
        <v>0</v>
      </c>
    </row>
    <row r="676" spans="1:24" x14ac:dyDescent="0.25">
      <c r="A676">
        <v>684</v>
      </c>
      <c r="B676" t="s">
        <v>899</v>
      </c>
      <c r="C676">
        <v>72700</v>
      </c>
      <c r="D676">
        <v>830</v>
      </c>
      <c r="E676">
        <f>'Raw counts'!E676/'Raw counts'!E$1246*10000</f>
        <v>0</v>
      </c>
      <c r="F676">
        <f>'Raw counts'!F676/'Raw counts'!F$1246*10000</f>
        <v>0</v>
      </c>
      <c r="G676">
        <f>'Raw counts'!G676/'Raw counts'!G$1246*10000</f>
        <v>0</v>
      </c>
      <c r="H676">
        <f>'Raw counts'!H676/'Raw counts'!H$1246*10000</f>
        <v>0</v>
      </c>
      <c r="I676">
        <f>'Raw counts'!I676/'Raw counts'!I$1246*10000</f>
        <v>0</v>
      </c>
      <c r="J676">
        <f>'Raw counts'!J676/'Raw counts'!J$1246*10000</f>
        <v>0</v>
      </c>
      <c r="K676">
        <f>'Raw counts'!K676/'Raw counts'!K$1246*10000</f>
        <v>0</v>
      </c>
      <c r="L676">
        <f>'Raw counts'!L676/'Raw counts'!L$1246*10000</f>
        <v>0</v>
      </c>
      <c r="M676">
        <f>'Raw counts'!M676/'Raw counts'!M$1246*10000</f>
        <v>0</v>
      </c>
      <c r="N676">
        <f>'Raw counts'!N676/'Raw counts'!N$1246*10000</f>
        <v>0</v>
      </c>
      <c r="O676">
        <f>'Raw counts'!O676/'Raw counts'!O$1246*10000</f>
        <v>0</v>
      </c>
      <c r="P676">
        <f>'Raw counts'!P676/'Raw counts'!P$1246*10000</f>
        <v>0</v>
      </c>
      <c r="Q676">
        <f>'Raw counts'!Q676/'Raw counts'!Q$1246*10000</f>
        <v>0</v>
      </c>
      <c r="R676">
        <f>'Raw counts'!R676/'Raw counts'!R$1246*10000</f>
        <v>0</v>
      </c>
      <c r="S676">
        <f>'Raw counts'!S676/'Raw counts'!S$1246*10000</f>
        <v>0</v>
      </c>
      <c r="T676">
        <f>'Raw counts'!T676/'Raw counts'!T$1246*10000</f>
        <v>0</v>
      </c>
      <c r="U676">
        <f t="shared" si="40"/>
        <v>0</v>
      </c>
      <c r="V676" t="str">
        <f t="shared" si="41"/>
        <v/>
      </c>
      <c r="W676">
        <f t="shared" si="42"/>
        <v>0</v>
      </c>
      <c r="X676">
        <f t="shared" si="43"/>
        <v>0</v>
      </c>
    </row>
    <row r="677" spans="1:24" x14ac:dyDescent="0.25">
      <c r="A677">
        <v>685</v>
      </c>
      <c r="B677" t="s">
        <v>288</v>
      </c>
      <c r="C677">
        <v>63900</v>
      </c>
      <c r="D677">
        <v>637</v>
      </c>
      <c r="E677">
        <f>'Raw counts'!E677/'Raw counts'!E$1246*10000</f>
        <v>37.423922278727467</v>
      </c>
      <c r="F677">
        <f>'Raw counts'!F677/'Raw counts'!F$1246*10000</f>
        <v>32.107988609218864</v>
      </c>
      <c r="G677">
        <f>'Raw counts'!G677/'Raw counts'!G$1246*10000</f>
        <v>41.590402718277716</v>
      </c>
      <c r="H677">
        <f>'Raw counts'!H677/'Raw counts'!H$1246*10000</f>
        <v>35.296388332649762</v>
      </c>
      <c r="I677">
        <f>'Raw counts'!I677/'Raw counts'!I$1246*10000</f>
        <v>33.145173044251905</v>
      </c>
      <c r="J677">
        <f>'Raw counts'!J677/'Raw counts'!J$1246*10000</f>
        <v>21.65940495903391</v>
      </c>
      <c r="K677">
        <f>'Raw counts'!K677/'Raw counts'!K$1246*10000</f>
        <v>30.777260718233826</v>
      </c>
      <c r="L677">
        <f>'Raw counts'!L677/'Raw counts'!L$1246*10000</f>
        <v>19.719731534882964</v>
      </c>
      <c r="M677">
        <f>'Raw counts'!M677/'Raw counts'!M$1246*10000</f>
        <v>5.5069975525402519</v>
      </c>
      <c r="N677">
        <f>'Raw counts'!N677/'Raw counts'!N$1246*10000</f>
        <v>26.043381594337877</v>
      </c>
      <c r="O677">
        <f>'Raw counts'!O677/'Raw counts'!O$1246*10000</f>
        <v>16.561136944598442</v>
      </c>
      <c r="P677">
        <f>'Raw counts'!P677/'Raw counts'!P$1246*10000</f>
        <v>31.998726022727553</v>
      </c>
      <c r="Q677">
        <f>'Raw counts'!Q677/'Raw counts'!Q$1246*10000</f>
        <v>27.798714452300736</v>
      </c>
      <c r="R677">
        <f>'Raw counts'!R677/'Raw counts'!R$1246*10000</f>
        <v>28.841102268309555</v>
      </c>
      <c r="S677">
        <f>'Raw counts'!S677/'Raw counts'!S$1246*10000</f>
        <v>25.727623507030653</v>
      </c>
      <c r="T677">
        <f>'Raw counts'!T677/'Raw counts'!T$1246*10000</f>
        <v>4.1297125651794921</v>
      </c>
      <c r="U677">
        <f t="shared" si="40"/>
        <v>1</v>
      </c>
      <c r="V677">
        <f t="shared" si="41"/>
        <v>0.30046261920943873</v>
      </c>
      <c r="W677">
        <f t="shared" si="42"/>
        <v>28.327065134215456</v>
      </c>
      <c r="X677">
        <f t="shared" si="43"/>
        <v>22.50950262669107</v>
      </c>
    </row>
    <row r="678" spans="1:24" x14ac:dyDescent="0.25">
      <c r="A678">
        <v>686</v>
      </c>
      <c r="B678" t="s">
        <v>900</v>
      </c>
      <c r="C678">
        <v>3300</v>
      </c>
      <c r="D678">
        <v>322</v>
      </c>
      <c r="E678">
        <f>'Raw counts'!E678/'Raw counts'!E$1246*10000</f>
        <v>0</v>
      </c>
      <c r="F678">
        <f>'Raw counts'!F678/'Raw counts'!F$1246*10000</f>
        <v>0</v>
      </c>
      <c r="G678">
        <f>'Raw counts'!G678/'Raw counts'!G$1246*10000</f>
        <v>0</v>
      </c>
      <c r="H678">
        <f>'Raw counts'!H678/'Raw counts'!H$1246*10000</f>
        <v>0</v>
      </c>
      <c r="I678">
        <f>'Raw counts'!I678/'Raw counts'!I$1246*10000</f>
        <v>0</v>
      </c>
      <c r="J678">
        <f>'Raw counts'!J678/'Raw counts'!J$1246*10000</f>
        <v>0</v>
      </c>
      <c r="K678">
        <f>'Raw counts'!K678/'Raw counts'!K$1246*10000</f>
        <v>0</v>
      </c>
      <c r="L678">
        <f>'Raw counts'!L678/'Raw counts'!L$1246*10000</f>
        <v>0</v>
      </c>
      <c r="M678">
        <f>'Raw counts'!M678/'Raw counts'!M$1246*10000</f>
        <v>0</v>
      </c>
      <c r="N678">
        <f>'Raw counts'!N678/'Raw counts'!N$1246*10000</f>
        <v>0</v>
      </c>
      <c r="O678">
        <f>'Raw counts'!O678/'Raw counts'!O$1246*10000</f>
        <v>0</v>
      </c>
      <c r="P678">
        <f>'Raw counts'!P678/'Raw counts'!P$1246*10000</f>
        <v>0</v>
      </c>
      <c r="Q678">
        <f>'Raw counts'!Q678/'Raw counts'!Q$1246*10000</f>
        <v>0</v>
      </c>
      <c r="R678">
        <f>'Raw counts'!R678/'Raw counts'!R$1246*10000</f>
        <v>0</v>
      </c>
      <c r="S678">
        <f>'Raw counts'!S678/'Raw counts'!S$1246*10000</f>
        <v>0</v>
      </c>
      <c r="T678">
        <f>'Raw counts'!T678/'Raw counts'!T$1246*10000</f>
        <v>0</v>
      </c>
      <c r="U678">
        <f t="shared" si="40"/>
        <v>0</v>
      </c>
      <c r="V678" t="str">
        <f t="shared" si="41"/>
        <v/>
      </c>
      <c r="W678">
        <f t="shared" si="42"/>
        <v>0</v>
      </c>
      <c r="X678">
        <f t="shared" si="43"/>
        <v>0</v>
      </c>
    </row>
    <row r="679" spans="1:24" x14ac:dyDescent="0.25">
      <c r="A679">
        <v>687</v>
      </c>
      <c r="B679" t="s">
        <v>289</v>
      </c>
      <c r="C679">
        <v>27000</v>
      </c>
      <c r="D679">
        <v>886</v>
      </c>
      <c r="E679">
        <f>'Raw counts'!E679/'Raw counts'!E$1246*10000</f>
        <v>9.3931369659077681</v>
      </c>
      <c r="F679">
        <f>'Raw counts'!F679/'Raw counts'!F$1246*10000</f>
        <v>21.729553467591941</v>
      </c>
      <c r="G679">
        <f>'Raw counts'!G679/'Raw counts'!G$1246*10000</f>
        <v>62.968276346332466</v>
      </c>
      <c r="H679">
        <f>'Raw counts'!H679/'Raw counts'!H$1246*10000</f>
        <v>48.240005790248254</v>
      </c>
      <c r="I679">
        <f>'Raw counts'!I679/'Raw counts'!I$1246*10000</f>
        <v>17.495474192628041</v>
      </c>
      <c r="J679">
        <f>'Raw counts'!J679/'Raw counts'!J$1246*10000</f>
        <v>72.539250936598648</v>
      </c>
      <c r="K679">
        <f>'Raw counts'!K679/'Raw counts'!K$1246*10000</f>
        <v>60.117701909797056</v>
      </c>
      <c r="L679">
        <f>'Raw counts'!L679/'Raw counts'!L$1246*10000</f>
        <v>28.246632993206969</v>
      </c>
      <c r="M679">
        <f>'Raw counts'!M679/'Raw counts'!M$1246*10000</f>
        <v>48.343936718971776</v>
      </c>
      <c r="N679">
        <f>'Raw counts'!N679/'Raw counts'!N$1246*10000</f>
        <v>27.768108852241049</v>
      </c>
      <c r="O679">
        <f>'Raw counts'!O679/'Raw counts'!O$1246*10000</f>
        <v>22.803615686128875</v>
      </c>
      <c r="P679">
        <f>'Raw counts'!P679/'Raw counts'!P$1246*10000</f>
        <v>17.910328920030555</v>
      </c>
      <c r="Q679">
        <f>'Raw counts'!Q679/'Raw counts'!Q$1246*10000</f>
        <v>35.882451434229829</v>
      </c>
      <c r="R679">
        <f>'Raw counts'!R679/'Raw counts'!R$1246*10000</f>
        <v>23.022553680347531</v>
      </c>
      <c r="S679">
        <f>'Raw counts'!S679/'Raw counts'!S$1246*10000</f>
        <v>23.666695919759711</v>
      </c>
      <c r="T679">
        <f>'Raw counts'!T679/'Raw counts'!T$1246*10000</f>
        <v>29.774886296385034</v>
      </c>
      <c r="U679">
        <f t="shared" si="40"/>
        <v>1</v>
      </c>
      <c r="V679">
        <f t="shared" si="41"/>
        <v>0.14355660969014419</v>
      </c>
      <c r="W679">
        <f t="shared" si="42"/>
        <v>39.684207817352394</v>
      </c>
      <c r="X679">
        <f t="shared" si="43"/>
        <v>25.510088656146923</v>
      </c>
    </row>
    <row r="680" spans="1:24" x14ac:dyDescent="0.25">
      <c r="A680">
        <v>688</v>
      </c>
      <c r="B680" t="s">
        <v>901</v>
      </c>
      <c r="C680">
        <v>300</v>
      </c>
      <c r="D680">
        <v>567</v>
      </c>
      <c r="E680">
        <f>'Raw counts'!E680/'Raw counts'!E$1246*10000</f>
        <v>0</v>
      </c>
      <c r="F680">
        <f>'Raw counts'!F680/'Raw counts'!F$1246*10000</f>
        <v>0</v>
      </c>
      <c r="G680">
        <f>'Raw counts'!G680/'Raw counts'!G$1246*10000</f>
        <v>0</v>
      </c>
      <c r="H680">
        <f>'Raw counts'!H680/'Raw counts'!H$1246*10000</f>
        <v>0</v>
      </c>
      <c r="I680">
        <f>'Raw counts'!I680/'Raw counts'!I$1246*10000</f>
        <v>0</v>
      </c>
      <c r="J680">
        <f>'Raw counts'!J680/'Raw counts'!J$1246*10000</f>
        <v>0</v>
      </c>
      <c r="K680">
        <f>'Raw counts'!K680/'Raw counts'!K$1246*10000</f>
        <v>0</v>
      </c>
      <c r="L680">
        <f>'Raw counts'!L680/'Raw counts'!L$1246*10000</f>
        <v>0</v>
      </c>
      <c r="M680">
        <f>'Raw counts'!M680/'Raw counts'!M$1246*10000</f>
        <v>0</v>
      </c>
      <c r="N680">
        <f>'Raw counts'!N680/'Raw counts'!N$1246*10000</f>
        <v>0</v>
      </c>
      <c r="O680">
        <f>'Raw counts'!O680/'Raw counts'!O$1246*10000</f>
        <v>0</v>
      </c>
      <c r="P680">
        <f>'Raw counts'!P680/'Raw counts'!P$1246*10000</f>
        <v>0</v>
      </c>
      <c r="Q680">
        <f>'Raw counts'!Q680/'Raw counts'!Q$1246*10000</f>
        <v>0</v>
      </c>
      <c r="R680">
        <f>'Raw counts'!R680/'Raw counts'!R$1246*10000</f>
        <v>0</v>
      </c>
      <c r="S680">
        <f>'Raw counts'!S680/'Raw counts'!S$1246*10000</f>
        <v>0</v>
      </c>
      <c r="T680">
        <f>'Raw counts'!T680/'Raw counts'!T$1246*10000</f>
        <v>0</v>
      </c>
      <c r="U680">
        <f t="shared" si="40"/>
        <v>0</v>
      </c>
      <c r="V680" t="str">
        <f t="shared" si="41"/>
        <v/>
      </c>
      <c r="W680">
        <f t="shared" si="42"/>
        <v>0</v>
      </c>
      <c r="X680">
        <f t="shared" si="43"/>
        <v>0</v>
      </c>
    </row>
    <row r="681" spans="1:24" x14ac:dyDescent="0.25">
      <c r="A681">
        <v>689</v>
      </c>
      <c r="B681" t="s">
        <v>290</v>
      </c>
      <c r="C681">
        <v>73900</v>
      </c>
      <c r="D681">
        <v>141</v>
      </c>
      <c r="E681">
        <f>'Raw counts'!E681/'Raw counts'!E$1246*10000</f>
        <v>0.28734279748030095</v>
      </c>
      <c r="F681">
        <f>'Raw counts'!F681/'Raw counts'!F$1246*10000</f>
        <v>0.36357575336909592</v>
      </c>
      <c r="G681">
        <f>'Raw counts'!G681/'Raw counts'!G$1246*10000</f>
        <v>0.15372630073525803</v>
      </c>
      <c r="H681">
        <f>'Raw counts'!H681/'Raw counts'!H$1246*10000</f>
        <v>2.4126034403725058E-2</v>
      </c>
      <c r="I681">
        <f>'Raw counts'!I681/'Raw counts'!I$1246*10000</f>
        <v>5.6273638445249411E-3</v>
      </c>
      <c r="J681">
        <f>'Raw counts'!J681/'Raw counts'!J$1246*10000</f>
        <v>0.72437479271506444</v>
      </c>
      <c r="K681">
        <f>'Raw counts'!K681/'Raw counts'!K$1246*10000</f>
        <v>0.95592482794819233</v>
      </c>
      <c r="L681">
        <f>'Raw counts'!L681/'Raw counts'!L$1246*10000</f>
        <v>2.1842977482739299</v>
      </c>
      <c r="M681">
        <f>'Raw counts'!M681/'Raw counts'!M$1246*10000</f>
        <v>0.10229716815864244</v>
      </c>
      <c r="N681">
        <f>'Raw counts'!N681/'Raw counts'!N$1246*10000</f>
        <v>0.10975537095747451</v>
      </c>
      <c r="O681">
        <f>'Raw counts'!O681/'Raw counts'!O$1246*10000</f>
        <v>2.8250311018682339</v>
      </c>
      <c r="P681">
        <f>'Raw counts'!P681/'Raw counts'!P$1246*10000</f>
        <v>0.14431773789410562</v>
      </c>
      <c r="Q681">
        <f>'Raw counts'!Q681/'Raw counts'!Q$1246*10000</f>
        <v>7.9495876896659823E-2</v>
      </c>
      <c r="R681">
        <f>'Raw counts'!R681/'Raw counts'!R$1246*10000</f>
        <v>0.89871668393058624</v>
      </c>
      <c r="S681">
        <f>'Raw counts'!S681/'Raw counts'!S$1246*10000</f>
        <v>0.33405144958512506</v>
      </c>
      <c r="T681">
        <f>'Raw counts'!T681/'Raw counts'!T$1246*10000</f>
        <v>1.1740670433237566</v>
      </c>
      <c r="U681">
        <f t="shared" si="40"/>
        <v>1</v>
      </c>
      <c r="V681">
        <f t="shared" si="41"/>
        <v>0.33990151983369798</v>
      </c>
      <c r="W681">
        <f t="shared" si="42"/>
        <v>0.49110481578862081</v>
      </c>
      <c r="X681">
        <f t="shared" si="43"/>
        <v>0.90927998224974471</v>
      </c>
    </row>
    <row r="682" spans="1:24" x14ac:dyDescent="0.25">
      <c r="A682">
        <v>690</v>
      </c>
      <c r="B682" t="s">
        <v>291</v>
      </c>
      <c r="C682">
        <v>114500</v>
      </c>
      <c r="D682">
        <v>46</v>
      </c>
      <c r="E682">
        <f>'Raw counts'!E682/'Raw counts'!E$1246*10000</f>
        <v>3.0220535597066132</v>
      </c>
      <c r="F682">
        <f>'Raw counts'!F682/'Raw counts'!F$1246*10000</f>
        <v>4.3534655143676169</v>
      </c>
      <c r="G682">
        <f>'Raw counts'!G682/'Raw counts'!G$1246*10000</f>
        <v>6.6994913643010827</v>
      </c>
      <c r="H682">
        <f>'Raw counts'!H682/'Raw counts'!H$1246*10000</f>
        <v>2.5392651209920625</v>
      </c>
      <c r="I682">
        <f>'Raw counts'!I682/'Raw counts'!I$1246*10000</f>
        <v>5.6723827552811406</v>
      </c>
      <c r="J682">
        <f>'Raw counts'!J682/'Raw counts'!J$1246*10000</f>
        <v>0.11374480216186963</v>
      </c>
      <c r="K682">
        <f>'Raw counts'!K682/'Raw counts'!K$1246*10000</f>
        <v>1.8766622389166967</v>
      </c>
      <c r="L682">
        <f>'Raw counts'!L682/'Raw counts'!L$1246*10000</f>
        <v>1.3092219422884113</v>
      </c>
      <c r="M682">
        <f>'Raw counts'!M682/'Raw counts'!M$1246*10000</f>
        <v>0.72460494112371743</v>
      </c>
      <c r="N682">
        <f>'Raw counts'!N682/'Raw counts'!N$1246*10000</f>
        <v>4.1001470721970827</v>
      </c>
      <c r="O682">
        <f>'Raw counts'!O682/'Raw counts'!O$1246*10000</f>
        <v>5.0532246470037432</v>
      </c>
      <c r="P682">
        <f>'Raw counts'!P682/'Raw counts'!P$1246*10000</f>
        <v>4.0458731347554435</v>
      </c>
      <c r="Q682">
        <f>'Raw counts'!Q682/'Raw counts'!Q$1246*10000</f>
        <v>4.6057923677002286</v>
      </c>
      <c r="R682">
        <f>'Raw counts'!R682/'Raw counts'!R$1246*10000</f>
        <v>4.1443677938970458</v>
      </c>
      <c r="S682">
        <f>'Raw counts'!S682/'Raw counts'!S$1246*10000</f>
        <v>3.4707379422996896</v>
      </c>
      <c r="T682">
        <f>'Raw counts'!T682/'Raw counts'!T$1246*10000</f>
        <v>0.98976582140665514</v>
      </c>
      <c r="U682">
        <f t="shared" si="40"/>
        <v>1</v>
      </c>
      <c r="V682">
        <f t="shared" si="41"/>
        <v>0.50756237009051475</v>
      </c>
      <c r="W682">
        <f t="shared" si="42"/>
        <v>3.0411039311336294</v>
      </c>
      <c r="X682">
        <f t="shared" si="43"/>
        <v>3.7182936178438015</v>
      </c>
    </row>
    <row r="683" spans="1:24" x14ac:dyDescent="0.25">
      <c r="A683">
        <v>691</v>
      </c>
      <c r="B683" t="s">
        <v>902</v>
      </c>
      <c r="C683">
        <v>91200</v>
      </c>
      <c r="D683">
        <v>651</v>
      </c>
      <c r="E683">
        <f>'Raw counts'!E683/'Raw counts'!E$1246*10000</f>
        <v>0</v>
      </c>
      <c r="F683">
        <f>'Raw counts'!F683/'Raw counts'!F$1246*10000</f>
        <v>0</v>
      </c>
      <c r="G683">
        <f>'Raw counts'!G683/'Raw counts'!G$1246*10000</f>
        <v>0</v>
      </c>
      <c r="H683">
        <f>'Raw counts'!H683/'Raw counts'!H$1246*10000</f>
        <v>0</v>
      </c>
      <c r="I683">
        <f>'Raw counts'!I683/'Raw counts'!I$1246*10000</f>
        <v>0</v>
      </c>
      <c r="J683">
        <f>'Raw counts'!J683/'Raw counts'!J$1246*10000</f>
        <v>0</v>
      </c>
      <c r="K683">
        <f>'Raw counts'!K683/'Raw counts'!K$1246*10000</f>
        <v>0</v>
      </c>
      <c r="L683">
        <f>'Raw counts'!L683/'Raw counts'!L$1246*10000</f>
        <v>0</v>
      </c>
      <c r="M683">
        <f>'Raw counts'!M683/'Raw counts'!M$1246*10000</f>
        <v>0</v>
      </c>
      <c r="N683">
        <f>'Raw counts'!N683/'Raw counts'!N$1246*10000</f>
        <v>0</v>
      </c>
      <c r="O683">
        <f>'Raw counts'!O683/'Raw counts'!O$1246*10000</f>
        <v>0</v>
      </c>
      <c r="P683">
        <f>'Raw counts'!P683/'Raw counts'!P$1246*10000</f>
        <v>0</v>
      </c>
      <c r="Q683">
        <f>'Raw counts'!Q683/'Raw counts'!Q$1246*10000</f>
        <v>0</v>
      </c>
      <c r="R683">
        <f>'Raw counts'!R683/'Raw counts'!R$1246*10000</f>
        <v>0</v>
      </c>
      <c r="S683">
        <f>'Raw counts'!S683/'Raw counts'!S$1246*10000</f>
        <v>0</v>
      </c>
      <c r="T683">
        <f>'Raw counts'!T683/'Raw counts'!T$1246*10000</f>
        <v>0</v>
      </c>
      <c r="U683">
        <f t="shared" si="40"/>
        <v>0</v>
      </c>
      <c r="V683" t="str">
        <f t="shared" si="41"/>
        <v/>
      </c>
      <c r="W683">
        <f t="shared" si="42"/>
        <v>0</v>
      </c>
      <c r="X683">
        <f t="shared" si="43"/>
        <v>0</v>
      </c>
    </row>
    <row r="684" spans="1:24" x14ac:dyDescent="0.25">
      <c r="A684">
        <v>692</v>
      </c>
      <c r="B684" t="s">
        <v>292</v>
      </c>
      <c r="C684">
        <v>29100</v>
      </c>
      <c r="D684">
        <v>922</v>
      </c>
      <c r="E684">
        <f>'Raw counts'!E684/'Raw counts'!E$1246*10000</f>
        <v>3.7552731118977261</v>
      </c>
      <c r="F684">
        <f>'Raw counts'!F684/'Raw counts'!F$1246*10000</f>
        <v>6.261057778797678</v>
      </c>
      <c r="G684">
        <f>'Raw counts'!G684/'Raw counts'!G$1246*10000</f>
        <v>6.6201487574699831</v>
      </c>
      <c r="H684">
        <f>'Raw counts'!H684/'Raw counts'!H$1246*10000</f>
        <v>13.25725590484692</v>
      </c>
      <c r="I684">
        <f>'Raw counts'!I684/'Raw counts'!I$1246*10000</f>
        <v>5.9593783113519123</v>
      </c>
      <c r="J684">
        <f>'Raw counts'!J684/'Raw counts'!J$1246*10000</f>
        <v>16.57680827295879</v>
      </c>
      <c r="K684">
        <f>'Raw counts'!K684/'Raw counts'!K$1246*10000</f>
        <v>8.1224287528113273</v>
      </c>
      <c r="L684">
        <f>'Raw counts'!L684/'Raw counts'!L$1246*10000</f>
        <v>3.4935196905623416</v>
      </c>
      <c r="M684">
        <f>'Raw counts'!M684/'Raw counts'!M$1246*10000</f>
        <v>6.0525824493863452</v>
      </c>
      <c r="N684">
        <f>'Raw counts'!N684/'Raw counts'!N$1246*10000</f>
        <v>6.7891536606552085</v>
      </c>
      <c r="O684">
        <f>'Raw counts'!O684/'Raw counts'!O$1246*10000</f>
        <v>5.0222775144324165</v>
      </c>
      <c r="P684">
        <f>'Raw counts'!P684/'Raw counts'!P$1246*10000</f>
        <v>2.8614723892796801</v>
      </c>
      <c r="Q684">
        <f>'Raw counts'!Q684/'Raw counts'!Q$1246*10000</f>
        <v>8.9880025816286011</v>
      </c>
      <c r="R684">
        <f>'Raw counts'!R684/'Raw counts'!R$1246*10000</f>
        <v>8.0062817728444795</v>
      </c>
      <c r="S684">
        <f>'Raw counts'!S684/'Raw counts'!S$1246*10000</f>
        <v>3.6066232777241471</v>
      </c>
      <c r="T684">
        <f>'Raw counts'!T684/'Raw counts'!T$1246*10000</f>
        <v>9.1058455569412278</v>
      </c>
      <c r="U684">
        <f t="shared" si="40"/>
        <v>1</v>
      </c>
      <c r="V684">
        <f t="shared" si="41"/>
        <v>0.46849797127326631</v>
      </c>
      <c r="W684">
        <f t="shared" si="42"/>
        <v>7.6887606690738224</v>
      </c>
      <c r="X684">
        <f t="shared" si="43"/>
        <v>6.2650838488084259</v>
      </c>
    </row>
    <row r="685" spans="1:24" x14ac:dyDescent="0.25">
      <c r="A685">
        <v>693</v>
      </c>
      <c r="B685" t="s">
        <v>293</v>
      </c>
      <c r="C685">
        <v>76700</v>
      </c>
      <c r="D685">
        <v>467</v>
      </c>
      <c r="E685">
        <f>'Raw counts'!E685/'Raw counts'!E$1246*10000</f>
        <v>1.709194226391445</v>
      </c>
      <c r="F685">
        <f>'Raw counts'!F685/'Raw counts'!F$1246*10000</f>
        <v>0.3919063315537008</v>
      </c>
      <c r="G685">
        <f>'Raw counts'!G685/'Raw counts'!G$1246*10000</f>
        <v>2.0976201680972304</v>
      </c>
      <c r="H685">
        <f>'Raw counts'!H685/'Raw counts'!H$1246*10000</f>
        <v>0.59711935149219519</v>
      </c>
      <c r="I685">
        <f>'Raw counts'!I685/'Raw counts'!I$1246*10000</f>
        <v>10.630090302307613</v>
      </c>
      <c r="J685">
        <f>'Raw counts'!J685/'Raw counts'!J$1246*10000</f>
        <v>0.11374480216186963</v>
      </c>
      <c r="K685">
        <f>'Raw counts'!K685/'Raw counts'!K$1246*10000</f>
        <v>0.45157185123933019</v>
      </c>
      <c r="L685">
        <f>'Raw counts'!L685/'Raw counts'!L$1246*10000</f>
        <v>6.7903169131124343</v>
      </c>
      <c r="M685">
        <f>'Raw counts'!M685/'Raw counts'!M$1246*10000</f>
        <v>0</v>
      </c>
      <c r="N685">
        <f>'Raw counts'!N685/'Raw counts'!N$1246*10000</f>
        <v>0.27438842739368624</v>
      </c>
      <c r="O685">
        <f>'Raw counts'!O685/'Raw counts'!O$1246*10000</f>
        <v>18.983855323039435</v>
      </c>
      <c r="P685">
        <f>'Raw counts'!P685/'Raw counts'!P$1246*10000</f>
        <v>0.49267089832815369</v>
      </c>
      <c r="Q685">
        <f>'Raw counts'!Q685/'Raw counts'!Q$1246*10000</f>
        <v>4.4567375985189921</v>
      </c>
      <c r="R685">
        <f>'Raw counts'!R685/'Raw counts'!R$1246*10000</f>
        <v>3.1634827274356634</v>
      </c>
      <c r="S685">
        <f>'Raw counts'!S685/'Raw counts'!S$1246*10000</f>
        <v>5.1636427461293914</v>
      </c>
      <c r="T685">
        <f>'Raw counts'!T685/'Raw counts'!T$1246*10000</f>
        <v>0</v>
      </c>
      <c r="U685">
        <f t="shared" si="40"/>
        <v>1</v>
      </c>
      <c r="V685">
        <f t="shared" si="41"/>
        <v>0.25903506114232655</v>
      </c>
      <c r="W685">
        <f t="shared" si="42"/>
        <v>2.3055952373749506</v>
      </c>
      <c r="X685">
        <f t="shared" si="43"/>
        <v>5.3767315489086061</v>
      </c>
    </row>
    <row r="686" spans="1:24" x14ac:dyDescent="0.25">
      <c r="A686">
        <v>694</v>
      </c>
      <c r="B686" t="s">
        <v>294</v>
      </c>
      <c r="C686">
        <v>24800</v>
      </c>
      <c r="D686">
        <v>119</v>
      </c>
      <c r="E686">
        <f>'Raw counts'!E686/'Raw counts'!E$1246*10000</f>
        <v>7.0993487722288142</v>
      </c>
      <c r="F686">
        <f>'Raw counts'!F686/'Raw counts'!F$1246*10000</f>
        <v>6.7993387643051708</v>
      </c>
      <c r="G686">
        <f>'Raw counts'!G686/'Raw counts'!G$1246*10000</f>
        <v>4.6018711962038532</v>
      </c>
      <c r="H686">
        <f>'Raw counts'!H686/'Raw counts'!H$1246*10000</f>
        <v>8.6129942821298471</v>
      </c>
      <c r="I686">
        <f>'Raw counts'!I686/'Raw counts'!I$1246*10000</f>
        <v>6.0494161328643106</v>
      </c>
      <c r="J686">
        <f>'Raw counts'!J686/'Raw counts'!J$1246*10000</f>
        <v>12.176680399854884</v>
      </c>
      <c r="K686">
        <f>'Raw counts'!K686/'Raw counts'!K$1246*10000</f>
        <v>8.5446777565675855</v>
      </c>
      <c r="L686">
        <f>'Raw counts'!L686/'Raw counts'!L$1246*10000</f>
        <v>5.1080006349387244</v>
      </c>
      <c r="M686">
        <f>'Raw counts'!M686/'Raw counts'!M$1246*10000</f>
        <v>8.8401802817093511</v>
      </c>
      <c r="N686">
        <f>'Raw counts'!N686/'Raw counts'!N$1246*10000</f>
        <v>3.5200115399932894</v>
      </c>
      <c r="O686">
        <f>'Raw counts'!O686/'Raw counts'!O$1246*10000</f>
        <v>5.5704838628387714</v>
      </c>
      <c r="P686">
        <f>'Raw counts'!P686/'Raw counts'!P$1246*10000</f>
        <v>4.8122500877103498</v>
      </c>
      <c r="Q686">
        <f>'Raw counts'!Q686/'Raw counts'!Q$1246*10000</f>
        <v>9.0178135354648497</v>
      </c>
      <c r="R686">
        <f>'Raw counts'!R686/'Raw counts'!R$1246*10000</f>
        <v>7.5748977645577984</v>
      </c>
      <c r="S686">
        <f>'Raw counts'!S686/'Raw counts'!S$1246*10000</f>
        <v>5.8487313122276978</v>
      </c>
      <c r="T686">
        <f>'Raw counts'!T686/'Raw counts'!T$1246*10000</f>
        <v>6.8669270092075525</v>
      </c>
      <c r="U686">
        <f t="shared" si="40"/>
        <v>1</v>
      </c>
      <c r="V686">
        <f t="shared" si="41"/>
        <v>0.65719971796136023</v>
      </c>
      <c r="W686">
        <f t="shared" si="42"/>
        <v>7.1352519760795827</v>
      </c>
      <c r="X686">
        <f t="shared" si="43"/>
        <v>6.615183928667836</v>
      </c>
    </row>
    <row r="687" spans="1:24" x14ac:dyDescent="0.25">
      <c r="A687">
        <v>695</v>
      </c>
      <c r="B687" t="s">
        <v>903</v>
      </c>
      <c r="C687">
        <v>400</v>
      </c>
      <c r="D687">
        <v>688</v>
      </c>
      <c r="E687">
        <f>'Raw counts'!E687/'Raw counts'!E$1246*10000</f>
        <v>0</v>
      </c>
      <c r="F687">
        <f>'Raw counts'!F687/'Raw counts'!F$1246*10000</f>
        <v>0</v>
      </c>
      <c r="G687">
        <f>'Raw counts'!G687/'Raw counts'!G$1246*10000</f>
        <v>0</v>
      </c>
      <c r="H687">
        <f>'Raw counts'!H687/'Raw counts'!H$1246*10000</f>
        <v>0</v>
      </c>
      <c r="I687">
        <f>'Raw counts'!I687/'Raw counts'!I$1246*10000</f>
        <v>0</v>
      </c>
      <c r="J687">
        <f>'Raw counts'!J687/'Raw counts'!J$1246*10000</f>
        <v>0</v>
      </c>
      <c r="K687">
        <f>'Raw counts'!K687/'Raw counts'!K$1246*10000</f>
        <v>0</v>
      </c>
      <c r="L687">
        <f>'Raw counts'!L687/'Raw counts'!L$1246*10000</f>
        <v>0</v>
      </c>
      <c r="M687">
        <f>'Raw counts'!M687/'Raw counts'!M$1246*10000</f>
        <v>0</v>
      </c>
      <c r="N687">
        <f>'Raw counts'!N687/'Raw counts'!N$1246*10000</f>
        <v>0</v>
      </c>
      <c r="O687">
        <f>'Raw counts'!O687/'Raw counts'!O$1246*10000</f>
        <v>0</v>
      </c>
      <c r="P687">
        <f>'Raw counts'!P687/'Raw counts'!P$1246*10000</f>
        <v>0</v>
      </c>
      <c r="Q687">
        <f>'Raw counts'!Q687/'Raw counts'!Q$1246*10000</f>
        <v>0</v>
      </c>
      <c r="R687">
        <f>'Raw counts'!R687/'Raw counts'!R$1246*10000</f>
        <v>0</v>
      </c>
      <c r="S687">
        <f>'Raw counts'!S687/'Raw counts'!S$1246*10000</f>
        <v>0</v>
      </c>
      <c r="T687">
        <f>'Raw counts'!T687/'Raw counts'!T$1246*10000</f>
        <v>0</v>
      </c>
      <c r="U687">
        <f t="shared" si="40"/>
        <v>0</v>
      </c>
      <c r="V687" t="str">
        <f t="shared" si="41"/>
        <v/>
      </c>
      <c r="W687">
        <f t="shared" si="42"/>
        <v>0</v>
      </c>
      <c r="X687">
        <f t="shared" si="43"/>
        <v>0</v>
      </c>
    </row>
    <row r="688" spans="1:24" x14ac:dyDescent="0.25">
      <c r="A688">
        <v>696</v>
      </c>
      <c r="B688" t="s">
        <v>295</v>
      </c>
      <c r="C688">
        <v>12100</v>
      </c>
      <c r="D688">
        <v>1027</v>
      </c>
      <c r="E688">
        <f>'Raw counts'!E688/'Raw counts'!E$1246*10000</f>
        <v>1.3921263119304235</v>
      </c>
      <c r="F688">
        <f>'Raw counts'!F688/'Raw counts'!F$1246*10000</f>
        <v>0.60438566793823745</v>
      </c>
      <c r="G688">
        <f>'Raw counts'!G688/'Raw counts'!G$1246*10000</f>
        <v>0.85293302343433475</v>
      </c>
      <c r="H688">
        <f>'Raw counts'!H688/'Raw counts'!H$1246*10000</f>
        <v>3.0398803348693577</v>
      </c>
      <c r="I688">
        <f>'Raw counts'!I688/'Raw counts'!I$1246*10000</f>
        <v>0.19695773455837295</v>
      </c>
      <c r="J688">
        <f>'Raw counts'!J688/'Raw counts'!J$1246*10000</f>
        <v>0.2574224469979155</v>
      </c>
      <c r="K688">
        <f>'Raw counts'!K688/'Raw counts'!K$1246*10000</f>
        <v>0.30495761382396319</v>
      </c>
      <c r="L688">
        <f>'Raw counts'!L688/'Raw counts'!L$1246*10000</f>
        <v>0.53589913699888347</v>
      </c>
      <c r="M688">
        <f>'Raw counts'!M688/'Raw counts'!M$1246*10000</f>
        <v>0.14492098822474347</v>
      </c>
      <c r="N688">
        <f>'Raw counts'!N688/'Raw counts'!N$1246*10000</f>
        <v>0.79180660476463749</v>
      </c>
      <c r="O688">
        <f>'Raw counts'!O688/'Raw counts'!O$1246*10000</f>
        <v>0.24315604163185114</v>
      </c>
      <c r="P688">
        <f>'Raw counts'!P688/'Raw counts'!P$1246*10000</f>
        <v>1.8960364875053186</v>
      </c>
      <c r="Q688">
        <f>'Raw counts'!Q688/'Raw counts'!Q$1246*10000</f>
        <v>0.27823556913830938</v>
      </c>
      <c r="R688">
        <f>'Raw counts'!R688/'Raw counts'!R$1246*10000</f>
        <v>0.34921562575588488</v>
      </c>
      <c r="S688">
        <f>'Raw counts'!S688/'Raw counts'!S$1246*10000</f>
        <v>0.75869312278655532</v>
      </c>
      <c r="T688">
        <f>'Raw counts'!T688/'Raw counts'!T$1246*10000</f>
        <v>4.4368812683746608</v>
      </c>
      <c r="U688">
        <f t="shared" si="40"/>
        <v>1</v>
      </c>
      <c r="V688">
        <f t="shared" si="41"/>
        <v>0.42217829150314989</v>
      </c>
      <c r="W688">
        <f t="shared" si="42"/>
        <v>0.81212898635408703</v>
      </c>
      <c r="X688">
        <f t="shared" si="43"/>
        <v>1.3270363525320967</v>
      </c>
    </row>
    <row r="689" spans="1:24" x14ac:dyDescent="0.25">
      <c r="A689">
        <v>697</v>
      </c>
      <c r="B689" t="s">
        <v>296</v>
      </c>
      <c r="C689">
        <v>103000</v>
      </c>
      <c r="D689">
        <v>932</v>
      </c>
      <c r="E689">
        <f>'Raw counts'!E689/'Raw counts'!E$1246*10000</f>
        <v>7.3718290112187539</v>
      </c>
      <c r="F689">
        <f>'Raw counts'!F689/'Raw counts'!F$1246*10000</f>
        <v>11.110308411395881</v>
      </c>
      <c r="G689">
        <f>'Raw counts'!G689/'Raw counts'!G$1246*10000</f>
        <v>10.478183014632265</v>
      </c>
      <c r="H689">
        <f>'Raw counts'!H689/'Raw counts'!H$1246*10000</f>
        <v>8.5466476875196022</v>
      </c>
      <c r="I689">
        <f>'Raw counts'!I689/'Raw counts'!I$1246*10000</f>
        <v>12.278907908753421</v>
      </c>
      <c r="J689">
        <f>'Raw counts'!J689/'Raw counts'!J$1246*10000</f>
        <v>3.609900826505652</v>
      </c>
      <c r="K689">
        <f>'Raw counts'!K689/'Raw counts'!K$1246*10000</f>
        <v>3.36039832156021</v>
      </c>
      <c r="L689">
        <f>'Raw counts'!L689/'Raw counts'!L$1246*10000</f>
        <v>7.6518256523384878</v>
      </c>
      <c r="M689">
        <f>'Raw counts'!M689/'Raw counts'!M$1246*10000</f>
        <v>3.5122027734467243</v>
      </c>
      <c r="N689">
        <f>'Raw counts'!N689/'Raw counts'!N$1246*10000</f>
        <v>7.4947239025246875</v>
      </c>
      <c r="O689">
        <f>'Raw counts'!O689/'Raw counts'!O$1246*10000</f>
        <v>6.1496373438164538</v>
      </c>
      <c r="P689">
        <f>'Raw counts'!P689/'Raw counts'!P$1246*10000</f>
        <v>9.8982062300474496</v>
      </c>
      <c r="Q689">
        <f>'Raw counts'!Q689/'Raw counts'!Q$1246*10000</f>
        <v>7.462675443673942</v>
      </c>
      <c r="R689">
        <f>'Raw counts'!R689/'Raw counts'!R$1246*10000</f>
        <v>9.557209993113263</v>
      </c>
      <c r="S689">
        <f>'Raw counts'!S689/'Raw counts'!S$1246*10000</f>
        <v>9.755434705680857</v>
      </c>
      <c r="T689">
        <f>'Raw counts'!T689/'Raw counts'!T$1246*10000</f>
        <v>2.4710015679255806</v>
      </c>
      <c r="U689">
        <f t="shared" si="40"/>
        <v>1</v>
      </c>
      <c r="V689">
        <f t="shared" si="41"/>
        <v>0.99633353662107949</v>
      </c>
      <c r="W689">
        <f t="shared" si="42"/>
        <v>7.5414927509895691</v>
      </c>
      <c r="X689">
        <f t="shared" si="43"/>
        <v>7.5490275473762578</v>
      </c>
    </row>
    <row r="690" spans="1:24" x14ac:dyDescent="0.25">
      <c r="A690">
        <v>698</v>
      </c>
      <c r="B690" t="s">
        <v>297</v>
      </c>
      <c r="C690">
        <v>29900</v>
      </c>
      <c r="D690">
        <v>695</v>
      </c>
      <c r="E690">
        <f>'Raw counts'!E690/'Raw counts'!E$1246*10000</f>
        <v>55.650373174072762</v>
      </c>
      <c r="F690">
        <f>'Raw counts'!F690/'Raw counts'!F$1246*10000</f>
        <v>62.034522698223157</v>
      </c>
      <c r="G690">
        <f>'Raw counts'!G690/'Raw counts'!G$1246*10000</f>
        <v>41.833389451697954</v>
      </c>
      <c r="H690">
        <f>'Raw counts'!H690/'Raw counts'!H$1246*10000</f>
        <v>58.559917006441644</v>
      </c>
      <c r="I690">
        <f>'Raw counts'!I690/'Raw counts'!I$1246*10000</f>
        <v>68.074220427218208</v>
      </c>
      <c r="J690">
        <f>'Raw counts'!J690/'Raw counts'!J$1246*10000</f>
        <v>68.641994820420905</v>
      </c>
      <c r="K690">
        <f>'Raw counts'!K690/'Raw counts'!K$1246*10000</f>
        <v>75.154458099117093</v>
      </c>
      <c r="L690">
        <f>'Raw counts'!L690/'Raw counts'!L$1246*10000</f>
        <v>51.71087495370238</v>
      </c>
      <c r="M690">
        <f>'Raw counts'!M690/'Raw counts'!M$1246*10000</f>
        <v>58.940218387404485</v>
      </c>
      <c r="N690">
        <f>'Raw counts'!N690/'Raw counts'!N$1246*10000</f>
        <v>42.930029383080743</v>
      </c>
      <c r="O690">
        <f>'Raw counts'!O690/'Raw counts'!O$1246*10000</f>
        <v>50.86824390938326</v>
      </c>
      <c r="P690">
        <f>'Raw counts'!P690/'Raw counts'!P$1246*10000</f>
        <v>71.312868414570119</v>
      </c>
      <c r="Q690">
        <f>'Raw counts'!Q690/'Raw counts'!Q$1246*10000</f>
        <v>75.252784467300614</v>
      </c>
      <c r="R690">
        <f>'Raw counts'!R690/'Raw counts'!R$1246*10000</f>
        <v>61.133276602912559</v>
      </c>
      <c r="S690">
        <f>'Raw counts'!S690/'Raw counts'!S$1246*10000</f>
        <v>74.193393141753887</v>
      </c>
      <c r="T690">
        <f>'Raw counts'!T690/'Raw counts'!T$1246*10000</f>
        <v>93.754714186347655</v>
      </c>
      <c r="U690">
        <f t="shared" si="40"/>
        <v>1</v>
      </c>
      <c r="V690">
        <f t="shared" si="41"/>
        <v>6.4149614417120693E-2</v>
      </c>
      <c r="W690">
        <f t="shared" si="42"/>
        <v>58.35299984013794</v>
      </c>
      <c r="X690">
        <f t="shared" si="43"/>
        <v>71.085880120378022</v>
      </c>
    </row>
    <row r="691" spans="1:24" x14ac:dyDescent="0.25">
      <c r="A691">
        <v>699</v>
      </c>
      <c r="B691" t="s">
        <v>904</v>
      </c>
      <c r="C691">
        <v>25100</v>
      </c>
      <c r="D691">
        <v>119</v>
      </c>
      <c r="E691">
        <f>'Raw counts'!E691/'Raw counts'!E$1246*10000</f>
        <v>0</v>
      </c>
      <c r="F691">
        <f>'Raw counts'!F691/'Raw counts'!F$1246*10000</f>
        <v>0</v>
      </c>
      <c r="G691">
        <f>'Raw counts'!G691/'Raw counts'!G$1246*10000</f>
        <v>9.917825853887615E-3</v>
      </c>
      <c r="H691">
        <f>'Raw counts'!H691/'Raw counts'!H$1246*10000</f>
        <v>0</v>
      </c>
      <c r="I691">
        <f>'Raw counts'!I691/'Raw counts'!I$1246*10000</f>
        <v>2.2509455378099764E-2</v>
      </c>
      <c r="J691">
        <f>'Raw counts'!J691/'Raw counts'!J$1246*10000</f>
        <v>5.9865685348352441E-3</v>
      </c>
      <c r="K691">
        <f>'Raw counts'!K691/'Raw counts'!K$1246*10000</f>
        <v>5.8645694966146774E-3</v>
      </c>
      <c r="L691">
        <f>'Raw counts'!L691/'Raw counts'!L$1246*10000</f>
        <v>0</v>
      </c>
      <c r="M691">
        <f>'Raw counts'!M691/'Raw counts'!M$1246*10000</f>
        <v>8.5247640132202034E-3</v>
      </c>
      <c r="N691">
        <f>'Raw counts'!N691/'Raw counts'!N$1246*10000</f>
        <v>0</v>
      </c>
      <c r="O691">
        <f>'Raw counts'!O691/'Raw counts'!O$1246*10000</f>
        <v>0</v>
      </c>
      <c r="P691">
        <f>'Raw counts'!P691/'Raw counts'!P$1246*10000</f>
        <v>1.99058948819456E-2</v>
      </c>
      <c r="Q691">
        <f>'Raw counts'!Q691/'Raw counts'!Q$1246*10000</f>
        <v>9.9369846120824779E-3</v>
      </c>
      <c r="R691">
        <f>'Raw counts'!R691/'Raw counts'!R$1246*10000</f>
        <v>3.0813143449048671E-2</v>
      </c>
      <c r="S691">
        <f>'Raw counts'!S691/'Raw counts'!S$1246*10000</f>
        <v>5.6618889760190697E-3</v>
      </c>
      <c r="T691">
        <f>'Raw counts'!T691/'Raw counts'!T$1246*10000</f>
        <v>0</v>
      </c>
      <c r="U691">
        <f t="shared" si="40"/>
        <v>1</v>
      </c>
      <c r="V691">
        <f t="shared" si="41"/>
        <v>0.24962212257166391</v>
      </c>
      <c r="W691">
        <f t="shared" si="42"/>
        <v>5.2803183276657504E-3</v>
      </c>
      <c r="X691">
        <f t="shared" si="43"/>
        <v>1.1052985319849303E-2</v>
      </c>
    </row>
    <row r="692" spans="1:24" x14ac:dyDescent="0.25">
      <c r="A692">
        <v>700</v>
      </c>
      <c r="B692" t="s">
        <v>905</v>
      </c>
      <c r="C692">
        <v>74200</v>
      </c>
      <c r="D692">
        <v>88</v>
      </c>
      <c r="E692">
        <f>'Raw counts'!E692/'Raw counts'!E$1246*10000</f>
        <v>0</v>
      </c>
      <c r="F692">
        <f>'Raw counts'!F692/'Raw counts'!F$1246*10000</f>
        <v>0</v>
      </c>
      <c r="G692">
        <f>'Raw counts'!G692/'Raw counts'!G$1246*10000</f>
        <v>0</v>
      </c>
      <c r="H692">
        <f>'Raw counts'!H692/'Raw counts'!H$1246*10000</f>
        <v>0</v>
      </c>
      <c r="I692">
        <f>'Raw counts'!I692/'Raw counts'!I$1246*10000</f>
        <v>0</v>
      </c>
      <c r="J692">
        <f>'Raw counts'!J692/'Raw counts'!J$1246*10000</f>
        <v>0</v>
      </c>
      <c r="K692">
        <f>'Raw counts'!K692/'Raw counts'!K$1246*10000</f>
        <v>0</v>
      </c>
      <c r="L692">
        <f>'Raw counts'!L692/'Raw counts'!L$1246*10000</f>
        <v>0</v>
      </c>
      <c r="M692">
        <f>'Raw counts'!M692/'Raw counts'!M$1246*10000</f>
        <v>0</v>
      </c>
      <c r="N692">
        <f>'Raw counts'!N692/'Raw counts'!N$1246*10000</f>
        <v>0</v>
      </c>
      <c r="O692">
        <f>'Raw counts'!O692/'Raw counts'!O$1246*10000</f>
        <v>0</v>
      </c>
      <c r="P692">
        <f>'Raw counts'!P692/'Raw counts'!P$1246*10000</f>
        <v>0</v>
      </c>
      <c r="Q692">
        <f>'Raw counts'!Q692/'Raw counts'!Q$1246*10000</f>
        <v>0</v>
      </c>
      <c r="R692">
        <f>'Raw counts'!R692/'Raw counts'!R$1246*10000</f>
        <v>0</v>
      </c>
      <c r="S692">
        <f>'Raw counts'!S692/'Raw counts'!S$1246*10000</f>
        <v>0</v>
      </c>
      <c r="T692">
        <f>'Raw counts'!T692/'Raw counts'!T$1246*10000</f>
        <v>0</v>
      </c>
      <c r="U692">
        <f t="shared" si="40"/>
        <v>0</v>
      </c>
      <c r="V692" t="str">
        <f t="shared" si="41"/>
        <v/>
      </c>
      <c r="W692">
        <f t="shared" si="42"/>
        <v>0</v>
      </c>
      <c r="X692">
        <f t="shared" si="43"/>
        <v>0</v>
      </c>
    </row>
    <row r="693" spans="1:24" x14ac:dyDescent="0.25">
      <c r="A693">
        <v>701</v>
      </c>
      <c r="B693" t="s">
        <v>906</v>
      </c>
      <c r="C693">
        <v>95900</v>
      </c>
      <c r="D693">
        <v>370</v>
      </c>
      <c r="E693">
        <f>'Raw counts'!E693/'Raw counts'!E$1246*10000</f>
        <v>0</v>
      </c>
      <c r="F693">
        <f>'Raw counts'!F693/'Raw counts'!F$1246*10000</f>
        <v>0</v>
      </c>
      <c r="G693">
        <f>'Raw counts'!G693/'Raw counts'!G$1246*10000</f>
        <v>0</v>
      </c>
      <c r="H693">
        <f>'Raw counts'!H693/'Raw counts'!H$1246*10000</f>
        <v>0</v>
      </c>
      <c r="I693">
        <f>'Raw counts'!I693/'Raw counts'!I$1246*10000</f>
        <v>0</v>
      </c>
      <c r="J693">
        <f>'Raw counts'!J693/'Raw counts'!J$1246*10000</f>
        <v>0</v>
      </c>
      <c r="K693">
        <f>'Raw counts'!K693/'Raw counts'!K$1246*10000</f>
        <v>0</v>
      </c>
      <c r="L693">
        <f>'Raw counts'!L693/'Raw counts'!L$1246*10000</f>
        <v>0</v>
      </c>
      <c r="M693">
        <f>'Raw counts'!M693/'Raw counts'!M$1246*10000</f>
        <v>0</v>
      </c>
      <c r="N693">
        <f>'Raw counts'!N693/'Raw counts'!N$1246*10000</f>
        <v>0</v>
      </c>
      <c r="O693">
        <f>'Raw counts'!O693/'Raw counts'!O$1246*10000</f>
        <v>0</v>
      </c>
      <c r="P693">
        <f>'Raw counts'!P693/'Raw counts'!P$1246*10000</f>
        <v>0</v>
      </c>
      <c r="Q693">
        <f>'Raw counts'!Q693/'Raw counts'!Q$1246*10000</f>
        <v>0</v>
      </c>
      <c r="R693">
        <f>'Raw counts'!R693/'Raw counts'!R$1246*10000</f>
        <v>0</v>
      </c>
      <c r="S693">
        <f>'Raw counts'!S693/'Raw counts'!S$1246*10000</f>
        <v>0</v>
      </c>
      <c r="T693">
        <f>'Raw counts'!T693/'Raw counts'!T$1246*10000</f>
        <v>0</v>
      </c>
      <c r="U693">
        <f t="shared" si="40"/>
        <v>0</v>
      </c>
      <c r="V693" t="str">
        <f t="shared" si="41"/>
        <v/>
      </c>
      <c r="W693">
        <f t="shared" si="42"/>
        <v>0</v>
      </c>
      <c r="X693">
        <f t="shared" si="43"/>
        <v>0</v>
      </c>
    </row>
    <row r="694" spans="1:24" x14ac:dyDescent="0.25">
      <c r="A694">
        <v>702</v>
      </c>
      <c r="B694" t="s">
        <v>298</v>
      </c>
      <c r="C694">
        <v>3900</v>
      </c>
      <c r="D694">
        <v>353</v>
      </c>
      <c r="E694">
        <f>'Raw counts'!E694/'Raw counts'!E$1246*10000</f>
        <v>65.682600155066027</v>
      </c>
      <c r="F694">
        <f>'Raw counts'!F694/'Raw counts'!F$1246*10000</f>
        <v>44.233476072229756</v>
      </c>
      <c r="G694">
        <f>'Raw counts'!G694/'Raw counts'!G$1246*10000</f>
        <v>59.963175112604517</v>
      </c>
      <c r="H694">
        <f>'Raw counts'!H694/'Raw counts'!H$1246*10000</f>
        <v>71.696542739269944</v>
      </c>
      <c r="I694">
        <f>'Raw counts'!I694/'Raw counts'!I$1246*10000</f>
        <v>36.04889278802677</v>
      </c>
      <c r="J694">
        <f>'Raw counts'!J694/'Raw counts'!J$1246*10000</f>
        <v>22.437658868562494</v>
      </c>
      <c r="K694">
        <f>'Raw counts'!K694/'Raw counts'!K$1246*10000</f>
        <v>11.277567141990025</v>
      </c>
      <c r="L694">
        <f>'Raw counts'!L694/'Raw counts'!L$1246*10000</f>
        <v>18.634366194125732</v>
      </c>
      <c r="M694">
        <f>'Raw counts'!M694/'Raw counts'!M$1246*10000</f>
        <v>25.386747231369768</v>
      </c>
      <c r="N694">
        <f>'Raw counts'!N694/'Raw counts'!N$1246*10000</f>
        <v>47.328083890733829</v>
      </c>
      <c r="O694">
        <f>'Raw counts'!O694/'Raw counts'!O$1246*10000</f>
        <v>57.866716889441811</v>
      </c>
      <c r="P694">
        <f>'Raw counts'!P694/'Raw counts'!P$1246*10000</f>
        <v>27.385534883836662</v>
      </c>
      <c r="Q694">
        <f>'Raw counts'!Q694/'Raw counts'!Q$1246*10000</f>
        <v>48.199343860906062</v>
      </c>
      <c r="R694">
        <f>'Raw counts'!R694/'Raw counts'!R$1246*10000</f>
        <v>43.585191408679343</v>
      </c>
      <c r="S694">
        <f>'Raw counts'!S694/'Raw counts'!S$1246*10000</f>
        <v>23.757286143376014</v>
      </c>
      <c r="T694">
        <f>'Raw counts'!T694/'Raw counts'!T$1246*10000</f>
        <v>48.914909491035111</v>
      </c>
      <c r="U694">
        <f t="shared" si="40"/>
        <v>1</v>
      </c>
      <c r="V694">
        <f t="shared" si="41"/>
        <v>0.89023406730452004</v>
      </c>
      <c r="W694">
        <f t="shared" si="42"/>
        <v>40.268911019397883</v>
      </c>
      <c r="X694">
        <f t="shared" si="43"/>
        <v>41.618163779545831</v>
      </c>
    </row>
    <row r="695" spans="1:24" x14ac:dyDescent="0.25">
      <c r="A695">
        <v>703</v>
      </c>
      <c r="B695" t="s">
        <v>299</v>
      </c>
      <c r="C695">
        <v>46400</v>
      </c>
      <c r="D695">
        <v>688</v>
      </c>
      <c r="E695">
        <f>'Raw counts'!E695/'Raw counts'!E$1246*10000</f>
        <v>19.687935813564064</v>
      </c>
      <c r="F695">
        <f>'Raw counts'!F695/'Raw counts'!F$1246*10000</f>
        <v>25.658060309190486</v>
      </c>
      <c r="G695">
        <f>'Raw counts'!G695/'Raw counts'!G$1246*10000</f>
        <v>23.326726408343671</v>
      </c>
      <c r="H695">
        <f>'Raw counts'!H695/'Raw counts'!H$1246*10000</f>
        <v>23.975246688701777</v>
      </c>
      <c r="I695">
        <f>'Raw counts'!I695/'Raw counts'!I$1246*10000</f>
        <v>17.225360728090841</v>
      </c>
      <c r="J695">
        <f>'Raw counts'!J695/'Raw counts'!J$1246*10000</f>
        <v>25.93980146144111</v>
      </c>
      <c r="K695">
        <f>'Raw counts'!K695/'Raw counts'!K$1246*10000</f>
        <v>28.302412390662433</v>
      </c>
      <c r="L695">
        <f>'Raw counts'!L695/'Raw counts'!L$1246*10000</f>
        <v>13.553499692705937</v>
      </c>
      <c r="M695">
        <f>'Raw counts'!M695/'Raw counts'!M$1246*10000</f>
        <v>22.616198927073203</v>
      </c>
      <c r="N695">
        <f>'Raw counts'!N695/'Raw counts'!N$1246*10000</f>
        <v>12.990332119752518</v>
      </c>
      <c r="O695">
        <f>'Raw counts'!O695/'Raw counts'!O$1246*10000</f>
        <v>23.126350068658425</v>
      </c>
      <c r="P695">
        <f>'Raw counts'!P695/'Raw counts'!P$1246*10000</f>
        <v>20.179600936572353</v>
      </c>
      <c r="Q695">
        <f>'Raw counts'!Q695/'Raw counts'!Q$1246*10000</f>
        <v>28.956373159608344</v>
      </c>
      <c r="R695">
        <f>'Raw counts'!R695/'Raw counts'!R$1246*10000</f>
        <v>32.985470062206602</v>
      </c>
      <c r="S695">
        <f>'Raw counts'!S695/'Raw counts'!S$1246*10000</f>
        <v>22.228576119850867</v>
      </c>
      <c r="T695">
        <f>'Raw counts'!T695/'Raw counts'!T$1246*10000</f>
        <v>22.887481373631136</v>
      </c>
      <c r="U695">
        <f t="shared" si="40"/>
        <v>1</v>
      </c>
      <c r="V695">
        <f t="shared" si="41"/>
        <v>0.18096959723997097</v>
      </c>
      <c r="W695">
        <f t="shared" si="42"/>
        <v>21.3275574539526</v>
      </c>
      <c r="X695">
        <f t="shared" si="43"/>
        <v>25.060641953421293</v>
      </c>
    </row>
    <row r="696" spans="1:24" x14ac:dyDescent="0.25">
      <c r="A696">
        <v>704</v>
      </c>
      <c r="B696" t="s">
        <v>300</v>
      </c>
      <c r="C696">
        <v>24700</v>
      </c>
      <c r="D696">
        <v>119</v>
      </c>
      <c r="E696">
        <f>'Raw counts'!E696/'Raw counts'!E$1246*10000</f>
        <v>6.9606315596521169</v>
      </c>
      <c r="F696">
        <f>'Raw counts'!F696/'Raw counts'!F$1246*10000</f>
        <v>6.8654434467359158</v>
      </c>
      <c r="G696">
        <f>'Raw counts'!G696/'Raw counts'!G$1246*10000</f>
        <v>4.205158162048348</v>
      </c>
      <c r="H696">
        <f>'Raw counts'!H696/'Raw counts'!H$1246*10000</f>
        <v>5.5127988612511762</v>
      </c>
      <c r="I696">
        <f>'Raw counts'!I696/'Raw counts'!I$1246*10000</f>
        <v>8.7280413228581821</v>
      </c>
      <c r="J696">
        <f>'Raw counts'!J696/'Raw counts'!J$1246*10000</f>
        <v>7.1180299879191047</v>
      </c>
      <c r="K696">
        <f>'Raw counts'!K696/'Raw counts'!K$1246*10000</f>
        <v>7.2779307452988142</v>
      </c>
      <c r="L696">
        <f>'Raw counts'!L696/'Raw counts'!L$1246*10000</f>
        <v>4.6331532983574348</v>
      </c>
      <c r="M696">
        <f>'Raw counts'!M696/'Raw counts'!M$1246*10000</f>
        <v>6.657840694324979</v>
      </c>
      <c r="N696">
        <f>'Raw counts'!N696/'Raw counts'!N$1246*10000</f>
        <v>5.8719123462248861</v>
      </c>
      <c r="O696">
        <f>'Raw counts'!O696/'Raw counts'!O$1246*10000</f>
        <v>4.0098641774561639</v>
      </c>
      <c r="P696">
        <f>'Raw counts'!P696/'Raw counts'!P$1246*10000</f>
        <v>3.5532022364272904</v>
      </c>
      <c r="Q696">
        <f>'Raw counts'!Q696/'Raw counts'!Q$1246*10000</f>
        <v>8.8488847970594477</v>
      </c>
      <c r="R696">
        <f>'Raw counts'!R696/'Raw counts'!R$1246*10000</f>
        <v>4.3600597980403872</v>
      </c>
      <c r="S696">
        <f>'Raw counts'!S696/'Raw counts'!S$1246*10000</f>
        <v>7.4680315593691526</v>
      </c>
      <c r="T696">
        <f>'Raw counts'!T696/'Raw counts'!T$1246*10000</f>
        <v>12.70313236991576</v>
      </c>
      <c r="U696">
        <f t="shared" si="40"/>
        <v>1</v>
      </c>
      <c r="V696">
        <f t="shared" si="41"/>
        <v>0.72648908580426708</v>
      </c>
      <c r="W696">
        <f t="shared" si="42"/>
        <v>6.3830940424670972</v>
      </c>
      <c r="X696">
        <f t="shared" si="43"/>
        <v>6.8238624897113667</v>
      </c>
    </row>
    <row r="697" spans="1:24" x14ac:dyDescent="0.25">
      <c r="A697">
        <v>705</v>
      </c>
      <c r="B697" t="s">
        <v>301</v>
      </c>
      <c r="C697">
        <v>99900</v>
      </c>
      <c r="D697">
        <v>229</v>
      </c>
      <c r="E697">
        <f>'Raw counts'!E697/'Raw counts'!E$1246*10000</f>
        <v>0</v>
      </c>
      <c r="F697">
        <f>'Raw counts'!F697/'Raw counts'!F$1246*10000</f>
        <v>4.7217630307674801E-3</v>
      </c>
      <c r="G697">
        <f>'Raw counts'!G697/'Raw counts'!G$1246*10000</f>
        <v>0</v>
      </c>
      <c r="H697">
        <f>'Raw counts'!H697/'Raw counts'!H$1246*10000</f>
        <v>0</v>
      </c>
      <c r="I697">
        <f>'Raw counts'!I697/'Raw counts'!I$1246*10000</f>
        <v>0</v>
      </c>
      <c r="J697">
        <f>'Raw counts'!J697/'Raw counts'!J$1246*10000</f>
        <v>0.30531499527659745</v>
      </c>
      <c r="K697">
        <f>'Raw counts'!K697/'Raw counts'!K$1246*10000</f>
        <v>0</v>
      </c>
      <c r="L697">
        <f>'Raw counts'!L697/'Raw counts'!L$1246*10000</f>
        <v>0.92256053964364748</v>
      </c>
      <c r="M697">
        <f>'Raw counts'!M697/'Raw counts'!M$1246*10000</f>
        <v>3.4099056052880813E-2</v>
      </c>
      <c r="N697">
        <f>'Raw counts'!N697/'Raw counts'!N$1246*10000</f>
        <v>0.13327437901979047</v>
      </c>
      <c r="O697">
        <f>'Raw counts'!O697/'Raw counts'!O$1246*10000</f>
        <v>0.20778789012176371</v>
      </c>
      <c r="P697">
        <f>'Raw counts'!P697/'Raw counts'!P$1246*10000</f>
        <v>0</v>
      </c>
      <c r="Q697">
        <f>'Raw counts'!Q697/'Raw counts'!Q$1246*10000</f>
        <v>1.4905476918123719E-2</v>
      </c>
      <c r="R697">
        <f>'Raw counts'!R697/'Raw counts'!R$1246*10000</f>
        <v>0.32867353012318584</v>
      </c>
      <c r="S697">
        <f>'Raw counts'!S697/'Raw counts'!S$1246*10000</f>
        <v>0.17551855825659116</v>
      </c>
      <c r="T697">
        <f>'Raw counts'!T697/'Raw counts'!T$1246*10000</f>
        <v>0</v>
      </c>
      <c r="U697">
        <f t="shared" si="40"/>
        <v>1</v>
      </c>
      <c r="V697">
        <f t="shared" si="41"/>
        <v>0.88511137031185794</v>
      </c>
      <c r="W697">
        <f t="shared" si="42"/>
        <v>0.13999707330236838</v>
      </c>
      <c r="X697">
        <f t="shared" si="43"/>
        <v>0.1211475759032774</v>
      </c>
    </row>
    <row r="698" spans="1:24" x14ac:dyDescent="0.25">
      <c r="A698">
        <v>706</v>
      </c>
      <c r="B698" t="s">
        <v>302</v>
      </c>
      <c r="C698">
        <v>82400</v>
      </c>
      <c r="D698">
        <v>1100</v>
      </c>
      <c r="E698">
        <f>'Raw counts'!E698/'Raw counts'!E$1246*10000</f>
        <v>0.13376302641324353</v>
      </c>
      <c r="F698">
        <f>'Raw counts'!F698/'Raw counts'!F$1246*10000</f>
        <v>2.2758897808299254</v>
      </c>
      <c r="G698">
        <f>'Raw counts'!G698/'Raw counts'!G$1246*10000</f>
        <v>4.2448294654638987</v>
      </c>
      <c r="H698">
        <f>'Raw counts'!H698/'Raw counts'!H$1246*10000</f>
        <v>2.3402253371613306</v>
      </c>
      <c r="I698">
        <f>'Raw counts'!I698/'Raw counts'!I$1246*10000</f>
        <v>5.3234861969205935</v>
      </c>
      <c r="J698">
        <f>'Raw counts'!J698/'Raw counts'!J$1246*10000</f>
        <v>0.62858969615770055</v>
      </c>
      <c r="K698">
        <f>'Raw counts'!K698/'Raw counts'!K$1246*10000</f>
        <v>2.6273271344833753</v>
      </c>
      <c r="L698">
        <f>'Raw counts'!L698/'Raw counts'!L$1246*10000</f>
        <v>1.2278195417316189</v>
      </c>
      <c r="M698">
        <f>'Raw counts'!M698/'Raw counts'!M$1246*10000</f>
        <v>0.97182309750710327</v>
      </c>
      <c r="N698">
        <f>'Raw counts'!N698/'Raw counts'!N$1246*10000</f>
        <v>1.3797818063225364</v>
      </c>
      <c r="O698">
        <f>'Raw counts'!O698/'Raw counts'!O$1246*10000</f>
        <v>1.6623031209741097</v>
      </c>
      <c r="P698">
        <f>'Raw counts'!P698/'Raw counts'!P$1246*10000</f>
        <v>2.4235427018768769</v>
      </c>
      <c r="Q698">
        <f>'Raw counts'!Q698/'Raw counts'!Q$1246*10000</f>
        <v>1.5750120610150731</v>
      </c>
      <c r="R698">
        <f>'Raw counts'!R698/'Raw counts'!R$1246*10000</f>
        <v>4.5603452304592027</v>
      </c>
      <c r="S698">
        <f>'Raw counts'!S698/'Raw counts'!S$1246*10000</f>
        <v>0.98516868182731809</v>
      </c>
      <c r="T698">
        <f>'Raw counts'!T698/'Raw counts'!T$1246*10000</f>
        <v>0.1706492795528716</v>
      </c>
      <c r="U698">
        <f t="shared" si="40"/>
        <v>1</v>
      </c>
      <c r="V698">
        <f t="shared" si="41"/>
        <v>0.79307798994798673</v>
      </c>
      <c r="W698">
        <f t="shared" si="42"/>
        <v>2.1153535082991324</v>
      </c>
      <c r="X698">
        <f t="shared" si="43"/>
        <v>1.8961701792842423</v>
      </c>
    </row>
    <row r="699" spans="1:24" x14ac:dyDescent="0.25">
      <c r="A699">
        <v>707</v>
      </c>
      <c r="B699" t="s">
        <v>303</v>
      </c>
      <c r="C699">
        <v>8500</v>
      </c>
      <c r="D699">
        <v>44</v>
      </c>
      <c r="E699">
        <f>'Raw counts'!E699/'Raw counts'!E$1246*10000</f>
        <v>4.4587675471081174E-2</v>
      </c>
      <c r="F699">
        <f>'Raw counts'!F699/'Raw counts'!F$1246*10000</f>
        <v>4.7217630307674801E-3</v>
      </c>
      <c r="G699">
        <f>'Raw counts'!G699/'Raw counts'!G$1246*10000</f>
        <v>0</v>
      </c>
      <c r="H699">
        <f>'Raw counts'!H699/'Raw counts'!H$1246*10000</f>
        <v>6.0315086009312645E-3</v>
      </c>
      <c r="I699">
        <f>'Raw counts'!I699/'Raw counts'!I$1246*10000</f>
        <v>5.6273638445249411E-3</v>
      </c>
      <c r="J699">
        <f>'Raw counts'!J699/'Raw counts'!J$1246*10000</f>
        <v>0</v>
      </c>
      <c r="K699">
        <f>'Raw counts'!K699/'Raw counts'!K$1246*10000</f>
        <v>0.14661423741536692</v>
      </c>
      <c r="L699">
        <f>'Raw counts'!L699/'Raw counts'!L$1246*10000</f>
        <v>2.7134133518930806E-2</v>
      </c>
      <c r="M699">
        <f>'Raw counts'!M699/'Raw counts'!M$1246*10000</f>
        <v>4.262382006610102E-2</v>
      </c>
      <c r="N699">
        <f>'Raw counts'!N699/'Raw counts'!N$1246*10000</f>
        <v>2.3519008062315962E-2</v>
      </c>
      <c r="O699">
        <f>'Raw counts'!O699/'Raw counts'!O$1246*10000</f>
        <v>0</v>
      </c>
      <c r="P699">
        <f>'Raw counts'!P699/'Raw counts'!P$1246*10000</f>
        <v>0.16920010649653763</v>
      </c>
      <c r="Q699">
        <f>'Raw counts'!Q699/'Raw counts'!Q$1246*10000</f>
        <v>9.9369846120824779E-3</v>
      </c>
      <c r="R699">
        <f>'Raw counts'!R699/'Raw counts'!R$1246*10000</f>
        <v>1.0271047816349558E-2</v>
      </c>
      <c r="S699">
        <f>'Raw counts'!S699/'Raw counts'!S$1246*10000</f>
        <v>5.6618889760190697E-3</v>
      </c>
      <c r="T699">
        <f>'Raw counts'!T699/'Raw counts'!T$1246*10000</f>
        <v>0</v>
      </c>
      <c r="U699">
        <f t="shared" si="40"/>
        <v>1</v>
      </c>
      <c r="V699">
        <f t="shared" si="41"/>
        <v>0.93134628674234121</v>
      </c>
      <c r="W699">
        <f t="shared" si="42"/>
        <v>3.0085951001001959E-2</v>
      </c>
      <c r="X699">
        <f t="shared" si="43"/>
        <v>3.2511671316831456E-2</v>
      </c>
    </row>
    <row r="700" spans="1:24" x14ac:dyDescent="0.25">
      <c r="A700">
        <v>708</v>
      </c>
      <c r="B700" t="s">
        <v>907</v>
      </c>
      <c r="C700">
        <v>74300</v>
      </c>
      <c r="D700">
        <v>88</v>
      </c>
      <c r="E700">
        <f>'Raw counts'!E700/'Raw counts'!E$1246*10000</f>
        <v>0</v>
      </c>
      <c r="F700">
        <f>'Raw counts'!F700/'Raw counts'!F$1246*10000</f>
        <v>0</v>
      </c>
      <c r="G700">
        <f>'Raw counts'!G700/'Raw counts'!G$1246*10000</f>
        <v>0</v>
      </c>
      <c r="H700">
        <f>'Raw counts'!H700/'Raw counts'!H$1246*10000</f>
        <v>0</v>
      </c>
      <c r="I700">
        <f>'Raw counts'!I700/'Raw counts'!I$1246*10000</f>
        <v>0</v>
      </c>
      <c r="J700">
        <f>'Raw counts'!J700/'Raw counts'!J$1246*10000</f>
        <v>0</v>
      </c>
      <c r="K700">
        <f>'Raw counts'!K700/'Raw counts'!K$1246*10000</f>
        <v>0</v>
      </c>
      <c r="L700">
        <f>'Raw counts'!L700/'Raw counts'!L$1246*10000</f>
        <v>0</v>
      </c>
      <c r="M700">
        <f>'Raw counts'!M700/'Raw counts'!M$1246*10000</f>
        <v>0</v>
      </c>
      <c r="N700">
        <f>'Raw counts'!N700/'Raw counts'!N$1246*10000</f>
        <v>0</v>
      </c>
      <c r="O700">
        <f>'Raw counts'!O700/'Raw counts'!O$1246*10000</f>
        <v>0</v>
      </c>
      <c r="P700">
        <f>'Raw counts'!P700/'Raw counts'!P$1246*10000</f>
        <v>0</v>
      </c>
      <c r="Q700">
        <f>'Raw counts'!Q700/'Raw counts'!Q$1246*10000</f>
        <v>0</v>
      </c>
      <c r="R700">
        <f>'Raw counts'!R700/'Raw counts'!R$1246*10000</f>
        <v>0</v>
      </c>
      <c r="S700">
        <f>'Raw counts'!S700/'Raw counts'!S$1246*10000</f>
        <v>0</v>
      </c>
      <c r="T700">
        <f>'Raw counts'!T700/'Raw counts'!T$1246*10000</f>
        <v>0</v>
      </c>
      <c r="U700">
        <f t="shared" si="40"/>
        <v>0</v>
      </c>
      <c r="V700" t="str">
        <f t="shared" si="41"/>
        <v/>
      </c>
      <c r="W700">
        <f t="shared" si="42"/>
        <v>0</v>
      </c>
      <c r="X700">
        <f t="shared" si="43"/>
        <v>0</v>
      </c>
    </row>
    <row r="701" spans="1:24" x14ac:dyDescent="0.25">
      <c r="A701">
        <v>709</v>
      </c>
      <c r="B701" t="s">
        <v>908</v>
      </c>
      <c r="C701">
        <v>64000</v>
      </c>
      <c r="D701">
        <v>637</v>
      </c>
      <c r="E701">
        <f>'Raw counts'!E701/'Raw counts'!E$1246*10000</f>
        <v>0</v>
      </c>
      <c r="F701">
        <f>'Raw counts'!F701/'Raw counts'!F$1246*10000</f>
        <v>0</v>
      </c>
      <c r="G701">
        <f>'Raw counts'!G701/'Raw counts'!G$1246*10000</f>
        <v>0</v>
      </c>
      <c r="H701">
        <f>'Raw counts'!H701/'Raw counts'!H$1246*10000</f>
        <v>0</v>
      </c>
      <c r="I701">
        <f>'Raw counts'!I701/'Raw counts'!I$1246*10000</f>
        <v>0</v>
      </c>
      <c r="J701">
        <f>'Raw counts'!J701/'Raw counts'!J$1246*10000</f>
        <v>0</v>
      </c>
      <c r="K701">
        <f>'Raw counts'!K701/'Raw counts'!K$1246*10000</f>
        <v>0</v>
      </c>
      <c r="L701">
        <f>'Raw counts'!L701/'Raw counts'!L$1246*10000</f>
        <v>0</v>
      </c>
      <c r="M701">
        <f>'Raw counts'!M701/'Raw counts'!M$1246*10000</f>
        <v>0</v>
      </c>
      <c r="N701">
        <f>'Raw counts'!N701/'Raw counts'!N$1246*10000</f>
        <v>0</v>
      </c>
      <c r="O701">
        <f>'Raw counts'!O701/'Raw counts'!O$1246*10000</f>
        <v>0</v>
      </c>
      <c r="P701">
        <f>'Raw counts'!P701/'Raw counts'!P$1246*10000</f>
        <v>0</v>
      </c>
      <c r="Q701">
        <f>'Raw counts'!Q701/'Raw counts'!Q$1246*10000</f>
        <v>0</v>
      </c>
      <c r="R701">
        <f>'Raw counts'!R701/'Raw counts'!R$1246*10000</f>
        <v>0</v>
      </c>
      <c r="S701">
        <f>'Raw counts'!S701/'Raw counts'!S$1246*10000</f>
        <v>0</v>
      </c>
      <c r="T701">
        <f>'Raw counts'!T701/'Raw counts'!T$1246*10000</f>
        <v>0</v>
      </c>
      <c r="U701">
        <f t="shared" si="40"/>
        <v>0</v>
      </c>
      <c r="V701" t="str">
        <f t="shared" si="41"/>
        <v/>
      </c>
      <c r="W701">
        <f t="shared" si="42"/>
        <v>0</v>
      </c>
      <c r="X701">
        <f t="shared" si="43"/>
        <v>0</v>
      </c>
    </row>
    <row r="702" spans="1:24" x14ac:dyDescent="0.25">
      <c r="A702">
        <v>710</v>
      </c>
      <c r="B702" t="s">
        <v>909</v>
      </c>
      <c r="C702">
        <v>99500</v>
      </c>
      <c r="D702">
        <v>967</v>
      </c>
      <c r="E702">
        <f>'Raw counts'!E702/'Raw counts'!E$1246*10000</f>
        <v>0</v>
      </c>
      <c r="F702">
        <f>'Raw counts'!F702/'Raw counts'!F$1246*10000</f>
        <v>0</v>
      </c>
      <c r="G702">
        <f>'Raw counts'!G702/'Raw counts'!G$1246*10000</f>
        <v>0</v>
      </c>
      <c r="H702">
        <f>'Raw counts'!H702/'Raw counts'!H$1246*10000</f>
        <v>0</v>
      </c>
      <c r="I702">
        <f>'Raw counts'!I702/'Raw counts'!I$1246*10000</f>
        <v>0</v>
      </c>
      <c r="J702">
        <f>'Raw counts'!J702/'Raw counts'!J$1246*10000</f>
        <v>0</v>
      </c>
      <c r="K702">
        <f>'Raw counts'!K702/'Raw counts'!K$1246*10000</f>
        <v>0</v>
      </c>
      <c r="L702">
        <f>'Raw counts'!L702/'Raw counts'!L$1246*10000</f>
        <v>0</v>
      </c>
      <c r="M702">
        <f>'Raw counts'!M702/'Raw counts'!M$1246*10000</f>
        <v>0</v>
      </c>
      <c r="N702">
        <f>'Raw counts'!N702/'Raw counts'!N$1246*10000</f>
        <v>0</v>
      </c>
      <c r="O702">
        <f>'Raw counts'!O702/'Raw counts'!O$1246*10000</f>
        <v>0</v>
      </c>
      <c r="P702">
        <f>'Raw counts'!P702/'Raw counts'!P$1246*10000</f>
        <v>0</v>
      </c>
      <c r="Q702">
        <f>'Raw counts'!Q702/'Raw counts'!Q$1246*10000</f>
        <v>0</v>
      </c>
      <c r="R702">
        <f>'Raw counts'!R702/'Raw counts'!R$1246*10000</f>
        <v>0</v>
      </c>
      <c r="S702">
        <f>'Raw counts'!S702/'Raw counts'!S$1246*10000</f>
        <v>0</v>
      </c>
      <c r="T702">
        <f>'Raw counts'!T702/'Raw counts'!T$1246*10000</f>
        <v>0</v>
      </c>
      <c r="U702">
        <f t="shared" si="40"/>
        <v>0</v>
      </c>
      <c r="V702" t="str">
        <f t="shared" si="41"/>
        <v/>
      </c>
      <c r="W702">
        <f t="shared" si="42"/>
        <v>0</v>
      </c>
      <c r="X702">
        <f t="shared" si="43"/>
        <v>0</v>
      </c>
    </row>
    <row r="703" spans="1:24" x14ac:dyDescent="0.25">
      <c r="A703">
        <v>711</v>
      </c>
      <c r="B703" t="s">
        <v>910</v>
      </c>
      <c r="C703">
        <v>90300</v>
      </c>
      <c r="D703">
        <v>720</v>
      </c>
      <c r="E703">
        <f>'Raw counts'!E703/'Raw counts'!E$1246*10000</f>
        <v>0</v>
      </c>
      <c r="F703">
        <f>'Raw counts'!F703/'Raw counts'!F$1246*10000</f>
        <v>0</v>
      </c>
      <c r="G703">
        <f>'Raw counts'!G703/'Raw counts'!G$1246*10000</f>
        <v>0</v>
      </c>
      <c r="H703">
        <f>'Raw counts'!H703/'Raw counts'!H$1246*10000</f>
        <v>0</v>
      </c>
      <c r="I703">
        <f>'Raw counts'!I703/'Raw counts'!I$1246*10000</f>
        <v>0</v>
      </c>
      <c r="J703">
        <f>'Raw counts'!J703/'Raw counts'!J$1246*10000</f>
        <v>0</v>
      </c>
      <c r="K703">
        <f>'Raw counts'!K703/'Raw counts'!K$1246*10000</f>
        <v>0</v>
      </c>
      <c r="L703">
        <f>'Raw counts'!L703/'Raw counts'!L$1246*10000</f>
        <v>0</v>
      </c>
      <c r="M703">
        <f>'Raw counts'!M703/'Raw counts'!M$1246*10000</f>
        <v>0</v>
      </c>
      <c r="N703">
        <f>'Raw counts'!N703/'Raw counts'!N$1246*10000</f>
        <v>0</v>
      </c>
      <c r="O703">
        <f>'Raw counts'!O703/'Raw counts'!O$1246*10000</f>
        <v>0</v>
      </c>
      <c r="P703">
        <f>'Raw counts'!P703/'Raw counts'!P$1246*10000</f>
        <v>0</v>
      </c>
      <c r="Q703">
        <f>'Raw counts'!Q703/'Raw counts'!Q$1246*10000</f>
        <v>0</v>
      </c>
      <c r="R703">
        <f>'Raw counts'!R703/'Raw counts'!R$1246*10000</f>
        <v>0</v>
      </c>
      <c r="S703">
        <f>'Raw counts'!S703/'Raw counts'!S$1246*10000</f>
        <v>0</v>
      </c>
      <c r="T703">
        <f>'Raw counts'!T703/'Raw counts'!T$1246*10000</f>
        <v>0</v>
      </c>
      <c r="U703">
        <f t="shared" si="40"/>
        <v>0</v>
      </c>
      <c r="V703" t="str">
        <f t="shared" si="41"/>
        <v/>
      </c>
      <c r="W703">
        <f t="shared" si="42"/>
        <v>0</v>
      </c>
      <c r="X703">
        <f t="shared" si="43"/>
        <v>0</v>
      </c>
    </row>
    <row r="704" spans="1:24" x14ac:dyDescent="0.25">
      <c r="A704">
        <v>712</v>
      </c>
      <c r="B704" t="s">
        <v>911</v>
      </c>
      <c r="C704">
        <v>43300</v>
      </c>
      <c r="D704">
        <v>926</v>
      </c>
      <c r="E704">
        <f>'Raw counts'!E704/'Raw counts'!E$1246*10000</f>
        <v>0</v>
      </c>
      <c r="F704">
        <f>'Raw counts'!F704/'Raw counts'!F$1246*10000</f>
        <v>0</v>
      </c>
      <c r="G704">
        <f>'Raw counts'!G704/'Raw counts'!G$1246*10000</f>
        <v>0</v>
      </c>
      <c r="H704">
        <f>'Raw counts'!H704/'Raw counts'!H$1246*10000</f>
        <v>0</v>
      </c>
      <c r="I704">
        <f>'Raw counts'!I704/'Raw counts'!I$1246*10000</f>
        <v>0</v>
      </c>
      <c r="J704">
        <f>'Raw counts'!J704/'Raw counts'!J$1246*10000</f>
        <v>0</v>
      </c>
      <c r="K704">
        <f>'Raw counts'!K704/'Raw counts'!K$1246*10000</f>
        <v>0</v>
      </c>
      <c r="L704">
        <f>'Raw counts'!L704/'Raw counts'!L$1246*10000</f>
        <v>0</v>
      </c>
      <c r="M704">
        <f>'Raw counts'!M704/'Raw counts'!M$1246*10000</f>
        <v>0</v>
      </c>
      <c r="N704">
        <f>'Raw counts'!N704/'Raw counts'!N$1246*10000</f>
        <v>0</v>
      </c>
      <c r="O704">
        <f>'Raw counts'!O704/'Raw counts'!O$1246*10000</f>
        <v>0</v>
      </c>
      <c r="P704">
        <f>'Raw counts'!P704/'Raw counts'!P$1246*10000</f>
        <v>0</v>
      </c>
      <c r="Q704">
        <f>'Raw counts'!Q704/'Raw counts'!Q$1246*10000</f>
        <v>0</v>
      </c>
      <c r="R704">
        <f>'Raw counts'!R704/'Raw counts'!R$1246*10000</f>
        <v>0</v>
      </c>
      <c r="S704">
        <f>'Raw counts'!S704/'Raw counts'!S$1246*10000</f>
        <v>0</v>
      </c>
      <c r="T704">
        <f>'Raw counts'!T704/'Raw counts'!T$1246*10000</f>
        <v>0</v>
      </c>
      <c r="U704">
        <f t="shared" si="40"/>
        <v>0</v>
      </c>
      <c r="V704" t="str">
        <f t="shared" si="41"/>
        <v/>
      </c>
      <c r="W704">
        <f t="shared" si="42"/>
        <v>0</v>
      </c>
      <c r="X704">
        <f t="shared" si="43"/>
        <v>0</v>
      </c>
    </row>
    <row r="705" spans="1:24" x14ac:dyDescent="0.25">
      <c r="A705">
        <v>713</v>
      </c>
      <c r="B705" t="s">
        <v>912</v>
      </c>
      <c r="C705">
        <v>112300</v>
      </c>
      <c r="D705">
        <v>1099</v>
      </c>
      <c r="E705">
        <f>'Raw counts'!E705/'Raw counts'!E$1246*10000</f>
        <v>0</v>
      </c>
      <c r="F705">
        <f>'Raw counts'!F705/'Raw counts'!F$1246*10000</f>
        <v>0</v>
      </c>
      <c r="G705">
        <f>'Raw counts'!G705/'Raw counts'!G$1246*10000</f>
        <v>0</v>
      </c>
      <c r="H705">
        <f>'Raw counts'!H705/'Raw counts'!H$1246*10000</f>
        <v>0</v>
      </c>
      <c r="I705">
        <f>'Raw counts'!I705/'Raw counts'!I$1246*10000</f>
        <v>0</v>
      </c>
      <c r="J705">
        <f>'Raw counts'!J705/'Raw counts'!J$1246*10000</f>
        <v>0</v>
      </c>
      <c r="K705">
        <f>'Raw counts'!K705/'Raw counts'!K$1246*10000</f>
        <v>0</v>
      </c>
      <c r="L705">
        <f>'Raw counts'!L705/'Raw counts'!L$1246*10000</f>
        <v>0</v>
      </c>
      <c r="M705">
        <f>'Raw counts'!M705/'Raw counts'!M$1246*10000</f>
        <v>0</v>
      </c>
      <c r="N705">
        <f>'Raw counts'!N705/'Raw counts'!N$1246*10000</f>
        <v>0</v>
      </c>
      <c r="O705">
        <f>'Raw counts'!O705/'Raw counts'!O$1246*10000</f>
        <v>0</v>
      </c>
      <c r="P705">
        <f>'Raw counts'!P705/'Raw counts'!P$1246*10000</f>
        <v>0</v>
      </c>
      <c r="Q705">
        <f>'Raw counts'!Q705/'Raw counts'!Q$1246*10000</f>
        <v>0</v>
      </c>
      <c r="R705">
        <f>'Raw counts'!R705/'Raw counts'!R$1246*10000</f>
        <v>0</v>
      </c>
      <c r="S705">
        <f>'Raw counts'!S705/'Raw counts'!S$1246*10000</f>
        <v>0</v>
      </c>
      <c r="T705">
        <f>'Raw counts'!T705/'Raw counts'!T$1246*10000</f>
        <v>0</v>
      </c>
      <c r="U705">
        <f t="shared" si="40"/>
        <v>0</v>
      </c>
      <c r="V705" t="str">
        <f t="shared" si="41"/>
        <v/>
      </c>
      <c r="W705">
        <f t="shared" si="42"/>
        <v>0</v>
      </c>
      <c r="X705">
        <f t="shared" si="43"/>
        <v>0</v>
      </c>
    </row>
    <row r="706" spans="1:24" x14ac:dyDescent="0.25">
      <c r="A706">
        <v>714</v>
      </c>
      <c r="B706" t="s">
        <v>913</v>
      </c>
      <c r="C706">
        <v>20800</v>
      </c>
      <c r="D706">
        <v>315</v>
      </c>
      <c r="E706">
        <f>'Raw counts'!E706/'Raw counts'!E$1246*10000</f>
        <v>0</v>
      </c>
      <c r="F706">
        <f>'Raw counts'!F706/'Raw counts'!F$1246*10000</f>
        <v>0</v>
      </c>
      <c r="G706">
        <f>'Raw counts'!G706/'Raw counts'!G$1246*10000</f>
        <v>0</v>
      </c>
      <c r="H706">
        <f>'Raw counts'!H706/'Raw counts'!H$1246*10000</f>
        <v>0</v>
      </c>
      <c r="I706">
        <f>'Raw counts'!I706/'Raw counts'!I$1246*10000</f>
        <v>0</v>
      </c>
      <c r="J706">
        <f>'Raw counts'!J706/'Raw counts'!J$1246*10000</f>
        <v>0</v>
      </c>
      <c r="K706">
        <f>'Raw counts'!K706/'Raw counts'!K$1246*10000</f>
        <v>0</v>
      </c>
      <c r="L706">
        <f>'Raw counts'!L706/'Raw counts'!L$1246*10000</f>
        <v>0</v>
      </c>
      <c r="M706">
        <f>'Raw counts'!M706/'Raw counts'!M$1246*10000</f>
        <v>0</v>
      </c>
      <c r="N706">
        <f>'Raw counts'!N706/'Raw counts'!N$1246*10000</f>
        <v>0</v>
      </c>
      <c r="O706">
        <f>'Raw counts'!O706/'Raw counts'!O$1246*10000</f>
        <v>0</v>
      </c>
      <c r="P706">
        <f>'Raw counts'!P706/'Raw counts'!P$1246*10000</f>
        <v>0</v>
      </c>
      <c r="Q706">
        <f>'Raw counts'!Q706/'Raw counts'!Q$1246*10000</f>
        <v>0</v>
      </c>
      <c r="R706">
        <f>'Raw counts'!R706/'Raw counts'!R$1246*10000</f>
        <v>0</v>
      </c>
      <c r="S706">
        <f>'Raw counts'!S706/'Raw counts'!S$1246*10000</f>
        <v>0</v>
      </c>
      <c r="T706">
        <f>'Raw counts'!T706/'Raw counts'!T$1246*10000</f>
        <v>0</v>
      </c>
      <c r="U706">
        <f t="shared" si="40"/>
        <v>0</v>
      </c>
      <c r="V706" t="str">
        <f t="shared" si="41"/>
        <v/>
      </c>
      <c r="W706">
        <f t="shared" si="42"/>
        <v>0</v>
      </c>
      <c r="X706">
        <f t="shared" si="43"/>
        <v>0</v>
      </c>
    </row>
    <row r="707" spans="1:24" x14ac:dyDescent="0.25">
      <c r="A707">
        <v>715</v>
      </c>
      <c r="B707" t="s">
        <v>914</v>
      </c>
      <c r="C707">
        <v>41700</v>
      </c>
      <c r="D707">
        <v>918</v>
      </c>
      <c r="E707">
        <f>'Raw counts'!E707/'Raw counts'!E$1246*10000</f>
        <v>0</v>
      </c>
      <c r="F707">
        <f>'Raw counts'!F707/'Raw counts'!F$1246*10000</f>
        <v>0</v>
      </c>
      <c r="G707">
        <f>'Raw counts'!G707/'Raw counts'!G$1246*10000</f>
        <v>0</v>
      </c>
      <c r="H707">
        <f>'Raw counts'!H707/'Raw counts'!H$1246*10000</f>
        <v>0</v>
      </c>
      <c r="I707">
        <f>'Raw counts'!I707/'Raw counts'!I$1246*10000</f>
        <v>0</v>
      </c>
      <c r="J707">
        <f>'Raw counts'!J707/'Raw counts'!J$1246*10000</f>
        <v>0</v>
      </c>
      <c r="K707">
        <f>'Raw counts'!K707/'Raw counts'!K$1246*10000</f>
        <v>0</v>
      </c>
      <c r="L707">
        <f>'Raw counts'!L707/'Raw counts'!L$1246*10000</f>
        <v>0</v>
      </c>
      <c r="M707">
        <f>'Raw counts'!M707/'Raw counts'!M$1246*10000</f>
        <v>0</v>
      </c>
      <c r="N707">
        <f>'Raw counts'!N707/'Raw counts'!N$1246*10000</f>
        <v>0</v>
      </c>
      <c r="O707">
        <f>'Raw counts'!O707/'Raw counts'!O$1246*10000</f>
        <v>0</v>
      </c>
      <c r="P707">
        <f>'Raw counts'!P707/'Raw counts'!P$1246*10000</f>
        <v>0</v>
      </c>
      <c r="Q707">
        <f>'Raw counts'!Q707/'Raw counts'!Q$1246*10000</f>
        <v>0</v>
      </c>
      <c r="R707">
        <f>'Raw counts'!R707/'Raw counts'!R$1246*10000</f>
        <v>0</v>
      </c>
      <c r="S707">
        <f>'Raw counts'!S707/'Raw counts'!S$1246*10000</f>
        <v>0</v>
      </c>
      <c r="T707">
        <f>'Raw counts'!T707/'Raw counts'!T$1246*10000</f>
        <v>0</v>
      </c>
      <c r="U707">
        <f t="shared" si="40"/>
        <v>0</v>
      </c>
      <c r="V707" t="str">
        <f t="shared" si="41"/>
        <v/>
      </c>
      <c r="W707">
        <f t="shared" si="42"/>
        <v>0</v>
      </c>
      <c r="X707">
        <f t="shared" si="43"/>
        <v>0</v>
      </c>
    </row>
    <row r="708" spans="1:24" x14ac:dyDescent="0.25">
      <c r="A708">
        <v>716</v>
      </c>
      <c r="B708" t="s">
        <v>915</v>
      </c>
      <c r="C708">
        <v>74400</v>
      </c>
      <c r="D708">
        <v>88</v>
      </c>
      <c r="E708">
        <f>'Raw counts'!E708/'Raw counts'!E$1246*10000</f>
        <v>0</v>
      </c>
      <c r="F708">
        <f>'Raw counts'!F708/'Raw counts'!F$1246*10000</f>
        <v>0</v>
      </c>
      <c r="G708">
        <f>'Raw counts'!G708/'Raw counts'!G$1246*10000</f>
        <v>0</v>
      </c>
      <c r="H708">
        <f>'Raw counts'!H708/'Raw counts'!H$1246*10000</f>
        <v>0</v>
      </c>
      <c r="I708">
        <f>'Raw counts'!I708/'Raw counts'!I$1246*10000</f>
        <v>0</v>
      </c>
      <c r="J708">
        <f>'Raw counts'!J708/'Raw counts'!J$1246*10000</f>
        <v>0</v>
      </c>
      <c r="K708">
        <f>'Raw counts'!K708/'Raw counts'!K$1246*10000</f>
        <v>0</v>
      </c>
      <c r="L708">
        <f>'Raw counts'!L708/'Raw counts'!L$1246*10000</f>
        <v>0</v>
      </c>
      <c r="M708">
        <f>'Raw counts'!M708/'Raw counts'!M$1246*10000</f>
        <v>0</v>
      </c>
      <c r="N708">
        <f>'Raw counts'!N708/'Raw counts'!N$1246*10000</f>
        <v>0</v>
      </c>
      <c r="O708">
        <f>'Raw counts'!O708/'Raw counts'!O$1246*10000</f>
        <v>0</v>
      </c>
      <c r="P708">
        <f>'Raw counts'!P708/'Raw counts'!P$1246*10000</f>
        <v>0</v>
      </c>
      <c r="Q708">
        <f>'Raw counts'!Q708/'Raw counts'!Q$1246*10000</f>
        <v>0</v>
      </c>
      <c r="R708">
        <f>'Raw counts'!R708/'Raw counts'!R$1246*10000</f>
        <v>0</v>
      </c>
      <c r="S708">
        <f>'Raw counts'!S708/'Raw counts'!S$1246*10000</f>
        <v>0</v>
      </c>
      <c r="T708">
        <f>'Raw counts'!T708/'Raw counts'!T$1246*10000</f>
        <v>0</v>
      </c>
      <c r="U708">
        <f t="shared" ref="U708:U771" si="44">IFERROR(IF(W708-X708=0,0,1),0)</f>
        <v>0</v>
      </c>
      <c r="V708" t="str">
        <f t="shared" ref="V708:V771" si="45">IFERROR(_xlfn.T.TEST(E708:N708,O708:T708,2,2),"")</f>
        <v/>
      </c>
      <c r="W708">
        <f t="shared" ref="W708:W771" si="46">AVERAGE(E708:N708)</f>
        <v>0</v>
      </c>
      <c r="X708">
        <f t="shared" ref="X708:X771" si="47">AVERAGE(O708:T708)</f>
        <v>0</v>
      </c>
    </row>
    <row r="709" spans="1:24" x14ac:dyDescent="0.25">
      <c r="A709">
        <v>717</v>
      </c>
      <c r="B709" t="s">
        <v>916</v>
      </c>
      <c r="C709">
        <v>101700</v>
      </c>
      <c r="D709">
        <v>967</v>
      </c>
      <c r="E709">
        <f>'Raw counts'!E709/'Raw counts'!E$1246*10000</f>
        <v>0</v>
      </c>
      <c r="F709">
        <f>'Raw counts'!F709/'Raw counts'!F$1246*10000</f>
        <v>0</v>
      </c>
      <c r="G709">
        <f>'Raw counts'!G709/'Raw counts'!G$1246*10000</f>
        <v>0</v>
      </c>
      <c r="H709">
        <f>'Raw counts'!H709/'Raw counts'!H$1246*10000</f>
        <v>0</v>
      </c>
      <c r="I709">
        <f>'Raw counts'!I709/'Raw counts'!I$1246*10000</f>
        <v>0</v>
      </c>
      <c r="J709">
        <f>'Raw counts'!J709/'Raw counts'!J$1246*10000</f>
        <v>0</v>
      </c>
      <c r="K709">
        <f>'Raw counts'!K709/'Raw counts'!K$1246*10000</f>
        <v>0</v>
      </c>
      <c r="L709">
        <f>'Raw counts'!L709/'Raw counts'!L$1246*10000</f>
        <v>0</v>
      </c>
      <c r="M709">
        <f>'Raw counts'!M709/'Raw counts'!M$1246*10000</f>
        <v>0</v>
      </c>
      <c r="N709">
        <f>'Raw counts'!N709/'Raw counts'!N$1246*10000</f>
        <v>0</v>
      </c>
      <c r="O709">
        <f>'Raw counts'!O709/'Raw counts'!O$1246*10000</f>
        <v>0</v>
      </c>
      <c r="P709">
        <f>'Raw counts'!P709/'Raw counts'!P$1246*10000</f>
        <v>0</v>
      </c>
      <c r="Q709">
        <f>'Raw counts'!Q709/'Raw counts'!Q$1246*10000</f>
        <v>0</v>
      </c>
      <c r="R709">
        <f>'Raw counts'!R709/'Raw counts'!R$1246*10000</f>
        <v>0</v>
      </c>
      <c r="S709">
        <f>'Raw counts'!S709/'Raw counts'!S$1246*10000</f>
        <v>0</v>
      </c>
      <c r="T709">
        <f>'Raw counts'!T709/'Raw counts'!T$1246*10000</f>
        <v>0</v>
      </c>
      <c r="U709">
        <f t="shared" si="44"/>
        <v>0</v>
      </c>
      <c r="V709" t="str">
        <f t="shared" si="45"/>
        <v/>
      </c>
      <c r="W709">
        <f t="shared" si="46"/>
        <v>0</v>
      </c>
      <c r="X709">
        <f t="shared" si="47"/>
        <v>0</v>
      </c>
    </row>
    <row r="710" spans="1:24" x14ac:dyDescent="0.25">
      <c r="A710">
        <v>718</v>
      </c>
      <c r="B710" t="s">
        <v>304</v>
      </c>
      <c r="C710">
        <v>64100</v>
      </c>
      <c r="D710">
        <v>709</v>
      </c>
      <c r="E710">
        <f>'Raw counts'!E710/'Raw counts'!E$1246*10000</f>
        <v>25.192036641160865</v>
      </c>
      <c r="F710">
        <f>'Raw counts'!F710/'Raw counts'!F$1246*10000</f>
        <v>25.166996953990669</v>
      </c>
      <c r="G710">
        <f>'Raw counts'!G710/'Raw counts'!G$1246*10000</f>
        <v>32.654441623924974</v>
      </c>
      <c r="H710">
        <f>'Raw counts'!H710/'Raw counts'!H$1246*10000</f>
        <v>30.959733648580183</v>
      </c>
      <c r="I710">
        <f>'Raw counts'!I710/'Raw counts'!I$1246*10000</f>
        <v>34.523877186160512</v>
      </c>
      <c r="J710">
        <f>'Raw counts'!J710/'Raw counts'!J$1246*10000</f>
        <v>20.503997231810711</v>
      </c>
      <c r="K710">
        <f>'Raw counts'!K710/'Raw counts'!K$1246*10000</f>
        <v>23.241288915083967</v>
      </c>
      <c r="L710">
        <f>'Raw counts'!L710/'Raw counts'!L$1246*10000</f>
        <v>22.358526019598987</v>
      </c>
      <c r="M710">
        <f>'Raw counts'!M710/'Raw counts'!M$1246*10000</f>
        <v>35.20727537459944</v>
      </c>
      <c r="N710">
        <f>'Raw counts'!N710/'Raw counts'!N$1246*10000</f>
        <v>27.399644392598095</v>
      </c>
      <c r="O710">
        <f>'Raw counts'!O710/'Raw counts'!O$1246*10000</f>
        <v>20.398581383442931</v>
      </c>
      <c r="P710">
        <f>'Raw counts'!P710/'Raw counts'!P$1246*10000</f>
        <v>24.678333179892061</v>
      </c>
      <c r="Q710">
        <f>'Raw counts'!Q710/'Raw counts'!Q$1246*10000</f>
        <v>22.313498946431206</v>
      </c>
      <c r="R710">
        <f>'Raw counts'!R710/'Raw counts'!R$1246*10000</f>
        <v>23.402582449552465</v>
      </c>
      <c r="S710">
        <f>'Raw counts'!S710/'Raw counts'!S$1246*10000</f>
        <v>28.484963438351937</v>
      </c>
      <c r="T710">
        <f>'Raw counts'!T710/'Raw counts'!T$1246*10000</f>
        <v>18.798724635544335</v>
      </c>
      <c r="U710">
        <f t="shared" si="44"/>
        <v>1</v>
      </c>
      <c r="V710">
        <f t="shared" si="45"/>
        <v>7.2730989609316357E-2</v>
      </c>
      <c r="W710">
        <f t="shared" si="46"/>
        <v>27.720781798750842</v>
      </c>
      <c r="X710">
        <f t="shared" si="47"/>
        <v>23.012780672202492</v>
      </c>
    </row>
    <row r="711" spans="1:24" x14ac:dyDescent="0.25">
      <c r="A711">
        <v>719</v>
      </c>
      <c r="B711" t="s">
        <v>917</v>
      </c>
      <c r="C711">
        <v>3400</v>
      </c>
      <c r="D711">
        <v>322</v>
      </c>
      <c r="E711">
        <f>'Raw counts'!E711/'Raw counts'!E$1246*10000</f>
        <v>0</v>
      </c>
      <c r="F711">
        <f>'Raw counts'!F711/'Raw counts'!F$1246*10000</f>
        <v>0</v>
      </c>
      <c r="G711">
        <f>'Raw counts'!G711/'Raw counts'!G$1246*10000</f>
        <v>0</v>
      </c>
      <c r="H711">
        <f>'Raw counts'!H711/'Raw counts'!H$1246*10000</f>
        <v>0</v>
      </c>
      <c r="I711">
        <f>'Raw counts'!I711/'Raw counts'!I$1246*10000</f>
        <v>0</v>
      </c>
      <c r="J711">
        <f>'Raw counts'!J711/'Raw counts'!J$1246*10000</f>
        <v>0</v>
      </c>
      <c r="K711">
        <f>'Raw counts'!K711/'Raw counts'!K$1246*10000</f>
        <v>0</v>
      </c>
      <c r="L711">
        <f>'Raw counts'!L711/'Raw counts'!L$1246*10000</f>
        <v>0</v>
      </c>
      <c r="M711">
        <f>'Raw counts'!M711/'Raw counts'!M$1246*10000</f>
        <v>0</v>
      </c>
      <c r="N711">
        <f>'Raw counts'!N711/'Raw counts'!N$1246*10000</f>
        <v>0</v>
      </c>
      <c r="O711">
        <f>'Raw counts'!O711/'Raw counts'!O$1246*10000</f>
        <v>0</v>
      </c>
      <c r="P711">
        <f>'Raw counts'!P711/'Raw counts'!P$1246*10000</f>
        <v>0</v>
      </c>
      <c r="Q711">
        <f>'Raw counts'!Q711/'Raw counts'!Q$1246*10000</f>
        <v>0</v>
      </c>
      <c r="R711">
        <f>'Raw counts'!R711/'Raw counts'!R$1246*10000</f>
        <v>0</v>
      </c>
      <c r="S711">
        <f>'Raw counts'!S711/'Raw counts'!S$1246*10000</f>
        <v>0</v>
      </c>
      <c r="T711">
        <f>'Raw counts'!T711/'Raw counts'!T$1246*10000</f>
        <v>0</v>
      </c>
      <c r="U711">
        <f t="shared" si="44"/>
        <v>0</v>
      </c>
      <c r="V711" t="str">
        <f t="shared" si="45"/>
        <v/>
      </c>
      <c r="W711">
        <f t="shared" si="46"/>
        <v>0</v>
      </c>
      <c r="X711">
        <f t="shared" si="47"/>
        <v>0</v>
      </c>
    </row>
    <row r="712" spans="1:24" x14ac:dyDescent="0.25">
      <c r="A712">
        <v>720</v>
      </c>
      <c r="B712" t="s">
        <v>918</v>
      </c>
      <c r="C712">
        <v>90200</v>
      </c>
      <c r="D712">
        <v>386</v>
      </c>
      <c r="E712">
        <f>'Raw counts'!E712/'Raw counts'!E$1246*10000</f>
        <v>0</v>
      </c>
      <c r="F712">
        <f>'Raw counts'!F712/'Raw counts'!F$1246*10000</f>
        <v>0</v>
      </c>
      <c r="G712">
        <f>'Raw counts'!G712/'Raw counts'!G$1246*10000</f>
        <v>0</v>
      </c>
      <c r="H712">
        <f>'Raw counts'!H712/'Raw counts'!H$1246*10000</f>
        <v>0</v>
      </c>
      <c r="I712">
        <f>'Raw counts'!I712/'Raw counts'!I$1246*10000</f>
        <v>0</v>
      </c>
      <c r="J712">
        <f>'Raw counts'!J712/'Raw counts'!J$1246*10000</f>
        <v>0</v>
      </c>
      <c r="K712">
        <f>'Raw counts'!K712/'Raw counts'!K$1246*10000</f>
        <v>0</v>
      </c>
      <c r="L712">
        <f>'Raw counts'!L712/'Raw counts'!L$1246*10000</f>
        <v>0</v>
      </c>
      <c r="M712">
        <f>'Raw counts'!M712/'Raw counts'!M$1246*10000</f>
        <v>0</v>
      </c>
      <c r="N712">
        <f>'Raw counts'!N712/'Raw counts'!N$1246*10000</f>
        <v>0</v>
      </c>
      <c r="O712">
        <f>'Raw counts'!O712/'Raw counts'!O$1246*10000</f>
        <v>0</v>
      </c>
      <c r="P712">
        <f>'Raw counts'!P712/'Raw counts'!P$1246*10000</f>
        <v>0</v>
      </c>
      <c r="Q712">
        <f>'Raw counts'!Q712/'Raw counts'!Q$1246*10000</f>
        <v>0</v>
      </c>
      <c r="R712">
        <f>'Raw counts'!R712/'Raw counts'!R$1246*10000</f>
        <v>0</v>
      </c>
      <c r="S712">
        <f>'Raw counts'!S712/'Raw counts'!S$1246*10000</f>
        <v>0</v>
      </c>
      <c r="T712">
        <f>'Raw counts'!T712/'Raw counts'!T$1246*10000</f>
        <v>0</v>
      </c>
      <c r="U712">
        <f t="shared" si="44"/>
        <v>0</v>
      </c>
      <c r="V712" t="str">
        <f t="shared" si="45"/>
        <v/>
      </c>
      <c r="W712">
        <f t="shared" si="46"/>
        <v>0</v>
      </c>
      <c r="X712">
        <f t="shared" si="47"/>
        <v>0</v>
      </c>
    </row>
    <row r="713" spans="1:24" x14ac:dyDescent="0.25">
      <c r="A713">
        <v>721</v>
      </c>
      <c r="B713" t="s">
        <v>305</v>
      </c>
      <c r="C713">
        <v>16500</v>
      </c>
      <c r="D713">
        <v>385</v>
      </c>
      <c r="E713">
        <f>'Raw counts'!E713/'Raw counts'!E$1246*10000</f>
        <v>7.376783197382208</v>
      </c>
      <c r="F713">
        <f>'Raw counts'!F713/'Raw counts'!F$1246*10000</f>
        <v>15.638479157901894</v>
      </c>
      <c r="G713">
        <f>'Raw counts'!G713/'Raw counts'!G$1246*10000</f>
        <v>20.257159306565452</v>
      </c>
      <c r="H713">
        <f>'Raw counts'!H713/'Raw counts'!H$1246*10000</f>
        <v>36.092547467972693</v>
      </c>
      <c r="I713">
        <f>'Raw counts'!I713/'Raw counts'!I$1246*10000</f>
        <v>14.490461899651724</v>
      </c>
      <c r="J713">
        <f>'Raw counts'!J713/'Raw counts'!J$1246*10000</f>
        <v>6.5313462715052504</v>
      </c>
      <c r="K713">
        <f>'Raw counts'!K713/'Raw counts'!K$1246*10000</f>
        <v>13.318437326811932</v>
      </c>
      <c r="L713">
        <f>'Raw counts'!L713/'Raw counts'!L$1246*10000</f>
        <v>18.17986945768364</v>
      </c>
      <c r="M713">
        <f>'Raw counts'!M713/'Raw counts'!M$1246*10000</f>
        <v>21.039117584627462</v>
      </c>
      <c r="N713">
        <f>'Raw counts'!N713/'Raw counts'!N$1246*10000</f>
        <v>11.430237918285558</v>
      </c>
      <c r="O713">
        <f>'Raw counts'!O713/'Raw counts'!O$1246*10000</f>
        <v>23.953080610206715</v>
      </c>
      <c r="P713">
        <f>'Raw counts'!P713/'Raw counts'!P$1246*10000</f>
        <v>23.374497065124622</v>
      </c>
      <c r="Q713">
        <f>'Raw counts'!Q713/'Raw counts'!Q$1246*10000</f>
        <v>4.6902567369029295</v>
      </c>
      <c r="R713">
        <f>'Raw counts'!R713/'Raw counts'!R$1246*10000</f>
        <v>17.465916811702421</v>
      </c>
      <c r="S713">
        <f>'Raw counts'!S713/'Raw counts'!S$1246*10000</f>
        <v>27.635680091949077</v>
      </c>
      <c r="T713">
        <f>'Raw counts'!T713/'Raw counts'!T$1246*10000</f>
        <v>9.4880999431396607</v>
      </c>
      <c r="U713">
        <f t="shared" si="44"/>
        <v>1</v>
      </c>
      <c r="V713">
        <f t="shared" si="45"/>
        <v>0.77025572348094873</v>
      </c>
      <c r="W713">
        <f t="shared" si="46"/>
        <v>16.435443958838782</v>
      </c>
      <c r="X713">
        <f t="shared" si="47"/>
        <v>17.767921876504239</v>
      </c>
    </row>
    <row r="714" spans="1:24" x14ac:dyDescent="0.25">
      <c r="A714">
        <v>722</v>
      </c>
      <c r="B714" t="s">
        <v>919</v>
      </c>
      <c r="C714">
        <v>114900</v>
      </c>
      <c r="D714">
        <v>1068</v>
      </c>
      <c r="E714">
        <f>'Raw counts'!E714/'Raw counts'!E$1246*10000</f>
        <v>0</v>
      </c>
      <c r="F714">
        <f>'Raw counts'!F714/'Raw counts'!F$1246*10000</f>
        <v>0</v>
      </c>
      <c r="G714">
        <f>'Raw counts'!G714/'Raw counts'!G$1246*10000</f>
        <v>0</v>
      </c>
      <c r="H714">
        <f>'Raw counts'!H714/'Raw counts'!H$1246*10000</f>
        <v>0</v>
      </c>
      <c r="I714">
        <f>'Raw counts'!I714/'Raw counts'!I$1246*10000</f>
        <v>0</v>
      </c>
      <c r="J714">
        <f>'Raw counts'!J714/'Raw counts'!J$1246*10000</f>
        <v>0</v>
      </c>
      <c r="K714">
        <f>'Raw counts'!K714/'Raw counts'!K$1246*10000</f>
        <v>0</v>
      </c>
      <c r="L714">
        <f>'Raw counts'!L714/'Raw counts'!L$1246*10000</f>
        <v>0</v>
      </c>
      <c r="M714">
        <f>'Raw counts'!M714/'Raw counts'!M$1246*10000</f>
        <v>0</v>
      </c>
      <c r="N714">
        <f>'Raw counts'!N714/'Raw counts'!N$1246*10000</f>
        <v>0</v>
      </c>
      <c r="O714">
        <f>'Raw counts'!O714/'Raw counts'!O$1246*10000</f>
        <v>0</v>
      </c>
      <c r="P714">
        <f>'Raw counts'!P714/'Raw counts'!P$1246*10000</f>
        <v>0</v>
      </c>
      <c r="Q714">
        <f>'Raw counts'!Q714/'Raw counts'!Q$1246*10000</f>
        <v>0</v>
      </c>
      <c r="R714">
        <f>'Raw counts'!R714/'Raw counts'!R$1246*10000</f>
        <v>0</v>
      </c>
      <c r="S714">
        <f>'Raw counts'!S714/'Raw counts'!S$1246*10000</f>
        <v>0</v>
      </c>
      <c r="T714">
        <f>'Raw counts'!T714/'Raw counts'!T$1246*10000</f>
        <v>0</v>
      </c>
      <c r="U714">
        <f t="shared" si="44"/>
        <v>0</v>
      </c>
      <c r="V714" t="str">
        <f t="shared" si="45"/>
        <v/>
      </c>
      <c r="W714">
        <f t="shared" si="46"/>
        <v>0</v>
      </c>
      <c r="X714">
        <f t="shared" si="47"/>
        <v>0</v>
      </c>
    </row>
    <row r="715" spans="1:24" x14ac:dyDescent="0.25">
      <c r="A715">
        <v>723</v>
      </c>
      <c r="B715" t="s">
        <v>920</v>
      </c>
      <c r="C715">
        <v>21400</v>
      </c>
      <c r="D715">
        <v>714</v>
      </c>
      <c r="E715">
        <f>'Raw counts'!E715/'Raw counts'!E$1246*10000</f>
        <v>0</v>
      </c>
      <c r="F715">
        <f>'Raw counts'!F715/'Raw counts'!F$1246*10000</f>
        <v>0</v>
      </c>
      <c r="G715">
        <f>'Raw counts'!G715/'Raw counts'!G$1246*10000</f>
        <v>0</v>
      </c>
      <c r="H715">
        <f>'Raw counts'!H715/'Raw counts'!H$1246*10000</f>
        <v>0</v>
      </c>
      <c r="I715">
        <f>'Raw counts'!I715/'Raw counts'!I$1246*10000</f>
        <v>0</v>
      </c>
      <c r="J715">
        <f>'Raw counts'!J715/'Raw counts'!J$1246*10000</f>
        <v>0</v>
      </c>
      <c r="K715">
        <f>'Raw counts'!K715/'Raw counts'!K$1246*10000</f>
        <v>0</v>
      </c>
      <c r="L715">
        <f>'Raw counts'!L715/'Raw counts'!L$1246*10000</f>
        <v>0</v>
      </c>
      <c r="M715">
        <f>'Raw counts'!M715/'Raw counts'!M$1246*10000</f>
        <v>0</v>
      </c>
      <c r="N715">
        <f>'Raw counts'!N715/'Raw counts'!N$1246*10000</f>
        <v>0</v>
      </c>
      <c r="O715">
        <f>'Raw counts'!O715/'Raw counts'!O$1246*10000</f>
        <v>0</v>
      </c>
      <c r="P715">
        <f>'Raw counts'!P715/'Raw counts'!P$1246*10000</f>
        <v>0</v>
      </c>
      <c r="Q715">
        <f>'Raw counts'!Q715/'Raw counts'!Q$1246*10000</f>
        <v>0</v>
      </c>
      <c r="R715">
        <f>'Raw counts'!R715/'Raw counts'!R$1246*10000</f>
        <v>0</v>
      </c>
      <c r="S715">
        <f>'Raw counts'!S715/'Raw counts'!S$1246*10000</f>
        <v>0</v>
      </c>
      <c r="T715">
        <f>'Raw counts'!T715/'Raw counts'!T$1246*10000</f>
        <v>0</v>
      </c>
      <c r="U715">
        <f t="shared" si="44"/>
        <v>0</v>
      </c>
      <c r="V715" t="str">
        <f t="shared" si="45"/>
        <v/>
      </c>
      <c r="W715">
        <f t="shared" si="46"/>
        <v>0</v>
      </c>
      <c r="X715">
        <f t="shared" si="47"/>
        <v>0</v>
      </c>
    </row>
    <row r="716" spans="1:24" x14ac:dyDescent="0.25">
      <c r="A716">
        <v>724</v>
      </c>
      <c r="B716" t="s">
        <v>921</v>
      </c>
      <c r="C716">
        <v>74500</v>
      </c>
      <c r="D716">
        <v>88</v>
      </c>
      <c r="E716">
        <f>'Raw counts'!E716/'Raw counts'!E$1246*10000</f>
        <v>0</v>
      </c>
      <c r="F716">
        <f>'Raw counts'!F716/'Raw counts'!F$1246*10000</f>
        <v>0</v>
      </c>
      <c r="G716">
        <f>'Raw counts'!G716/'Raw counts'!G$1246*10000</f>
        <v>0</v>
      </c>
      <c r="H716">
        <f>'Raw counts'!H716/'Raw counts'!H$1246*10000</f>
        <v>0</v>
      </c>
      <c r="I716">
        <f>'Raw counts'!I716/'Raw counts'!I$1246*10000</f>
        <v>0</v>
      </c>
      <c r="J716">
        <f>'Raw counts'!J716/'Raw counts'!J$1246*10000</f>
        <v>0</v>
      </c>
      <c r="K716">
        <f>'Raw counts'!K716/'Raw counts'!K$1246*10000</f>
        <v>0</v>
      </c>
      <c r="L716">
        <f>'Raw counts'!L716/'Raw counts'!L$1246*10000</f>
        <v>0</v>
      </c>
      <c r="M716">
        <f>'Raw counts'!M716/'Raw counts'!M$1246*10000</f>
        <v>0</v>
      </c>
      <c r="N716">
        <f>'Raw counts'!N716/'Raw counts'!N$1246*10000</f>
        <v>0</v>
      </c>
      <c r="O716">
        <f>'Raw counts'!O716/'Raw counts'!O$1246*10000</f>
        <v>0</v>
      </c>
      <c r="P716">
        <f>'Raw counts'!P716/'Raw counts'!P$1246*10000</f>
        <v>0</v>
      </c>
      <c r="Q716">
        <f>'Raw counts'!Q716/'Raw counts'!Q$1246*10000</f>
        <v>0</v>
      </c>
      <c r="R716">
        <f>'Raw counts'!R716/'Raw counts'!R$1246*10000</f>
        <v>0</v>
      </c>
      <c r="S716">
        <f>'Raw counts'!S716/'Raw counts'!S$1246*10000</f>
        <v>0</v>
      </c>
      <c r="T716">
        <f>'Raw counts'!T716/'Raw counts'!T$1246*10000</f>
        <v>0</v>
      </c>
      <c r="U716">
        <f t="shared" si="44"/>
        <v>0</v>
      </c>
      <c r="V716" t="str">
        <f t="shared" si="45"/>
        <v/>
      </c>
      <c r="W716">
        <f t="shared" si="46"/>
        <v>0</v>
      </c>
      <c r="X716">
        <f t="shared" si="47"/>
        <v>0</v>
      </c>
    </row>
    <row r="717" spans="1:24" x14ac:dyDescent="0.25">
      <c r="A717">
        <v>725</v>
      </c>
      <c r="B717" t="s">
        <v>306</v>
      </c>
      <c r="C717">
        <v>64200</v>
      </c>
      <c r="D717">
        <v>709</v>
      </c>
      <c r="E717">
        <f>'Raw counts'!E717/'Raw counts'!E$1246*10000</f>
        <v>0.80753234464291468</v>
      </c>
      <c r="F717">
        <f>'Raw counts'!F717/'Raw counts'!F$1246*10000</f>
        <v>1.5156859328763612</v>
      </c>
      <c r="G717">
        <f>'Raw counts'!G717/'Raw counts'!G$1246*10000</f>
        <v>2.295976685174983</v>
      </c>
      <c r="H717">
        <f>'Raw counts'!H717/'Raw counts'!H$1246*10000</f>
        <v>1.2485222803927718</v>
      </c>
      <c r="I717">
        <f>'Raw counts'!I717/'Raw counts'!I$1246*10000</f>
        <v>2.0652425309406532</v>
      </c>
      <c r="J717">
        <f>'Raw counts'!J717/'Raw counts'!J$1246*10000</f>
        <v>1.5026287022436462</v>
      </c>
      <c r="K717">
        <f>'Raw counts'!K717/'Raw counts'!K$1246*10000</f>
        <v>1.1494556213364768</v>
      </c>
      <c r="L717">
        <f>'Raw counts'!L717/'Raw counts'!L$1246*10000</f>
        <v>1.1939018748329555</v>
      </c>
      <c r="M717">
        <f>'Raw counts'!M717/'Raw counts'!M$1246*10000</f>
        <v>0.1790200442776243</v>
      </c>
      <c r="N717">
        <f>'Raw counts'!N717/'Raw counts'!N$1246*10000</f>
        <v>0.39198346770526604</v>
      </c>
      <c r="O717">
        <f>'Raw counts'!O717/'Raw counts'!O$1246*10000</f>
        <v>0.94167703395607805</v>
      </c>
      <c r="P717">
        <f>'Raw counts'!P717/'Raw counts'!P$1246*10000</f>
        <v>1.1993301666372225</v>
      </c>
      <c r="Q717">
        <f>'Raw counts'!Q717/'Raw counts'!Q$1246*10000</f>
        <v>0.73533686129410347</v>
      </c>
      <c r="R717">
        <f>'Raw counts'!R717/'Raw counts'!R$1246*10000</f>
        <v>0.76005753840986723</v>
      </c>
      <c r="S717">
        <f>'Raw counts'!S717/'Raw counts'!S$1246*10000</f>
        <v>1.6985666928057206</v>
      </c>
      <c r="T717">
        <f>'Raw counts'!T717/'Raw counts'!T$1246*10000</f>
        <v>0.99659179258877006</v>
      </c>
      <c r="U717">
        <f t="shared" si="44"/>
        <v>1</v>
      </c>
      <c r="V717">
        <f t="shared" si="45"/>
        <v>0.5544355274461491</v>
      </c>
      <c r="W717">
        <f t="shared" si="46"/>
        <v>1.2349949484423652</v>
      </c>
      <c r="X717">
        <f t="shared" si="47"/>
        <v>1.0552600142819604</v>
      </c>
    </row>
    <row r="718" spans="1:24" x14ac:dyDescent="0.25">
      <c r="A718">
        <v>726</v>
      </c>
      <c r="B718" t="s">
        <v>307</v>
      </c>
      <c r="C718">
        <v>39300</v>
      </c>
      <c r="D718">
        <v>1080</v>
      </c>
      <c r="E718">
        <f>'Raw counts'!E718/'Raw counts'!E$1246*10000</f>
        <v>0</v>
      </c>
      <c r="F718">
        <f>'Raw counts'!F718/'Raw counts'!F$1246*10000</f>
        <v>0</v>
      </c>
      <c r="G718">
        <f>'Raw counts'!G718/'Raw counts'!G$1246*10000</f>
        <v>0</v>
      </c>
      <c r="H718">
        <f>'Raw counts'!H718/'Raw counts'!H$1246*10000</f>
        <v>0</v>
      </c>
      <c r="I718">
        <f>'Raw counts'!I718/'Raw counts'!I$1246*10000</f>
        <v>0</v>
      </c>
      <c r="J718">
        <f>'Raw counts'!J718/'Raw counts'!J$1246*10000</f>
        <v>0</v>
      </c>
      <c r="K718">
        <f>'Raw counts'!K718/'Raw counts'!K$1246*10000</f>
        <v>0</v>
      </c>
      <c r="L718">
        <f>'Raw counts'!L718/'Raw counts'!L$1246*10000</f>
        <v>0</v>
      </c>
      <c r="M718">
        <f>'Raw counts'!M718/'Raw counts'!M$1246*10000</f>
        <v>0</v>
      </c>
      <c r="N718">
        <f>'Raw counts'!N718/'Raw counts'!N$1246*10000</f>
        <v>0</v>
      </c>
      <c r="O718">
        <f>'Raw counts'!O718/'Raw counts'!O$1246*10000</f>
        <v>0</v>
      </c>
      <c r="P718">
        <f>'Raw counts'!P718/'Raw counts'!P$1246*10000</f>
        <v>0</v>
      </c>
      <c r="Q718">
        <f>'Raw counts'!Q718/'Raw counts'!Q$1246*10000</f>
        <v>0</v>
      </c>
      <c r="R718">
        <f>'Raw counts'!R718/'Raw counts'!R$1246*10000</f>
        <v>0</v>
      </c>
      <c r="S718">
        <f>'Raw counts'!S718/'Raw counts'!S$1246*10000</f>
        <v>0</v>
      </c>
      <c r="T718">
        <f>'Raw counts'!T718/'Raw counts'!T$1246*10000</f>
        <v>0</v>
      </c>
      <c r="U718">
        <f t="shared" si="44"/>
        <v>0</v>
      </c>
      <c r="V718" t="str">
        <f t="shared" si="45"/>
        <v/>
      </c>
      <c r="W718">
        <f t="shared" si="46"/>
        <v>0</v>
      </c>
      <c r="X718">
        <f t="shared" si="47"/>
        <v>0</v>
      </c>
    </row>
    <row r="719" spans="1:24" x14ac:dyDescent="0.25">
      <c r="A719">
        <v>727</v>
      </c>
      <c r="B719" t="s">
        <v>922</v>
      </c>
      <c r="C719">
        <v>43400</v>
      </c>
      <c r="D719">
        <v>926</v>
      </c>
      <c r="E719">
        <f>'Raw counts'!E719/'Raw counts'!E$1246*10000</f>
        <v>0</v>
      </c>
      <c r="F719">
        <f>'Raw counts'!F719/'Raw counts'!F$1246*10000</f>
        <v>0</v>
      </c>
      <c r="G719">
        <f>'Raw counts'!G719/'Raw counts'!G$1246*10000</f>
        <v>0</v>
      </c>
      <c r="H719">
        <f>'Raw counts'!H719/'Raw counts'!H$1246*10000</f>
        <v>0</v>
      </c>
      <c r="I719">
        <f>'Raw counts'!I719/'Raw counts'!I$1246*10000</f>
        <v>0</v>
      </c>
      <c r="J719">
        <f>'Raw counts'!J719/'Raw counts'!J$1246*10000</f>
        <v>0</v>
      </c>
      <c r="K719">
        <f>'Raw counts'!K719/'Raw counts'!K$1246*10000</f>
        <v>0</v>
      </c>
      <c r="L719">
        <f>'Raw counts'!L719/'Raw counts'!L$1246*10000</f>
        <v>0</v>
      </c>
      <c r="M719">
        <f>'Raw counts'!M719/'Raw counts'!M$1246*10000</f>
        <v>0</v>
      </c>
      <c r="N719">
        <f>'Raw counts'!N719/'Raw counts'!N$1246*10000</f>
        <v>0</v>
      </c>
      <c r="O719">
        <f>'Raw counts'!O719/'Raw counts'!O$1246*10000</f>
        <v>0</v>
      </c>
      <c r="P719">
        <f>'Raw counts'!P719/'Raw counts'!P$1246*10000</f>
        <v>0</v>
      </c>
      <c r="Q719">
        <f>'Raw counts'!Q719/'Raw counts'!Q$1246*10000</f>
        <v>0</v>
      </c>
      <c r="R719">
        <f>'Raw counts'!R719/'Raw counts'!R$1246*10000</f>
        <v>0</v>
      </c>
      <c r="S719">
        <f>'Raw counts'!S719/'Raw counts'!S$1246*10000</f>
        <v>0</v>
      </c>
      <c r="T719">
        <f>'Raw counts'!T719/'Raw counts'!T$1246*10000</f>
        <v>0</v>
      </c>
      <c r="U719">
        <f t="shared" si="44"/>
        <v>0</v>
      </c>
      <c r="V719" t="str">
        <f t="shared" si="45"/>
        <v/>
      </c>
      <c r="W719">
        <f t="shared" si="46"/>
        <v>0</v>
      </c>
      <c r="X719">
        <f t="shared" si="47"/>
        <v>0</v>
      </c>
    </row>
    <row r="720" spans="1:24" x14ac:dyDescent="0.25">
      <c r="A720">
        <v>728</v>
      </c>
      <c r="B720" t="s">
        <v>308</v>
      </c>
      <c r="C720">
        <v>105900</v>
      </c>
      <c r="D720">
        <v>960</v>
      </c>
      <c r="E720">
        <f>'Raw counts'!E720/'Raw counts'!E$1246*10000</f>
        <v>0.44092256854735828</v>
      </c>
      <c r="F720">
        <f>'Raw counts'!F720/'Raw counts'!F$1246*10000</f>
        <v>0.36829751639986347</v>
      </c>
      <c r="G720">
        <f>'Raw counts'!G720/'Raw counts'!G$1246*10000</f>
        <v>0.25290455927413419</v>
      </c>
      <c r="H720">
        <f>'Raw counts'!H720/'Raw counts'!H$1246*10000</f>
        <v>0.92282081594248344</v>
      </c>
      <c r="I720">
        <f>'Raw counts'!I720/'Raw counts'!I$1246*10000</f>
        <v>1.1254727689049882E-2</v>
      </c>
      <c r="J720">
        <f>'Raw counts'!J720/'Raw counts'!J$1246*10000</f>
        <v>16.391224648378898</v>
      </c>
      <c r="K720">
        <f>'Raw counts'!K720/'Raw counts'!K$1246*10000</f>
        <v>5.2781125469532092E-2</v>
      </c>
      <c r="L720">
        <f>'Raw counts'!L720/'Raw counts'!L$1246*10000</f>
        <v>13.112570023023313</v>
      </c>
      <c r="M720">
        <f>'Raw counts'!M720/'Raw counts'!M$1246*10000</f>
        <v>1.5259327583664166</v>
      </c>
      <c r="N720">
        <f>'Raw counts'!N720/'Raw counts'!N$1246*10000</f>
        <v>3.472973523868657</v>
      </c>
      <c r="O720">
        <f>'Raw counts'!O720/'Raw counts'!O$1246*10000</f>
        <v>2.7852419314193857</v>
      </c>
      <c r="P720">
        <f>'Raw counts'!P720/'Raw counts'!P$1246*10000</f>
        <v>0.97041237549484816</v>
      </c>
      <c r="Q720">
        <f>'Raw counts'!Q720/'Raw counts'!Q$1246*10000</f>
        <v>1.1328162457774027</v>
      </c>
      <c r="R720">
        <f>'Raw counts'!R720/'Raw counts'!R$1246*10000</f>
        <v>2.9683328189250218</v>
      </c>
      <c r="S720">
        <f>'Raw counts'!S720/'Raw counts'!S$1246*10000</f>
        <v>4.353992622558664</v>
      </c>
      <c r="T720">
        <f>'Raw counts'!T720/'Raw counts'!T$1246*10000</f>
        <v>6.8259711821148632E-3</v>
      </c>
      <c r="U720">
        <f t="shared" si="44"/>
        <v>1</v>
      </c>
      <c r="V720">
        <f t="shared" si="45"/>
        <v>0.53226555718796542</v>
      </c>
      <c r="W720">
        <f t="shared" si="46"/>
        <v>3.6551682266959711</v>
      </c>
      <c r="X720">
        <f t="shared" si="47"/>
        <v>2.0362703275595728</v>
      </c>
    </row>
    <row r="721" spans="1:24" x14ac:dyDescent="0.25">
      <c r="A721">
        <v>729</v>
      </c>
      <c r="B721" t="s">
        <v>309</v>
      </c>
      <c r="C721">
        <v>28500</v>
      </c>
      <c r="D721">
        <v>541</v>
      </c>
      <c r="E721">
        <f>'Raw counts'!E721/'Raw counts'!E$1246*10000</f>
        <v>3.1558165861198564</v>
      </c>
      <c r="F721">
        <f>'Raw counts'!F721/'Raw counts'!F$1246*10000</f>
        <v>4.0087768131215906</v>
      </c>
      <c r="G721">
        <f>'Raw counts'!G721/'Raw counts'!G$1246*10000</f>
        <v>6.0945039872139386</v>
      </c>
      <c r="H721">
        <f>'Raw counts'!H721/'Raw counts'!H$1246*10000</f>
        <v>5.6997756278800447</v>
      </c>
      <c r="I721">
        <f>'Raw counts'!I721/'Raw counts'!I$1246*10000</f>
        <v>4.9689622747155227</v>
      </c>
      <c r="J721">
        <f>'Raw counts'!J721/'Raw counts'!J$1246*10000</f>
        <v>23.347617285857449</v>
      </c>
      <c r="K721">
        <f>'Raw counts'!K721/'Raw counts'!K$1246*10000</f>
        <v>14.708340297509611</v>
      </c>
      <c r="L721">
        <f>'Raw counts'!L721/'Raw counts'!L$1246*10000</f>
        <v>4.8095251662304852</v>
      </c>
      <c r="M721">
        <f>'Raw counts'!M721/'Raw counts'!M$1246*10000</f>
        <v>9.9995481875072993</v>
      </c>
      <c r="N721">
        <f>'Raw counts'!N721/'Raw counts'!N$1246*10000</f>
        <v>6.9537867170914192</v>
      </c>
      <c r="O721">
        <f>'Raw counts'!O721/'Raw counts'!O$1246*10000</f>
        <v>8.5811977601349643</v>
      </c>
      <c r="P721">
        <f>'Raw counts'!P721/'Raw counts'!P$1246*10000</f>
        <v>5.1805091430263426</v>
      </c>
      <c r="Q721">
        <f>'Raw counts'!Q721/'Raw counts'!Q$1246*10000</f>
        <v>6.1758359364092605</v>
      </c>
      <c r="R721">
        <f>'Raw counts'!R721/'Raw counts'!R$1246*10000</f>
        <v>9.6393783756440587</v>
      </c>
      <c r="S721">
        <f>'Raw counts'!S721/'Raw counts'!S$1246*10000</f>
        <v>4.6710584052157325</v>
      </c>
      <c r="T721">
        <f>'Raw counts'!T721/'Raw counts'!T$1246*10000</f>
        <v>6.3754570840952818</v>
      </c>
      <c r="U721">
        <f t="shared" si="44"/>
        <v>1</v>
      </c>
      <c r="V721">
        <f t="shared" si="45"/>
        <v>0.55581439707884106</v>
      </c>
      <c r="W721">
        <f t="shared" si="46"/>
        <v>8.3746652943247213</v>
      </c>
      <c r="X721">
        <f t="shared" si="47"/>
        <v>6.770572784087606</v>
      </c>
    </row>
    <row r="722" spans="1:24" x14ac:dyDescent="0.25">
      <c r="A722">
        <v>730</v>
      </c>
      <c r="B722" t="s">
        <v>923</v>
      </c>
      <c r="C722">
        <v>115400</v>
      </c>
      <c r="D722">
        <v>1083</v>
      </c>
      <c r="E722">
        <f>'Raw counts'!E722/'Raw counts'!E$1246*10000</f>
        <v>0</v>
      </c>
      <c r="F722">
        <f>'Raw counts'!F722/'Raw counts'!F$1246*10000</f>
        <v>0</v>
      </c>
      <c r="G722">
        <f>'Raw counts'!G722/'Raw counts'!G$1246*10000</f>
        <v>0</v>
      </c>
      <c r="H722">
        <f>'Raw counts'!H722/'Raw counts'!H$1246*10000</f>
        <v>0</v>
      </c>
      <c r="I722">
        <f>'Raw counts'!I722/'Raw counts'!I$1246*10000</f>
        <v>0</v>
      </c>
      <c r="J722">
        <f>'Raw counts'!J722/'Raw counts'!J$1246*10000</f>
        <v>0</v>
      </c>
      <c r="K722">
        <f>'Raw counts'!K722/'Raw counts'!K$1246*10000</f>
        <v>0</v>
      </c>
      <c r="L722">
        <f>'Raw counts'!L722/'Raw counts'!L$1246*10000</f>
        <v>0</v>
      </c>
      <c r="M722">
        <f>'Raw counts'!M722/'Raw counts'!M$1246*10000</f>
        <v>0</v>
      </c>
      <c r="N722">
        <f>'Raw counts'!N722/'Raw counts'!N$1246*10000</f>
        <v>0</v>
      </c>
      <c r="O722">
        <f>'Raw counts'!O722/'Raw counts'!O$1246*10000</f>
        <v>0</v>
      </c>
      <c r="P722">
        <f>'Raw counts'!P722/'Raw counts'!P$1246*10000</f>
        <v>0</v>
      </c>
      <c r="Q722">
        <f>'Raw counts'!Q722/'Raw counts'!Q$1246*10000</f>
        <v>0</v>
      </c>
      <c r="R722">
        <f>'Raw counts'!R722/'Raw counts'!R$1246*10000</f>
        <v>0</v>
      </c>
      <c r="S722">
        <f>'Raw counts'!S722/'Raw counts'!S$1246*10000</f>
        <v>0</v>
      </c>
      <c r="T722">
        <f>'Raw counts'!T722/'Raw counts'!T$1246*10000</f>
        <v>0</v>
      </c>
      <c r="U722">
        <f t="shared" si="44"/>
        <v>0</v>
      </c>
      <c r="V722" t="str">
        <f t="shared" si="45"/>
        <v/>
      </c>
      <c r="W722">
        <f t="shared" si="46"/>
        <v>0</v>
      </c>
      <c r="X722">
        <f t="shared" si="47"/>
        <v>0</v>
      </c>
    </row>
    <row r="723" spans="1:24" x14ac:dyDescent="0.25">
      <c r="A723">
        <v>731</v>
      </c>
      <c r="B723" t="s">
        <v>924</v>
      </c>
      <c r="C723">
        <v>22000</v>
      </c>
      <c r="D723">
        <v>714</v>
      </c>
      <c r="E723">
        <f>'Raw counts'!E723/'Raw counts'!E$1246*10000</f>
        <v>0</v>
      </c>
      <c r="F723">
        <f>'Raw counts'!F723/'Raw counts'!F$1246*10000</f>
        <v>0</v>
      </c>
      <c r="G723">
        <f>'Raw counts'!G723/'Raw counts'!G$1246*10000</f>
        <v>0</v>
      </c>
      <c r="H723">
        <f>'Raw counts'!H723/'Raw counts'!H$1246*10000</f>
        <v>0</v>
      </c>
      <c r="I723">
        <f>'Raw counts'!I723/'Raw counts'!I$1246*10000</f>
        <v>0</v>
      </c>
      <c r="J723">
        <f>'Raw counts'!J723/'Raw counts'!J$1246*10000</f>
        <v>0</v>
      </c>
      <c r="K723">
        <f>'Raw counts'!K723/'Raw counts'!K$1246*10000</f>
        <v>0</v>
      </c>
      <c r="L723">
        <f>'Raw counts'!L723/'Raw counts'!L$1246*10000</f>
        <v>0</v>
      </c>
      <c r="M723">
        <f>'Raw counts'!M723/'Raw counts'!M$1246*10000</f>
        <v>0</v>
      </c>
      <c r="N723">
        <f>'Raw counts'!N723/'Raw counts'!N$1246*10000</f>
        <v>0</v>
      </c>
      <c r="O723">
        <f>'Raw counts'!O723/'Raw counts'!O$1246*10000</f>
        <v>0</v>
      </c>
      <c r="P723">
        <f>'Raw counts'!P723/'Raw counts'!P$1246*10000</f>
        <v>0</v>
      </c>
      <c r="Q723">
        <f>'Raw counts'!Q723/'Raw counts'!Q$1246*10000</f>
        <v>0</v>
      </c>
      <c r="R723">
        <f>'Raw counts'!R723/'Raw counts'!R$1246*10000</f>
        <v>0</v>
      </c>
      <c r="S723">
        <f>'Raw counts'!S723/'Raw counts'!S$1246*10000</f>
        <v>0</v>
      </c>
      <c r="T723">
        <f>'Raw counts'!T723/'Raw counts'!T$1246*10000</f>
        <v>0</v>
      </c>
      <c r="U723">
        <f t="shared" si="44"/>
        <v>0</v>
      </c>
      <c r="V723" t="str">
        <f t="shared" si="45"/>
        <v/>
      </c>
      <c r="W723">
        <f t="shared" si="46"/>
        <v>0</v>
      </c>
      <c r="X723">
        <f t="shared" si="47"/>
        <v>0</v>
      </c>
    </row>
    <row r="724" spans="1:24" x14ac:dyDescent="0.25">
      <c r="A724">
        <v>732</v>
      </c>
      <c r="B724" t="s">
        <v>925</v>
      </c>
      <c r="C724">
        <v>74900</v>
      </c>
      <c r="D724">
        <v>491</v>
      </c>
      <c r="E724">
        <f>'Raw counts'!E724/'Raw counts'!E$1246*10000</f>
        <v>0</v>
      </c>
      <c r="F724">
        <f>'Raw counts'!F724/'Raw counts'!F$1246*10000</f>
        <v>0</v>
      </c>
      <c r="G724">
        <f>'Raw counts'!G724/'Raw counts'!G$1246*10000</f>
        <v>0</v>
      </c>
      <c r="H724">
        <f>'Raw counts'!H724/'Raw counts'!H$1246*10000</f>
        <v>0</v>
      </c>
      <c r="I724">
        <f>'Raw counts'!I724/'Raw counts'!I$1246*10000</f>
        <v>0</v>
      </c>
      <c r="J724">
        <f>'Raw counts'!J724/'Raw counts'!J$1246*10000</f>
        <v>0</v>
      </c>
      <c r="K724">
        <f>'Raw counts'!K724/'Raw counts'!K$1246*10000</f>
        <v>0</v>
      </c>
      <c r="L724">
        <f>'Raw counts'!L724/'Raw counts'!L$1246*10000</f>
        <v>0</v>
      </c>
      <c r="M724">
        <f>'Raw counts'!M724/'Raw counts'!M$1246*10000</f>
        <v>0</v>
      </c>
      <c r="N724">
        <f>'Raw counts'!N724/'Raw counts'!N$1246*10000</f>
        <v>0</v>
      </c>
      <c r="O724">
        <f>'Raw counts'!O724/'Raw counts'!O$1246*10000</f>
        <v>0</v>
      </c>
      <c r="P724">
        <f>'Raw counts'!P724/'Raw counts'!P$1246*10000</f>
        <v>0</v>
      </c>
      <c r="Q724">
        <f>'Raw counts'!Q724/'Raw counts'!Q$1246*10000</f>
        <v>0</v>
      </c>
      <c r="R724">
        <f>'Raw counts'!R724/'Raw counts'!R$1246*10000</f>
        <v>0</v>
      </c>
      <c r="S724">
        <f>'Raw counts'!S724/'Raw counts'!S$1246*10000</f>
        <v>0</v>
      </c>
      <c r="T724">
        <f>'Raw counts'!T724/'Raw counts'!T$1246*10000</f>
        <v>0</v>
      </c>
      <c r="U724">
        <f t="shared" si="44"/>
        <v>0</v>
      </c>
      <c r="V724" t="str">
        <f t="shared" si="45"/>
        <v/>
      </c>
      <c r="W724">
        <f t="shared" si="46"/>
        <v>0</v>
      </c>
      <c r="X724">
        <f t="shared" si="47"/>
        <v>0</v>
      </c>
    </row>
    <row r="725" spans="1:24" x14ac:dyDescent="0.25">
      <c r="A725">
        <v>733</v>
      </c>
      <c r="B725" t="s">
        <v>310</v>
      </c>
      <c r="C725">
        <v>64300</v>
      </c>
      <c r="D725">
        <v>709</v>
      </c>
      <c r="E725">
        <f>'Raw counts'!E725/'Raw counts'!E$1246*10000</f>
        <v>80.564975390080235</v>
      </c>
      <c r="F725">
        <f>'Raw counts'!F725/'Raw counts'!F$1246*10000</f>
        <v>72.93707353626526</v>
      </c>
      <c r="G725">
        <f>'Raw counts'!G725/'Raw counts'!G$1246*10000</f>
        <v>100.21963025353435</v>
      </c>
      <c r="H725">
        <f>'Raw counts'!H725/'Raw counts'!H$1246*10000</f>
        <v>99.91797148302733</v>
      </c>
      <c r="I725">
        <f>'Raw counts'!I725/'Raw counts'!I$1246*10000</f>
        <v>99.429891768911176</v>
      </c>
      <c r="J725">
        <f>'Raw counts'!J725/'Raw counts'!J$1246*10000</f>
        <v>62.649439717050818</v>
      </c>
      <c r="K725">
        <f>'Raw counts'!K725/'Raw counts'!K$1246*10000</f>
        <v>69.27229489401256</v>
      </c>
      <c r="L725">
        <f>'Raw counts'!L725/'Raw counts'!L$1246*10000</f>
        <v>69.632970142956182</v>
      </c>
      <c r="M725">
        <f>'Raw counts'!M725/'Raw counts'!M$1246*10000</f>
        <v>96.491803865639497</v>
      </c>
      <c r="N725">
        <f>'Raw counts'!N725/'Raw counts'!N$1246*10000</f>
        <v>104.46359414345339</v>
      </c>
      <c r="O725">
        <f>'Raw counts'!O725/'Raw counts'!O$1246*10000</f>
        <v>54.232639321780326</v>
      </c>
      <c r="P725">
        <f>'Raw counts'!P725/'Raw counts'!P$1246*10000</f>
        <v>73.741387590167491</v>
      </c>
      <c r="Q725">
        <f>'Raw counts'!Q725/'Raw counts'!Q$1246*10000</f>
        <v>67.218732408431933</v>
      </c>
      <c r="R725">
        <f>'Raw counts'!R725/'Raw counts'!R$1246*10000</f>
        <v>67.527003868590157</v>
      </c>
      <c r="S725">
        <f>'Raw counts'!S725/'Raw counts'!S$1246*10000</f>
        <v>76.07314028179222</v>
      </c>
      <c r="T725">
        <f>'Raw counts'!T725/'Raw counts'!T$1246*10000</f>
        <v>56.512215416728957</v>
      </c>
      <c r="U725">
        <f t="shared" si="44"/>
        <v>1</v>
      </c>
      <c r="V725">
        <f t="shared" si="45"/>
        <v>1.6040566787469152E-2</v>
      </c>
      <c r="W725">
        <f t="shared" si="46"/>
        <v>85.557964519493083</v>
      </c>
      <c r="X725">
        <f t="shared" si="47"/>
        <v>65.88418648124852</v>
      </c>
    </row>
    <row r="726" spans="1:24" x14ac:dyDescent="0.25">
      <c r="A726">
        <v>734</v>
      </c>
      <c r="B726" t="s">
        <v>926</v>
      </c>
      <c r="C726">
        <v>39800</v>
      </c>
      <c r="D726">
        <v>726</v>
      </c>
      <c r="E726">
        <f>'Raw counts'!E726/'Raw counts'!E$1246*10000</f>
        <v>0</v>
      </c>
      <c r="F726">
        <f>'Raw counts'!F726/'Raw counts'!F$1246*10000</f>
        <v>0</v>
      </c>
      <c r="G726">
        <f>'Raw counts'!G726/'Raw counts'!G$1246*10000</f>
        <v>0</v>
      </c>
      <c r="H726">
        <f>'Raw counts'!H726/'Raw counts'!H$1246*10000</f>
        <v>0</v>
      </c>
      <c r="I726">
        <f>'Raw counts'!I726/'Raw counts'!I$1246*10000</f>
        <v>0</v>
      </c>
      <c r="J726">
        <f>'Raw counts'!J726/'Raw counts'!J$1246*10000</f>
        <v>0</v>
      </c>
      <c r="K726">
        <f>'Raw counts'!K726/'Raw counts'!K$1246*10000</f>
        <v>0</v>
      </c>
      <c r="L726">
        <f>'Raw counts'!L726/'Raw counts'!L$1246*10000</f>
        <v>0</v>
      </c>
      <c r="M726">
        <f>'Raw counts'!M726/'Raw counts'!M$1246*10000</f>
        <v>0</v>
      </c>
      <c r="N726">
        <f>'Raw counts'!N726/'Raw counts'!N$1246*10000</f>
        <v>0</v>
      </c>
      <c r="O726">
        <f>'Raw counts'!O726/'Raw counts'!O$1246*10000</f>
        <v>0</v>
      </c>
      <c r="P726">
        <f>'Raw counts'!P726/'Raw counts'!P$1246*10000</f>
        <v>0</v>
      </c>
      <c r="Q726">
        <f>'Raw counts'!Q726/'Raw counts'!Q$1246*10000</f>
        <v>0</v>
      </c>
      <c r="R726">
        <f>'Raw counts'!R726/'Raw counts'!R$1246*10000</f>
        <v>0</v>
      </c>
      <c r="S726">
        <f>'Raw counts'!S726/'Raw counts'!S$1246*10000</f>
        <v>0</v>
      </c>
      <c r="T726">
        <f>'Raw counts'!T726/'Raw counts'!T$1246*10000</f>
        <v>0</v>
      </c>
      <c r="U726">
        <f t="shared" si="44"/>
        <v>0</v>
      </c>
      <c r="V726" t="str">
        <f t="shared" si="45"/>
        <v/>
      </c>
      <c r="W726">
        <f t="shared" si="46"/>
        <v>0</v>
      </c>
      <c r="X726">
        <f t="shared" si="47"/>
        <v>0</v>
      </c>
    </row>
    <row r="727" spans="1:24" x14ac:dyDescent="0.25">
      <c r="A727">
        <v>735</v>
      </c>
      <c r="B727" t="s">
        <v>311</v>
      </c>
      <c r="C727">
        <v>11400</v>
      </c>
      <c r="D727">
        <v>1002</v>
      </c>
      <c r="E727">
        <f>'Raw counts'!E727/'Raw counts'!E$1246*10000</f>
        <v>5.4396964074719039</v>
      </c>
      <c r="F727">
        <f>'Raw counts'!F727/'Raw counts'!F$1246*10000</f>
        <v>6.3082754091053532</v>
      </c>
      <c r="G727">
        <f>'Raw counts'!G727/'Raw counts'!G$1246*10000</f>
        <v>9.397139996558515</v>
      </c>
      <c r="H727">
        <f>'Raw counts'!H727/'Raw counts'!H$1246*10000</f>
        <v>23.45653694902169</v>
      </c>
      <c r="I727">
        <f>'Raw counts'!I727/'Raw counts'!I$1246*10000</f>
        <v>3.8491168696550595</v>
      </c>
      <c r="J727">
        <f>'Raw counts'!J727/'Raw counts'!J$1246*10000</f>
        <v>10.889568164865308</v>
      </c>
      <c r="K727">
        <f>'Raw counts'!K727/'Raw counts'!K$1246*10000</f>
        <v>6.1108814154724937</v>
      </c>
      <c r="L727">
        <f>'Raw counts'!L727/'Raw counts'!L$1246*10000</f>
        <v>12.006854082126882</v>
      </c>
      <c r="M727">
        <f>'Raw counts'!M727/'Raw counts'!M$1246*10000</f>
        <v>19.982046846988158</v>
      </c>
      <c r="N727">
        <f>'Raw counts'!N727/'Raw counts'!N$1246*10000</f>
        <v>10.857942055435871</v>
      </c>
      <c r="O727">
        <f>'Raw counts'!O727/'Raw counts'!O$1246*10000</f>
        <v>6.2513207794079548</v>
      </c>
      <c r="P727">
        <f>'Raw counts'!P727/'Raw counts'!P$1246*10000</f>
        <v>14.486515000335912</v>
      </c>
      <c r="Q727">
        <f>'Raw counts'!Q727/'Raw counts'!Q$1246*10000</f>
        <v>6.498787936301941</v>
      </c>
      <c r="R727">
        <f>'Raw counts'!R727/'Raw counts'!R$1246*10000</f>
        <v>4.5295320870101543</v>
      </c>
      <c r="S727">
        <f>'Raw counts'!S727/'Raw counts'!S$1246*10000</f>
        <v>33.416468736464552</v>
      </c>
      <c r="T727">
        <f>'Raw counts'!T727/'Raw counts'!T$1246*10000</f>
        <v>47.249372522599089</v>
      </c>
      <c r="U727">
        <f t="shared" si="44"/>
        <v>1</v>
      </c>
      <c r="V727">
        <f t="shared" si="45"/>
        <v>0.21213871826409136</v>
      </c>
      <c r="W727">
        <f t="shared" si="46"/>
        <v>10.829805819670122</v>
      </c>
      <c r="X727">
        <f t="shared" si="47"/>
        <v>18.738666177019933</v>
      </c>
    </row>
    <row r="728" spans="1:24" x14ac:dyDescent="0.25">
      <c r="A728">
        <v>736</v>
      </c>
      <c r="B728" t="s">
        <v>927</v>
      </c>
      <c r="C728">
        <v>110000</v>
      </c>
      <c r="D728">
        <v>1000</v>
      </c>
      <c r="E728">
        <f>'Raw counts'!E728/'Raw counts'!E$1246*10000</f>
        <v>0</v>
      </c>
      <c r="F728">
        <f>'Raw counts'!F728/'Raw counts'!F$1246*10000</f>
        <v>0</v>
      </c>
      <c r="G728">
        <f>'Raw counts'!G728/'Raw counts'!G$1246*10000</f>
        <v>0</v>
      </c>
      <c r="H728">
        <f>'Raw counts'!H728/'Raw counts'!H$1246*10000</f>
        <v>0</v>
      </c>
      <c r="I728">
        <f>'Raw counts'!I728/'Raw counts'!I$1246*10000</f>
        <v>0</v>
      </c>
      <c r="J728">
        <f>'Raw counts'!J728/'Raw counts'!J$1246*10000</f>
        <v>0</v>
      </c>
      <c r="K728">
        <f>'Raw counts'!K728/'Raw counts'!K$1246*10000</f>
        <v>0</v>
      </c>
      <c r="L728">
        <f>'Raw counts'!L728/'Raw counts'!L$1246*10000</f>
        <v>0</v>
      </c>
      <c r="M728">
        <f>'Raw counts'!M728/'Raw counts'!M$1246*10000</f>
        <v>0</v>
      </c>
      <c r="N728">
        <f>'Raw counts'!N728/'Raw counts'!N$1246*10000</f>
        <v>0</v>
      </c>
      <c r="O728">
        <f>'Raw counts'!O728/'Raw counts'!O$1246*10000</f>
        <v>0</v>
      </c>
      <c r="P728">
        <f>'Raw counts'!P728/'Raw counts'!P$1246*10000</f>
        <v>0</v>
      </c>
      <c r="Q728">
        <f>'Raw counts'!Q728/'Raw counts'!Q$1246*10000</f>
        <v>0</v>
      </c>
      <c r="R728">
        <f>'Raw counts'!R728/'Raw counts'!R$1246*10000</f>
        <v>0</v>
      </c>
      <c r="S728">
        <f>'Raw counts'!S728/'Raw counts'!S$1246*10000</f>
        <v>0</v>
      </c>
      <c r="T728">
        <f>'Raw counts'!T728/'Raw counts'!T$1246*10000</f>
        <v>0</v>
      </c>
      <c r="U728">
        <f t="shared" si="44"/>
        <v>0</v>
      </c>
      <c r="V728" t="str">
        <f t="shared" si="45"/>
        <v/>
      </c>
      <c r="W728">
        <f t="shared" si="46"/>
        <v>0</v>
      </c>
      <c r="X728">
        <f t="shared" si="47"/>
        <v>0</v>
      </c>
    </row>
    <row r="729" spans="1:24" x14ac:dyDescent="0.25">
      <c r="A729">
        <v>737</v>
      </c>
      <c r="B729" t="s">
        <v>928</v>
      </c>
      <c r="C729">
        <v>111700</v>
      </c>
      <c r="D729">
        <v>1099</v>
      </c>
      <c r="E729">
        <f>'Raw counts'!E729/'Raw counts'!E$1246*10000</f>
        <v>0</v>
      </c>
      <c r="F729">
        <f>'Raw counts'!F729/'Raw counts'!F$1246*10000</f>
        <v>0</v>
      </c>
      <c r="G729">
        <f>'Raw counts'!G729/'Raw counts'!G$1246*10000</f>
        <v>0</v>
      </c>
      <c r="H729">
        <f>'Raw counts'!H729/'Raw counts'!H$1246*10000</f>
        <v>0</v>
      </c>
      <c r="I729">
        <f>'Raw counts'!I729/'Raw counts'!I$1246*10000</f>
        <v>0</v>
      </c>
      <c r="J729">
        <f>'Raw counts'!J729/'Raw counts'!J$1246*10000</f>
        <v>0</v>
      </c>
      <c r="K729">
        <f>'Raw counts'!K729/'Raw counts'!K$1246*10000</f>
        <v>0</v>
      </c>
      <c r="L729">
        <f>'Raw counts'!L729/'Raw counts'!L$1246*10000</f>
        <v>0</v>
      </c>
      <c r="M729">
        <f>'Raw counts'!M729/'Raw counts'!M$1246*10000</f>
        <v>0</v>
      </c>
      <c r="N729">
        <f>'Raw counts'!N729/'Raw counts'!N$1246*10000</f>
        <v>0</v>
      </c>
      <c r="O729">
        <f>'Raw counts'!O729/'Raw counts'!O$1246*10000</f>
        <v>0</v>
      </c>
      <c r="P729">
        <f>'Raw counts'!P729/'Raw counts'!P$1246*10000</f>
        <v>0</v>
      </c>
      <c r="Q729">
        <f>'Raw counts'!Q729/'Raw counts'!Q$1246*10000</f>
        <v>0</v>
      </c>
      <c r="R729">
        <f>'Raw counts'!R729/'Raw counts'!R$1246*10000</f>
        <v>0</v>
      </c>
      <c r="S729">
        <f>'Raw counts'!S729/'Raw counts'!S$1246*10000</f>
        <v>0</v>
      </c>
      <c r="T729">
        <f>'Raw counts'!T729/'Raw counts'!T$1246*10000</f>
        <v>0</v>
      </c>
      <c r="U729">
        <f t="shared" si="44"/>
        <v>0</v>
      </c>
      <c r="V729" t="str">
        <f t="shared" si="45"/>
        <v/>
      </c>
      <c r="W729">
        <f t="shared" si="46"/>
        <v>0</v>
      </c>
      <c r="X729">
        <f t="shared" si="47"/>
        <v>0</v>
      </c>
    </row>
    <row r="730" spans="1:24" x14ac:dyDescent="0.25">
      <c r="A730">
        <v>738</v>
      </c>
      <c r="B730" t="s">
        <v>929</v>
      </c>
      <c r="C730">
        <v>22600</v>
      </c>
      <c r="D730">
        <v>714</v>
      </c>
      <c r="E730">
        <f>'Raw counts'!E730/'Raw counts'!E$1246*10000</f>
        <v>0</v>
      </c>
      <c r="F730">
        <f>'Raw counts'!F730/'Raw counts'!F$1246*10000</f>
        <v>0</v>
      </c>
      <c r="G730">
        <f>'Raw counts'!G730/'Raw counts'!G$1246*10000</f>
        <v>0</v>
      </c>
      <c r="H730">
        <f>'Raw counts'!H730/'Raw counts'!H$1246*10000</f>
        <v>0</v>
      </c>
      <c r="I730">
        <f>'Raw counts'!I730/'Raw counts'!I$1246*10000</f>
        <v>0</v>
      </c>
      <c r="J730">
        <f>'Raw counts'!J730/'Raw counts'!J$1246*10000</f>
        <v>0</v>
      </c>
      <c r="K730">
        <f>'Raw counts'!K730/'Raw counts'!K$1246*10000</f>
        <v>0</v>
      </c>
      <c r="L730">
        <f>'Raw counts'!L730/'Raw counts'!L$1246*10000</f>
        <v>0</v>
      </c>
      <c r="M730">
        <f>'Raw counts'!M730/'Raw counts'!M$1246*10000</f>
        <v>0</v>
      </c>
      <c r="N730">
        <f>'Raw counts'!N730/'Raw counts'!N$1246*10000</f>
        <v>0</v>
      </c>
      <c r="O730">
        <f>'Raw counts'!O730/'Raw counts'!O$1246*10000</f>
        <v>0</v>
      </c>
      <c r="P730">
        <f>'Raw counts'!P730/'Raw counts'!P$1246*10000</f>
        <v>0</v>
      </c>
      <c r="Q730">
        <f>'Raw counts'!Q730/'Raw counts'!Q$1246*10000</f>
        <v>0</v>
      </c>
      <c r="R730">
        <f>'Raw counts'!R730/'Raw counts'!R$1246*10000</f>
        <v>0</v>
      </c>
      <c r="S730">
        <f>'Raw counts'!S730/'Raw counts'!S$1246*10000</f>
        <v>0</v>
      </c>
      <c r="T730">
        <f>'Raw counts'!T730/'Raw counts'!T$1246*10000</f>
        <v>0</v>
      </c>
      <c r="U730">
        <f t="shared" si="44"/>
        <v>0</v>
      </c>
      <c r="V730" t="str">
        <f t="shared" si="45"/>
        <v/>
      </c>
      <c r="W730">
        <f t="shared" si="46"/>
        <v>0</v>
      </c>
      <c r="X730">
        <f t="shared" si="47"/>
        <v>0</v>
      </c>
    </row>
    <row r="731" spans="1:24" x14ac:dyDescent="0.25">
      <c r="A731">
        <v>739</v>
      </c>
      <c r="B731" t="s">
        <v>930</v>
      </c>
      <c r="C731">
        <v>18600</v>
      </c>
      <c r="D731">
        <v>31</v>
      </c>
      <c r="E731">
        <f>'Raw counts'!E731/'Raw counts'!E$1246*10000</f>
        <v>0</v>
      </c>
      <c r="F731">
        <f>'Raw counts'!F731/'Raw counts'!F$1246*10000</f>
        <v>0</v>
      </c>
      <c r="G731">
        <f>'Raw counts'!G731/'Raw counts'!G$1246*10000</f>
        <v>0</v>
      </c>
      <c r="H731">
        <f>'Raw counts'!H731/'Raw counts'!H$1246*10000</f>
        <v>0</v>
      </c>
      <c r="I731">
        <f>'Raw counts'!I731/'Raw counts'!I$1246*10000</f>
        <v>0</v>
      </c>
      <c r="J731">
        <f>'Raw counts'!J731/'Raw counts'!J$1246*10000</f>
        <v>0</v>
      </c>
      <c r="K731">
        <f>'Raw counts'!K731/'Raw counts'!K$1246*10000</f>
        <v>0</v>
      </c>
      <c r="L731">
        <f>'Raw counts'!L731/'Raw counts'!L$1246*10000</f>
        <v>0</v>
      </c>
      <c r="M731">
        <f>'Raw counts'!M731/'Raw counts'!M$1246*10000</f>
        <v>0</v>
      </c>
      <c r="N731">
        <f>'Raw counts'!N731/'Raw counts'!N$1246*10000</f>
        <v>0</v>
      </c>
      <c r="O731">
        <f>'Raw counts'!O731/'Raw counts'!O$1246*10000</f>
        <v>0</v>
      </c>
      <c r="P731">
        <f>'Raw counts'!P731/'Raw counts'!P$1246*10000</f>
        <v>0</v>
      </c>
      <c r="Q731">
        <f>'Raw counts'!Q731/'Raw counts'!Q$1246*10000</f>
        <v>0</v>
      </c>
      <c r="R731">
        <f>'Raw counts'!R731/'Raw counts'!R$1246*10000</f>
        <v>0</v>
      </c>
      <c r="S731">
        <f>'Raw counts'!S731/'Raw counts'!S$1246*10000</f>
        <v>0</v>
      </c>
      <c r="T731">
        <f>'Raw counts'!T731/'Raw counts'!T$1246*10000</f>
        <v>0</v>
      </c>
      <c r="U731">
        <f t="shared" si="44"/>
        <v>0</v>
      </c>
      <c r="V731" t="str">
        <f t="shared" si="45"/>
        <v/>
      </c>
      <c r="W731">
        <f t="shared" si="46"/>
        <v>0</v>
      </c>
      <c r="X731">
        <f t="shared" si="47"/>
        <v>0</v>
      </c>
    </row>
    <row r="732" spans="1:24" x14ac:dyDescent="0.25">
      <c r="A732">
        <v>740</v>
      </c>
      <c r="B732" t="s">
        <v>931</v>
      </c>
      <c r="C732">
        <v>75700</v>
      </c>
      <c r="D732">
        <v>515</v>
      </c>
      <c r="E732">
        <f>'Raw counts'!E732/'Raw counts'!E$1246*10000</f>
        <v>0</v>
      </c>
      <c r="F732">
        <f>'Raw counts'!F732/'Raw counts'!F$1246*10000</f>
        <v>0</v>
      </c>
      <c r="G732">
        <f>'Raw counts'!G732/'Raw counts'!G$1246*10000</f>
        <v>0</v>
      </c>
      <c r="H732">
        <f>'Raw counts'!H732/'Raw counts'!H$1246*10000</f>
        <v>0</v>
      </c>
      <c r="I732">
        <f>'Raw counts'!I732/'Raw counts'!I$1246*10000</f>
        <v>0</v>
      </c>
      <c r="J732">
        <f>'Raw counts'!J732/'Raw counts'!J$1246*10000</f>
        <v>0</v>
      </c>
      <c r="K732">
        <f>'Raw counts'!K732/'Raw counts'!K$1246*10000</f>
        <v>0</v>
      </c>
      <c r="L732">
        <f>'Raw counts'!L732/'Raw counts'!L$1246*10000</f>
        <v>0</v>
      </c>
      <c r="M732">
        <f>'Raw counts'!M732/'Raw counts'!M$1246*10000</f>
        <v>0</v>
      </c>
      <c r="N732">
        <f>'Raw counts'!N732/'Raw counts'!N$1246*10000</f>
        <v>0</v>
      </c>
      <c r="O732">
        <f>'Raw counts'!O732/'Raw counts'!O$1246*10000</f>
        <v>0</v>
      </c>
      <c r="P732">
        <f>'Raw counts'!P732/'Raw counts'!P$1246*10000</f>
        <v>0</v>
      </c>
      <c r="Q732">
        <f>'Raw counts'!Q732/'Raw counts'!Q$1246*10000</f>
        <v>0</v>
      </c>
      <c r="R732">
        <f>'Raw counts'!R732/'Raw counts'!R$1246*10000</f>
        <v>0</v>
      </c>
      <c r="S732">
        <f>'Raw counts'!S732/'Raw counts'!S$1246*10000</f>
        <v>0</v>
      </c>
      <c r="T732">
        <f>'Raw counts'!T732/'Raw counts'!T$1246*10000</f>
        <v>0</v>
      </c>
      <c r="U732">
        <f t="shared" si="44"/>
        <v>0</v>
      </c>
      <c r="V732" t="str">
        <f t="shared" si="45"/>
        <v/>
      </c>
      <c r="W732">
        <f t="shared" si="46"/>
        <v>0</v>
      </c>
      <c r="X732">
        <f t="shared" si="47"/>
        <v>0</v>
      </c>
    </row>
    <row r="733" spans="1:24" x14ac:dyDescent="0.25">
      <c r="A733">
        <v>741</v>
      </c>
      <c r="B733" t="s">
        <v>312</v>
      </c>
      <c r="C733">
        <v>64400</v>
      </c>
      <c r="D733">
        <v>733</v>
      </c>
      <c r="E733">
        <f>'Raw counts'!E733/'Raw counts'!E$1246*10000</f>
        <v>2.2343379597175121</v>
      </c>
      <c r="F733">
        <f>'Raw counts'!F733/'Raw counts'!F$1246*10000</f>
        <v>2.2994985959837626</v>
      </c>
      <c r="G733">
        <f>'Raw counts'!G733/'Raw counts'!G$1246*10000</f>
        <v>2.9803066690932281</v>
      </c>
      <c r="H733">
        <f>'Raw counts'!H733/'Raw counts'!H$1246*10000</f>
        <v>2.9252816714516636</v>
      </c>
      <c r="I733">
        <f>'Raw counts'!I733/'Raw counts'!I$1246*10000</f>
        <v>1.9695773455837291</v>
      </c>
      <c r="J733">
        <f>'Raw counts'!J733/'Raw counts'!J$1246*10000</f>
        <v>2.5203453531656375</v>
      </c>
      <c r="K733">
        <f>'Raw counts'!K733/'Raw counts'!K$1246*10000</f>
        <v>4.2048963290727235</v>
      </c>
      <c r="L733">
        <f>'Raw counts'!L733/'Raw counts'!L$1246*10000</f>
        <v>4.6331532983574348</v>
      </c>
      <c r="M733">
        <f>'Raw counts'!M733/'Raw counts'!M$1246*10000</f>
        <v>0.72460494112371743</v>
      </c>
      <c r="N733">
        <f>'Raw counts'!N733/'Raw counts'!N$1246*10000</f>
        <v>1.6776892417785387</v>
      </c>
      <c r="O733">
        <f>'Raw counts'!O733/'Raw counts'!O$1246*10000</f>
        <v>1.7728285944431328</v>
      </c>
      <c r="P733">
        <f>'Raw counts'!P733/'Raw counts'!P$1246*10000</f>
        <v>3.8965789231408516</v>
      </c>
      <c r="Q733">
        <f>'Raw counts'!Q733/'Raw counts'!Q$1246*10000</f>
        <v>2.7376392606287228</v>
      </c>
      <c r="R733">
        <f>'Raw counts'!R733/'Raw counts'!R$1246*10000</f>
        <v>3.1275340600784403</v>
      </c>
      <c r="S733">
        <f>'Raw counts'!S733/'Raw counts'!S$1246*10000</f>
        <v>4.1331789524939202</v>
      </c>
      <c r="T733">
        <f>'Raw counts'!T733/'Raw counts'!T$1246*10000</f>
        <v>0.49829589629438503</v>
      </c>
      <c r="U733">
        <f t="shared" si="44"/>
        <v>1</v>
      </c>
      <c r="V733">
        <f t="shared" si="45"/>
        <v>0.90510752406637485</v>
      </c>
      <c r="W733">
        <f t="shared" si="46"/>
        <v>2.6169691405327948</v>
      </c>
      <c r="X733">
        <f t="shared" si="47"/>
        <v>2.6943426145132414</v>
      </c>
    </row>
    <row r="734" spans="1:24" x14ac:dyDescent="0.25">
      <c r="A734">
        <v>742</v>
      </c>
      <c r="B734" t="s">
        <v>932</v>
      </c>
      <c r="C734">
        <v>39900</v>
      </c>
      <c r="D734">
        <v>734</v>
      </c>
      <c r="E734">
        <f>'Raw counts'!E734/'Raw counts'!E$1246*10000</f>
        <v>0</v>
      </c>
      <c r="F734">
        <f>'Raw counts'!F734/'Raw counts'!F$1246*10000</f>
        <v>0</v>
      </c>
      <c r="G734">
        <f>'Raw counts'!G734/'Raw counts'!G$1246*10000</f>
        <v>0</v>
      </c>
      <c r="H734">
        <f>'Raw counts'!H734/'Raw counts'!H$1246*10000</f>
        <v>0</v>
      </c>
      <c r="I734">
        <f>'Raw counts'!I734/'Raw counts'!I$1246*10000</f>
        <v>0</v>
      </c>
      <c r="J734">
        <f>'Raw counts'!J734/'Raw counts'!J$1246*10000</f>
        <v>0</v>
      </c>
      <c r="K734">
        <f>'Raw counts'!K734/'Raw counts'!K$1246*10000</f>
        <v>0</v>
      </c>
      <c r="L734">
        <f>'Raw counts'!L734/'Raw counts'!L$1246*10000</f>
        <v>0</v>
      </c>
      <c r="M734">
        <f>'Raw counts'!M734/'Raw counts'!M$1246*10000</f>
        <v>0</v>
      </c>
      <c r="N734">
        <f>'Raw counts'!N734/'Raw counts'!N$1246*10000</f>
        <v>0</v>
      </c>
      <c r="O734">
        <f>'Raw counts'!O734/'Raw counts'!O$1246*10000</f>
        <v>0</v>
      </c>
      <c r="P734">
        <f>'Raw counts'!P734/'Raw counts'!P$1246*10000</f>
        <v>0</v>
      </c>
      <c r="Q734">
        <f>'Raw counts'!Q734/'Raw counts'!Q$1246*10000</f>
        <v>0</v>
      </c>
      <c r="R734">
        <f>'Raw counts'!R734/'Raw counts'!R$1246*10000</f>
        <v>0</v>
      </c>
      <c r="S734">
        <f>'Raw counts'!S734/'Raw counts'!S$1246*10000</f>
        <v>0</v>
      </c>
      <c r="T734">
        <f>'Raw counts'!T734/'Raw counts'!T$1246*10000</f>
        <v>0</v>
      </c>
      <c r="U734">
        <f t="shared" si="44"/>
        <v>0</v>
      </c>
      <c r="V734" t="str">
        <f t="shared" si="45"/>
        <v/>
      </c>
      <c r="W734">
        <f t="shared" si="46"/>
        <v>0</v>
      </c>
      <c r="X734">
        <f t="shared" si="47"/>
        <v>0</v>
      </c>
    </row>
    <row r="735" spans="1:24" x14ac:dyDescent="0.25">
      <c r="A735">
        <v>743</v>
      </c>
      <c r="B735" t="s">
        <v>933</v>
      </c>
      <c r="C735">
        <v>43600</v>
      </c>
      <c r="D735">
        <v>926</v>
      </c>
      <c r="E735">
        <f>'Raw counts'!E735/'Raw counts'!E$1246*10000</f>
        <v>0</v>
      </c>
      <c r="F735">
        <f>'Raw counts'!F735/'Raw counts'!F$1246*10000</f>
        <v>0</v>
      </c>
      <c r="G735">
        <f>'Raw counts'!G735/'Raw counts'!G$1246*10000</f>
        <v>0</v>
      </c>
      <c r="H735">
        <f>'Raw counts'!H735/'Raw counts'!H$1246*10000</f>
        <v>0</v>
      </c>
      <c r="I735">
        <f>'Raw counts'!I735/'Raw counts'!I$1246*10000</f>
        <v>0</v>
      </c>
      <c r="J735">
        <f>'Raw counts'!J735/'Raw counts'!J$1246*10000</f>
        <v>0</v>
      </c>
      <c r="K735">
        <f>'Raw counts'!K735/'Raw counts'!K$1246*10000</f>
        <v>0</v>
      </c>
      <c r="L735">
        <f>'Raw counts'!L735/'Raw counts'!L$1246*10000</f>
        <v>0</v>
      </c>
      <c r="M735">
        <f>'Raw counts'!M735/'Raw counts'!M$1246*10000</f>
        <v>0</v>
      </c>
      <c r="N735">
        <f>'Raw counts'!N735/'Raw counts'!N$1246*10000</f>
        <v>0</v>
      </c>
      <c r="O735">
        <f>'Raw counts'!O735/'Raw counts'!O$1246*10000</f>
        <v>0</v>
      </c>
      <c r="P735">
        <f>'Raw counts'!P735/'Raw counts'!P$1246*10000</f>
        <v>0</v>
      </c>
      <c r="Q735">
        <f>'Raw counts'!Q735/'Raw counts'!Q$1246*10000</f>
        <v>0</v>
      </c>
      <c r="R735">
        <f>'Raw counts'!R735/'Raw counts'!R$1246*10000</f>
        <v>0</v>
      </c>
      <c r="S735">
        <f>'Raw counts'!S735/'Raw counts'!S$1246*10000</f>
        <v>0</v>
      </c>
      <c r="T735">
        <f>'Raw counts'!T735/'Raw counts'!T$1246*10000</f>
        <v>0</v>
      </c>
      <c r="U735">
        <f t="shared" si="44"/>
        <v>0</v>
      </c>
      <c r="V735" t="str">
        <f t="shared" si="45"/>
        <v/>
      </c>
      <c r="W735">
        <f t="shared" si="46"/>
        <v>0</v>
      </c>
      <c r="X735">
        <f t="shared" si="47"/>
        <v>0</v>
      </c>
    </row>
    <row r="736" spans="1:24" x14ac:dyDescent="0.25">
      <c r="A736">
        <v>744</v>
      </c>
      <c r="B736" t="s">
        <v>934</v>
      </c>
      <c r="C736">
        <v>104300</v>
      </c>
      <c r="D736">
        <v>960</v>
      </c>
      <c r="E736">
        <f>'Raw counts'!E736/'Raw counts'!E$1246*10000</f>
        <v>0</v>
      </c>
      <c r="F736">
        <f>'Raw counts'!F736/'Raw counts'!F$1246*10000</f>
        <v>0</v>
      </c>
      <c r="G736">
        <f>'Raw counts'!G736/'Raw counts'!G$1246*10000</f>
        <v>0</v>
      </c>
      <c r="H736">
        <f>'Raw counts'!H736/'Raw counts'!H$1246*10000</f>
        <v>0</v>
      </c>
      <c r="I736">
        <f>'Raw counts'!I736/'Raw counts'!I$1246*10000</f>
        <v>0</v>
      </c>
      <c r="J736">
        <f>'Raw counts'!J736/'Raw counts'!J$1246*10000</f>
        <v>0</v>
      </c>
      <c r="K736">
        <f>'Raw counts'!K736/'Raw counts'!K$1246*10000</f>
        <v>0</v>
      </c>
      <c r="L736">
        <f>'Raw counts'!L736/'Raw counts'!L$1246*10000</f>
        <v>0</v>
      </c>
      <c r="M736">
        <f>'Raw counts'!M736/'Raw counts'!M$1246*10000</f>
        <v>0</v>
      </c>
      <c r="N736">
        <f>'Raw counts'!N736/'Raw counts'!N$1246*10000</f>
        <v>0</v>
      </c>
      <c r="O736">
        <f>'Raw counts'!O736/'Raw counts'!O$1246*10000</f>
        <v>0</v>
      </c>
      <c r="P736">
        <f>'Raw counts'!P736/'Raw counts'!P$1246*10000</f>
        <v>0</v>
      </c>
      <c r="Q736">
        <f>'Raw counts'!Q736/'Raw counts'!Q$1246*10000</f>
        <v>0</v>
      </c>
      <c r="R736">
        <f>'Raw counts'!R736/'Raw counts'!R$1246*10000</f>
        <v>0</v>
      </c>
      <c r="S736">
        <f>'Raw counts'!S736/'Raw counts'!S$1246*10000</f>
        <v>0</v>
      </c>
      <c r="T736">
        <f>'Raw counts'!T736/'Raw counts'!T$1246*10000</f>
        <v>0</v>
      </c>
      <c r="U736">
        <f t="shared" si="44"/>
        <v>0</v>
      </c>
      <c r="V736" t="str">
        <f t="shared" si="45"/>
        <v/>
      </c>
      <c r="W736">
        <f t="shared" si="46"/>
        <v>0</v>
      </c>
      <c r="X736">
        <f t="shared" si="47"/>
        <v>0</v>
      </c>
    </row>
    <row r="737" spans="1:24" x14ac:dyDescent="0.25">
      <c r="A737">
        <v>745</v>
      </c>
      <c r="B737" t="s">
        <v>935</v>
      </c>
      <c r="C737">
        <v>111500</v>
      </c>
      <c r="D737">
        <v>1099</v>
      </c>
      <c r="E737">
        <f>'Raw counts'!E737/'Raw counts'!E$1246*10000</f>
        <v>0</v>
      </c>
      <c r="F737">
        <f>'Raw counts'!F737/'Raw counts'!F$1246*10000</f>
        <v>0</v>
      </c>
      <c r="G737">
        <f>'Raw counts'!G737/'Raw counts'!G$1246*10000</f>
        <v>0</v>
      </c>
      <c r="H737">
        <f>'Raw counts'!H737/'Raw counts'!H$1246*10000</f>
        <v>0</v>
      </c>
      <c r="I737">
        <f>'Raw counts'!I737/'Raw counts'!I$1246*10000</f>
        <v>0</v>
      </c>
      <c r="J737">
        <f>'Raw counts'!J737/'Raw counts'!J$1246*10000</f>
        <v>0</v>
      </c>
      <c r="K737">
        <f>'Raw counts'!K737/'Raw counts'!K$1246*10000</f>
        <v>0</v>
      </c>
      <c r="L737">
        <f>'Raw counts'!L737/'Raw counts'!L$1246*10000</f>
        <v>0</v>
      </c>
      <c r="M737">
        <f>'Raw counts'!M737/'Raw counts'!M$1246*10000</f>
        <v>0</v>
      </c>
      <c r="N737">
        <f>'Raw counts'!N737/'Raw counts'!N$1246*10000</f>
        <v>0</v>
      </c>
      <c r="O737">
        <f>'Raw counts'!O737/'Raw counts'!O$1246*10000</f>
        <v>0</v>
      </c>
      <c r="P737">
        <f>'Raw counts'!P737/'Raw counts'!P$1246*10000</f>
        <v>0</v>
      </c>
      <c r="Q737">
        <f>'Raw counts'!Q737/'Raw counts'!Q$1246*10000</f>
        <v>0</v>
      </c>
      <c r="R737">
        <f>'Raw counts'!R737/'Raw counts'!R$1246*10000</f>
        <v>0</v>
      </c>
      <c r="S737">
        <f>'Raw counts'!S737/'Raw counts'!S$1246*10000</f>
        <v>0</v>
      </c>
      <c r="T737">
        <f>'Raw counts'!T737/'Raw counts'!T$1246*10000</f>
        <v>0</v>
      </c>
      <c r="U737">
        <f t="shared" si="44"/>
        <v>0</v>
      </c>
      <c r="V737" t="str">
        <f t="shared" si="45"/>
        <v/>
      </c>
      <c r="W737">
        <f t="shared" si="46"/>
        <v>0</v>
      </c>
      <c r="X737">
        <f t="shared" si="47"/>
        <v>0</v>
      </c>
    </row>
    <row r="738" spans="1:24" x14ac:dyDescent="0.25">
      <c r="A738">
        <v>746</v>
      </c>
      <c r="B738" t="s">
        <v>936</v>
      </c>
      <c r="C738">
        <v>22700</v>
      </c>
      <c r="D738">
        <v>714</v>
      </c>
      <c r="E738">
        <f>'Raw counts'!E738/'Raw counts'!E$1246*10000</f>
        <v>0</v>
      </c>
      <c r="F738">
        <f>'Raw counts'!F738/'Raw counts'!F$1246*10000</f>
        <v>0</v>
      </c>
      <c r="G738">
        <f>'Raw counts'!G738/'Raw counts'!G$1246*10000</f>
        <v>0</v>
      </c>
      <c r="H738">
        <f>'Raw counts'!H738/'Raw counts'!H$1246*10000</f>
        <v>0</v>
      </c>
      <c r="I738">
        <f>'Raw counts'!I738/'Raw counts'!I$1246*10000</f>
        <v>0</v>
      </c>
      <c r="J738">
        <f>'Raw counts'!J738/'Raw counts'!J$1246*10000</f>
        <v>0</v>
      </c>
      <c r="K738">
        <f>'Raw counts'!K738/'Raw counts'!K$1246*10000</f>
        <v>0</v>
      </c>
      <c r="L738">
        <f>'Raw counts'!L738/'Raw counts'!L$1246*10000</f>
        <v>0</v>
      </c>
      <c r="M738">
        <f>'Raw counts'!M738/'Raw counts'!M$1246*10000</f>
        <v>0</v>
      </c>
      <c r="N738">
        <f>'Raw counts'!N738/'Raw counts'!N$1246*10000</f>
        <v>0</v>
      </c>
      <c r="O738">
        <f>'Raw counts'!O738/'Raw counts'!O$1246*10000</f>
        <v>0</v>
      </c>
      <c r="P738">
        <f>'Raw counts'!P738/'Raw counts'!P$1246*10000</f>
        <v>0</v>
      </c>
      <c r="Q738">
        <f>'Raw counts'!Q738/'Raw counts'!Q$1246*10000</f>
        <v>0</v>
      </c>
      <c r="R738">
        <f>'Raw counts'!R738/'Raw counts'!R$1246*10000</f>
        <v>0</v>
      </c>
      <c r="S738">
        <f>'Raw counts'!S738/'Raw counts'!S$1246*10000</f>
        <v>0</v>
      </c>
      <c r="T738">
        <f>'Raw counts'!T738/'Raw counts'!T$1246*10000</f>
        <v>0</v>
      </c>
      <c r="U738">
        <f t="shared" si="44"/>
        <v>0</v>
      </c>
      <c r="V738" t="str">
        <f t="shared" si="45"/>
        <v/>
      </c>
      <c r="W738">
        <f t="shared" si="46"/>
        <v>0</v>
      </c>
      <c r="X738">
        <f t="shared" si="47"/>
        <v>0</v>
      </c>
    </row>
    <row r="739" spans="1:24" x14ac:dyDescent="0.25">
      <c r="A739">
        <v>747</v>
      </c>
      <c r="B739" t="s">
        <v>937</v>
      </c>
      <c r="C739">
        <v>8600</v>
      </c>
      <c r="D739">
        <v>44</v>
      </c>
      <c r="E739">
        <f>'Raw counts'!E739/'Raw counts'!E$1246*10000</f>
        <v>0</v>
      </c>
      <c r="F739">
        <f>'Raw counts'!F739/'Raw counts'!F$1246*10000</f>
        <v>0</v>
      </c>
      <c r="G739">
        <f>'Raw counts'!G739/'Raw counts'!G$1246*10000</f>
        <v>0</v>
      </c>
      <c r="H739">
        <f>'Raw counts'!H739/'Raw counts'!H$1246*10000</f>
        <v>0</v>
      </c>
      <c r="I739">
        <f>'Raw counts'!I739/'Raw counts'!I$1246*10000</f>
        <v>0</v>
      </c>
      <c r="J739">
        <f>'Raw counts'!J739/'Raw counts'!J$1246*10000</f>
        <v>0</v>
      </c>
      <c r="K739">
        <f>'Raw counts'!K739/'Raw counts'!K$1246*10000</f>
        <v>0</v>
      </c>
      <c r="L739">
        <f>'Raw counts'!L739/'Raw counts'!L$1246*10000</f>
        <v>0</v>
      </c>
      <c r="M739">
        <f>'Raw counts'!M739/'Raw counts'!M$1246*10000</f>
        <v>0</v>
      </c>
      <c r="N739">
        <f>'Raw counts'!N739/'Raw counts'!N$1246*10000</f>
        <v>0</v>
      </c>
      <c r="O739">
        <f>'Raw counts'!O739/'Raw counts'!O$1246*10000</f>
        <v>0</v>
      </c>
      <c r="P739">
        <f>'Raw counts'!P739/'Raw counts'!P$1246*10000</f>
        <v>0</v>
      </c>
      <c r="Q739">
        <f>'Raw counts'!Q739/'Raw counts'!Q$1246*10000</f>
        <v>0</v>
      </c>
      <c r="R739">
        <f>'Raw counts'!R739/'Raw counts'!R$1246*10000</f>
        <v>0</v>
      </c>
      <c r="S739">
        <f>'Raw counts'!S739/'Raw counts'!S$1246*10000</f>
        <v>0</v>
      </c>
      <c r="T739">
        <f>'Raw counts'!T739/'Raw counts'!T$1246*10000</f>
        <v>0</v>
      </c>
      <c r="U739">
        <f t="shared" si="44"/>
        <v>0</v>
      </c>
      <c r="V739" t="str">
        <f t="shared" si="45"/>
        <v/>
      </c>
      <c r="W739">
        <f t="shared" si="46"/>
        <v>0</v>
      </c>
      <c r="X739">
        <f t="shared" si="47"/>
        <v>0</v>
      </c>
    </row>
    <row r="740" spans="1:24" x14ac:dyDescent="0.25">
      <c r="A740">
        <v>748</v>
      </c>
      <c r="B740" t="s">
        <v>938</v>
      </c>
      <c r="C740">
        <v>75800</v>
      </c>
      <c r="D740">
        <v>515</v>
      </c>
      <c r="E740">
        <f>'Raw counts'!E740/'Raw counts'!E$1246*10000</f>
        <v>0</v>
      </c>
      <c r="F740">
        <f>'Raw counts'!F740/'Raw counts'!F$1246*10000</f>
        <v>0</v>
      </c>
      <c r="G740">
        <f>'Raw counts'!G740/'Raw counts'!G$1246*10000</f>
        <v>0</v>
      </c>
      <c r="H740">
        <f>'Raw counts'!H740/'Raw counts'!H$1246*10000</f>
        <v>0</v>
      </c>
      <c r="I740">
        <f>'Raw counts'!I740/'Raw counts'!I$1246*10000</f>
        <v>0</v>
      </c>
      <c r="J740">
        <f>'Raw counts'!J740/'Raw counts'!J$1246*10000</f>
        <v>0</v>
      </c>
      <c r="K740">
        <f>'Raw counts'!K740/'Raw counts'!K$1246*10000</f>
        <v>0</v>
      </c>
      <c r="L740">
        <f>'Raw counts'!L740/'Raw counts'!L$1246*10000</f>
        <v>0</v>
      </c>
      <c r="M740">
        <f>'Raw counts'!M740/'Raw counts'!M$1246*10000</f>
        <v>0</v>
      </c>
      <c r="N740">
        <f>'Raw counts'!N740/'Raw counts'!N$1246*10000</f>
        <v>0</v>
      </c>
      <c r="O740">
        <f>'Raw counts'!O740/'Raw counts'!O$1246*10000</f>
        <v>0</v>
      </c>
      <c r="P740">
        <f>'Raw counts'!P740/'Raw counts'!P$1246*10000</f>
        <v>0</v>
      </c>
      <c r="Q740">
        <f>'Raw counts'!Q740/'Raw counts'!Q$1246*10000</f>
        <v>0</v>
      </c>
      <c r="R740">
        <f>'Raw counts'!R740/'Raw counts'!R$1246*10000</f>
        <v>0</v>
      </c>
      <c r="S740">
        <f>'Raw counts'!S740/'Raw counts'!S$1246*10000</f>
        <v>0</v>
      </c>
      <c r="T740">
        <f>'Raw counts'!T740/'Raw counts'!T$1246*10000</f>
        <v>0</v>
      </c>
      <c r="U740">
        <f t="shared" si="44"/>
        <v>0</v>
      </c>
      <c r="V740" t="str">
        <f t="shared" si="45"/>
        <v/>
      </c>
      <c r="W740">
        <f t="shared" si="46"/>
        <v>0</v>
      </c>
      <c r="X740">
        <f t="shared" si="47"/>
        <v>0</v>
      </c>
    </row>
    <row r="741" spans="1:24" x14ac:dyDescent="0.25">
      <c r="A741">
        <v>749</v>
      </c>
      <c r="B741" t="s">
        <v>313</v>
      </c>
      <c r="C741">
        <v>80100</v>
      </c>
      <c r="D741">
        <v>323</v>
      </c>
      <c r="E741">
        <f>'Raw counts'!E741/'Raw counts'!E$1246*10000</f>
        <v>14.064934518044385</v>
      </c>
      <c r="F741">
        <f>'Raw counts'!F741/'Raw counts'!F$1246*10000</f>
        <v>21.800379913053458</v>
      </c>
      <c r="G741">
        <f>'Raw counts'!G741/'Raw counts'!G$1246*10000</f>
        <v>23.331685321270612</v>
      </c>
      <c r="H741">
        <f>'Raw counts'!H741/'Raw counts'!H$1246*10000</f>
        <v>12.889333880190113</v>
      </c>
      <c r="I741">
        <f>'Raw counts'!I741/'Raw counts'!I$1246*10000</f>
        <v>16.505058155991652</v>
      </c>
      <c r="J741">
        <f>'Raw counts'!J741/'Raw counts'!J$1246*10000</f>
        <v>1.7181451694977148</v>
      </c>
      <c r="K741">
        <f>'Raw counts'!K741/'Raw counts'!K$1246*10000</f>
        <v>8.0579184883485659</v>
      </c>
      <c r="L741">
        <f>'Raw counts'!L741/'Raw counts'!L$1246*10000</f>
        <v>15.188331237221519</v>
      </c>
      <c r="M741">
        <f>'Raw counts'!M741/'Raw counts'!M$1246*10000</f>
        <v>4.6033725671389103</v>
      </c>
      <c r="N741">
        <f>'Raw counts'!N741/'Raw counts'!N$1246*10000</f>
        <v>12.433715595611039</v>
      </c>
      <c r="O741">
        <f>'Raw counts'!O741/'Raw counts'!O$1246*10000</f>
        <v>21.189943773481136</v>
      </c>
      <c r="P741">
        <f>'Raw counts'!P741/'Raw counts'!P$1246*10000</f>
        <v>20.88626020488142</v>
      </c>
      <c r="Q741">
        <f>'Raw counts'!Q741/'Raw counts'!Q$1246*10000</f>
        <v>10.920746088678644</v>
      </c>
      <c r="R741">
        <f>'Raw counts'!R741/'Raw counts'!R$1246*10000</f>
        <v>23.654223121053029</v>
      </c>
      <c r="S741">
        <f>'Raw counts'!S741/'Raw counts'!S$1246*10000</f>
        <v>21.526501886824501</v>
      </c>
      <c r="T741">
        <f>'Raw counts'!T741/'Raw counts'!T$1246*10000</f>
        <v>2.2116146630052156</v>
      </c>
      <c r="U741">
        <f t="shared" si="44"/>
        <v>1</v>
      </c>
      <c r="V741">
        <f t="shared" si="45"/>
        <v>0.35615906861204683</v>
      </c>
      <c r="W741">
        <f t="shared" si="46"/>
        <v>13.059287484636794</v>
      </c>
      <c r="X741">
        <f t="shared" si="47"/>
        <v>16.73154828965399</v>
      </c>
    </row>
    <row r="742" spans="1:24" x14ac:dyDescent="0.25">
      <c r="A742">
        <v>750</v>
      </c>
      <c r="B742" t="s">
        <v>314</v>
      </c>
      <c r="C742">
        <v>17000</v>
      </c>
      <c r="D742">
        <v>425</v>
      </c>
      <c r="E742">
        <f>'Raw counts'!E742/'Raw counts'!E$1246*10000</f>
        <v>0.36660977609555634</v>
      </c>
      <c r="F742">
        <f>'Raw counts'!F742/'Raw counts'!F$1246*10000</f>
        <v>0.22192286244607157</v>
      </c>
      <c r="G742">
        <f>'Raw counts'!G742/'Raw counts'!G$1246*10000</f>
        <v>0.21323325585858369</v>
      </c>
      <c r="H742">
        <f>'Raw counts'!H742/'Raw counts'!H$1246*10000</f>
        <v>3.0519433520712198</v>
      </c>
      <c r="I742">
        <f>'Raw counts'!I742/'Raw counts'!I$1246*10000</f>
        <v>0.10129254920144894</v>
      </c>
      <c r="J742">
        <f>'Raw counts'!J742/'Raw counts'!J$1246*10000</f>
        <v>0.31130156381143265</v>
      </c>
      <c r="K742">
        <f>'Raw counts'!K742/'Raw counts'!K$1246*10000</f>
        <v>0.70374833959376126</v>
      </c>
      <c r="L742">
        <f>'Raw counts'!L742/'Raw counts'!L$1246*10000</f>
        <v>0.4205790695434275</v>
      </c>
      <c r="M742">
        <f>'Raw counts'!M742/'Raw counts'!M$1246*10000</f>
        <v>1.1593679057979478</v>
      </c>
      <c r="N742">
        <f>'Raw counts'!N742/'Raw counts'!N$1246*10000</f>
        <v>0.19599173385263302</v>
      </c>
      <c r="O742">
        <f>'Raw counts'!O742/'Raw counts'!O$1246*10000</f>
        <v>0.18126177648919811</v>
      </c>
      <c r="P742">
        <f>'Raw counts'!P742/'Raw counts'!P$1246*10000</f>
        <v>0.50760031948961282</v>
      </c>
      <c r="Q742">
        <f>'Raw counts'!Q742/'Raw counts'!Q$1246*10000</f>
        <v>2.4842461530206195E-2</v>
      </c>
      <c r="R742">
        <f>'Raw counts'!R742/'Raw counts'!R$1246*10000</f>
        <v>0.22596305195969024</v>
      </c>
      <c r="S742">
        <f>'Raw counts'!S742/'Raw counts'!S$1246*10000</f>
        <v>1.4834149117169961</v>
      </c>
      <c r="T742">
        <f>'Raw counts'!T742/'Raw counts'!T$1246*10000</f>
        <v>0.58703352166187828</v>
      </c>
      <c r="U742">
        <f t="shared" si="44"/>
        <v>1</v>
      </c>
      <c r="V742">
        <f t="shared" si="45"/>
        <v>0.67449853108225954</v>
      </c>
      <c r="W742">
        <f t="shared" si="46"/>
        <v>0.67459904082720834</v>
      </c>
      <c r="X742">
        <f t="shared" si="47"/>
        <v>0.50168600714126355</v>
      </c>
    </row>
    <row r="743" spans="1:24" x14ac:dyDescent="0.25">
      <c r="A743">
        <v>751</v>
      </c>
      <c r="B743" t="s">
        <v>939</v>
      </c>
      <c r="C743">
        <v>40000</v>
      </c>
      <c r="D743">
        <v>734</v>
      </c>
      <c r="E743">
        <f>'Raw counts'!E743/'Raw counts'!E$1246*10000</f>
        <v>0</v>
      </c>
      <c r="F743">
        <f>'Raw counts'!F743/'Raw counts'!F$1246*10000</f>
        <v>0</v>
      </c>
      <c r="G743">
        <f>'Raw counts'!G743/'Raw counts'!G$1246*10000</f>
        <v>0</v>
      </c>
      <c r="H743">
        <f>'Raw counts'!H743/'Raw counts'!H$1246*10000</f>
        <v>0</v>
      </c>
      <c r="I743">
        <f>'Raw counts'!I743/'Raw counts'!I$1246*10000</f>
        <v>0</v>
      </c>
      <c r="J743">
        <f>'Raw counts'!J743/'Raw counts'!J$1246*10000</f>
        <v>0</v>
      </c>
      <c r="K743">
        <f>'Raw counts'!K743/'Raw counts'!K$1246*10000</f>
        <v>0</v>
      </c>
      <c r="L743">
        <f>'Raw counts'!L743/'Raw counts'!L$1246*10000</f>
        <v>0</v>
      </c>
      <c r="M743">
        <f>'Raw counts'!M743/'Raw counts'!M$1246*10000</f>
        <v>0</v>
      </c>
      <c r="N743">
        <f>'Raw counts'!N743/'Raw counts'!N$1246*10000</f>
        <v>0</v>
      </c>
      <c r="O743">
        <f>'Raw counts'!O743/'Raw counts'!O$1246*10000</f>
        <v>0</v>
      </c>
      <c r="P743">
        <f>'Raw counts'!P743/'Raw counts'!P$1246*10000</f>
        <v>0</v>
      </c>
      <c r="Q743">
        <f>'Raw counts'!Q743/'Raw counts'!Q$1246*10000</f>
        <v>0</v>
      </c>
      <c r="R743">
        <f>'Raw counts'!R743/'Raw counts'!R$1246*10000</f>
        <v>0</v>
      </c>
      <c r="S743">
        <f>'Raw counts'!S743/'Raw counts'!S$1246*10000</f>
        <v>0</v>
      </c>
      <c r="T743">
        <f>'Raw counts'!T743/'Raw counts'!T$1246*10000</f>
        <v>0</v>
      </c>
      <c r="U743">
        <f t="shared" si="44"/>
        <v>0</v>
      </c>
      <c r="V743" t="str">
        <f t="shared" si="45"/>
        <v/>
      </c>
      <c r="W743">
        <f t="shared" si="46"/>
        <v>0</v>
      </c>
      <c r="X743">
        <f t="shared" si="47"/>
        <v>0</v>
      </c>
    </row>
    <row r="744" spans="1:24" x14ac:dyDescent="0.25">
      <c r="A744">
        <v>752</v>
      </c>
      <c r="B744" t="s">
        <v>940</v>
      </c>
      <c r="C744">
        <v>104400</v>
      </c>
      <c r="D744">
        <v>960</v>
      </c>
      <c r="E744">
        <f>'Raw counts'!E744/'Raw counts'!E$1246*10000</f>
        <v>0</v>
      </c>
      <c r="F744">
        <f>'Raw counts'!F744/'Raw counts'!F$1246*10000</f>
        <v>0</v>
      </c>
      <c r="G744">
        <f>'Raw counts'!G744/'Raw counts'!G$1246*10000</f>
        <v>0</v>
      </c>
      <c r="H744">
        <f>'Raw counts'!H744/'Raw counts'!H$1246*10000</f>
        <v>0</v>
      </c>
      <c r="I744">
        <f>'Raw counts'!I744/'Raw counts'!I$1246*10000</f>
        <v>0</v>
      </c>
      <c r="J744">
        <f>'Raw counts'!J744/'Raw counts'!J$1246*10000</f>
        <v>0</v>
      </c>
      <c r="K744">
        <f>'Raw counts'!K744/'Raw counts'!K$1246*10000</f>
        <v>0</v>
      </c>
      <c r="L744">
        <f>'Raw counts'!L744/'Raw counts'!L$1246*10000</f>
        <v>0</v>
      </c>
      <c r="M744">
        <f>'Raw counts'!M744/'Raw counts'!M$1246*10000</f>
        <v>0</v>
      </c>
      <c r="N744">
        <f>'Raw counts'!N744/'Raw counts'!N$1246*10000</f>
        <v>0</v>
      </c>
      <c r="O744">
        <f>'Raw counts'!O744/'Raw counts'!O$1246*10000</f>
        <v>0</v>
      </c>
      <c r="P744">
        <f>'Raw counts'!P744/'Raw counts'!P$1246*10000</f>
        <v>0</v>
      </c>
      <c r="Q744">
        <f>'Raw counts'!Q744/'Raw counts'!Q$1246*10000</f>
        <v>0</v>
      </c>
      <c r="R744">
        <f>'Raw counts'!R744/'Raw counts'!R$1246*10000</f>
        <v>0</v>
      </c>
      <c r="S744">
        <f>'Raw counts'!S744/'Raw counts'!S$1246*10000</f>
        <v>0</v>
      </c>
      <c r="T744">
        <f>'Raw counts'!T744/'Raw counts'!T$1246*10000</f>
        <v>0</v>
      </c>
      <c r="U744">
        <f t="shared" si="44"/>
        <v>0</v>
      </c>
      <c r="V744" t="str">
        <f t="shared" si="45"/>
        <v/>
      </c>
      <c r="W744">
        <f t="shared" si="46"/>
        <v>0</v>
      </c>
      <c r="X744">
        <f t="shared" si="47"/>
        <v>0</v>
      </c>
    </row>
    <row r="745" spans="1:24" x14ac:dyDescent="0.25">
      <c r="A745">
        <v>753</v>
      </c>
      <c r="B745" t="s">
        <v>941</v>
      </c>
      <c r="C745">
        <v>114400</v>
      </c>
      <c r="D745">
        <v>46</v>
      </c>
      <c r="E745">
        <f>'Raw counts'!E745/'Raw counts'!E$1246*10000</f>
        <v>0</v>
      </c>
      <c r="F745">
        <f>'Raw counts'!F745/'Raw counts'!F$1246*10000</f>
        <v>4.7217630307674801E-3</v>
      </c>
      <c r="G745">
        <f>'Raw counts'!G745/'Raw counts'!G$1246*10000</f>
        <v>0</v>
      </c>
      <c r="H745">
        <f>'Raw counts'!H745/'Raw counts'!H$1246*10000</f>
        <v>0</v>
      </c>
      <c r="I745">
        <f>'Raw counts'!I745/'Raw counts'!I$1246*10000</f>
        <v>0</v>
      </c>
      <c r="J745">
        <f>'Raw counts'!J745/'Raw counts'!J$1246*10000</f>
        <v>0</v>
      </c>
      <c r="K745">
        <f>'Raw counts'!K745/'Raw counts'!K$1246*10000</f>
        <v>0</v>
      </c>
      <c r="L745">
        <f>'Raw counts'!L745/'Raw counts'!L$1246*10000</f>
        <v>0</v>
      </c>
      <c r="M745">
        <f>'Raw counts'!M745/'Raw counts'!M$1246*10000</f>
        <v>0</v>
      </c>
      <c r="N745">
        <f>'Raw counts'!N745/'Raw counts'!N$1246*10000</f>
        <v>0</v>
      </c>
      <c r="O745">
        <f>'Raw counts'!O745/'Raw counts'!O$1246*10000</f>
        <v>3.0947132571326509E-2</v>
      </c>
      <c r="P745">
        <f>'Raw counts'!P745/'Raw counts'!P$1246*10000</f>
        <v>0</v>
      </c>
      <c r="Q745">
        <f>'Raw counts'!Q745/'Raw counts'!Q$1246*10000</f>
        <v>0</v>
      </c>
      <c r="R745">
        <f>'Raw counts'!R745/'Raw counts'!R$1246*10000</f>
        <v>0</v>
      </c>
      <c r="S745">
        <f>'Raw counts'!S745/'Raw counts'!S$1246*10000</f>
        <v>0</v>
      </c>
      <c r="T745">
        <f>'Raw counts'!T745/'Raw counts'!T$1246*10000</f>
        <v>0</v>
      </c>
      <c r="U745">
        <f t="shared" si="44"/>
        <v>1</v>
      </c>
      <c r="V745">
        <f t="shared" si="45"/>
        <v>0.25500022000810502</v>
      </c>
      <c r="W745">
        <f t="shared" si="46"/>
        <v>4.7217630307674798E-4</v>
      </c>
      <c r="X745">
        <f t="shared" si="47"/>
        <v>5.1578554285544179E-3</v>
      </c>
    </row>
    <row r="746" spans="1:24" x14ac:dyDescent="0.25">
      <c r="A746">
        <v>754</v>
      </c>
      <c r="B746" t="s">
        <v>315</v>
      </c>
      <c r="C746">
        <v>48600</v>
      </c>
      <c r="D746">
        <v>493</v>
      </c>
      <c r="E746">
        <f>'Raw counts'!E746/'Raw counts'!E$1246*10000</f>
        <v>36.596573189430742</v>
      </c>
      <c r="F746">
        <f>'Raw counts'!F746/'Raw counts'!F$1246*10000</f>
        <v>52.232142646349864</v>
      </c>
      <c r="G746">
        <f>'Raw counts'!G746/'Raw counts'!G$1246*10000</f>
        <v>41.783800322428526</v>
      </c>
      <c r="H746">
        <f>'Raw counts'!H746/'Raw counts'!H$1246*10000</f>
        <v>29.108060508094283</v>
      </c>
      <c r="I746">
        <f>'Raw counts'!I746/'Raw counts'!I$1246*10000</f>
        <v>49.616467017176397</v>
      </c>
      <c r="J746">
        <f>'Raw counts'!J746/'Raw counts'!J$1246*10000</f>
        <v>63.54143842874128</v>
      </c>
      <c r="K746">
        <f>'Raw counts'!K746/'Raw counts'!K$1246*10000</f>
        <v>54.528767179523264</v>
      </c>
      <c r="L746">
        <f>'Raw counts'!L746/'Raw counts'!L$1246*10000</f>
        <v>68.90034853794505</v>
      </c>
      <c r="M746">
        <f>'Raw counts'!M746/'Raw counts'!M$1246*10000</f>
        <v>62.759312665327144</v>
      </c>
      <c r="N746">
        <f>'Raw counts'!N746/'Raw counts'!N$1246*10000</f>
        <v>27.039019602309256</v>
      </c>
      <c r="O746">
        <f>'Raw counts'!O746/'Raw counts'!O$1246*10000</f>
        <v>72.862813129718887</v>
      </c>
      <c r="P746">
        <f>'Raw counts'!P746/'Raw counts'!P$1246*10000</f>
        <v>60.369602703220522</v>
      </c>
      <c r="Q746">
        <f>'Raw counts'!Q746/'Raw counts'!Q$1246*10000</f>
        <v>72.053075422210057</v>
      </c>
      <c r="R746">
        <f>'Raw counts'!R746/'Raw counts'!R$1246*10000</f>
        <v>40.206016677100344</v>
      </c>
      <c r="S746">
        <f>'Raw counts'!S746/'Raw counts'!S$1246*10000</f>
        <v>62.869615189715745</v>
      </c>
      <c r="T746">
        <f>'Raw counts'!T746/'Raw counts'!T$1246*10000</f>
        <v>103.12677261939136</v>
      </c>
      <c r="U746">
        <f t="shared" si="44"/>
        <v>1</v>
      </c>
      <c r="V746">
        <f t="shared" si="45"/>
        <v>3.9242994631245864E-2</v>
      </c>
      <c r="W746">
        <f t="shared" si="46"/>
        <v>48.610593009732575</v>
      </c>
      <c r="X746">
        <f t="shared" si="47"/>
        <v>68.581315956892823</v>
      </c>
    </row>
    <row r="747" spans="1:24" x14ac:dyDescent="0.25">
      <c r="A747">
        <v>755</v>
      </c>
      <c r="B747" t="s">
        <v>316</v>
      </c>
      <c r="C747">
        <v>12900</v>
      </c>
      <c r="D747">
        <v>1018</v>
      </c>
      <c r="E747">
        <f>'Raw counts'!E747/'Raw counts'!E$1246*10000</f>
        <v>6.4057627093453293</v>
      </c>
      <c r="F747">
        <f>'Raw counts'!F747/'Raw counts'!F$1246*10000</f>
        <v>11.228352487165068</v>
      </c>
      <c r="G747">
        <f>'Raw counts'!G747/'Raw counts'!G$1246*10000</f>
        <v>9.1640710889921557</v>
      </c>
      <c r="H747">
        <f>'Raw counts'!H747/'Raw counts'!H$1246*10000</f>
        <v>4.6864821829235925</v>
      </c>
      <c r="I747">
        <f>'Raw counts'!I747/'Raw counts'!I$1246*10000</f>
        <v>8.6717676844129326</v>
      </c>
      <c r="J747">
        <f>'Raw counts'!J747/'Raw counts'!J$1246*10000</f>
        <v>17.59452492388078</v>
      </c>
      <c r="K747">
        <f>'Raw counts'!K747/'Raw counts'!K$1246*10000</f>
        <v>8.2455847122402357</v>
      </c>
      <c r="L747">
        <f>'Raw counts'!L747/'Raw counts'!L$1246*10000</f>
        <v>8.8321604604119788</v>
      </c>
      <c r="M747">
        <f>'Raw counts'!M747/'Raw counts'!M$1246*10000</f>
        <v>17.569538631246839</v>
      </c>
      <c r="N747">
        <f>'Raw counts'!N747/'Raw counts'!N$1246*10000</f>
        <v>14.197641200284737</v>
      </c>
      <c r="O747">
        <f>'Raw counts'!O747/'Raw counts'!O$1246*10000</f>
        <v>6.2424787415304337</v>
      </c>
      <c r="P747">
        <f>'Raw counts'!P747/'Raw counts'!P$1246*10000</f>
        <v>6.0016273069065988</v>
      </c>
      <c r="Q747">
        <f>'Raw counts'!Q747/'Raw counts'!Q$1246*10000</f>
        <v>10.38414891962619</v>
      </c>
      <c r="R747">
        <f>'Raw counts'!R747/'Raw counts'!R$1246*10000</f>
        <v>7.6981503383539929</v>
      </c>
      <c r="S747">
        <f>'Raw counts'!S747/'Raw counts'!S$1246*10000</f>
        <v>11.595548622887055</v>
      </c>
      <c r="T747">
        <f>'Raw counts'!T747/'Raw counts'!T$1246*10000</f>
        <v>14.320887540076983</v>
      </c>
      <c r="U747">
        <f t="shared" si="44"/>
        <v>1</v>
      </c>
      <c r="V747">
        <f t="shared" si="45"/>
        <v>0.55076431371999335</v>
      </c>
      <c r="W747">
        <f t="shared" si="46"/>
        <v>10.659588608090365</v>
      </c>
      <c r="X747">
        <f t="shared" si="47"/>
        <v>9.373806911563543</v>
      </c>
    </row>
    <row r="748" spans="1:24" x14ac:dyDescent="0.25">
      <c r="A748">
        <v>756</v>
      </c>
      <c r="B748" t="s">
        <v>942</v>
      </c>
      <c r="C748">
        <v>75900</v>
      </c>
      <c r="D748">
        <v>515</v>
      </c>
      <c r="E748">
        <f>'Raw counts'!E748/'Raw counts'!E$1246*10000</f>
        <v>0</v>
      </c>
      <c r="F748">
        <f>'Raw counts'!F748/'Raw counts'!F$1246*10000</f>
        <v>0</v>
      </c>
      <c r="G748">
        <f>'Raw counts'!G748/'Raw counts'!G$1246*10000</f>
        <v>0</v>
      </c>
      <c r="H748">
        <f>'Raw counts'!H748/'Raw counts'!H$1246*10000</f>
        <v>0</v>
      </c>
      <c r="I748">
        <f>'Raw counts'!I748/'Raw counts'!I$1246*10000</f>
        <v>0</v>
      </c>
      <c r="J748">
        <f>'Raw counts'!J748/'Raw counts'!J$1246*10000</f>
        <v>0</v>
      </c>
      <c r="K748">
        <f>'Raw counts'!K748/'Raw counts'!K$1246*10000</f>
        <v>0</v>
      </c>
      <c r="L748">
        <f>'Raw counts'!L748/'Raw counts'!L$1246*10000</f>
        <v>0</v>
      </c>
      <c r="M748">
        <f>'Raw counts'!M748/'Raw counts'!M$1246*10000</f>
        <v>0</v>
      </c>
      <c r="N748">
        <f>'Raw counts'!N748/'Raw counts'!N$1246*10000</f>
        <v>0</v>
      </c>
      <c r="O748">
        <f>'Raw counts'!O748/'Raw counts'!O$1246*10000</f>
        <v>0</v>
      </c>
      <c r="P748">
        <f>'Raw counts'!P748/'Raw counts'!P$1246*10000</f>
        <v>0</v>
      </c>
      <c r="Q748">
        <f>'Raw counts'!Q748/'Raw counts'!Q$1246*10000</f>
        <v>0</v>
      </c>
      <c r="R748">
        <f>'Raw counts'!R748/'Raw counts'!R$1246*10000</f>
        <v>0</v>
      </c>
      <c r="S748">
        <f>'Raw counts'!S748/'Raw counts'!S$1246*10000</f>
        <v>0</v>
      </c>
      <c r="T748">
        <f>'Raw counts'!T748/'Raw counts'!T$1246*10000</f>
        <v>0</v>
      </c>
      <c r="U748">
        <f t="shared" si="44"/>
        <v>0</v>
      </c>
      <c r="V748" t="str">
        <f t="shared" si="45"/>
        <v/>
      </c>
      <c r="W748">
        <f t="shared" si="46"/>
        <v>0</v>
      </c>
      <c r="X748">
        <f t="shared" si="47"/>
        <v>0</v>
      </c>
    </row>
    <row r="749" spans="1:24" x14ac:dyDescent="0.25">
      <c r="A749">
        <v>757</v>
      </c>
      <c r="B749" t="s">
        <v>317</v>
      </c>
      <c r="C749">
        <v>83100</v>
      </c>
      <c r="D749">
        <v>323</v>
      </c>
      <c r="E749">
        <f>'Raw counts'!E749/'Raw counts'!E$1246*10000</f>
        <v>1.9816744653813854E-2</v>
      </c>
      <c r="F749">
        <f>'Raw counts'!F749/'Raw counts'!F$1246*10000</f>
        <v>0.54772451156902768</v>
      </c>
      <c r="G749">
        <f>'Raw counts'!G749/'Raw counts'!G$1246*10000</f>
        <v>0.42150759879022359</v>
      </c>
      <c r="H749">
        <f>'Raw counts'!H749/'Raw counts'!H$1246*10000</f>
        <v>0</v>
      </c>
      <c r="I749">
        <f>'Raw counts'!I749/'Raw counts'!I$1246*10000</f>
        <v>6.1901002289774354E-2</v>
      </c>
      <c r="J749">
        <f>'Raw counts'!J749/'Raw counts'!J$1246*10000</f>
        <v>0</v>
      </c>
      <c r="K749">
        <f>'Raw counts'!K749/'Raw counts'!K$1246*10000</f>
        <v>4.6916555972917419E-2</v>
      </c>
      <c r="L749">
        <f>'Raw counts'!L749/'Raw counts'!L$1246*10000</f>
        <v>0.14245420097438674</v>
      </c>
      <c r="M749">
        <f>'Raw counts'!M749/'Raw counts'!M$1246*10000</f>
        <v>8.5247640132202034E-3</v>
      </c>
      <c r="N749">
        <f>'Raw counts'!N749/'Raw counts'!N$1246*10000</f>
        <v>7.8396693541053206E-2</v>
      </c>
      <c r="O749">
        <f>'Raw counts'!O749/'Raw counts'!O$1246*10000</f>
        <v>9.2841397713979534E-2</v>
      </c>
      <c r="P749">
        <f>'Raw counts'!P749/'Raw counts'!P$1246*10000</f>
        <v>0</v>
      </c>
      <c r="Q749">
        <f>'Raw counts'!Q749/'Raw counts'!Q$1246*10000</f>
        <v>1.4905476918123719E-2</v>
      </c>
      <c r="R749">
        <f>'Raw counts'!R749/'Raw counts'!R$1246*10000</f>
        <v>0.22596305195969024</v>
      </c>
      <c r="S749">
        <f>'Raw counts'!S749/'Raw counts'!S$1246*10000</f>
        <v>0.92288790309110835</v>
      </c>
      <c r="T749">
        <f>'Raw counts'!T749/'Raw counts'!T$1246*10000</f>
        <v>0</v>
      </c>
      <c r="U749">
        <f t="shared" si="44"/>
        <v>1</v>
      </c>
      <c r="V749">
        <f t="shared" si="45"/>
        <v>0.58391684678399691</v>
      </c>
      <c r="W749">
        <f t="shared" si="46"/>
        <v>0.1327242071804417</v>
      </c>
      <c r="X749">
        <f t="shared" si="47"/>
        <v>0.20943297161381699</v>
      </c>
    </row>
    <row r="750" spans="1:24" x14ac:dyDescent="0.25">
      <c r="A750">
        <v>758</v>
      </c>
      <c r="B750" t="s">
        <v>943</v>
      </c>
      <c r="C750">
        <v>40100</v>
      </c>
      <c r="D750">
        <v>734</v>
      </c>
      <c r="E750">
        <f>'Raw counts'!E750/'Raw counts'!E$1246*10000</f>
        <v>0</v>
      </c>
      <c r="F750">
        <f>'Raw counts'!F750/'Raw counts'!F$1246*10000</f>
        <v>0</v>
      </c>
      <c r="G750">
        <f>'Raw counts'!G750/'Raw counts'!G$1246*10000</f>
        <v>0</v>
      </c>
      <c r="H750">
        <f>'Raw counts'!H750/'Raw counts'!H$1246*10000</f>
        <v>0</v>
      </c>
      <c r="I750">
        <f>'Raw counts'!I750/'Raw counts'!I$1246*10000</f>
        <v>0</v>
      </c>
      <c r="J750">
        <f>'Raw counts'!J750/'Raw counts'!J$1246*10000</f>
        <v>0</v>
      </c>
      <c r="K750">
        <f>'Raw counts'!K750/'Raw counts'!K$1246*10000</f>
        <v>0</v>
      </c>
      <c r="L750">
        <f>'Raw counts'!L750/'Raw counts'!L$1246*10000</f>
        <v>0</v>
      </c>
      <c r="M750">
        <f>'Raw counts'!M750/'Raw counts'!M$1246*10000</f>
        <v>0</v>
      </c>
      <c r="N750">
        <f>'Raw counts'!N750/'Raw counts'!N$1246*10000</f>
        <v>0</v>
      </c>
      <c r="O750">
        <f>'Raw counts'!O750/'Raw counts'!O$1246*10000</f>
        <v>0</v>
      </c>
      <c r="P750">
        <f>'Raw counts'!P750/'Raw counts'!P$1246*10000</f>
        <v>0</v>
      </c>
      <c r="Q750">
        <f>'Raw counts'!Q750/'Raw counts'!Q$1246*10000</f>
        <v>0</v>
      </c>
      <c r="R750">
        <f>'Raw counts'!R750/'Raw counts'!R$1246*10000</f>
        <v>0</v>
      </c>
      <c r="S750">
        <f>'Raw counts'!S750/'Raw counts'!S$1246*10000</f>
        <v>0</v>
      </c>
      <c r="T750">
        <f>'Raw counts'!T750/'Raw counts'!T$1246*10000</f>
        <v>0</v>
      </c>
      <c r="U750">
        <f t="shared" si="44"/>
        <v>0</v>
      </c>
      <c r="V750" t="str">
        <f t="shared" si="45"/>
        <v/>
      </c>
      <c r="W750">
        <f t="shared" si="46"/>
        <v>0</v>
      </c>
      <c r="X750">
        <f t="shared" si="47"/>
        <v>0</v>
      </c>
    </row>
    <row r="751" spans="1:24" x14ac:dyDescent="0.25">
      <c r="A751">
        <v>759</v>
      </c>
      <c r="B751" t="s">
        <v>318</v>
      </c>
      <c r="C751">
        <v>12300</v>
      </c>
      <c r="D751">
        <v>1027</v>
      </c>
      <c r="E751">
        <f>'Raw counts'!E751/'Raw counts'!E$1246*10000</f>
        <v>0.19816744653813856</v>
      </c>
      <c r="F751">
        <f>'Raw counts'!F751/'Raw counts'!F$1246*10000</f>
        <v>8.4991734553814646E-2</v>
      </c>
      <c r="G751">
        <f>'Raw counts'!G751/'Raw counts'!G$1246*10000</f>
        <v>0.15868521366220184</v>
      </c>
      <c r="H751">
        <f>'Raw counts'!H751/'Raw counts'!H$1246*10000</f>
        <v>0.15078771502328162</v>
      </c>
      <c r="I751">
        <f>'Raw counts'!I751/'Raw counts'!I$1246*10000</f>
        <v>5.6273638445249408E-2</v>
      </c>
      <c r="J751">
        <f>'Raw counts'!J751/'Raw counts'!J$1246*10000</f>
        <v>0.45497920864747854</v>
      </c>
      <c r="K751">
        <f>'Raw counts'!K751/'Raw counts'!K$1246*10000</f>
        <v>0.22285364087135773</v>
      </c>
      <c r="L751">
        <f>'Raw counts'!L751/'Raw counts'!L$1246*10000</f>
        <v>0.10853653407572322</v>
      </c>
      <c r="M751">
        <f>'Raw counts'!M751/'Raw counts'!M$1246*10000</f>
        <v>0.27279244842304651</v>
      </c>
      <c r="N751">
        <f>'Raw counts'!N751/'Raw counts'!N$1246*10000</f>
        <v>0.19599173385263302</v>
      </c>
      <c r="O751">
        <f>'Raw counts'!O751/'Raw counts'!O$1246*10000</f>
        <v>0.19894585224424186</v>
      </c>
      <c r="P751">
        <f>'Raw counts'!P751/'Raw counts'!P$1246*10000</f>
        <v>0.21398836998091522</v>
      </c>
      <c r="Q751">
        <f>'Raw counts'!Q751/'Raw counts'!Q$1246*10000</f>
        <v>0.14408627687519596</v>
      </c>
      <c r="R751">
        <f>'Raw counts'!R751/'Raw counts'!R$1246*10000</f>
        <v>0.23109857586786503</v>
      </c>
      <c r="S751">
        <f>'Raw counts'!S751/'Raw counts'!S$1246*10000</f>
        <v>0.18118044723261023</v>
      </c>
      <c r="T751">
        <f>'Raw counts'!T751/'Raw counts'!T$1246*10000</f>
        <v>0.38225438619843233</v>
      </c>
      <c r="U751">
        <f t="shared" si="44"/>
        <v>1</v>
      </c>
      <c r="V751">
        <f t="shared" si="45"/>
        <v>0.52540609411465877</v>
      </c>
      <c r="W751">
        <f t="shared" si="46"/>
        <v>0.19040593140929252</v>
      </c>
      <c r="X751">
        <f t="shared" si="47"/>
        <v>0.22525898473321013</v>
      </c>
    </row>
    <row r="752" spans="1:24" x14ac:dyDescent="0.25">
      <c r="A752">
        <v>760</v>
      </c>
      <c r="B752" t="s">
        <v>944</v>
      </c>
      <c r="C752">
        <v>108600</v>
      </c>
      <c r="D752">
        <v>1000</v>
      </c>
      <c r="E752">
        <f>'Raw counts'!E752/'Raw counts'!E$1246*10000</f>
        <v>0</v>
      </c>
      <c r="F752">
        <f>'Raw counts'!F752/'Raw counts'!F$1246*10000</f>
        <v>0</v>
      </c>
      <c r="G752">
        <f>'Raw counts'!G752/'Raw counts'!G$1246*10000</f>
        <v>0</v>
      </c>
      <c r="H752">
        <f>'Raw counts'!H752/'Raw counts'!H$1246*10000</f>
        <v>0</v>
      </c>
      <c r="I752">
        <f>'Raw counts'!I752/'Raw counts'!I$1246*10000</f>
        <v>0</v>
      </c>
      <c r="J752">
        <f>'Raw counts'!J752/'Raw counts'!J$1246*10000</f>
        <v>0</v>
      </c>
      <c r="K752">
        <f>'Raw counts'!K752/'Raw counts'!K$1246*10000</f>
        <v>0</v>
      </c>
      <c r="L752">
        <f>'Raw counts'!L752/'Raw counts'!L$1246*10000</f>
        <v>0</v>
      </c>
      <c r="M752">
        <f>'Raw counts'!M752/'Raw counts'!M$1246*10000</f>
        <v>0</v>
      </c>
      <c r="N752">
        <f>'Raw counts'!N752/'Raw counts'!N$1246*10000</f>
        <v>0</v>
      </c>
      <c r="O752">
        <f>'Raw counts'!O752/'Raw counts'!O$1246*10000</f>
        <v>0</v>
      </c>
      <c r="P752">
        <f>'Raw counts'!P752/'Raw counts'!P$1246*10000</f>
        <v>0</v>
      </c>
      <c r="Q752">
        <f>'Raw counts'!Q752/'Raw counts'!Q$1246*10000</f>
        <v>0</v>
      </c>
      <c r="R752">
        <f>'Raw counts'!R752/'Raw counts'!R$1246*10000</f>
        <v>0</v>
      </c>
      <c r="S752">
        <f>'Raw counts'!S752/'Raw counts'!S$1246*10000</f>
        <v>0</v>
      </c>
      <c r="T752">
        <f>'Raw counts'!T752/'Raw counts'!T$1246*10000</f>
        <v>0</v>
      </c>
      <c r="U752">
        <f t="shared" si="44"/>
        <v>0</v>
      </c>
      <c r="V752" t="str">
        <f t="shared" si="45"/>
        <v/>
      </c>
      <c r="W752">
        <f t="shared" si="46"/>
        <v>0</v>
      </c>
      <c r="X752">
        <f t="shared" si="47"/>
        <v>0</v>
      </c>
    </row>
    <row r="753" spans="1:24" x14ac:dyDescent="0.25">
      <c r="A753">
        <v>761</v>
      </c>
      <c r="B753" t="s">
        <v>945</v>
      </c>
      <c r="C753">
        <v>76800</v>
      </c>
      <c r="D753">
        <v>693</v>
      </c>
      <c r="E753">
        <f>'Raw counts'!E753/'Raw counts'!E$1246*10000</f>
        <v>0</v>
      </c>
      <c r="F753">
        <f>'Raw counts'!F753/'Raw counts'!F$1246*10000</f>
        <v>0</v>
      </c>
      <c r="G753">
        <f>'Raw counts'!G753/'Raw counts'!G$1246*10000</f>
        <v>0</v>
      </c>
      <c r="H753">
        <f>'Raw counts'!H753/'Raw counts'!H$1246*10000</f>
        <v>0</v>
      </c>
      <c r="I753">
        <f>'Raw counts'!I753/'Raw counts'!I$1246*10000</f>
        <v>0</v>
      </c>
      <c r="J753">
        <f>'Raw counts'!J753/'Raw counts'!J$1246*10000</f>
        <v>0</v>
      </c>
      <c r="K753">
        <f>'Raw counts'!K753/'Raw counts'!K$1246*10000</f>
        <v>0</v>
      </c>
      <c r="L753">
        <f>'Raw counts'!L753/'Raw counts'!L$1246*10000</f>
        <v>0</v>
      </c>
      <c r="M753">
        <f>'Raw counts'!M753/'Raw counts'!M$1246*10000</f>
        <v>0</v>
      </c>
      <c r="N753">
        <f>'Raw counts'!N753/'Raw counts'!N$1246*10000</f>
        <v>0</v>
      </c>
      <c r="O753">
        <f>'Raw counts'!O753/'Raw counts'!O$1246*10000</f>
        <v>0</v>
      </c>
      <c r="P753">
        <f>'Raw counts'!P753/'Raw counts'!P$1246*10000</f>
        <v>0</v>
      </c>
      <c r="Q753">
        <f>'Raw counts'!Q753/'Raw counts'!Q$1246*10000</f>
        <v>0</v>
      </c>
      <c r="R753">
        <f>'Raw counts'!R753/'Raw counts'!R$1246*10000</f>
        <v>0</v>
      </c>
      <c r="S753">
        <f>'Raw counts'!S753/'Raw counts'!S$1246*10000</f>
        <v>0</v>
      </c>
      <c r="T753">
        <f>'Raw counts'!T753/'Raw counts'!T$1246*10000</f>
        <v>0</v>
      </c>
      <c r="U753">
        <f t="shared" si="44"/>
        <v>0</v>
      </c>
      <c r="V753" t="str">
        <f t="shared" si="45"/>
        <v/>
      </c>
      <c r="W753">
        <f t="shared" si="46"/>
        <v>0</v>
      </c>
      <c r="X753">
        <f t="shared" si="47"/>
        <v>0</v>
      </c>
    </row>
    <row r="754" spans="1:24" x14ac:dyDescent="0.25">
      <c r="A754">
        <v>762</v>
      </c>
      <c r="B754" t="s">
        <v>946</v>
      </c>
      <c r="C754">
        <v>113800</v>
      </c>
      <c r="D754">
        <v>182</v>
      </c>
      <c r="E754">
        <f>'Raw counts'!E754/'Raw counts'!E$1246*10000</f>
        <v>0</v>
      </c>
      <c r="F754">
        <f>'Raw counts'!F754/'Raw counts'!F$1246*10000</f>
        <v>0</v>
      </c>
      <c r="G754">
        <f>'Raw counts'!G754/'Raw counts'!G$1246*10000</f>
        <v>0</v>
      </c>
      <c r="H754">
        <f>'Raw counts'!H754/'Raw counts'!H$1246*10000</f>
        <v>0</v>
      </c>
      <c r="I754">
        <f>'Raw counts'!I754/'Raw counts'!I$1246*10000</f>
        <v>0</v>
      </c>
      <c r="J754">
        <f>'Raw counts'!J754/'Raw counts'!J$1246*10000</f>
        <v>0</v>
      </c>
      <c r="K754">
        <f>'Raw counts'!K754/'Raw counts'!K$1246*10000</f>
        <v>0</v>
      </c>
      <c r="L754">
        <f>'Raw counts'!L754/'Raw counts'!L$1246*10000</f>
        <v>0</v>
      </c>
      <c r="M754">
        <f>'Raw counts'!M754/'Raw counts'!M$1246*10000</f>
        <v>0</v>
      </c>
      <c r="N754">
        <f>'Raw counts'!N754/'Raw counts'!N$1246*10000</f>
        <v>0</v>
      </c>
      <c r="O754">
        <f>'Raw counts'!O754/'Raw counts'!O$1246*10000</f>
        <v>0</v>
      </c>
      <c r="P754">
        <f>'Raw counts'!P754/'Raw counts'!P$1246*10000</f>
        <v>0</v>
      </c>
      <c r="Q754">
        <f>'Raw counts'!Q754/'Raw counts'!Q$1246*10000</f>
        <v>0</v>
      </c>
      <c r="R754">
        <f>'Raw counts'!R754/'Raw counts'!R$1246*10000</f>
        <v>0</v>
      </c>
      <c r="S754">
        <f>'Raw counts'!S754/'Raw counts'!S$1246*10000</f>
        <v>0</v>
      </c>
      <c r="T754">
        <f>'Raw counts'!T754/'Raw counts'!T$1246*10000</f>
        <v>0</v>
      </c>
      <c r="U754">
        <f t="shared" si="44"/>
        <v>0</v>
      </c>
      <c r="V754" t="str">
        <f t="shared" si="45"/>
        <v/>
      </c>
      <c r="W754">
        <f t="shared" si="46"/>
        <v>0</v>
      </c>
      <c r="X754">
        <f t="shared" si="47"/>
        <v>0</v>
      </c>
    </row>
    <row r="755" spans="1:24" x14ac:dyDescent="0.25">
      <c r="A755">
        <v>763</v>
      </c>
      <c r="B755" t="s">
        <v>947</v>
      </c>
      <c r="C755">
        <v>73000</v>
      </c>
      <c r="D755">
        <v>141</v>
      </c>
      <c r="E755">
        <f>'Raw counts'!E755/'Raw counts'!E$1246*10000</f>
        <v>0</v>
      </c>
      <c r="F755">
        <f>'Raw counts'!F755/'Raw counts'!F$1246*10000</f>
        <v>0</v>
      </c>
      <c r="G755">
        <f>'Raw counts'!G755/'Raw counts'!G$1246*10000</f>
        <v>0</v>
      </c>
      <c r="H755">
        <f>'Raw counts'!H755/'Raw counts'!H$1246*10000</f>
        <v>0</v>
      </c>
      <c r="I755">
        <f>'Raw counts'!I755/'Raw counts'!I$1246*10000</f>
        <v>0</v>
      </c>
      <c r="J755">
        <f>'Raw counts'!J755/'Raw counts'!J$1246*10000</f>
        <v>0</v>
      </c>
      <c r="K755">
        <f>'Raw counts'!K755/'Raw counts'!K$1246*10000</f>
        <v>0</v>
      </c>
      <c r="L755">
        <f>'Raw counts'!L755/'Raw counts'!L$1246*10000</f>
        <v>0</v>
      </c>
      <c r="M755">
        <f>'Raw counts'!M755/'Raw counts'!M$1246*10000</f>
        <v>0</v>
      </c>
      <c r="N755">
        <f>'Raw counts'!N755/'Raw counts'!N$1246*10000</f>
        <v>0</v>
      </c>
      <c r="O755">
        <f>'Raw counts'!O755/'Raw counts'!O$1246*10000</f>
        <v>0</v>
      </c>
      <c r="P755">
        <f>'Raw counts'!P755/'Raw counts'!P$1246*10000</f>
        <v>0</v>
      </c>
      <c r="Q755">
        <f>'Raw counts'!Q755/'Raw counts'!Q$1246*10000</f>
        <v>0</v>
      </c>
      <c r="R755">
        <f>'Raw counts'!R755/'Raw counts'!R$1246*10000</f>
        <v>0</v>
      </c>
      <c r="S755">
        <f>'Raw counts'!S755/'Raw counts'!S$1246*10000</f>
        <v>0</v>
      </c>
      <c r="T755">
        <f>'Raw counts'!T755/'Raw counts'!T$1246*10000</f>
        <v>0</v>
      </c>
      <c r="U755">
        <f t="shared" si="44"/>
        <v>0</v>
      </c>
      <c r="V755" t="str">
        <f t="shared" si="45"/>
        <v/>
      </c>
      <c r="W755">
        <f t="shared" si="46"/>
        <v>0</v>
      </c>
      <c r="X755">
        <f t="shared" si="47"/>
        <v>0</v>
      </c>
    </row>
    <row r="756" spans="1:24" x14ac:dyDescent="0.25">
      <c r="A756">
        <v>764</v>
      </c>
      <c r="B756" t="s">
        <v>948</v>
      </c>
      <c r="C756">
        <v>41800</v>
      </c>
      <c r="D756">
        <v>918</v>
      </c>
      <c r="E756">
        <f>'Raw counts'!E756/'Raw counts'!E$1246*10000</f>
        <v>0</v>
      </c>
      <c r="F756">
        <f>'Raw counts'!F756/'Raw counts'!F$1246*10000</f>
        <v>0</v>
      </c>
      <c r="G756">
        <f>'Raw counts'!G756/'Raw counts'!G$1246*10000</f>
        <v>0</v>
      </c>
      <c r="H756">
        <f>'Raw counts'!H756/'Raw counts'!H$1246*10000</f>
        <v>0</v>
      </c>
      <c r="I756">
        <f>'Raw counts'!I756/'Raw counts'!I$1246*10000</f>
        <v>0</v>
      </c>
      <c r="J756">
        <f>'Raw counts'!J756/'Raw counts'!J$1246*10000</f>
        <v>0</v>
      </c>
      <c r="K756">
        <f>'Raw counts'!K756/'Raw counts'!K$1246*10000</f>
        <v>0</v>
      </c>
      <c r="L756">
        <f>'Raw counts'!L756/'Raw counts'!L$1246*10000</f>
        <v>0</v>
      </c>
      <c r="M756">
        <f>'Raw counts'!M756/'Raw counts'!M$1246*10000</f>
        <v>0</v>
      </c>
      <c r="N756">
        <f>'Raw counts'!N756/'Raw counts'!N$1246*10000</f>
        <v>0</v>
      </c>
      <c r="O756">
        <f>'Raw counts'!O756/'Raw counts'!O$1246*10000</f>
        <v>0</v>
      </c>
      <c r="P756">
        <f>'Raw counts'!P756/'Raw counts'!P$1246*10000</f>
        <v>0</v>
      </c>
      <c r="Q756">
        <f>'Raw counts'!Q756/'Raw counts'!Q$1246*10000</f>
        <v>0</v>
      </c>
      <c r="R756">
        <f>'Raw counts'!R756/'Raw counts'!R$1246*10000</f>
        <v>0</v>
      </c>
      <c r="S756">
        <f>'Raw counts'!S756/'Raw counts'!S$1246*10000</f>
        <v>0</v>
      </c>
      <c r="T756">
        <f>'Raw counts'!T756/'Raw counts'!T$1246*10000</f>
        <v>0</v>
      </c>
      <c r="U756">
        <f t="shared" si="44"/>
        <v>0</v>
      </c>
      <c r="V756" t="str">
        <f t="shared" si="45"/>
        <v/>
      </c>
      <c r="W756">
        <f t="shared" si="46"/>
        <v>0</v>
      </c>
      <c r="X756">
        <f t="shared" si="47"/>
        <v>0</v>
      </c>
    </row>
    <row r="757" spans="1:24" x14ac:dyDescent="0.25">
      <c r="A757">
        <v>765</v>
      </c>
      <c r="B757" t="s">
        <v>949</v>
      </c>
      <c r="C757">
        <v>96400</v>
      </c>
      <c r="D757">
        <v>370</v>
      </c>
      <c r="E757">
        <f>'Raw counts'!E757/'Raw counts'!E$1246*10000</f>
        <v>0</v>
      </c>
      <c r="F757">
        <f>'Raw counts'!F757/'Raw counts'!F$1246*10000</f>
        <v>0</v>
      </c>
      <c r="G757">
        <f>'Raw counts'!G757/'Raw counts'!G$1246*10000</f>
        <v>0</v>
      </c>
      <c r="H757">
        <f>'Raw counts'!H757/'Raw counts'!H$1246*10000</f>
        <v>0</v>
      </c>
      <c r="I757">
        <f>'Raw counts'!I757/'Raw counts'!I$1246*10000</f>
        <v>0</v>
      </c>
      <c r="J757">
        <f>'Raw counts'!J757/'Raw counts'!J$1246*10000</f>
        <v>0</v>
      </c>
      <c r="K757">
        <f>'Raw counts'!K757/'Raw counts'!K$1246*10000</f>
        <v>0</v>
      </c>
      <c r="L757">
        <f>'Raw counts'!L757/'Raw counts'!L$1246*10000</f>
        <v>0</v>
      </c>
      <c r="M757">
        <f>'Raw counts'!M757/'Raw counts'!M$1246*10000</f>
        <v>0</v>
      </c>
      <c r="N757">
        <f>'Raw counts'!N757/'Raw counts'!N$1246*10000</f>
        <v>0</v>
      </c>
      <c r="O757">
        <f>'Raw counts'!O757/'Raw counts'!O$1246*10000</f>
        <v>0</v>
      </c>
      <c r="P757">
        <f>'Raw counts'!P757/'Raw counts'!P$1246*10000</f>
        <v>0</v>
      </c>
      <c r="Q757">
        <f>'Raw counts'!Q757/'Raw counts'!Q$1246*10000</f>
        <v>0</v>
      </c>
      <c r="R757">
        <f>'Raw counts'!R757/'Raw counts'!R$1246*10000</f>
        <v>0</v>
      </c>
      <c r="S757">
        <f>'Raw counts'!S757/'Raw counts'!S$1246*10000</f>
        <v>0</v>
      </c>
      <c r="T757">
        <f>'Raw counts'!T757/'Raw counts'!T$1246*10000</f>
        <v>0</v>
      </c>
      <c r="U757">
        <f t="shared" si="44"/>
        <v>0</v>
      </c>
      <c r="V757" t="str">
        <f t="shared" si="45"/>
        <v/>
      </c>
      <c r="W757">
        <f t="shared" si="46"/>
        <v>0</v>
      </c>
      <c r="X757">
        <f t="shared" si="47"/>
        <v>0</v>
      </c>
    </row>
    <row r="758" spans="1:24" x14ac:dyDescent="0.25">
      <c r="A758">
        <v>766</v>
      </c>
      <c r="B758" t="s">
        <v>950</v>
      </c>
      <c r="C758">
        <v>40200</v>
      </c>
      <c r="D758">
        <v>726</v>
      </c>
      <c r="E758">
        <f>'Raw counts'!E758/'Raw counts'!E$1246*10000</f>
        <v>0</v>
      </c>
      <c r="F758">
        <f>'Raw counts'!F758/'Raw counts'!F$1246*10000</f>
        <v>0</v>
      </c>
      <c r="G758">
        <f>'Raw counts'!G758/'Raw counts'!G$1246*10000</f>
        <v>0</v>
      </c>
      <c r="H758">
        <f>'Raw counts'!H758/'Raw counts'!H$1246*10000</f>
        <v>0</v>
      </c>
      <c r="I758">
        <f>'Raw counts'!I758/'Raw counts'!I$1246*10000</f>
        <v>0</v>
      </c>
      <c r="J758">
        <f>'Raw counts'!J758/'Raw counts'!J$1246*10000</f>
        <v>0</v>
      </c>
      <c r="K758">
        <f>'Raw counts'!K758/'Raw counts'!K$1246*10000</f>
        <v>0</v>
      </c>
      <c r="L758">
        <f>'Raw counts'!L758/'Raw counts'!L$1246*10000</f>
        <v>0</v>
      </c>
      <c r="M758">
        <f>'Raw counts'!M758/'Raw counts'!M$1246*10000</f>
        <v>0</v>
      </c>
      <c r="N758">
        <f>'Raw counts'!N758/'Raw counts'!N$1246*10000</f>
        <v>0</v>
      </c>
      <c r="O758">
        <f>'Raw counts'!O758/'Raw counts'!O$1246*10000</f>
        <v>0</v>
      </c>
      <c r="P758">
        <f>'Raw counts'!P758/'Raw counts'!P$1246*10000</f>
        <v>0</v>
      </c>
      <c r="Q758">
        <f>'Raw counts'!Q758/'Raw counts'!Q$1246*10000</f>
        <v>0</v>
      </c>
      <c r="R758">
        <f>'Raw counts'!R758/'Raw counts'!R$1246*10000</f>
        <v>0</v>
      </c>
      <c r="S758">
        <f>'Raw counts'!S758/'Raw counts'!S$1246*10000</f>
        <v>0</v>
      </c>
      <c r="T758">
        <f>'Raw counts'!T758/'Raw counts'!T$1246*10000</f>
        <v>0</v>
      </c>
      <c r="U758">
        <f t="shared" si="44"/>
        <v>0</v>
      </c>
      <c r="V758" t="str">
        <f t="shared" si="45"/>
        <v/>
      </c>
      <c r="W758">
        <f t="shared" si="46"/>
        <v>0</v>
      </c>
      <c r="X758">
        <f t="shared" si="47"/>
        <v>0</v>
      </c>
    </row>
    <row r="759" spans="1:24" x14ac:dyDescent="0.25">
      <c r="A759">
        <v>767</v>
      </c>
      <c r="B759" t="s">
        <v>319</v>
      </c>
      <c r="C759">
        <v>2400</v>
      </c>
      <c r="D759">
        <v>993</v>
      </c>
      <c r="E759">
        <f>'Raw counts'!E759/'Raw counts'!E$1246*10000</f>
        <v>84.617499671785168</v>
      </c>
      <c r="F759">
        <f>'Raw counts'!F759/'Raw counts'!F$1246*10000</f>
        <v>70.694236096650712</v>
      </c>
      <c r="G759">
        <f>'Raw counts'!G759/'Raw counts'!G$1246*10000</f>
        <v>52.366120508526606</v>
      </c>
      <c r="H759">
        <f>'Raw counts'!H759/'Raw counts'!H$1246*10000</f>
        <v>68.017322492701879</v>
      </c>
      <c r="I759">
        <f>'Raw counts'!I759/'Raw counts'!I$1246*10000</f>
        <v>55.885350339977194</v>
      </c>
      <c r="J759">
        <f>'Raw counts'!J759/'Raw counts'!J$1246*10000</f>
        <v>31.956302838950531</v>
      </c>
      <c r="K759">
        <f>'Raw counts'!K759/'Raw counts'!K$1246*10000</f>
        <v>96.249314578440092</v>
      </c>
      <c r="L759">
        <f>'Raw counts'!L759/'Raw counts'!L$1246*10000</f>
        <v>51.086789882766979</v>
      </c>
      <c r="M759">
        <f>'Raw counts'!M759/'Raw counts'!M$1246*10000</f>
        <v>82.724309984288851</v>
      </c>
      <c r="N759">
        <f>'Raw counts'!N759/'Raw counts'!N$1246*10000</f>
        <v>43.823751689448748</v>
      </c>
      <c r="O759">
        <f>'Raw counts'!O759/'Raw counts'!O$1246*10000</f>
        <v>67.367486588839043</v>
      </c>
      <c r="P759">
        <f>'Raw counts'!P759/'Raw counts'!P$1246*10000</f>
        <v>87.4913844798714</v>
      </c>
      <c r="Q759">
        <f>'Raw counts'!Q759/'Raw counts'!Q$1246*10000</f>
        <v>64.550652040087783</v>
      </c>
      <c r="R759">
        <f>'Raw counts'!R759/'Raw counts'!R$1246*10000</f>
        <v>75.558963260975517</v>
      </c>
      <c r="S759">
        <f>'Raw counts'!S759/'Raw counts'!S$1246*10000</f>
        <v>62.388354626754129</v>
      </c>
      <c r="T759">
        <f>'Raw counts'!T759/'Raw counts'!T$1246*10000</f>
        <v>53.672611404969167</v>
      </c>
      <c r="U759">
        <f t="shared" si="44"/>
        <v>1</v>
      </c>
      <c r="V759">
        <f t="shared" si="45"/>
        <v>0.60949655033939765</v>
      </c>
      <c r="W759">
        <f t="shared" si="46"/>
        <v>63.742099808353679</v>
      </c>
      <c r="X759">
        <f t="shared" si="47"/>
        <v>68.504908733582837</v>
      </c>
    </row>
    <row r="760" spans="1:24" x14ac:dyDescent="0.25">
      <c r="A760">
        <v>768</v>
      </c>
      <c r="B760" t="s">
        <v>951</v>
      </c>
      <c r="C760">
        <v>110600</v>
      </c>
      <c r="D760">
        <v>991</v>
      </c>
      <c r="E760">
        <f>'Raw counts'!E760/'Raw counts'!E$1246*10000</f>
        <v>0</v>
      </c>
      <c r="F760">
        <f>'Raw counts'!F760/'Raw counts'!F$1246*10000</f>
        <v>0</v>
      </c>
      <c r="G760">
        <f>'Raw counts'!G760/'Raw counts'!G$1246*10000</f>
        <v>0</v>
      </c>
      <c r="H760">
        <f>'Raw counts'!H760/'Raw counts'!H$1246*10000</f>
        <v>0</v>
      </c>
      <c r="I760">
        <f>'Raw counts'!I760/'Raw counts'!I$1246*10000</f>
        <v>0</v>
      </c>
      <c r="J760">
        <f>'Raw counts'!J760/'Raw counts'!J$1246*10000</f>
        <v>0</v>
      </c>
      <c r="K760">
        <f>'Raw counts'!K760/'Raw counts'!K$1246*10000</f>
        <v>0</v>
      </c>
      <c r="L760">
        <f>'Raw counts'!L760/'Raw counts'!L$1246*10000</f>
        <v>0</v>
      </c>
      <c r="M760">
        <f>'Raw counts'!M760/'Raw counts'!M$1246*10000</f>
        <v>0</v>
      </c>
      <c r="N760">
        <f>'Raw counts'!N760/'Raw counts'!N$1246*10000</f>
        <v>0</v>
      </c>
      <c r="O760">
        <f>'Raw counts'!O760/'Raw counts'!O$1246*10000</f>
        <v>0</v>
      </c>
      <c r="P760">
        <f>'Raw counts'!P760/'Raw counts'!P$1246*10000</f>
        <v>0</v>
      </c>
      <c r="Q760">
        <f>'Raw counts'!Q760/'Raw counts'!Q$1246*10000</f>
        <v>0</v>
      </c>
      <c r="R760">
        <f>'Raw counts'!R760/'Raw counts'!R$1246*10000</f>
        <v>0</v>
      </c>
      <c r="S760">
        <f>'Raw counts'!S760/'Raw counts'!S$1246*10000</f>
        <v>0</v>
      </c>
      <c r="T760">
        <f>'Raw counts'!T760/'Raw counts'!T$1246*10000</f>
        <v>0</v>
      </c>
      <c r="U760">
        <f t="shared" si="44"/>
        <v>0</v>
      </c>
      <c r="V760" t="str">
        <f t="shared" si="45"/>
        <v/>
      </c>
      <c r="W760">
        <f t="shared" si="46"/>
        <v>0</v>
      </c>
      <c r="X760">
        <f t="shared" si="47"/>
        <v>0</v>
      </c>
    </row>
    <row r="761" spans="1:24" x14ac:dyDescent="0.25">
      <c r="A761">
        <v>769</v>
      </c>
      <c r="B761" t="s">
        <v>952</v>
      </c>
      <c r="C761">
        <v>76900</v>
      </c>
      <c r="D761">
        <v>693</v>
      </c>
      <c r="E761">
        <f>'Raw counts'!E761/'Raw counts'!E$1246*10000</f>
        <v>0</v>
      </c>
      <c r="F761">
        <f>'Raw counts'!F761/'Raw counts'!F$1246*10000</f>
        <v>0</v>
      </c>
      <c r="G761">
        <f>'Raw counts'!G761/'Raw counts'!G$1246*10000</f>
        <v>0</v>
      </c>
      <c r="H761">
        <f>'Raw counts'!H761/'Raw counts'!H$1246*10000</f>
        <v>0</v>
      </c>
      <c r="I761">
        <f>'Raw counts'!I761/'Raw counts'!I$1246*10000</f>
        <v>0</v>
      </c>
      <c r="J761">
        <f>'Raw counts'!J761/'Raw counts'!J$1246*10000</f>
        <v>0</v>
      </c>
      <c r="K761">
        <f>'Raw counts'!K761/'Raw counts'!K$1246*10000</f>
        <v>0</v>
      </c>
      <c r="L761">
        <f>'Raw counts'!L761/'Raw counts'!L$1246*10000</f>
        <v>0</v>
      </c>
      <c r="M761">
        <f>'Raw counts'!M761/'Raw counts'!M$1246*10000</f>
        <v>0</v>
      </c>
      <c r="N761">
        <f>'Raw counts'!N761/'Raw counts'!N$1246*10000</f>
        <v>0</v>
      </c>
      <c r="O761">
        <f>'Raw counts'!O761/'Raw counts'!O$1246*10000</f>
        <v>0</v>
      </c>
      <c r="P761">
        <f>'Raw counts'!P761/'Raw counts'!P$1246*10000</f>
        <v>0</v>
      </c>
      <c r="Q761">
        <f>'Raw counts'!Q761/'Raw counts'!Q$1246*10000</f>
        <v>0</v>
      </c>
      <c r="R761">
        <f>'Raw counts'!R761/'Raw counts'!R$1246*10000</f>
        <v>0</v>
      </c>
      <c r="S761">
        <f>'Raw counts'!S761/'Raw counts'!S$1246*10000</f>
        <v>0</v>
      </c>
      <c r="T761">
        <f>'Raw counts'!T761/'Raw counts'!T$1246*10000</f>
        <v>0</v>
      </c>
      <c r="U761">
        <f t="shared" si="44"/>
        <v>0</v>
      </c>
      <c r="V761" t="str">
        <f t="shared" si="45"/>
        <v/>
      </c>
      <c r="W761">
        <f t="shared" si="46"/>
        <v>0</v>
      </c>
      <c r="X761">
        <f t="shared" si="47"/>
        <v>0</v>
      </c>
    </row>
    <row r="762" spans="1:24" x14ac:dyDescent="0.25">
      <c r="A762">
        <v>770</v>
      </c>
      <c r="B762" t="s">
        <v>953</v>
      </c>
      <c r="C762">
        <v>113900</v>
      </c>
      <c r="D762">
        <v>182</v>
      </c>
      <c r="E762">
        <f>'Raw counts'!E762/'Raw counts'!E$1246*10000</f>
        <v>0</v>
      </c>
      <c r="F762">
        <f>'Raw counts'!F762/'Raw counts'!F$1246*10000</f>
        <v>0</v>
      </c>
      <c r="G762">
        <f>'Raw counts'!G762/'Raw counts'!G$1246*10000</f>
        <v>0</v>
      </c>
      <c r="H762">
        <f>'Raw counts'!H762/'Raw counts'!H$1246*10000</f>
        <v>0</v>
      </c>
      <c r="I762">
        <f>'Raw counts'!I762/'Raw counts'!I$1246*10000</f>
        <v>0</v>
      </c>
      <c r="J762">
        <f>'Raw counts'!J762/'Raw counts'!J$1246*10000</f>
        <v>0</v>
      </c>
      <c r="K762">
        <f>'Raw counts'!K762/'Raw counts'!K$1246*10000</f>
        <v>0</v>
      </c>
      <c r="L762">
        <f>'Raw counts'!L762/'Raw counts'!L$1246*10000</f>
        <v>0</v>
      </c>
      <c r="M762">
        <f>'Raw counts'!M762/'Raw counts'!M$1246*10000</f>
        <v>0</v>
      </c>
      <c r="N762">
        <f>'Raw counts'!N762/'Raw counts'!N$1246*10000</f>
        <v>0</v>
      </c>
      <c r="O762">
        <f>'Raw counts'!O762/'Raw counts'!O$1246*10000</f>
        <v>0</v>
      </c>
      <c r="P762">
        <f>'Raw counts'!P762/'Raw counts'!P$1246*10000</f>
        <v>0</v>
      </c>
      <c r="Q762">
        <f>'Raw counts'!Q762/'Raw counts'!Q$1246*10000</f>
        <v>0</v>
      </c>
      <c r="R762">
        <f>'Raw counts'!R762/'Raw counts'!R$1246*10000</f>
        <v>0</v>
      </c>
      <c r="S762">
        <f>'Raw counts'!S762/'Raw counts'!S$1246*10000</f>
        <v>0</v>
      </c>
      <c r="T762">
        <f>'Raw counts'!T762/'Raw counts'!T$1246*10000</f>
        <v>0</v>
      </c>
      <c r="U762">
        <f t="shared" si="44"/>
        <v>0</v>
      </c>
      <c r="V762" t="str">
        <f t="shared" si="45"/>
        <v/>
      </c>
      <c r="W762">
        <f t="shared" si="46"/>
        <v>0</v>
      </c>
      <c r="X762">
        <f t="shared" si="47"/>
        <v>0</v>
      </c>
    </row>
    <row r="763" spans="1:24" x14ac:dyDescent="0.25">
      <c r="A763">
        <v>771</v>
      </c>
      <c r="B763" t="s">
        <v>320</v>
      </c>
      <c r="C763">
        <v>84700</v>
      </c>
      <c r="D763">
        <v>1065</v>
      </c>
      <c r="E763">
        <f>'Raw counts'!E763/'Raw counts'!E$1246*10000</f>
        <v>15.625503159532226</v>
      </c>
      <c r="F763">
        <f>'Raw counts'!F763/'Raw counts'!F$1246*10000</f>
        <v>70.122902769927848</v>
      </c>
      <c r="G763">
        <f>'Raw counts'!G763/'Raw counts'!G$1246*10000</f>
        <v>56.139853245930844</v>
      </c>
      <c r="H763">
        <f>'Raw counts'!H763/'Raw counts'!H$1246*10000</f>
        <v>4.5477574851021743</v>
      </c>
      <c r="I763">
        <f>'Raw counts'!I763/'Raw counts'!I$1246*10000</f>
        <v>26.769369808405141</v>
      </c>
      <c r="J763">
        <f>'Raw counts'!J763/'Raw counts'!J$1246*10000</f>
        <v>42.498650028795396</v>
      </c>
      <c r="K763">
        <f>'Raw counts'!K763/'Raw counts'!K$1246*10000</f>
        <v>13.107312824933803</v>
      </c>
      <c r="L763">
        <f>'Raw counts'!L763/'Raw counts'!L$1246*10000</f>
        <v>105.26687098669207</v>
      </c>
      <c r="M763">
        <f>'Raw counts'!M763/'Raw counts'!M$1246*10000</f>
        <v>39.282112572918699</v>
      </c>
      <c r="N763">
        <f>'Raw counts'!N763/'Raw counts'!N$1246*10000</f>
        <v>45.344647544145182</v>
      </c>
      <c r="O763">
        <f>'Raw counts'!O763/'Raw counts'!O$1246*10000</f>
        <v>88.628166665340359</v>
      </c>
      <c r="P763">
        <f>'Raw counts'!P763/'Raw counts'!P$1246*10000</f>
        <v>34.357574566238114</v>
      </c>
      <c r="Q763">
        <f>'Raw counts'!Q763/'Raw counts'!Q$1246*10000</f>
        <v>49.237758752868679</v>
      </c>
      <c r="R763">
        <f>'Raw counts'!R763/'Raw counts'!R$1246*10000</f>
        <v>81.921877383204063</v>
      </c>
      <c r="S763">
        <f>'Raw counts'!S763/'Raw counts'!S$1246*10000</f>
        <v>101.47237422821375</v>
      </c>
      <c r="T763">
        <f>'Raw counts'!T763/'Raw counts'!T$1246*10000</f>
        <v>5.5153847151488096</v>
      </c>
      <c r="U763">
        <f t="shared" si="44"/>
        <v>1</v>
      </c>
      <c r="V763">
        <f t="shared" si="45"/>
        <v>0.29585175461485297</v>
      </c>
      <c r="W763">
        <f t="shared" si="46"/>
        <v>41.870498042638346</v>
      </c>
      <c r="X763">
        <f t="shared" si="47"/>
        <v>60.188856051835636</v>
      </c>
    </row>
    <row r="764" spans="1:24" x14ac:dyDescent="0.25">
      <c r="A764">
        <v>772</v>
      </c>
      <c r="B764" t="s">
        <v>321</v>
      </c>
      <c r="C764">
        <v>19800</v>
      </c>
      <c r="D764">
        <v>48</v>
      </c>
      <c r="E764">
        <f>'Raw counts'!E764/'Raw counts'!E$1246*10000</f>
        <v>11.38471980361606</v>
      </c>
      <c r="F764">
        <f>'Raw counts'!F764/'Raw counts'!F$1246*10000</f>
        <v>5.5008539308441149</v>
      </c>
      <c r="G764">
        <f>'Raw counts'!G764/'Raw counts'!G$1246*10000</f>
        <v>22.855629680284007</v>
      </c>
      <c r="H764">
        <f>'Raw counts'!H764/'Raw counts'!H$1246*10000</f>
        <v>8.63108880793264</v>
      </c>
      <c r="I764">
        <f>'Raw counts'!I764/'Raw counts'!I$1246*10000</f>
        <v>0.73155729978824224</v>
      </c>
      <c r="J764">
        <f>'Raw counts'!J764/'Raw counts'!J$1246*10000</f>
        <v>15.505212505223282</v>
      </c>
      <c r="K764">
        <f>'Raw counts'!K764/'Raw counts'!K$1246*10000</f>
        <v>47.708272854960398</v>
      </c>
      <c r="L764">
        <f>'Raw counts'!L764/'Raw counts'!L$1246*10000</f>
        <v>12.312113084214852</v>
      </c>
      <c r="M764">
        <f>'Raw counts'!M764/'Raw counts'!M$1246*10000</f>
        <v>14.602920754646208</v>
      </c>
      <c r="N764">
        <f>'Raw counts'!N764/'Raw counts'!N$1246*10000</f>
        <v>10.904980071560502</v>
      </c>
      <c r="O764">
        <f>'Raw counts'!O764/'Raw counts'!O$1246*10000</f>
        <v>6.3927933854483046</v>
      </c>
      <c r="P764">
        <f>'Raw counts'!P764/'Raw counts'!P$1246*10000</f>
        <v>3.5084139729429125</v>
      </c>
      <c r="Q764">
        <f>'Raw counts'!Q764/'Raw counts'!Q$1246*10000</f>
        <v>9.7581188890649937</v>
      </c>
      <c r="R764">
        <f>'Raw counts'!R764/'Raw counts'!R$1246*10000</f>
        <v>7.2205466148937392</v>
      </c>
      <c r="S764">
        <f>'Raw counts'!S764/'Raw counts'!S$1246*10000</f>
        <v>4.206783509182169</v>
      </c>
      <c r="T764">
        <f>'Raw counts'!T764/'Raw counts'!T$1246*10000</f>
        <v>6.7577114702937147</v>
      </c>
      <c r="U764">
        <f t="shared" si="44"/>
        <v>1</v>
      </c>
      <c r="V764">
        <f t="shared" si="45"/>
        <v>0.12894267864819373</v>
      </c>
      <c r="W764">
        <f t="shared" si="46"/>
        <v>15.013734879307032</v>
      </c>
      <c r="X764">
        <f t="shared" si="47"/>
        <v>6.307394640304306</v>
      </c>
    </row>
    <row r="765" spans="1:24" x14ac:dyDescent="0.25">
      <c r="A765">
        <v>773</v>
      </c>
      <c r="B765" t="s">
        <v>954</v>
      </c>
      <c r="C765">
        <v>96500</v>
      </c>
      <c r="D765">
        <v>370</v>
      </c>
      <c r="E765">
        <f>'Raw counts'!E765/'Raw counts'!E$1246*10000</f>
        <v>0</v>
      </c>
      <c r="F765">
        <f>'Raw counts'!F765/'Raw counts'!F$1246*10000</f>
        <v>0</v>
      </c>
      <c r="G765">
        <f>'Raw counts'!G765/'Raw counts'!G$1246*10000</f>
        <v>0</v>
      </c>
      <c r="H765">
        <f>'Raw counts'!H765/'Raw counts'!H$1246*10000</f>
        <v>0</v>
      </c>
      <c r="I765">
        <f>'Raw counts'!I765/'Raw counts'!I$1246*10000</f>
        <v>0</v>
      </c>
      <c r="J765">
        <f>'Raw counts'!J765/'Raw counts'!J$1246*10000</f>
        <v>0</v>
      </c>
      <c r="K765">
        <f>'Raw counts'!K765/'Raw counts'!K$1246*10000</f>
        <v>0</v>
      </c>
      <c r="L765">
        <f>'Raw counts'!L765/'Raw counts'!L$1246*10000</f>
        <v>0</v>
      </c>
      <c r="M765">
        <f>'Raw counts'!M765/'Raw counts'!M$1246*10000</f>
        <v>0</v>
      </c>
      <c r="N765">
        <f>'Raw counts'!N765/'Raw counts'!N$1246*10000</f>
        <v>0</v>
      </c>
      <c r="O765">
        <f>'Raw counts'!O765/'Raw counts'!O$1246*10000</f>
        <v>0</v>
      </c>
      <c r="P765">
        <f>'Raw counts'!P765/'Raw counts'!P$1246*10000</f>
        <v>0</v>
      </c>
      <c r="Q765">
        <f>'Raw counts'!Q765/'Raw counts'!Q$1246*10000</f>
        <v>0</v>
      </c>
      <c r="R765">
        <f>'Raw counts'!R765/'Raw counts'!R$1246*10000</f>
        <v>0</v>
      </c>
      <c r="S765">
        <f>'Raw counts'!S765/'Raw counts'!S$1246*10000</f>
        <v>0</v>
      </c>
      <c r="T765">
        <f>'Raw counts'!T765/'Raw counts'!T$1246*10000</f>
        <v>0</v>
      </c>
      <c r="U765">
        <f t="shared" si="44"/>
        <v>0</v>
      </c>
      <c r="V765" t="str">
        <f t="shared" si="45"/>
        <v/>
      </c>
      <c r="W765">
        <f t="shared" si="46"/>
        <v>0</v>
      </c>
      <c r="X765">
        <f t="shared" si="47"/>
        <v>0</v>
      </c>
    </row>
    <row r="766" spans="1:24" x14ac:dyDescent="0.25">
      <c r="A766">
        <v>774</v>
      </c>
      <c r="B766" t="s">
        <v>322</v>
      </c>
      <c r="C766">
        <v>25600</v>
      </c>
      <c r="D766">
        <v>894</v>
      </c>
      <c r="E766">
        <f>'Raw counts'!E766/'Raw counts'!E$1246*10000</f>
        <v>5.1919870992992303</v>
      </c>
      <c r="F766">
        <f>'Raw counts'!F766/'Raw counts'!F$1246*10000</f>
        <v>6.9315481291666599</v>
      </c>
      <c r="G766">
        <f>'Raw counts'!G766/'Raw counts'!G$1246*10000</f>
        <v>8.628508492882224</v>
      </c>
      <c r="H766">
        <f>'Raw counts'!H766/'Raw counts'!H$1246*10000</f>
        <v>3.8842915389997348</v>
      </c>
      <c r="I766">
        <f>'Raw counts'!I766/'Raw counts'!I$1246*10000</f>
        <v>2.7630356476617455</v>
      </c>
      <c r="J766">
        <f>'Raw counts'!J766/'Raw counts'!J$1246*10000</f>
        <v>10.817729342447286</v>
      </c>
      <c r="K766">
        <f>'Raw counts'!K766/'Raw counts'!K$1246*10000</f>
        <v>7.5418363726464746</v>
      </c>
      <c r="L766">
        <f>'Raw counts'!L766/'Raw counts'!L$1246*10000</f>
        <v>5.6303327051781418</v>
      </c>
      <c r="M766">
        <f>'Raw counts'!M766/'Raw counts'!M$1246*10000</f>
        <v>9.5903595148727305</v>
      </c>
      <c r="N766">
        <f>'Raw counts'!N766/'Raw counts'!N$1246*10000</f>
        <v>7.5104032412328978</v>
      </c>
      <c r="O766">
        <f>'Raw counts'!O766/'Raw counts'!O$1246*10000</f>
        <v>4.8719628705145448</v>
      </c>
      <c r="P766">
        <f>'Raw counts'!P766/'Raw counts'!P$1246*10000</f>
        <v>3.1749902336703237</v>
      </c>
      <c r="Q766">
        <f>'Raw counts'!Q766/'Raw counts'!Q$1246*10000</f>
        <v>4.7846580907177136</v>
      </c>
      <c r="R766">
        <f>'Raw counts'!R766/'Raw counts'!R$1246*10000</f>
        <v>5.5669079164614601</v>
      </c>
      <c r="S766">
        <f>'Raw counts'!S766/'Raw counts'!S$1246*10000</f>
        <v>6.4035964318775669</v>
      </c>
      <c r="T766">
        <f>'Raw counts'!T766/'Raw counts'!T$1246*10000</f>
        <v>6.3345012570025938</v>
      </c>
      <c r="U766">
        <f t="shared" si="44"/>
        <v>1</v>
      </c>
      <c r="V766">
        <f t="shared" si="45"/>
        <v>0.15600151992176922</v>
      </c>
      <c r="W766">
        <f t="shared" si="46"/>
        <v>6.8490032084387122</v>
      </c>
      <c r="X766">
        <f t="shared" si="47"/>
        <v>5.1894361333740333</v>
      </c>
    </row>
    <row r="767" spans="1:24" x14ac:dyDescent="0.25">
      <c r="A767">
        <v>775</v>
      </c>
      <c r="B767" t="s">
        <v>955</v>
      </c>
      <c r="C767">
        <v>40300</v>
      </c>
      <c r="D767">
        <v>766</v>
      </c>
      <c r="E767">
        <f>'Raw counts'!E767/'Raw counts'!E$1246*10000</f>
        <v>0</v>
      </c>
      <c r="F767">
        <f>'Raw counts'!F767/'Raw counts'!F$1246*10000</f>
        <v>0</v>
      </c>
      <c r="G767">
        <f>'Raw counts'!G767/'Raw counts'!G$1246*10000</f>
        <v>0</v>
      </c>
      <c r="H767">
        <f>'Raw counts'!H767/'Raw counts'!H$1246*10000</f>
        <v>0</v>
      </c>
      <c r="I767">
        <f>'Raw counts'!I767/'Raw counts'!I$1246*10000</f>
        <v>0</v>
      </c>
      <c r="J767">
        <f>'Raw counts'!J767/'Raw counts'!J$1246*10000</f>
        <v>0</v>
      </c>
      <c r="K767">
        <f>'Raw counts'!K767/'Raw counts'!K$1246*10000</f>
        <v>0</v>
      </c>
      <c r="L767">
        <f>'Raw counts'!L767/'Raw counts'!L$1246*10000</f>
        <v>0</v>
      </c>
      <c r="M767">
        <f>'Raw counts'!M767/'Raw counts'!M$1246*10000</f>
        <v>0</v>
      </c>
      <c r="N767">
        <f>'Raw counts'!N767/'Raw counts'!N$1246*10000</f>
        <v>0</v>
      </c>
      <c r="O767">
        <f>'Raw counts'!O767/'Raw counts'!O$1246*10000</f>
        <v>0</v>
      </c>
      <c r="P767">
        <f>'Raw counts'!P767/'Raw counts'!P$1246*10000</f>
        <v>0</v>
      </c>
      <c r="Q767">
        <f>'Raw counts'!Q767/'Raw counts'!Q$1246*10000</f>
        <v>0</v>
      </c>
      <c r="R767">
        <f>'Raw counts'!R767/'Raw counts'!R$1246*10000</f>
        <v>0</v>
      </c>
      <c r="S767">
        <f>'Raw counts'!S767/'Raw counts'!S$1246*10000</f>
        <v>0</v>
      </c>
      <c r="T767">
        <f>'Raw counts'!T767/'Raw counts'!T$1246*10000</f>
        <v>0</v>
      </c>
      <c r="U767">
        <f t="shared" si="44"/>
        <v>0</v>
      </c>
      <c r="V767" t="str">
        <f t="shared" si="45"/>
        <v/>
      </c>
      <c r="W767">
        <f t="shared" si="46"/>
        <v>0</v>
      </c>
      <c r="X767">
        <f t="shared" si="47"/>
        <v>0</v>
      </c>
    </row>
    <row r="768" spans="1:24" x14ac:dyDescent="0.25">
      <c r="A768">
        <v>776</v>
      </c>
      <c r="B768" t="s">
        <v>323</v>
      </c>
      <c r="C768">
        <v>106100</v>
      </c>
      <c r="D768">
        <v>983</v>
      </c>
      <c r="E768">
        <f>'Raw counts'!E768/'Raw counts'!E$1246*10000</f>
        <v>288.53675634569322</v>
      </c>
      <c r="F768">
        <f>'Raw counts'!F768/'Raw counts'!F$1246*10000</f>
        <v>258.53069122361183</v>
      </c>
      <c r="G768">
        <f>'Raw counts'!G768/'Raw counts'!G$1246*10000</f>
        <v>416.02800000595067</v>
      </c>
      <c r="H768">
        <f>'Raw counts'!H768/'Raw counts'!H$1246*10000</f>
        <v>331.9380443436512</v>
      </c>
      <c r="I768">
        <f>'Raw counts'!I768/'Raw counts'!I$1246*10000</f>
        <v>361.20923045236691</v>
      </c>
      <c r="J768">
        <f>'Raw counts'!J768/'Raw counts'!J$1246*10000</f>
        <v>355.7578217511192</v>
      </c>
      <c r="K768">
        <f>'Raw counts'!K768/'Raw counts'!K$1246*10000</f>
        <v>355.43982805082237</v>
      </c>
      <c r="L768">
        <f>'Raw counts'!L768/'Raw counts'!L$1246*10000</f>
        <v>345.95341883298806</v>
      </c>
      <c r="M768">
        <f>'Raw counts'!M768/'Raw counts'!M$1246*10000</f>
        <v>333.1989262207249</v>
      </c>
      <c r="N768">
        <f>'Raw counts'!N768/'Raw counts'!N$1246*10000</f>
        <v>456.18252004603454</v>
      </c>
      <c r="O768">
        <f>'Raw counts'!O768/'Raw counts'!O$1246*10000</f>
        <v>281.03533189915481</v>
      </c>
      <c r="P768">
        <f>'Raw counts'!P768/'Raw counts'!P$1246*10000</f>
        <v>318.01160016024244</v>
      </c>
      <c r="Q768">
        <f>'Raw counts'!Q768/'Raw counts'!Q$1246*10000</f>
        <v>326.69327459912961</v>
      </c>
      <c r="R768">
        <f>'Raw counts'!R768/'Raw counts'!R$1246*10000</f>
        <v>321.75597941887435</v>
      </c>
      <c r="S768">
        <f>'Raw counts'!S768/'Raw counts'!S$1246*10000</f>
        <v>289.50936901078308</v>
      </c>
      <c r="T768">
        <f>'Raw counts'!T768/'Raw counts'!T$1246*10000</f>
        <v>368.02223628372286</v>
      </c>
      <c r="U768">
        <f t="shared" si="44"/>
        <v>1</v>
      </c>
      <c r="V768">
        <f t="shared" si="45"/>
        <v>0.21455852307607753</v>
      </c>
      <c r="W768">
        <f t="shared" si="46"/>
        <v>350.27752372729623</v>
      </c>
      <c r="X768">
        <f t="shared" si="47"/>
        <v>317.50463189531786</v>
      </c>
    </row>
    <row r="769" spans="1:24" x14ac:dyDescent="0.25">
      <c r="A769">
        <v>777</v>
      </c>
      <c r="B769" t="s">
        <v>956</v>
      </c>
      <c r="C769">
        <v>77000</v>
      </c>
      <c r="D769">
        <v>693</v>
      </c>
      <c r="E769">
        <f>'Raw counts'!E769/'Raw counts'!E$1246*10000</f>
        <v>0</v>
      </c>
      <c r="F769">
        <f>'Raw counts'!F769/'Raw counts'!F$1246*10000</f>
        <v>0</v>
      </c>
      <c r="G769">
        <f>'Raw counts'!G769/'Raw counts'!G$1246*10000</f>
        <v>0</v>
      </c>
      <c r="H769">
        <f>'Raw counts'!H769/'Raw counts'!H$1246*10000</f>
        <v>0</v>
      </c>
      <c r="I769">
        <f>'Raw counts'!I769/'Raw counts'!I$1246*10000</f>
        <v>0</v>
      </c>
      <c r="J769">
        <f>'Raw counts'!J769/'Raw counts'!J$1246*10000</f>
        <v>0</v>
      </c>
      <c r="K769">
        <f>'Raw counts'!K769/'Raw counts'!K$1246*10000</f>
        <v>0</v>
      </c>
      <c r="L769">
        <f>'Raw counts'!L769/'Raw counts'!L$1246*10000</f>
        <v>0</v>
      </c>
      <c r="M769">
        <f>'Raw counts'!M769/'Raw counts'!M$1246*10000</f>
        <v>0</v>
      </c>
      <c r="N769">
        <f>'Raw counts'!N769/'Raw counts'!N$1246*10000</f>
        <v>0</v>
      </c>
      <c r="O769">
        <f>'Raw counts'!O769/'Raw counts'!O$1246*10000</f>
        <v>0</v>
      </c>
      <c r="P769">
        <f>'Raw counts'!P769/'Raw counts'!P$1246*10000</f>
        <v>0</v>
      </c>
      <c r="Q769">
        <f>'Raw counts'!Q769/'Raw counts'!Q$1246*10000</f>
        <v>0</v>
      </c>
      <c r="R769">
        <f>'Raw counts'!R769/'Raw counts'!R$1246*10000</f>
        <v>0</v>
      </c>
      <c r="S769">
        <f>'Raw counts'!S769/'Raw counts'!S$1246*10000</f>
        <v>0</v>
      </c>
      <c r="T769">
        <f>'Raw counts'!T769/'Raw counts'!T$1246*10000</f>
        <v>0</v>
      </c>
      <c r="U769">
        <f t="shared" si="44"/>
        <v>0</v>
      </c>
      <c r="V769" t="str">
        <f t="shared" si="45"/>
        <v/>
      </c>
      <c r="W769">
        <f t="shared" si="46"/>
        <v>0</v>
      </c>
      <c r="X769">
        <f t="shared" si="47"/>
        <v>0</v>
      </c>
    </row>
    <row r="770" spans="1:24" x14ac:dyDescent="0.25">
      <c r="A770">
        <v>778</v>
      </c>
      <c r="B770" t="s">
        <v>324</v>
      </c>
      <c r="C770">
        <v>16600</v>
      </c>
      <c r="D770">
        <v>385</v>
      </c>
      <c r="E770">
        <f>'Raw counts'!E770/'Raw counts'!E$1246*10000</f>
        <v>12.410236339450927</v>
      </c>
      <c r="F770">
        <f>'Raw counts'!F770/'Raw counts'!F$1246*10000</f>
        <v>22.338660898560949</v>
      </c>
      <c r="G770">
        <f>'Raw counts'!G770/'Raw counts'!G$1246*10000</f>
        <v>38.406780619179784</v>
      </c>
      <c r="H770">
        <f>'Raw counts'!H770/'Raw counts'!H$1246*10000</f>
        <v>61.792805616540804</v>
      </c>
      <c r="I770">
        <f>'Raw counts'!I770/'Raw counts'!I$1246*10000</f>
        <v>21.862308535979398</v>
      </c>
      <c r="J770">
        <f>'Raw counts'!J770/'Raw counts'!J$1246*10000</f>
        <v>13.188410482242043</v>
      </c>
      <c r="K770">
        <f>'Raw counts'!K770/'Raw counts'!K$1246*10000</f>
        <v>14.145341625834602</v>
      </c>
      <c r="L770">
        <f>'Raw counts'!L770/'Raw counts'!L$1246*10000</f>
        <v>33.280014760968633</v>
      </c>
      <c r="M770">
        <f>'Raw counts'!M770/'Raw counts'!M$1246*10000</f>
        <v>59.929091012938038</v>
      </c>
      <c r="N770">
        <f>'Raw counts'!N770/'Raw counts'!N$1246*10000</f>
        <v>30.47279477940738</v>
      </c>
      <c r="O770">
        <f>'Raw counts'!O770/'Raw counts'!O$1246*10000</f>
        <v>36.371722809186174</v>
      </c>
      <c r="P770">
        <f>'Raw counts'!P770/'Raw counts'!P$1246*10000</f>
        <v>41.802379252085764</v>
      </c>
      <c r="Q770">
        <f>'Raw counts'!Q770/'Raw counts'!Q$1246*10000</f>
        <v>17.022054640497284</v>
      </c>
      <c r="R770">
        <f>'Raw counts'!R770/'Raw counts'!R$1246*10000</f>
        <v>25.020272480627522</v>
      </c>
      <c r="S770">
        <f>'Raw counts'!S770/'Raw counts'!S$1246*10000</f>
        <v>37.136329793709073</v>
      </c>
      <c r="T770">
        <f>'Raw counts'!T770/'Raw counts'!T$1246*10000</f>
        <v>28.36873623286937</v>
      </c>
      <c r="U770">
        <f t="shared" si="44"/>
        <v>1</v>
      </c>
      <c r="V770">
        <f t="shared" si="45"/>
        <v>0.98328315390018761</v>
      </c>
      <c r="W770">
        <f t="shared" si="46"/>
        <v>30.782644467110252</v>
      </c>
      <c r="X770">
        <f t="shared" si="47"/>
        <v>30.953582534829199</v>
      </c>
    </row>
    <row r="771" spans="1:24" x14ac:dyDescent="0.25">
      <c r="A771">
        <v>779</v>
      </c>
      <c r="B771" t="s">
        <v>957</v>
      </c>
      <c r="C771">
        <v>114000</v>
      </c>
      <c r="D771">
        <v>182</v>
      </c>
      <c r="E771">
        <f>'Raw counts'!E771/'Raw counts'!E$1246*10000</f>
        <v>0</v>
      </c>
      <c r="F771">
        <f>'Raw counts'!F771/'Raw counts'!F$1246*10000</f>
        <v>0</v>
      </c>
      <c r="G771">
        <f>'Raw counts'!G771/'Raw counts'!G$1246*10000</f>
        <v>0</v>
      </c>
      <c r="H771">
        <f>'Raw counts'!H771/'Raw counts'!H$1246*10000</f>
        <v>0</v>
      </c>
      <c r="I771">
        <f>'Raw counts'!I771/'Raw counts'!I$1246*10000</f>
        <v>0</v>
      </c>
      <c r="J771">
        <f>'Raw counts'!J771/'Raw counts'!J$1246*10000</f>
        <v>0</v>
      </c>
      <c r="K771">
        <f>'Raw counts'!K771/'Raw counts'!K$1246*10000</f>
        <v>0</v>
      </c>
      <c r="L771">
        <f>'Raw counts'!L771/'Raw counts'!L$1246*10000</f>
        <v>0</v>
      </c>
      <c r="M771">
        <f>'Raw counts'!M771/'Raw counts'!M$1246*10000</f>
        <v>0</v>
      </c>
      <c r="N771">
        <f>'Raw counts'!N771/'Raw counts'!N$1246*10000</f>
        <v>0</v>
      </c>
      <c r="O771">
        <f>'Raw counts'!O771/'Raw counts'!O$1246*10000</f>
        <v>0</v>
      </c>
      <c r="P771">
        <f>'Raw counts'!P771/'Raw counts'!P$1246*10000</f>
        <v>0</v>
      </c>
      <c r="Q771">
        <f>'Raw counts'!Q771/'Raw counts'!Q$1246*10000</f>
        <v>0</v>
      </c>
      <c r="R771">
        <f>'Raw counts'!R771/'Raw counts'!R$1246*10000</f>
        <v>0</v>
      </c>
      <c r="S771">
        <f>'Raw counts'!S771/'Raw counts'!S$1246*10000</f>
        <v>0</v>
      </c>
      <c r="T771">
        <f>'Raw counts'!T771/'Raw counts'!T$1246*10000</f>
        <v>0</v>
      </c>
      <c r="U771">
        <f t="shared" si="44"/>
        <v>0</v>
      </c>
      <c r="V771" t="str">
        <f t="shared" si="45"/>
        <v/>
      </c>
      <c r="W771">
        <f t="shared" si="46"/>
        <v>0</v>
      </c>
      <c r="X771">
        <f t="shared" si="47"/>
        <v>0</v>
      </c>
    </row>
    <row r="772" spans="1:24" x14ac:dyDescent="0.25">
      <c r="A772">
        <v>780</v>
      </c>
      <c r="B772" t="s">
        <v>325</v>
      </c>
      <c r="C772">
        <v>47800</v>
      </c>
      <c r="D772">
        <v>703</v>
      </c>
      <c r="E772">
        <f>'Raw counts'!E772/'Raw counts'!E$1246*10000</f>
        <v>1.4813016628725857</v>
      </c>
      <c r="F772">
        <f>'Raw counts'!F772/'Raw counts'!F$1246*10000</f>
        <v>2.6016914299528819</v>
      </c>
      <c r="G772">
        <f>'Raw counts'!G772/'Raw counts'!G$1246*10000</f>
        <v>1.7257016985764448</v>
      </c>
      <c r="H772">
        <f>'Raw counts'!H772/'Raw counts'!H$1246*10000</f>
        <v>0.94091534174527736</v>
      </c>
      <c r="I772">
        <f>'Raw counts'!I772/'Raw counts'!I$1246*10000</f>
        <v>1.1704916796611877</v>
      </c>
      <c r="J772">
        <f>'Raw counts'!J772/'Raw counts'!J$1246*10000</f>
        <v>6.1242596111364547</v>
      </c>
      <c r="K772">
        <f>'Raw counts'!K772/'Raw counts'!K$1246*10000</f>
        <v>4.234219176555797</v>
      </c>
      <c r="L772">
        <f>'Raw counts'!L772/'Raw counts'!L$1246*10000</f>
        <v>3.1950442218541024</v>
      </c>
      <c r="M772">
        <f>'Raw counts'!M772/'Raw counts'!M$1246*10000</f>
        <v>3.6826980537111278</v>
      </c>
      <c r="N772">
        <f>'Raw counts'!N772/'Raw counts'!N$1246*10000</f>
        <v>1.5757735401751696</v>
      </c>
      <c r="O772">
        <f>'Raw counts'!O772/'Raw counts'!O$1246*10000</f>
        <v>1.1804120566491683</v>
      </c>
      <c r="P772">
        <f>'Raw counts'!P772/'Raw counts'!P$1246*10000</f>
        <v>2.3887073858334724</v>
      </c>
      <c r="Q772">
        <f>'Raw counts'!Q772/'Raw counts'!Q$1246*10000</f>
        <v>1.286839507264681</v>
      </c>
      <c r="R772">
        <f>'Raw counts'!R772/'Raw counts'!R$1246*10000</f>
        <v>1.9514990851064156</v>
      </c>
      <c r="S772">
        <f>'Raw counts'!S772/'Raw counts'!S$1246*10000</f>
        <v>1.9137184738944455</v>
      </c>
      <c r="T772">
        <f>'Raw counts'!T772/'Raw counts'!T$1246*10000</f>
        <v>0.78498668594320931</v>
      </c>
      <c r="U772">
        <f t="shared" ref="U772:U835" si="48">IFERROR(IF(W772-X772=0,0,1),0)</f>
        <v>1</v>
      </c>
      <c r="V772">
        <f t="shared" ref="V772:V835" si="49">IFERROR(_xlfn.T.TEST(E772:N772,O772:T772,2,2),"")</f>
        <v>0.14557138525795169</v>
      </c>
      <c r="W772">
        <f t="shared" ref="W772:W835" si="50">AVERAGE(E772:N772)</f>
        <v>2.6732096416241027</v>
      </c>
      <c r="X772">
        <f t="shared" ref="X772:X835" si="51">AVERAGE(O772:T772)</f>
        <v>1.5843605324485655</v>
      </c>
    </row>
    <row r="773" spans="1:24" x14ac:dyDescent="0.25">
      <c r="A773">
        <v>781</v>
      </c>
      <c r="B773" t="s">
        <v>958</v>
      </c>
      <c r="C773">
        <v>96600</v>
      </c>
      <c r="D773">
        <v>370</v>
      </c>
      <c r="E773">
        <f>'Raw counts'!E773/'Raw counts'!E$1246*10000</f>
        <v>0</v>
      </c>
      <c r="F773">
        <f>'Raw counts'!F773/'Raw counts'!F$1246*10000</f>
        <v>0</v>
      </c>
      <c r="G773">
        <f>'Raw counts'!G773/'Raw counts'!G$1246*10000</f>
        <v>0</v>
      </c>
      <c r="H773">
        <f>'Raw counts'!H773/'Raw counts'!H$1246*10000</f>
        <v>0</v>
      </c>
      <c r="I773">
        <f>'Raw counts'!I773/'Raw counts'!I$1246*10000</f>
        <v>0</v>
      </c>
      <c r="J773">
        <f>'Raw counts'!J773/'Raw counts'!J$1246*10000</f>
        <v>0</v>
      </c>
      <c r="K773">
        <f>'Raw counts'!K773/'Raw counts'!K$1246*10000</f>
        <v>0</v>
      </c>
      <c r="L773">
        <f>'Raw counts'!L773/'Raw counts'!L$1246*10000</f>
        <v>0</v>
      </c>
      <c r="M773">
        <f>'Raw counts'!M773/'Raw counts'!M$1246*10000</f>
        <v>0</v>
      </c>
      <c r="N773">
        <f>'Raw counts'!N773/'Raw counts'!N$1246*10000</f>
        <v>0</v>
      </c>
      <c r="O773">
        <f>'Raw counts'!O773/'Raw counts'!O$1246*10000</f>
        <v>0</v>
      </c>
      <c r="P773">
        <f>'Raw counts'!P773/'Raw counts'!P$1246*10000</f>
        <v>0</v>
      </c>
      <c r="Q773">
        <f>'Raw counts'!Q773/'Raw counts'!Q$1246*10000</f>
        <v>0</v>
      </c>
      <c r="R773">
        <f>'Raw counts'!R773/'Raw counts'!R$1246*10000</f>
        <v>0</v>
      </c>
      <c r="S773">
        <f>'Raw counts'!S773/'Raw counts'!S$1246*10000</f>
        <v>0</v>
      </c>
      <c r="T773">
        <f>'Raw counts'!T773/'Raw counts'!T$1246*10000</f>
        <v>0</v>
      </c>
      <c r="U773">
        <f t="shared" si="48"/>
        <v>0</v>
      </c>
      <c r="V773" t="str">
        <f t="shared" si="49"/>
        <v/>
      </c>
      <c r="W773">
        <f t="shared" si="50"/>
        <v>0</v>
      </c>
      <c r="X773">
        <f t="shared" si="51"/>
        <v>0</v>
      </c>
    </row>
    <row r="774" spans="1:24" x14ac:dyDescent="0.25">
      <c r="A774">
        <v>782</v>
      </c>
      <c r="B774" t="s">
        <v>959</v>
      </c>
      <c r="C774">
        <v>40400</v>
      </c>
      <c r="D774">
        <v>766</v>
      </c>
      <c r="E774">
        <f>'Raw counts'!E774/'Raw counts'!E$1246*10000</f>
        <v>0</v>
      </c>
      <c r="F774">
        <f>'Raw counts'!F774/'Raw counts'!F$1246*10000</f>
        <v>0</v>
      </c>
      <c r="G774">
        <f>'Raw counts'!G774/'Raw counts'!G$1246*10000</f>
        <v>0</v>
      </c>
      <c r="H774">
        <f>'Raw counts'!H774/'Raw counts'!H$1246*10000</f>
        <v>0</v>
      </c>
      <c r="I774">
        <f>'Raw counts'!I774/'Raw counts'!I$1246*10000</f>
        <v>0</v>
      </c>
      <c r="J774">
        <f>'Raw counts'!J774/'Raw counts'!J$1246*10000</f>
        <v>0</v>
      </c>
      <c r="K774">
        <f>'Raw counts'!K774/'Raw counts'!K$1246*10000</f>
        <v>0</v>
      </c>
      <c r="L774">
        <f>'Raw counts'!L774/'Raw counts'!L$1246*10000</f>
        <v>0</v>
      </c>
      <c r="M774">
        <f>'Raw counts'!M774/'Raw counts'!M$1246*10000</f>
        <v>0</v>
      </c>
      <c r="N774">
        <f>'Raw counts'!N774/'Raw counts'!N$1246*10000</f>
        <v>0</v>
      </c>
      <c r="O774">
        <f>'Raw counts'!O774/'Raw counts'!O$1246*10000</f>
        <v>0</v>
      </c>
      <c r="P774">
        <f>'Raw counts'!P774/'Raw counts'!P$1246*10000</f>
        <v>0</v>
      </c>
      <c r="Q774">
        <f>'Raw counts'!Q774/'Raw counts'!Q$1246*10000</f>
        <v>0</v>
      </c>
      <c r="R774">
        <f>'Raw counts'!R774/'Raw counts'!R$1246*10000</f>
        <v>0</v>
      </c>
      <c r="S774">
        <f>'Raw counts'!S774/'Raw counts'!S$1246*10000</f>
        <v>0</v>
      </c>
      <c r="T774">
        <f>'Raw counts'!T774/'Raw counts'!T$1246*10000</f>
        <v>0</v>
      </c>
      <c r="U774">
        <f t="shared" si="48"/>
        <v>0</v>
      </c>
      <c r="V774" t="str">
        <f t="shared" si="49"/>
        <v/>
      </c>
      <c r="W774">
        <f t="shared" si="50"/>
        <v>0</v>
      </c>
      <c r="X774">
        <f t="shared" si="51"/>
        <v>0</v>
      </c>
    </row>
    <row r="775" spans="1:24" x14ac:dyDescent="0.25">
      <c r="A775">
        <v>783</v>
      </c>
      <c r="B775" t="s">
        <v>326</v>
      </c>
      <c r="C775">
        <v>23800</v>
      </c>
      <c r="D775">
        <v>104</v>
      </c>
      <c r="E775">
        <f>'Raw counts'!E775/'Raw counts'!E$1246*10000</f>
        <v>11.64233748411564</v>
      </c>
      <c r="F775">
        <f>'Raw counts'!F775/'Raw counts'!F$1246*10000</f>
        <v>10.638132108319132</v>
      </c>
      <c r="G775">
        <f>'Raw counts'!G775/'Raw counts'!G$1246*10000</f>
        <v>7.0366974433332619</v>
      </c>
      <c r="H775">
        <f>'Raw counts'!H775/'Raw counts'!H$1246*10000</f>
        <v>9.1317040218099343</v>
      </c>
      <c r="I775">
        <f>'Raw counts'!I775/'Raw counts'!I$1246*10000</f>
        <v>8.7730602336143821</v>
      </c>
      <c r="J775">
        <f>'Raw counts'!J775/'Raw counts'!J$1246*10000</f>
        <v>13.918771843491943</v>
      </c>
      <c r="K775">
        <f>'Raw counts'!K775/'Raw counts'!K$1246*10000</f>
        <v>10.702839331321785</v>
      </c>
      <c r="L775">
        <f>'Raw counts'!L775/'Raw counts'!L$1246*10000</f>
        <v>4.9248452336859421</v>
      </c>
      <c r="M775">
        <f>'Raw counts'!M775/'Raw counts'!M$1246*10000</f>
        <v>7.6722876118981835</v>
      </c>
      <c r="N775">
        <f>'Raw counts'!N775/'Raw counts'!N$1246*10000</f>
        <v>3.3632181529111831</v>
      </c>
      <c r="O775">
        <f>'Raw counts'!O775/'Raw counts'!O$1246*10000</f>
        <v>9.0232996540110566</v>
      </c>
      <c r="P775">
        <f>'Raw counts'!P775/'Raw counts'!P$1246*10000</f>
        <v>7.4597341070091145</v>
      </c>
      <c r="Q775">
        <f>'Raw counts'!Q775/'Raw counts'!Q$1246*10000</f>
        <v>14.731579687412275</v>
      </c>
      <c r="R775">
        <f>'Raw counts'!R775/'Raw counts'!R$1246*10000</f>
        <v>15.016271907503052</v>
      </c>
      <c r="S775">
        <f>'Raw counts'!S775/'Raw counts'!S$1246*10000</f>
        <v>7.6152406727456476</v>
      </c>
      <c r="T775">
        <f>'Raw counts'!T775/'Raw counts'!T$1246*10000</f>
        <v>4.6621383173844517</v>
      </c>
      <c r="U775">
        <f t="shared" si="48"/>
        <v>1</v>
      </c>
      <c r="V775">
        <f t="shared" si="49"/>
        <v>0.60732744799643079</v>
      </c>
      <c r="W775">
        <f t="shared" si="50"/>
        <v>8.7803893464501392</v>
      </c>
      <c r="X775">
        <f t="shared" si="51"/>
        <v>9.7513773910109336</v>
      </c>
    </row>
    <row r="776" spans="1:24" x14ac:dyDescent="0.25">
      <c r="A776">
        <v>784</v>
      </c>
      <c r="B776" t="s">
        <v>327</v>
      </c>
      <c r="C776">
        <v>106900</v>
      </c>
      <c r="D776">
        <v>983</v>
      </c>
      <c r="E776">
        <f>'Raw counts'!E776/'Raw counts'!E$1246*10000</f>
        <v>4.9541861634534636E-3</v>
      </c>
      <c r="F776">
        <f>'Raw counts'!F776/'Raw counts'!F$1246*10000</f>
        <v>0.59022037884593503</v>
      </c>
      <c r="G776">
        <f>'Raw counts'!G776/'Raw counts'!G$1246*10000</f>
        <v>0.64465868050269493</v>
      </c>
      <c r="H776">
        <f>'Raw counts'!H776/'Raw counts'!H$1246*10000</f>
        <v>0</v>
      </c>
      <c r="I776">
        <f>'Raw counts'!I776/'Raw counts'!I$1246*10000</f>
        <v>1.0860812219933136</v>
      </c>
      <c r="J776">
        <f>'Raw counts'!J776/'Raw counts'!J$1246*10000</f>
        <v>0.14367764483604584</v>
      </c>
      <c r="K776">
        <f>'Raw counts'!K776/'Raw counts'!K$1246*10000</f>
        <v>0.28149933583750453</v>
      </c>
      <c r="L776">
        <f>'Raw counts'!L776/'Raw counts'!L$1246*10000</f>
        <v>0.18993893463251563</v>
      </c>
      <c r="M776">
        <f>'Raw counts'!M776/'Raw counts'!M$1246*10000</f>
        <v>5.9673348092541427E-2</v>
      </c>
      <c r="N776">
        <f>'Raw counts'!N776/'Raw counts'!N$1246*10000</f>
        <v>0.35278512093473946</v>
      </c>
      <c r="O776">
        <f>'Raw counts'!O776/'Raw counts'!O$1246*10000</f>
        <v>0.22989298481556836</v>
      </c>
      <c r="P776">
        <f>'Raw counts'!P776/'Raw counts'!P$1246*10000</f>
        <v>0.32347079183161603</v>
      </c>
      <c r="Q776">
        <f>'Raw counts'!Q776/'Raw counts'!Q$1246*10000</f>
        <v>0.59621907672494878</v>
      </c>
      <c r="R776">
        <f>'Raw counts'!R776/'Raw counts'!R$1246*10000</f>
        <v>2.1466489936170574</v>
      </c>
      <c r="S776">
        <f>'Raw counts'!S776/'Raw counts'!S$1246*10000</f>
        <v>0.74736934483451722</v>
      </c>
      <c r="T776">
        <f>'Raw counts'!T776/'Raw counts'!T$1246*10000</f>
        <v>0</v>
      </c>
      <c r="U776">
        <f t="shared" si="48"/>
        <v>1</v>
      </c>
      <c r="V776">
        <f t="shared" si="49"/>
        <v>0.24227354995132938</v>
      </c>
      <c r="W776">
        <f t="shared" si="50"/>
        <v>0.3353488851838744</v>
      </c>
      <c r="X776">
        <f t="shared" si="51"/>
        <v>0.673933531970618</v>
      </c>
    </row>
    <row r="777" spans="1:24" x14ac:dyDescent="0.25">
      <c r="A777">
        <v>785</v>
      </c>
      <c r="B777" t="s">
        <v>960</v>
      </c>
      <c r="C777">
        <v>77100</v>
      </c>
      <c r="D777">
        <v>693</v>
      </c>
      <c r="E777">
        <f>'Raw counts'!E777/'Raw counts'!E$1246*10000</f>
        <v>0</v>
      </c>
      <c r="F777">
        <f>'Raw counts'!F777/'Raw counts'!F$1246*10000</f>
        <v>0</v>
      </c>
      <c r="G777">
        <f>'Raw counts'!G777/'Raw counts'!G$1246*10000</f>
        <v>0</v>
      </c>
      <c r="H777">
        <f>'Raw counts'!H777/'Raw counts'!H$1246*10000</f>
        <v>0</v>
      </c>
      <c r="I777">
        <f>'Raw counts'!I777/'Raw counts'!I$1246*10000</f>
        <v>0</v>
      </c>
      <c r="J777">
        <f>'Raw counts'!J777/'Raw counts'!J$1246*10000</f>
        <v>0</v>
      </c>
      <c r="K777">
        <f>'Raw counts'!K777/'Raw counts'!K$1246*10000</f>
        <v>0</v>
      </c>
      <c r="L777">
        <f>'Raw counts'!L777/'Raw counts'!L$1246*10000</f>
        <v>0</v>
      </c>
      <c r="M777">
        <f>'Raw counts'!M777/'Raw counts'!M$1246*10000</f>
        <v>0</v>
      </c>
      <c r="N777">
        <f>'Raw counts'!N777/'Raw counts'!N$1246*10000</f>
        <v>0</v>
      </c>
      <c r="O777">
        <f>'Raw counts'!O777/'Raw counts'!O$1246*10000</f>
        <v>0</v>
      </c>
      <c r="P777">
        <f>'Raw counts'!P777/'Raw counts'!P$1246*10000</f>
        <v>0</v>
      </c>
      <c r="Q777">
        <f>'Raw counts'!Q777/'Raw counts'!Q$1246*10000</f>
        <v>0</v>
      </c>
      <c r="R777">
        <f>'Raw counts'!R777/'Raw counts'!R$1246*10000</f>
        <v>0</v>
      </c>
      <c r="S777">
        <f>'Raw counts'!S777/'Raw counts'!S$1246*10000</f>
        <v>0</v>
      </c>
      <c r="T777">
        <f>'Raw counts'!T777/'Raw counts'!T$1246*10000</f>
        <v>0</v>
      </c>
      <c r="U777">
        <f t="shared" si="48"/>
        <v>0</v>
      </c>
      <c r="V777" t="str">
        <f t="shared" si="49"/>
        <v/>
      </c>
      <c r="W777">
        <f t="shared" si="50"/>
        <v>0</v>
      </c>
      <c r="X777">
        <f t="shared" si="51"/>
        <v>0</v>
      </c>
    </row>
    <row r="778" spans="1:24" x14ac:dyDescent="0.25">
      <c r="A778">
        <v>786</v>
      </c>
      <c r="B778" t="s">
        <v>328</v>
      </c>
      <c r="C778">
        <v>28600</v>
      </c>
      <c r="D778">
        <v>541</v>
      </c>
      <c r="E778">
        <f>'Raw counts'!E778/'Raw counts'!E$1246*10000</f>
        <v>1.2534090993537264</v>
      </c>
      <c r="F778">
        <f>'Raw counts'!F778/'Raw counts'!F$1246*10000</f>
        <v>2.7055702166297664</v>
      </c>
      <c r="G778">
        <f>'Raw counts'!G778/'Raw counts'!G$1246*10000</f>
        <v>3.7786916503311812</v>
      </c>
      <c r="H778">
        <f>'Raw counts'!H778/'Raw counts'!H$1246*10000</f>
        <v>1.7551690028709981</v>
      </c>
      <c r="I778">
        <f>'Raw counts'!I778/'Raw counts'!I$1246*10000</f>
        <v>0.73718466363276725</v>
      </c>
      <c r="J778">
        <f>'Raw counts'!J778/'Raw counts'!J$1246*10000</f>
        <v>7.4233449831957019</v>
      </c>
      <c r="K778">
        <f>'Raw counts'!K778/'Raw counts'!K$1246*10000</f>
        <v>5.7355489676891542</v>
      </c>
      <c r="L778">
        <f>'Raw counts'!L778/'Raw counts'!L$1246*10000</f>
        <v>1.1803348080734901</v>
      </c>
      <c r="M778">
        <f>'Raw counts'!M778/'Raw counts'!M$1246*10000</f>
        <v>2.7023501921908046</v>
      </c>
      <c r="N778">
        <f>'Raw counts'!N778/'Raw counts'!N$1246*10000</f>
        <v>1.4816975079259058</v>
      </c>
      <c r="O778">
        <f>'Raw counts'!O778/'Raw counts'!O$1246*10000</f>
        <v>4.5403864501074747</v>
      </c>
      <c r="P778">
        <f>'Raw counts'!P778/'Raw counts'!P$1246*10000</f>
        <v>2.4285191755973634</v>
      </c>
      <c r="Q778">
        <f>'Raw counts'!Q778/'Raw counts'!Q$1246*10000</f>
        <v>4.1785020293806827</v>
      </c>
      <c r="R778">
        <f>'Raw counts'!R778/'Raw counts'!R$1246*10000</f>
        <v>5.1714725755320012</v>
      </c>
      <c r="S778">
        <f>'Raw counts'!S778/'Raw counts'!S$1246*10000</f>
        <v>2.0156324754627888</v>
      </c>
      <c r="T778">
        <f>'Raw counts'!T778/'Raw counts'!T$1246*10000</f>
        <v>4.23892810409333</v>
      </c>
      <c r="U778">
        <f t="shared" si="48"/>
        <v>1</v>
      </c>
      <c r="V778">
        <f t="shared" si="49"/>
        <v>0.38265793802442449</v>
      </c>
      <c r="W778">
        <f t="shared" si="50"/>
        <v>2.8753301091893495</v>
      </c>
      <c r="X778">
        <f t="shared" si="51"/>
        <v>3.7622401350289398</v>
      </c>
    </row>
    <row r="779" spans="1:24" x14ac:dyDescent="0.25">
      <c r="A779">
        <v>787</v>
      </c>
      <c r="B779" t="s">
        <v>961</v>
      </c>
      <c r="C779">
        <v>114100</v>
      </c>
      <c r="D779">
        <v>182</v>
      </c>
      <c r="E779">
        <f>'Raw counts'!E779/'Raw counts'!E$1246*10000</f>
        <v>0</v>
      </c>
      <c r="F779">
        <f>'Raw counts'!F779/'Raw counts'!F$1246*10000</f>
        <v>0</v>
      </c>
      <c r="G779">
        <f>'Raw counts'!G779/'Raw counts'!G$1246*10000</f>
        <v>0</v>
      </c>
      <c r="H779">
        <f>'Raw counts'!H779/'Raw counts'!H$1246*10000</f>
        <v>0</v>
      </c>
      <c r="I779">
        <f>'Raw counts'!I779/'Raw counts'!I$1246*10000</f>
        <v>0</v>
      </c>
      <c r="J779">
        <f>'Raw counts'!J779/'Raw counts'!J$1246*10000</f>
        <v>0</v>
      </c>
      <c r="K779">
        <f>'Raw counts'!K779/'Raw counts'!K$1246*10000</f>
        <v>0</v>
      </c>
      <c r="L779">
        <f>'Raw counts'!L779/'Raw counts'!L$1246*10000</f>
        <v>0</v>
      </c>
      <c r="M779">
        <f>'Raw counts'!M779/'Raw counts'!M$1246*10000</f>
        <v>0</v>
      </c>
      <c r="N779">
        <f>'Raw counts'!N779/'Raw counts'!N$1246*10000</f>
        <v>0</v>
      </c>
      <c r="O779">
        <f>'Raw counts'!O779/'Raw counts'!O$1246*10000</f>
        <v>0</v>
      </c>
      <c r="P779">
        <f>'Raw counts'!P779/'Raw counts'!P$1246*10000</f>
        <v>0</v>
      </c>
      <c r="Q779">
        <f>'Raw counts'!Q779/'Raw counts'!Q$1246*10000</f>
        <v>0</v>
      </c>
      <c r="R779">
        <f>'Raw counts'!R779/'Raw counts'!R$1246*10000</f>
        <v>0</v>
      </c>
      <c r="S779">
        <f>'Raw counts'!S779/'Raw counts'!S$1246*10000</f>
        <v>0</v>
      </c>
      <c r="T779">
        <f>'Raw counts'!T779/'Raw counts'!T$1246*10000</f>
        <v>0</v>
      </c>
      <c r="U779">
        <f t="shared" si="48"/>
        <v>0</v>
      </c>
      <c r="V779" t="str">
        <f t="shared" si="49"/>
        <v/>
      </c>
      <c r="W779">
        <f t="shared" si="50"/>
        <v>0</v>
      </c>
      <c r="X779">
        <f t="shared" si="51"/>
        <v>0</v>
      </c>
    </row>
    <row r="780" spans="1:24" x14ac:dyDescent="0.25">
      <c r="A780">
        <v>788</v>
      </c>
      <c r="B780" t="s">
        <v>329</v>
      </c>
      <c r="C780">
        <v>36400</v>
      </c>
      <c r="D780">
        <v>698</v>
      </c>
      <c r="E780">
        <f>'Raw counts'!E780/'Raw counts'!E$1246*10000</f>
        <v>6.628701086700735</v>
      </c>
      <c r="F780">
        <f>'Raw counts'!F780/'Raw counts'!F$1246*10000</f>
        <v>8.8958015499659329</v>
      </c>
      <c r="G780">
        <f>'Raw counts'!G780/'Raw counts'!G$1246*10000</f>
        <v>5.7126676918392656</v>
      </c>
      <c r="H780">
        <f>'Raw counts'!H780/'Raw counts'!H$1246*10000</f>
        <v>2.6840213274144133</v>
      </c>
      <c r="I780">
        <f>'Raw counts'!I780/'Raw counts'!I$1246*10000</f>
        <v>7.6138232816422455</v>
      </c>
      <c r="J780">
        <f>'Raw counts'!J780/'Raw counts'!J$1246*10000</f>
        <v>13.85890615814359</v>
      </c>
      <c r="K780">
        <f>'Raw counts'!K780/'Raw counts'!K$1246*10000</f>
        <v>7.1958267723462086</v>
      </c>
      <c r="L780">
        <f>'Raw counts'!L780/'Raw counts'!L$1246*10000</f>
        <v>7.339783116870783</v>
      </c>
      <c r="M780">
        <f>'Raw counts'!M780/'Raw counts'!M$1246*10000</f>
        <v>6.9391579067612463</v>
      </c>
      <c r="N780">
        <f>'Raw counts'!N780/'Raw counts'!N$1246*10000</f>
        <v>7.565280926711635</v>
      </c>
      <c r="O780">
        <f>'Raw counts'!O780/'Raw counts'!O$1246*10000</f>
        <v>5.7694297150830129</v>
      </c>
      <c r="P780">
        <f>'Raw counts'!P780/'Raw counts'!P$1246*10000</f>
        <v>4.682861770977703</v>
      </c>
      <c r="Q780">
        <f>'Raw counts'!Q780/'Raw counts'!Q$1246*10000</f>
        <v>9.032719012382973</v>
      </c>
      <c r="R780">
        <f>'Raw counts'!R780/'Raw counts'!R$1246*10000</f>
        <v>6.5272508872901431</v>
      </c>
      <c r="S780">
        <f>'Raw counts'!S780/'Raw counts'!S$1246*10000</f>
        <v>12.388213079529724</v>
      </c>
      <c r="T780">
        <f>'Raw counts'!T780/'Raw counts'!T$1246*10000</f>
        <v>5.5768184557878442</v>
      </c>
      <c r="U780">
        <f t="shared" si="48"/>
        <v>1</v>
      </c>
      <c r="V780">
        <f t="shared" si="49"/>
        <v>0.93886323188919307</v>
      </c>
      <c r="W780">
        <f t="shared" si="50"/>
        <v>7.4433969818396069</v>
      </c>
      <c r="X780">
        <f t="shared" si="51"/>
        <v>7.3295488201752335</v>
      </c>
    </row>
    <row r="781" spans="1:24" x14ac:dyDescent="0.25">
      <c r="A781">
        <v>789</v>
      </c>
      <c r="B781" t="s">
        <v>962</v>
      </c>
      <c r="C781">
        <v>92100</v>
      </c>
      <c r="D781">
        <v>386</v>
      </c>
      <c r="E781">
        <f>'Raw counts'!E781/'Raw counts'!E$1246*10000</f>
        <v>0</v>
      </c>
      <c r="F781">
        <f>'Raw counts'!F781/'Raw counts'!F$1246*10000</f>
        <v>0</v>
      </c>
      <c r="G781">
        <f>'Raw counts'!G781/'Raw counts'!G$1246*10000</f>
        <v>0</v>
      </c>
      <c r="H781">
        <f>'Raw counts'!H781/'Raw counts'!H$1246*10000</f>
        <v>0</v>
      </c>
      <c r="I781">
        <f>'Raw counts'!I781/'Raw counts'!I$1246*10000</f>
        <v>0</v>
      </c>
      <c r="J781">
        <f>'Raw counts'!J781/'Raw counts'!J$1246*10000</f>
        <v>0</v>
      </c>
      <c r="K781">
        <f>'Raw counts'!K781/'Raw counts'!K$1246*10000</f>
        <v>0</v>
      </c>
      <c r="L781">
        <f>'Raw counts'!L781/'Raw counts'!L$1246*10000</f>
        <v>0</v>
      </c>
      <c r="M781">
        <f>'Raw counts'!M781/'Raw counts'!M$1246*10000</f>
        <v>0</v>
      </c>
      <c r="N781">
        <f>'Raw counts'!N781/'Raw counts'!N$1246*10000</f>
        <v>0</v>
      </c>
      <c r="O781">
        <f>'Raw counts'!O781/'Raw counts'!O$1246*10000</f>
        <v>0</v>
      </c>
      <c r="P781">
        <f>'Raw counts'!P781/'Raw counts'!P$1246*10000</f>
        <v>0</v>
      </c>
      <c r="Q781">
        <f>'Raw counts'!Q781/'Raw counts'!Q$1246*10000</f>
        <v>0</v>
      </c>
      <c r="R781">
        <f>'Raw counts'!R781/'Raw counts'!R$1246*10000</f>
        <v>0</v>
      </c>
      <c r="S781">
        <f>'Raw counts'!S781/'Raw counts'!S$1246*10000</f>
        <v>0</v>
      </c>
      <c r="T781">
        <f>'Raw counts'!T781/'Raw counts'!T$1246*10000</f>
        <v>0</v>
      </c>
      <c r="U781">
        <f t="shared" si="48"/>
        <v>0</v>
      </c>
      <c r="V781" t="str">
        <f t="shared" si="49"/>
        <v/>
      </c>
      <c r="W781">
        <f t="shared" si="50"/>
        <v>0</v>
      </c>
      <c r="X781">
        <f t="shared" si="51"/>
        <v>0</v>
      </c>
    </row>
    <row r="782" spans="1:24" x14ac:dyDescent="0.25">
      <c r="A782">
        <v>790</v>
      </c>
      <c r="B782" t="s">
        <v>963</v>
      </c>
      <c r="C782">
        <v>40500</v>
      </c>
      <c r="D782">
        <v>766</v>
      </c>
      <c r="E782">
        <f>'Raw counts'!E782/'Raw counts'!E$1246*10000</f>
        <v>0</v>
      </c>
      <c r="F782">
        <f>'Raw counts'!F782/'Raw counts'!F$1246*10000</f>
        <v>0</v>
      </c>
      <c r="G782">
        <f>'Raw counts'!G782/'Raw counts'!G$1246*10000</f>
        <v>0</v>
      </c>
      <c r="H782">
        <f>'Raw counts'!H782/'Raw counts'!H$1246*10000</f>
        <v>0</v>
      </c>
      <c r="I782">
        <f>'Raw counts'!I782/'Raw counts'!I$1246*10000</f>
        <v>0</v>
      </c>
      <c r="J782">
        <f>'Raw counts'!J782/'Raw counts'!J$1246*10000</f>
        <v>0</v>
      </c>
      <c r="K782">
        <f>'Raw counts'!K782/'Raw counts'!K$1246*10000</f>
        <v>0</v>
      </c>
      <c r="L782">
        <f>'Raw counts'!L782/'Raw counts'!L$1246*10000</f>
        <v>0</v>
      </c>
      <c r="M782">
        <f>'Raw counts'!M782/'Raw counts'!M$1246*10000</f>
        <v>0</v>
      </c>
      <c r="N782">
        <f>'Raw counts'!N782/'Raw counts'!N$1246*10000</f>
        <v>0</v>
      </c>
      <c r="O782">
        <f>'Raw counts'!O782/'Raw counts'!O$1246*10000</f>
        <v>0</v>
      </c>
      <c r="P782">
        <f>'Raw counts'!P782/'Raw counts'!P$1246*10000</f>
        <v>0</v>
      </c>
      <c r="Q782">
        <f>'Raw counts'!Q782/'Raw counts'!Q$1246*10000</f>
        <v>0</v>
      </c>
      <c r="R782">
        <f>'Raw counts'!R782/'Raw counts'!R$1246*10000</f>
        <v>0</v>
      </c>
      <c r="S782">
        <f>'Raw counts'!S782/'Raw counts'!S$1246*10000</f>
        <v>0</v>
      </c>
      <c r="T782">
        <f>'Raw counts'!T782/'Raw counts'!T$1246*10000</f>
        <v>0</v>
      </c>
      <c r="U782">
        <f t="shared" si="48"/>
        <v>0</v>
      </c>
      <c r="V782" t="str">
        <f t="shared" si="49"/>
        <v/>
      </c>
      <c r="W782">
        <f t="shared" si="50"/>
        <v>0</v>
      </c>
      <c r="X782">
        <f t="shared" si="51"/>
        <v>0</v>
      </c>
    </row>
    <row r="783" spans="1:24" x14ac:dyDescent="0.25">
      <c r="A783">
        <v>791</v>
      </c>
      <c r="B783" t="s">
        <v>330</v>
      </c>
      <c r="C783">
        <v>12400</v>
      </c>
      <c r="D783">
        <v>1027</v>
      </c>
      <c r="E783">
        <f>'Raw counts'!E783/'Raw counts'!E$1246*10000</f>
        <v>0.87689095093126324</v>
      </c>
      <c r="F783">
        <f>'Raw counts'!F783/'Raw counts'!F$1246*10000</f>
        <v>0.354132227307561</v>
      </c>
      <c r="G783">
        <f>'Raw counts'!G783/'Raw counts'!G$1246*10000</f>
        <v>0.54548042196381885</v>
      </c>
      <c r="H783">
        <f>'Raw counts'!H783/'Raw counts'!H$1246*10000</f>
        <v>0.86853723853410214</v>
      </c>
      <c r="I783">
        <f>'Raw counts'!I783/'Raw counts'!I$1246*10000</f>
        <v>0.38266074142769596</v>
      </c>
      <c r="J783">
        <f>'Raw counts'!J783/'Raw counts'!J$1246*10000</f>
        <v>1.2930988035244126</v>
      </c>
      <c r="K783">
        <f>'Raw counts'!K783/'Raw counts'!K$1246*10000</f>
        <v>0.55713410217839432</v>
      </c>
      <c r="L783">
        <f>'Raw counts'!L783/'Raw counts'!L$1246*10000</f>
        <v>0.69870393811246834</v>
      </c>
      <c r="M783">
        <f>'Raw counts'!M783/'Raw counts'!M$1246*10000</f>
        <v>0.96329833349388305</v>
      </c>
      <c r="N783">
        <f>'Raw counts'!N783/'Raw counts'!N$1246*10000</f>
        <v>0.5095785080168459</v>
      </c>
      <c r="O783">
        <f>'Raw counts'!O783/'Raw counts'!O$1246*10000</f>
        <v>0.39347068554972275</v>
      </c>
      <c r="P783">
        <f>'Raw counts'!P783/'Raw counts'!P$1246*10000</f>
        <v>0.43792968740280325</v>
      </c>
      <c r="Q783">
        <f>'Raw counts'!Q783/'Raw counts'!Q$1246*10000</f>
        <v>0.42232184601350536</v>
      </c>
      <c r="R783">
        <f>'Raw counts'!R783/'Raw counts'!R$1246*10000</f>
        <v>0.3646221974804093</v>
      </c>
      <c r="S783">
        <f>'Raw counts'!S783/'Raw counts'!S$1246*10000</f>
        <v>0.43030356217744925</v>
      </c>
      <c r="T783">
        <f>'Raw counts'!T783/'Raw counts'!T$1246*10000</f>
        <v>1.9044459598100467</v>
      </c>
      <c r="U783">
        <f t="shared" si="48"/>
        <v>1</v>
      </c>
      <c r="V783">
        <f t="shared" si="49"/>
        <v>0.84027621436215405</v>
      </c>
      <c r="W783">
        <f t="shared" si="50"/>
        <v>0.70495152654904458</v>
      </c>
      <c r="X783">
        <f t="shared" si="51"/>
        <v>0.65884898973898942</v>
      </c>
    </row>
    <row r="784" spans="1:24" x14ac:dyDescent="0.25">
      <c r="A784">
        <v>792</v>
      </c>
      <c r="B784" t="s">
        <v>964</v>
      </c>
      <c r="C784">
        <v>102000</v>
      </c>
      <c r="D784">
        <v>967</v>
      </c>
      <c r="E784">
        <f>'Raw counts'!E784/'Raw counts'!E$1246*10000</f>
        <v>0</v>
      </c>
      <c r="F784">
        <f>'Raw counts'!F784/'Raw counts'!F$1246*10000</f>
        <v>0</v>
      </c>
      <c r="G784">
        <f>'Raw counts'!G784/'Raw counts'!G$1246*10000</f>
        <v>0</v>
      </c>
      <c r="H784">
        <f>'Raw counts'!H784/'Raw counts'!H$1246*10000</f>
        <v>0</v>
      </c>
      <c r="I784">
        <f>'Raw counts'!I784/'Raw counts'!I$1246*10000</f>
        <v>0</v>
      </c>
      <c r="J784">
        <f>'Raw counts'!J784/'Raw counts'!J$1246*10000</f>
        <v>0</v>
      </c>
      <c r="K784">
        <f>'Raw counts'!K784/'Raw counts'!K$1246*10000</f>
        <v>0</v>
      </c>
      <c r="L784">
        <f>'Raw counts'!L784/'Raw counts'!L$1246*10000</f>
        <v>0</v>
      </c>
      <c r="M784">
        <f>'Raw counts'!M784/'Raw counts'!M$1246*10000</f>
        <v>0</v>
      </c>
      <c r="N784">
        <f>'Raw counts'!N784/'Raw counts'!N$1246*10000</f>
        <v>0</v>
      </c>
      <c r="O784">
        <f>'Raw counts'!O784/'Raw counts'!O$1246*10000</f>
        <v>0</v>
      </c>
      <c r="P784">
        <f>'Raw counts'!P784/'Raw counts'!P$1246*10000</f>
        <v>0</v>
      </c>
      <c r="Q784">
        <f>'Raw counts'!Q784/'Raw counts'!Q$1246*10000</f>
        <v>0</v>
      </c>
      <c r="R784">
        <f>'Raw counts'!R784/'Raw counts'!R$1246*10000</f>
        <v>0</v>
      </c>
      <c r="S784">
        <f>'Raw counts'!S784/'Raw counts'!S$1246*10000</f>
        <v>0</v>
      </c>
      <c r="T784">
        <f>'Raw counts'!T784/'Raw counts'!T$1246*10000</f>
        <v>0</v>
      </c>
      <c r="U784">
        <f t="shared" si="48"/>
        <v>0</v>
      </c>
      <c r="V784" t="str">
        <f t="shared" si="49"/>
        <v/>
      </c>
      <c r="W784">
        <f t="shared" si="50"/>
        <v>0</v>
      </c>
      <c r="X784">
        <f t="shared" si="51"/>
        <v>0</v>
      </c>
    </row>
    <row r="785" spans="1:24" x14ac:dyDescent="0.25">
      <c r="A785">
        <v>793</v>
      </c>
      <c r="B785" t="s">
        <v>965</v>
      </c>
      <c r="C785">
        <v>2900</v>
      </c>
      <c r="D785">
        <v>322</v>
      </c>
      <c r="E785">
        <f>'Raw counts'!E785/'Raw counts'!E$1246*10000</f>
        <v>0</v>
      </c>
      <c r="F785">
        <f>'Raw counts'!F785/'Raw counts'!F$1246*10000</f>
        <v>0</v>
      </c>
      <c r="G785">
        <f>'Raw counts'!G785/'Raw counts'!G$1246*10000</f>
        <v>0</v>
      </c>
      <c r="H785">
        <f>'Raw counts'!H785/'Raw counts'!H$1246*10000</f>
        <v>0</v>
      </c>
      <c r="I785">
        <f>'Raw counts'!I785/'Raw counts'!I$1246*10000</f>
        <v>0</v>
      </c>
      <c r="J785">
        <f>'Raw counts'!J785/'Raw counts'!J$1246*10000</f>
        <v>0</v>
      </c>
      <c r="K785">
        <f>'Raw counts'!K785/'Raw counts'!K$1246*10000</f>
        <v>0</v>
      </c>
      <c r="L785">
        <f>'Raw counts'!L785/'Raw counts'!L$1246*10000</f>
        <v>0</v>
      </c>
      <c r="M785">
        <f>'Raw counts'!M785/'Raw counts'!M$1246*10000</f>
        <v>0</v>
      </c>
      <c r="N785">
        <f>'Raw counts'!N785/'Raw counts'!N$1246*10000</f>
        <v>0</v>
      </c>
      <c r="O785">
        <f>'Raw counts'!O785/'Raw counts'!O$1246*10000</f>
        <v>0</v>
      </c>
      <c r="P785">
        <f>'Raw counts'!P785/'Raw counts'!P$1246*10000</f>
        <v>0</v>
      </c>
      <c r="Q785">
        <f>'Raw counts'!Q785/'Raw counts'!Q$1246*10000</f>
        <v>0</v>
      </c>
      <c r="R785">
        <f>'Raw counts'!R785/'Raw counts'!R$1246*10000</f>
        <v>0</v>
      </c>
      <c r="S785">
        <f>'Raw counts'!S785/'Raw counts'!S$1246*10000</f>
        <v>0</v>
      </c>
      <c r="T785">
        <f>'Raw counts'!T785/'Raw counts'!T$1246*10000</f>
        <v>0</v>
      </c>
      <c r="U785">
        <f t="shared" si="48"/>
        <v>0</v>
      </c>
      <c r="V785" t="str">
        <f t="shared" si="49"/>
        <v/>
      </c>
      <c r="W785">
        <f t="shared" si="50"/>
        <v>0</v>
      </c>
      <c r="X785">
        <f t="shared" si="51"/>
        <v>0</v>
      </c>
    </row>
    <row r="786" spans="1:24" x14ac:dyDescent="0.25">
      <c r="A786">
        <v>794</v>
      </c>
      <c r="B786" t="s">
        <v>331</v>
      </c>
      <c r="C786">
        <v>100000</v>
      </c>
      <c r="D786">
        <v>229</v>
      </c>
      <c r="E786">
        <f>'Raw counts'!E786/'Raw counts'!E$1246*10000</f>
        <v>6.0986031672112135</v>
      </c>
      <c r="F786">
        <f>'Raw counts'!F786/'Raw counts'!F$1246*10000</f>
        <v>3.2674600172910964</v>
      </c>
      <c r="G786">
        <f>'Raw counts'!G786/'Raw counts'!G$1246*10000</f>
        <v>3.3522251386140138</v>
      </c>
      <c r="H786">
        <f>'Raw counts'!H786/'Raw counts'!H$1246*10000</f>
        <v>1.8697676662886922</v>
      </c>
      <c r="I786">
        <f>'Raw counts'!I786/'Raw counts'!I$1246*10000</f>
        <v>1.3843315057531353</v>
      </c>
      <c r="J786">
        <f>'Raw counts'!J786/'Raw counts'!J$1246*10000</f>
        <v>1.2871122349895772</v>
      </c>
      <c r="K786">
        <f>'Raw counts'!K786/'Raw counts'!K$1246*10000</f>
        <v>2.9205556093141092</v>
      </c>
      <c r="L786">
        <f>'Raw counts'!L786/'Raw counts'!L$1246*10000</f>
        <v>5.7592198393930643</v>
      </c>
      <c r="M786">
        <f>'Raw counts'!M786/'Raw counts'!M$1246*10000</f>
        <v>8.4821401931541036</v>
      </c>
      <c r="N786">
        <f>'Raw counts'!N786/'Raw counts'!N$1246*10000</f>
        <v>2.6419685723334934</v>
      </c>
      <c r="O786">
        <f>'Raw counts'!O786/'Raw counts'!O$1246*10000</f>
        <v>1.9010381436671997</v>
      </c>
      <c r="P786">
        <f>'Raw counts'!P786/'Raw counts'!P$1246*10000</f>
        <v>2.6176251769758467</v>
      </c>
      <c r="Q786">
        <f>'Raw counts'!Q786/'Raw counts'!Q$1246*10000</f>
        <v>5.7982305211501268</v>
      </c>
      <c r="R786">
        <f>'Raw counts'!R786/'Raw counts'!R$1246*10000</f>
        <v>2.4034251890257963</v>
      </c>
      <c r="S786">
        <f>'Raw counts'!S786/'Raw counts'!S$1246*10000</f>
        <v>8.2890054608919161</v>
      </c>
      <c r="T786">
        <f>'Raw counts'!T786/'Raw counts'!T$1246*10000</f>
        <v>2.0477913546344588E-2</v>
      </c>
      <c r="U786">
        <f t="shared" si="48"/>
        <v>1</v>
      </c>
      <c r="V786">
        <f t="shared" si="49"/>
        <v>0.88270402175396445</v>
      </c>
      <c r="W786">
        <f t="shared" si="50"/>
        <v>3.7063383944342503</v>
      </c>
      <c r="X786">
        <f t="shared" si="51"/>
        <v>3.5049670675428715</v>
      </c>
    </row>
    <row r="787" spans="1:24" x14ac:dyDescent="0.25">
      <c r="A787">
        <v>795</v>
      </c>
      <c r="B787" t="s">
        <v>332</v>
      </c>
      <c r="C787">
        <v>81500</v>
      </c>
      <c r="D787">
        <v>323</v>
      </c>
      <c r="E787">
        <f>'Raw counts'!E787/'Raw counts'!E$1246*10000</f>
        <v>2.0411246993428271</v>
      </c>
      <c r="F787">
        <f>'Raw counts'!F787/'Raw counts'!F$1246*10000</f>
        <v>47.467883748305475</v>
      </c>
      <c r="G787">
        <f>'Raw counts'!G787/'Raw counts'!G$1246*10000</f>
        <v>20.0588027894877</v>
      </c>
      <c r="H787">
        <f>'Raw counts'!H787/'Raw counts'!H$1246*10000</f>
        <v>1.0977345653694903</v>
      </c>
      <c r="I787">
        <f>'Raw counts'!I787/'Raw counts'!I$1246*10000</f>
        <v>4.5694194417542517</v>
      </c>
      <c r="J787">
        <f>'Raw counts'!J787/'Raw counts'!J$1246*10000</f>
        <v>92.588268959761891</v>
      </c>
      <c r="K787">
        <f>'Raw counts'!K787/'Raw counts'!K$1246*10000</f>
        <v>22.748665077368333</v>
      </c>
      <c r="L787">
        <f>'Raw counts'!L787/'Raw counts'!L$1246*10000</f>
        <v>47.762858526697947</v>
      </c>
      <c r="M787">
        <f>'Raw counts'!M787/'Raw counts'!M$1246*10000</f>
        <v>25.165103367026042</v>
      </c>
      <c r="N787">
        <f>'Raw counts'!N787/'Raw counts'!N$1246*10000</f>
        <v>11.022575111872081</v>
      </c>
      <c r="O787">
        <f>'Raw counts'!O787/'Raw counts'!O$1246*10000</f>
        <v>42.90598880067482</v>
      </c>
      <c r="P787">
        <f>'Raw counts'!P787/'Raw counts'!P$1246*10000</f>
        <v>32.242573235031394</v>
      </c>
      <c r="Q787">
        <f>'Raw counts'!Q787/'Raw counts'!Q$1246*10000</f>
        <v>32.836765650626553</v>
      </c>
      <c r="R787">
        <f>'Raw counts'!R787/'Raw counts'!R$1246*10000</f>
        <v>68.800613797817505</v>
      </c>
      <c r="S787">
        <f>'Raw counts'!S787/'Raw counts'!S$1246*10000</f>
        <v>40.748614960409242</v>
      </c>
      <c r="T787">
        <f>'Raw counts'!T787/'Raw counts'!T$1246*10000</f>
        <v>8.8464586520208623</v>
      </c>
      <c r="U787">
        <f t="shared" si="48"/>
        <v>1</v>
      </c>
      <c r="V787">
        <f t="shared" si="49"/>
        <v>0.4494906927408584</v>
      </c>
      <c r="W787">
        <f t="shared" si="50"/>
        <v>27.452243628698604</v>
      </c>
      <c r="X787">
        <f t="shared" si="51"/>
        <v>37.730169182763397</v>
      </c>
    </row>
    <row r="788" spans="1:24" x14ac:dyDescent="0.25">
      <c r="A788">
        <v>796</v>
      </c>
      <c r="B788" t="s">
        <v>966</v>
      </c>
      <c r="C788">
        <v>78200</v>
      </c>
      <c r="D788">
        <v>797</v>
      </c>
      <c r="E788">
        <f>'Raw counts'!E788/'Raw counts'!E$1246*10000</f>
        <v>0</v>
      </c>
      <c r="F788">
        <f>'Raw counts'!F788/'Raw counts'!F$1246*10000</f>
        <v>0</v>
      </c>
      <c r="G788">
        <f>'Raw counts'!G788/'Raw counts'!G$1246*10000</f>
        <v>0</v>
      </c>
      <c r="H788">
        <f>'Raw counts'!H788/'Raw counts'!H$1246*10000</f>
        <v>0</v>
      </c>
      <c r="I788">
        <f>'Raw counts'!I788/'Raw counts'!I$1246*10000</f>
        <v>0</v>
      </c>
      <c r="J788">
        <f>'Raw counts'!J788/'Raw counts'!J$1246*10000</f>
        <v>0</v>
      </c>
      <c r="K788">
        <f>'Raw counts'!K788/'Raw counts'!K$1246*10000</f>
        <v>0</v>
      </c>
      <c r="L788">
        <f>'Raw counts'!L788/'Raw counts'!L$1246*10000</f>
        <v>0</v>
      </c>
      <c r="M788">
        <f>'Raw counts'!M788/'Raw counts'!M$1246*10000</f>
        <v>0</v>
      </c>
      <c r="N788">
        <f>'Raw counts'!N788/'Raw counts'!N$1246*10000</f>
        <v>0</v>
      </c>
      <c r="O788">
        <f>'Raw counts'!O788/'Raw counts'!O$1246*10000</f>
        <v>0</v>
      </c>
      <c r="P788">
        <f>'Raw counts'!P788/'Raw counts'!P$1246*10000</f>
        <v>0</v>
      </c>
      <c r="Q788">
        <f>'Raw counts'!Q788/'Raw counts'!Q$1246*10000</f>
        <v>0</v>
      </c>
      <c r="R788">
        <f>'Raw counts'!R788/'Raw counts'!R$1246*10000</f>
        <v>0</v>
      </c>
      <c r="S788">
        <f>'Raw counts'!S788/'Raw counts'!S$1246*10000</f>
        <v>0</v>
      </c>
      <c r="T788">
        <f>'Raw counts'!T788/'Raw counts'!T$1246*10000</f>
        <v>0</v>
      </c>
      <c r="U788">
        <f t="shared" si="48"/>
        <v>0</v>
      </c>
      <c r="V788" t="str">
        <f t="shared" si="49"/>
        <v/>
      </c>
      <c r="W788">
        <f t="shared" si="50"/>
        <v>0</v>
      </c>
      <c r="X788">
        <f t="shared" si="51"/>
        <v>0</v>
      </c>
    </row>
    <row r="789" spans="1:24" x14ac:dyDescent="0.25">
      <c r="A789">
        <v>797</v>
      </c>
      <c r="B789" t="s">
        <v>333</v>
      </c>
      <c r="C789">
        <v>78100</v>
      </c>
      <c r="D789">
        <v>290</v>
      </c>
      <c r="E789">
        <f>'Raw counts'!E789/'Raw counts'!E$1246*10000</f>
        <v>42.472237979286554</v>
      </c>
      <c r="F789">
        <f>'Raw counts'!F789/'Raw counts'!F$1246*10000</f>
        <v>50.230115121304458</v>
      </c>
      <c r="G789">
        <f>'Raw counts'!G789/'Raw counts'!G$1246*10000</f>
        <v>46.514603254732911</v>
      </c>
      <c r="H789">
        <f>'Raw counts'!H789/'Raw counts'!H$1246*10000</f>
        <v>48.342541436464089</v>
      </c>
      <c r="I789">
        <f>'Raw counts'!I789/'Raw counts'!I$1246*10000</f>
        <v>52.103761836456428</v>
      </c>
      <c r="J789">
        <f>'Raw counts'!J789/'Raw counts'!J$1246*10000</f>
        <v>43.408608446090348</v>
      </c>
      <c r="K789">
        <f>'Raw counts'!K789/'Raw counts'!K$1246*10000</f>
        <v>44.031187780582997</v>
      </c>
      <c r="L789">
        <f>'Raw counts'!L789/'Raw counts'!L$1246*10000</f>
        <v>51.093573416146704</v>
      </c>
      <c r="M789">
        <f>'Raw counts'!M789/'Raw counts'!M$1246*10000</f>
        <v>49.503304624769726</v>
      </c>
      <c r="N789">
        <f>'Raw counts'!N789/'Raw counts'!N$1246*10000</f>
        <v>54.564098704573034</v>
      </c>
      <c r="O789">
        <f>'Raw counts'!O789/'Raw counts'!O$1246*10000</f>
        <v>49.396044602775873</v>
      </c>
      <c r="P789">
        <f>'Raw counts'!P789/'Raw counts'!P$1246*10000</f>
        <v>41.28482598515518</v>
      </c>
      <c r="Q789">
        <f>'Raw counts'!Q789/'Raw counts'!Q$1246*10000</f>
        <v>39.161656356217044</v>
      </c>
      <c r="R789">
        <f>'Raw counts'!R789/'Raw counts'!R$1246*10000</f>
        <v>40.935261072061159</v>
      </c>
      <c r="S789">
        <f>'Raw counts'!S789/'Raw counts'!S$1246*10000</f>
        <v>45.832991260874365</v>
      </c>
      <c r="T789">
        <f>'Raw counts'!T789/'Raw counts'!T$1246*10000</f>
        <v>41.181084141698967</v>
      </c>
      <c r="U789">
        <f t="shared" si="48"/>
        <v>1</v>
      </c>
      <c r="V789">
        <f t="shared" si="49"/>
        <v>2.2261097596200787E-2</v>
      </c>
      <c r="W789">
        <f t="shared" si="50"/>
        <v>48.226403260040726</v>
      </c>
      <c r="X789">
        <f t="shared" si="51"/>
        <v>42.965310569797104</v>
      </c>
    </row>
    <row r="790" spans="1:24" x14ac:dyDescent="0.25">
      <c r="A790">
        <v>798</v>
      </c>
      <c r="B790" t="s">
        <v>334</v>
      </c>
      <c r="C790">
        <v>100100</v>
      </c>
      <c r="D790">
        <v>967</v>
      </c>
      <c r="E790">
        <f>'Raw counts'!E790/'Raw counts'!E$1246*10000</f>
        <v>0.38147233458591673</v>
      </c>
      <c r="F790">
        <f>'Raw counts'!F790/'Raw counts'!F$1246*10000</f>
        <v>4.2495867276907323E-2</v>
      </c>
      <c r="G790">
        <f>'Raw counts'!G790/'Raw counts'!G$1246*10000</f>
        <v>0</v>
      </c>
      <c r="H790">
        <f>'Raw counts'!H790/'Raw counts'!H$1246*10000</f>
        <v>2.4126034403725058E-2</v>
      </c>
      <c r="I790">
        <f>'Raw counts'!I790/'Raw counts'!I$1246*10000</f>
        <v>0</v>
      </c>
      <c r="J790">
        <f>'Raw counts'!J790/'Raw counts'!J$1246*10000</f>
        <v>0.5687240108093482</v>
      </c>
      <c r="K790">
        <f>'Raw counts'!K790/'Raw counts'!K$1246*10000</f>
        <v>0</v>
      </c>
      <c r="L790">
        <f>'Raw counts'!L790/'Raw counts'!L$1246*10000</f>
        <v>1.0989324075166977</v>
      </c>
      <c r="M790">
        <f>'Raw counts'!M790/'Raw counts'!M$1246*10000</f>
        <v>0</v>
      </c>
      <c r="N790">
        <f>'Raw counts'!N790/'Raw counts'!N$1246*10000</f>
        <v>0.16463305643621176</v>
      </c>
      <c r="O790">
        <f>'Raw counts'!O790/'Raw counts'!O$1246*10000</f>
        <v>0.31389234465202603</v>
      </c>
      <c r="P790">
        <f>'Raw counts'!P790/'Raw counts'!P$1246*10000</f>
        <v>9.9529474409728001E-3</v>
      </c>
      <c r="Q790">
        <f>'Raw counts'!Q790/'Raw counts'!Q$1246*10000</f>
        <v>4.9684923060412389E-3</v>
      </c>
      <c r="R790">
        <f>'Raw counts'!R790/'Raw counts'!R$1246*10000</f>
        <v>0.14893019333706858</v>
      </c>
      <c r="S790">
        <f>'Raw counts'!S790/'Raw counts'!S$1246*10000</f>
        <v>0.62280778736209763</v>
      </c>
      <c r="T790">
        <f>'Raw counts'!T790/'Raw counts'!T$1246*10000</f>
        <v>6.1433740639033764E-2</v>
      </c>
      <c r="U790">
        <f t="shared" si="48"/>
        <v>1</v>
      </c>
      <c r="V790">
        <f t="shared" si="49"/>
        <v>0.84038751460961969</v>
      </c>
      <c r="W790">
        <f t="shared" si="50"/>
        <v>0.22803837110288069</v>
      </c>
      <c r="X790">
        <f t="shared" si="51"/>
        <v>0.19366425095620668</v>
      </c>
    </row>
    <row r="791" spans="1:24" x14ac:dyDescent="0.25">
      <c r="A791">
        <v>799</v>
      </c>
      <c r="B791" t="s">
        <v>967</v>
      </c>
      <c r="C791">
        <v>40600</v>
      </c>
      <c r="D791">
        <v>726</v>
      </c>
      <c r="E791">
        <f>'Raw counts'!E791/'Raw counts'!E$1246*10000</f>
        <v>0</v>
      </c>
      <c r="F791">
        <f>'Raw counts'!F791/'Raw counts'!F$1246*10000</f>
        <v>0</v>
      </c>
      <c r="G791">
        <f>'Raw counts'!G791/'Raw counts'!G$1246*10000</f>
        <v>0</v>
      </c>
      <c r="H791">
        <f>'Raw counts'!H791/'Raw counts'!H$1246*10000</f>
        <v>0</v>
      </c>
      <c r="I791">
        <f>'Raw counts'!I791/'Raw counts'!I$1246*10000</f>
        <v>0</v>
      </c>
      <c r="J791">
        <f>'Raw counts'!J791/'Raw counts'!J$1246*10000</f>
        <v>0</v>
      </c>
      <c r="K791">
        <f>'Raw counts'!K791/'Raw counts'!K$1246*10000</f>
        <v>0</v>
      </c>
      <c r="L791">
        <f>'Raw counts'!L791/'Raw counts'!L$1246*10000</f>
        <v>0</v>
      </c>
      <c r="M791">
        <f>'Raw counts'!M791/'Raw counts'!M$1246*10000</f>
        <v>0</v>
      </c>
      <c r="N791">
        <f>'Raw counts'!N791/'Raw counts'!N$1246*10000</f>
        <v>0</v>
      </c>
      <c r="O791">
        <f>'Raw counts'!O791/'Raw counts'!O$1246*10000</f>
        <v>0</v>
      </c>
      <c r="P791">
        <f>'Raw counts'!P791/'Raw counts'!P$1246*10000</f>
        <v>0</v>
      </c>
      <c r="Q791">
        <f>'Raw counts'!Q791/'Raw counts'!Q$1246*10000</f>
        <v>0</v>
      </c>
      <c r="R791">
        <f>'Raw counts'!R791/'Raw counts'!R$1246*10000</f>
        <v>0</v>
      </c>
      <c r="S791">
        <f>'Raw counts'!S791/'Raw counts'!S$1246*10000</f>
        <v>0</v>
      </c>
      <c r="T791">
        <f>'Raw counts'!T791/'Raw counts'!T$1246*10000</f>
        <v>0</v>
      </c>
      <c r="U791">
        <f t="shared" si="48"/>
        <v>0</v>
      </c>
      <c r="V791" t="str">
        <f t="shared" si="49"/>
        <v/>
      </c>
      <c r="W791">
        <f t="shared" si="50"/>
        <v>0</v>
      </c>
      <c r="X791">
        <f t="shared" si="51"/>
        <v>0</v>
      </c>
    </row>
    <row r="792" spans="1:24" x14ac:dyDescent="0.25">
      <c r="A792">
        <v>800</v>
      </c>
      <c r="B792" t="s">
        <v>335</v>
      </c>
      <c r="C792">
        <v>24900</v>
      </c>
      <c r="D792">
        <v>119</v>
      </c>
      <c r="E792">
        <f>'Raw counts'!E792/'Raw counts'!E$1246*10000</f>
        <v>9.7250674388591509</v>
      </c>
      <c r="F792">
        <f>'Raw counts'!F792/'Raw counts'!F$1246*10000</f>
        <v>11.05364725502667</v>
      </c>
      <c r="G792">
        <f>'Raw counts'!G792/'Raw counts'!G$1246*10000</f>
        <v>7.9491374218909225</v>
      </c>
      <c r="H792">
        <f>'Raw counts'!H792/'Raw counts'!H$1246*10000</f>
        <v>5.8746893773070523</v>
      </c>
      <c r="I792">
        <f>'Raw counts'!I792/'Raw counts'!I$1246*10000</f>
        <v>7.0848510802569011</v>
      </c>
      <c r="J792">
        <f>'Raw counts'!J792/'Raw counts'!J$1246*10000</f>
        <v>13.834959884004249</v>
      </c>
      <c r="K792">
        <f>'Raw counts'!K792/'Raw counts'!K$1246*10000</f>
        <v>14.80803797895206</v>
      </c>
      <c r="L792">
        <f>'Raw counts'!L792/'Raw counts'!L$1246*10000</f>
        <v>4.5381838310411773</v>
      </c>
      <c r="M792">
        <f>'Raw counts'!M792/'Raw counts'!M$1246*10000</f>
        <v>11.926144854495066</v>
      </c>
      <c r="N792">
        <f>'Raw counts'!N792/'Raw counts'!N$1246*10000</f>
        <v>4.6959619431090873</v>
      </c>
      <c r="O792">
        <f>'Raw counts'!O792/'Raw counts'!O$1246*10000</f>
        <v>9.5670849834786527</v>
      </c>
      <c r="P792">
        <f>'Raw counts'!P792/'Raw counts'!P$1246*10000</f>
        <v>9.9181121249293973</v>
      </c>
      <c r="Q792">
        <f>'Raw counts'!Q792/'Raw counts'!Q$1246*10000</f>
        <v>13.315559380190521</v>
      </c>
      <c r="R792">
        <f>'Raw counts'!R792/'Raw counts'!R$1246*10000</f>
        <v>14.215130177827787</v>
      </c>
      <c r="S792">
        <f>'Raw counts'!S792/'Raw counts'!S$1246*10000</f>
        <v>7.5303123381053618</v>
      </c>
      <c r="T792">
        <f>'Raw counts'!T792/'Raw counts'!T$1246*10000</f>
        <v>8.7304171419249101</v>
      </c>
      <c r="U792">
        <f t="shared" si="48"/>
        <v>1</v>
      </c>
      <c r="V792">
        <f t="shared" si="49"/>
        <v>0.43417024384617497</v>
      </c>
      <c r="W792">
        <f t="shared" si="50"/>
        <v>9.1490681064942336</v>
      </c>
      <c r="X792">
        <f t="shared" si="51"/>
        <v>10.546102691076106</v>
      </c>
    </row>
    <row r="793" spans="1:24" x14ac:dyDescent="0.25">
      <c r="A793">
        <v>801</v>
      </c>
      <c r="B793" t="s">
        <v>968</v>
      </c>
      <c r="C793">
        <v>13500</v>
      </c>
      <c r="D793">
        <v>669</v>
      </c>
      <c r="E793">
        <f>'Raw counts'!E793/'Raw counts'!E$1246*10000</f>
        <v>0</v>
      </c>
      <c r="F793">
        <f>'Raw counts'!F793/'Raw counts'!F$1246*10000</f>
        <v>0</v>
      </c>
      <c r="G793">
        <f>'Raw counts'!G793/'Raw counts'!G$1246*10000</f>
        <v>0</v>
      </c>
      <c r="H793">
        <f>'Raw counts'!H793/'Raw counts'!H$1246*10000</f>
        <v>0</v>
      </c>
      <c r="I793">
        <f>'Raw counts'!I793/'Raw counts'!I$1246*10000</f>
        <v>0</v>
      </c>
      <c r="J793">
        <f>'Raw counts'!J793/'Raw counts'!J$1246*10000</f>
        <v>0</v>
      </c>
      <c r="K793">
        <f>'Raw counts'!K793/'Raw counts'!K$1246*10000</f>
        <v>0</v>
      </c>
      <c r="L793">
        <f>'Raw counts'!L793/'Raw counts'!L$1246*10000</f>
        <v>0</v>
      </c>
      <c r="M793">
        <f>'Raw counts'!M793/'Raw counts'!M$1246*10000</f>
        <v>0</v>
      </c>
      <c r="N793">
        <f>'Raw counts'!N793/'Raw counts'!N$1246*10000</f>
        <v>0</v>
      </c>
      <c r="O793">
        <f>'Raw counts'!O793/'Raw counts'!O$1246*10000</f>
        <v>0</v>
      </c>
      <c r="P793">
        <f>'Raw counts'!P793/'Raw counts'!P$1246*10000</f>
        <v>0</v>
      </c>
      <c r="Q793">
        <f>'Raw counts'!Q793/'Raw counts'!Q$1246*10000</f>
        <v>0</v>
      </c>
      <c r="R793">
        <f>'Raw counts'!R793/'Raw counts'!R$1246*10000</f>
        <v>0</v>
      </c>
      <c r="S793">
        <f>'Raw counts'!S793/'Raw counts'!S$1246*10000</f>
        <v>0</v>
      </c>
      <c r="T793">
        <f>'Raw counts'!T793/'Raw counts'!T$1246*10000</f>
        <v>0</v>
      </c>
      <c r="U793">
        <f t="shared" si="48"/>
        <v>0</v>
      </c>
      <c r="V793" t="str">
        <f t="shared" si="49"/>
        <v/>
      </c>
      <c r="W793">
        <f t="shared" si="50"/>
        <v>0</v>
      </c>
      <c r="X793">
        <f t="shared" si="51"/>
        <v>0</v>
      </c>
    </row>
    <row r="794" spans="1:24" x14ac:dyDescent="0.25">
      <c r="A794">
        <v>802</v>
      </c>
      <c r="B794" t="s">
        <v>336</v>
      </c>
      <c r="C794">
        <v>115100</v>
      </c>
      <c r="D794">
        <v>1083</v>
      </c>
      <c r="E794">
        <f>'Raw counts'!E794/'Raw counts'!E$1246*10000</f>
        <v>7.5997215747376137</v>
      </c>
      <c r="F794">
        <f>'Raw counts'!F794/'Raw counts'!F$1246*10000</f>
        <v>6.0769090205977463</v>
      </c>
      <c r="G794">
        <f>'Raw counts'!G794/'Raw counts'!G$1246*10000</f>
        <v>4.2944185947333366</v>
      </c>
      <c r="H794">
        <f>'Raw counts'!H794/'Raw counts'!H$1246*10000</f>
        <v>2.4306979661752997</v>
      </c>
      <c r="I794">
        <f>'Raw counts'!I794/'Raw counts'!I$1246*10000</f>
        <v>0.64151947827584321</v>
      </c>
      <c r="J794">
        <f>'Raw counts'!J794/'Raw counts'!J$1246*10000</f>
        <v>0.60464342201835963</v>
      </c>
      <c r="K794">
        <f>'Raw counts'!K794/'Raw counts'!K$1246*10000</f>
        <v>2.5745460090138432</v>
      </c>
      <c r="L794">
        <f>'Raw counts'!L794/'Raw counts'!L$1246*10000</f>
        <v>5.2775889694320419</v>
      </c>
      <c r="M794">
        <f>'Raw counts'!M794/'Raw counts'!M$1246*10000</f>
        <v>3.290558909102999</v>
      </c>
      <c r="N794">
        <f>'Raw counts'!N794/'Raw counts'!N$1246*10000</f>
        <v>14.542586651865371</v>
      </c>
      <c r="O794">
        <f>'Raw counts'!O794/'Raw counts'!O$1246*10000</f>
        <v>3.532394132069983</v>
      </c>
      <c r="P794">
        <f>'Raw counts'!P794/'Raw counts'!P$1246*10000</f>
        <v>5.4193798816096903</v>
      </c>
      <c r="Q794">
        <f>'Raw counts'!Q794/'Raw counts'!Q$1246*10000</f>
        <v>2.7674502144649704</v>
      </c>
      <c r="R794">
        <f>'Raw counts'!R794/'Raw counts'!R$1246*10000</f>
        <v>2.8707578646697014</v>
      </c>
      <c r="S794">
        <f>'Raw counts'!S794/'Raw counts'!S$1246*10000</f>
        <v>6.7659573263427877</v>
      </c>
      <c r="T794">
        <f>'Raw counts'!T794/'Raw counts'!T$1246*10000</f>
        <v>2.1843107782767563</v>
      </c>
      <c r="U794">
        <f t="shared" si="48"/>
        <v>1</v>
      </c>
      <c r="V794">
        <f t="shared" si="49"/>
        <v>0.65812661571648434</v>
      </c>
      <c r="W794">
        <f t="shared" si="50"/>
        <v>4.733319059595245</v>
      </c>
      <c r="X794">
        <f t="shared" si="51"/>
        <v>3.923375032905648</v>
      </c>
    </row>
    <row r="795" spans="1:24" x14ac:dyDescent="0.25">
      <c r="A795">
        <v>803</v>
      </c>
      <c r="B795" t="s">
        <v>337</v>
      </c>
      <c r="C795">
        <v>51600</v>
      </c>
      <c r="D795">
        <v>623</v>
      </c>
      <c r="E795">
        <f>'Raw counts'!E795/'Raw counts'!E$1246*10000</f>
        <v>52.430152167828012</v>
      </c>
      <c r="F795">
        <f>'Raw counts'!F795/'Raw counts'!F$1246*10000</f>
        <v>48.728594477520396</v>
      </c>
      <c r="G795">
        <f>'Raw counts'!G795/'Raw counts'!G$1246*10000</f>
        <v>52.326449205111054</v>
      </c>
      <c r="H795">
        <f>'Raw counts'!H795/'Raw counts'!H$1246*10000</f>
        <v>57.962797654949455</v>
      </c>
      <c r="I795">
        <f>'Raw counts'!I795/'Raw counts'!I$1246*10000</f>
        <v>39.96553802381613</v>
      </c>
      <c r="J795">
        <f>'Raw counts'!J795/'Raw counts'!J$1246*10000</f>
        <v>28.310482601235869</v>
      </c>
      <c r="K795">
        <f>'Raw counts'!K795/'Raw counts'!K$1246*10000</f>
        <v>52.48203242520475</v>
      </c>
      <c r="L795">
        <f>'Raw counts'!L795/'Raw counts'!L$1246*10000</f>
        <v>46.677493185940719</v>
      </c>
      <c r="M795">
        <f>'Raw counts'!M795/'Raw counts'!M$1246*10000</f>
        <v>55.60703565823539</v>
      </c>
      <c r="N795">
        <f>'Raw counts'!N795/'Raw counts'!N$1246*10000</f>
        <v>51.294956583911123</v>
      </c>
      <c r="O795">
        <f>'Raw counts'!O795/'Raw counts'!O$1246*10000</f>
        <v>39.930643054888719</v>
      </c>
      <c r="P795">
        <f>'Raw counts'!P795/'Raw counts'!P$1246*10000</f>
        <v>46.28618207424401</v>
      </c>
      <c r="Q795">
        <f>'Raw counts'!Q795/'Raw counts'!Q$1246*10000</f>
        <v>52.442436290265277</v>
      </c>
      <c r="R795">
        <f>'Raw counts'!R795/'Raw counts'!R$1246*10000</f>
        <v>49.634838572509231</v>
      </c>
      <c r="S795">
        <f>'Raw counts'!S795/'Raw counts'!S$1246*10000</f>
        <v>41.97158297922936</v>
      </c>
      <c r="T795">
        <f>'Raw counts'!T795/'Raw counts'!T$1246*10000</f>
        <v>68.573706495525926</v>
      </c>
      <c r="U795">
        <f t="shared" si="48"/>
        <v>1</v>
      </c>
      <c r="V795">
        <f t="shared" si="49"/>
        <v>0.80167599778120258</v>
      </c>
      <c r="W795">
        <f t="shared" si="50"/>
        <v>48.578553198375289</v>
      </c>
      <c r="X795">
        <f t="shared" si="51"/>
        <v>49.806564911110421</v>
      </c>
    </row>
    <row r="796" spans="1:24" x14ac:dyDescent="0.25">
      <c r="A796">
        <v>804</v>
      </c>
      <c r="B796" t="s">
        <v>338</v>
      </c>
      <c r="C796">
        <v>78300</v>
      </c>
      <c r="D796">
        <v>797</v>
      </c>
      <c r="E796">
        <f>'Raw counts'!E796/'Raw counts'!E$1246*10000</f>
        <v>2.5811309911592546</v>
      </c>
      <c r="F796">
        <f>'Raw counts'!F796/'Raw counts'!F$1246*10000</f>
        <v>2.6583525863220916</v>
      </c>
      <c r="G796">
        <f>'Raw counts'!G796/'Raw counts'!G$1246*10000</f>
        <v>3.3423073127601262</v>
      </c>
      <c r="H796">
        <f>'Raw counts'!H796/'Raw counts'!H$1246*10000</f>
        <v>3.0821008950758766</v>
      </c>
      <c r="I796">
        <f>'Raw counts'!I796/'Raw counts'!I$1246*10000</f>
        <v>3.7647064119871851</v>
      </c>
      <c r="J796">
        <f>'Raw counts'!J796/'Raw counts'!J$1246*10000</f>
        <v>1.3649376259424357</v>
      </c>
      <c r="K796">
        <f>'Raw counts'!K796/'Raw counts'!K$1246*10000</f>
        <v>1.7652354184810177</v>
      </c>
      <c r="L796">
        <f>'Raw counts'!L796/'Raw counts'!L$1246*10000</f>
        <v>1.8722552128062258</v>
      </c>
      <c r="M796">
        <f>'Raw counts'!M796/'Raw counts'!M$1246*10000</f>
        <v>0.37508961658168893</v>
      </c>
      <c r="N796">
        <f>'Raw counts'!N796/'Raw counts'!N$1246*10000</f>
        <v>3.6454462496589746</v>
      </c>
      <c r="O796">
        <f>'Raw counts'!O796/'Raw counts'!O$1246*10000</f>
        <v>2.5022967193386862</v>
      </c>
      <c r="P796">
        <f>'Raw counts'!P796/'Raw counts'!P$1246*10000</f>
        <v>3.1650372862293508</v>
      </c>
      <c r="Q796">
        <f>'Raw counts'!Q796/'Raw counts'!Q$1246*10000</f>
        <v>2.3153174146152176</v>
      </c>
      <c r="R796">
        <f>'Raw counts'!R796/'Raw counts'!R$1246*10000</f>
        <v>2.8707578646697014</v>
      </c>
      <c r="S796">
        <f>'Raw counts'!S796/'Raw counts'!S$1246*10000</f>
        <v>2.525202483304505</v>
      </c>
      <c r="T796">
        <f>'Raw counts'!T796/'Raw counts'!T$1246*10000</f>
        <v>0.5529036657513039</v>
      </c>
      <c r="U796">
        <f t="shared" si="48"/>
        <v>1</v>
      </c>
      <c r="V796">
        <f t="shared" si="49"/>
        <v>0.82049191735542881</v>
      </c>
      <c r="W796">
        <f t="shared" si="50"/>
        <v>2.4451562320774878</v>
      </c>
      <c r="X796">
        <f t="shared" si="51"/>
        <v>2.3219192389847936</v>
      </c>
    </row>
    <row r="797" spans="1:24" x14ac:dyDescent="0.25">
      <c r="A797">
        <v>805</v>
      </c>
      <c r="B797" t="s">
        <v>339</v>
      </c>
      <c r="C797">
        <v>17700</v>
      </c>
      <c r="D797">
        <v>533</v>
      </c>
      <c r="E797">
        <f>'Raw counts'!E797/'Raw counts'!E$1246*10000</f>
        <v>3.7701356703880862</v>
      </c>
      <c r="F797">
        <f>'Raw counts'!F797/'Raw counts'!F$1246*10000</f>
        <v>2.8236142923989531</v>
      </c>
      <c r="G797">
        <f>'Raw counts'!G797/'Raw counts'!G$1246*10000</f>
        <v>1.4132901841789851</v>
      </c>
      <c r="H797">
        <f>'Raw counts'!H797/'Raw counts'!H$1246*10000</f>
        <v>2.6297377500060315</v>
      </c>
      <c r="I797">
        <f>'Raw counts'!I797/'Raw counts'!I$1246*10000</f>
        <v>1.7951290664034563</v>
      </c>
      <c r="J797">
        <f>'Raw counts'!J797/'Raw counts'!J$1246*10000</f>
        <v>2.5442916273049785</v>
      </c>
      <c r="K797">
        <f>'Raw counts'!K797/'Raw counts'!K$1246*10000</f>
        <v>2.4279317715984763</v>
      </c>
      <c r="L797">
        <f>'Raw counts'!L797/'Raw counts'!L$1246*10000</f>
        <v>2.3538860827672474</v>
      </c>
      <c r="M797">
        <f>'Raw counts'!M797/'Raw counts'!M$1246*10000</f>
        <v>13.886840577535713</v>
      </c>
      <c r="N797">
        <f>'Raw counts'!N797/'Raw counts'!N$1246*10000</f>
        <v>2.1559090723789636</v>
      </c>
      <c r="O797">
        <f>'Raw counts'!O797/'Raw counts'!O$1246*10000</f>
        <v>1.954090370932331</v>
      </c>
      <c r="P797">
        <f>'Raw counts'!P797/'Raw counts'!P$1246*10000</f>
        <v>0.58224742529690887</v>
      </c>
      <c r="Q797">
        <f>'Raw counts'!Q797/'Raw counts'!Q$1246*10000</f>
        <v>0.46206978446183528</v>
      </c>
      <c r="R797">
        <f>'Raw counts'!R797/'Raw counts'!R$1246*10000</f>
        <v>0.68302467978724546</v>
      </c>
      <c r="S797">
        <f>'Raw counts'!S797/'Raw counts'!S$1246*10000</f>
        <v>2.0439419203428839</v>
      </c>
      <c r="T797">
        <f>'Raw counts'!T797/'Raw counts'!T$1246*10000</f>
        <v>6.6894517584725657</v>
      </c>
      <c r="U797">
        <f t="shared" si="48"/>
        <v>1</v>
      </c>
      <c r="V797">
        <f t="shared" si="49"/>
        <v>0.38592247894197917</v>
      </c>
      <c r="W797">
        <f t="shared" si="50"/>
        <v>3.5800766094960883</v>
      </c>
      <c r="X797">
        <f t="shared" si="51"/>
        <v>2.0691376565489619</v>
      </c>
    </row>
    <row r="798" spans="1:24" x14ac:dyDescent="0.25">
      <c r="A798">
        <v>806</v>
      </c>
      <c r="B798" t="s">
        <v>340</v>
      </c>
      <c r="C798">
        <v>7900</v>
      </c>
      <c r="D798">
        <v>378</v>
      </c>
      <c r="E798">
        <f>'Raw counts'!E798/'Raw counts'!E$1246*10000</f>
        <v>31.815783541698146</v>
      </c>
      <c r="F798">
        <f>'Raw counts'!F798/'Raw counts'!F$1246*10000</f>
        <v>23.16024766591449</v>
      </c>
      <c r="G798">
        <f>'Raw counts'!G798/'Raw counts'!G$1246*10000</f>
        <v>28.761694976274082</v>
      </c>
      <c r="H798">
        <f>'Raw counts'!H798/'Raw counts'!H$1246*10000</f>
        <v>42.992593307438057</v>
      </c>
      <c r="I798">
        <f>'Raw counts'!I798/'Raw counts'!I$1246*10000</f>
        <v>37.123719282331038</v>
      </c>
      <c r="J798">
        <f>'Raw counts'!J798/'Raw counts'!J$1246*10000</f>
        <v>42.540556008539241</v>
      </c>
      <c r="K798">
        <f>'Raw counts'!K798/'Raw counts'!K$1246*10000</f>
        <v>26.930103128454597</v>
      </c>
      <c r="L798">
        <f>'Raw counts'!L798/'Raw counts'!L$1246*10000</f>
        <v>27.547929055094503</v>
      </c>
      <c r="M798">
        <f>'Raw counts'!M798/'Raw counts'!M$1246*10000</f>
        <v>58.565128770822803</v>
      </c>
      <c r="N798">
        <f>'Raw counts'!N798/'Raw counts'!N$1246*10000</f>
        <v>66.394159759917969</v>
      </c>
      <c r="O798">
        <f>'Raw counts'!O798/'Raw counts'!O$1246*10000</f>
        <v>31.879967567405064</v>
      </c>
      <c r="P798">
        <f>'Raw counts'!P798/'Raw counts'!P$1246*10000</f>
        <v>22.97637916748571</v>
      </c>
      <c r="Q798">
        <f>'Raw counts'!Q798/'Raw counts'!Q$1246*10000</f>
        <v>30.099126389997828</v>
      </c>
      <c r="R798">
        <f>'Raw counts'!R798/'Raw counts'!R$1246*10000</f>
        <v>30.535825158007235</v>
      </c>
      <c r="S798">
        <f>'Raw counts'!S798/'Raw counts'!S$1246*10000</f>
        <v>24.453698487426358</v>
      </c>
      <c r="T798">
        <f>'Raw counts'!T798/'Raw counts'!T$1246*10000</f>
        <v>55.829618298517467</v>
      </c>
      <c r="U798">
        <f t="shared" si="48"/>
        <v>1</v>
      </c>
      <c r="V798">
        <f t="shared" si="49"/>
        <v>0.40795662416943368</v>
      </c>
      <c r="W798">
        <f t="shared" si="50"/>
        <v>38.58319154964849</v>
      </c>
      <c r="X798">
        <f t="shared" si="51"/>
        <v>32.629102511473278</v>
      </c>
    </row>
    <row r="799" spans="1:24" x14ac:dyDescent="0.25">
      <c r="A799">
        <v>807</v>
      </c>
      <c r="B799" t="s">
        <v>969</v>
      </c>
      <c r="C799">
        <v>40700</v>
      </c>
      <c r="D799">
        <v>799</v>
      </c>
      <c r="E799">
        <f>'Raw counts'!E799/'Raw counts'!E$1246*10000</f>
        <v>0</v>
      </c>
      <c r="F799">
        <f>'Raw counts'!F799/'Raw counts'!F$1246*10000</f>
        <v>0</v>
      </c>
      <c r="G799">
        <f>'Raw counts'!G799/'Raw counts'!G$1246*10000</f>
        <v>0</v>
      </c>
      <c r="H799">
        <f>'Raw counts'!H799/'Raw counts'!H$1246*10000</f>
        <v>0</v>
      </c>
      <c r="I799">
        <f>'Raw counts'!I799/'Raw counts'!I$1246*10000</f>
        <v>0</v>
      </c>
      <c r="J799">
        <f>'Raw counts'!J799/'Raw counts'!J$1246*10000</f>
        <v>0</v>
      </c>
      <c r="K799">
        <f>'Raw counts'!K799/'Raw counts'!K$1246*10000</f>
        <v>0</v>
      </c>
      <c r="L799">
        <f>'Raw counts'!L799/'Raw counts'!L$1246*10000</f>
        <v>0</v>
      </c>
      <c r="M799">
        <f>'Raw counts'!M799/'Raw counts'!M$1246*10000</f>
        <v>0</v>
      </c>
      <c r="N799">
        <f>'Raw counts'!N799/'Raw counts'!N$1246*10000</f>
        <v>0</v>
      </c>
      <c r="O799">
        <f>'Raw counts'!O799/'Raw counts'!O$1246*10000</f>
        <v>0</v>
      </c>
      <c r="P799">
        <f>'Raw counts'!P799/'Raw counts'!P$1246*10000</f>
        <v>0</v>
      </c>
      <c r="Q799">
        <f>'Raw counts'!Q799/'Raw counts'!Q$1246*10000</f>
        <v>0</v>
      </c>
      <c r="R799">
        <f>'Raw counts'!R799/'Raw counts'!R$1246*10000</f>
        <v>0</v>
      </c>
      <c r="S799">
        <f>'Raw counts'!S799/'Raw counts'!S$1246*10000</f>
        <v>0</v>
      </c>
      <c r="T799">
        <f>'Raw counts'!T799/'Raw counts'!T$1246*10000</f>
        <v>0</v>
      </c>
      <c r="U799">
        <f t="shared" si="48"/>
        <v>0</v>
      </c>
      <c r="V799" t="str">
        <f t="shared" si="49"/>
        <v/>
      </c>
      <c r="W799">
        <f t="shared" si="50"/>
        <v>0</v>
      </c>
      <c r="X799">
        <f t="shared" si="51"/>
        <v>0</v>
      </c>
    </row>
    <row r="800" spans="1:24" x14ac:dyDescent="0.25">
      <c r="A800">
        <v>808</v>
      </c>
      <c r="B800" t="s">
        <v>970</v>
      </c>
      <c r="C800">
        <v>101400</v>
      </c>
      <c r="D800">
        <v>967</v>
      </c>
      <c r="E800">
        <f>'Raw counts'!E800/'Raw counts'!E$1246*10000</f>
        <v>0</v>
      </c>
      <c r="F800">
        <f>'Raw counts'!F800/'Raw counts'!F$1246*10000</f>
        <v>0</v>
      </c>
      <c r="G800">
        <f>'Raw counts'!G800/'Raw counts'!G$1246*10000</f>
        <v>0</v>
      </c>
      <c r="H800">
        <f>'Raw counts'!H800/'Raw counts'!H$1246*10000</f>
        <v>0</v>
      </c>
      <c r="I800">
        <f>'Raw counts'!I800/'Raw counts'!I$1246*10000</f>
        <v>0</v>
      </c>
      <c r="J800">
        <f>'Raw counts'!J800/'Raw counts'!J$1246*10000</f>
        <v>0</v>
      </c>
      <c r="K800">
        <f>'Raw counts'!K800/'Raw counts'!K$1246*10000</f>
        <v>0</v>
      </c>
      <c r="L800">
        <f>'Raw counts'!L800/'Raw counts'!L$1246*10000</f>
        <v>0</v>
      </c>
      <c r="M800">
        <f>'Raw counts'!M800/'Raw counts'!M$1246*10000</f>
        <v>0</v>
      </c>
      <c r="N800">
        <f>'Raw counts'!N800/'Raw counts'!N$1246*10000</f>
        <v>0</v>
      </c>
      <c r="O800">
        <f>'Raw counts'!O800/'Raw counts'!O$1246*10000</f>
        <v>0</v>
      </c>
      <c r="P800">
        <f>'Raw counts'!P800/'Raw counts'!P$1246*10000</f>
        <v>0</v>
      </c>
      <c r="Q800">
        <f>'Raw counts'!Q800/'Raw counts'!Q$1246*10000</f>
        <v>0</v>
      </c>
      <c r="R800">
        <f>'Raw counts'!R800/'Raw counts'!R$1246*10000</f>
        <v>0</v>
      </c>
      <c r="S800">
        <f>'Raw counts'!S800/'Raw counts'!S$1246*10000</f>
        <v>0</v>
      </c>
      <c r="T800">
        <f>'Raw counts'!T800/'Raw counts'!T$1246*10000</f>
        <v>0</v>
      </c>
      <c r="U800">
        <f t="shared" si="48"/>
        <v>0</v>
      </c>
      <c r="V800" t="str">
        <f t="shared" si="49"/>
        <v/>
      </c>
      <c r="W800">
        <f t="shared" si="50"/>
        <v>0</v>
      </c>
      <c r="X800">
        <f t="shared" si="51"/>
        <v>0</v>
      </c>
    </row>
    <row r="801" spans="1:24" x14ac:dyDescent="0.25">
      <c r="A801">
        <v>809</v>
      </c>
      <c r="B801" t="s">
        <v>971</v>
      </c>
      <c r="C801">
        <v>52800</v>
      </c>
      <c r="D801">
        <v>803</v>
      </c>
      <c r="E801">
        <f>'Raw counts'!E801/'Raw counts'!E$1246*10000</f>
        <v>0</v>
      </c>
      <c r="F801">
        <f>'Raw counts'!F801/'Raw counts'!F$1246*10000</f>
        <v>0</v>
      </c>
      <c r="G801">
        <f>'Raw counts'!G801/'Raw counts'!G$1246*10000</f>
        <v>0</v>
      </c>
      <c r="H801">
        <f>'Raw counts'!H801/'Raw counts'!H$1246*10000</f>
        <v>0</v>
      </c>
      <c r="I801">
        <f>'Raw counts'!I801/'Raw counts'!I$1246*10000</f>
        <v>0</v>
      </c>
      <c r="J801">
        <f>'Raw counts'!J801/'Raw counts'!J$1246*10000</f>
        <v>0</v>
      </c>
      <c r="K801">
        <f>'Raw counts'!K801/'Raw counts'!K$1246*10000</f>
        <v>0</v>
      </c>
      <c r="L801">
        <f>'Raw counts'!L801/'Raw counts'!L$1246*10000</f>
        <v>0</v>
      </c>
      <c r="M801">
        <f>'Raw counts'!M801/'Raw counts'!M$1246*10000</f>
        <v>0</v>
      </c>
      <c r="N801">
        <f>'Raw counts'!N801/'Raw counts'!N$1246*10000</f>
        <v>0</v>
      </c>
      <c r="O801">
        <f>'Raw counts'!O801/'Raw counts'!O$1246*10000</f>
        <v>0</v>
      </c>
      <c r="P801">
        <f>'Raw counts'!P801/'Raw counts'!P$1246*10000</f>
        <v>0</v>
      </c>
      <c r="Q801">
        <f>'Raw counts'!Q801/'Raw counts'!Q$1246*10000</f>
        <v>0</v>
      </c>
      <c r="R801">
        <f>'Raw counts'!R801/'Raw counts'!R$1246*10000</f>
        <v>0</v>
      </c>
      <c r="S801">
        <f>'Raw counts'!S801/'Raw counts'!S$1246*10000</f>
        <v>0</v>
      </c>
      <c r="T801">
        <f>'Raw counts'!T801/'Raw counts'!T$1246*10000</f>
        <v>0</v>
      </c>
      <c r="U801">
        <f t="shared" si="48"/>
        <v>0</v>
      </c>
      <c r="V801" t="str">
        <f t="shared" si="49"/>
        <v/>
      </c>
      <c r="W801">
        <f t="shared" si="50"/>
        <v>0</v>
      </c>
      <c r="X801">
        <f t="shared" si="51"/>
        <v>0</v>
      </c>
    </row>
    <row r="802" spans="1:24" x14ac:dyDescent="0.25">
      <c r="A802">
        <v>810</v>
      </c>
      <c r="B802" t="s">
        <v>341</v>
      </c>
      <c r="C802">
        <v>19900</v>
      </c>
      <c r="D802">
        <v>48</v>
      </c>
      <c r="E802">
        <f>'Raw counts'!E802/'Raw counts'!E$1246*10000</f>
        <v>11.488757713048582</v>
      </c>
      <c r="F802">
        <f>'Raw counts'!F802/'Raw counts'!F$1246*10000</f>
        <v>6.1430137030284921</v>
      </c>
      <c r="G802">
        <f>'Raw counts'!G802/'Raw counts'!G$1246*10000</f>
        <v>6.3176550689264097</v>
      </c>
      <c r="H802">
        <f>'Raw counts'!H802/'Raw counts'!H$1246*10000</f>
        <v>6.2788004535694473</v>
      </c>
      <c r="I802">
        <f>'Raw counts'!I802/'Raw counts'!I$1246*10000</f>
        <v>0.99041603663638966</v>
      </c>
      <c r="J802">
        <f>'Raw counts'!J802/'Raw counts'!J$1246*10000</f>
        <v>7.4891972370788897</v>
      </c>
      <c r="K802">
        <f>'Raw counts'!K802/'Raw counts'!K$1246*10000</f>
        <v>21.70477170697092</v>
      </c>
      <c r="L802">
        <f>'Raw counts'!L802/'Raw counts'!L$1246*10000</f>
        <v>4.0633364944598886</v>
      </c>
      <c r="M802">
        <f>'Raw counts'!M802/'Raw counts'!M$1246*10000</f>
        <v>6.1463548535317667</v>
      </c>
      <c r="N802">
        <f>'Raw counts'!N802/'Raw counts'!N$1246*10000</f>
        <v>2.9712346852059168</v>
      </c>
      <c r="O802">
        <f>'Raw counts'!O802/'Raw counts'!O$1246*10000</f>
        <v>2.8073470261131903</v>
      </c>
      <c r="P802">
        <f>'Raw counts'!P802/'Raw counts'!P$1246*10000</f>
        <v>3.7323552903648003</v>
      </c>
      <c r="Q802">
        <f>'Raw counts'!Q802/'Raw counts'!Q$1246*10000</f>
        <v>6.4192920594052811</v>
      </c>
      <c r="R802">
        <f>'Raw counts'!R802/'Raw counts'!R$1246*10000</f>
        <v>5.2793185776036724</v>
      </c>
      <c r="S802">
        <f>'Raw counts'!S802/'Raw counts'!S$1246*10000</f>
        <v>4.3086975107505117</v>
      </c>
      <c r="T802">
        <f>'Raw counts'!T802/'Raw counts'!T$1246*10000</f>
        <v>3.1809025708655261</v>
      </c>
      <c r="U802">
        <f t="shared" si="48"/>
        <v>1</v>
      </c>
      <c r="V802">
        <f t="shared" si="49"/>
        <v>0.2254620353625231</v>
      </c>
      <c r="W802">
        <f t="shared" si="50"/>
        <v>7.3593537952456698</v>
      </c>
      <c r="X802">
        <f t="shared" si="51"/>
        <v>4.2879855058504974</v>
      </c>
    </row>
    <row r="803" spans="1:24" x14ac:dyDescent="0.25">
      <c r="A803">
        <v>811</v>
      </c>
      <c r="B803" t="s">
        <v>972</v>
      </c>
      <c r="C803">
        <v>79200</v>
      </c>
      <c r="D803">
        <v>4</v>
      </c>
      <c r="E803">
        <f>'Raw counts'!E803/'Raw counts'!E$1246*10000</f>
        <v>0</v>
      </c>
      <c r="F803">
        <f>'Raw counts'!F803/'Raw counts'!F$1246*10000</f>
        <v>0</v>
      </c>
      <c r="G803">
        <f>'Raw counts'!G803/'Raw counts'!G$1246*10000</f>
        <v>0</v>
      </c>
      <c r="H803">
        <f>'Raw counts'!H803/'Raw counts'!H$1246*10000</f>
        <v>0</v>
      </c>
      <c r="I803">
        <f>'Raw counts'!I803/'Raw counts'!I$1246*10000</f>
        <v>0</v>
      </c>
      <c r="J803">
        <f>'Raw counts'!J803/'Raw counts'!J$1246*10000</f>
        <v>0</v>
      </c>
      <c r="K803">
        <f>'Raw counts'!K803/'Raw counts'!K$1246*10000</f>
        <v>0</v>
      </c>
      <c r="L803">
        <f>'Raw counts'!L803/'Raw counts'!L$1246*10000</f>
        <v>0</v>
      </c>
      <c r="M803">
        <f>'Raw counts'!M803/'Raw counts'!M$1246*10000</f>
        <v>0</v>
      </c>
      <c r="N803">
        <f>'Raw counts'!N803/'Raw counts'!N$1246*10000</f>
        <v>0</v>
      </c>
      <c r="O803">
        <f>'Raw counts'!O803/'Raw counts'!O$1246*10000</f>
        <v>0</v>
      </c>
      <c r="P803">
        <f>'Raw counts'!P803/'Raw counts'!P$1246*10000</f>
        <v>0</v>
      </c>
      <c r="Q803">
        <f>'Raw counts'!Q803/'Raw counts'!Q$1246*10000</f>
        <v>0</v>
      </c>
      <c r="R803">
        <f>'Raw counts'!R803/'Raw counts'!R$1246*10000</f>
        <v>0</v>
      </c>
      <c r="S803">
        <f>'Raw counts'!S803/'Raw counts'!S$1246*10000</f>
        <v>0</v>
      </c>
      <c r="T803">
        <f>'Raw counts'!T803/'Raw counts'!T$1246*10000</f>
        <v>0</v>
      </c>
      <c r="U803">
        <f t="shared" si="48"/>
        <v>0</v>
      </c>
      <c r="V803" t="str">
        <f t="shared" si="49"/>
        <v/>
      </c>
      <c r="W803">
        <f t="shared" si="50"/>
        <v>0</v>
      </c>
      <c r="X803">
        <f t="shared" si="51"/>
        <v>0</v>
      </c>
    </row>
    <row r="804" spans="1:24" x14ac:dyDescent="0.25">
      <c r="A804">
        <v>812</v>
      </c>
      <c r="B804" t="s">
        <v>973</v>
      </c>
      <c r="C804">
        <v>104600</v>
      </c>
      <c r="D804">
        <v>326</v>
      </c>
      <c r="E804">
        <f>'Raw counts'!E804/'Raw counts'!E$1246*10000</f>
        <v>0</v>
      </c>
      <c r="F804">
        <f>'Raw counts'!F804/'Raw counts'!F$1246*10000</f>
        <v>0</v>
      </c>
      <c r="G804">
        <f>'Raw counts'!G804/'Raw counts'!G$1246*10000</f>
        <v>0</v>
      </c>
      <c r="H804">
        <f>'Raw counts'!H804/'Raw counts'!H$1246*10000</f>
        <v>0</v>
      </c>
      <c r="I804">
        <f>'Raw counts'!I804/'Raw counts'!I$1246*10000</f>
        <v>0</v>
      </c>
      <c r="J804">
        <f>'Raw counts'!J804/'Raw counts'!J$1246*10000</f>
        <v>0</v>
      </c>
      <c r="K804">
        <f>'Raw counts'!K804/'Raw counts'!K$1246*10000</f>
        <v>0</v>
      </c>
      <c r="L804">
        <f>'Raw counts'!L804/'Raw counts'!L$1246*10000</f>
        <v>0</v>
      </c>
      <c r="M804">
        <f>'Raw counts'!M804/'Raw counts'!M$1246*10000</f>
        <v>0</v>
      </c>
      <c r="N804">
        <f>'Raw counts'!N804/'Raw counts'!N$1246*10000</f>
        <v>0</v>
      </c>
      <c r="O804">
        <f>'Raw counts'!O804/'Raw counts'!O$1246*10000</f>
        <v>0</v>
      </c>
      <c r="P804">
        <f>'Raw counts'!P804/'Raw counts'!P$1246*10000</f>
        <v>0</v>
      </c>
      <c r="Q804">
        <f>'Raw counts'!Q804/'Raw counts'!Q$1246*10000</f>
        <v>0</v>
      </c>
      <c r="R804">
        <f>'Raw counts'!R804/'Raw counts'!R$1246*10000</f>
        <v>0</v>
      </c>
      <c r="S804">
        <f>'Raw counts'!S804/'Raw counts'!S$1246*10000</f>
        <v>0</v>
      </c>
      <c r="T804">
        <f>'Raw counts'!T804/'Raw counts'!T$1246*10000</f>
        <v>0</v>
      </c>
      <c r="U804">
        <f t="shared" si="48"/>
        <v>0</v>
      </c>
      <c r="V804" t="str">
        <f t="shared" si="49"/>
        <v/>
      </c>
      <c r="W804">
        <f t="shared" si="50"/>
        <v>0</v>
      </c>
      <c r="X804">
        <f t="shared" si="51"/>
        <v>0</v>
      </c>
    </row>
    <row r="805" spans="1:24" x14ac:dyDescent="0.25">
      <c r="A805">
        <v>813</v>
      </c>
      <c r="B805" t="s">
        <v>974</v>
      </c>
      <c r="C805">
        <v>101800</v>
      </c>
      <c r="D805">
        <v>967</v>
      </c>
      <c r="E805">
        <f>'Raw counts'!E805/'Raw counts'!E$1246*10000</f>
        <v>0</v>
      </c>
      <c r="F805">
        <f>'Raw counts'!F805/'Raw counts'!F$1246*10000</f>
        <v>0</v>
      </c>
      <c r="G805">
        <f>'Raw counts'!G805/'Raw counts'!G$1246*10000</f>
        <v>0</v>
      </c>
      <c r="H805">
        <f>'Raw counts'!H805/'Raw counts'!H$1246*10000</f>
        <v>0</v>
      </c>
      <c r="I805">
        <f>'Raw counts'!I805/'Raw counts'!I$1246*10000</f>
        <v>0</v>
      </c>
      <c r="J805">
        <f>'Raw counts'!J805/'Raw counts'!J$1246*10000</f>
        <v>0</v>
      </c>
      <c r="K805">
        <f>'Raw counts'!K805/'Raw counts'!K$1246*10000</f>
        <v>0</v>
      </c>
      <c r="L805">
        <f>'Raw counts'!L805/'Raw counts'!L$1246*10000</f>
        <v>0</v>
      </c>
      <c r="M805">
        <f>'Raw counts'!M805/'Raw counts'!M$1246*10000</f>
        <v>0</v>
      </c>
      <c r="N805">
        <f>'Raw counts'!N805/'Raw counts'!N$1246*10000</f>
        <v>0</v>
      </c>
      <c r="O805">
        <f>'Raw counts'!O805/'Raw counts'!O$1246*10000</f>
        <v>0</v>
      </c>
      <c r="P805">
        <f>'Raw counts'!P805/'Raw counts'!P$1246*10000</f>
        <v>0</v>
      </c>
      <c r="Q805">
        <f>'Raw counts'!Q805/'Raw counts'!Q$1246*10000</f>
        <v>0</v>
      </c>
      <c r="R805">
        <f>'Raw counts'!R805/'Raw counts'!R$1246*10000</f>
        <v>0</v>
      </c>
      <c r="S805">
        <f>'Raw counts'!S805/'Raw counts'!S$1246*10000</f>
        <v>0</v>
      </c>
      <c r="T805">
        <f>'Raw counts'!T805/'Raw counts'!T$1246*10000</f>
        <v>0</v>
      </c>
      <c r="U805">
        <f t="shared" si="48"/>
        <v>0</v>
      </c>
      <c r="V805" t="str">
        <f t="shared" si="49"/>
        <v/>
      </c>
      <c r="W805">
        <f t="shared" si="50"/>
        <v>0</v>
      </c>
      <c r="X805">
        <f t="shared" si="51"/>
        <v>0</v>
      </c>
    </row>
    <row r="806" spans="1:24" x14ac:dyDescent="0.25">
      <c r="A806">
        <v>814</v>
      </c>
      <c r="B806" t="s">
        <v>342</v>
      </c>
      <c r="C806">
        <v>33000</v>
      </c>
      <c r="D806">
        <v>698</v>
      </c>
      <c r="E806">
        <f>'Raw counts'!E806/'Raw counts'!E$1246*10000</f>
        <v>2.4424137785825577</v>
      </c>
      <c r="F806">
        <f>'Raw counts'!F806/'Raw counts'!F$1246*10000</f>
        <v>1.5770688522763383</v>
      </c>
      <c r="G806">
        <f>'Raw counts'!G806/'Raw counts'!G$1246*10000</f>
        <v>1.2645227963706707</v>
      </c>
      <c r="H806">
        <f>'Raw counts'!H806/'Raw counts'!H$1246*10000</f>
        <v>0.93488383314434609</v>
      </c>
      <c r="I806">
        <f>'Raw counts'!I806/'Raw counts'!I$1246*10000</f>
        <v>0.87786875974589074</v>
      </c>
      <c r="J806">
        <f>'Raw counts'!J806/'Raw counts'!J$1246*10000</f>
        <v>1.5325615449178225</v>
      </c>
      <c r="K806">
        <f>'Raw counts'!K806/'Raw counts'!K$1246*10000</f>
        <v>5.0787171840683101</v>
      </c>
      <c r="L806">
        <f>'Raw counts'!L806/'Raw counts'!L$1246*10000</f>
        <v>1.4652432100222637</v>
      </c>
      <c r="M806">
        <f>'Raw counts'!M806/'Raw counts'!M$1246*10000</f>
        <v>4.9955117117470396</v>
      </c>
      <c r="N806">
        <f>'Raw counts'!N806/'Raw counts'!N$1246*10000</f>
        <v>0.2587090886854756</v>
      </c>
      <c r="O806">
        <f>'Raw counts'!O806/'Raw counts'!O$1246*10000</f>
        <v>1.1096757536289934</v>
      </c>
      <c r="P806">
        <f>'Raw counts'!P806/'Raw counts'!P$1246*10000</f>
        <v>3.6825905531599368</v>
      </c>
      <c r="Q806">
        <f>'Raw counts'!Q806/'Raw counts'!Q$1246*10000</f>
        <v>1.7041928609721453</v>
      </c>
      <c r="R806">
        <f>'Raw counts'!R806/'Raw counts'!R$1246*10000</f>
        <v>2.6807434800672341</v>
      </c>
      <c r="S806">
        <f>'Raw counts'!S806/'Raw counts'!S$1246*10000</f>
        <v>1.2852487975563287</v>
      </c>
      <c r="T806">
        <f>'Raw counts'!T806/'Raw counts'!T$1246*10000</f>
        <v>0.92150610958550649</v>
      </c>
      <c r="U806">
        <f t="shared" si="48"/>
        <v>1</v>
      </c>
      <c r="V806">
        <f t="shared" si="49"/>
        <v>0.85276481594073061</v>
      </c>
      <c r="W806">
        <f t="shared" si="50"/>
        <v>2.0427500759560711</v>
      </c>
      <c r="X806">
        <f t="shared" si="51"/>
        <v>1.8973262591616906</v>
      </c>
    </row>
    <row r="807" spans="1:24" x14ac:dyDescent="0.25">
      <c r="A807">
        <v>815</v>
      </c>
      <c r="B807" t="s">
        <v>975</v>
      </c>
      <c r="C807">
        <v>40800</v>
      </c>
      <c r="D807">
        <v>799</v>
      </c>
      <c r="E807">
        <f>'Raw counts'!E807/'Raw counts'!E$1246*10000</f>
        <v>0</v>
      </c>
      <c r="F807">
        <f>'Raw counts'!F807/'Raw counts'!F$1246*10000</f>
        <v>0</v>
      </c>
      <c r="G807">
        <f>'Raw counts'!G807/'Raw counts'!G$1246*10000</f>
        <v>0</v>
      </c>
      <c r="H807">
        <f>'Raw counts'!H807/'Raw counts'!H$1246*10000</f>
        <v>0</v>
      </c>
      <c r="I807">
        <f>'Raw counts'!I807/'Raw counts'!I$1246*10000</f>
        <v>0</v>
      </c>
      <c r="J807">
        <f>'Raw counts'!J807/'Raw counts'!J$1246*10000</f>
        <v>0</v>
      </c>
      <c r="K807">
        <f>'Raw counts'!K807/'Raw counts'!K$1246*10000</f>
        <v>0</v>
      </c>
      <c r="L807">
        <f>'Raw counts'!L807/'Raw counts'!L$1246*10000</f>
        <v>0</v>
      </c>
      <c r="M807">
        <f>'Raw counts'!M807/'Raw counts'!M$1246*10000</f>
        <v>0</v>
      </c>
      <c r="N807">
        <f>'Raw counts'!N807/'Raw counts'!N$1246*10000</f>
        <v>0</v>
      </c>
      <c r="O807">
        <f>'Raw counts'!O807/'Raw counts'!O$1246*10000</f>
        <v>0</v>
      </c>
      <c r="P807">
        <f>'Raw counts'!P807/'Raw counts'!P$1246*10000</f>
        <v>0</v>
      </c>
      <c r="Q807">
        <f>'Raw counts'!Q807/'Raw counts'!Q$1246*10000</f>
        <v>0</v>
      </c>
      <c r="R807">
        <f>'Raw counts'!R807/'Raw counts'!R$1246*10000</f>
        <v>0</v>
      </c>
      <c r="S807">
        <f>'Raw counts'!S807/'Raw counts'!S$1246*10000</f>
        <v>0</v>
      </c>
      <c r="T807">
        <f>'Raw counts'!T807/'Raw counts'!T$1246*10000</f>
        <v>0</v>
      </c>
      <c r="U807">
        <f t="shared" si="48"/>
        <v>0</v>
      </c>
      <c r="V807" t="str">
        <f t="shared" si="49"/>
        <v/>
      </c>
      <c r="W807">
        <f t="shared" si="50"/>
        <v>0</v>
      </c>
      <c r="X807">
        <f t="shared" si="51"/>
        <v>0</v>
      </c>
    </row>
    <row r="808" spans="1:24" x14ac:dyDescent="0.25">
      <c r="A808">
        <v>816</v>
      </c>
      <c r="B808" t="s">
        <v>343</v>
      </c>
      <c r="C808">
        <v>11600</v>
      </c>
      <c r="D808">
        <v>1002</v>
      </c>
      <c r="E808">
        <f>'Raw counts'!E808/'Raw counts'!E$1246*10000</f>
        <v>4.9244610464727439</v>
      </c>
      <c r="F808">
        <f>'Raw counts'!F808/'Raw counts'!F$1246*10000</f>
        <v>1.6337300086455482</v>
      </c>
      <c r="G808">
        <f>'Raw counts'!G808/'Raw counts'!G$1246*10000</f>
        <v>1.4827149651561984</v>
      </c>
      <c r="H808">
        <f>'Raw counts'!H808/'Raw counts'!H$1246*10000</f>
        <v>2.7563994306255881</v>
      </c>
      <c r="I808">
        <f>'Raw counts'!I808/'Raw counts'!I$1246*10000</f>
        <v>1.7951290664034563</v>
      </c>
      <c r="J808">
        <f>'Raw counts'!J808/'Raw counts'!J$1246*10000</f>
        <v>9.2731946604597919</v>
      </c>
      <c r="K808">
        <f>'Raw counts'!K808/'Raw counts'!K$1246*10000</f>
        <v>5.4481850623550345</v>
      </c>
      <c r="L808">
        <f>'Raw counts'!L808/'Raw counts'!L$1246*10000</f>
        <v>3.5477879576002032</v>
      </c>
      <c r="M808">
        <f>'Raw counts'!M808/'Raw counts'!M$1246*10000</f>
        <v>5.1660069920114431</v>
      </c>
      <c r="N808">
        <f>'Raw counts'!N808/'Raw counts'!N$1246*10000</f>
        <v>5.1898611124177227</v>
      </c>
      <c r="O808">
        <f>'Raw counts'!O808/'Raw counts'!O$1246*10000</f>
        <v>1.7816706323206546</v>
      </c>
      <c r="P808">
        <f>'Raw counts'!P808/'Raw counts'!P$1246*10000</f>
        <v>1.7666481707726722</v>
      </c>
      <c r="Q808">
        <f>'Raw counts'!Q808/'Raw counts'!Q$1246*10000</f>
        <v>3.030780306685156</v>
      </c>
      <c r="R808">
        <f>'Raw counts'!R808/'Raw counts'!R$1246*10000</f>
        <v>2.7885894821389048</v>
      </c>
      <c r="S808">
        <f>'Raw counts'!S808/'Raw counts'!S$1246*10000</f>
        <v>3.3291907178992126</v>
      </c>
      <c r="T808">
        <f>'Raw counts'!T808/'Raw counts'!T$1246*10000</f>
        <v>4.150190478725837</v>
      </c>
      <c r="U808">
        <f t="shared" si="48"/>
        <v>1</v>
      </c>
      <c r="V808">
        <f t="shared" si="49"/>
        <v>0.22479722844697797</v>
      </c>
      <c r="W808">
        <f t="shared" si="50"/>
        <v>4.121747030214773</v>
      </c>
      <c r="X808">
        <f t="shared" si="51"/>
        <v>2.8078449647570731</v>
      </c>
    </row>
    <row r="809" spans="1:24" x14ac:dyDescent="0.25">
      <c r="A809">
        <v>817</v>
      </c>
      <c r="B809" t="s">
        <v>976</v>
      </c>
      <c r="C809">
        <v>113200</v>
      </c>
      <c r="D809">
        <v>349</v>
      </c>
      <c r="E809">
        <f>'Raw counts'!E809/'Raw counts'!E$1246*10000</f>
        <v>0</v>
      </c>
      <c r="F809">
        <f>'Raw counts'!F809/'Raw counts'!F$1246*10000</f>
        <v>0</v>
      </c>
      <c r="G809">
        <f>'Raw counts'!G809/'Raw counts'!G$1246*10000</f>
        <v>0</v>
      </c>
      <c r="H809">
        <f>'Raw counts'!H809/'Raw counts'!H$1246*10000</f>
        <v>0</v>
      </c>
      <c r="I809">
        <f>'Raw counts'!I809/'Raw counts'!I$1246*10000</f>
        <v>0</v>
      </c>
      <c r="J809">
        <f>'Raw counts'!J809/'Raw counts'!J$1246*10000</f>
        <v>0</v>
      </c>
      <c r="K809">
        <f>'Raw counts'!K809/'Raw counts'!K$1246*10000</f>
        <v>0</v>
      </c>
      <c r="L809">
        <f>'Raw counts'!L809/'Raw counts'!L$1246*10000</f>
        <v>0</v>
      </c>
      <c r="M809">
        <f>'Raw counts'!M809/'Raw counts'!M$1246*10000</f>
        <v>0</v>
      </c>
      <c r="N809">
        <f>'Raw counts'!N809/'Raw counts'!N$1246*10000</f>
        <v>0</v>
      </c>
      <c r="O809">
        <f>'Raw counts'!O809/'Raw counts'!O$1246*10000</f>
        <v>0</v>
      </c>
      <c r="P809">
        <f>'Raw counts'!P809/'Raw counts'!P$1246*10000</f>
        <v>0</v>
      </c>
      <c r="Q809">
        <f>'Raw counts'!Q809/'Raw counts'!Q$1246*10000</f>
        <v>0</v>
      </c>
      <c r="R809">
        <f>'Raw counts'!R809/'Raw counts'!R$1246*10000</f>
        <v>0</v>
      </c>
      <c r="S809">
        <f>'Raw counts'!S809/'Raw counts'!S$1246*10000</f>
        <v>0</v>
      </c>
      <c r="T809">
        <f>'Raw counts'!T809/'Raw counts'!T$1246*10000</f>
        <v>0</v>
      </c>
      <c r="U809">
        <f t="shared" si="48"/>
        <v>0</v>
      </c>
      <c r="V809" t="str">
        <f t="shared" si="49"/>
        <v/>
      </c>
      <c r="W809">
        <f t="shared" si="50"/>
        <v>0</v>
      </c>
      <c r="X809">
        <f t="shared" si="51"/>
        <v>0</v>
      </c>
    </row>
    <row r="810" spans="1:24" x14ac:dyDescent="0.25">
      <c r="A810">
        <v>818</v>
      </c>
      <c r="B810" t="s">
        <v>977</v>
      </c>
      <c r="C810">
        <v>51700</v>
      </c>
      <c r="D810">
        <v>803</v>
      </c>
      <c r="E810">
        <f>'Raw counts'!E810/'Raw counts'!E$1246*10000</f>
        <v>0</v>
      </c>
      <c r="F810">
        <f>'Raw counts'!F810/'Raw counts'!F$1246*10000</f>
        <v>0</v>
      </c>
      <c r="G810">
        <f>'Raw counts'!G810/'Raw counts'!G$1246*10000</f>
        <v>0</v>
      </c>
      <c r="H810">
        <f>'Raw counts'!H810/'Raw counts'!H$1246*10000</f>
        <v>0</v>
      </c>
      <c r="I810">
        <f>'Raw counts'!I810/'Raw counts'!I$1246*10000</f>
        <v>0</v>
      </c>
      <c r="J810">
        <f>'Raw counts'!J810/'Raw counts'!J$1246*10000</f>
        <v>0</v>
      </c>
      <c r="K810">
        <f>'Raw counts'!K810/'Raw counts'!K$1246*10000</f>
        <v>0</v>
      </c>
      <c r="L810">
        <f>'Raw counts'!L810/'Raw counts'!L$1246*10000</f>
        <v>0</v>
      </c>
      <c r="M810">
        <f>'Raw counts'!M810/'Raw counts'!M$1246*10000</f>
        <v>0</v>
      </c>
      <c r="N810">
        <f>'Raw counts'!N810/'Raw counts'!N$1246*10000</f>
        <v>0</v>
      </c>
      <c r="O810">
        <f>'Raw counts'!O810/'Raw counts'!O$1246*10000</f>
        <v>0</v>
      </c>
      <c r="P810">
        <f>'Raw counts'!P810/'Raw counts'!P$1246*10000</f>
        <v>0</v>
      </c>
      <c r="Q810">
        <f>'Raw counts'!Q810/'Raw counts'!Q$1246*10000</f>
        <v>0</v>
      </c>
      <c r="R810">
        <f>'Raw counts'!R810/'Raw counts'!R$1246*10000</f>
        <v>0</v>
      </c>
      <c r="S810">
        <f>'Raw counts'!S810/'Raw counts'!S$1246*10000</f>
        <v>0</v>
      </c>
      <c r="T810">
        <f>'Raw counts'!T810/'Raw counts'!T$1246*10000</f>
        <v>0</v>
      </c>
      <c r="U810">
        <f t="shared" si="48"/>
        <v>0</v>
      </c>
      <c r="V810" t="str">
        <f t="shared" si="49"/>
        <v/>
      </c>
      <c r="W810">
        <f t="shared" si="50"/>
        <v>0</v>
      </c>
      <c r="X810">
        <f t="shared" si="51"/>
        <v>0</v>
      </c>
    </row>
    <row r="811" spans="1:24" x14ac:dyDescent="0.25">
      <c r="A811">
        <v>819</v>
      </c>
      <c r="B811" t="s">
        <v>344</v>
      </c>
      <c r="C811">
        <v>20000</v>
      </c>
      <c r="D811">
        <v>48</v>
      </c>
      <c r="E811">
        <f>'Raw counts'!E811/'Raw counts'!E$1246*10000</f>
        <v>2.5712226188323482</v>
      </c>
      <c r="F811">
        <f>'Raw counts'!F811/'Raw counts'!F$1246*10000</f>
        <v>2.7150137426913012</v>
      </c>
      <c r="G811">
        <f>'Raw counts'!G811/'Raw counts'!G$1246*10000</f>
        <v>1.8843869122386465</v>
      </c>
      <c r="H811">
        <f>'Raw counts'!H811/'Raw counts'!H$1246*10000</f>
        <v>3.9446066250090475</v>
      </c>
      <c r="I811">
        <f>'Raw counts'!I811/'Raw counts'!I$1246*10000</f>
        <v>0.58524583983059386</v>
      </c>
      <c r="J811">
        <f>'Raw counts'!J811/'Raw counts'!J$1246*10000</f>
        <v>2.2928557488418986</v>
      </c>
      <c r="K811">
        <f>'Raw counts'!K811/'Raw counts'!K$1246*10000</f>
        <v>2.615597995490146</v>
      </c>
      <c r="L811">
        <f>'Raw counts'!L811/'Raw counts'!L$1246*10000</f>
        <v>2.0554106140590083</v>
      </c>
      <c r="M811">
        <f>'Raw counts'!M811/'Raw counts'!M$1246*10000</f>
        <v>1.5515070504060771</v>
      </c>
      <c r="N811">
        <f>'Raw counts'!N811/'Raw counts'!N$1246*10000</f>
        <v>1.9912760159427516</v>
      </c>
      <c r="O811">
        <f>'Raw counts'!O811/'Raw counts'!O$1246*10000</f>
        <v>0.86651971199714228</v>
      </c>
      <c r="P811">
        <f>'Raw counts'!P811/'Raw counts'!P$1246*10000</f>
        <v>2.5529310186095238</v>
      </c>
      <c r="Q811">
        <f>'Raw counts'!Q811/'Raw counts'!Q$1246*10000</f>
        <v>3.358700798883878</v>
      </c>
      <c r="R811">
        <f>'Raw counts'!R811/'Raw counts'!R$1246*10000</f>
        <v>2.4496449041993693</v>
      </c>
      <c r="S811">
        <f>'Raw counts'!S811/'Raw counts'!S$1246*10000</f>
        <v>1.7665093605179496</v>
      </c>
      <c r="T811">
        <f>'Raw counts'!T811/'Raw counts'!T$1246*10000</f>
        <v>1.5290175447937293</v>
      </c>
      <c r="U811">
        <f t="shared" si="48"/>
        <v>1</v>
      </c>
      <c r="V811">
        <f t="shared" si="49"/>
        <v>0.77165186126706109</v>
      </c>
      <c r="W811">
        <f t="shared" si="50"/>
        <v>2.2207123163341818</v>
      </c>
      <c r="X811">
        <f t="shared" si="51"/>
        <v>2.0872205565002653</v>
      </c>
    </row>
    <row r="812" spans="1:24" x14ac:dyDescent="0.25">
      <c r="A812">
        <v>820</v>
      </c>
      <c r="B812" t="s">
        <v>978</v>
      </c>
      <c r="C812">
        <v>79300</v>
      </c>
      <c r="D812">
        <v>4</v>
      </c>
      <c r="E812">
        <f>'Raw counts'!E812/'Raw counts'!E$1246*10000</f>
        <v>0</v>
      </c>
      <c r="F812">
        <f>'Raw counts'!F812/'Raw counts'!F$1246*10000</f>
        <v>0</v>
      </c>
      <c r="G812">
        <f>'Raw counts'!G812/'Raw counts'!G$1246*10000</f>
        <v>0</v>
      </c>
      <c r="H812">
        <f>'Raw counts'!H812/'Raw counts'!H$1246*10000</f>
        <v>0</v>
      </c>
      <c r="I812">
        <f>'Raw counts'!I812/'Raw counts'!I$1246*10000</f>
        <v>0</v>
      </c>
      <c r="J812">
        <f>'Raw counts'!J812/'Raw counts'!J$1246*10000</f>
        <v>0</v>
      </c>
      <c r="K812">
        <f>'Raw counts'!K812/'Raw counts'!K$1246*10000</f>
        <v>0</v>
      </c>
      <c r="L812">
        <f>'Raw counts'!L812/'Raw counts'!L$1246*10000</f>
        <v>0</v>
      </c>
      <c r="M812">
        <f>'Raw counts'!M812/'Raw counts'!M$1246*10000</f>
        <v>0</v>
      </c>
      <c r="N812">
        <f>'Raw counts'!N812/'Raw counts'!N$1246*10000</f>
        <v>0</v>
      </c>
      <c r="O812">
        <f>'Raw counts'!O812/'Raw counts'!O$1246*10000</f>
        <v>0</v>
      </c>
      <c r="P812">
        <f>'Raw counts'!P812/'Raw counts'!P$1246*10000</f>
        <v>0</v>
      </c>
      <c r="Q812">
        <f>'Raw counts'!Q812/'Raw counts'!Q$1246*10000</f>
        <v>0</v>
      </c>
      <c r="R812">
        <f>'Raw counts'!R812/'Raw counts'!R$1246*10000</f>
        <v>0</v>
      </c>
      <c r="S812">
        <f>'Raw counts'!S812/'Raw counts'!S$1246*10000</f>
        <v>0</v>
      </c>
      <c r="T812">
        <f>'Raw counts'!T812/'Raw counts'!T$1246*10000</f>
        <v>0</v>
      </c>
      <c r="U812">
        <f t="shared" si="48"/>
        <v>0</v>
      </c>
      <c r="V812" t="str">
        <f t="shared" si="49"/>
        <v/>
      </c>
      <c r="W812">
        <f t="shared" si="50"/>
        <v>0</v>
      </c>
      <c r="X812">
        <f t="shared" si="51"/>
        <v>0</v>
      </c>
    </row>
    <row r="813" spans="1:24" x14ac:dyDescent="0.25">
      <c r="A813">
        <v>821</v>
      </c>
      <c r="B813" t="s">
        <v>345</v>
      </c>
      <c r="C813">
        <v>16400</v>
      </c>
      <c r="D813">
        <v>385</v>
      </c>
      <c r="E813">
        <f>'Raw counts'!E813/'Raw counts'!E$1246*10000</f>
        <v>39.955511408252185</v>
      </c>
      <c r="F813">
        <f>'Raw counts'!F813/'Raw counts'!F$1246*10000</f>
        <v>46.126903047567509</v>
      </c>
      <c r="G813">
        <f>'Raw counts'!G813/'Raw counts'!G$1246*10000</f>
        <v>29.351805614580393</v>
      </c>
      <c r="H813">
        <f>'Raw counts'!H813/'Raw counts'!H$1246*10000</f>
        <v>75.918598759921835</v>
      </c>
      <c r="I813">
        <f>'Raw counts'!I813/'Raw counts'!I$1246*10000</f>
        <v>22.250596641251619</v>
      </c>
      <c r="J813">
        <f>'Raw counts'!J813/'Raw counts'!J$1246*10000</f>
        <v>17.76214884285617</v>
      </c>
      <c r="K813">
        <f>'Raw counts'!K813/'Raw counts'!K$1246*10000</f>
        <v>35.621395122437548</v>
      </c>
      <c r="L813">
        <f>'Raw counts'!L813/'Raw counts'!L$1246*10000</f>
        <v>27.968508124637928</v>
      </c>
      <c r="M813">
        <f>'Raw counts'!M813/'Raw counts'!M$1246*10000</f>
        <v>35.872206967630618</v>
      </c>
      <c r="N813">
        <f>'Raw counts'!N813/'Raw counts'!N$1246*10000</f>
        <v>32.950130295304668</v>
      </c>
      <c r="O813">
        <f>'Raw counts'!O813/'Raw counts'!O$1246*10000</f>
        <v>42.928093895368626</v>
      </c>
      <c r="P813">
        <f>'Raw counts'!P813/'Raw counts'!P$1246*10000</f>
        <v>21.513295893662711</v>
      </c>
      <c r="Q813">
        <f>'Raw counts'!Q813/'Raw counts'!Q$1246*10000</f>
        <v>7.6017932282430962</v>
      </c>
      <c r="R813">
        <f>'Raw counts'!R813/'Raw counts'!R$1246*10000</f>
        <v>27.541814719541335</v>
      </c>
      <c r="S813">
        <f>'Raw counts'!S813/'Raw counts'!S$1246*10000</f>
        <v>40.918471629689812</v>
      </c>
      <c r="T813">
        <f>'Raw counts'!T813/'Raw counts'!T$1246*10000</f>
        <v>27.87044033657499</v>
      </c>
      <c r="U813">
        <f t="shared" si="48"/>
        <v>1</v>
      </c>
      <c r="V813">
        <f t="shared" si="49"/>
        <v>0.30472447094666882</v>
      </c>
      <c r="W813">
        <f t="shared" si="50"/>
        <v>36.377780482444052</v>
      </c>
      <c r="X813">
        <f t="shared" si="51"/>
        <v>28.062318283846764</v>
      </c>
    </row>
    <row r="814" spans="1:24" x14ac:dyDescent="0.25">
      <c r="A814">
        <v>822</v>
      </c>
      <c r="B814" t="s">
        <v>979</v>
      </c>
      <c r="C814">
        <v>41200</v>
      </c>
      <c r="D814">
        <v>1089</v>
      </c>
      <c r="E814">
        <f>'Raw counts'!E814/'Raw counts'!E$1246*10000</f>
        <v>0</v>
      </c>
      <c r="F814">
        <f>'Raw counts'!F814/'Raw counts'!F$1246*10000</f>
        <v>0</v>
      </c>
      <c r="G814">
        <f>'Raw counts'!G814/'Raw counts'!G$1246*10000</f>
        <v>0</v>
      </c>
      <c r="H814">
        <f>'Raw counts'!H814/'Raw counts'!H$1246*10000</f>
        <v>0</v>
      </c>
      <c r="I814">
        <f>'Raw counts'!I814/'Raw counts'!I$1246*10000</f>
        <v>0</v>
      </c>
      <c r="J814">
        <f>'Raw counts'!J814/'Raw counts'!J$1246*10000</f>
        <v>0</v>
      </c>
      <c r="K814">
        <f>'Raw counts'!K814/'Raw counts'!K$1246*10000</f>
        <v>0</v>
      </c>
      <c r="L814">
        <f>'Raw counts'!L814/'Raw counts'!L$1246*10000</f>
        <v>0</v>
      </c>
      <c r="M814">
        <f>'Raw counts'!M814/'Raw counts'!M$1246*10000</f>
        <v>0</v>
      </c>
      <c r="N814">
        <f>'Raw counts'!N814/'Raw counts'!N$1246*10000</f>
        <v>0</v>
      </c>
      <c r="O814">
        <f>'Raw counts'!O814/'Raw counts'!O$1246*10000</f>
        <v>0</v>
      </c>
      <c r="P814">
        <f>'Raw counts'!P814/'Raw counts'!P$1246*10000</f>
        <v>0</v>
      </c>
      <c r="Q814">
        <f>'Raw counts'!Q814/'Raw counts'!Q$1246*10000</f>
        <v>0</v>
      </c>
      <c r="R814">
        <f>'Raw counts'!R814/'Raw counts'!R$1246*10000</f>
        <v>0</v>
      </c>
      <c r="S814">
        <f>'Raw counts'!S814/'Raw counts'!S$1246*10000</f>
        <v>0</v>
      </c>
      <c r="T814">
        <f>'Raw counts'!T814/'Raw counts'!T$1246*10000</f>
        <v>0</v>
      </c>
      <c r="U814">
        <f t="shared" si="48"/>
        <v>0</v>
      </c>
      <c r="V814" t="str">
        <f t="shared" si="49"/>
        <v/>
      </c>
      <c r="W814">
        <f t="shared" si="50"/>
        <v>0</v>
      </c>
      <c r="X814">
        <f t="shared" si="51"/>
        <v>0</v>
      </c>
    </row>
    <row r="815" spans="1:24" x14ac:dyDescent="0.25">
      <c r="A815">
        <v>823</v>
      </c>
      <c r="B815" t="s">
        <v>980</v>
      </c>
      <c r="C815">
        <v>40900</v>
      </c>
      <c r="D815">
        <v>799</v>
      </c>
      <c r="E815">
        <f>'Raw counts'!E815/'Raw counts'!E$1246*10000</f>
        <v>0</v>
      </c>
      <c r="F815">
        <f>'Raw counts'!F815/'Raw counts'!F$1246*10000</f>
        <v>0</v>
      </c>
      <c r="G815">
        <f>'Raw counts'!G815/'Raw counts'!G$1246*10000</f>
        <v>0</v>
      </c>
      <c r="H815">
        <f>'Raw counts'!H815/'Raw counts'!H$1246*10000</f>
        <v>0</v>
      </c>
      <c r="I815">
        <f>'Raw counts'!I815/'Raw counts'!I$1246*10000</f>
        <v>0</v>
      </c>
      <c r="J815">
        <f>'Raw counts'!J815/'Raw counts'!J$1246*10000</f>
        <v>0</v>
      </c>
      <c r="K815">
        <f>'Raw counts'!K815/'Raw counts'!K$1246*10000</f>
        <v>0</v>
      </c>
      <c r="L815">
        <f>'Raw counts'!L815/'Raw counts'!L$1246*10000</f>
        <v>0</v>
      </c>
      <c r="M815">
        <f>'Raw counts'!M815/'Raw counts'!M$1246*10000</f>
        <v>0</v>
      </c>
      <c r="N815">
        <f>'Raw counts'!N815/'Raw counts'!N$1246*10000</f>
        <v>0</v>
      </c>
      <c r="O815">
        <f>'Raw counts'!O815/'Raw counts'!O$1246*10000</f>
        <v>0</v>
      </c>
      <c r="P815">
        <f>'Raw counts'!P815/'Raw counts'!P$1246*10000</f>
        <v>0</v>
      </c>
      <c r="Q815">
        <f>'Raw counts'!Q815/'Raw counts'!Q$1246*10000</f>
        <v>0</v>
      </c>
      <c r="R815">
        <f>'Raw counts'!R815/'Raw counts'!R$1246*10000</f>
        <v>0</v>
      </c>
      <c r="S815">
        <f>'Raw counts'!S815/'Raw counts'!S$1246*10000</f>
        <v>0</v>
      </c>
      <c r="T815">
        <f>'Raw counts'!T815/'Raw counts'!T$1246*10000</f>
        <v>0</v>
      </c>
      <c r="U815">
        <f t="shared" si="48"/>
        <v>0</v>
      </c>
      <c r="V815" t="str">
        <f t="shared" si="49"/>
        <v/>
      </c>
      <c r="W815">
        <f t="shared" si="50"/>
        <v>0</v>
      </c>
      <c r="X815">
        <f t="shared" si="51"/>
        <v>0</v>
      </c>
    </row>
    <row r="816" spans="1:24" x14ac:dyDescent="0.25">
      <c r="A816">
        <v>824</v>
      </c>
      <c r="B816" t="s">
        <v>981</v>
      </c>
      <c r="C816">
        <v>112700</v>
      </c>
      <c r="D816">
        <v>991</v>
      </c>
      <c r="E816">
        <f>'Raw counts'!E816/'Raw counts'!E$1246*10000</f>
        <v>0</v>
      </c>
      <c r="F816">
        <f>'Raw counts'!F816/'Raw counts'!F$1246*10000</f>
        <v>0</v>
      </c>
      <c r="G816">
        <f>'Raw counts'!G816/'Raw counts'!G$1246*10000</f>
        <v>0</v>
      </c>
      <c r="H816">
        <f>'Raw counts'!H816/'Raw counts'!H$1246*10000</f>
        <v>0</v>
      </c>
      <c r="I816">
        <f>'Raw counts'!I816/'Raw counts'!I$1246*10000</f>
        <v>0</v>
      </c>
      <c r="J816">
        <f>'Raw counts'!J816/'Raw counts'!J$1246*10000</f>
        <v>0</v>
      </c>
      <c r="K816">
        <f>'Raw counts'!K816/'Raw counts'!K$1246*10000</f>
        <v>0</v>
      </c>
      <c r="L816">
        <f>'Raw counts'!L816/'Raw counts'!L$1246*10000</f>
        <v>0</v>
      </c>
      <c r="M816">
        <f>'Raw counts'!M816/'Raw counts'!M$1246*10000</f>
        <v>0</v>
      </c>
      <c r="N816">
        <f>'Raw counts'!N816/'Raw counts'!N$1246*10000</f>
        <v>0</v>
      </c>
      <c r="O816">
        <f>'Raw counts'!O816/'Raw counts'!O$1246*10000</f>
        <v>0</v>
      </c>
      <c r="P816">
        <f>'Raw counts'!P816/'Raw counts'!P$1246*10000</f>
        <v>0</v>
      </c>
      <c r="Q816">
        <f>'Raw counts'!Q816/'Raw counts'!Q$1246*10000</f>
        <v>0</v>
      </c>
      <c r="R816">
        <f>'Raw counts'!R816/'Raw counts'!R$1246*10000</f>
        <v>0</v>
      </c>
      <c r="S816">
        <f>'Raw counts'!S816/'Raw counts'!S$1246*10000</f>
        <v>0</v>
      </c>
      <c r="T816">
        <f>'Raw counts'!T816/'Raw counts'!T$1246*10000</f>
        <v>0</v>
      </c>
      <c r="U816">
        <f t="shared" si="48"/>
        <v>0</v>
      </c>
      <c r="V816" t="str">
        <f t="shared" si="49"/>
        <v/>
      </c>
      <c r="W816">
        <f t="shared" si="50"/>
        <v>0</v>
      </c>
      <c r="X816">
        <f t="shared" si="51"/>
        <v>0</v>
      </c>
    </row>
    <row r="817" spans="1:24" x14ac:dyDescent="0.25">
      <c r="A817">
        <v>825</v>
      </c>
      <c r="B817" t="s">
        <v>982</v>
      </c>
      <c r="C817">
        <v>113300</v>
      </c>
      <c r="D817">
        <v>349</v>
      </c>
      <c r="E817">
        <f>'Raw counts'!E817/'Raw counts'!E$1246*10000</f>
        <v>0</v>
      </c>
      <c r="F817">
        <f>'Raw counts'!F817/'Raw counts'!F$1246*10000</f>
        <v>0</v>
      </c>
      <c r="G817">
        <f>'Raw counts'!G817/'Raw counts'!G$1246*10000</f>
        <v>0</v>
      </c>
      <c r="H817">
        <f>'Raw counts'!H817/'Raw counts'!H$1246*10000</f>
        <v>0</v>
      </c>
      <c r="I817">
        <f>'Raw counts'!I817/'Raw counts'!I$1246*10000</f>
        <v>0</v>
      </c>
      <c r="J817">
        <f>'Raw counts'!J817/'Raw counts'!J$1246*10000</f>
        <v>0</v>
      </c>
      <c r="K817">
        <f>'Raw counts'!K817/'Raw counts'!K$1246*10000</f>
        <v>0</v>
      </c>
      <c r="L817">
        <f>'Raw counts'!L817/'Raw counts'!L$1246*10000</f>
        <v>0</v>
      </c>
      <c r="M817">
        <f>'Raw counts'!M817/'Raw counts'!M$1246*10000</f>
        <v>0</v>
      </c>
      <c r="N817">
        <f>'Raw counts'!N817/'Raw counts'!N$1246*10000</f>
        <v>0</v>
      </c>
      <c r="O817">
        <f>'Raw counts'!O817/'Raw counts'!O$1246*10000</f>
        <v>0</v>
      </c>
      <c r="P817">
        <f>'Raw counts'!P817/'Raw counts'!P$1246*10000</f>
        <v>0</v>
      </c>
      <c r="Q817">
        <f>'Raw counts'!Q817/'Raw counts'!Q$1246*10000</f>
        <v>0</v>
      </c>
      <c r="R817">
        <f>'Raw counts'!R817/'Raw counts'!R$1246*10000</f>
        <v>0</v>
      </c>
      <c r="S817">
        <f>'Raw counts'!S817/'Raw counts'!S$1246*10000</f>
        <v>0</v>
      </c>
      <c r="T817">
        <f>'Raw counts'!T817/'Raw counts'!T$1246*10000</f>
        <v>0</v>
      </c>
      <c r="U817">
        <f t="shared" si="48"/>
        <v>0</v>
      </c>
      <c r="V817" t="str">
        <f t="shared" si="49"/>
        <v/>
      </c>
      <c r="W817">
        <f t="shared" si="50"/>
        <v>0</v>
      </c>
      <c r="X817">
        <f t="shared" si="51"/>
        <v>0</v>
      </c>
    </row>
    <row r="818" spans="1:24" x14ac:dyDescent="0.25">
      <c r="A818">
        <v>826</v>
      </c>
      <c r="B818" t="s">
        <v>983</v>
      </c>
      <c r="C818">
        <v>52300</v>
      </c>
      <c r="D818">
        <v>803</v>
      </c>
      <c r="E818">
        <f>'Raw counts'!E818/'Raw counts'!E$1246*10000</f>
        <v>0</v>
      </c>
      <c r="F818">
        <f>'Raw counts'!F818/'Raw counts'!F$1246*10000</f>
        <v>0</v>
      </c>
      <c r="G818">
        <f>'Raw counts'!G818/'Raw counts'!G$1246*10000</f>
        <v>0</v>
      </c>
      <c r="H818">
        <f>'Raw counts'!H818/'Raw counts'!H$1246*10000</f>
        <v>0</v>
      </c>
      <c r="I818">
        <f>'Raw counts'!I818/'Raw counts'!I$1246*10000</f>
        <v>0</v>
      </c>
      <c r="J818">
        <f>'Raw counts'!J818/'Raw counts'!J$1246*10000</f>
        <v>0</v>
      </c>
      <c r="K818">
        <f>'Raw counts'!K818/'Raw counts'!K$1246*10000</f>
        <v>0</v>
      </c>
      <c r="L818">
        <f>'Raw counts'!L818/'Raw counts'!L$1246*10000</f>
        <v>0</v>
      </c>
      <c r="M818">
        <f>'Raw counts'!M818/'Raw counts'!M$1246*10000</f>
        <v>0</v>
      </c>
      <c r="N818">
        <f>'Raw counts'!N818/'Raw counts'!N$1246*10000</f>
        <v>0</v>
      </c>
      <c r="O818">
        <f>'Raw counts'!O818/'Raw counts'!O$1246*10000</f>
        <v>0</v>
      </c>
      <c r="P818">
        <f>'Raw counts'!P818/'Raw counts'!P$1246*10000</f>
        <v>0</v>
      </c>
      <c r="Q818">
        <f>'Raw counts'!Q818/'Raw counts'!Q$1246*10000</f>
        <v>0</v>
      </c>
      <c r="R818">
        <f>'Raw counts'!R818/'Raw counts'!R$1246*10000</f>
        <v>0</v>
      </c>
      <c r="S818">
        <f>'Raw counts'!S818/'Raw counts'!S$1246*10000</f>
        <v>0</v>
      </c>
      <c r="T818">
        <f>'Raw counts'!T818/'Raw counts'!T$1246*10000</f>
        <v>0</v>
      </c>
      <c r="U818">
        <f t="shared" si="48"/>
        <v>0</v>
      </c>
      <c r="V818" t="str">
        <f t="shared" si="49"/>
        <v/>
      </c>
      <c r="W818">
        <f t="shared" si="50"/>
        <v>0</v>
      </c>
      <c r="X818">
        <f t="shared" si="51"/>
        <v>0</v>
      </c>
    </row>
    <row r="819" spans="1:24" x14ac:dyDescent="0.25">
      <c r="A819">
        <v>827</v>
      </c>
      <c r="B819" t="s">
        <v>346</v>
      </c>
      <c r="C819">
        <v>8800</v>
      </c>
      <c r="D819">
        <v>44</v>
      </c>
      <c r="E819">
        <f>'Raw counts'!E819/'Raw counts'!E$1246*10000</f>
        <v>9.3089158011290589</v>
      </c>
      <c r="F819">
        <f>'Raw counts'!F819/'Raw counts'!F$1246*10000</f>
        <v>4.9814599974596918</v>
      </c>
      <c r="G819">
        <f>'Raw counts'!G819/'Raw counts'!G$1246*10000</f>
        <v>4.1704457715597414</v>
      </c>
      <c r="H819">
        <f>'Raw counts'!H819/'Raw counts'!H$1246*10000</f>
        <v>2.6237062414051007</v>
      </c>
      <c r="I819">
        <f>'Raw counts'!I819/'Raw counts'!I$1246*10000</f>
        <v>4.2767965218389552</v>
      </c>
      <c r="J819">
        <f>'Raw counts'!J819/'Raw counts'!J$1246*10000</f>
        <v>2.915458876464764</v>
      </c>
      <c r="K819">
        <f>'Raw counts'!K819/'Raw counts'!K$1246*10000</f>
        <v>41.362808659623319</v>
      </c>
      <c r="L819">
        <f>'Raw counts'!L819/'Raw counts'!L$1246*10000</f>
        <v>5.467527904064557</v>
      </c>
      <c r="M819">
        <f>'Raw counts'!M819/'Raw counts'!M$1246*10000</f>
        <v>24.082458337347077</v>
      </c>
      <c r="N819">
        <f>'Raw counts'!N819/'Raw counts'!N$1246*10000</f>
        <v>2.3910991530021231</v>
      </c>
      <c r="O819">
        <f>'Raw counts'!O819/'Raw counts'!O$1246*10000</f>
        <v>4.1071265941089043</v>
      </c>
      <c r="P819">
        <f>'Raw counts'!P819/'Raw counts'!P$1246*10000</f>
        <v>7.4846164756115465</v>
      </c>
      <c r="Q819">
        <f>'Raw counts'!Q819/'Raw counts'!Q$1246*10000</f>
        <v>4.8045320599418782</v>
      </c>
      <c r="R819">
        <f>'Raw counts'!R819/'Raw counts'!R$1246*10000</f>
        <v>7.5543556689250986</v>
      </c>
      <c r="S819">
        <f>'Raw counts'!S819/'Raw counts'!S$1246*10000</f>
        <v>5.2259235248656015</v>
      </c>
      <c r="T819">
        <f>'Raw counts'!T819/'Raw counts'!T$1246*10000</f>
        <v>5.6996859370659108</v>
      </c>
      <c r="U819">
        <f t="shared" si="48"/>
        <v>1</v>
      </c>
      <c r="V819">
        <f t="shared" si="49"/>
        <v>0.42487371770004712</v>
      </c>
      <c r="W819">
        <f t="shared" si="50"/>
        <v>10.158067726389437</v>
      </c>
      <c r="X819">
        <f t="shared" si="51"/>
        <v>5.8127067100864886</v>
      </c>
    </row>
    <row r="820" spans="1:24" x14ac:dyDescent="0.25">
      <c r="A820">
        <v>828</v>
      </c>
      <c r="B820" t="s">
        <v>984</v>
      </c>
      <c r="C820">
        <v>79400</v>
      </c>
      <c r="D820">
        <v>4</v>
      </c>
      <c r="E820">
        <f>'Raw counts'!E820/'Raw counts'!E$1246*10000</f>
        <v>0</v>
      </c>
      <c r="F820">
        <f>'Raw counts'!F820/'Raw counts'!F$1246*10000</f>
        <v>0</v>
      </c>
      <c r="G820">
        <f>'Raw counts'!G820/'Raw counts'!G$1246*10000</f>
        <v>0</v>
      </c>
      <c r="H820">
        <f>'Raw counts'!H820/'Raw counts'!H$1246*10000</f>
        <v>0</v>
      </c>
      <c r="I820">
        <f>'Raw counts'!I820/'Raw counts'!I$1246*10000</f>
        <v>0</v>
      </c>
      <c r="J820">
        <f>'Raw counts'!J820/'Raw counts'!J$1246*10000</f>
        <v>0</v>
      </c>
      <c r="K820">
        <f>'Raw counts'!K820/'Raw counts'!K$1246*10000</f>
        <v>0</v>
      </c>
      <c r="L820">
        <f>'Raw counts'!L820/'Raw counts'!L$1246*10000</f>
        <v>0</v>
      </c>
      <c r="M820">
        <f>'Raw counts'!M820/'Raw counts'!M$1246*10000</f>
        <v>0</v>
      </c>
      <c r="N820">
        <f>'Raw counts'!N820/'Raw counts'!N$1246*10000</f>
        <v>0</v>
      </c>
      <c r="O820">
        <f>'Raw counts'!O820/'Raw counts'!O$1246*10000</f>
        <v>0</v>
      </c>
      <c r="P820">
        <f>'Raw counts'!P820/'Raw counts'!P$1246*10000</f>
        <v>0</v>
      </c>
      <c r="Q820">
        <f>'Raw counts'!Q820/'Raw counts'!Q$1246*10000</f>
        <v>0</v>
      </c>
      <c r="R820">
        <f>'Raw counts'!R820/'Raw counts'!R$1246*10000</f>
        <v>0</v>
      </c>
      <c r="S820">
        <f>'Raw counts'!S820/'Raw counts'!S$1246*10000</f>
        <v>0</v>
      </c>
      <c r="T820">
        <f>'Raw counts'!T820/'Raw counts'!T$1246*10000</f>
        <v>0</v>
      </c>
      <c r="U820">
        <f t="shared" si="48"/>
        <v>0</v>
      </c>
      <c r="V820" t="str">
        <f t="shared" si="49"/>
        <v/>
      </c>
      <c r="W820">
        <f t="shared" si="50"/>
        <v>0</v>
      </c>
      <c r="X820">
        <f t="shared" si="51"/>
        <v>0</v>
      </c>
    </row>
    <row r="821" spans="1:24" x14ac:dyDescent="0.25">
      <c r="A821">
        <v>829</v>
      </c>
      <c r="B821" t="s">
        <v>985</v>
      </c>
      <c r="C821">
        <v>45700</v>
      </c>
      <c r="D821">
        <v>509</v>
      </c>
      <c r="E821">
        <f>'Raw counts'!E821/'Raw counts'!E$1246*10000</f>
        <v>0</v>
      </c>
      <c r="F821">
        <f>'Raw counts'!F821/'Raw counts'!F$1246*10000</f>
        <v>0</v>
      </c>
      <c r="G821">
        <f>'Raw counts'!G821/'Raw counts'!G$1246*10000</f>
        <v>0</v>
      </c>
      <c r="H821">
        <f>'Raw counts'!H821/'Raw counts'!H$1246*10000</f>
        <v>0</v>
      </c>
      <c r="I821">
        <f>'Raw counts'!I821/'Raw counts'!I$1246*10000</f>
        <v>0</v>
      </c>
      <c r="J821">
        <f>'Raw counts'!J821/'Raw counts'!J$1246*10000</f>
        <v>0</v>
      </c>
      <c r="K821">
        <f>'Raw counts'!K821/'Raw counts'!K$1246*10000</f>
        <v>0</v>
      </c>
      <c r="L821">
        <f>'Raw counts'!L821/'Raw counts'!L$1246*10000</f>
        <v>0</v>
      </c>
      <c r="M821">
        <f>'Raw counts'!M821/'Raw counts'!M$1246*10000</f>
        <v>0</v>
      </c>
      <c r="N821">
        <f>'Raw counts'!N821/'Raw counts'!N$1246*10000</f>
        <v>0</v>
      </c>
      <c r="O821">
        <f>'Raw counts'!O821/'Raw counts'!O$1246*10000</f>
        <v>0</v>
      </c>
      <c r="P821">
        <f>'Raw counts'!P821/'Raw counts'!P$1246*10000</f>
        <v>0</v>
      </c>
      <c r="Q821">
        <f>'Raw counts'!Q821/'Raw counts'!Q$1246*10000</f>
        <v>0</v>
      </c>
      <c r="R821">
        <f>'Raw counts'!R821/'Raw counts'!R$1246*10000</f>
        <v>0</v>
      </c>
      <c r="S821">
        <f>'Raw counts'!S821/'Raw counts'!S$1246*10000</f>
        <v>0</v>
      </c>
      <c r="T821">
        <f>'Raw counts'!T821/'Raw counts'!T$1246*10000</f>
        <v>0</v>
      </c>
      <c r="U821">
        <f t="shared" si="48"/>
        <v>0</v>
      </c>
      <c r="V821" t="str">
        <f t="shared" si="49"/>
        <v/>
      </c>
      <c r="W821">
        <f t="shared" si="50"/>
        <v>0</v>
      </c>
      <c r="X821">
        <f t="shared" si="51"/>
        <v>0</v>
      </c>
    </row>
    <row r="822" spans="1:24" x14ac:dyDescent="0.25">
      <c r="A822">
        <v>830</v>
      </c>
      <c r="B822" t="s">
        <v>347</v>
      </c>
      <c r="C822">
        <v>72400</v>
      </c>
      <c r="D822">
        <v>141</v>
      </c>
      <c r="E822">
        <f>'Raw counts'!E822/'Raw counts'!E$1246*10000</f>
        <v>1.4912100351994928</v>
      </c>
      <c r="F822">
        <f>'Raw counts'!F822/'Raw counts'!F$1246*10000</f>
        <v>1.0623966819226831</v>
      </c>
      <c r="G822">
        <f>'Raw counts'!G822/'Raw counts'!G$1246*10000</f>
        <v>2.0281953871200171</v>
      </c>
      <c r="H822">
        <f>'Raw counts'!H822/'Raw counts'!H$1246*10000</f>
        <v>1.0132934449564523</v>
      </c>
      <c r="I822">
        <f>'Raw counts'!I822/'Raw counts'!I$1246*10000</f>
        <v>8.7899423251479583</v>
      </c>
      <c r="J822">
        <f>'Raw counts'!J822/'Raw counts'!J$1246*10000</f>
        <v>0.10775823362703439</v>
      </c>
      <c r="K822">
        <f>'Raw counts'!K822/'Raw counts'!K$1246*10000</f>
        <v>0.80344602103621077</v>
      </c>
      <c r="L822">
        <f>'Raw counts'!L822/'Raw counts'!L$1246*10000</f>
        <v>1.4109749429844021</v>
      </c>
      <c r="M822">
        <f>'Raw counts'!M822/'Raw counts'!M$1246*10000</f>
        <v>0.65640682901795566</v>
      </c>
      <c r="N822">
        <f>'Raw counts'!N822/'Raw counts'!N$1246*10000</f>
        <v>0.3763041289970554</v>
      </c>
      <c r="O822">
        <f>'Raw counts'!O822/'Raw counts'!O$1246*10000</f>
        <v>14.872307709991768</v>
      </c>
      <c r="P822">
        <f>'Raw counts'!P822/'Raw counts'!P$1246*10000</f>
        <v>1.1097536396684673</v>
      </c>
      <c r="Q822">
        <f>'Raw counts'!Q822/'Raw counts'!Q$1246*10000</f>
        <v>1.952617476274207</v>
      </c>
      <c r="R822">
        <f>'Raw counts'!R822/'Raw counts'!R$1246*10000</f>
        <v>1.8385175591265706</v>
      </c>
      <c r="S822">
        <f>'Raw counts'!S822/'Raw counts'!S$1246*10000</f>
        <v>2.3157125911917995</v>
      </c>
      <c r="T822">
        <f>'Raw counts'!T822/'Raw counts'!T$1246*10000</f>
        <v>0.84642042658224304</v>
      </c>
      <c r="U822">
        <f t="shared" si="48"/>
        <v>1</v>
      </c>
      <c r="V822">
        <f t="shared" si="49"/>
        <v>0.31804706358868134</v>
      </c>
      <c r="W822">
        <f t="shared" si="50"/>
        <v>1.7739928030009264</v>
      </c>
      <c r="X822">
        <f t="shared" si="51"/>
        <v>3.8225549004725092</v>
      </c>
    </row>
    <row r="823" spans="1:24" x14ac:dyDescent="0.25">
      <c r="A823">
        <v>831</v>
      </c>
      <c r="B823" t="s">
        <v>348</v>
      </c>
      <c r="C823">
        <v>23900</v>
      </c>
      <c r="D823">
        <v>104</v>
      </c>
      <c r="E823">
        <f>'Raw counts'!E823/'Raw counts'!E$1246*10000</f>
        <v>9.4129537105615821E-2</v>
      </c>
      <c r="F823">
        <f>'Raw counts'!F823/'Raw counts'!F$1246*10000</f>
        <v>9.9157023646117073E-2</v>
      </c>
      <c r="G823">
        <f>'Raw counts'!G823/'Raw counts'!G$1246*10000</f>
        <v>0.10413717146581995</v>
      </c>
      <c r="H823">
        <f>'Raw counts'!H823/'Raw counts'!H$1246*10000</f>
        <v>4.8252068807450116E-2</v>
      </c>
      <c r="I823">
        <f>'Raw counts'!I823/'Raw counts'!I$1246*10000</f>
        <v>0.29825028375982188</v>
      </c>
      <c r="J823">
        <f>'Raw counts'!J823/'Raw counts'!J$1246*10000</f>
        <v>0.26340901553275076</v>
      </c>
      <c r="K823">
        <f>'Raw counts'!K823/'Raw counts'!K$1246*10000</f>
        <v>0.25217648835443113</v>
      </c>
      <c r="L823">
        <f>'Raw counts'!L823/'Raw counts'!L$1246*10000</f>
        <v>5.4268267037861612E-2</v>
      </c>
      <c r="M823">
        <f>'Raw counts'!M823/'Raw counts'!M$1246*10000</f>
        <v>7.6722876118981834E-2</v>
      </c>
      <c r="N823">
        <f>'Raw counts'!N823/'Raw counts'!N$1246*10000</f>
        <v>2.3519008062315962E-2</v>
      </c>
      <c r="O823">
        <f>'Raw counts'!O823/'Raw counts'!O$1246*10000</f>
        <v>9.7262416652740463E-2</v>
      </c>
      <c r="P823">
        <f>'Raw counts'!P823/'Raw counts'!P$1246*10000</f>
        <v>0.12938831673264642</v>
      </c>
      <c r="Q823">
        <f>'Raw counts'!Q823/'Raw counts'!Q$1246*10000</f>
        <v>0.24842461530206197</v>
      </c>
      <c r="R823">
        <f>'Raw counts'!R823/'Raw counts'!R$1246*10000</f>
        <v>0.1437946694288938</v>
      </c>
      <c r="S823">
        <f>'Raw counts'!S823/'Raw counts'!S$1246*10000</f>
        <v>7.9266445664266966E-2</v>
      </c>
      <c r="T823">
        <f>'Raw counts'!T823/'Raw counts'!T$1246*10000</f>
        <v>5.4607769456918906E-2</v>
      </c>
      <c r="U823">
        <f t="shared" si="48"/>
        <v>1</v>
      </c>
      <c r="V823">
        <f t="shared" si="49"/>
        <v>0.90027203296587965</v>
      </c>
      <c r="W823">
        <f t="shared" si="50"/>
        <v>0.13140217398911661</v>
      </c>
      <c r="X823">
        <f t="shared" si="51"/>
        <v>0.12545737220625477</v>
      </c>
    </row>
    <row r="824" spans="1:24" x14ac:dyDescent="0.25">
      <c r="A824">
        <v>832</v>
      </c>
      <c r="B824" t="s">
        <v>986</v>
      </c>
      <c r="C824">
        <v>99000</v>
      </c>
      <c r="D824">
        <v>967</v>
      </c>
      <c r="E824">
        <f>'Raw counts'!E824/'Raw counts'!E$1246*10000</f>
        <v>0</v>
      </c>
      <c r="F824">
        <f>'Raw counts'!F824/'Raw counts'!F$1246*10000</f>
        <v>0</v>
      </c>
      <c r="G824">
        <f>'Raw counts'!G824/'Raw counts'!G$1246*10000</f>
        <v>0</v>
      </c>
      <c r="H824">
        <f>'Raw counts'!H824/'Raw counts'!H$1246*10000</f>
        <v>0</v>
      </c>
      <c r="I824">
        <f>'Raw counts'!I824/'Raw counts'!I$1246*10000</f>
        <v>0</v>
      </c>
      <c r="J824">
        <f>'Raw counts'!J824/'Raw counts'!J$1246*10000</f>
        <v>0</v>
      </c>
      <c r="K824">
        <f>'Raw counts'!K824/'Raw counts'!K$1246*10000</f>
        <v>0</v>
      </c>
      <c r="L824">
        <f>'Raw counts'!L824/'Raw counts'!L$1246*10000</f>
        <v>0</v>
      </c>
      <c r="M824">
        <f>'Raw counts'!M824/'Raw counts'!M$1246*10000</f>
        <v>0</v>
      </c>
      <c r="N824">
        <f>'Raw counts'!N824/'Raw counts'!N$1246*10000</f>
        <v>0</v>
      </c>
      <c r="O824">
        <f>'Raw counts'!O824/'Raw counts'!O$1246*10000</f>
        <v>0</v>
      </c>
      <c r="P824">
        <f>'Raw counts'!P824/'Raw counts'!P$1246*10000</f>
        <v>0</v>
      </c>
      <c r="Q824">
        <f>'Raw counts'!Q824/'Raw counts'!Q$1246*10000</f>
        <v>0</v>
      </c>
      <c r="R824">
        <f>'Raw counts'!R824/'Raw counts'!R$1246*10000</f>
        <v>0</v>
      </c>
      <c r="S824">
        <f>'Raw counts'!S824/'Raw counts'!S$1246*10000</f>
        <v>0</v>
      </c>
      <c r="T824">
        <f>'Raw counts'!T824/'Raw counts'!T$1246*10000</f>
        <v>0</v>
      </c>
      <c r="U824">
        <f t="shared" si="48"/>
        <v>0</v>
      </c>
      <c r="V824" t="str">
        <f t="shared" si="49"/>
        <v/>
      </c>
      <c r="W824">
        <f t="shared" si="50"/>
        <v>0</v>
      </c>
      <c r="X824">
        <f t="shared" si="51"/>
        <v>0</v>
      </c>
    </row>
    <row r="825" spans="1:24" x14ac:dyDescent="0.25">
      <c r="A825">
        <v>833</v>
      </c>
      <c r="B825" t="s">
        <v>987</v>
      </c>
      <c r="C825">
        <v>113400</v>
      </c>
      <c r="D825">
        <v>349</v>
      </c>
      <c r="E825">
        <f>'Raw counts'!E825/'Raw counts'!E$1246*10000</f>
        <v>0</v>
      </c>
      <c r="F825">
        <f>'Raw counts'!F825/'Raw counts'!F$1246*10000</f>
        <v>0</v>
      </c>
      <c r="G825">
        <f>'Raw counts'!G825/'Raw counts'!G$1246*10000</f>
        <v>0</v>
      </c>
      <c r="H825">
        <f>'Raw counts'!H825/'Raw counts'!H$1246*10000</f>
        <v>0</v>
      </c>
      <c r="I825">
        <f>'Raw counts'!I825/'Raw counts'!I$1246*10000</f>
        <v>0</v>
      </c>
      <c r="J825">
        <f>'Raw counts'!J825/'Raw counts'!J$1246*10000</f>
        <v>0</v>
      </c>
      <c r="K825">
        <f>'Raw counts'!K825/'Raw counts'!K$1246*10000</f>
        <v>0</v>
      </c>
      <c r="L825">
        <f>'Raw counts'!L825/'Raw counts'!L$1246*10000</f>
        <v>0</v>
      </c>
      <c r="M825">
        <f>'Raw counts'!M825/'Raw counts'!M$1246*10000</f>
        <v>0</v>
      </c>
      <c r="N825">
        <f>'Raw counts'!N825/'Raw counts'!N$1246*10000</f>
        <v>0</v>
      </c>
      <c r="O825">
        <f>'Raw counts'!O825/'Raw counts'!O$1246*10000</f>
        <v>0</v>
      </c>
      <c r="P825">
        <f>'Raw counts'!P825/'Raw counts'!P$1246*10000</f>
        <v>0</v>
      </c>
      <c r="Q825">
        <f>'Raw counts'!Q825/'Raw counts'!Q$1246*10000</f>
        <v>0</v>
      </c>
      <c r="R825">
        <f>'Raw counts'!R825/'Raw counts'!R$1246*10000</f>
        <v>0</v>
      </c>
      <c r="S825">
        <f>'Raw counts'!S825/'Raw counts'!S$1246*10000</f>
        <v>0</v>
      </c>
      <c r="T825">
        <f>'Raw counts'!T825/'Raw counts'!T$1246*10000</f>
        <v>0</v>
      </c>
      <c r="U825">
        <f t="shared" si="48"/>
        <v>0</v>
      </c>
      <c r="V825" t="str">
        <f t="shared" si="49"/>
        <v/>
      </c>
      <c r="W825">
        <f t="shared" si="50"/>
        <v>0</v>
      </c>
      <c r="X825">
        <f t="shared" si="51"/>
        <v>0</v>
      </c>
    </row>
    <row r="826" spans="1:24" x14ac:dyDescent="0.25">
      <c r="A826">
        <v>834</v>
      </c>
      <c r="B826" t="s">
        <v>988</v>
      </c>
      <c r="C826">
        <v>79000</v>
      </c>
      <c r="D826">
        <v>302</v>
      </c>
      <c r="E826">
        <f>'Raw counts'!E826/'Raw counts'!E$1246*10000</f>
        <v>0</v>
      </c>
      <c r="F826">
        <f>'Raw counts'!F826/'Raw counts'!F$1246*10000</f>
        <v>0</v>
      </c>
      <c r="G826">
        <f>'Raw counts'!G826/'Raw counts'!G$1246*10000</f>
        <v>0</v>
      </c>
      <c r="H826">
        <f>'Raw counts'!H826/'Raw counts'!H$1246*10000</f>
        <v>0</v>
      </c>
      <c r="I826">
        <f>'Raw counts'!I826/'Raw counts'!I$1246*10000</f>
        <v>0</v>
      </c>
      <c r="J826">
        <f>'Raw counts'!J826/'Raw counts'!J$1246*10000</f>
        <v>0</v>
      </c>
      <c r="K826">
        <f>'Raw counts'!K826/'Raw counts'!K$1246*10000</f>
        <v>0</v>
      </c>
      <c r="L826">
        <f>'Raw counts'!L826/'Raw counts'!L$1246*10000</f>
        <v>0</v>
      </c>
      <c r="M826">
        <f>'Raw counts'!M826/'Raw counts'!M$1246*10000</f>
        <v>0</v>
      </c>
      <c r="N826">
        <f>'Raw counts'!N826/'Raw counts'!N$1246*10000</f>
        <v>0</v>
      </c>
      <c r="O826">
        <f>'Raw counts'!O826/'Raw counts'!O$1246*10000</f>
        <v>0</v>
      </c>
      <c r="P826">
        <f>'Raw counts'!P826/'Raw counts'!P$1246*10000</f>
        <v>0</v>
      </c>
      <c r="Q826">
        <f>'Raw counts'!Q826/'Raw counts'!Q$1246*10000</f>
        <v>0</v>
      </c>
      <c r="R826">
        <f>'Raw counts'!R826/'Raw counts'!R$1246*10000</f>
        <v>0</v>
      </c>
      <c r="S826">
        <f>'Raw counts'!S826/'Raw counts'!S$1246*10000</f>
        <v>0</v>
      </c>
      <c r="T826">
        <f>'Raw counts'!T826/'Raw counts'!T$1246*10000</f>
        <v>0</v>
      </c>
      <c r="U826">
        <f t="shared" si="48"/>
        <v>0</v>
      </c>
      <c r="V826" t="str">
        <f t="shared" si="49"/>
        <v/>
      </c>
      <c r="W826">
        <f t="shared" si="50"/>
        <v>0</v>
      </c>
      <c r="X826">
        <f t="shared" si="51"/>
        <v>0</v>
      </c>
    </row>
    <row r="827" spans="1:24" x14ac:dyDescent="0.25">
      <c r="A827">
        <v>835</v>
      </c>
      <c r="B827" t="s">
        <v>989</v>
      </c>
      <c r="C827">
        <v>52000</v>
      </c>
      <c r="D827">
        <v>803</v>
      </c>
      <c r="E827">
        <f>'Raw counts'!E827/'Raw counts'!E$1246*10000</f>
        <v>0</v>
      </c>
      <c r="F827">
        <f>'Raw counts'!F827/'Raw counts'!F$1246*10000</f>
        <v>0</v>
      </c>
      <c r="G827">
        <f>'Raw counts'!G827/'Raw counts'!G$1246*10000</f>
        <v>0</v>
      </c>
      <c r="H827">
        <f>'Raw counts'!H827/'Raw counts'!H$1246*10000</f>
        <v>0</v>
      </c>
      <c r="I827">
        <f>'Raw counts'!I827/'Raw counts'!I$1246*10000</f>
        <v>0</v>
      </c>
      <c r="J827">
        <f>'Raw counts'!J827/'Raw counts'!J$1246*10000</f>
        <v>0</v>
      </c>
      <c r="K827">
        <f>'Raw counts'!K827/'Raw counts'!K$1246*10000</f>
        <v>0</v>
      </c>
      <c r="L827">
        <f>'Raw counts'!L827/'Raw counts'!L$1246*10000</f>
        <v>0</v>
      </c>
      <c r="M827">
        <f>'Raw counts'!M827/'Raw counts'!M$1246*10000</f>
        <v>0</v>
      </c>
      <c r="N827">
        <f>'Raw counts'!N827/'Raw counts'!N$1246*10000</f>
        <v>0</v>
      </c>
      <c r="O827">
        <f>'Raw counts'!O827/'Raw counts'!O$1246*10000</f>
        <v>0</v>
      </c>
      <c r="P827">
        <f>'Raw counts'!P827/'Raw counts'!P$1246*10000</f>
        <v>0</v>
      </c>
      <c r="Q827">
        <f>'Raw counts'!Q827/'Raw counts'!Q$1246*10000</f>
        <v>0</v>
      </c>
      <c r="R827">
        <f>'Raw counts'!R827/'Raw counts'!R$1246*10000</f>
        <v>0</v>
      </c>
      <c r="S827">
        <f>'Raw counts'!S827/'Raw counts'!S$1246*10000</f>
        <v>0</v>
      </c>
      <c r="T827">
        <f>'Raw counts'!T827/'Raw counts'!T$1246*10000</f>
        <v>0</v>
      </c>
      <c r="U827">
        <f t="shared" si="48"/>
        <v>0</v>
      </c>
      <c r="V827" t="str">
        <f t="shared" si="49"/>
        <v/>
      </c>
      <c r="W827">
        <f t="shared" si="50"/>
        <v>0</v>
      </c>
      <c r="X827">
        <f t="shared" si="51"/>
        <v>0</v>
      </c>
    </row>
    <row r="828" spans="1:24" x14ac:dyDescent="0.25">
      <c r="A828">
        <v>836</v>
      </c>
      <c r="B828" t="s">
        <v>349</v>
      </c>
      <c r="C828">
        <v>29400</v>
      </c>
      <c r="D828">
        <v>895</v>
      </c>
      <c r="E828">
        <f>'Raw counts'!E828/'Raw counts'!E$1246*10000</f>
        <v>4.6866601106269767</v>
      </c>
      <c r="F828">
        <f>'Raw counts'!F828/'Raw counts'!F$1246*10000</f>
        <v>6.7379558449051942</v>
      </c>
      <c r="G828">
        <f>'Raw counts'!G828/'Raw counts'!G$1246*10000</f>
        <v>4.9291594493821442</v>
      </c>
      <c r="H828">
        <f>'Raw counts'!H828/'Raw counts'!H$1246*10000</f>
        <v>18.022147699582622</v>
      </c>
      <c r="I828">
        <f>'Raw counts'!I828/'Raw counts'!I$1246*10000</f>
        <v>5.1490379177403209</v>
      </c>
      <c r="J828">
        <f>'Raw counts'!J828/'Raw counts'!J$1246*10000</f>
        <v>11.595983251975866</v>
      </c>
      <c r="K828">
        <f>'Raw counts'!K828/'Raw counts'!K$1246*10000</f>
        <v>7.066806243420686</v>
      </c>
      <c r="L828">
        <f>'Raw counts'!L828/'Raw counts'!L$1246*10000</f>
        <v>7.1159265153396039</v>
      </c>
      <c r="M828">
        <f>'Raw counts'!M828/'Raw counts'!M$1246*10000</f>
        <v>6.1122557974788867</v>
      </c>
      <c r="N828">
        <f>'Raw counts'!N828/'Raw counts'!N$1246*10000</f>
        <v>9.4468015716969127</v>
      </c>
      <c r="O828">
        <f>'Raw counts'!O828/'Raw counts'!O$1246*10000</f>
        <v>5.32290680226816</v>
      </c>
      <c r="P828">
        <f>'Raw counts'!P828/'Raw counts'!P$1246*10000</f>
        <v>5.9170272536583299</v>
      </c>
      <c r="Q828">
        <f>'Raw counts'!Q828/'Raw counts'!Q$1246*10000</f>
        <v>5.1572950136708071</v>
      </c>
      <c r="R828">
        <f>'Raw counts'!R828/'Raw counts'!R$1246*10000</f>
        <v>5.0584910495521571</v>
      </c>
      <c r="S828">
        <f>'Raw counts'!S828/'Raw counts'!S$1246*10000</f>
        <v>11.584224844935017</v>
      </c>
      <c r="T828">
        <f>'Raw counts'!T828/'Raw counts'!T$1246*10000</f>
        <v>10.211652888443837</v>
      </c>
      <c r="U828">
        <f t="shared" si="48"/>
        <v>1</v>
      </c>
      <c r="V828">
        <f t="shared" si="49"/>
        <v>0.65411621146639487</v>
      </c>
      <c r="W828">
        <f t="shared" si="50"/>
        <v>8.0862734402149208</v>
      </c>
      <c r="X828">
        <f t="shared" si="51"/>
        <v>7.2085996420880507</v>
      </c>
    </row>
    <row r="829" spans="1:24" x14ac:dyDescent="0.25">
      <c r="A829">
        <v>837</v>
      </c>
      <c r="B829" t="s">
        <v>990</v>
      </c>
      <c r="C829">
        <v>45900</v>
      </c>
      <c r="D829">
        <v>509</v>
      </c>
      <c r="E829">
        <f>'Raw counts'!E829/'Raw counts'!E$1246*10000</f>
        <v>0</v>
      </c>
      <c r="F829">
        <f>'Raw counts'!F829/'Raw counts'!F$1246*10000</f>
        <v>0</v>
      </c>
      <c r="G829">
        <f>'Raw counts'!G829/'Raw counts'!G$1246*10000</f>
        <v>0</v>
      </c>
      <c r="H829">
        <f>'Raw counts'!H829/'Raw counts'!H$1246*10000</f>
        <v>0</v>
      </c>
      <c r="I829">
        <f>'Raw counts'!I829/'Raw counts'!I$1246*10000</f>
        <v>0</v>
      </c>
      <c r="J829">
        <f>'Raw counts'!J829/'Raw counts'!J$1246*10000</f>
        <v>0</v>
      </c>
      <c r="K829">
        <f>'Raw counts'!K829/'Raw counts'!K$1246*10000</f>
        <v>0</v>
      </c>
      <c r="L829">
        <f>'Raw counts'!L829/'Raw counts'!L$1246*10000</f>
        <v>0</v>
      </c>
      <c r="M829">
        <f>'Raw counts'!M829/'Raw counts'!M$1246*10000</f>
        <v>0</v>
      </c>
      <c r="N829">
        <f>'Raw counts'!N829/'Raw counts'!N$1246*10000</f>
        <v>0</v>
      </c>
      <c r="O829">
        <f>'Raw counts'!O829/'Raw counts'!O$1246*10000</f>
        <v>0</v>
      </c>
      <c r="P829">
        <f>'Raw counts'!P829/'Raw counts'!P$1246*10000</f>
        <v>0</v>
      </c>
      <c r="Q829">
        <f>'Raw counts'!Q829/'Raw counts'!Q$1246*10000</f>
        <v>0</v>
      </c>
      <c r="R829">
        <f>'Raw counts'!R829/'Raw counts'!R$1246*10000</f>
        <v>0</v>
      </c>
      <c r="S829">
        <f>'Raw counts'!S829/'Raw counts'!S$1246*10000</f>
        <v>0</v>
      </c>
      <c r="T829">
        <f>'Raw counts'!T829/'Raw counts'!T$1246*10000</f>
        <v>0</v>
      </c>
      <c r="U829">
        <f t="shared" si="48"/>
        <v>0</v>
      </c>
      <c r="V829" t="str">
        <f t="shared" si="49"/>
        <v/>
      </c>
      <c r="W829">
        <f t="shared" si="50"/>
        <v>0</v>
      </c>
      <c r="X829">
        <f t="shared" si="51"/>
        <v>0</v>
      </c>
    </row>
    <row r="830" spans="1:24" x14ac:dyDescent="0.25">
      <c r="A830">
        <v>838</v>
      </c>
      <c r="B830" t="s">
        <v>350</v>
      </c>
      <c r="C830">
        <v>3700</v>
      </c>
      <c r="D830">
        <v>353</v>
      </c>
      <c r="E830">
        <f>'Raw counts'!E830/'Raw counts'!E$1246*10000</f>
        <v>23.859360563191885</v>
      </c>
      <c r="F830">
        <f>'Raw counts'!F830/'Raw counts'!F$1246*10000</f>
        <v>16.271195404024738</v>
      </c>
      <c r="G830">
        <f>'Raw counts'!G830/'Raw counts'!G$1246*10000</f>
        <v>13.394023815675224</v>
      </c>
      <c r="H830">
        <f>'Raw counts'!H830/'Raw counts'!H$1246*10000</f>
        <v>29.439793481145504</v>
      </c>
      <c r="I830">
        <f>'Raw counts'!I830/'Raw counts'!I$1246*10000</f>
        <v>17.011520901998896</v>
      </c>
      <c r="J830">
        <f>'Raw counts'!J830/'Raw counts'!J$1246*10000</f>
        <v>7.7226734099374648</v>
      </c>
      <c r="K830">
        <f>'Raw counts'!K830/'Raw counts'!K$1246*10000</f>
        <v>16.843043594277354</v>
      </c>
      <c r="L830">
        <f>'Raw counts'!L830/'Raw counts'!L$1246*10000</f>
        <v>13.411045491731551</v>
      </c>
      <c r="M830">
        <f>'Raw counts'!M830/'Raw counts'!M$1246*10000</f>
        <v>39.137191584693959</v>
      </c>
      <c r="N830">
        <f>'Raw counts'!N830/'Raw counts'!N$1246*10000</f>
        <v>32.299437738913923</v>
      </c>
      <c r="O830">
        <f>'Raw counts'!O830/'Raw counts'!O$1246*10000</f>
        <v>35.381414566903722</v>
      </c>
      <c r="P830">
        <f>'Raw counts'!P830/'Raw counts'!P$1246*10000</f>
        <v>11.351336556429478</v>
      </c>
      <c r="Q830">
        <f>'Raw counts'!Q830/'Raw counts'!Q$1246*10000</f>
        <v>13.434803195535512</v>
      </c>
      <c r="R830">
        <f>'Raw counts'!R830/'Raw counts'!R$1246*10000</f>
        <v>24.902155430739501</v>
      </c>
      <c r="S830">
        <f>'Raw counts'!S830/'Raw counts'!S$1246*10000</f>
        <v>29.396527563491006</v>
      </c>
      <c r="T830">
        <f>'Raw counts'!T830/'Raw counts'!T$1246*10000</f>
        <v>30.252704279133074</v>
      </c>
      <c r="U830">
        <f t="shared" si="48"/>
        <v>1</v>
      </c>
      <c r="V830">
        <f t="shared" si="49"/>
        <v>0.54107028052173978</v>
      </c>
      <c r="W830">
        <f t="shared" si="50"/>
        <v>20.938928598559052</v>
      </c>
      <c r="X830">
        <f t="shared" si="51"/>
        <v>24.119823598705381</v>
      </c>
    </row>
    <row r="831" spans="1:24" x14ac:dyDescent="0.25">
      <c r="A831">
        <v>839</v>
      </c>
      <c r="B831" t="s">
        <v>991</v>
      </c>
      <c r="C831">
        <v>93100</v>
      </c>
      <c r="D831">
        <v>370</v>
      </c>
      <c r="E831">
        <f>'Raw counts'!E831/'Raw counts'!E$1246*10000</f>
        <v>0</v>
      </c>
      <c r="F831">
        <f>'Raw counts'!F831/'Raw counts'!F$1246*10000</f>
        <v>0</v>
      </c>
      <c r="G831">
        <f>'Raw counts'!G831/'Raw counts'!G$1246*10000</f>
        <v>0</v>
      </c>
      <c r="H831">
        <f>'Raw counts'!H831/'Raw counts'!H$1246*10000</f>
        <v>0</v>
      </c>
      <c r="I831">
        <f>'Raw counts'!I831/'Raw counts'!I$1246*10000</f>
        <v>0</v>
      </c>
      <c r="J831">
        <f>'Raw counts'!J831/'Raw counts'!J$1246*10000</f>
        <v>0</v>
      </c>
      <c r="K831">
        <f>'Raw counts'!K831/'Raw counts'!K$1246*10000</f>
        <v>0</v>
      </c>
      <c r="L831">
        <f>'Raw counts'!L831/'Raw counts'!L$1246*10000</f>
        <v>0</v>
      </c>
      <c r="M831">
        <f>'Raw counts'!M831/'Raw counts'!M$1246*10000</f>
        <v>0</v>
      </c>
      <c r="N831">
        <f>'Raw counts'!N831/'Raw counts'!N$1246*10000</f>
        <v>0</v>
      </c>
      <c r="O831">
        <f>'Raw counts'!O831/'Raw counts'!O$1246*10000</f>
        <v>0</v>
      </c>
      <c r="P831">
        <f>'Raw counts'!P831/'Raw counts'!P$1246*10000</f>
        <v>0</v>
      </c>
      <c r="Q831">
        <f>'Raw counts'!Q831/'Raw counts'!Q$1246*10000</f>
        <v>0</v>
      </c>
      <c r="R831">
        <f>'Raw counts'!R831/'Raw counts'!R$1246*10000</f>
        <v>0</v>
      </c>
      <c r="S831">
        <f>'Raw counts'!S831/'Raw counts'!S$1246*10000</f>
        <v>0</v>
      </c>
      <c r="T831">
        <f>'Raw counts'!T831/'Raw counts'!T$1246*10000</f>
        <v>0</v>
      </c>
      <c r="U831">
        <f t="shared" si="48"/>
        <v>0</v>
      </c>
      <c r="V831" t="str">
        <f t="shared" si="49"/>
        <v/>
      </c>
      <c r="W831">
        <f t="shared" si="50"/>
        <v>0</v>
      </c>
      <c r="X831">
        <f t="shared" si="51"/>
        <v>0</v>
      </c>
    </row>
    <row r="832" spans="1:24" x14ac:dyDescent="0.25">
      <c r="A832">
        <v>840</v>
      </c>
      <c r="B832" t="s">
        <v>992</v>
      </c>
      <c r="C832">
        <v>97600</v>
      </c>
      <c r="D832">
        <v>967</v>
      </c>
      <c r="E832">
        <f>'Raw counts'!E832/'Raw counts'!E$1246*10000</f>
        <v>0</v>
      </c>
      <c r="F832">
        <f>'Raw counts'!F832/'Raw counts'!F$1246*10000</f>
        <v>0</v>
      </c>
      <c r="G832">
        <f>'Raw counts'!G832/'Raw counts'!G$1246*10000</f>
        <v>0</v>
      </c>
      <c r="H832">
        <f>'Raw counts'!H832/'Raw counts'!H$1246*10000</f>
        <v>0</v>
      </c>
      <c r="I832">
        <f>'Raw counts'!I832/'Raw counts'!I$1246*10000</f>
        <v>0</v>
      </c>
      <c r="J832">
        <f>'Raw counts'!J832/'Raw counts'!J$1246*10000</f>
        <v>0</v>
      </c>
      <c r="K832">
        <f>'Raw counts'!K832/'Raw counts'!K$1246*10000</f>
        <v>0</v>
      </c>
      <c r="L832">
        <f>'Raw counts'!L832/'Raw counts'!L$1246*10000</f>
        <v>0</v>
      </c>
      <c r="M832">
        <f>'Raw counts'!M832/'Raw counts'!M$1246*10000</f>
        <v>0</v>
      </c>
      <c r="N832">
        <f>'Raw counts'!N832/'Raw counts'!N$1246*10000</f>
        <v>0</v>
      </c>
      <c r="O832">
        <f>'Raw counts'!O832/'Raw counts'!O$1246*10000</f>
        <v>0</v>
      </c>
      <c r="P832">
        <f>'Raw counts'!P832/'Raw counts'!P$1246*10000</f>
        <v>0</v>
      </c>
      <c r="Q832">
        <f>'Raw counts'!Q832/'Raw counts'!Q$1246*10000</f>
        <v>0</v>
      </c>
      <c r="R832">
        <f>'Raw counts'!R832/'Raw counts'!R$1246*10000</f>
        <v>0</v>
      </c>
      <c r="S832">
        <f>'Raw counts'!S832/'Raw counts'!S$1246*10000</f>
        <v>0</v>
      </c>
      <c r="T832">
        <f>'Raw counts'!T832/'Raw counts'!T$1246*10000</f>
        <v>0</v>
      </c>
      <c r="U832">
        <f t="shared" si="48"/>
        <v>0</v>
      </c>
      <c r="V832" t="str">
        <f t="shared" si="49"/>
        <v/>
      </c>
      <c r="W832">
        <f t="shared" si="50"/>
        <v>0</v>
      </c>
      <c r="X832">
        <f t="shared" si="51"/>
        <v>0</v>
      </c>
    </row>
    <row r="833" spans="1:24" x14ac:dyDescent="0.25">
      <c r="A833">
        <v>841</v>
      </c>
      <c r="B833" t="s">
        <v>351</v>
      </c>
      <c r="C833">
        <v>100800</v>
      </c>
      <c r="D833">
        <v>948</v>
      </c>
      <c r="E833">
        <f>'Raw counts'!E833/'Raw counts'!E$1246*10000</f>
        <v>2.0609414439966409</v>
      </c>
      <c r="F833">
        <f>'Raw counts'!F833/'Raw counts'!F$1246*10000</f>
        <v>2.200341572337646</v>
      </c>
      <c r="G833">
        <f>'Raw counts'!G833/'Raw counts'!G$1246*10000</f>
        <v>1.5670164849142429</v>
      </c>
      <c r="H833">
        <f>'Raw counts'!H833/'Raw counts'!H$1246*10000</f>
        <v>0.49458370527636369</v>
      </c>
      <c r="I833">
        <f>'Raw counts'!I833/'Raw counts'!I$1246*10000</f>
        <v>1.2942936842407364</v>
      </c>
      <c r="J833">
        <f>'Raw counts'!J833/'Raw counts'!J$1246*10000</f>
        <v>0.40110009183396128</v>
      </c>
      <c r="K833">
        <f>'Raw counts'!K833/'Raw counts'!K$1246*10000</f>
        <v>0.77998774304975205</v>
      </c>
      <c r="L833">
        <f>'Raw counts'!L833/'Raw counts'!L$1246*10000</f>
        <v>1.3092219422884113</v>
      </c>
      <c r="M833">
        <f>'Raw counts'!M833/'Raw counts'!M$1246*10000</f>
        <v>1.7475766227101417</v>
      </c>
      <c r="N833">
        <f>'Raw counts'!N833/'Raw counts'!N$1246*10000</f>
        <v>1.5287355240505376</v>
      </c>
      <c r="O833">
        <f>'Raw counts'!O833/'Raw counts'!O$1246*10000</f>
        <v>1.1406228862003198</v>
      </c>
      <c r="P833">
        <f>'Raw counts'!P833/'Raw counts'!P$1246*10000</f>
        <v>2.274248490262285</v>
      </c>
      <c r="Q833">
        <f>'Raw counts'!Q833/'Raw counts'!Q$1246*10000</f>
        <v>2.3749393222877124</v>
      </c>
      <c r="R833">
        <f>'Raw counts'!R833/'Raw counts'!R$1246*10000</f>
        <v>0.50328134300112826</v>
      </c>
      <c r="S833">
        <f>'Raw counts'!S833/'Raw counts'!S$1246*10000</f>
        <v>2.5874832620407147</v>
      </c>
      <c r="T833">
        <f>'Raw counts'!T833/'Raw counts'!T$1246*10000</f>
        <v>5.4607769456918906E-2</v>
      </c>
      <c r="U833">
        <f t="shared" si="48"/>
        <v>1</v>
      </c>
      <c r="V833">
        <f t="shared" si="49"/>
        <v>0.72379876378442576</v>
      </c>
      <c r="W833">
        <f t="shared" si="50"/>
        <v>1.3383798814698433</v>
      </c>
      <c r="X833">
        <f t="shared" si="51"/>
        <v>1.4891971788748464</v>
      </c>
    </row>
    <row r="834" spans="1:24" x14ac:dyDescent="0.25">
      <c r="A834">
        <v>842</v>
      </c>
      <c r="B834" t="s">
        <v>352</v>
      </c>
      <c r="C834">
        <v>78900</v>
      </c>
      <c r="D834">
        <v>302</v>
      </c>
      <c r="E834">
        <f>'Raw counts'!E834/'Raw counts'!E$1246*10000</f>
        <v>41.739018427095438</v>
      </c>
      <c r="F834">
        <f>'Raw counts'!F834/'Raw counts'!F$1246*10000</f>
        <v>10.435096297996131</v>
      </c>
      <c r="G834">
        <f>'Raw counts'!G834/'Raw counts'!G$1246*10000</f>
        <v>35.208281781301025</v>
      </c>
      <c r="H834">
        <f>'Raw counts'!H834/'Raw counts'!H$1246*10000</f>
        <v>36.297618760404347</v>
      </c>
      <c r="I834">
        <f>'Raw counts'!I834/'Raw counts'!I$1246*10000</f>
        <v>3.0162670206653686</v>
      </c>
      <c r="J834">
        <f>'Raw counts'!J834/'Raw counts'!J$1246*10000</f>
        <v>33.770233105005609</v>
      </c>
      <c r="K834">
        <f>'Raw counts'!K834/'Raw counts'!K$1246*10000</f>
        <v>2.762212232905513</v>
      </c>
      <c r="L834">
        <f>'Raw counts'!L834/'Raw counts'!L$1246*10000</f>
        <v>8.9542640612471658</v>
      </c>
      <c r="M834">
        <f>'Raw counts'!M834/'Raw counts'!M$1246*10000</f>
        <v>6.2827510777432902</v>
      </c>
      <c r="N834">
        <f>'Raw counts'!N834/'Raw counts'!N$1246*10000</f>
        <v>76.091830750946258</v>
      </c>
      <c r="O834">
        <f>'Raw counts'!O834/'Raw counts'!O$1246*10000</f>
        <v>6.9852099232422695</v>
      </c>
      <c r="P834">
        <f>'Raw counts'!P834/'Raw counts'!P$1246*10000</f>
        <v>3.468602183179021</v>
      </c>
      <c r="Q834">
        <f>'Raw counts'!Q834/'Raw counts'!Q$1246*10000</f>
        <v>35.340885772871339</v>
      </c>
      <c r="R834">
        <f>'Raw counts'!R834/'Raw counts'!R$1246*10000</f>
        <v>4.0365217918253755</v>
      </c>
      <c r="S834">
        <f>'Raw counts'!S834/'Raw counts'!S$1246*10000</f>
        <v>8.5551142427648141</v>
      </c>
      <c r="T834">
        <f>'Raw counts'!T834/'Raw counts'!T$1246*10000</f>
        <v>7.8362149170678626</v>
      </c>
      <c r="U834">
        <f t="shared" si="48"/>
        <v>1</v>
      </c>
      <c r="V834">
        <f t="shared" si="49"/>
        <v>0.18899200900392293</v>
      </c>
      <c r="W834">
        <f t="shared" si="50"/>
        <v>25.455757351531012</v>
      </c>
      <c r="X834">
        <f t="shared" si="51"/>
        <v>11.037091471825114</v>
      </c>
    </row>
    <row r="835" spans="1:24" x14ac:dyDescent="0.25">
      <c r="A835">
        <v>843</v>
      </c>
      <c r="B835" t="s">
        <v>353</v>
      </c>
      <c r="C835">
        <v>44300</v>
      </c>
      <c r="D835">
        <v>822</v>
      </c>
      <c r="E835">
        <f>'Raw counts'!E835/'Raw counts'!E$1246*10000</f>
        <v>26.65847574554309</v>
      </c>
      <c r="F835">
        <f>'Raw counts'!F835/'Raw counts'!F$1246*10000</f>
        <v>10.893107311980577</v>
      </c>
      <c r="G835">
        <f>'Raw counts'!G835/'Raw counts'!G$1246*10000</f>
        <v>11.698075594660441</v>
      </c>
      <c r="H835">
        <f>'Raw counts'!H835/'Raw counts'!H$1246*10000</f>
        <v>11.580496513788029</v>
      </c>
      <c r="I835">
        <f>'Raw counts'!I835/'Raw counts'!I$1246*10000</f>
        <v>10.815793309176938</v>
      </c>
      <c r="J835">
        <f>'Raw counts'!J835/'Raw counts'!J$1246*10000</f>
        <v>12.829216370151928</v>
      </c>
      <c r="K835">
        <f>'Raw counts'!K835/'Raw counts'!K$1246*10000</f>
        <v>17.282886306523455</v>
      </c>
      <c r="L835">
        <f>'Raw counts'!L835/'Raw counts'!L$1246*10000</f>
        <v>6.6003779784799192</v>
      </c>
      <c r="M835">
        <f>'Raw counts'!M835/'Raw counts'!M$1246*10000</f>
        <v>29.674703530019531</v>
      </c>
      <c r="N835">
        <f>'Raw counts'!N835/'Raw counts'!N$1246*10000</f>
        <v>6.3893305235958362</v>
      </c>
      <c r="O835">
        <f>'Raw counts'!O835/'Raw counts'!O$1246*10000</f>
        <v>12.011908456613446</v>
      </c>
      <c r="P835">
        <f>'Raw counts'!P835/'Raw counts'!P$1246*10000</f>
        <v>17.233528494044403</v>
      </c>
      <c r="Q835">
        <f>'Raw counts'!Q835/'Raw counts'!Q$1246*10000</f>
        <v>16.256906825366936</v>
      </c>
      <c r="R835">
        <f>'Raw counts'!R835/'Raw counts'!R$1246*10000</f>
        <v>9.2747561781636492</v>
      </c>
      <c r="S835">
        <f>'Raw counts'!S835/'Raw counts'!S$1246*10000</f>
        <v>13.175215647196374</v>
      </c>
      <c r="T835">
        <f>'Raw counts'!T835/'Raw counts'!T$1246*10000</f>
        <v>7.351570963137708</v>
      </c>
      <c r="U835">
        <f t="shared" si="48"/>
        <v>1</v>
      </c>
      <c r="V835">
        <f t="shared" si="49"/>
        <v>0.59473537267015142</v>
      </c>
      <c r="W835">
        <f t="shared" si="50"/>
        <v>14.442246318391975</v>
      </c>
      <c r="X835">
        <f t="shared" si="51"/>
        <v>12.550647760753753</v>
      </c>
    </row>
    <row r="836" spans="1:24" x14ac:dyDescent="0.25">
      <c r="A836">
        <v>844</v>
      </c>
      <c r="B836" t="s">
        <v>354</v>
      </c>
      <c r="C836">
        <v>1900</v>
      </c>
      <c r="D836">
        <v>985</v>
      </c>
      <c r="E836">
        <f>'Raw counts'!E836/'Raw counts'!E$1246*10000</f>
        <v>255.86885278388104</v>
      </c>
      <c r="F836">
        <f>'Raw counts'!F836/'Raw counts'!F$1246*10000</f>
        <v>284.78369367467906</v>
      </c>
      <c r="G836">
        <f>'Raw counts'!G836/'Raw counts'!G$1246*10000</f>
        <v>265.33159506905537</v>
      </c>
      <c r="H836">
        <f>'Raw counts'!H836/'Raw counts'!H$1246*10000</f>
        <v>263.9327848681512</v>
      </c>
      <c r="I836">
        <f>'Raw counts'!I836/'Raw counts'!I$1246*10000</f>
        <v>168.37072622818621</v>
      </c>
      <c r="J836">
        <f>'Raw counts'!J836/'Raw counts'!J$1246*10000</f>
        <v>190.49261077845745</v>
      </c>
      <c r="K836">
        <f>'Raw counts'!K836/'Raw counts'!K$1246*10000</f>
        <v>230.89396565121646</v>
      </c>
      <c r="L836">
        <f>'Raw counts'!L836/'Raw counts'!L$1246*10000</f>
        <v>161.68551810592894</v>
      </c>
      <c r="M836">
        <f>'Raw counts'!M836/'Raw counts'!M$1246*10000</f>
        <v>141.92879605610318</v>
      </c>
      <c r="N836">
        <f>'Raw counts'!N836/'Raw counts'!N$1246*10000</f>
        <v>116.95218742454318</v>
      </c>
      <c r="O836">
        <f>'Raw counts'!O836/'Raw counts'!O$1246*10000</f>
        <v>243.61582760148229</v>
      </c>
      <c r="P836">
        <f>'Raw counts'!P836/'Raw counts'!P$1246*10000</f>
        <v>211.69919206949149</v>
      </c>
      <c r="Q836">
        <f>'Raw counts'!Q836/'Raw counts'!Q$1246*10000</f>
        <v>300.72296531545203</v>
      </c>
      <c r="R836">
        <f>'Raw counts'!R836/'Raw counts'!R$1246*10000</f>
        <v>290.07493242934419</v>
      </c>
      <c r="S836">
        <f>'Raw counts'!S836/'Raw counts'!S$1246*10000</f>
        <v>173.19718377642332</v>
      </c>
      <c r="T836">
        <f>'Raw counts'!T836/'Raw counts'!T$1246*10000</f>
        <v>87.727381632540215</v>
      </c>
      <c r="U836">
        <f t="shared" ref="U836:U899" si="52">IFERROR(IF(W836-X836=0,0,1),0)</f>
        <v>1</v>
      </c>
      <c r="V836">
        <f t="shared" ref="V836:V899" si="53">IFERROR(_xlfn.T.TEST(E836:N836,O836:T836,2,2),"")</f>
        <v>0.78192150129538796</v>
      </c>
      <c r="W836">
        <f t="shared" ref="W836:W899" si="54">AVERAGE(E836:N836)</f>
        <v>208.0240730640202</v>
      </c>
      <c r="X836">
        <f t="shared" ref="X836:X899" si="55">AVERAGE(O836:T836)</f>
        <v>217.83958047078895</v>
      </c>
    </row>
    <row r="837" spans="1:24" x14ac:dyDescent="0.25">
      <c r="A837">
        <v>845</v>
      </c>
      <c r="B837" t="s">
        <v>993</v>
      </c>
      <c r="C837">
        <v>45800</v>
      </c>
      <c r="D837">
        <v>509</v>
      </c>
      <c r="E837">
        <f>'Raw counts'!E837/'Raw counts'!E$1246*10000</f>
        <v>0</v>
      </c>
      <c r="F837">
        <f>'Raw counts'!F837/'Raw counts'!F$1246*10000</f>
        <v>0</v>
      </c>
      <c r="G837">
        <f>'Raw counts'!G837/'Raw counts'!G$1246*10000</f>
        <v>0</v>
      </c>
      <c r="H837">
        <f>'Raw counts'!H837/'Raw counts'!H$1246*10000</f>
        <v>0</v>
      </c>
      <c r="I837">
        <f>'Raw counts'!I837/'Raw counts'!I$1246*10000</f>
        <v>0</v>
      </c>
      <c r="J837">
        <f>'Raw counts'!J837/'Raw counts'!J$1246*10000</f>
        <v>0</v>
      </c>
      <c r="K837">
        <f>'Raw counts'!K837/'Raw counts'!K$1246*10000</f>
        <v>0</v>
      </c>
      <c r="L837">
        <f>'Raw counts'!L837/'Raw counts'!L$1246*10000</f>
        <v>0</v>
      </c>
      <c r="M837">
        <f>'Raw counts'!M837/'Raw counts'!M$1246*10000</f>
        <v>0</v>
      </c>
      <c r="N837">
        <f>'Raw counts'!N837/'Raw counts'!N$1246*10000</f>
        <v>0</v>
      </c>
      <c r="O837">
        <f>'Raw counts'!O837/'Raw counts'!O$1246*10000</f>
        <v>0</v>
      </c>
      <c r="P837">
        <f>'Raw counts'!P837/'Raw counts'!P$1246*10000</f>
        <v>0</v>
      </c>
      <c r="Q837">
        <f>'Raw counts'!Q837/'Raw counts'!Q$1246*10000</f>
        <v>0</v>
      </c>
      <c r="R837">
        <f>'Raw counts'!R837/'Raw counts'!R$1246*10000</f>
        <v>0</v>
      </c>
      <c r="S837">
        <f>'Raw counts'!S837/'Raw counts'!S$1246*10000</f>
        <v>0</v>
      </c>
      <c r="T837">
        <f>'Raw counts'!T837/'Raw counts'!T$1246*10000</f>
        <v>0</v>
      </c>
      <c r="U837">
        <f t="shared" si="52"/>
        <v>0</v>
      </c>
      <c r="V837" t="str">
        <f t="shared" si="53"/>
        <v/>
      </c>
      <c r="W837">
        <f t="shared" si="54"/>
        <v>0</v>
      </c>
      <c r="X837">
        <f t="shared" si="55"/>
        <v>0</v>
      </c>
    </row>
    <row r="838" spans="1:24" x14ac:dyDescent="0.25">
      <c r="A838">
        <v>846</v>
      </c>
      <c r="B838" t="s">
        <v>994</v>
      </c>
      <c r="C838">
        <v>63200</v>
      </c>
      <c r="D838">
        <v>519</v>
      </c>
      <c r="E838">
        <f>'Raw counts'!E838/'Raw counts'!E$1246*10000</f>
        <v>0</v>
      </c>
      <c r="F838">
        <f>'Raw counts'!F838/'Raw counts'!F$1246*10000</f>
        <v>0</v>
      </c>
      <c r="G838">
        <f>'Raw counts'!G838/'Raw counts'!G$1246*10000</f>
        <v>0</v>
      </c>
      <c r="H838">
        <f>'Raw counts'!H838/'Raw counts'!H$1246*10000</f>
        <v>0</v>
      </c>
      <c r="I838">
        <f>'Raw counts'!I838/'Raw counts'!I$1246*10000</f>
        <v>0</v>
      </c>
      <c r="J838">
        <f>'Raw counts'!J838/'Raw counts'!J$1246*10000</f>
        <v>1.3050719405940829</v>
      </c>
      <c r="K838">
        <f>'Raw counts'!K838/'Raw counts'!K$1246*10000</f>
        <v>0</v>
      </c>
      <c r="L838">
        <f>'Raw counts'!L838/'Raw counts'!L$1246*10000</f>
        <v>0</v>
      </c>
      <c r="M838">
        <f>'Raw counts'!M838/'Raw counts'!M$1246*10000</f>
        <v>0</v>
      </c>
      <c r="N838">
        <f>'Raw counts'!N838/'Raw counts'!N$1246*10000</f>
        <v>0</v>
      </c>
      <c r="O838">
        <f>'Raw counts'!O838/'Raw counts'!O$1246*10000</f>
        <v>0</v>
      </c>
      <c r="P838">
        <f>'Raw counts'!P838/'Raw counts'!P$1246*10000</f>
        <v>0</v>
      </c>
      <c r="Q838">
        <f>'Raw counts'!Q838/'Raw counts'!Q$1246*10000</f>
        <v>0</v>
      </c>
      <c r="R838">
        <f>'Raw counts'!R838/'Raw counts'!R$1246*10000</f>
        <v>0</v>
      </c>
      <c r="S838">
        <f>'Raw counts'!S838/'Raw counts'!S$1246*10000</f>
        <v>0</v>
      </c>
      <c r="T838">
        <f>'Raw counts'!T838/'Raw counts'!T$1246*10000</f>
        <v>0</v>
      </c>
      <c r="U838">
        <f t="shared" si="52"/>
        <v>1</v>
      </c>
      <c r="V838">
        <f t="shared" si="53"/>
        <v>0.45768790507519963</v>
      </c>
      <c r="W838">
        <f t="shared" si="54"/>
        <v>0.1305071940594083</v>
      </c>
      <c r="X838">
        <f t="shared" si="55"/>
        <v>0</v>
      </c>
    </row>
    <row r="839" spans="1:24" x14ac:dyDescent="0.25">
      <c r="A839">
        <v>847</v>
      </c>
      <c r="B839" t="s">
        <v>355</v>
      </c>
      <c r="C839">
        <v>11700</v>
      </c>
      <c r="D839">
        <v>1002</v>
      </c>
      <c r="E839">
        <f>'Raw counts'!E839/'Raw counts'!E$1246*10000</f>
        <v>10.68122536840567</v>
      </c>
      <c r="F839">
        <f>'Raw counts'!F839/'Raw counts'!F$1246*10000</f>
        <v>12.238809775749308</v>
      </c>
      <c r="G839">
        <f>'Raw counts'!G839/'Raw counts'!G$1246*10000</f>
        <v>9.2582904346040866</v>
      </c>
      <c r="H839">
        <f>'Raw counts'!H839/'Raw counts'!H$1246*10000</f>
        <v>21.538517213925548</v>
      </c>
      <c r="I839">
        <f>'Raw counts'!I839/'Raw counts'!I$1246*10000</f>
        <v>7.2536719955926481</v>
      </c>
      <c r="J839">
        <f>'Raw counts'!J839/'Raw counts'!J$1246*10000</f>
        <v>18.678093828685959</v>
      </c>
      <c r="K839">
        <f>'Raw counts'!K839/'Raw counts'!K$1246*10000</f>
        <v>18.23294656497503</v>
      </c>
      <c r="L839">
        <f>'Raw counts'!L839/'Raw counts'!L$1246*10000</f>
        <v>23.504943160773813</v>
      </c>
      <c r="M839">
        <f>'Raw counts'!M839/'Raw counts'!M$1246*10000</f>
        <v>26.682511361379238</v>
      </c>
      <c r="N839">
        <f>'Raw counts'!N839/'Raw counts'!N$1246*10000</f>
        <v>32.903092279180036</v>
      </c>
      <c r="O839">
        <f>'Raw counts'!O839/'Raw counts'!O$1246*10000</f>
        <v>14.001366979055867</v>
      </c>
      <c r="P839">
        <f>'Raw counts'!P839/'Raw counts'!P$1246*10000</f>
        <v>7.6140047923441925</v>
      </c>
      <c r="Q839">
        <f>'Raw counts'!Q839/'Raw counts'!Q$1246*10000</f>
        <v>12.918079995707222</v>
      </c>
      <c r="R839">
        <f>'Raw counts'!R839/'Raw counts'!R$1246*10000</f>
        <v>12.84394529434512</v>
      </c>
      <c r="S839">
        <f>'Raw counts'!S839/'Raw counts'!S$1246*10000</f>
        <v>15.938217467493679</v>
      </c>
      <c r="T839">
        <f>'Raw counts'!T839/'Raw counts'!T$1246*10000</f>
        <v>31.433597293638943</v>
      </c>
      <c r="U839">
        <f t="shared" si="52"/>
        <v>1</v>
      </c>
      <c r="V839">
        <f t="shared" si="53"/>
        <v>0.59653810574896848</v>
      </c>
      <c r="W839">
        <f t="shared" si="54"/>
        <v>18.097210198327137</v>
      </c>
      <c r="X839">
        <f t="shared" si="55"/>
        <v>15.791535303764171</v>
      </c>
    </row>
    <row r="840" spans="1:24" x14ac:dyDescent="0.25">
      <c r="A840">
        <v>848</v>
      </c>
      <c r="B840" t="s">
        <v>995</v>
      </c>
      <c r="C840">
        <v>98300</v>
      </c>
      <c r="D840">
        <v>967</v>
      </c>
      <c r="E840">
        <f>'Raw counts'!E840/'Raw counts'!E$1246*10000</f>
        <v>0.96606630187342557</v>
      </c>
      <c r="F840">
        <f>'Raw counts'!F840/'Raw counts'!F$1246*10000</f>
        <v>0.61855095703053986</v>
      </c>
      <c r="G840">
        <f>'Raw counts'!G840/'Raw counts'!G$1246*10000</f>
        <v>0.73391911318768344</v>
      </c>
      <c r="H840">
        <f>'Raw counts'!H840/'Raw counts'!H$1246*10000</f>
        <v>2.5030760693864753</v>
      </c>
      <c r="I840">
        <f>'Raw counts'!I840/'Raw counts'!I$1246*10000</f>
        <v>9.0037821512399058E-2</v>
      </c>
      <c r="J840">
        <f>'Raw counts'!J840/'Raw counts'!J$1246*10000</f>
        <v>2.3946274139340976E-2</v>
      </c>
      <c r="K840">
        <f>'Raw counts'!K840/'Raw counts'!K$1246*10000</f>
        <v>2.140567866264357</v>
      </c>
      <c r="L840">
        <f>'Raw counts'!L840/'Raw counts'!L$1246*10000</f>
        <v>11.158912409660294</v>
      </c>
      <c r="M840">
        <f>'Raw counts'!M840/'Raw counts'!M$1246*10000</f>
        <v>5.4047003843816093</v>
      </c>
      <c r="N840">
        <f>'Raw counts'!N840/'Raw counts'!N$1246*10000</f>
        <v>8.984261079804698</v>
      </c>
      <c r="O840">
        <f>'Raw counts'!O840/'Raw counts'!O$1246*10000</f>
        <v>0</v>
      </c>
      <c r="P840">
        <f>'Raw counts'!P840/'Raw counts'!P$1246*10000</f>
        <v>1.8363188028594819</v>
      </c>
      <c r="Q840">
        <f>'Raw counts'!Q840/'Raw counts'!Q$1246*10000</f>
        <v>3.6419048603282285</v>
      </c>
      <c r="R840">
        <f>'Raw counts'!R840/'Raw counts'!R$1246*10000</f>
        <v>0.91925877956328528</v>
      </c>
      <c r="S840">
        <f>'Raw counts'!S840/'Raw counts'!S$1246*10000</f>
        <v>9.6252112592324177E-2</v>
      </c>
      <c r="T840">
        <f>'Raw counts'!T840/'Raw counts'!T$1246*10000</f>
        <v>0.6416412911187972</v>
      </c>
      <c r="U840">
        <f t="shared" si="52"/>
        <v>1</v>
      </c>
      <c r="V840">
        <f t="shared" si="53"/>
        <v>0.24044995092663593</v>
      </c>
      <c r="W840">
        <f t="shared" si="54"/>
        <v>3.2624038277240821</v>
      </c>
      <c r="X840">
        <f t="shared" si="55"/>
        <v>1.1892293077436864</v>
      </c>
    </row>
    <row r="841" spans="1:24" x14ac:dyDescent="0.25">
      <c r="A841">
        <v>849</v>
      </c>
      <c r="B841" t="s">
        <v>356</v>
      </c>
      <c r="C841">
        <v>10400</v>
      </c>
      <c r="D841">
        <v>677</v>
      </c>
      <c r="E841">
        <f>'Raw counts'!E841/'Raw counts'!E$1246*10000</f>
        <v>1.367355381113156</v>
      </c>
      <c r="F841">
        <f>'Raw counts'!F841/'Raw counts'!F$1246*10000</f>
        <v>1.2795977813379871</v>
      </c>
      <c r="G841">
        <f>'Raw counts'!G841/'Raw counts'!G$1246*10000</f>
        <v>2.8315392812849138</v>
      </c>
      <c r="H841">
        <f>'Raw counts'!H841/'Raw counts'!H$1246*10000</f>
        <v>3.1363844724842576</v>
      </c>
      <c r="I841">
        <f>'Raw counts'!I841/'Raw counts'!I$1246*10000</f>
        <v>3.7759611396762356</v>
      </c>
      <c r="J841">
        <f>'Raw counts'!J841/'Raw counts'!J$1246*10000</f>
        <v>2.209043789354205</v>
      </c>
      <c r="K841">
        <f>'Raw counts'!K841/'Raw counts'!K$1246*10000</f>
        <v>2.0291410458286783</v>
      </c>
      <c r="L841">
        <f>'Raw counts'!L841/'Raw counts'!L$1246*10000</f>
        <v>1.0717982739977669</v>
      </c>
      <c r="M841">
        <f>'Raw counts'!M841/'Raw counts'!M$1246*10000</f>
        <v>1.2957641300094709</v>
      </c>
      <c r="N841">
        <f>'Raw counts'!N841/'Raw counts'!N$1246*10000</f>
        <v>1.513056185342327</v>
      </c>
      <c r="O841">
        <f>'Raw counts'!O841/'Raw counts'!O$1246*10000</f>
        <v>2.5553489466038175</v>
      </c>
      <c r="P841">
        <f>'Raw counts'!P841/'Raw counts'!P$1246*10000</f>
        <v>2.2045778581754756</v>
      </c>
      <c r="Q841">
        <f>'Raw counts'!Q841/'Raw counts'!Q$1246*10000</f>
        <v>2.2159475684943928</v>
      </c>
      <c r="R841">
        <f>'Raw counts'!R841/'Raw counts'!R$1246*10000</f>
        <v>2.3109857586786502</v>
      </c>
      <c r="S841">
        <f>'Raw counts'!S841/'Raw counts'!S$1246*10000</f>
        <v>1.0587732385155659</v>
      </c>
      <c r="T841">
        <f>'Raw counts'!T841/'Raw counts'!T$1246*10000</f>
        <v>1.8020563920783241</v>
      </c>
      <c r="U841">
        <f t="shared" si="52"/>
        <v>1</v>
      </c>
      <c r="V841">
        <f t="shared" si="53"/>
        <v>0.95038872334008562</v>
      </c>
      <c r="W841">
        <f t="shared" si="54"/>
        <v>2.0509641480428997</v>
      </c>
      <c r="X841">
        <f t="shared" si="55"/>
        <v>2.0246149604243708</v>
      </c>
    </row>
    <row r="842" spans="1:24" x14ac:dyDescent="0.25">
      <c r="A842">
        <v>850</v>
      </c>
      <c r="B842" t="s">
        <v>996</v>
      </c>
      <c r="C842">
        <v>104800</v>
      </c>
      <c r="D842">
        <v>326</v>
      </c>
      <c r="E842">
        <f>'Raw counts'!E842/'Raw counts'!E$1246*10000</f>
        <v>0</v>
      </c>
      <c r="F842">
        <f>'Raw counts'!F842/'Raw counts'!F$1246*10000</f>
        <v>0</v>
      </c>
      <c r="G842">
        <f>'Raw counts'!G842/'Raw counts'!G$1246*10000</f>
        <v>0</v>
      </c>
      <c r="H842">
        <f>'Raw counts'!H842/'Raw counts'!H$1246*10000</f>
        <v>0</v>
      </c>
      <c r="I842">
        <f>'Raw counts'!I842/'Raw counts'!I$1246*10000</f>
        <v>0</v>
      </c>
      <c r="J842">
        <f>'Raw counts'!J842/'Raw counts'!J$1246*10000</f>
        <v>0</v>
      </c>
      <c r="K842">
        <f>'Raw counts'!K842/'Raw counts'!K$1246*10000</f>
        <v>0</v>
      </c>
      <c r="L842">
        <f>'Raw counts'!L842/'Raw counts'!L$1246*10000</f>
        <v>0</v>
      </c>
      <c r="M842">
        <f>'Raw counts'!M842/'Raw counts'!M$1246*10000</f>
        <v>0</v>
      </c>
      <c r="N842">
        <f>'Raw counts'!N842/'Raw counts'!N$1246*10000</f>
        <v>0</v>
      </c>
      <c r="O842">
        <f>'Raw counts'!O842/'Raw counts'!O$1246*10000</f>
        <v>0</v>
      </c>
      <c r="P842">
        <f>'Raw counts'!P842/'Raw counts'!P$1246*10000</f>
        <v>0</v>
      </c>
      <c r="Q842">
        <f>'Raw counts'!Q842/'Raw counts'!Q$1246*10000</f>
        <v>0</v>
      </c>
      <c r="R842">
        <f>'Raw counts'!R842/'Raw counts'!R$1246*10000</f>
        <v>0</v>
      </c>
      <c r="S842">
        <f>'Raw counts'!S842/'Raw counts'!S$1246*10000</f>
        <v>0</v>
      </c>
      <c r="T842">
        <f>'Raw counts'!T842/'Raw counts'!T$1246*10000</f>
        <v>0</v>
      </c>
      <c r="U842">
        <f t="shared" si="52"/>
        <v>0</v>
      </c>
      <c r="V842" t="str">
        <f t="shared" si="53"/>
        <v/>
      </c>
      <c r="W842">
        <f t="shared" si="54"/>
        <v>0</v>
      </c>
      <c r="X842">
        <f t="shared" si="55"/>
        <v>0</v>
      </c>
    </row>
    <row r="843" spans="1:24" x14ac:dyDescent="0.25">
      <c r="A843">
        <v>851</v>
      </c>
      <c r="B843" t="s">
        <v>357</v>
      </c>
      <c r="C843">
        <v>78800</v>
      </c>
      <c r="D843">
        <v>302</v>
      </c>
      <c r="E843">
        <f>'Raw counts'!E843/'Raw counts'!E$1246*10000</f>
        <v>3.2747170540427395</v>
      </c>
      <c r="F843">
        <f>'Raw counts'!F843/'Raw counts'!F$1246*10000</f>
        <v>5.4394710114441374</v>
      </c>
      <c r="G843">
        <f>'Raw counts'!G843/'Raw counts'!G$1246*10000</f>
        <v>8.4450287145853036</v>
      </c>
      <c r="H843">
        <f>'Raw counts'!H843/'Raw counts'!H$1246*10000</f>
        <v>7.9434968274264754</v>
      </c>
      <c r="I843">
        <f>'Raw counts'!I843/'Raw counts'!I$1246*10000</f>
        <v>1.5306429657107838</v>
      </c>
      <c r="J843">
        <f>'Raw counts'!J843/'Raw counts'!J$1246*10000</f>
        <v>4.2025711114543407</v>
      </c>
      <c r="K843">
        <f>'Raw counts'!K843/'Raw counts'!K$1246*10000</f>
        <v>3.3369400435737515</v>
      </c>
      <c r="L843">
        <f>'Raw counts'!L843/'Raw counts'!L$1246*10000</f>
        <v>7.4279690508073086</v>
      </c>
      <c r="M843">
        <f>'Raw counts'!M843/'Raw counts'!M$1246*10000</f>
        <v>5.0466602958263609</v>
      </c>
      <c r="N843">
        <f>'Raw counts'!N843/'Raw counts'!N$1246*10000</f>
        <v>5.4642495398114095</v>
      </c>
      <c r="O843">
        <f>'Raw counts'!O843/'Raw counts'!O$1246*10000</f>
        <v>11.415070899880721</v>
      </c>
      <c r="P843">
        <f>'Raw counts'!P843/'Raw counts'!P$1246*10000</f>
        <v>4.633097033772839</v>
      </c>
      <c r="Q843">
        <f>'Raw counts'!Q843/'Raw counts'!Q$1246*10000</f>
        <v>13.563983995492585</v>
      </c>
      <c r="R843">
        <f>'Raw counts'!R843/'Raw counts'!R$1246*10000</f>
        <v>2.1107003262598338</v>
      </c>
      <c r="S843">
        <f>'Raw counts'!S843/'Raw counts'!S$1246*10000</f>
        <v>3.9463366162852913</v>
      </c>
      <c r="T843">
        <f>'Raw counts'!T843/'Raw counts'!T$1246*10000</f>
        <v>5.4266470897813166</v>
      </c>
      <c r="U843">
        <f t="shared" si="52"/>
        <v>1</v>
      </c>
      <c r="V843">
        <f t="shared" si="53"/>
        <v>0.34666959843812728</v>
      </c>
      <c r="W843">
        <f t="shared" si="54"/>
        <v>5.2111746614682612</v>
      </c>
      <c r="X843">
        <f t="shared" si="55"/>
        <v>6.8493059935787644</v>
      </c>
    </row>
    <row r="844" spans="1:24" x14ac:dyDescent="0.25">
      <c r="A844">
        <v>852</v>
      </c>
      <c r="B844" t="s">
        <v>997</v>
      </c>
      <c r="C844">
        <v>94600</v>
      </c>
      <c r="D844">
        <v>370</v>
      </c>
      <c r="E844">
        <f>'Raw counts'!E844/'Raw counts'!E$1246*10000</f>
        <v>0</v>
      </c>
      <c r="F844">
        <f>'Raw counts'!F844/'Raw counts'!F$1246*10000</f>
        <v>0</v>
      </c>
      <c r="G844">
        <f>'Raw counts'!G844/'Raw counts'!G$1246*10000</f>
        <v>0</v>
      </c>
      <c r="H844">
        <f>'Raw counts'!H844/'Raw counts'!H$1246*10000</f>
        <v>0</v>
      </c>
      <c r="I844">
        <f>'Raw counts'!I844/'Raw counts'!I$1246*10000</f>
        <v>0</v>
      </c>
      <c r="J844">
        <f>'Raw counts'!J844/'Raw counts'!J$1246*10000</f>
        <v>7.8124719379599936</v>
      </c>
      <c r="K844">
        <f>'Raw counts'!K844/'Raw counts'!K$1246*10000</f>
        <v>0</v>
      </c>
      <c r="L844">
        <f>'Raw counts'!L844/'Raw counts'!L$1246*10000</f>
        <v>1.2753042753897479</v>
      </c>
      <c r="M844">
        <f>'Raw counts'!M844/'Raw counts'!M$1246*10000</f>
        <v>0</v>
      </c>
      <c r="N844">
        <f>'Raw counts'!N844/'Raw counts'!N$1246*10000</f>
        <v>0</v>
      </c>
      <c r="O844">
        <f>'Raw counts'!O844/'Raw counts'!O$1246*10000</f>
        <v>0</v>
      </c>
      <c r="P844">
        <f>'Raw counts'!P844/'Raw counts'!P$1246*10000</f>
        <v>0</v>
      </c>
      <c r="Q844">
        <f>'Raw counts'!Q844/'Raw counts'!Q$1246*10000</f>
        <v>0</v>
      </c>
      <c r="R844">
        <f>'Raw counts'!R844/'Raw counts'!R$1246*10000</f>
        <v>0</v>
      </c>
      <c r="S844">
        <f>'Raw counts'!S844/'Raw counts'!S$1246*10000</f>
        <v>0</v>
      </c>
      <c r="T844">
        <f>'Raw counts'!T844/'Raw counts'!T$1246*10000</f>
        <v>0</v>
      </c>
      <c r="U844">
        <f t="shared" si="52"/>
        <v>1</v>
      </c>
      <c r="V844">
        <f t="shared" si="53"/>
        <v>0.38708089186728301</v>
      </c>
      <c r="W844">
        <f t="shared" si="54"/>
        <v>0.90877762133497408</v>
      </c>
      <c r="X844">
        <f t="shared" si="55"/>
        <v>0</v>
      </c>
    </row>
    <row r="845" spans="1:24" x14ac:dyDescent="0.25">
      <c r="A845">
        <v>853</v>
      </c>
      <c r="B845" t="s">
        <v>998</v>
      </c>
      <c r="C845">
        <v>46100</v>
      </c>
      <c r="D845">
        <v>518</v>
      </c>
      <c r="E845">
        <f>'Raw counts'!E845/'Raw counts'!E$1246*10000</f>
        <v>0</v>
      </c>
      <c r="F845">
        <f>'Raw counts'!F845/'Raw counts'!F$1246*10000</f>
        <v>0</v>
      </c>
      <c r="G845">
        <f>'Raw counts'!G845/'Raw counts'!G$1246*10000</f>
        <v>0</v>
      </c>
      <c r="H845">
        <f>'Raw counts'!H845/'Raw counts'!H$1246*10000</f>
        <v>0</v>
      </c>
      <c r="I845">
        <f>'Raw counts'!I845/'Raw counts'!I$1246*10000</f>
        <v>0</v>
      </c>
      <c r="J845">
        <f>'Raw counts'!J845/'Raw counts'!J$1246*10000</f>
        <v>0</v>
      </c>
      <c r="K845">
        <f>'Raw counts'!K845/'Raw counts'!K$1246*10000</f>
        <v>0</v>
      </c>
      <c r="L845">
        <f>'Raw counts'!L845/'Raw counts'!L$1246*10000</f>
        <v>0</v>
      </c>
      <c r="M845">
        <f>'Raw counts'!M845/'Raw counts'!M$1246*10000</f>
        <v>0</v>
      </c>
      <c r="N845">
        <f>'Raw counts'!N845/'Raw counts'!N$1246*10000</f>
        <v>0</v>
      </c>
      <c r="O845">
        <f>'Raw counts'!O845/'Raw counts'!O$1246*10000</f>
        <v>0</v>
      </c>
      <c r="P845">
        <f>'Raw counts'!P845/'Raw counts'!P$1246*10000</f>
        <v>0</v>
      </c>
      <c r="Q845">
        <f>'Raw counts'!Q845/'Raw counts'!Q$1246*10000</f>
        <v>0</v>
      </c>
      <c r="R845">
        <f>'Raw counts'!R845/'Raw counts'!R$1246*10000</f>
        <v>0</v>
      </c>
      <c r="S845">
        <f>'Raw counts'!S845/'Raw counts'!S$1246*10000</f>
        <v>0</v>
      </c>
      <c r="T845">
        <f>'Raw counts'!T845/'Raw counts'!T$1246*10000</f>
        <v>0</v>
      </c>
      <c r="U845">
        <f t="shared" si="52"/>
        <v>0</v>
      </c>
      <c r="V845" t="str">
        <f t="shared" si="53"/>
        <v/>
      </c>
      <c r="W845">
        <f t="shared" si="54"/>
        <v>0</v>
      </c>
      <c r="X845">
        <f t="shared" si="55"/>
        <v>0</v>
      </c>
    </row>
    <row r="846" spans="1:24" x14ac:dyDescent="0.25">
      <c r="A846">
        <v>854</v>
      </c>
      <c r="B846" t="s">
        <v>358</v>
      </c>
      <c r="C846">
        <v>6500</v>
      </c>
      <c r="D846">
        <v>369</v>
      </c>
      <c r="E846">
        <f>'Raw counts'!E846/'Raw counts'!E$1246*10000</f>
        <v>27.059764824782821</v>
      </c>
      <c r="F846">
        <f>'Raw counts'!F846/'Raw counts'!F$1246*10000</f>
        <v>14.642187158409957</v>
      </c>
      <c r="G846">
        <f>'Raw counts'!G846/'Raw counts'!G$1246*10000</f>
        <v>11.787336027345431</v>
      </c>
      <c r="H846">
        <f>'Raw counts'!H846/'Raw counts'!H$1246*10000</f>
        <v>13.112499698424569</v>
      </c>
      <c r="I846">
        <f>'Raw counts'!I846/'Raw counts'!I$1246*10000</f>
        <v>14.709929089588194</v>
      </c>
      <c r="J846">
        <f>'Raw counts'!J846/'Raw counts'!J$1246*10000</f>
        <v>2.9274320135344341</v>
      </c>
      <c r="K846">
        <f>'Raw counts'!K846/'Raw counts'!K$1246*10000</f>
        <v>23.264747193070427</v>
      </c>
      <c r="L846">
        <f>'Raw counts'!L846/'Raw counts'!L$1246*10000</f>
        <v>15.89381870871372</v>
      </c>
      <c r="M846">
        <f>'Raw counts'!M846/'Raw counts'!M$1246*10000</f>
        <v>14.347177834249603</v>
      </c>
      <c r="N846">
        <f>'Raw counts'!N846/'Raw counts'!N$1246*10000</f>
        <v>21.794280804412793</v>
      </c>
      <c r="O846">
        <f>'Raw counts'!O846/'Raw counts'!O$1246*10000</f>
        <v>21.54362528858201</v>
      </c>
      <c r="P846">
        <f>'Raw counts'!P846/'Raw counts'!P$1246*10000</f>
        <v>10.774065604853057</v>
      </c>
      <c r="Q846">
        <f>'Raw counts'!Q846/'Raw counts'!Q$1246*10000</f>
        <v>12.34670338051248</v>
      </c>
      <c r="R846">
        <f>'Raw counts'!R846/'Raw counts'!R$1246*10000</f>
        <v>19.720411807391148</v>
      </c>
      <c r="S846">
        <f>'Raw counts'!S846/'Raw counts'!S$1246*10000</f>
        <v>21.407602218328101</v>
      </c>
      <c r="T846">
        <f>'Raw counts'!T846/'Raw counts'!T$1246*10000</f>
        <v>15.904512854327633</v>
      </c>
      <c r="U846">
        <f t="shared" si="52"/>
        <v>1</v>
      </c>
      <c r="V846">
        <f t="shared" si="53"/>
        <v>0.75662800255457896</v>
      </c>
      <c r="W846">
        <f t="shared" si="54"/>
        <v>15.953917335253198</v>
      </c>
      <c r="X846">
        <f t="shared" si="55"/>
        <v>16.949486858999069</v>
      </c>
    </row>
    <row r="847" spans="1:24" x14ac:dyDescent="0.25">
      <c r="A847">
        <v>855</v>
      </c>
      <c r="B847" t="s">
        <v>999</v>
      </c>
      <c r="C847">
        <v>110100</v>
      </c>
      <c r="D847">
        <v>1000</v>
      </c>
      <c r="E847">
        <f>'Raw counts'!E847/'Raw counts'!E$1246*10000</f>
        <v>0</v>
      </c>
      <c r="F847">
        <f>'Raw counts'!F847/'Raw counts'!F$1246*10000</f>
        <v>0</v>
      </c>
      <c r="G847">
        <f>'Raw counts'!G847/'Raw counts'!G$1246*10000</f>
        <v>0</v>
      </c>
      <c r="H847">
        <f>'Raw counts'!H847/'Raw counts'!H$1246*10000</f>
        <v>0</v>
      </c>
      <c r="I847">
        <f>'Raw counts'!I847/'Raw counts'!I$1246*10000</f>
        <v>0</v>
      </c>
      <c r="J847">
        <f>'Raw counts'!J847/'Raw counts'!J$1246*10000</f>
        <v>0</v>
      </c>
      <c r="K847">
        <f>'Raw counts'!K847/'Raw counts'!K$1246*10000</f>
        <v>0</v>
      </c>
      <c r="L847">
        <f>'Raw counts'!L847/'Raw counts'!L$1246*10000</f>
        <v>0</v>
      </c>
      <c r="M847">
        <f>'Raw counts'!M847/'Raw counts'!M$1246*10000</f>
        <v>0</v>
      </c>
      <c r="N847">
        <f>'Raw counts'!N847/'Raw counts'!N$1246*10000</f>
        <v>0</v>
      </c>
      <c r="O847">
        <f>'Raw counts'!O847/'Raw counts'!O$1246*10000</f>
        <v>0</v>
      </c>
      <c r="P847">
        <f>'Raw counts'!P847/'Raw counts'!P$1246*10000</f>
        <v>0</v>
      </c>
      <c r="Q847">
        <f>'Raw counts'!Q847/'Raw counts'!Q$1246*10000</f>
        <v>0</v>
      </c>
      <c r="R847">
        <f>'Raw counts'!R847/'Raw counts'!R$1246*10000</f>
        <v>0</v>
      </c>
      <c r="S847">
        <f>'Raw counts'!S847/'Raw counts'!S$1246*10000</f>
        <v>0</v>
      </c>
      <c r="T847">
        <f>'Raw counts'!T847/'Raw counts'!T$1246*10000</f>
        <v>0</v>
      </c>
      <c r="U847">
        <f t="shared" si="52"/>
        <v>0</v>
      </c>
      <c r="V847" t="str">
        <f t="shared" si="53"/>
        <v/>
      </c>
      <c r="W847">
        <f t="shared" si="54"/>
        <v>0</v>
      </c>
      <c r="X847">
        <f t="shared" si="55"/>
        <v>0</v>
      </c>
    </row>
    <row r="848" spans="1:24" x14ac:dyDescent="0.25">
      <c r="A848">
        <v>856</v>
      </c>
      <c r="B848" t="s">
        <v>1000</v>
      </c>
      <c r="C848">
        <v>65600</v>
      </c>
      <c r="D848">
        <v>549</v>
      </c>
      <c r="E848">
        <f>'Raw counts'!E848/'Raw counts'!E$1246*10000</f>
        <v>0</v>
      </c>
      <c r="F848">
        <f>'Raw counts'!F848/'Raw counts'!F$1246*10000</f>
        <v>0</v>
      </c>
      <c r="G848">
        <f>'Raw counts'!G848/'Raw counts'!G$1246*10000</f>
        <v>0</v>
      </c>
      <c r="H848">
        <f>'Raw counts'!H848/'Raw counts'!H$1246*10000</f>
        <v>0</v>
      </c>
      <c r="I848">
        <f>'Raw counts'!I848/'Raw counts'!I$1246*10000</f>
        <v>0</v>
      </c>
      <c r="J848">
        <f>'Raw counts'!J848/'Raw counts'!J$1246*10000</f>
        <v>0</v>
      </c>
      <c r="K848">
        <f>'Raw counts'!K848/'Raw counts'!K$1246*10000</f>
        <v>0</v>
      </c>
      <c r="L848">
        <f>'Raw counts'!L848/'Raw counts'!L$1246*10000</f>
        <v>0</v>
      </c>
      <c r="M848">
        <f>'Raw counts'!M848/'Raw counts'!M$1246*10000</f>
        <v>0</v>
      </c>
      <c r="N848">
        <f>'Raw counts'!N848/'Raw counts'!N$1246*10000</f>
        <v>0</v>
      </c>
      <c r="O848">
        <f>'Raw counts'!O848/'Raw counts'!O$1246*10000</f>
        <v>0</v>
      </c>
      <c r="P848">
        <f>'Raw counts'!P848/'Raw counts'!P$1246*10000</f>
        <v>0</v>
      </c>
      <c r="Q848">
        <f>'Raw counts'!Q848/'Raw counts'!Q$1246*10000</f>
        <v>0</v>
      </c>
      <c r="R848">
        <f>'Raw counts'!R848/'Raw counts'!R$1246*10000</f>
        <v>0</v>
      </c>
      <c r="S848">
        <f>'Raw counts'!S848/'Raw counts'!S$1246*10000</f>
        <v>0</v>
      </c>
      <c r="T848">
        <f>'Raw counts'!T848/'Raw counts'!T$1246*10000</f>
        <v>0</v>
      </c>
      <c r="U848">
        <f t="shared" si="52"/>
        <v>0</v>
      </c>
      <c r="V848" t="str">
        <f t="shared" si="53"/>
        <v/>
      </c>
      <c r="W848">
        <f t="shared" si="54"/>
        <v>0</v>
      </c>
      <c r="X848">
        <f t="shared" si="55"/>
        <v>0</v>
      </c>
    </row>
    <row r="849" spans="1:24" x14ac:dyDescent="0.25">
      <c r="A849">
        <v>857</v>
      </c>
      <c r="B849" t="s">
        <v>359</v>
      </c>
      <c r="C849">
        <v>10300</v>
      </c>
      <c r="D849">
        <v>677</v>
      </c>
      <c r="E849">
        <f>'Raw counts'!E849/'Raw counts'!E$1246*10000</f>
        <v>6.9507231873252096</v>
      </c>
      <c r="F849">
        <f>'Raw counts'!F849/'Raw counts'!F$1246*10000</f>
        <v>6.5396417976129593</v>
      </c>
      <c r="G849">
        <f>'Raw counts'!G849/'Raw counts'!G$1246*10000</f>
        <v>19.305048024592242</v>
      </c>
      <c r="H849">
        <f>'Raw counts'!H849/'Raw counts'!H$1246*10000</f>
        <v>16.550459600955392</v>
      </c>
      <c r="I849">
        <f>'Raw counts'!I849/'Raw counts'!I$1246*10000</f>
        <v>19.937750101151867</v>
      </c>
      <c r="J849">
        <f>'Raw counts'!J849/'Raw counts'!J$1246*10000</f>
        <v>27.81359741284454</v>
      </c>
      <c r="K849">
        <f>'Raw counts'!K849/'Raw counts'!K$1246*10000</f>
        <v>15.265474399688005</v>
      </c>
      <c r="L849">
        <f>'Raw counts'!L849/'Raw counts'!L$1246*10000</f>
        <v>6.7903169131124343</v>
      </c>
      <c r="M849">
        <f>'Raw counts'!M849/'Raw counts'!M$1246*10000</f>
        <v>20.655503204032552</v>
      </c>
      <c r="N849">
        <f>'Raw counts'!N849/'Raw counts'!N$1246*10000</f>
        <v>10.552194950625763</v>
      </c>
      <c r="O849">
        <f>'Raw counts'!O849/'Raw counts'!O$1246*10000</f>
        <v>32.189438893118329</v>
      </c>
      <c r="P849">
        <f>'Raw counts'!P849/'Raw counts'!P$1246*10000</f>
        <v>13.899291101318516</v>
      </c>
      <c r="Q849">
        <f>'Raw counts'!Q849/'Raw counts'!Q$1246*10000</f>
        <v>10.279810581199326</v>
      </c>
      <c r="R849">
        <f>'Raw counts'!R849/'Raw counts'!R$1246*10000</f>
        <v>28.661358931523438</v>
      </c>
      <c r="S849">
        <f>'Raw counts'!S849/'Raw counts'!S$1246*10000</f>
        <v>7.9719396782348495</v>
      </c>
      <c r="T849">
        <f>'Raw counts'!T849/'Raw counts'!T$1246*10000</f>
        <v>14.552970560268887</v>
      </c>
      <c r="U849">
        <f t="shared" si="52"/>
        <v>1</v>
      </c>
      <c r="V849">
        <f t="shared" si="53"/>
        <v>0.51211914571753026</v>
      </c>
      <c r="W849">
        <f t="shared" si="54"/>
        <v>15.036070959194095</v>
      </c>
      <c r="X849">
        <f t="shared" si="55"/>
        <v>17.925801624277224</v>
      </c>
    </row>
    <row r="850" spans="1:24" x14ac:dyDescent="0.25">
      <c r="A850">
        <v>858</v>
      </c>
      <c r="B850" t="s">
        <v>1001</v>
      </c>
      <c r="C850">
        <v>102400</v>
      </c>
      <c r="D850">
        <v>932</v>
      </c>
      <c r="E850">
        <f>'Raw counts'!E850/'Raw counts'!E$1246*10000</f>
        <v>0</v>
      </c>
      <c r="F850">
        <f>'Raw counts'!F850/'Raw counts'!F$1246*10000</f>
        <v>0</v>
      </c>
      <c r="G850">
        <f>'Raw counts'!G850/'Raw counts'!G$1246*10000</f>
        <v>0</v>
      </c>
      <c r="H850">
        <f>'Raw counts'!H850/'Raw counts'!H$1246*10000</f>
        <v>0</v>
      </c>
      <c r="I850">
        <f>'Raw counts'!I850/'Raw counts'!I$1246*10000</f>
        <v>0</v>
      </c>
      <c r="J850">
        <f>'Raw counts'!J850/'Raw counts'!J$1246*10000</f>
        <v>0</v>
      </c>
      <c r="K850">
        <f>'Raw counts'!K850/'Raw counts'!K$1246*10000</f>
        <v>0</v>
      </c>
      <c r="L850">
        <f>'Raw counts'!L850/'Raw counts'!L$1246*10000</f>
        <v>0</v>
      </c>
      <c r="M850">
        <f>'Raw counts'!M850/'Raw counts'!M$1246*10000</f>
        <v>0</v>
      </c>
      <c r="N850">
        <f>'Raw counts'!N850/'Raw counts'!N$1246*10000</f>
        <v>0</v>
      </c>
      <c r="O850">
        <f>'Raw counts'!O850/'Raw counts'!O$1246*10000</f>
        <v>0</v>
      </c>
      <c r="P850">
        <f>'Raw counts'!P850/'Raw counts'!P$1246*10000</f>
        <v>0</v>
      </c>
      <c r="Q850">
        <f>'Raw counts'!Q850/'Raw counts'!Q$1246*10000</f>
        <v>0</v>
      </c>
      <c r="R850">
        <f>'Raw counts'!R850/'Raw counts'!R$1246*10000</f>
        <v>0</v>
      </c>
      <c r="S850">
        <f>'Raw counts'!S850/'Raw counts'!S$1246*10000</f>
        <v>0</v>
      </c>
      <c r="T850">
        <f>'Raw counts'!T850/'Raw counts'!T$1246*10000</f>
        <v>0</v>
      </c>
      <c r="U850">
        <f t="shared" si="52"/>
        <v>0</v>
      </c>
      <c r="V850" t="str">
        <f t="shared" si="53"/>
        <v/>
      </c>
      <c r="W850">
        <f t="shared" si="54"/>
        <v>0</v>
      </c>
      <c r="X850">
        <f t="shared" si="55"/>
        <v>0</v>
      </c>
    </row>
    <row r="851" spans="1:24" x14ac:dyDescent="0.25">
      <c r="A851">
        <v>859</v>
      </c>
      <c r="B851" t="s">
        <v>1002</v>
      </c>
      <c r="C851">
        <v>94700</v>
      </c>
      <c r="D851">
        <v>370</v>
      </c>
      <c r="E851">
        <f>'Raw counts'!E851/'Raw counts'!E$1246*10000</f>
        <v>0</v>
      </c>
      <c r="F851">
        <f>'Raw counts'!F851/'Raw counts'!F$1246*10000</f>
        <v>0</v>
      </c>
      <c r="G851">
        <f>'Raw counts'!G851/'Raw counts'!G$1246*10000</f>
        <v>0</v>
      </c>
      <c r="H851">
        <f>'Raw counts'!H851/'Raw counts'!H$1246*10000</f>
        <v>0</v>
      </c>
      <c r="I851">
        <f>'Raw counts'!I851/'Raw counts'!I$1246*10000</f>
        <v>0</v>
      </c>
      <c r="J851">
        <f>'Raw counts'!J851/'Raw counts'!J$1246*10000</f>
        <v>0</v>
      </c>
      <c r="K851">
        <f>'Raw counts'!K851/'Raw counts'!K$1246*10000</f>
        <v>0</v>
      </c>
      <c r="L851">
        <f>'Raw counts'!L851/'Raw counts'!L$1246*10000</f>
        <v>0</v>
      </c>
      <c r="M851">
        <f>'Raw counts'!M851/'Raw counts'!M$1246*10000</f>
        <v>0</v>
      </c>
      <c r="N851">
        <f>'Raw counts'!N851/'Raw counts'!N$1246*10000</f>
        <v>0</v>
      </c>
      <c r="O851">
        <f>'Raw counts'!O851/'Raw counts'!O$1246*10000</f>
        <v>0</v>
      </c>
      <c r="P851">
        <f>'Raw counts'!P851/'Raw counts'!P$1246*10000</f>
        <v>0</v>
      </c>
      <c r="Q851">
        <f>'Raw counts'!Q851/'Raw counts'!Q$1246*10000</f>
        <v>0</v>
      </c>
      <c r="R851">
        <f>'Raw counts'!R851/'Raw counts'!R$1246*10000</f>
        <v>0</v>
      </c>
      <c r="S851">
        <f>'Raw counts'!S851/'Raw counts'!S$1246*10000</f>
        <v>0</v>
      </c>
      <c r="T851">
        <f>'Raw counts'!T851/'Raw counts'!T$1246*10000</f>
        <v>0</v>
      </c>
      <c r="U851">
        <f t="shared" si="52"/>
        <v>0</v>
      </c>
      <c r="V851" t="str">
        <f t="shared" si="53"/>
        <v/>
      </c>
      <c r="W851">
        <f t="shared" si="54"/>
        <v>0</v>
      </c>
      <c r="X851">
        <f t="shared" si="55"/>
        <v>0</v>
      </c>
    </row>
    <row r="852" spans="1:24" x14ac:dyDescent="0.25">
      <c r="A852">
        <v>860</v>
      </c>
      <c r="B852" t="s">
        <v>1003</v>
      </c>
      <c r="C852">
        <v>85700</v>
      </c>
      <c r="D852">
        <v>881</v>
      </c>
      <c r="E852">
        <f>'Raw counts'!E852/'Raw counts'!E$1246*10000</f>
        <v>0</v>
      </c>
      <c r="F852">
        <f>'Raw counts'!F852/'Raw counts'!F$1246*10000</f>
        <v>0</v>
      </c>
      <c r="G852">
        <f>'Raw counts'!G852/'Raw counts'!G$1246*10000</f>
        <v>0</v>
      </c>
      <c r="H852">
        <f>'Raw counts'!H852/'Raw counts'!H$1246*10000</f>
        <v>0</v>
      </c>
      <c r="I852">
        <f>'Raw counts'!I852/'Raw counts'!I$1246*10000</f>
        <v>0</v>
      </c>
      <c r="J852">
        <f>'Raw counts'!J852/'Raw counts'!J$1246*10000</f>
        <v>0</v>
      </c>
      <c r="K852">
        <f>'Raw counts'!K852/'Raw counts'!K$1246*10000</f>
        <v>0</v>
      </c>
      <c r="L852">
        <f>'Raw counts'!L852/'Raw counts'!L$1246*10000</f>
        <v>0</v>
      </c>
      <c r="M852">
        <f>'Raw counts'!M852/'Raw counts'!M$1246*10000</f>
        <v>0</v>
      </c>
      <c r="N852">
        <f>'Raw counts'!N852/'Raw counts'!N$1246*10000</f>
        <v>0</v>
      </c>
      <c r="O852">
        <f>'Raw counts'!O852/'Raw counts'!O$1246*10000</f>
        <v>0</v>
      </c>
      <c r="P852">
        <f>'Raw counts'!P852/'Raw counts'!P$1246*10000</f>
        <v>0</v>
      </c>
      <c r="Q852">
        <f>'Raw counts'!Q852/'Raw counts'!Q$1246*10000</f>
        <v>0</v>
      </c>
      <c r="R852">
        <f>'Raw counts'!R852/'Raw counts'!R$1246*10000</f>
        <v>0</v>
      </c>
      <c r="S852">
        <f>'Raw counts'!S852/'Raw counts'!S$1246*10000</f>
        <v>0</v>
      </c>
      <c r="T852">
        <f>'Raw counts'!T852/'Raw counts'!T$1246*10000</f>
        <v>0</v>
      </c>
      <c r="U852">
        <f t="shared" si="52"/>
        <v>0</v>
      </c>
      <c r="V852" t="str">
        <f t="shared" si="53"/>
        <v/>
      </c>
      <c r="W852">
        <f t="shared" si="54"/>
        <v>0</v>
      </c>
      <c r="X852">
        <f t="shared" si="55"/>
        <v>0</v>
      </c>
    </row>
    <row r="853" spans="1:24" x14ac:dyDescent="0.25">
      <c r="A853">
        <v>861</v>
      </c>
      <c r="B853" t="s">
        <v>1004</v>
      </c>
      <c r="C853">
        <v>46300</v>
      </c>
      <c r="D853">
        <v>518</v>
      </c>
      <c r="E853">
        <f>'Raw counts'!E853/'Raw counts'!E$1246*10000</f>
        <v>0</v>
      </c>
      <c r="F853">
        <f>'Raw counts'!F853/'Raw counts'!F$1246*10000</f>
        <v>0</v>
      </c>
      <c r="G853">
        <f>'Raw counts'!G853/'Raw counts'!G$1246*10000</f>
        <v>0</v>
      </c>
      <c r="H853">
        <f>'Raw counts'!H853/'Raw counts'!H$1246*10000</f>
        <v>0</v>
      </c>
      <c r="I853">
        <f>'Raw counts'!I853/'Raw counts'!I$1246*10000</f>
        <v>0</v>
      </c>
      <c r="J853">
        <f>'Raw counts'!J853/'Raw counts'!J$1246*10000</f>
        <v>0</v>
      </c>
      <c r="K853">
        <f>'Raw counts'!K853/'Raw counts'!K$1246*10000</f>
        <v>0</v>
      </c>
      <c r="L853">
        <f>'Raw counts'!L853/'Raw counts'!L$1246*10000</f>
        <v>0</v>
      </c>
      <c r="M853">
        <f>'Raw counts'!M853/'Raw counts'!M$1246*10000</f>
        <v>0</v>
      </c>
      <c r="N853">
        <f>'Raw counts'!N853/'Raw counts'!N$1246*10000</f>
        <v>0</v>
      </c>
      <c r="O853">
        <f>'Raw counts'!O853/'Raw counts'!O$1246*10000</f>
        <v>0</v>
      </c>
      <c r="P853">
        <f>'Raw counts'!P853/'Raw counts'!P$1246*10000</f>
        <v>0</v>
      </c>
      <c r="Q853">
        <f>'Raw counts'!Q853/'Raw counts'!Q$1246*10000</f>
        <v>0</v>
      </c>
      <c r="R853">
        <f>'Raw counts'!R853/'Raw counts'!R$1246*10000</f>
        <v>0</v>
      </c>
      <c r="S853">
        <f>'Raw counts'!S853/'Raw counts'!S$1246*10000</f>
        <v>0</v>
      </c>
      <c r="T853">
        <f>'Raw counts'!T853/'Raw counts'!T$1246*10000</f>
        <v>0</v>
      </c>
      <c r="U853">
        <f t="shared" si="52"/>
        <v>0</v>
      </c>
      <c r="V853" t="str">
        <f t="shared" si="53"/>
        <v/>
      </c>
      <c r="W853">
        <f t="shared" si="54"/>
        <v>0</v>
      </c>
      <c r="X853">
        <f t="shared" si="55"/>
        <v>0</v>
      </c>
    </row>
    <row r="854" spans="1:24" x14ac:dyDescent="0.25">
      <c r="A854">
        <v>862</v>
      </c>
      <c r="B854" t="s">
        <v>360</v>
      </c>
      <c r="C854">
        <v>8200</v>
      </c>
      <c r="D854">
        <v>378</v>
      </c>
      <c r="E854">
        <f>'Raw counts'!E854/'Raw counts'!E$1246*10000</f>
        <v>83.364090572431436</v>
      </c>
      <c r="F854">
        <f>'Raw counts'!F854/'Raw counts'!F$1246*10000</f>
        <v>65.759993729498703</v>
      </c>
      <c r="G854">
        <f>'Raw counts'!G854/'Raw counts'!G$1246*10000</f>
        <v>109.45808503643066</v>
      </c>
      <c r="H854">
        <f>'Raw counts'!H854/'Raw counts'!H$1246*10000</f>
        <v>66.55166590267558</v>
      </c>
      <c r="I854">
        <f>'Raw counts'!I854/'Raw counts'!I$1246*10000</f>
        <v>101.13498301380223</v>
      </c>
      <c r="J854">
        <f>'Raw counts'!J854/'Raw counts'!J$1246*10000</f>
        <v>62.362084427378733</v>
      </c>
      <c r="K854">
        <f>'Raw counts'!K854/'Raw counts'!K$1246*10000</f>
        <v>55.437775451498545</v>
      </c>
      <c r="L854">
        <f>'Raw counts'!L854/'Raw counts'!L$1246*10000</f>
        <v>41.942586886887298</v>
      </c>
      <c r="M854">
        <f>'Raw counts'!M854/'Raw counts'!M$1246*10000</f>
        <v>77.080916207537086</v>
      </c>
      <c r="N854">
        <f>'Raw counts'!N854/'Raw counts'!N$1246*10000</f>
        <v>66.017855630920906</v>
      </c>
      <c r="O854">
        <f>'Raw counts'!O854/'Raw counts'!O$1246*10000</f>
        <v>102.85500561027304</v>
      </c>
      <c r="P854">
        <f>'Raw counts'!P854/'Raw counts'!P$1246*10000</f>
        <v>57.393671418369657</v>
      </c>
      <c r="Q854">
        <f>'Raw counts'!Q854/'Raw counts'!Q$1246*10000</f>
        <v>84.181165141256727</v>
      </c>
      <c r="R854">
        <f>'Raw counts'!R854/'Raw counts'!R$1246*10000</f>
        <v>73.540702365062828</v>
      </c>
      <c r="S854">
        <f>'Raw counts'!S854/'Raw counts'!S$1246*10000</f>
        <v>50.068084214936626</v>
      </c>
      <c r="T854">
        <f>'Raw counts'!T854/'Raw counts'!T$1246*10000</f>
        <v>72.846764455529822</v>
      </c>
      <c r="U854">
        <f t="shared" si="52"/>
        <v>1</v>
      </c>
      <c r="V854">
        <f t="shared" si="53"/>
        <v>0.95661350088304731</v>
      </c>
      <c r="W854">
        <f t="shared" si="54"/>
        <v>72.911003685906124</v>
      </c>
      <c r="X854">
        <f t="shared" si="55"/>
        <v>73.48089886757144</v>
      </c>
    </row>
    <row r="855" spans="1:24" x14ac:dyDescent="0.25">
      <c r="A855">
        <v>863</v>
      </c>
      <c r="B855" t="s">
        <v>361</v>
      </c>
      <c r="C855">
        <v>109700</v>
      </c>
      <c r="D855">
        <v>1000</v>
      </c>
      <c r="E855">
        <f>'Raw counts'!E855/'Raw counts'!E$1246*10000</f>
        <v>1.2534090993537264</v>
      </c>
      <c r="F855">
        <f>'Raw counts'!F855/'Raw counts'!F$1246*10000</f>
        <v>5.0900605471673437</v>
      </c>
      <c r="G855">
        <f>'Raw counts'!G855/'Raw counts'!G$1246*10000</f>
        <v>2.6282238512802176</v>
      </c>
      <c r="H855">
        <f>'Raw counts'!H855/'Raw counts'!H$1246*10000</f>
        <v>0.87456874713503341</v>
      </c>
      <c r="I855">
        <f>'Raw counts'!I855/'Raw counts'!I$1246*10000</f>
        <v>2.1665350801421019</v>
      </c>
      <c r="J855">
        <f>'Raw counts'!J855/'Raw counts'!J$1246*10000</f>
        <v>2.047406438913653</v>
      </c>
      <c r="K855">
        <f>'Raw counts'!K855/'Raw counts'!K$1246*10000</f>
        <v>0.64510264462761457</v>
      </c>
      <c r="L855">
        <f>'Raw counts'!L855/'Raw counts'!L$1246*10000</f>
        <v>2.4827732169821686</v>
      </c>
      <c r="M855">
        <f>'Raw counts'!M855/'Raw counts'!M$1246*10000</f>
        <v>0.86952592934846085</v>
      </c>
      <c r="N855">
        <f>'Raw counts'!N855/'Raw counts'!N$1246*10000</f>
        <v>1.5757735401751696</v>
      </c>
      <c r="O855">
        <f>'Raw counts'!O855/'Raw counts'!O$1246*10000</f>
        <v>4.823331662188175</v>
      </c>
      <c r="P855">
        <f>'Raw counts'!P855/'Raw counts'!P$1246*10000</f>
        <v>1.443177378941056</v>
      </c>
      <c r="Q855">
        <f>'Raw counts'!Q855/'Raw counts'!Q$1246*10000</f>
        <v>1.6942558763600628</v>
      </c>
      <c r="R855">
        <f>'Raw counts'!R855/'Raw counts'!R$1246*10000</f>
        <v>4.3960084653976104</v>
      </c>
      <c r="S855">
        <f>'Raw counts'!S855/'Raw counts'!S$1246*10000</f>
        <v>6.3073443192852432</v>
      </c>
      <c r="T855">
        <f>'Raw counts'!T855/'Raw counts'!T$1246*10000</f>
        <v>0.55972963693341882</v>
      </c>
      <c r="U855">
        <f t="shared" si="52"/>
        <v>1</v>
      </c>
      <c r="V855">
        <f t="shared" si="53"/>
        <v>0.18392089793269994</v>
      </c>
      <c r="W855">
        <f t="shared" si="54"/>
        <v>1.9633379095125492</v>
      </c>
      <c r="X855">
        <f t="shared" si="55"/>
        <v>3.2039745565175939</v>
      </c>
    </row>
    <row r="856" spans="1:24" x14ac:dyDescent="0.25">
      <c r="A856">
        <v>864</v>
      </c>
      <c r="B856" t="s">
        <v>1005</v>
      </c>
      <c r="C856">
        <v>63600</v>
      </c>
      <c r="D856">
        <v>549</v>
      </c>
      <c r="E856">
        <f>'Raw counts'!E856/'Raw counts'!E$1246*10000</f>
        <v>0</v>
      </c>
      <c r="F856">
        <f>'Raw counts'!F856/'Raw counts'!F$1246*10000</f>
        <v>0</v>
      </c>
      <c r="G856">
        <f>'Raw counts'!G856/'Raw counts'!G$1246*10000</f>
        <v>0</v>
      </c>
      <c r="H856">
        <f>'Raw counts'!H856/'Raw counts'!H$1246*10000</f>
        <v>0</v>
      </c>
      <c r="I856">
        <f>'Raw counts'!I856/'Raw counts'!I$1246*10000</f>
        <v>0</v>
      </c>
      <c r="J856">
        <f>'Raw counts'!J856/'Raw counts'!J$1246*10000</f>
        <v>0</v>
      </c>
      <c r="K856">
        <f>'Raw counts'!K856/'Raw counts'!K$1246*10000</f>
        <v>0</v>
      </c>
      <c r="L856">
        <f>'Raw counts'!L856/'Raw counts'!L$1246*10000</f>
        <v>0</v>
      </c>
      <c r="M856">
        <f>'Raw counts'!M856/'Raw counts'!M$1246*10000</f>
        <v>0</v>
      </c>
      <c r="N856">
        <f>'Raw counts'!N856/'Raw counts'!N$1246*10000</f>
        <v>0</v>
      </c>
      <c r="O856">
        <f>'Raw counts'!O856/'Raw counts'!O$1246*10000</f>
        <v>0</v>
      </c>
      <c r="P856">
        <f>'Raw counts'!P856/'Raw counts'!P$1246*10000</f>
        <v>0</v>
      </c>
      <c r="Q856">
        <f>'Raw counts'!Q856/'Raw counts'!Q$1246*10000</f>
        <v>0</v>
      </c>
      <c r="R856">
        <f>'Raw counts'!R856/'Raw counts'!R$1246*10000</f>
        <v>0</v>
      </c>
      <c r="S856">
        <f>'Raw counts'!S856/'Raw counts'!S$1246*10000</f>
        <v>0</v>
      </c>
      <c r="T856">
        <f>'Raw counts'!T856/'Raw counts'!T$1246*10000</f>
        <v>0</v>
      </c>
      <c r="U856">
        <f t="shared" si="52"/>
        <v>0</v>
      </c>
      <c r="V856" t="str">
        <f t="shared" si="53"/>
        <v/>
      </c>
      <c r="W856">
        <f t="shared" si="54"/>
        <v>0</v>
      </c>
      <c r="X856">
        <f t="shared" si="55"/>
        <v>0</v>
      </c>
    </row>
    <row r="857" spans="1:24" x14ac:dyDescent="0.25">
      <c r="A857">
        <v>865</v>
      </c>
      <c r="B857" t="s">
        <v>1006</v>
      </c>
      <c r="C857">
        <v>3100</v>
      </c>
      <c r="D857">
        <v>322</v>
      </c>
      <c r="E857">
        <f>'Raw counts'!E857/'Raw counts'!E$1246*10000</f>
        <v>0</v>
      </c>
      <c r="F857">
        <f>'Raw counts'!F857/'Raw counts'!F$1246*10000</f>
        <v>0</v>
      </c>
      <c r="G857">
        <f>'Raw counts'!G857/'Raw counts'!G$1246*10000</f>
        <v>0</v>
      </c>
      <c r="H857">
        <f>'Raw counts'!H857/'Raw counts'!H$1246*10000</f>
        <v>0</v>
      </c>
      <c r="I857">
        <f>'Raw counts'!I857/'Raw counts'!I$1246*10000</f>
        <v>0</v>
      </c>
      <c r="J857">
        <f>'Raw counts'!J857/'Raw counts'!J$1246*10000</f>
        <v>0</v>
      </c>
      <c r="K857">
        <f>'Raw counts'!K857/'Raw counts'!K$1246*10000</f>
        <v>0</v>
      </c>
      <c r="L857">
        <f>'Raw counts'!L857/'Raw counts'!L$1246*10000</f>
        <v>0</v>
      </c>
      <c r="M857">
        <f>'Raw counts'!M857/'Raw counts'!M$1246*10000</f>
        <v>0</v>
      </c>
      <c r="N857">
        <f>'Raw counts'!N857/'Raw counts'!N$1246*10000</f>
        <v>0</v>
      </c>
      <c r="O857">
        <f>'Raw counts'!O857/'Raw counts'!O$1246*10000</f>
        <v>0</v>
      </c>
      <c r="P857">
        <f>'Raw counts'!P857/'Raw counts'!P$1246*10000</f>
        <v>0</v>
      </c>
      <c r="Q857">
        <f>'Raw counts'!Q857/'Raw counts'!Q$1246*10000</f>
        <v>0</v>
      </c>
      <c r="R857">
        <f>'Raw counts'!R857/'Raw counts'!R$1246*10000</f>
        <v>0</v>
      </c>
      <c r="S857">
        <f>'Raw counts'!S857/'Raw counts'!S$1246*10000</f>
        <v>0</v>
      </c>
      <c r="T857">
        <f>'Raw counts'!T857/'Raw counts'!T$1246*10000</f>
        <v>0</v>
      </c>
      <c r="U857">
        <f t="shared" si="52"/>
        <v>0</v>
      </c>
      <c r="V857" t="str">
        <f t="shared" si="53"/>
        <v/>
      </c>
      <c r="W857">
        <f t="shared" si="54"/>
        <v>0</v>
      </c>
      <c r="X857">
        <f t="shared" si="55"/>
        <v>0</v>
      </c>
    </row>
    <row r="858" spans="1:24" x14ac:dyDescent="0.25">
      <c r="A858">
        <v>866</v>
      </c>
      <c r="B858" t="s">
        <v>1007</v>
      </c>
      <c r="C858">
        <v>104900</v>
      </c>
      <c r="D858">
        <v>326</v>
      </c>
      <c r="E858">
        <f>'Raw counts'!E858/'Raw counts'!E$1246*10000</f>
        <v>0</v>
      </c>
      <c r="F858">
        <f>'Raw counts'!F858/'Raw counts'!F$1246*10000</f>
        <v>0</v>
      </c>
      <c r="G858">
        <f>'Raw counts'!G858/'Raw counts'!G$1246*10000</f>
        <v>0</v>
      </c>
      <c r="H858">
        <f>'Raw counts'!H858/'Raw counts'!H$1246*10000</f>
        <v>0</v>
      </c>
      <c r="I858">
        <f>'Raw counts'!I858/'Raw counts'!I$1246*10000</f>
        <v>0</v>
      </c>
      <c r="J858">
        <f>'Raw counts'!J858/'Raw counts'!J$1246*10000</f>
        <v>0</v>
      </c>
      <c r="K858">
        <f>'Raw counts'!K858/'Raw counts'!K$1246*10000</f>
        <v>0</v>
      </c>
      <c r="L858">
        <f>'Raw counts'!L858/'Raw counts'!L$1246*10000</f>
        <v>0</v>
      </c>
      <c r="M858">
        <f>'Raw counts'!M858/'Raw counts'!M$1246*10000</f>
        <v>0</v>
      </c>
      <c r="N858">
        <f>'Raw counts'!N858/'Raw counts'!N$1246*10000</f>
        <v>0</v>
      </c>
      <c r="O858">
        <f>'Raw counts'!O858/'Raw counts'!O$1246*10000</f>
        <v>0</v>
      </c>
      <c r="P858">
        <f>'Raw counts'!P858/'Raw counts'!P$1246*10000</f>
        <v>0</v>
      </c>
      <c r="Q858">
        <f>'Raw counts'!Q858/'Raw counts'!Q$1246*10000</f>
        <v>0</v>
      </c>
      <c r="R858">
        <f>'Raw counts'!R858/'Raw counts'!R$1246*10000</f>
        <v>0</v>
      </c>
      <c r="S858">
        <f>'Raw counts'!S858/'Raw counts'!S$1246*10000</f>
        <v>0</v>
      </c>
      <c r="T858">
        <f>'Raw counts'!T858/'Raw counts'!T$1246*10000</f>
        <v>0</v>
      </c>
      <c r="U858">
        <f t="shared" si="52"/>
        <v>0</v>
      </c>
      <c r="V858" t="str">
        <f t="shared" si="53"/>
        <v/>
      </c>
      <c r="W858">
        <f t="shared" si="54"/>
        <v>0</v>
      </c>
      <c r="X858">
        <f t="shared" si="55"/>
        <v>0</v>
      </c>
    </row>
    <row r="859" spans="1:24" x14ac:dyDescent="0.25">
      <c r="A859">
        <v>867</v>
      </c>
      <c r="B859" t="s">
        <v>362</v>
      </c>
      <c r="C859">
        <v>85400</v>
      </c>
      <c r="D859">
        <v>1132</v>
      </c>
      <c r="E859">
        <f>'Raw counts'!E859/'Raw counts'!E$1246*10000</f>
        <v>0.18330488804777817</v>
      </c>
      <c r="F859">
        <f>'Raw counts'!F859/'Raw counts'!F$1246*10000</f>
        <v>3.720749268244774</v>
      </c>
      <c r="G859">
        <f>'Raw counts'!G859/'Raw counts'!G$1246*10000</f>
        <v>5.0729679242635148</v>
      </c>
      <c r="H859">
        <f>'Raw counts'!H859/'Raw counts'!H$1246*10000</f>
        <v>2.4126034403725058E-2</v>
      </c>
      <c r="I859">
        <f>'Raw counts'!I859/'Raw counts'!I$1246*10000</f>
        <v>0.76532148285539192</v>
      </c>
      <c r="J859">
        <f>'Raw counts'!J859/'Raw counts'!J$1246*10000</f>
        <v>8.237518303933296</v>
      </c>
      <c r="K859">
        <f>'Raw counts'!K859/'Raw counts'!K$1246*10000</f>
        <v>1.9177142253929993</v>
      </c>
      <c r="L859">
        <f>'Raw counts'!L859/'Raw counts'!L$1246*10000</f>
        <v>26.048768178173574</v>
      </c>
      <c r="M859">
        <f>'Raw counts'!M859/'Raw counts'!M$1246*10000</f>
        <v>1.3298631860623518</v>
      </c>
      <c r="N859">
        <f>'Raw counts'!N859/'Raw counts'!N$1246*10000</f>
        <v>7.3536098541507915</v>
      </c>
      <c r="O859">
        <f>'Raw counts'!O859/'Raw counts'!O$1246*10000</f>
        <v>13.179057456446332</v>
      </c>
      <c r="P859">
        <f>'Raw counts'!P859/'Raw counts'!P$1246*10000</f>
        <v>1.9905894881945603</v>
      </c>
      <c r="Q859">
        <f>'Raw counts'!Q859/'Raw counts'!Q$1246*10000</f>
        <v>3.030780306685156</v>
      </c>
      <c r="R859">
        <f>'Raw counts'!R859/'Raw counts'!R$1246*10000</f>
        <v>26.273340314222168</v>
      </c>
      <c r="S859">
        <f>'Raw counts'!S859/'Raw counts'!S$1246*10000</f>
        <v>17.721712494939684</v>
      </c>
      <c r="T859">
        <f>'Raw counts'!T859/'Raw counts'!T$1246*10000</f>
        <v>8.8737625367493231E-2</v>
      </c>
      <c r="U859">
        <f t="shared" si="52"/>
        <v>1</v>
      </c>
      <c r="V859">
        <f t="shared" si="53"/>
        <v>0.29937479981170118</v>
      </c>
      <c r="W859">
        <f t="shared" si="54"/>
        <v>5.46539433455282</v>
      </c>
      <c r="X859">
        <f t="shared" si="55"/>
        <v>10.380702947642565</v>
      </c>
    </row>
    <row r="860" spans="1:24" x14ac:dyDescent="0.25">
      <c r="A860">
        <v>868</v>
      </c>
      <c r="B860" t="s">
        <v>1008</v>
      </c>
      <c r="C860">
        <v>85800</v>
      </c>
      <c r="D860">
        <v>881</v>
      </c>
      <c r="E860">
        <f>'Raw counts'!E860/'Raw counts'!E$1246*10000</f>
        <v>0</v>
      </c>
      <c r="F860">
        <f>'Raw counts'!F860/'Raw counts'!F$1246*10000</f>
        <v>0</v>
      </c>
      <c r="G860">
        <f>'Raw counts'!G860/'Raw counts'!G$1246*10000</f>
        <v>0</v>
      </c>
      <c r="H860">
        <f>'Raw counts'!H860/'Raw counts'!H$1246*10000</f>
        <v>0</v>
      </c>
      <c r="I860">
        <f>'Raw counts'!I860/'Raw counts'!I$1246*10000</f>
        <v>0</v>
      </c>
      <c r="J860">
        <f>'Raw counts'!J860/'Raw counts'!J$1246*10000</f>
        <v>0</v>
      </c>
      <c r="K860">
        <f>'Raw counts'!K860/'Raw counts'!K$1246*10000</f>
        <v>0</v>
      </c>
      <c r="L860">
        <f>'Raw counts'!L860/'Raw counts'!L$1246*10000</f>
        <v>0</v>
      </c>
      <c r="M860">
        <f>'Raw counts'!M860/'Raw counts'!M$1246*10000</f>
        <v>0</v>
      </c>
      <c r="N860">
        <f>'Raw counts'!N860/'Raw counts'!N$1246*10000</f>
        <v>0</v>
      </c>
      <c r="O860">
        <f>'Raw counts'!O860/'Raw counts'!O$1246*10000</f>
        <v>0</v>
      </c>
      <c r="P860">
        <f>'Raw counts'!P860/'Raw counts'!P$1246*10000</f>
        <v>0</v>
      </c>
      <c r="Q860">
        <f>'Raw counts'!Q860/'Raw counts'!Q$1246*10000</f>
        <v>0</v>
      </c>
      <c r="R860">
        <f>'Raw counts'!R860/'Raw counts'!R$1246*10000</f>
        <v>0</v>
      </c>
      <c r="S860">
        <f>'Raw counts'!S860/'Raw counts'!S$1246*10000</f>
        <v>0</v>
      </c>
      <c r="T860">
        <f>'Raw counts'!T860/'Raw counts'!T$1246*10000</f>
        <v>0</v>
      </c>
      <c r="U860">
        <f t="shared" si="52"/>
        <v>0</v>
      </c>
      <c r="V860" t="str">
        <f t="shared" si="53"/>
        <v/>
      </c>
      <c r="W860">
        <f t="shared" si="54"/>
        <v>0</v>
      </c>
      <c r="X860">
        <f t="shared" si="55"/>
        <v>0</v>
      </c>
    </row>
    <row r="861" spans="1:24" x14ac:dyDescent="0.25">
      <c r="A861">
        <v>869</v>
      </c>
      <c r="B861" t="s">
        <v>363</v>
      </c>
      <c r="C861">
        <v>17200</v>
      </c>
      <c r="D861">
        <v>425</v>
      </c>
      <c r="E861">
        <f>'Raw counts'!E861/'Raw counts'!E$1246*10000</f>
        <v>1.38717212576697</v>
      </c>
      <c r="F861">
        <f>'Raw counts'!F861/'Raw counts'!F$1246*10000</f>
        <v>0.84991734553814635</v>
      </c>
      <c r="G861">
        <f>'Raw counts'!G861/'Raw counts'!G$1246*10000</f>
        <v>0.78846715538406531</v>
      </c>
      <c r="H861">
        <f>'Raw counts'!H861/'Raw counts'!H$1246*10000</f>
        <v>0.25332336123911309</v>
      </c>
      <c r="I861">
        <f>'Raw counts'!I861/'Raw counts'!I$1246*10000</f>
        <v>0.60775529520869354</v>
      </c>
      <c r="J861">
        <f>'Raw counts'!J861/'Raw counts'!J$1246*10000</f>
        <v>1.0177166509219915</v>
      </c>
      <c r="K861">
        <f>'Raw counts'!K861/'Raw counts'!K$1246*10000</f>
        <v>0.85036257700912821</v>
      </c>
      <c r="L861">
        <f>'Raw counts'!L861/'Raw counts'!L$1246*10000</f>
        <v>0.30525900208797158</v>
      </c>
      <c r="M861">
        <f>'Raw counts'!M861/'Raw counts'!M$1246*10000</f>
        <v>1.0144469175732043</v>
      </c>
      <c r="N861">
        <f>'Raw counts'!N861/'Raw counts'!N$1246*10000</f>
        <v>0.26654875803958095</v>
      </c>
      <c r="O861">
        <f>'Raw counts'!O861/'Raw counts'!O$1246*10000</f>
        <v>0.61010061354900824</v>
      </c>
      <c r="P861">
        <f>'Raw counts'!P861/'Raw counts'!P$1246*10000</f>
        <v>0.78628284783685121</v>
      </c>
      <c r="Q861">
        <f>'Raw counts'!Q861/'Raw counts'!Q$1246*10000</f>
        <v>0.11924381534498975</v>
      </c>
      <c r="R861">
        <f>'Raw counts'!R861/'Raw counts'!R$1246*10000</f>
        <v>0.67275363197089599</v>
      </c>
      <c r="S861">
        <f>'Raw counts'!S861/'Raw counts'!S$1246*10000</f>
        <v>0.56052700862588789</v>
      </c>
      <c r="T861">
        <f>'Raw counts'!T861/'Raw counts'!T$1246*10000</f>
        <v>0.15017136600652697</v>
      </c>
      <c r="U861">
        <f t="shared" si="52"/>
        <v>1</v>
      </c>
      <c r="V861">
        <f t="shared" si="53"/>
        <v>0.17984115008710932</v>
      </c>
      <c r="W861">
        <f t="shared" si="54"/>
        <v>0.73409691887688644</v>
      </c>
      <c r="X861">
        <f t="shared" si="55"/>
        <v>0.48317988055569344</v>
      </c>
    </row>
    <row r="862" spans="1:24" x14ac:dyDescent="0.25">
      <c r="A862">
        <v>870</v>
      </c>
      <c r="B862" t="s">
        <v>1009</v>
      </c>
      <c r="C862">
        <v>46200</v>
      </c>
      <c r="D862">
        <v>518</v>
      </c>
      <c r="E862">
        <f>'Raw counts'!E862/'Raw counts'!E$1246*10000</f>
        <v>0</v>
      </c>
      <c r="F862">
        <f>'Raw counts'!F862/'Raw counts'!F$1246*10000</f>
        <v>0</v>
      </c>
      <c r="G862">
        <f>'Raw counts'!G862/'Raw counts'!G$1246*10000</f>
        <v>0</v>
      </c>
      <c r="H862">
        <f>'Raw counts'!H862/'Raw counts'!H$1246*10000</f>
        <v>0</v>
      </c>
      <c r="I862">
        <f>'Raw counts'!I862/'Raw counts'!I$1246*10000</f>
        <v>0</v>
      </c>
      <c r="J862">
        <f>'Raw counts'!J862/'Raw counts'!J$1246*10000</f>
        <v>0</v>
      </c>
      <c r="K862">
        <f>'Raw counts'!K862/'Raw counts'!K$1246*10000</f>
        <v>0</v>
      </c>
      <c r="L862">
        <f>'Raw counts'!L862/'Raw counts'!L$1246*10000</f>
        <v>0</v>
      </c>
      <c r="M862">
        <f>'Raw counts'!M862/'Raw counts'!M$1246*10000</f>
        <v>0</v>
      </c>
      <c r="N862">
        <f>'Raw counts'!N862/'Raw counts'!N$1246*10000</f>
        <v>0</v>
      </c>
      <c r="O862">
        <f>'Raw counts'!O862/'Raw counts'!O$1246*10000</f>
        <v>0</v>
      </c>
      <c r="P862">
        <f>'Raw counts'!P862/'Raw counts'!P$1246*10000</f>
        <v>0</v>
      </c>
      <c r="Q862">
        <f>'Raw counts'!Q862/'Raw counts'!Q$1246*10000</f>
        <v>0</v>
      </c>
      <c r="R862">
        <f>'Raw counts'!R862/'Raw counts'!R$1246*10000</f>
        <v>0</v>
      </c>
      <c r="S862">
        <f>'Raw counts'!S862/'Raw counts'!S$1246*10000</f>
        <v>0</v>
      </c>
      <c r="T862">
        <f>'Raw counts'!T862/'Raw counts'!T$1246*10000</f>
        <v>0</v>
      </c>
      <c r="U862">
        <f t="shared" si="52"/>
        <v>0</v>
      </c>
      <c r="V862" t="str">
        <f t="shared" si="53"/>
        <v/>
      </c>
      <c r="W862">
        <f t="shared" si="54"/>
        <v>0</v>
      </c>
      <c r="X862">
        <f t="shared" si="55"/>
        <v>0</v>
      </c>
    </row>
    <row r="863" spans="1:24" x14ac:dyDescent="0.25">
      <c r="A863">
        <v>871</v>
      </c>
      <c r="B863" t="s">
        <v>1010</v>
      </c>
      <c r="C863">
        <v>103100</v>
      </c>
      <c r="D863">
        <v>967</v>
      </c>
      <c r="E863">
        <f>'Raw counts'!E863/'Raw counts'!E$1246*10000</f>
        <v>0</v>
      </c>
      <c r="F863">
        <f>'Raw counts'!F863/'Raw counts'!F$1246*10000</f>
        <v>0</v>
      </c>
      <c r="G863">
        <f>'Raw counts'!G863/'Raw counts'!G$1246*10000</f>
        <v>0</v>
      </c>
      <c r="H863">
        <f>'Raw counts'!H863/'Raw counts'!H$1246*10000</f>
        <v>0</v>
      </c>
      <c r="I863">
        <f>'Raw counts'!I863/'Raw counts'!I$1246*10000</f>
        <v>0</v>
      </c>
      <c r="J863">
        <f>'Raw counts'!J863/'Raw counts'!J$1246*10000</f>
        <v>0</v>
      </c>
      <c r="K863">
        <f>'Raw counts'!K863/'Raw counts'!K$1246*10000</f>
        <v>0</v>
      </c>
      <c r="L863">
        <f>'Raw counts'!L863/'Raw counts'!L$1246*10000</f>
        <v>0</v>
      </c>
      <c r="M863">
        <f>'Raw counts'!M863/'Raw counts'!M$1246*10000</f>
        <v>0</v>
      </c>
      <c r="N863">
        <f>'Raw counts'!N863/'Raw counts'!N$1246*10000</f>
        <v>0</v>
      </c>
      <c r="O863">
        <f>'Raw counts'!O863/'Raw counts'!O$1246*10000</f>
        <v>0</v>
      </c>
      <c r="P863">
        <f>'Raw counts'!P863/'Raw counts'!P$1246*10000</f>
        <v>0</v>
      </c>
      <c r="Q863">
        <f>'Raw counts'!Q863/'Raw counts'!Q$1246*10000</f>
        <v>0</v>
      </c>
      <c r="R863">
        <f>'Raw counts'!R863/'Raw counts'!R$1246*10000</f>
        <v>0</v>
      </c>
      <c r="S863">
        <f>'Raw counts'!S863/'Raw counts'!S$1246*10000</f>
        <v>0</v>
      </c>
      <c r="T863">
        <f>'Raw counts'!T863/'Raw counts'!T$1246*10000</f>
        <v>0</v>
      </c>
      <c r="U863">
        <f t="shared" si="52"/>
        <v>0</v>
      </c>
      <c r="V863" t="str">
        <f t="shared" si="53"/>
        <v/>
      </c>
      <c r="W863">
        <f t="shared" si="54"/>
        <v>0</v>
      </c>
      <c r="X863">
        <f t="shared" si="55"/>
        <v>0</v>
      </c>
    </row>
    <row r="864" spans="1:24" x14ac:dyDescent="0.25">
      <c r="A864">
        <v>872</v>
      </c>
      <c r="B864" t="s">
        <v>1011</v>
      </c>
      <c r="C864">
        <v>84500</v>
      </c>
      <c r="D864">
        <v>165</v>
      </c>
      <c r="E864">
        <f>'Raw counts'!E864/'Raw counts'!E$1246*10000</f>
        <v>0</v>
      </c>
      <c r="F864">
        <f>'Raw counts'!F864/'Raw counts'!F$1246*10000</f>
        <v>0</v>
      </c>
      <c r="G864">
        <f>'Raw counts'!G864/'Raw counts'!G$1246*10000</f>
        <v>0</v>
      </c>
      <c r="H864">
        <f>'Raw counts'!H864/'Raw counts'!H$1246*10000</f>
        <v>0</v>
      </c>
      <c r="I864">
        <f>'Raw counts'!I864/'Raw counts'!I$1246*10000</f>
        <v>0</v>
      </c>
      <c r="J864">
        <f>'Raw counts'!J864/'Raw counts'!J$1246*10000</f>
        <v>0</v>
      </c>
      <c r="K864">
        <f>'Raw counts'!K864/'Raw counts'!K$1246*10000</f>
        <v>0</v>
      </c>
      <c r="L864">
        <f>'Raw counts'!L864/'Raw counts'!L$1246*10000</f>
        <v>0</v>
      </c>
      <c r="M864">
        <f>'Raw counts'!M864/'Raw counts'!M$1246*10000</f>
        <v>0</v>
      </c>
      <c r="N864">
        <f>'Raw counts'!N864/'Raw counts'!N$1246*10000</f>
        <v>0</v>
      </c>
      <c r="O864">
        <f>'Raw counts'!O864/'Raw counts'!O$1246*10000</f>
        <v>0</v>
      </c>
      <c r="P864">
        <f>'Raw counts'!P864/'Raw counts'!P$1246*10000</f>
        <v>0</v>
      </c>
      <c r="Q864">
        <f>'Raw counts'!Q864/'Raw counts'!Q$1246*10000</f>
        <v>0</v>
      </c>
      <c r="R864">
        <f>'Raw counts'!R864/'Raw counts'!R$1246*10000</f>
        <v>0</v>
      </c>
      <c r="S864">
        <f>'Raw counts'!S864/'Raw counts'!S$1246*10000</f>
        <v>0</v>
      </c>
      <c r="T864">
        <f>'Raw counts'!T864/'Raw counts'!T$1246*10000</f>
        <v>0</v>
      </c>
      <c r="U864">
        <f t="shared" si="52"/>
        <v>0</v>
      </c>
      <c r="V864" t="str">
        <f t="shared" si="53"/>
        <v/>
      </c>
      <c r="W864">
        <f t="shared" si="54"/>
        <v>0</v>
      </c>
      <c r="X864">
        <f t="shared" si="55"/>
        <v>0</v>
      </c>
    </row>
    <row r="865" spans="1:24" x14ac:dyDescent="0.25">
      <c r="A865">
        <v>873</v>
      </c>
      <c r="B865" t="s">
        <v>364</v>
      </c>
      <c r="C865">
        <v>7800</v>
      </c>
      <c r="D865">
        <v>378</v>
      </c>
      <c r="E865">
        <f>'Raw counts'!E865/'Raw counts'!E$1246*10000</f>
        <v>17.0225836576261</v>
      </c>
      <c r="F865">
        <f>'Raw counts'!F865/'Raw counts'!F$1246*10000</f>
        <v>23.183856481068325</v>
      </c>
      <c r="G865">
        <f>'Raw counts'!G865/'Raw counts'!G$1246*10000</f>
        <v>31.479179260239285</v>
      </c>
      <c r="H865">
        <f>'Raw counts'!H865/'Raw counts'!H$1246*10000</f>
        <v>37.322975222562668</v>
      </c>
      <c r="I865">
        <f>'Raw counts'!I865/'Raw counts'!I$1246*10000</f>
        <v>31.07993051331125</v>
      </c>
      <c r="J865">
        <f>'Raw counts'!J865/'Raw counts'!J$1246*10000</f>
        <v>17.977665310110236</v>
      </c>
      <c r="K865">
        <f>'Raw counts'!K865/'Raw counts'!K$1246*10000</f>
        <v>14.045643944392154</v>
      </c>
      <c r="L865">
        <f>'Raw counts'!L865/'Raw counts'!L$1246*10000</f>
        <v>21.442749013335067</v>
      </c>
      <c r="M865">
        <f>'Raw counts'!M865/'Raw counts'!M$1246*10000</f>
        <v>57.184117000681127</v>
      </c>
      <c r="N865">
        <f>'Raw counts'!N865/'Raw counts'!N$1246*10000</f>
        <v>25.518123747612819</v>
      </c>
      <c r="O865">
        <f>'Raw counts'!O865/'Raw counts'!O$1246*10000</f>
        <v>14.991675221338312</v>
      </c>
      <c r="P865">
        <f>'Raw counts'!P865/'Raw counts'!P$1246*10000</f>
        <v>14.919468214018229</v>
      </c>
      <c r="Q865">
        <f>'Raw counts'!Q865/'Raw counts'!Q$1246*10000</f>
        <v>21.4092333467317</v>
      </c>
      <c r="R865">
        <f>'Raw counts'!R865/'Raw counts'!R$1246*10000</f>
        <v>10.430249057502975</v>
      </c>
      <c r="S865">
        <f>'Raw counts'!S865/'Raw counts'!S$1246*10000</f>
        <v>50.158674438552929</v>
      </c>
      <c r="T865">
        <f>'Raw counts'!T865/'Raw counts'!T$1246*10000</f>
        <v>78.403104997771322</v>
      </c>
      <c r="U865">
        <f t="shared" si="52"/>
        <v>1</v>
      </c>
      <c r="V865">
        <f t="shared" si="53"/>
        <v>0.68387515482993244</v>
      </c>
      <c r="W865">
        <f t="shared" si="54"/>
        <v>27.625682415093898</v>
      </c>
      <c r="X865">
        <f t="shared" si="55"/>
        <v>31.718734212652578</v>
      </c>
    </row>
    <row r="866" spans="1:24" x14ac:dyDescent="0.25">
      <c r="A866">
        <v>874</v>
      </c>
      <c r="B866" t="s">
        <v>365</v>
      </c>
      <c r="C866">
        <v>79700</v>
      </c>
      <c r="D866">
        <v>339</v>
      </c>
      <c r="E866">
        <f>'Raw counts'!E866/'Raw counts'!E$1246*10000</f>
        <v>3.7404105534073655</v>
      </c>
      <c r="F866">
        <f>'Raw counts'!F866/'Raw counts'!F$1246*10000</f>
        <v>1.2607107292149171</v>
      </c>
      <c r="G866">
        <f>'Raw counts'!G866/'Raw counts'!G$1246*10000</f>
        <v>1.39345453247121</v>
      </c>
      <c r="H866">
        <f>'Raw counts'!H866/'Raw counts'!H$1246*10000</f>
        <v>1.4897826244300225</v>
      </c>
      <c r="I866">
        <f>'Raw counts'!I866/'Raw counts'!I$1246*10000</f>
        <v>0.57399111214154397</v>
      </c>
      <c r="J866">
        <f>'Raw counts'!J866/'Raw counts'!J$1246*10000</f>
        <v>0.20952989871923353</v>
      </c>
      <c r="K866">
        <f>'Raw counts'!K866/'Raw counts'!K$1246*10000</f>
        <v>0.87968542449220155</v>
      </c>
      <c r="L866">
        <f>'Raw counts'!L866/'Raw counts'!L$1246*10000</f>
        <v>0.61730153755567585</v>
      </c>
      <c r="M866">
        <f>'Raw counts'!M866/'Raw counts'!M$1246*10000</f>
        <v>1.2872393659962509</v>
      </c>
      <c r="N866">
        <f>'Raw counts'!N866/'Raw counts'!N$1246*10000</f>
        <v>0.57229586284968847</v>
      </c>
      <c r="O866">
        <f>'Raw counts'!O866/'Raw counts'!O$1246*10000</f>
        <v>1.2511483596693431</v>
      </c>
      <c r="P866">
        <f>'Raw counts'!P866/'Raw counts'!P$1246*10000</f>
        <v>1.3336949570903551</v>
      </c>
      <c r="Q866">
        <f>'Raw counts'!Q866/'Raw counts'!Q$1246*10000</f>
        <v>1.1924381534498976</v>
      </c>
      <c r="R866">
        <f>'Raw counts'!R866/'Raw counts'!R$1246*10000</f>
        <v>0.51868791472565257</v>
      </c>
      <c r="S866">
        <f>'Raw counts'!S866/'Raw counts'!S$1246*10000</f>
        <v>0.66244101019423107</v>
      </c>
      <c r="T866">
        <f>'Raw counts'!T866/'Raw counts'!T$1246*10000</f>
        <v>0.19795316428133106</v>
      </c>
      <c r="U866">
        <f t="shared" si="52"/>
        <v>1</v>
      </c>
      <c r="V866">
        <f t="shared" si="53"/>
        <v>0.44219986429638847</v>
      </c>
      <c r="W866">
        <f t="shared" si="54"/>
        <v>1.2024401641278111</v>
      </c>
      <c r="X866">
        <f t="shared" si="55"/>
        <v>0.85939392656846847</v>
      </c>
    </row>
    <row r="867" spans="1:24" x14ac:dyDescent="0.25">
      <c r="A867">
        <v>875</v>
      </c>
      <c r="B867" t="s">
        <v>1012</v>
      </c>
      <c r="C867">
        <v>85900</v>
      </c>
      <c r="D867">
        <v>881</v>
      </c>
      <c r="E867">
        <f>'Raw counts'!E867/'Raw counts'!E$1246*10000</f>
        <v>0</v>
      </c>
      <c r="F867">
        <f>'Raw counts'!F867/'Raw counts'!F$1246*10000</f>
        <v>0</v>
      </c>
      <c r="G867">
        <f>'Raw counts'!G867/'Raw counts'!G$1246*10000</f>
        <v>0</v>
      </c>
      <c r="H867">
        <f>'Raw counts'!H867/'Raw counts'!H$1246*10000</f>
        <v>0</v>
      </c>
      <c r="I867">
        <f>'Raw counts'!I867/'Raw counts'!I$1246*10000</f>
        <v>0</v>
      </c>
      <c r="J867">
        <f>'Raw counts'!J867/'Raw counts'!J$1246*10000</f>
        <v>0</v>
      </c>
      <c r="K867">
        <f>'Raw counts'!K867/'Raw counts'!K$1246*10000</f>
        <v>0</v>
      </c>
      <c r="L867">
        <f>'Raw counts'!L867/'Raw counts'!L$1246*10000</f>
        <v>0</v>
      </c>
      <c r="M867">
        <f>'Raw counts'!M867/'Raw counts'!M$1246*10000</f>
        <v>0</v>
      </c>
      <c r="N867">
        <f>'Raw counts'!N867/'Raw counts'!N$1246*10000</f>
        <v>0</v>
      </c>
      <c r="O867">
        <f>'Raw counts'!O867/'Raw counts'!O$1246*10000</f>
        <v>0</v>
      </c>
      <c r="P867">
        <f>'Raw counts'!P867/'Raw counts'!P$1246*10000</f>
        <v>0</v>
      </c>
      <c r="Q867">
        <f>'Raw counts'!Q867/'Raw counts'!Q$1246*10000</f>
        <v>0</v>
      </c>
      <c r="R867">
        <f>'Raw counts'!R867/'Raw counts'!R$1246*10000</f>
        <v>0</v>
      </c>
      <c r="S867">
        <f>'Raw counts'!S867/'Raw counts'!S$1246*10000</f>
        <v>0</v>
      </c>
      <c r="T867">
        <f>'Raw counts'!T867/'Raw counts'!T$1246*10000</f>
        <v>0</v>
      </c>
      <c r="U867">
        <f t="shared" si="52"/>
        <v>0</v>
      </c>
      <c r="V867" t="str">
        <f t="shared" si="53"/>
        <v/>
      </c>
      <c r="W867">
        <f t="shared" si="54"/>
        <v>0</v>
      </c>
      <c r="X867">
        <f t="shared" si="55"/>
        <v>0</v>
      </c>
    </row>
    <row r="868" spans="1:24" x14ac:dyDescent="0.25">
      <c r="A868">
        <v>876</v>
      </c>
      <c r="B868" t="s">
        <v>1013</v>
      </c>
      <c r="C868">
        <v>98400</v>
      </c>
      <c r="D868">
        <v>848</v>
      </c>
      <c r="E868">
        <f>'Raw counts'!E868/'Raw counts'!E$1246*10000</f>
        <v>0</v>
      </c>
      <c r="F868">
        <f>'Raw counts'!F868/'Raw counts'!F$1246*10000</f>
        <v>0</v>
      </c>
      <c r="G868">
        <f>'Raw counts'!G868/'Raw counts'!G$1246*10000</f>
        <v>0</v>
      </c>
      <c r="H868">
        <f>'Raw counts'!H868/'Raw counts'!H$1246*10000</f>
        <v>0</v>
      </c>
      <c r="I868">
        <f>'Raw counts'!I868/'Raw counts'!I$1246*10000</f>
        <v>0</v>
      </c>
      <c r="J868">
        <f>'Raw counts'!J868/'Raw counts'!J$1246*10000</f>
        <v>0</v>
      </c>
      <c r="K868">
        <f>'Raw counts'!K868/'Raw counts'!K$1246*10000</f>
        <v>0</v>
      </c>
      <c r="L868">
        <f>'Raw counts'!L868/'Raw counts'!L$1246*10000</f>
        <v>0</v>
      </c>
      <c r="M868">
        <f>'Raw counts'!M868/'Raw counts'!M$1246*10000</f>
        <v>0</v>
      </c>
      <c r="N868">
        <f>'Raw counts'!N868/'Raw counts'!N$1246*10000</f>
        <v>0</v>
      </c>
      <c r="O868">
        <f>'Raw counts'!O868/'Raw counts'!O$1246*10000</f>
        <v>0</v>
      </c>
      <c r="P868">
        <f>'Raw counts'!P868/'Raw counts'!P$1246*10000</f>
        <v>0</v>
      </c>
      <c r="Q868">
        <f>'Raw counts'!Q868/'Raw counts'!Q$1246*10000</f>
        <v>0</v>
      </c>
      <c r="R868">
        <f>'Raw counts'!R868/'Raw counts'!R$1246*10000</f>
        <v>0</v>
      </c>
      <c r="S868">
        <f>'Raw counts'!S868/'Raw counts'!S$1246*10000</f>
        <v>0</v>
      </c>
      <c r="T868">
        <f>'Raw counts'!T868/'Raw counts'!T$1246*10000</f>
        <v>0</v>
      </c>
      <c r="U868">
        <f t="shared" si="52"/>
        <v>0</v>
      </c>
      <c r="V868" t="str">
        <f t="shared" si="53"/>
        <v/>
      </c>
      <c r="W868">
        <f t="shared" si="54"/>
        <v>0</v>
      </c>
      <c r="X868">
        <f t="shared" si="55"/>
        <v>0</v>
      </c>
    </row>
    <row r="869" spans="1:24" x14ac:dyDescent="0.25">
      <c r="A869">
        <v>877</v>
      </c>
      <c r="B869" t="s">
        <v>366</v>
      </c>
      <c r="C869">
        <v>109300</v>
      </c>
      <c r="D869">
        <v>1000</v>
      </c>
      <c r="E869">
        <f>'Raw counts'!E869/'Raw counts'!E$1246*10000</f>
        <v>0.4954186163453464</v>
      </c>
      <c r="F869">
        <f>'Raw counts'!F869/'Raw counts'!F$1246*10000</f>
        <v>2.4317079608452521</v>
      </c>
      <c r="G869">
        <f>'Raw counts'!G869/'Raw counts'!G$1246*10000</f>
        <v>0.46613781513271785</v>
      </c>
      <c r="H869">
        <f>'Raw counts'!H869/'Raw counts'!H$1246*10000</f>
        <v>0</v>
      </c>
      <c r="I869">
        <f>'Raw counts'!I869/'Raw counts'!I$1246*10000</f>
        <v>1.2436474096400119</v>
      </c>
      <c r="J869">
        <f>'Raw counts'!J869/'Raw counts'!J$1246*10000</f>
        <v>3.5919411209011459E-2</v>
      </c>
      <c r="K869">
        <f>'Raw counts'!K869/'Raw counts'!K$1246*10000</f>
        <v>5.8645694966146772E-2</v>
      </c>
      <c r="L869">
        <f>'Raw counts'!L869/'Raw counts'!L$1246*10000</f>
        <v>1.1667677413140247</v>
      </c>
      <c r="M869">
        <f>'Raw counts'!M869/'Raw counts'!M$1246*10000</f>
        <v>4.262382006610102E-2</v>
      </c>
      <c r="N869">
        <f>'Raw counts'!N869/'Raw counts'!N$1246*10000</f>
        <v>0.65069255639074164</v>
      </c>
      <c r="O869">
        <f>'Raw counts'!O869/'Raw counts'!O$1246*10000</f>
        <v>7.8738347299332156</v>
      </c>
      <c r="P869">
        <f>'Raw counts'!P869/'Raw counts'!P$1246*10000</f>
        <v>5.9717684645836801E-2</v>
      </c>
      <c r="Q869">
        <f>'Raw counts'!Q869/'Raw counts'!Q$1246*10000</f>
        <v>0.10433833842686603</v>
      </c>
      <c r="R869">
        <f>'Raw counts'!R869/'Raw counts'!R$1246*10000</f>
        <v>1.1503573554311504</v>
      </c>
      <c r="S869">
        <f>'Raw counts'!S869/'Raw counts'!S$1246*10000</f>
        <v>4.1841359532780924</v>
      </c>
      <c r="T869">
        <f>'Raw counts'!T869/'Raw counts'!T$1246*10000</f>
        <v>0.10921553891383781</v>
      </c>
      <c r="U869">
        <f t="shared" si="52"/>
        <v>1</v>
      </c>
      <c r="V869">
        <f t="shared" si="53"/>
        <v>0.14626372060863307</v>
      </c>
      <c r="W869">
        <f t="shared" si="54"/>
        <v>0.65915610259093538</v>
      </c>
      <c r="X869">
        <f t="shared" si="55"/>
        <v>2.2469332667714998</v>
      </c>
    </row>
    <row r="870" spans="1:24" x14ac:dyDescent="0.25">
      <c r="A870">
        <v>878</v>
      </c>
      <c r="B870" t="s">
        <v>367</v>
      </c>
      <c r="C870">
        <v>5700</v>
      </c>
      <c r="D870">
        <v>345</v>
      </c>
      <c r="E870">
        <f>'Raw counts'!E870/'Raw counts'!E$1246*10000</f>
        <v>11.250956777202816</v>
      </c>
      <c r="F870">
        <f>'Raw counts'!F870/'Raw counts'!F$1246*10000</f>
        <v>19.03342677702371</v>
      </c>
      <c r="G870">
        <f>'Raw counts'!G870/'Raw counts'!G$1246*10000</f>
        <v>13.017146433227493</v>
      </c>
      <c r="H870">
        <f>'Raw counts'!H870/'Raw counts'!H$1246*10000</f>
        <v>29.319163309126878</v>
      </c>
      <c r="I870">
        <f>'Raw counts'!I870/'Raw counts'!I$1246*10000</f>
        <v>15.137608741772089</v>
      </c>
      <c r="J870">
        <f>'Raw counts'!J870/'Raw counts'!J$1246*10000</f>
        <v>27.472363006358936</v>
      </c>
      <c r="K870">
        <f>'Raw counts'!K870/'Raw counts'!K$1246*10000</f>
        <v>14.673152880529923</v>
      </c>
      <c r="L870">
        <f>'Raw counts'!L870/'Raw counts'!L$1246*10000</f>
        <v>34.582453169877311</v>
      </c>
      <c r="M870">
        <f>'Raw counts'!M870/'Raw counts'!M$1246*10000</f>
        <v>29.197316745279196</v>
      </c>
      <c r="N870">
        <f>'Raw counts'!N870/'Raw counts'!N$1246*10000</f>
        <v>16.588740353286859</v>
      </c>
      <c r="O870">
        <f>'Raw counts'!O870/'Raw counts'!O$1246*10000</f>
        <v>8.6651971199714222</v>
      </c>
      <c r="P870">
        <f>'Raw counts'!P870/'Raw counts'!P$1246*10000</f>
        <v>17.99990544699931</v>
      </c>
      <c r="Q870">
        <f>'Raw counts'!Q870/'Raw counts'!Q$1246*10000</f>
        <v>15.606034333275533</v>
      </c>
      <c r="R870">
        <f>'Raw counts'!R870/'Raw counts'!R$1246*10000</f>
        <v>11.955499658230883</v>
      </c>
      <c r="S870">
        <f>'Raw counts'!S870/'Raw counts'!S$1246*10000</f>
        <v>34.577155976548454</v>
      </c>
      <c r="T870">
        <f>'Raw counts'!T870/'Raw counts'!T$1246*10000</f>
        <v>51.679427819791627</v>
      </c>
      <c r="U870">
        <f t="shared" si="52"/>
        <v>1</v>
      </c>
      <c r="V870">
        <f t="shared" si="53"/>
        <v>0.70353379762884949</v>
      </c>
      <c r="W870">
        <f t="shared" si="54"/>
        <v>21.027232819368518</v>
      </c>
      <c r="X870">
        <f t="shared" si="55"/>
        <v>23.413870059136201</v>
      </c>
    </row>
    <row r="871" spans="1:24" x14ac:dyDescent="0.25">
      <c r="A871">
        <v>879</v>
      </c>
      <c r="B871" t="s">
        <v>1014</v>
      </c>
      <c r="C871">
        <v>25900</v>
      </c>
      <c r="D871">
        <v>254</v>
      </c>
      <c r="E871">
        <f>'Raw counts'!E871/'Raw counts'!E$1246*10000</f>
        <v>0</v>
      </c>
      <c r="F871">
        <f>'Raw counts'!F871/'Raw counts'!F$1246*10000</f>
        <v>0</v>
      </c>
      <c r="G871">
        <f>'Raw counts'!G871/'Raw counts'!G$1246*10000</f>
        <v>0</v>
      </c>
      <c r="H871">
        <f>'Raw counts'!H871/'Raw counts'!H$1246*10000</f>
        <v>0</v>
      </c>
      <c r="I871">
        <f>'Raw counts'!I871/'Raw counts'!I$1246*10000</f>
        <v>0</v>
      </c>
      <c r="J871">
        <f>'Raw counts'!J871/'Raw counts'!J$1246*10000</f>
        <v>0</v>
      </c>
      <c r="K871">
        <f>'Raw counts'!K871/'Raw counts'!K$1246*10000</f>
        <v>0</v>
      </c>
      <c r="L871">
        <f>'Raw counts'!L871/'Raw counts'!L$1246*10000</f>
        <v>0</v>
      </c>
      <c r="M871">
        <f>'Raw counts'!M871/'Raw counts'!M$1246*10000</f>
        <v>0</v>
      </c>
      <c r="N871">
        <f>'Raw counts'!N871/'Raw counts'!N$1246*10000</f>
        <v>0</v>
      </c>
      <c r="O871">
        <f>'Raw counts'!O871/'Raw counts'!O$1246*10000</f>
        <v>0</v>
      </c>
      <c r="P871">
        <f>'Raw counts'!P871/'Raw counts'!P$1246*10000</f>
        <v>0</v>
      </c>
      <c r="Q871">
        <f>'Raw counts'!Q871/'Raw counts'!Q$1246*10000</f>
        <v>0</v>
      </c>
      <c r="R871">
        <f>'Raw counts'!R871/'Raw counts'!R$1246*10000</f>
        <v>0</v>
      </c>
      <c r="S871">
        <f>'Raw counts'!S871/'Raw counts'!S$1246*10000</f>
        <v>0</v>
      </c>
      <c r="T871">
        <f>'Raw counts'!T871/'Raw counts'!T$1246*10000</f>
        <v>0</v>
      </c>
      <c r="U871">
        <f t="shared" si="52"/>
        <v>0</v>
      </c>
      <c r="V871" t="str">
        <f t="shared" si="53"/>
        <v/>
      </c>
      <c r="W871">
        <f t="shared" si="54"/>
        <v>0</v>
      </c>
      <c r="X871">
        <f t="shared" si="55"/>
        <v>0</v>
      </c>
    </row>
    <row r="872" spans="1:24" x14ac:dyDescent="0.25">
      <c r="A872">
        <v>880</v>
      </c>
      <c r="B872" t="s">
        <v>368</v>
      </c>
      <c r="C872">
        <v>87200</v>
      </c>
      <c r="D872">
        <v>987</v>
      </c>
      <c r="E872">
        <f>'Raw counts'!E872/'Raw counts'!E$1246*10000</f>
        <v>0</v>
      </c>
      <c r="F872">
        <f>'Raw counts'!F872/'Raw counts'!F$1246*10000</f>
        <v>0</v>
      </c>
      <c r="G872">
        <f>'Raw counts'!G872/'Raw counts'!G$1246*10000</f>
        <v>0</v>
      </c>
      <c r="H872">
        <f>'Raw counts'!H872/'Raw counts'!H$1246*10000</f>
        <v>0</v>
      </c>
      <c r="I872">
        <f>'Raw counts'!I872/'Raw counts'!I$1246*10000</f>
        <v>0</v>
      </c>
      <c r="J872">
        <f>'Raw counts'!J872/'Raw counts'!J$1246*10000</f>
        <v>0</v>
      </c>
      <c r="K872">
        <f>'Raw counts'!K872/'Raw counts'!K$1246*10000</f>
        <v>0</v>
      </c>
      <c r="L872">
        <f>'Raw counts'!L872/'Raw counts'!L$1246*10000</f>
        <v>0.14245420097438674</v>
      </c>
      <c r="M872">
        <f>'Raw counts'!M872/'Raw counts'!M$1246*10000</f>
        <v>0</v>
      </c>
      <c r="N872">
        <f>'Raw counts'!N872/'Raw counts'!N$1246*10000</f>
        <v>6.2717354832842576E-2</v>
      </c>
      <c r="O872">
        <f>'Raw counts'!O872/'Raw counts'!O$1246*10000</f>
        <v>0</v>
      </c>
      <c r="P872">
        <f>'Raw counts'!P872/'Raw counts'!P$1246*10000</f>
        <v>4.9764737204864001E-3</v>
      </c>
      <c r="Q872">
        <f>'Raw counts'!Q872/'Raw counts'!Q$1246*10000</f>
        <v>0</v>
      </c>
      <c r="R872">
        <f>'Raw counts'!R872/'Raw counts'!R$1246*10000</f>
        <v>5.1355239081747788E-3</v>
      </c>
      <c r="S872">
        <f>'Raw counts'!S872/'Raw counts'!S$1246*10000</f>
        <v>5.6618889760190697E-3</v>
      </c>
      <c r="T872">
        <f>'Raw counts'!T872/'Raw counts'!T$1246*10000</f>
        <v>0</v>
      </c>
      <c r="U872">
        <f t="shared" si="52"/>
        <v>1</v>
      </c>
      <c r="V872">
        <f t="shared" si="53"/>
        <v>0.37560625356580535</v>
      </c>
      <c r="W872">
        <f t="shared" si="54"/>
        <v>2.051715558072293E-2</v>
      </c>
      <c r="X872">
        <f t="shared" si="55"/>
        <v>2.6289811007800417E-3</v>
      </c>
    </row>
    <row r="873" spans="1:24" x14ac:dyDescent="0.25">
      <c r="A873">
        <v>881</v>
      </c>
      <c r="B873" t="s">
        <v>1015</v>
      </c>
      <c r="C873">
        <v>85600</v>
      </c>
      <c r="D873">
        <v>867</v>
      </c>
      <c r="E873">
        <f>'Raw counts'!E873/'Raw counts'!E$1246*10000</f>
        <v>0</v>
      </c>
      <c r="F873">
        <f>'Raw counts'!F873/'Raw counts'!F$1246*10000</f>
        <v>0</v>
      </c>
      <c r="G873">
        <f>'Raw counts'!G873/'Raw counts'!G$1246*10000</f>
        <v>0</v>
      </c>
      <c r="H873">
        <f>'Raw counts'!H873/'Raw counts'!H$1246*10000</f>
        <v>0</v>
      </c>
      <c r="I873">
        <f>'Raw counts'!I873/'Raw counts'!I$1246*10000</f>
        <v>0</v>
      </c>
      <c r="J873">
        <f>'Raw counts'!J873/'Raw counts'!J$1246*10000</f>
        <v>0</v>
      </c>
      <c r="K873">
        <f>'Raw counts'!K873/'Raw counts'!K$1246*10000</f>
        <v>0</v>
      </c>
      <c r="L873">
        <f>'Raw counts'!L873/'Raw counts'!L$1246*10000</f>
        <v>0</v>
      </c>
      <c r="M873">
        <f>'Raw counts'!M873/'Raw counts'!M$1246*10000</f>
        <v>0</v>
      </c>
      <c r="N873">
        <f>'Raw counts'!N873/'Raw counts'!N$1246*10000</f>
        <v>0</v>
      </c>
      <c r="O873">
        <f>'Raw counts'!O873/'Raw counts'!O$1246*10000</f>
        <v>0</v>
      </c>
      <c r="P873">
        <f>'Raw counts'!P873/'Raw counts'!P$1246*10000</f>
        <v>0</v>
      </c>
      <c r="Q873">
        <f>'Raw counts'!Q873/'Raw counts'!Q$1246*10000</f>
        <v>0</v>
      </c>
      <c r="R873">
        <f>'Raw counts'!R873/'Raw counts'!R$1246*10000</f>
        <v>0</v>
      </c>
      <c r="S873">
        <f>'Raw counts'!S873/'Raw counts'!S$1246*10000</f>
        <v>0</v>
      </c>
      <c r="T873">
        <f>'Raw counts'!T873/'Raw counts'!T$1246*10000</f>
        <v>0</v>
      </c>
      <c r="U873">
        <f t="shared" si="52"/>
        <v>0</v>
      </c>
      <c r="V873" t="str">
        <f t="shared" si="53"/>
        <v/>
      </c>
      <c r="W873">
        <f t="shared" si="54"/>
        <v>0</v>
      </c>
      <c r="X873">
        <f t="shared" si="55"/>
        <v>0</v>
      </c>
    </row>
    <row r="874" spans="1:24" x14ac:dyDescent="0.25">
      <c r="A874">
        <v>882</v>
      </c>
      <c r="B874" t="s">
        <v>369</v>
      </c>
      <c r="C874">
        <v>2000</v>
      </c>
      <c r="D874">
        <v>985</v>
      </c>
      <c r="E874">
        <f>'Raw counts'!E874/'Raw counts'!E$1246*10000</f>
        <v>32.826437519042656</v>
      </c>
      <c r="F874">
        <f>'Raw counts'!F874/'Raw counts'!F$1246*10000</f>
        <v>25.974418432251909</v>
      </c>
      <c r="G874">
        <f>'Raw counts'!G874/'Raw counts'!G$1246*10000</f>
        <v>31.057671661449067</v>
      </c>
      <c r="H874">
        <f>'Raw counts'!H874/'Raw counts'!H$1246*10000</f>
        <v>28.118893097541555</v>
      </c>
      <c r="I874">
        <f>'Raw counts'!I874/'Raw counts'!I$1246*10000</f>
        <v>65.328066871090044</v>
      </c>
      <c r="J874">
        <f>'Raw counts'!J874/'Raw counts'!J$1246*10000</f>
        <v>21.785122898265453</v>
      </c>
      <c r="K874">
        <f>'Raw counts'!K874/'Raw counts'!K$1246*10000</f>
        <v>20.285545888790168</v>
      </c>
      <c r="L874">
        <f>'Raw counts'!L874/'Raw counts'!L$1246*10000</f>
        <v>18.207003591202572</v>
      </c>
      <c r="M874">
        <f>'Raw counts'!M874/'Raw counts'!M$1246*10000</f>
        <v>18.507262672701064</v>
      </c>
      <c r="N874">
        <f>'Raw counts'!N874/'Raw counts'!N$1246*10000</f>
        <v>16.196756885581593</v>
      </c>
      <c r="O874">
        <f>'Raw counts'!O874/'Raw counts'!O$1246*10000</f>
        <v>22.060884504417039</v>
      </c>
      <c r="P874">
        <f>'Raw counts'!P874/'Raw counts'!P$1246*10000</f>
        <v>24.892321549872975</v>
      </c>
      <c r="Q874">
        <f>'Raw counts'!Q874/'Raw counts'!Q$1246*10000</f>
        <v>25.075980668590137</v>
      </c>
      <c r="R874">
        <f>'Raw counts'!R874/'Raw counts'!R$1246*10000</f>
        <v>24.624837139698062</v>
      </c>
      <c r="S874">
        <f>'Raw counts'!S874/'Raw counts'!S$1246*10000</f>
        <v>21.792610668697399</v>
      </c>
      <c r="T874">
        <f>'Raw counts'!T874/'Raw counts'!T$1246*10000</f>
        <v>23.112738422640927</v>
      </c>
      <c r="U874">
        <f t="shared" si="52"/>
        <v>1</v>
      </c>
      <c r="V874">
        <f t="shared" si="53"/>
        <v>0.48887953257563743</v>
      </c>
      <c r="W874">
        <f t="shared" si="54"/>
        <v>27.82871795179161</v>
      </c>
      <c r="X874">
        <f t="shared" si="55"/>
        <v>23.593228825652755</v>
      </c>
    </row>
    <row r="875" spans="1:24" x14ac:dyDescent="0.25">
      <c r="A875">
        <v>883</v>
      </c>
      <c r="B875" t="s">
        <v>1016</v>
      </c>
      <c r="C875">
        <v>86000</v>
      </c>
      <c r="D875">
        <v>881</v>
      </c>
      <c r="E875">
        <f>'Raw counts'!E875/'Raw counts'!E$1246*10000</f>
        <v>0</v>
      </c>
      <c r="F875">
        <f>'Raw counts'!F875/'Raw counts'!F$1246*10000</f>
        <v>0</v>
      </c>
      <c r="G875">
        <f>'Raw counts'!G875/'Raw counts'!G$1246*10000</f>
        <v>0</v>
      </c>
      <c r="H875">
        <f>'Raw counts'!H875/'Raw counts'!H$1246*10000</f>
        <v>0</v>
      </c>
      <c r="I875">
        <f>'Raw counts'!I875/'Raw counts'!I$1246*10000</f>
        <v>0</v>
      </c>
      <c r="J875">
        <f>'Raw counts'!J875/'Raw counts'!J$1246*10000</f>
        <v>0</v>
      </c>
      <c r="K875">
        <f>'Raw counts'!K875/'Raw counts'!K$1246*10000</f>
        <v>0</v>
      </c>
      <c r="L875">
        <f>'Raw counts'!L875/'Raw counts'!L$1246*10000</f>
        <v>0</v>
      </c>
      <c r="M875">
        <f>'Raw counts'!M875/'Raw counts'!M$1246*10000</f>
        <v>0</v>
      </c>
      <c r="N875">
        <f>'Raw counts'!N875/'Raw counts'!N$1246*10000</f>
        <v>0</v>
      </c>
      <c r="O875">
        <f>'Raw counts'!O875/'Raw counts'!O$1246*10000</f>
        <v>0</v>
      </c>
      <c r="P875">
        <f>'Raw counts'!P875/'Raw counts'!P$1246*10000</f>
        <v>0</v>
      </c>
      <c r="Q875">
        <f>'Raw counts'!Q875/'Raw counts'!Q$1246*10000</f>
        <v>0</v>
      </c>
      <c r="R875">
        <f>'Raw counts'!R875/'Raw counts'!R$1246*10000</f>
        <v>0</v>
      </c>
      <c r="S875">
        <f>'Raw counts'!S875/'Raw counts'!S$1246*10000</f>
        <v>0</v>
      </c>
      <c r="T875">
        <f>'Raw counts'!T875/'Raw counts'!T$1246*10000</f>
        <v>0</v>
      </c>
      <c r="U875">
        <f t="shared" si="52"/>
        <v>0</v>
      </c>
      <c r="V875" t="str">
        <f t="shared" si="53"/>
        <v/>
      </c>
      <c r="W875">
        <f t="shared" si="54"/>
        <v>0</v>
      </c>
      <c r="X875">
        <f t="shared" si="55"/>
        <v>0</v>
      </c>
    </row>
    <row r="876" spans="1:24" x14ac:dyDescent="0.25">
      <c r="A876">
        <v>884</v>
      </c>
      <c r="B876" t="s">
        <v>370</v>
      </c>
      <c r="C876">
        <v>110700</v>
      </c>
      <c r="D876">
        <v>768</v>
      </c>
      <c r="E876">
        <f>'Raw counts'!E876/'Raw counts'!E$1246*10000</f>
        <v>1.1444170037577501</v>
      </c>
      <c r="F876">
        <f>'Raw counts'!F876/'Raw counts'!F$1246*10000</f>
        <v>0.8546391085689139</v>
      </c>
      <c r="G876">
        <f>'Raw counts'!G876/'Raw counts'!G$1246*10000</f>
        <v>1.6116467012567373</v>
      </c>
      <c r="H876">
        <f>'Raw counts'!H876/'Raw counts'!H$1246*10000</f>
        <v>0.89869478153875848</v>
      </c>
      <c r="I876">
        <f>'Raw counts'!I876/'Raw counts'!I$1246*10000</f>
        <v>0.88349612359041574</v>
      </c>
      <c r="J876">
        <f>'Raw counts'!J876/'Raw counts'!J$1246*10000</f>
        <v>1.0356763565264973</v>
      </c>
      <c r="K876">
        <f>'Raw counts'!K876/'Raw counts'!K$1246*10000</f>
        <v>0.97938310593465117</v>
      </c>
      <c r="L876">
        <f>'Raw counts'!L876/'Raw counts'!L$1246*10000</f>
        <v>0.28490840194877348</v>
      </c>
      <c r="M876">
        <f>'Raw counts'!M876/'Raw counts'!M$1246*10000</f>
        <v>0.69903064908405677</v>
      </c>
      <c r="N876">
        <f>'Raw counts'!N876/'Raw counts'!N$1246*10000</f>
        <v>0.63501321768253105</v>
      </c>
      <c r="O876">
        <f>'Raw counts'!O876/'Raw counts'!O$1246*10000</f>
        <v>1.0919916778739496</v>
      </c>
      <c r="P876">
        <f>'Raw counts'!P876/'Raw counts'!P$1246*10000</f>
        <v>0.99529474409728014</v>
      </c>
      <c r="Q876">
        <f>'Raw counts'!Q876/'Raw counts'!Q$1246*10000</f>
        <v>1.3067134764888459</v>
      </c>
      <c r="R876">
        <f>'Raw counts'!R876/'Raw counts'!R$1246*10000</f>
        <v>1.0681889729003538</v>
      </c>
      <c r="S876">
        <f>'Raw counts'!S876/'Raw counts'!S$1246*10000</f>
        <v>0.64545534326617393</v>
      </c>
      <c r="T876">
        <f>'Raw counts'!T876/'Raw counts'!T$1246*10000</f>
        <v>1.2696306398733646</v>
      </c>
      <c r="U876">
        <f t="shared" si="52"/>
        <v>1</v>
      </c>
      <c r="V876">
        <f t="shared" si="53"/>
        <v>0.33717869846256565</v>
      </c>
      <c r="W876">
        <f t="shared" si="54"/>
        <v>0.90269054498890855</v>
      </c>
      <c r="X876">
        <f t="shared" si="55"/>
        <v>1.0628791424166613</v>
      </c>
    </row>
    <row r="877" spans="1:24" x14ac:dyDescent="0.25">
      <c r="A877">
        <v>885</v>
      </c>
      <c r="B877" t="s">
        <v>1017</v>
      </c>
      <c r="C877">
        <v>97400</v>
      </c>
      <c r="D877">
        <v>967</v>
      </c>
      <c r="E877">
        <f>'Raw counts'!E877/'Raw counts'!E$1246*10000</f>
        <v>0</v>
      </c>
      <c r="F877">
        <f>'Raw counts'!F877/'Raw counts'!F$1246*10000</f>
        <v>0</v>
      </c>
      <c r="G877">
        <f>'Raw counts'!G877/'Raw counts'!G$1246*10000</f>
        <v>0</v>
      </c>
      <c r="H877">
        <f>'Raw counts'!H877/'Raw counts'!H$1246*10000</f>
        <v>0</v>
      </c>
      <c r="I877">
        <f>'Raw counts'!I877/'Raw counts'!I$1246*10000</f>
        <v>0</v>
      </c>
      <c r="J877">
        <f>'Raw counts'!J877/'Raw counts'!J$1246*10000</f>
        <v>0</v>
      </c>
      <c r="K877">
        <f>'Raw counts'!K877/'Raw counts'!K$1246*10000</f>
        <v>0</v>
      </c>
      <c r="L877">
        <f>'Raw counts'!L877/'Raw counts'!L$1246*10000</f>
        <v>0</v>
      </c>
      <c r="M877">
        <f>'Raw counts'!M877/'Raw counts'!M$1246*10000</f>
        <v>0</v>
      </c>
      <c r="N877">
        <f>'Raw counts'!N877/'Raw counts'!N$1246*10000</f>
        <v>0</v>
      </c>
      <c r="O877">
        <f>'Raw counts'!O877/'Raw counts'!O$1246*10000</f>
        <v>0</v>
      </c>
      <c r="P877">
        <f>'Raw counts'!P877/'Raw counts'!P$1246*10000</f>
        <v>0</v>
      </c>
      <c r="Q877">
        <f>'Raw counts'!Q877/'Raw counts'!Q$1246*10000</f>
        <v>0</v>
      </c>
      <c r="R877">
        <f>'Raw counts'!R877/'Raw counts'!R$1246*10000</f>
        <v>0</v>
      </c>
      <c r="S877">
        <f>'Raw counts'!S877/'Raw counts'!S$1246*10000</f>
        <v>0</v>
      </c>
      <c r="T877">
        <f>'Raw counts'!T877/'Raw counts'!T$1246*10000</f>
        <v>0</v>
      </c>
      <c r="U877">
        <f t="shared" si="52"/>
        <v>0</v>
      </c>
      <c r="V877" t="str">
        <f t="shared" si="53"/>
        <v/>
      </c>
      <c r="W877">
        <f t="shared" si="54"/>
        <v>0</v>
      </c>
      <c r="X877">
        <f t="shared" si="55"/>
        <v>0</v>
      </c>
    </row>
    <row r="878" spans="1:24" x14ac:dyDescent="0.25">
      <c r="A878">
        <v>886</v>
      </c>
      <c r="B878" t="s">
        <v>1018</v>
      </c>
      <c r="C878">
        <v>26600</v>
      </c>
      <c r="D878">
        <v>254</v>
      </c>
      <c r="E878">
        <f>'Raw counts'!E878/'Raw counts'!E$1246*10000</f>
        <v>0</v>
      </c>
      <c r="F878">
        <f>'Raw counts'!F878/'Raw counts'!F$1246*10000</f>
        <v>0</v>
      </c>
      <c r="G878">
        <f>'Raw counts'!G878/'Raw counts'!G$1246*10000</f>
        <v>0</v>
      </c>
      <c r="H878">
        <f>'Raw counts'!H878/'Raw counts'!H$1246*10000</f>
        <v>0</v>
      </c>
      <c r="I878">
        <f>'Raw counts'!I878/'Raw counts'!I$1246*10000</f>
        <v>0</v>
      </c>
      <c r="J878">
        <f>'Raw counts'!J878/'Raw counts'!J$1246*10000</f>
        <v>0</v>
      </c>
      <c r="K878">
        <f>'Raw counts'!K878/'Raw counts'!K$1246*10000</f>
        <v>0</v>
      </c>
      <c r="L878">
        <f>'Raw counts'!L878/'Raw counts'!L$1246*10000</f>
        <v>0</v>
      </c>
      <c r="M878">
        <f>'Raw counts'!M878/'Raw counts'!M$1246*10000</f>
        <v>0</v>
      </c>
      <c r="N878">
        <f>'Raw counts'!N878/'Raw counts'!N$1246*10000</f>
        <v>0</v>
      </c>
      <c r="O878">
        <f>'Raw counts'!O878/'Raw counts'!O$1246*10000</f>
        <v>0</v>
      </c>
      <c r="P878">
        <f>'Raw counts'!P878/'Raw counts'!P$1246*10000</f>
        <v>0</v>
      </c>
      <c r="Q878">
        <f>'Raw counts'!Q878/'Raw counts'!Q$1246*10000</f>
        <v>0</v>
      </c>
      <c r="R878">
        <f>'Raw counts'!R878/'Raw counts'!R$1246*10000</f>
        <v>0</v>
      </c>
      <c r="S878">
        <f>'Raw counts'!S878/'Raw counts'!S$1246*10000</f>
        <v>0</v>
      </c>
      <c r="T878">
        <f>'Raw counts'!T878/'Raw counts'!T$1246*10000</f>
        <v>0</v>
      </c>
      <c r="U878">
        <f t="shared" si="52"/>
        <v>0</v>
      </c>
      <c r="V878" t="str">
        <f t="shared" si="53"/>
        <v/>
      </c>
      <c r="W878">
        <f t="shared" si="54"/>
        <v>0</v>
      </c>
      <c r="X878">
        <f t="shared" si="55"/>
        <v>0</v>
      </c>
    </row>
    <row r="879" spans="1:24" x14ac:dyDescent="0.25">
      <c r="A879">
        <v>887</v>
      </c>
      <c r="B879" t="s">
        <v>1019</v>
      </c>
      <c r="C879">
        <v>93200</v>
      </c>
      <c r="D879">
        <v>370</v>
      </c>
      <c r="E879">
        <f>'Raw counts'!E879/'Raw counts'!E$1246*10000</f>
        <v>0</v>
      </c>
      <c r="F879">
        <f>'Raw counts'!F879/'Raw counts'!F$1246*10000</f>
        <v>0</v>
      </c>
      <c r="G879">
        <f>'Raw counts'!G879/'Raw counts'!G$1246*10000</f>
        <v>0</v>
      </c>
      <c r="H879">
        <f>'Raw counts'!H879/'Raw counts'!H$1246*10000</f>
        <v>0</v>
      </c>
      <c r="I879">
        <f>'Raw counts'!I879/'Raw counts'!I$1246*10000</f>
        <v>0</v>
      </c>
      <c r="J879">
        <f>'Raw counts'!J879/'Raw counts'!J$1246*10000</f>
        <v>0</v>
      </c>
      <c r="K879">
        <f>'Raw counts'!K879/'Raw counts'!K$1246*10000</f>
        <v>0</v>
      </c>
      <c r="L879">
        <f>'Raw counts'!L879/'Raw counts'!L$1246*10000</f>
        <v>0</v>
      </c>
      <c r="M879">
        <f>'Raw counts'!M879/'Raw counts'!M$1246*10000</f>
        <v>0</v>
      </c>
      <c r="N879">
        <f>'Raw counts'!N879/'Raw counts'!N$1246*10000</f>
        <v>0</v>
      </c>
      <c r="O879">
        <f>'Raw counts'!O879/'Raw counts'!O$1246*10000</f>
        <v>0</v>
      </c>
      <c r="P879">
        <f>'Raw counts'!P879/'Raw counts'!P$1246*10000</f>
        <v>0</v>
      </c>
      <c r="Q879">
        <f>'Raw counts'!Q879/'Raw counts'!Q$1246*10000</f>
        <v>0</v>
      </c>
      <c r="R879">
        <f>'Raw counts'!R879/'Raw counts'!R$1246*10000</f>
        <v>0</v>
      </c>
      <c r="S879">
        <f>'Raw counts'!S879/'Raw counts'!S$1246*10000</f>
        <v>0</v>
      </c>
      <c r="T879">
        <f>'Raw counts'!T879/'Raw counts'!T$1246*10000</f>
        <v>0</v>
      </c>
      <c r="U879">
        <f t="shared" si="52"/>
        <v>0</v>
      </c>
      <c r="V879" t="str">
        <f t="shared" si="53"/>
        <v/>
      </c>
      <c r="W879">
        <f t="shared" si="54"/>
        <v>0</v>
      </c>
      <c r="X879">
        <f t="shared" si="55"/>
        <v>0</v>
      </c>
    </row>
    <row r="880" spans="1:24" x14ac:dyDescent="0.25">
      <c r="A880">
        <v>888</v>
      </c>
      <c r="B880" t="s">
        <v>371</v>
      </c>
      <c r="C880">
        <v>29200</v>
      </c>
      <c r="D880">
        <v>922</v>
      </c>
      <c r="E880">
        <f>'Raw counts'!E880/'Raw counts'!E$1246*10000</f>
        <v>7.4114625005263823</v>
      </c>
      <c r="F880">
        <f>'Raw counts'!F880/'Raw counts'!F$1246*10000</f>
        <v>11.374727141118861</v>
      </c>
      <c r="G880">
        <f>'Raw counts'!G880/'Raw counts'!G$1246*10000</f>
        <v>5.1473516181676713</v>
      </c>
      <c r="H880">
        <f>'Raw counts'!H880/'Raw counts'!H$1246*10000</f>
        <v>10.1088084151608</v>
      </c>
      <c r="I880">
        <f>'Raw counts'!I880/'Raw counts'!I$1246*10000</f>
        <v>6.1281992266876602</v>
      </c>
      <c r="J880">
        <f>'Raw counts'!J880/'Raw counts'!J$1246*10000</f>
        <v>13.302155284403911</v>
      </c>
      <c r="K880">
        <f>'Raw counts'!K880/'Raw counts'!K$1246*10000</f>
        <v>7.6356694845923103</v>
      </c>
      <c r="L880">
        <f>'Raw counts'!L880/'Raw counts'!L$1246*10000</f>
        <v>7.8553316537304694</v>
      </c>
      <c r="M880">
        <f>'Raw counts'!M880/'Raw counts'!M$1246*10000</f>
        <v>8.3883677890086812</v>
      </c>
      <c r="N880">
        <f>'Raw counts'!N880/'Raw counts'!N$1246*10000</f>
        <v>7.0478627493406831</v>
      </c>
      <c r="O880">
        <f>'Raw counts'!O880/'Raw counts'!O$1246*10000</f>
        <v>6.7597379573654619</v>
      </c>
      <c r="P880">
        <f>'Raw counts'!P880/'Raw counts'!P$1246*10000</f>
        <v>3.3043785504029701</v>
      </c>
      <c r="Q880">
        <f>'Raw counts'!Q880/'Raw counts'!Q$1246*10000</f>
        <v>7.1943768591477149</v>
      </c>
      <c r="R880">
        <f>'Raw counts'!R880/'Raw counts'!R$1246*10000</f>
        <v>6.8353823217806307</v>
      </c>
      <c r="S880">
        <f>'Raw counts'!S880/'Raw counts'!S$1246*10000</f>
        <v>9.5459448135681502</v>
      </c>
      <c r="T880">
        <f>'Raw counts'!T880/'Raw counts'!T$1246*10000</f>
        <v>8.457378294640316</v>
      </c>
      <c r="U880">
        <f t="shared" si="52"/>
        <v>1</v>
      </c>
      <c r="V880">
        <f t="shared" si="53"/>
        <v>0.26109174232130417</v>
      </c>
      <c r="W880">
        <f t="shared" si="54"/>
        <v>8.4399935862737436</v>
      </c>
      <c r="X880">
        <f t="shared" si="55"/>
        <v>7.016199799484208</v>
      </c>
    </row>
    <row r="881" spans="1:24" x14ac:dyDescent="0.25">
      <c r="A881">
        <v>889</v>
      </c>
      <c r="B881" t="s">
        <v>372</v>
      </c>
      <c r="C881">
        <v>4000</v>
      </c>
      <c r="D881">
        <v>353</v>
      </c>
      <c r="E881">
        <f>'Raw counts'!E881/'Raw counts'!E$1246*10000</f>
        <v>64.250840353827982</v>
      </c>
      <c r="F881">
        <f>'Raw counts'!F881/'Raw counts'!F$1246*10000</f>
        <v>36.825029876955576</v>
      </c>
      <c r="G881">
        <f>'Raw counts'!G881/'Raw counts'!G$1246*10000</f>
        <v>81.916282640184747</v>
      </c>
      <c r="H881">
        <f>'Raw counts'!H881/'Raw counts'!H$1246*10000</f>
        <v>74.217713334459219</v>
      </c>
      <c r="I881">
        <f>'Raw counts'!I881/'Raw counts'!I$1246*10000</f>
        <v>65.463123603358639</v>
      </c>
      <c r="J881">
        <f>'Raw counts'!J881/'Raw counts'!J$1246*10000</f>
        <v>37.14067119011785</v>
      </c>
      <c r="K881">
        <f>'Raw counts'!K881/'Raw counts'!K$1246*10000</f>
        <v>25.892074327553804</v>
      </c>
      <c r="L881">
        <f>'Raw counts'!L881/'Raw counts'!L$1246*10000</f>
        <v>23.009745224053326</v>
      </c>
      <c r="M881">
        <f>'Raw counts'!M881/'Raw counts'!M$1246*10000</f>
        <v>22.658822747139304</v>
      </c>
      <c r="N881">
        <f>'Raw counts'!N881/'Raw counts'!N$1246*10000</f>
        <v>48.10421115679025</v>
      </c>
      <c r="O881">
        <f>'Raw counts'!O881/'Raw counts'!O$1246*10000</f>
        <v>62.858047271302901</v>
      </c>
      <c r="P881">
        <f>'Raw counts'!P881/'Raw counts'!P$1246*10000</f>
        <v>35.029398518503768</v>
      </c>
      <c r="Q881">
        <f>'Raw counts'!Q881/'Raw counts'!Q$1246*10000</f>
        <v>49.242727245174727</v>
      </c>
      <c r="R881">
        <f>'Raw counts'!R881/'Raw counts'!R$1246*10000</f>
        <v>36.616285465286168</v>
      </c>
      <c r="S881">
        <f>'Raw counts'!S881/'Raw counts'!S$1246*10000</f>
        <v>25.031211162980302</v>
      </c>
      <c r="T881">
        <f>'Raw counts'!T881/'Raw counts'!T$1246*10000</f>
        <v>76.928695222434513</v>
      </c>
      <c r="U881">
        <f t="shared" si="52"/>
        <v>1</v>
      </c>
      <c r="V881">
        <f t="shared" si="53"/>
        <v>0.97636266749934353</v>
      </c>
      <c r="W881">
        <f t="shared" si="54"/>
        <v>47.947851445444073</v>
      </c>
      <c r="X881">
        <f t="shared" si="55"/>
        <v>47.61772748094706</v>
      </c>
    </row>
    <row r="882" spans="1:24" x14ac:dyDescent="0.25">
      <c r="A882">
        <v>890</v>
      </c>
      <c r="B882" t="s">
        <v>1020</v>
      </c>
      <c r="C882">
        <v>86200</v>
      </c>
      <c r="D882">
        <v>867</v>
      </c>
      <c r="E882">
        <f>'Raw counts'!E882/'Raw counts'!E$1246*10000</f>
        <v>0</v>
      </c>
      <c r="F882">
        <f>'Raw counts'!F882/'Raw counts'!F$1246*10000</f>
        <v>0</v>
      </c>
      <c r="G882">
        <f>'Raw counts'!G882/'Raw counts'!G$1246*10000</f>
        <v>0</v>
      </c>
      <c r="H882">
        <f>'Raw counts'!H882/'Raw counts'!H$1246*10000</f>
        <v>0</v>
      </c>
      <c r="I882">
        <f>'Raw counts'!I882/'Raw counts'!I$1246*10000</f>
        <v>0</v>
      </c>
      <c r="J882">
        <f>'Raw counts'!J882/'Raw counts'!J$1246*10000</f>
        <v>0</v>
      </c>
      <c r="K882">
        <f>'Raw counts'!K882/'Raw counts'!K$1246*10000</f>
        <v>0</v>
      </c>
      <c r="L882">
        <f>'Raw counts'!L882/'Raw counts'!L$1246*10000</f>
        <v>0</v>
      </c>
      <c r="M882">
        <f>'Raw counts'!M882/'Raw counts'!M$1246*10000</f>
        <v>0</v>
      </c>
      <c r="N882">
        <f>'Raw counts'!N882/'Raw counts'!N$1246*10000</f>
        <v>0</v>
      </c>
      <c r="O882">
        <f>'Raw counts'!O882/'Raw counts'!O$1246*10000</f>
        <v>0</v>
      </c>
      <c r="P882">
        <f>'Raw counts'!P882/'Raw counts'!P$1246*10000</f>
        <v>0</v>
      </c>
      <c r="Q882">
        <f>'Raw counts'!Q882/'Raw counts'!Q$1246*10000</f>
        <v>0</v>
      </c>
      <c r="R882">
        <f>'Raw counts'!R882/'Raw counts'!R$1246*10000</f>
        <v>0</v>
      </c>
      <c r="S882">
        <f>'Raw counts'!S882/'Raw counts'!S$1246*10000</f>
        <v>0</v>
      </c>
      <c r="T882">
        <f>'Raw counts'!T882/'Raw counts'!T$1246*10000</f>
        <v>0</v>
      </c>
      <c r="U882">
        <f t="shared" si="52"/>
        <v>0</v>
      </c>
      <c r="V882" t="str">
        <f t="shared" si="53"/>
        <v/>
      </c>
      <c r="W882">
        <f t="shared" si="54"/>
        <v>0</v>
      </c>
      <c r="X882">
        <f t="shared" si="55"/>
        <v>0</v>
      </c>
    </row>
    <row r="883" spans="1:24" x14ac:dyDescent="0.25">
      <c r="A883">
        <v>891</v>
      </c>
      <c r="B883" t="s">
        <v>1021</v>
      </c>
      <c r="C883">
        <v>86100</v>
      </c>
      <c r="D883">
        <v>881</v>
      </c>
      <c r="E883">
        <f>'Raw counts'!E883/'Raw counts'!E$1246*10000</f>
        <v>0</v>
      </c>
      <c r="F883">
        <f>'Raw counts'!F883/'Raw counts'!F$1246*10000</f>
        <v>0</v>
      </c>
      <c r="G883">
        <f>'Raw counts'!G883/'Raw counts'!G$1246*10000</f>
        <v>0</v>
      </c>
      <c r="H883">
        <f>'Raw counts'!H883/'Raw counts'!H$1246*10000</f>
        <v>0</v>
      </c>
      <c r="I883">
        <f>'Raw counts'!I883/'Raw counts'!I$1246*10000</f>
        <v>0</v>
      </c>
      <c r="J883">
        <f>'Raw counts'!J883/'Raw counts'!J$1246*10000</f>
        <v>0</v>
      </c>
      <c r="K883">
        <f>'Raw counts'!K883/'Raw counts'!K$1246*10000</f>
        <v>0</v>
      </c>
      <c r="L883">
        <f>'Raw counts'!L883/'Raw counts'!L$1246*10000</f>
        <v>0</v>
      </c>
      <c r="M883">
        <f>'Raw counts'!M883/'Raw counts'!M$1246*10000</f>
        <v>0</v>
      </c>
      <c r="N883">
        <f>'Raw counts'!N883/'Raw counts'!N$1246*10000</f>
        <v>0</v>
      </c>
      <c r="O883">
        <f>'Raw counts'!O883/'Raw counts'!O$1246*10000</f>
        <v>0</v>
      </c>
      <c r="P883">
        <f>'Raw counts'!P883/'Raw counts'!P$1246*10000</f>
        <v>0</v>
      </c>
      <c r="Q883">
        <f>'Raw counts'!Q883/'Raw counts'!Q$1246*10000</f>
        <v>0</v>
      </c>
      <c r="R883">
        <f>'Raw counts'!R883/'Raw counts'!R$1246*10000</f>
        <v>0</v>
      </c>
      <c r="S883">
        <f>'Raw counts'!S883/'Raw counts'!S$1246*10000</f>
        <v>0</v>
      </c>
      <c r="T883">
        <f>'Raw counts'!T883/'Raw counts'!T$1246*10000</f>
        <v>0</v>
      </c>
      <c r="U883">
        <f t="shared" si="52"/>
        <v>0</v>
      </c>
      <c r="V883" t="str">
        <f t="shared" si="53"/>
        <v/>
      </c>
      <c r="W883">
        <f t="shared" si="54"/>
        <v>0</v>
      </c>
      <c r="X883">
        <f t="shared" si="55"/>
        <v>0</v>
      </c>
    </row>
    <row r="884" spans="1:24" x14ac:dyDescent="0.25">
      <c r="A884">
        <v>892</v>
      </c>
      <c r="B884" t="s">
        <v>1022</v>
      </c>
      <c r="C884">
        <v>110800</v>
      </c>
      <c r="D884">
        <v>768</v>
      </c>
      <c r="E884">
        <f>'Raw counts'!E884/'Raw counts'!E$1246*10000</f>
        <v>0</v>
      </c>
      <c r="F884">
        <f>'Raw counts'!F884/'Raw counts'!F$1246*10000</f>
        <v>0</v>
      </c>
      <c r="G884">
        <f>'Raw counts'!G884/'Raw counts'!G$1246*10000</f>
        <v>0</v>
      </c>
      <c r="H884">
        <f>'Raw counts'!H884/'Raw counts'!H$1246*10000</f>
        <v>0</v>
      </c>
      <c r="I884">
        <f>'Raw counts'!I884/'Raw counts'!I$1246*10000</f>
        <v>0</v>
      </c>
      <c r="J884">
        <f>'Raw counts'!J884/'Raw counts'!J$1246*10000</f>
        <v>0</v>
      </c>
      <c r="K884">
        <f>'Raw counts'!K884/'Raw counts'!K$1246*10000</f>
        <v>0</v>
      </c>
      <c r="L884">
        <f>'Raw counts'!L884/'Raw counts'!L$1246*10000</f>
        <v>0</v>
      </c>
      <c r="M884">
        <f>'Raw counts'!M884/'Raw counts'!M$1246*10000</f>
        <v>0</v>
      </c>
      <c r="N884">
        <f>'Raw counts'!N884/'Raw counts'!N$1246*10000</f>
        <v>0</v>
      </c>
      <c r="O884">
        <f>'Raw counts'!O884/'Raw counts'!O$1246*10000</f>
        <v>0</v>
      </c>
      <c r="P884">
        <f>'Raw counts'!P884/'Raw counts'!P$1246*10000</f>
        <v>0</v>
      </c>
      <c r="Q884">
        <f>'Raw counts'!Q884/'Raw counts'!Q$1246*10000</f>
        <v>0</v>
      </c>
      <c r="R884">
        <f>'Raw counts'!R884/'Raw counts'!R$1246*10000</f>
        <v>0</v>
      </c>
      <c r="S884">
        <f>'Raw counts'!S884/'Raw counts'!S$1246*10000</f>
        <v>0</v>
      </c>
      <c r="T884">
        <f>'Raw counts'!T884/'Raw counts'!T$1246*10000</f>
        <v>0</v>
      </c>
      <c r="U884">
        <f t="shared" si="52"/>
        <v>0</v>
      </c>
      <c r="V884" t="str">
        <f t="shared" si="53"/>
        <v/>
      </c>
      <c r="W884">
        <f t="shared" si="54"/>
        <v>0</v>
      </c>
      <c r="X884">
        <f t="shared" si="55"/>
        <v>0</v>
      </c>
    </row>
    <row r="885" spans="1:24" x14ac:dyDescent="0.25">
      <c r="A885">
        <v>893</v>
      </c>
      <c r="B885" t="s">
        <v>373</v>
      </c>
      <c r="C885">
        <v>8300</v>
      </c>
      <c r="D885">
        <v>378</v>
      </c>
      <c r="E885">
        <f>'Raw counts'!E885/'Raw counts'!E$1246*10000</f>
        <v>8.8878099772355146</v>
      </c>
      <c r="F885">
        <f>'Raw counts'!F885/'Raw counts'!F$1246*10000</f>
        <v>6.5585288497360299</v>
      </c>
      <c r="G885">
        <f>'Raw counts'!G885/'Raw counts'!G$1246*10000</f>
        <v>10.612073663659746</v>
      </c>
      <c r="H885">
        <f>'Raw counts'!H885/'Raw counts'!H$1246*10000</f>
        <v>9.0351998841950341</v>
      </c>
      <c r="I885">
        <f>'Raw counts'!I885/'Raw counts'!I$1246*10000</f>
        <v>14.546735538096971</v>
      </c>
      <c r="J885">
        <f>'Raw counts'!J885/'Raw counts'!J$1246*10000</f>
        <v>7.6987271357981228</v>
      </c>
      <c r="K885">
        <f>'Raw counts'!K885/'Raw counts'!K$1246*10000</f>
        <v>5.3719456588990449</v>
      </c>
      <c r="L885">
        <f>'Raw counts'!L885/'Raw counts'!L$1246*10000</f>
        <v>5.7117351057349346</v>
      </c>
      <c r="M885">
        <f>'Raw counts'!M885/'Raw counts'!M$1246*10000</f>
        <v>10.00807295152052</v>
      </c>
      <c r="N885">
        <f>'Raw counts'!N885/'Raw counts'!N$1246*10000</f>
        <v>9.5251982652379645</v>
      </c>
      <c r="O885">
        <f>'Raw counts'!O885/'Raw counts'!O$1246*10000</f>
        <v>10.566235263638623</v>
      </c>
      <c r="P885">
        <f>'Raw counts'!P885/'Raw counts'!P$1246*10000</f>
        <v>8.3455464292556947</v>
      </c>
      <c r="Q885">
        <f>'Raw counts'!Q885/'Raw counts'!Q$1246*10000</f>
        <v>9.9667955659187282</v>
      </c>
      <c r="R885">
        <f>'Raw counts'!R885/'Raw counts'!R$1246*10000</f>
        <v>6.5323864111983179</v>
      </c>
      <c r="S885">
        <f>'Raw counts'!S885/'Raw counts'!S$1246*10000</f>
        <v>4.5464968477433123</v>
      </c>
      <c r="T885">
        <f>'Raw counts'!T885/'Raw counts'!T$1246*10000</f>
        <v>13.337947689852443</v>
      </c>
      <c r="U885">
        <f t="shared" si="52"/>
        <v>1</v>
      </c>
      <c r="V885">
        <f t="shared" si="53"/>
        <v>0.95384515813623127</v>
      </c>
      <c r="W885">
        <f t="shared" si="54"/>
        <v>8.7956027030113866</v>
      </c>
      <c r="X885">
        <f t="shared" si="55"/>
        <v>8.8825680346011868</v>
      </c>
    </row>
    <row r="886" spans="1:24" x14ac:dyDescent="0.25">
      <c r="A886">
        <v>894</v>
      </c>
      <c r="B886" t="s">
        <v>374</v>
      </c>
      <c r="C886">
        <v>25300</v>
      </c>
      <c r="D886">
        <v>254</v>
      </c>
      <c r="E886">
        <f>'Raw counts'!E886/'Raw counts'!E$1246*10000</f>
        <v>1.51598096601676</v>
      </c>
      <c r="F886">
        <f>'Raw counts'!F886/'Raw counts'!F$1246*10000</f>
        <v>0.99629199949193825</v>
      </c>
      <c r="G886">
        <f>'Raw counts'!G886/'Raw counts'!G$1246*10000</f>
        <v>1.6017288754028496</v>
      </c>
      <c r="H886">
        <f>'Raw counts'!H886/'Raw counts'!H$1246*10000</f>
        <v>0.35585900745494459</v>
      </c>
      <c r="I886">
        <f>'Raw counts'!I886/'Raw counts'!I$1246*10000</f>
        <v>0.63026475058679343</v>
      </c>
      <c r="J886">
        <f>'Raw counts'!J886/'Raw counts'!J$1246*10000</f>
        <v>1.7959705604505731</v>
      </c>
      <c r="K886">
        <f>'Raw counts'!K886/'Raw counts'!K$1246*10000</f>
        <v>2.0350056153252929</v>
      </c>
      <c r="L886">
        <f>'Raw counts'!L886/'Raw counts'!L$1246*10000</f>
        <v>0.61051800417594315</v>
      </c>
      <c r="M886">
        <f>'Raw counts'!M886/'Raw counts'!M$1246*10000</f>
        <v>0.92067451342778195</v>
      </c>
      <c r="N886">
        <f>'Raw counts'!N886/'Raw counts'!N$1246*10000</f>
        <v>0.86236362895158536</v>
      </c>
      <c r="O886">
        <f>'Raw counts'!O886/'Raw counts'!O$1246*10000</f>
        <v>0.51283819689626786</v>
      </c>
      <c r="P886">
        <f>'Raw counts'!P886/'Raw counts'!P$1246*10000</f>
        <v>0.51755326693058568</v>
      </c>
      <c r="Q886">
        <f>'Raw counts'!Q886/'Raw counts'!Q$1246*10000</f>
        <v>0.55150264597057752</v>
      </c>
      <c r="R886">
        <f>'Raw counts'!R886/'Raw counts'!R$1246*10000</f>
        <v>0.76005753840986723</v>
      </c>
      <c r="S886">
        <f>'Raw counts'!S886/'Raw counts'!S$1246*10000</f>
        <v>1.0757589054436232</v>
      </c>
      <c r="T886">
        <f>'Raw counts'!T886/'Raw counts'!T$1246*10000</f>
        <v>1.0853294179562634</v>
      </c>
      <c r="U886">
        <f t="shared" si="52"/>
        <v>1</v>
      </c>
      <c r="V886">
        <f t="shared" si="53"/>
        <v>0.14729237617936844</v>
      </c>
      <c r="W886">
        <f t="shared" si="54"/>
        <v>1.1324657921284464</v>
      </c>
      <c r="X886">
        <f t="shared" si="55"/>
        <v>0.75050666193453086</v>
      </c>
    </row>
    <row r="887" spans="1:24" x14ac:dyDescent="0.25">
      <c r="A887">
        <v>895</v>
      </c>
      <c r="B887" t="s">
        <v>375</v>
      </c>
      <c r="C887">
        <v>29300</v>
      </c>
      <c r="D887">
        <v>315</v>
      </c>
      <c r="E887">
        <f>'Raw counts'!E887/'Raw counts'!E$1246*10000</f>
        <v>1.4862558490360393E-2</v>
      </c>
      <c r="F887">
        <f>'Raw counts'!F887/'Raw counts'!F$1246*10000</f>
        <v>1.888705212306992E-2</v>
      </c>
      <c r="G887">
        <f>'Raw counts'!G887/'Raw counts'!G$1246*10000</f>
        <v>4.9589129269438075E-3</v>
      </c>
      <c r="H887">
        <f>'Raw counts'!H887/'Raw counts'!H$1246*10000</f>
        <v>3.0157543004656326E-2</v>
      </c>
      <c r="I887">
        <f>'Raw counts'!I887/'Raw counts'!I$1246*10000</f>
        <v>3.9391546911674589E-2</v>
      </c>
      <c r="J887">
        <f>'Raw counts'!J887/'Raw counts'!J$1246*10000</f>
        <v>2.3946274139340976E-2</v>
      </c>
      <c r="K887">
        <f>'Raw counts'!K887/'Raw counts'!K$1246*10000</f>
        <v>2.3458277986458709E-2</v>
      </c>
      <c r="L887">
        <f>'Raw counts'!L887/'Raw counts'!L$1246*10000</f>
        <v>2.7134133518930806E-2</v>
      </c>
      <c r="M887">
        <f>'Raw counts'!M887/'Raw counts'!M$1246*10000</f>
        <v>1.7049528026440407E-2</v>
      </c>
      <c r="N887">
        <f>'Raw counts'!N887/'Raw counts'!N$1246*10000</f>
        <v>0</v>
      </c>
      <c r="O887">
        <f>'Raw counts'!O887/'Raw counts'!O$1246*10000</f>
        <v>1.326305681628279E-2</v>
      </c>
      <c r="P887">
        <f>'Raw counts'!P887/'Raw counts'!P$1246*10000</f>
        <v>2.4882368602432002E-2</v>
      </c>
      <c r="Q887">
        <f>'Raw counts'!Q887/'Raw counts'!Q$1246*10000</f>
        <v>4.9684923060412389E-3</v>
      </c>
      <c r="R887">
        <f>'Raw counts'!R887/'Raw counts'!R$1246*10000</f>
        <v>3.0813143449048671E-2</v>
      </c>
      <c r="S887">
        <f>'Raw counts'!S887/'Raw counts'!S$1246*10000</f>
        <v>1.1323777952038139E-2</v>
      </c>
      <c r="T887">
        <f>'Raw counts'!T887/'Raw counts'!T$1246*10000</f>
        <v>0</v>
      </c>
      <c r="U887">
        <f t="shared" si="52"/>
        <v>1</v>
      </c>
      <c r="V887">
        <f t="shared" si="53"/>
        <v>0.35404588359142719</v>
      </c>
      <c r="W887">
        <f t="shared" si="54"/>
        <v>1.9984582712787594E-2</v>
      </c>
      <c r="X887">
        <f t="shared" si="55"/>
        <v>1.4208473187640474E-2</v>
      </c>
    </row>
    <row r="888" spans="1:24" x14ac:dyDescent="0.25">
      <c r="A888">
        <v>896</v>
      </c>
      <c r="B888" t="s">
        <v>1023</v>
      </c>
      <c r="C888">
        <v>108000</v>
      </c>
      <c r="D888">
        <v>983</v>
      </c>
      <c r="E888">
        <f>'Raw counts'!E888/'Raw counts'!E$1246*10000</f>
        <v>0</v>
      </c>
      <c r="F888">
        <f>'Raw counts'!F888/'Raw counts'!F$1246*10000</f>
        <v>0</v>
      </c>
      <c r="G888">
        <f>'Raw counts'!G888/'Raw counts'!G$1246*10000</f>
        <v>0</v>
      </c>
      <c r="H888">
        <f>'Raw counts'!H888/'Raw counts'!H$1246*10000</f>
        <v>0</v>
      </c>
      <c r="I888">
        <f>'Raw counts'!I888/'Raw counts'!I$1246*10000</f>
        <v>0</v>
      </c>
      <c r="J888">
        <f>'Raw counts'!J888/'Raw counts'!J$1246*10000</f>
        <v>0</v>
      </c>
      <c r="K888">
        <f>'Raw counts'!K888/'Raw counts'!K$1246*10000</f>
        <v>0</v>
      </c>
      <c r="L888">
        <f>'Raw counts'!L888/'Raw counts'!L$1246*10000</f>
        <v>0</v>
      </c>
      <c r="M888">
        <f>'Raw counts'!M888/'Raw counts'!M$1246*10000</f>
        <v>0</v>
      </c>
      <c r="N888">
        <f>'Raw counts'!N888/'Raw counts'!N$1246*10000</f>
        <v>0</v>
      </c>
      <c r="O888">
        <f>'Raw counts'!O888/'Raw counts'!O$1246*10000</f>
        <v>0</v>
      </c>
      <c r="P888">
        <f>'Raw counts'!P888/'Raw counts'!P$1246*10000</f>
        <v>0</v>
      </c>
      <c r="Q888">
        <f>'Raw counts'!Q888/'Raw counts'!Q$1246*10000</f>
        <v>0</v>
      </c>
      <c r="R888">
        <f>'Raw counts'!R888/'Raw counts'!R$1246*10000</f>
        <v>0</v>
      </c>
      <c r="S888">
        <f>'Raw counts'!S888/'Raw counts'!S$1246*10000</f>
        <v>0</v>
      </c>
      <c r="T888">
        <f>'Raw counts'!T888/'Raw counts'!T$1246*10000</f>
        <v>0</v>
      </c>
      <c r="U888">
        <f t="shared" si="52"/>
        <v>0</v>
      </c>
      <c r="V888" t="str">
        <f t="shared" si="53"/>
        <v/>
      </c>
      <c r="W888">
        <f t="shared" si="54"/>
        <v>0</v>
      </c>
      <c r="X888">
        <f t="shared" si="55"/>
        <v>0</v>
      </c>
    </row>
    <row r="889" spans="1:24" x14ac:dyDescent="0.25">
      <c r="A889">
        <v>897</v>
      </c>
      <c r="B889" t="s">
        <v>376</v>
      </c>
      <c r="C889">
        <v>9900</v>
      </c>
      <c r="D889">
        <v>677</v>
      </c>
      <c r="E889">
        <f>'Raw counts'!E889/'Raw counts'!E$1246*10000</f>
        <v>7.2826536602765923</v>
      </c>
      <c r="F889">
        <f>'Raw counts'!F889/'Raw counts'!F$1246*10000</f>
        <v>1.2276583879995449</v>
      </c>
      <c r="G889">
        <f>'Raw counts'!G889/'Raw counts'!G$1246*10000</f>
        <v>6.992067226990768</v>
      </c>
      <c r="H889">
        <f>'Raw counts'!H889/'Raw counts'!H$1246*10000</f>
        <v>5.9289729547154337</v>
      </c>
      <c r="I889">
        <f>'Raw counts'!I889/'Raw counts'!I$1246*10000</f>
        <v>11.496704334364454</v>
      </c>
      <c r="J889">
        <f>'Raw counts'!J889/'Raw counts'!J$1246*10000</f>
        <v>10.153220235080575</v>
      </c>
      <c r="K889">
        <f>'Raw counts'!K889/'Raw counts'!K$1246*10000</f>
        <v>5.5596118827907137</v>
      </c>
      <c r="L889">
        <f>'Raw counts'!L889/'Raw counts'!L$1246*10000</f>
        <v>3.5206538240812724</v>
      </c>
      <c r="M889">
        <f>'Raw counts'!M889/'Raw counts'!M$1246*10000</f>
        <v>6.2145529656375285</v>
      </c>
      <c r="N889">
        <f>'Raw counts'!N889/'Raw counts'!N$1246*10000</f>
        <v>11.022575111872081</v>
      </c>
      <c r="O889">
        <f>'Raw counts'!O889/'Raw counts'!O$1246*10000</f>
        <v>4.8189106432494135</v>
      </c>
      <c r="P889">
        <f>'Raw counts'!P889/'Raw counts'!P$1246*10000</f>
        <v>5.5189093560194182</v>
      </c>
      <c r="Q889">
        <f>'Raw counts'!Q889/'Raw counts'!Q$1246*10000</f>
        <v>5.2666018444037137</v>
      </c>
      <c r="R889">
        <f>'Raw counts'!R889/'Raw counts'!R$1246*10000</f>
        <v>5.3923001035835165</v>
      </c>
      <c r="S889">
        <f>'Raw counts'!S889/'Raw counts'!S$1246*10000</f>
        <v>14.064132216431368</v>
      </c>
      <c r="T889">
        <f>'Raw counts'!T889/'Raw counts'!T$1246*10000</f>
        <v>11.010291516751275</v>
      </c>
      <c r="U889">
        <f t="shared" si="52"/>
        <v>1</v>
      </c>
      <c r="V889">
        <f t="shared" si="53"/>
        <v>0.68887951662467439</v>
      </c>
      <c r="W889">
        <f t="shared" si="54"/>
        <v>6.9398670583808961</v>
      </c>
      <c r="X889">
        <f t="shared" si="55"/>
        <v>7.6785242800731162</v>
      </c>
    </row>
    <row r="890" spans="1:24" x14ac:dyDescent="0.25">
      <c r="A890">
        <v>898</v>
      </c>
      <c r="B890" t="s">
        <v>377</v>
      </c>
      <c r="C890">
        <v>87400</v>
      </c>
      <c r="D890">
        <v>987</v>
      </c>
      <c r="E890">
        <f>'Raw counts'!E890/'Raw counts'!E$1246*10000</f>
        <v>0.69854024904693834</v>
      </c>
      <c r="F890">
        <f>'Raw counts'!F890/'Raw counts'!F$1246*10000</f>
        <v>4.7217630307674801E-3</v>
      </c>
      <c r="G890">
        <f>'Raw counts'!G890/'Raw counts'!G$1246*10000</f>
        <v>0</v>
      </c>
      <c r="H890">
        <f>'Raw counts'!H890/'Raw counts'!H$1246*10000</f>
        <v>0</v>
      </c>
      <c r="I890">
        <f>'Raw counts'!I890/'Raw counts'!I$1246*10000</f>
        <v>0</v>
      </c>
      <c r="J890">
        <f>'Raw counts'!J890/'Raw counts'!J$1246*10000</f>
        <v>1.915701931147278</v>
      </c>
      <c r="K890">
        <f>'Raw counts'!K890/'Raw counts'!K$1246*10000</f>
        <v>0</v>
      </c>
      <c r="L890">
        <f>'Raw counts'!L890/'Raw counts'!L$1246*10000</f>
        <v>12.081472949303942</v>
      </c>
      <c r="M890">
        <f>'Raw counts'!M890/'Raw counts'!M$1246*10000</f>
        <v>0.15344575223796367</v>
      </c>
      <c r="N890">
        <f>'Raw counts'!N890/'Raw counts'!N$1246*10000</f>
        <v>0.20383140320673834</v>
      </c>
      <c r="O890">
        <f>'Raw counts'!O890/'Raw counts'!O$1246*10000</f>
        <v>0.51283819689626786</v>
      </c>
      <c r="P890">
        <f>'Raw counts'!P890/'Raw counts'!P$1246*10000</f>
        <v>4.9764737204864001E-3</v>
      </c>
      <c r="Q890">
        <f>'Raw counts'!Q890/'Raw counts'!Q$1246*10000</f>
        <v>0</v>
      </c>
      <c r="R890">
        <f>'Raw counts'!R890/'Raw counts'!R$1246*10000</f>
        <v>1.0733244968085287</v>
      </c>
      <c r="S890">
        <f>'Raw counts'!S890/'Raw counts'!S$1246*10000</f>
        <v>1.3588533542445766</v>
      </c>
      <c r="T890">
        <f>'Raw counts'!T890/'Raw counts'!T$1246*10000</f>
        <v>0</v>
      </c>
      <c r="U890">
        <f t="shared" si="52"/>
        <v>1</v>
      </c>
      <c r="V890">
        <f t="shared" si="53"/>
        <v>0.52863966948215269</v>
      </c>
      <c r="W890">
        <f t="shared" si="54"/>
        <v>1.5057714047973627</v>
      </c>
      <c r="X890">
        <f t="shared" si="55"/>
        <v>0.49166542027830995</v>
      </c>
    </row>
    <row r="891" spans="1:24" x14ac:dyDescent="0.25">
      <c r="A891">
        <v>899</v>
      </c>
      <c r="B891" t="s">
        <v>1024</v>
      </c>
      <c r="C891">
        <v>86300</v>
      </c>
      <c r="D891">
        <v>890</v>
      </c>
      <c r="E891">
        <f>'Raw counts'!E891/'Raw counts'!E$1246*10000</f>
        <v>0</v>
      </c>
      <c r="F891">
        <f>'Raw counts'!F891/'Raw counts'!F$1246*10000</f>
        <v>0</v>
      </c>
      <c r="G891">
        <f>'Raw counts'!G891/'Raw counts'!G$1246*10000</f>
        <v>0</v>
      </c>
      <c r="H891">
        <f>'Raw counts'!H891/'Raw counts'!H$1246*10000</f>
        <v>0</v>
      </c>
      <c r="I891">
        <f>'Raw counts'!I891/'Raw counts'!I$1246*10000</f>
        <v>0</v>
      </c>
      <c r="J891">
        <f>'Raw counts'!J891/'Raw counts'!J$1246*10000</f>
        <v>0</v>
      </c>
      <c r="K891">
        <f>'Raw counts'!K891/'Raw counts'!K$1246*10000</f>
        <v>0</v>
      </c>
      <c r="L891">
        <f>'Raw counts'!L891/'Raw counts'!L$1246*10000</f>
        <v>0</v>
      </c>
      <c r="M891">
        <f>'Raw counts'!M891/'Raw counts'!M$1246*10000</f>
        <v>0</v>
      </c>
      <c r="N891">
        <f>'Raw counts'!N891/'Raw counts'!N$1246*10000</f>
        <v>0</v>
      </c>
      <c r="O891">
        <f>'Raw counts'!O891/'Raw counts'!O$1246*10000</f>
        <v>0</v>
      </c>
      <c r="P891">
        <f>'Raw counts'!P891/'Raw counts'!P$1246*10000</f>
        <v>0</v>
      </c>
      <c r="Q891">
        <f>'Raw counts'!Q891/'Raw counts'!Q$1246*10000</f>
        <v>0</v>
      </c>
      <c r="R891">
        <f>'Raw counts'!R891/'Raw counts'!R$1246*10000</f>
        <v>0</v>
      </c>
      <c r="S891">
        <f>'Raw counts'!S891/'Raw counts'!S$1246*10000</f>
        <v>0</v>
      </c>
      <c r="T891">
        <f>'Raw counts'!T891/'Raw counts'!T$1246*10000</f>
        <v>0</v>
      </c>
      <c r="U891">
        <f t="shared" si="52"/>
        <v>0</v>
      </c>
      <c r="V891" t="str">
        <f t="shared" si="53"/>
        <v/>
      </c>
      <c r="W891">
        <f t="shared" si="54"/>
        <v>0</v>
      </c>
      <c r="X891">
        <f t="shared" si="55"/>
        <v>0</v>
      </c>
    </row>
    <row r="892" spans="1:24" x14ac:dyDescent="0.25">
      <c r="A892">
        <v>900</v>
      </c>
      <c r="B892" t="s">
        <v>378</v>
      </c>
      <c r="C892">
        <v>98200</v>
      </c>
      <c r="D892">
        <v>840</v>
      </c>
      <c r="E892">
        <f>'Raw counts'!E892/'Raw counts'!E$1246*10000</f>
        <v>31.122197478814662</v>
      </c>
      <c r="F892">
        <f>'Raw counts'!F892/'Raw counts'!F$1246*10000</f>
        <v>28.37307405188179</v>
      </c>
      <c r="G892">
        <f>'Raw counts'!G892/'Raw counts'!G$1246*10000</f>
        <v>18.620718040673996</v>
      </c>
      <c r="H892">
        <f>'Raw counts'!H892/'Raw counts'!H$1246*10000</f>
        <v>28.553161716808606</v>
      </c>
      <c r="I892">
        <f>'Raw counts'!I892/'Raw counts'!I$1246*10000</f>
        <v>26.274161790086946</v>
      </c>
      <c r="J892">
        <f>'Raw counts'!J892/'Raw counts'!J$1246*10000</f>
        <v>35.183063279226729</v>
      </c>
      <c r="K892">
        <f>'Raw counts'!K892/'Raw counts'!K$1246*10000</f>
        <v>28.085423319287688</v>
      </c>
      <c r="L892">
        <f>'Raw counts'!L892/'Raw counts'!L$1246*10000</f>
        <v>31.896173951503162</v>
      </c>
      <c r="M892">
        <f>'Raw counts'!M892/'Raw counts'!M$1246*10000</f>
        <v>22.10471308627999</v>
      </c>
      <c r="N892">
        <f>'Raw counts'!N892/'Raw counts'!N$1246*10000</f>
        <v>34.259355077440254</v>
      </c>
      <c r="O892">
        <f>'Raw counts'!O892/'Raw counts'!O$1246*10000</f>
        <v>22.480881303599329</v>
      </c>
      <c r="P892">
        <f>'Raw counts'!P892/'Raw counts'!P$1246*10000</f>
        <v>33.297585663774505</v>
      </c>
      <c r="Q892">
        <f>'Raw counts'!Q892/'Raw counts'!Q$1246*10000</f>
        <v>39.102034448544558</v>
      </c>
      <c r="R892">
        <f>'Raw counts'!R892/'Raw counts'!R$1246*10000</f>
        <v>33.524700072564954</v>
      </c>
      <c r="S892">
        <f>'Raw counts'!S892/'Raw counts'!S$1246*10000</f>
        <v>31.180022590937014</v>
      </c>
      <c r="T892">
        <f>'Raw counts'!T892/'Raw counts'!T$1246*10000</f>
        <v>23.808987483216644</v>
      </c>
      <c r="U892">
        <f t="shared" si="52"/>
        <v>1</v>
      </c>
      <c r="V892">
        <f t="shared" si="53"/>
        <v>0.47654277293470382</v>
      </c>
      <c r="W892">
        <f t="shared" si="54"/>
        <v>28.447204179200376</v>
      </c>
      <c r="X892">
        <f t="shared" si="55"/>
        <v>30.565701927106165</v>
      </c>
    </row>
    <row r="893" spans="1:24" x14ac:dyDescent="0.25">
      <c r="A893">
        <v>901</v>
      </c>
      <c r="B893" t="s">
        <v>1025</v>
      </c>
      <c r="C893">
        <v>99600</v>
      </c>
      <c r="D893">
        <v>967</v>
      </c>
      <c r="E893">
        <f>'Raw counts'!E893/'Raw counts'!E$1246*10000</f>
        <v>0</v>
      </c>
      <c r="F893">
        <f>'Raw counts'!F893/'Raw counts'!F$1246*10000</f>
        <v>0</v>
      </c>
      <c r="G893">
        <f>'Raw counts'!G893/'Raw counts'!G$1246*10000</f>
        <v>0</v>
      </c>
      <c r="H893">
        <f>'Raw counts'!H893/'Raw counts'!H$1246*10000</f>
        <v>0</v>
      </c>
      <c r="I893">
        <f>'Raw counts'!I893/'Raw counts'!I$1246*10000</f>
        <v>0</v>
      </c>
      <c r="J893">
        <f>'Raw counts'!J893/'Raw counts'!J$1246*10000</f>
        <v>0</v>
      </c>
      <c r="K893">
        <f>'Raw counts'!K893/'Raw counts'!K$1246*10000</f>
        <v>0</v>
      </c>
      <c r="L893">
        <f>'Raw counts'!L893/'Raw counts'!L$1246*10000</f>
        <v>0</v>
      </c>
      <c r="M893">
        <f>'Raw counts'!M893/'Raw counts'!M$1246*10000</f>
        <v>0</v>
      </c>
      <c r="N893">
        <f>'Raw counts'!N893/'Raw counts'!N$1246*10000</f>
        <v>0</v>
      </c>
      <c r="O893">
        <f>'Raw counts'!O893/'Raw counts'!O$1246*10000</f>
        <v>0</v>
      </c>
      <c r="P893">
        <f>'Raw counts'!P893/'Raw counts'!P$1246*10000</f>
        <v>0</v>
      </c>
      <c r="Q893">
        <f>'Raw counts'!Q893/'Raw counts'!Q$1246*10000</f>
        <v>0</v>
      </c>
      <c r="R893">
        <f>'Raw counts'!R893/'Raw counts'!R$1246*10000</f>
        <v>0</v>
      </c>
      <c r="S893">
        <f>'Raw counts'!S893/'Raw counts'!S$1246*10000</f>
        <v>0</v>
      </c>
      <c r="T893">
        <f>'Raw counts'!T893/'Raw counts'!T$1246*10000</f>
        <v>0</v>
      </c>
      <c r="U893">
        <f t="shared" si="52"/>
        <v>0</v>
      </c>
      <c r="V893" t="str">
        <f t="shared" si="53"/>
        <v/>
      </c>
      <c r="W893">
        <f t="shared" si="54"/>
        <v>0</v>
      </c>
      <c r="X893">
        <f t="shared" si="55"/>
        <v>0</v>
      </c>
    </row>
    <row r="894" spans="1:24" x14ac:dyDescent="0.25">
      <c r="A894">
        <v>902</v>
      </c>
      <c r="B894" t="s">
        <v>379</v>
      </c>
      <c r="C894">
        <v>17300</v>
      </c>
      <c r="D894">
        <v>425</v>
      </c>
      <c r="E894">
        <f>'Raw counts'!E894/'Raw counts'!E$1246*10000</f>
        <v>3.3242589156772744</v>
      </c>
      <c r="F894">
        <f>'Raw counts'!F894/'Raw counts'!F$1246*10000</f>
        <v>1.6762258759224553</v>
      </c>
      <c r="G894">
        <f>'Raw counts'!G894/'Raw counts'!G$1246*10000</f>
        <v>2.7472377615268693</v>
      </c>
      <c r="H894">
        <f>'Raw counts'!H894/'Raw counts'!H$1246*10000</f>
        <v>1.2183647373881155</v>
      </c>
      <c r="I894">
        <f>'Raw counts'!I894/'Raw counts'!I$1246*10000</f>
        <v>1.5981713318450832</v>
      </c>
      <c r="J894">
        <f>'Raw counts'!J894/'Raw counts'!J$1246*10000</f>
        <v>3.5201022984831236</v>
      </c>
      <c r="K894">
        <f>'Raw counts'!K894/'Raw counts'!K$1246*10000</f>
        <v>1.9939536288489903</v>
      </c>
      <c r="L894">
        <f>'Raw counts'!L894/'Raw counts'!L$1246*10000</f>
        <v>3.5613550243596683</v>
      </c>
      <c r="M894">
        <f>'Raw counts'!M894/'Raw counts'!M$1246*10000</f>
        <v>4.9699374197073789</v>
      </c>
      <c r="N894">
        <f>'Raw counts'!N894/'Raw counts'!N$1246*10000</f>
        <v>1.1053933789288501</v>
      </c>
      <c r="O894">
        <f>'Raw counts'!O894/'Raw counts'!O$1246*10000</f>
        <v>2.5951381170526657</v>
      </c>
      <c r="P894">
        <f>'Raw counts'!P894/'Raw counts'!P$1246*10000</f>
        <v>2.3190367537466625</v>
      </c>
      <c r="Q894">
        <f>'Raw counts'!Q894/'Raw counts'!Q$1246*10000</f>
        <v>1.8582161224594236</v>
      </c>
      <c r="R894">
        <f>'Raw counts'!R894/'Raw counts'!R$1246*10000</f>
        <v>1.7512136526875994</v>
      </c>
      <c r="S894">
        <f>'Raw counts'!S894/'Raw counts'!S$1246*10000</f>
        <v>2.0779132541989984</v>
      </c>
      <c r="T894">
        <f>'Raw counts'!T894/'Raw counts'!T$1246*10000</f>
        <v>1.9658797004490804</v>
      </c>
      <c r="U894">
        <f t="shared" si="52"/>
        <v>1</v>
      </c>
      <c r="V894">
        <f t="shared" si="53"/>
        <v>0.38398222998569664</v>
      </c>
      <c r="W894">
        <f t="shared" si="54"/>
        <v>2.5715000372687808</v>
      </c>
      <c r="X894">
        <f t="shared" si="55"/>
        <v>2.0945662667657383</v>
      </c>
    </row>
    <row r="895" spans="1:24" x14ac:dyDescent="0.25">
      <c r="A895">
        <v>903</v>
      </c>
      <c r="B895" t="s">
        <v>1026</v>
      </c>
      <c r="C895">
        <v>90500</v>
      </c>
      <c r="D895">
        <v>386</v>
      </c>
      <c r="E895">
        <f>'Raw counts'!E895/'Raw counts'!E$1246*10000</f>
        <v>0</v>
      </c>
      <c r="F895">
        <f>'Raw counts'!F895/'Raw counts'!F$1246*10000</f>
        <v>0</v>
      </c>
      <c r="G895">
        <f>'Raw counts'!G895/'Raw counts'!G$1246*10000</f>
        <v>0</v>
      </c>
      <c r="H895">
        <f>'Raw counts'!H895/'Raw counts'!H$1246*10000</f>
        <v>0</v>
      </c>
      <c r="I895">
        <f>'Raw counts'!I895/'Raw counts'!I$1246*10000</f>
        <v>0</v>
      </c>
      <c r="J895">
        <f>'Raw counts'!J895/'Raw counts'!J$1246*10000</f>
        <v>0</v>
      </c>
      <c r="K895">
        <f>'Raw counts'!K895/'Raw counts'!K$1246*10000</f>
        <v>0</v>
      </c>
      <c r="L895">
        <f>'Raw counts'!L895/'Raw counts'!L$1246*10000</f>
        <v>0</v>
      </c>
      <c r="M895">
        <f>'Raw counts'!M895/'Raw counts'!M$1246*10000</f>
        <v>0</v>
      </c>
      <c r="N895">
        <f>'Raw counts'!N895/'Raw counts'!N$1246*10000</f>
        <v>0</v>
      </c>
      <c r="O895">
        <f>'Raw counts'!O895/'Raw counts'!O$1246*10000</f>
        <v>0</v>
      </c>
      <c r="P895">
        <f>'Raw counts'!P895/'Raw counts'!P$1246*10000</f>
        <v>0</v>
      </c>
      <c r="Q895">
        <f>'Raw counts'!Q895/'Raw counts'!Q$1246*10000</f>
        <v>0</v>
      </c>
      <c r="R895">
        <f>'Raw counts'!R895/'Raw counts'!R$1246*10000</f>
        <v>0</v>
      </c>
      <c r="S895">
        <f>'Raw counts'!S895/'Raw counts'!S$1246*10000</f>
        <v>0</v>
      </c>
      <c r="T895">
        <f>'Raw counts'!T895/'Raw counts'!T$1246*10000</f>
        <v>0</v>
      </c>
      <c r="U895">
        <f t="shared" si="52"/>
        <v>0</v>
      </c>
      <c r="V895" t="str">
        <f t="shared" si="53"/>
        <v/>
      </c>
      <c r="W895">
        <f t="shared" si="54"/>
        <v>0</v>
      </c>
      <c r="X895">
        <f t="shared" si="55"/>
        <v>0</v>
      </c>
    </row>
    <row r="896" spans="1:24" x14ac:dyDescent="0.25">
      <c r="A896">
        <v>904</v>
      </c>
      <c r="B896" t="s">
        <v>1027</v>
      </c>
      <c r="C896">
        <v>52400</v>
      </c>
      <c r="D896">
        <v>826</v>
      </c>
      <c r="E896">
        <f>'Raw counts'!E896/'Raw counts'!E$1246*10000</f>
        <v>0</v>
      </c>
      <c r="F896">
        <f>'Raw counts'!F896/'Raw counts'!F$1246*10000</f>
        <v>0</v>
      </c>
      <c r="G896">
        <f>'Raw counts'!G896/'Raw counts'!G$1246*10000</f>
        <v>0</v>
      </c>
      <c r="H896">
        <f>'Raw counts'!H896/'Raw counts'!H$1246*10000</f>
        <v>0</v>
      </c>
      <c r="I896">
        <f>'Raw counts'!I896/'Raw counts'!I$1246*10000</f>
        <v>0</v>
      </c>
      <c r="J896">
        <f>'Raw counts'!J896/'Raw counts'!J$1246*10000</f>
        <v>0</v>
      </c>
      <c r="K896">
        <f>'Raw counts'!K896/'Raw counts'!K$1246*10000</f>
        <v>0</v>
      </c>
      <c r="L896">
        <f>'Raw counts'!L896/'Raw counts'!L$1246*10000</f>
        <v>0</v>
      </c>
      <c r="M896">
        <f>'Raw counts'!M896/'Raw counts'!M$1246*10000</f>
        <v>0</v>
      </c>
      <c r="N896">
        <f>'Raw counts'!N896/'Raw counts'!N$1246*10000</f>
        <v>0</v>
      </c>
      <c r="O896">
        <f>'Raw counts'!O896/'Raw counts'!O$1246*10000</f>
        <v>0</v>
      </c>
      <c r="P896">
        <f>'Raw counts'!P896/'Raw counts'!P$1246*10000</f>
        <v>0</v>
      </c>
      <c r="Q896">
        <f>'Raw counts'!Q896/'Raw counts'!Q$1246*10000</f>
        <v>0</v>
      </c>
      <c r="R896">
        <f>'Raw counts'!R896/'Raw counts'!R$1246*10000</f>
        <v>0</v>
      </c>
      <c r="S896">
        <f>'Raw counts'!S896/'Raw counts'!S$1246*10000</f>
        <v>0</v>
      </c>
      <c r="T896">
        <f>'Raw counts'!T896/'Raw counts'!T$1246*10000</f>
        <v>0</v>
      </c>
      <c r="U896">
        <f t="shared" si="52"/>
        <v>0</v>
      </c>
      <c r="V896" t="str">
        <f t="shared" si="53"/>
        <v/>
      </c>
      <c r="W896">
        <f t="shared" si="54"/>
        <v>0</v>
      </c>
      <c r="X896">
        <f t="shared" si="55"/>
        <v>0</v>
      </c>
    </row>
    <row r="897" spans="1:24" x14ac:dyDescent="0.25">
      <c r="A897">
        <v>905</v>
      </c>
      <c r="B897" t="s">
        <v>380</v>
      </c>
      <c r="C897">
        <v>14300</v>
      </c>
      <c r="D897">
        <v>402</v>
      </c>
      <c r="E897">
        <f>'Raw counts'!E897/'Raw counts'!E$1246*10000</f>
        <v>3.8345400905129812</v>
      </c>
      <c r="F897">
        <f>'Raw counts'!F897/'Raw counts'!F$1246*10000</f>
        <v>4.2118126234445921</v>
      </c>
      <c r="G897">
        <f>'Raw counts'!G897/'Raw counts'!G$1246*10000</f>
        <v>1.0215360629504242</v>
      </c>
      <c r="H897">
        <f>'Raw counts'!H897/'Raw counts'!H$1246*10000</f>
        <v>3.6973147723708655</v>
      </c>
      <c r="I897">
        <f>'Raw counts'!I897/'Raw counts'!I$1246*10000</f>
        <v>0.92288767050209031</v>
      </c>
      <c r="J897">
        <f>'Raw counts'!J897/'Raw counts'!J$1246*10000</f>
        <v>9.9616500419658447</v>
      </c>
      <c r="K897">
        <f>'Raw counts'!K897/'Raw counts'!K$1246*10000</f>
        <v>3.6243039489078708</v>
      </c>
      <c r="L897">
        <f>'Raw counts'!L897/'Raw counts'!L$1246*10000</f>
        <v>3.6088397580177971</v>
      </c>
      <c r="M897">
        <f>'Raw counts'!M897/'Raw counts'!M$1246*10000</f>
        <v>2.045943363172849</v>
      </c>
      <c r="N897">
        <f>'Raw counts'!N897/'Raw counts'!N$1246*10000</f>
        <v>3.04963137874697</v>
      </c>
      <c r="O897">
        <f>'Raw counts'!O897/'Raw counts'!O$1246*10000</f>
        <v>2.8913463859496482</v>
      </c>
      <c r="P897">
        <f>'Raw counts'!P897/'Raw counts'!P$1246*10000</f>
        <v>1.0102241652587394</v>
      </c>
      <c r="Q897">
        <f>'Raw counts'!Q897/'Raw counts'!Q$1246*10000</f>
        <v>1.0533203688807427</v>
      </c>
      <c r="R897">
        <f>'Raw counts'!R897/'Raw counts'!R$1246*10000</f>
        <v>2.1774621370661058</v>
      </c>
      <c r="S897">
        <f>'Raw counts'!S897/'Raw counts'!S$1246*10000</f>
        <v>3.5556662769399754</v>
      </c>
      <c r="T897">
        <f>'Raw counts'!T897/'Raw counts'!T$1246*10000</f>
        <v>2.8600819253061278</v>
      </c>
      <c r="U897">
        <f t="shared" si="52"/>
        <v>1</v>
      </c>
      <c r="V897">
        <f t="shared" si="53"/>
        <v>0.24114942026996558</v>
      </c>
      <c r="W897">
        <f t="shared" si="54"/>
        <v>3.597845971059229</v>
      </c>
      <c r="X897">
        <f t="shared" si="55"/>
        <v>2.2580168765668902</v>
      </c>
    </row>
    <row r="898" spans="1:24" x14ac:dyDescent="0.25">
      <c r="A898">
        <v>906</v>
      </c>
      <c r="B898" t="s">
        <v>381</v>
      </c>
      <c r="C898">
        <v>25700</v>
      </c>
      <c r="D898">
        <v>894</v>
      </c>
      <c r="E898">
        <f>'Raw counts'!E898/'Raw counts'!E$1246*10000</f>
        <v>3.1459082137929499</v>
      </c>
      <c r="F898">
        <f>'Raw counts'!F898/'Raw counts'!F$1246*10000</f>
        <v>7.0354269158435452</v>
      </c>
      <c r="G898">
        <f>'Raw counts'!G898/'Raw counts'!G$1246*10000</f>
        <v>10.428593885362828</v>
      </c>
      <c r="H898">
        <f>'Raw counts'!H898/'Raw counts'!H$1246*10000</f>
        <v>4.1436464088397793</v>
      </c>
      <c r="I898">
        <f>'Raw counts'!I898/'Raw counts'!I$1246*10000</f>
        <v>4.0404472403689073</v>
      </c>
      <c r="J898">
        <f>'Raw counts'!J898/'Raw counts'!J$1246*10000</f>
        <v>3.1429484807885029</v>
      </c>
      <c r="K898">
        <f>'Raw counts'!K898/'Raw counts'!K$1246*10000</f>
        <v>6.1929853884250994</v>
      </c>
      <c r="L898">
        <f>'Raw counts'!L898/'Raw counts'!L$1246*10000</f>
        <v>2.5302579506402978</v>
      </c>
      <c r="M898">
        <f>'Raw counts'!M898/'Raw counts'!M$1246*10000</f>
        <v>7.7234361959775049</v>
      </c>
      <c r="N898">
        <f>'Raw counts'!N898/'Raw counts'!N$1246*10000</f>
        <v>3.7003239351377117</v>
      </c>
      <c r="O898">
        <f>'Raw counts'!O898/'Raw counts'!O$1246*10000</f>
        <v>3.9921801017011194</v>
      </c>
      <c r="P898">
        <f>'Raw counts'!P898/'Raw counts'!P$1246*10000</f>
        <v>4.67290882353673</v>
      </c>
      <c r="Q898">
        <f>'Raw counts'!Q898/'Raw counts'!Q$1246*10000</f>
        <v>4.1934075062988061</v>
      </c>
      <c r="R898">
        <f>'Raw counts'!R898/'Raw counts'!R$1246*10000</f>
        <v>6.6453679371781629</v>
      </c>
      <c r="S898">
        <f>'Raw counts'!S898/'Raw counts'!S$1246*10000</f>
        <v>8.0228966790190217</v>
      </c>
      <c r="T898">
        <f>'Raw counts'!T898/'Raw counts'!T$1246*10000</f>
        <v>3.0170792624947698</v>
      </c>
      <c r="U898">
        <f t="shared" si="52"/>
        <v>1</v>
      </c>
      <c r="V898">
        <f t="shared" si="53"/>
        <v>0.92334491650811867</v>
      </c>
      <c r="W898">
        <f t="shared" si="54"/>
        <v>5.2083974615177127</v>
      </c>
      <c r="X898">
        <f t="shared" si="55"/>
        <v>5.0906400517047681</v>
      </c>
    </row>
    <row r="899" spans="1:24" x14ac:dyDescent="0.25">
      <c r="A899">
        <v>907</v>
      </c>
      <c r="B899" t="s">
        <v>382</v>
      </c>
      <c r="C899">
        <v>68600</v>
      </c>
      <c r="D899">
        <v>51</v>
      </c>
      <c r="E899">
        <f>'Raw counts'!E899/'Raw counts'!E$1246*10000</f>
        <v>7.9663313508331708</v>
      </c>
      <c r="F899">
        <f>'Raw counts'!F899/'Raw counts'!F$1246*10000</f>
        <v>6.3649365654745624</v>
      </c>
      <c r="G899">
        <f>'Raw counts'!G899/'Raw counts'!G$1246*10000</f>
        <v>8.8516595745946969</v>
      </c>
      <c r="H899">
        <f>'Raw counts'!H899/'Raw counts'!H$1246*10000</f>
        <v>7.0327390286858549</v>
      </c>
      <c r="I899">
        <f>'Raw counts'!I899/'Raw counts'!I$1246*10000</f>
        <v>7.6081959177977199</v>
      </c>
      <c r="J899">
        <f>'Raw counts'!J899/'Raw counts'!J$1246*10000</f>
        <v>3.0052574044872924</v>
      </c>
      <c r="K899">
        <f>'Raw counts'!K899/'Raw counts'!K$1246*10000</f>
        <v>8.3276886851928413</v>
      </c>
      <c r="L899">
        <f>'Raw counts'!L899/'Raw counts'!L$1246*10000</f>
        <v>7.0752253150612088</v>
      </c>
      <c r="M899">
        <f>'Raw counts'!M899/'Raw counts'!M$1246*10000</f>
        <v>2.2420129354769136</v>
      </c>
      <c r="N899">
        <f>'Raw counts'!N899/'Raw counts'!N$1246*10000</f>
        <v>10.0190974345466</v>
      </c>
      <c r="O899">
        <f>'Raw counts'!O899/'Raw counts'!O$1246*10000</f>
        <v>4.5624915448012793</v>
      </c>
      <c r="P899">
        <f>'Raw counts'!P899/'Raw counts'!P$1246*10000</f>
        <v>7.2955104742330636</v>
      </c>
      <c r="Q899">
        <f>'Raw counts'!Q899/'Raw counts'!Q$1246*10000</f>
        <v>7.2689042437383335</v>
      </c>
      <c r="R899">
        <f>'Raw counts'!R899/'Raw counts'!R$1246*10000</f>
        <v>8.9358116002241132</v>
      </c>
      <c r="S899">
        <f>'Raw counts'!S899/'Raw counts'!S$1246*10000</f>
        <v>7.6152406727456476</v>
      </c>
      <c r="T899">
        <f>'Raw counts'!T899/'Raw counts'!T$1246*10000</f>
        <v>2.4573496255613505</v>
      </c>
      <c r="U899">
        <f t="shared" si="52"/>
        <v>1</v>
      </c>
      <c r="V899">
        <f t="shared" si="53"/>
        <v>0.70024197389601772</v>
      </c>
      <c r="W899">
        <f t="shared" si="54"/>
        <v>6.8493144212150865</v>
      </c>
      <c r="X899">
        <f t="shared" si="55"/>
        <v>6.3558846935506317</v>
      </c>
    </row>
    <row r="900" spans="1:24" x14ac:dyDescent="0.25">
      <c r="A900">
        <v>908</v>
      </c>
      <c r="B900" t="s">
        <v>383</v>
      </c>
      <c r="C900">
        <v>110900</v>
      </c>
      <c r="D900">
        <v>768</v>
      </c>
      <c r="E900">
        <f>'Raw counts'!E900/'Raw counts'!E$1246*10000</f>
        <v>3.5818765961768544</v>
      </c>
      <c r="F900">
        <f>'Raw counts'!F900/'Raw counts'!F$1246*10000</f>
        <v>4.3865178555829889</v>
      </c>
      <c r="G900">
        <f>'Raw counts'!G900/'Raw counts'!G$1246*10000</f>
        <v>3.7340614339886868</v>
      </c>
      <c r="H900">
        <f>'Raw counts'!H900/'Raw counts'!H$1246*10000</f>
        <v>6.2064223503582721</v>
      </c>
      <c r="I900">
        <f>'Raw counts'!I900/'Raw counts'!I$1246*10000</f>
        <v>4.1811313364820313</v>
      </c>
      <c r="J900">
        <f>'Raw counts'!J900/'Raw counts'!J$1246*10000</f>
        <v>3.0351902471614687</v>
      </c>
      <c r="K900">
        <f>'Raw counts'!K900/'Raw counts'!K$1246*10000</f>
        <v>4.9848840721224761</v>
      </c>
      <c r="L900">
        <f>'Raw counts'!L900/'Raw counts'!L$1246*10000</f>
        <v>4.0294188275612246</v>
      </c>
      <c r="M900">
        <f>'Raw counts'!M900/'Raw counts'!M$1246*10000</f>
        <v>3.5633513575260451</v>
      </c>
      <c r="N900">
        <f>'Raw counts'!N900/'Raw counts'!N$1246*10000</f>
        <v>2.9241966690812848</v>
      </c>
      <c r="O900">
        <f>'Raw counts'!O900/'Raw counts'!O$1246*10000</f>
        <v>4.7879635106780869</v>
      </c>
      <c r="P900">
        <f>'Raw counts'!P900/'Raw counts'!P$1246*10000</f>
        <v>3.1799667073908098</v>
      </c>
      <c r="Q900">
        <f>'Raw counts'!Q900/'Raw counts'!Q$1246*10000</f>
        <v>4.6852882445968893</v>
      </c>
      <c r="R900">
        <f>'Raw counts'!R900/'Raw counts'!R$1246*10000</f>
        <v>3.4305299706607522</v>
      </c>
      <c r="S900">
        <f>'Raw counts'!S900/'Raw counts'!S$1246*10000</f>
        <v>3.3461763848272699</v>
      </c>
      <c r="T900">
        <f>'Raw counts'!T900/'Raw counts'!T$1246*10000</f>
        <v>4.9761329917617356</v>
      </c>
      <c r="U900">
        <f t="shared" ref="U900:U963" si="56">IFERROR(IF(W900-X900=0,0,1),0)</f>
        <v>1</v>
      </c>
      <c r="V900">
        <f t="shared" ref="V900:V963" si="57">IFERROR(_xlfn.T.TEST(E900:N900,O900:T900,2,2),"")</f>
        <v>0.99183220914949399</v>
      </c>
      <c r="W900">
        <f t="shared" ref="W900:W963" si="58">AVERAGE(E900:N900)</f>
        <v>4.0627050746041338</v>
      </c>
      <c r="X900">
        <f t="shared" ref="X900:X963" si="59">AVERAGE(O900:T900)</f>
        <v>4.0676763016525905</v>
      </c>
    </row>
    <row r="901" spans="1:24" x14ac:dyDescent="0.25">
      <c r="A901">
        <v>909</v>
      </c>
      <c r="B901" t="s">
        <v>1028</v>
      </c>
      <c r="C901">
        <v>41300</v>
      </c>
      <c r="D901">
        <v>822</v>
      </c>
      <c r="E901">
        <f>'Raw counts'!E901/'Raw counts'!E$1246*10000</f>
        <v>0</v>
      </c>
      <c r="F901">
        <f>'Raw counts'!F901/'Raw counts'!F$1246*10000</f>
        <v>0</v>
      </c>
      <c r="G901">
        <f>'Raw counts'!G901/'Raw counts'!G$1246*10000</f>
        <v>0</v>
      </c>
      <c r="H901">
        <f>'Raw counts'!H901/'Raw counts'!H$1246*10000</f>
        <v>0</v>
      </c>
      <c r="I901">
        <f>'Raw counts'!I901/'Raw counts'!I$1246*10000</f>
        <v>0</v>
      </c>
      <c r="J901">
        <f>'Raw counts'!J901/'Raw counts'!J$1246*10000</f>
        <v>0</v>
      </c>
      <c r="K901">
        <f>'Raw counts'!K901/'Raw counts'!K$1246*10000</f>
        <v>0</v>
      </c>
      <c r="L901">
        <f>'Raw counts'!L901/'Raw counts'!L$1246*10000</f>
        <v>0</v>
      </c>
      <c r="M901">
        <f>'Raw counts'!M901/'Raw counts'!M$1246*10000</f>
        <v>0</v>
      </c>
      <c r="N901">
        <f>'Raw counts'!N901/'Raw counts'!N$1246*10000</f>
        <v>0</v>
      </c>
      <c r="O901">
        <f>'Raw counts'!O901/'Raw counts'!O$1246*10000</f>
        <v>0</v>
      </c>
      <c r="P901">
        <f>'Raw counts'!P901/'Raw counts'!P$1246*10000</f>
        <v>0</v>
      </c>
      <c r="Q901">
        <f>'Raw counts'!Q901/'Raw counts'!Q$1246*10000</f>
        <v>0</v>
      </c>
      <c r="R901">
        <f>'Raw counts'!R901/'Raw counts'!R$1246*10000</f>
        <v>0</v>
      </c>
      <c r="S901">
        <f>'Raw counts'!S901/'Raw counts'!S$1246*10000</f>
        <v>0</v>
      </c>
      <c r="T901">
        <f>'Raw counts'!T901/'Raw counts'!T$1246*10000</f>
        <v>0</v>
      </c>
      <c r="U901">
        <f t="shared" si="56"/>
        <v>0</v>
      </c>
      <c r="V901" t="str">
        <f t="shared" si="57"/>
        <v/>
      </c>
      <c r="W901">
        <f t="shared" si="58"/>
        <v>0</v>
      </c>
      <c r="X901">
        <f t="shared" si="59"/>
        <v>0</v>
      </c>
    </row>
    <row r="902" spans="1:24" x14ac:dyDescent="0.25">
      <c r="A902">
        <v>910</v>
      </c>
      <c r="B902" t="s">
        <v>384</v>
      </c>
      <c r="C902">
        <v>22500</v>
      </c>
      <c r="D902">
        <v>731</v>
      </c>
      <c r="E902">
        <f>'Raw counts'!E902/'Raw counts'!E$1246*10000</f>
        <v>5.8954815345096216</v>
      </c>
      <c r="F902">
        <f>'Raw counts'!F902/'Raw counts'!F$1246*10000</f>
        <v>4.5612230877213857</v>
      </c>
      <c r="G902">
        <f>'Raw counts'!G902/'Raw counts'!G$1246*10000</f>
        <v>1.8695101734578152</v>
      </c>
      <c r="H902">
        <f>'Raw counts'!H902/'Raw counts'!H$1246*10000</f>
        <v>2.4427609833771626</v>
      </c>
      <c r="I902">
        <f>'Raw counts'!I902/'Raw counts'!I$1246*10000</f>
        <v>3.5564939497397625</v>
      </c>
      <c r="J902">
        <f>'Raw counts'!J902/'Raw counts'!J$1246*10000</f>
        <v>1.5026287022436462</v>
      </c>
      <c r="K902">
        <f>'Raw counts'!K902/'Raw counts'!K$1246*10000</f>
        <v>3.5891165319281826</v>
      </c>
      <c r="L902">
        <f>'Raw counts'!L902/'Raw counts'!L$1246*10000</f>
        <v>1.1464171411748265</v>
      </c>
      <c r="M902">
        <f>'Raw counts'!M902/'Raw counts'!M$1246*10000</f>
        <v>3.9640152661473951</v>
      </c>
      <c r="N902">
        <f>'Raw counts'!N902/'Raw counts'!N$1246*10000</f>
        <v>1.607132217591591</v>
      </c>
      <c r="O902">
        <f>'Raw counts'!O902/'Raw counts'!O$1246*10000</f>
        <v>2.3961922648084242</v>
      </c>
      <c r="P902">
        <f>'Raw counts'!P902/'Raw counts'!P$1246*10000</f>
        <v>3.1003431278630278</v>
      </c>
      <c r="Q902">
        <f>'Raw counts'!Q902/'Raw counts'!Q$1246*10000</f>
        <v>3.0059378451549499</v>
      </c>
      <c r="R902">
        <f>'Raw counts'!R902/'Raw counts'!R$1246*10000</f>
        <v>4.2368072242441928</v>
      </c>
      <c r="S902">
        <f>'Raw counts'!S902/'Raw counts'!S$1246*10000</f>
        <v>1.7948188053980452</v>
      </c>
      <c r="T902">
        <f>'Raw counts'!T902/'Raw counts'!T$1246*10000</f>
        <v>2.6211729339321073</v>
      </c>
      <c r="U902">
        <f t="shared" si="56"/>
        <v>1</v>
      </c>
      <c r="V902">
        <f t="shared" si="57"/>
        <v>0.82631212987087377</v>
      </c>
      <c r="W902">
        <f t="shared" si="58"/>
        <v>3.0134779587891396</v>
      </c>
      <c r="X902">
        <f t="shared" si="59"/>
        <v>2.8592120335667914</v>
      </c>
    </row>
    <row r="903" spans="1:24" x14ac:dyDescent="0.25">
      <c r="A903">
        <v>911</v>
      </c>
      <c r="B903" t="s">
        <v>385</v>
      </c>
      <c r="C903">
        <v>99300</v>
      </c>
      <c r="D903">
        <v>967</v>
      </c>
      <c r="E903">
        <f>'Raw counts'!E903/'Raw counts'!E$1246*10000</f>
        <v>0</v>
      </c>
      <c r="F903">
        <f>'Raw counts'!F903/'Raw counts'!F$1246*10000</f>
        <v>0.1463746539537919</v>
      </c>
      <c r="G903">
        <f>'Raw counts'!G903/'Raw counts'!G$1246*10000</f>
        <v>3.4712390488606651E-2</v>
      </c>
      <c r="H903">
        <f>'Raw counts'!H903/'Raw counts'!H$1246*10000</f>
        <v>0</v>
      </c>
      <c r="I903">
        <f>'Raw counts'!I903/'Raw counts'!I$1246*10000</f>
        <v>2.8136819222624704E-2</v>
      </c>
      <c r="J903">
        <f>'Raw counts'!J903/'Raw counts'!J$1246*10000</f>
        <v>0.48491205132165471</v>
      </c>
      <c r="K903">
        <f>'Raw counts'!K903/'Raw counts'!K$1246*10000</f>
        <v>9.3833111945834838E-2</v>
      </c>
      <c r="L903">
        <f>'Raw counts'!L903/'Raw counts'!L$1246*10000</f>
        <v>0.31204253546770427</v>
      </c>
      <c r="M903">
        <f>'Raw counts'!M903/'Raw counts'!M$1246*10000</f>
        <v>8.5247640132202034E-3</v>
      </c>
      <c r="N903">
        <f>'Raw counts'!N903/'Raw counts'!N$1246*10000</f>
        <v>3.9198346770526603E-2</v>
      </c>
      <c r="O903">
        <f>'Raw counts'!O903/'Raw counts'!O$1246*10000</f>
        <v>0.11494649240778418</v>
      </c>
      <c r="P903">
        <f>'Raw counts'!P903/'Raw counts'!P$1246*10000</f>
        <v>7.4647105807296013E-2</v>
      </c>
      <c r="Q903">
        <f>'Raw counts'!Q903/'Raw counts'!Q$1246*10000</f>
        <v>4.9684923060412389E-3</v>
      </c>
      <c r="R903">
        <f>'Raw counts'!R903/'Raw counts'!R$1246*10000</f>
        <v>0.27731829104143801</v>
      </c>
      <c r="S903">
        <f>'Raw counts'!S903/'Raw counts'!S$1246*10000</f>
        <v>0.30574200470502971</v>
      </c>
      <c r="T903">
        <f>'Raw counts'!T903/'Raw counts'!T$1246*10000</f>
        <v>0</v>
      </c>
      <c r="U903">
        <f t="shared" si="56"/>
        <v>1</v>
      </c>
      <c r="V903">
        <f t="shared" si="57"/>
        <v>0.85275607237363171</v>
      </c>
      <c r="W903">
        <f t="shared" si="58"/>
        <v>0.1147734673183964</v>
      </c>
      <c r="X903">
        <f t="shared" si="59"/>
        <v>0.12960373104459819</v>
      </c>
    </row>
    <row r="904" spans="1:24" x14ac:dyDescent="0.25">
      <c r="A904">
        <v>912</v>
      </c>
      <c r="B904" t="s">
        <v>1029</v>
      </c>
      <c r="C904">
        <v>55000</v>
      </c>
      <c r="D904">
        <v>645</v>
      </c>
      <c r="E904">
        <f>'Raw counts'!E904/'Raw counts'!E$1246*10000</f>
        <v>0</v>
      </c>
      <c r="F904">
        <f>'Raw counts'!F904/'Raw counts'!F$1246*10000</f>
        <v>0</v>
      </c>
      <c r="G904">
        <f>'Raw counts'!G904/'Raw counts'!G$1246*10000</f>
        <v>0</v>
      </c>
      <c r="H904">
        <f>'Raw counts'!H904/'Raw counts'!H$1246*10000</f>
        <v>0</v>
      </c>
      <c r="I904">
        <f>'Raw counts'!I904/'Raw counts'!I$1246*10000</f>
        <v>0</v>
      </c>
      <c r="J904">
        <f>'Raw counts'!J904/'Raw counts'!J$1246*10000</f>
        <v>0</v>
      </c>
      <c r="K904">
        <f>'Raw counts'!K904/'Raw counts'!K$1246*10000</f>
        <v>0</v>
      </c>
      <c r="L904">
        <f>'Raw counts'!L904/'Raw counts'!L$1246*10000</f>
        <v>0</v>
      </c>
      <c r="M904">
        <f>'Raw counts'!M904/'Raw counts'!M$1246*10000</f>
        <v>0</v>
      </c>
      <c r="N904">
        <f>'Raw counts'!N904/'Raw counts'!N$1246*10000</f>
        <v>0</v>
      </c>
      <c r="O904">
        <f>'Raw counts'!O904/'Raw counts'!O$1246*10000</f>
        <v>0</v>
      </c>
      <c r="P904">
        <f>'Raw counts'!P904/'Raw counts'!P$1246*10000</f>
        <v>0</v>
      </c>
      <c r="Q904">
        <f>'Raw counts'!Q904/'Raw counts'!Q$1246*10000</f>
        <v>0</v>
      </c>
      <c r="R904">
        <f>'Raw counts'!R904/'Raw counts'!R$1246*10000</f>
        <v>0</v>
      </c>
      <c r="S904">
        <f>'Raw counts'!S904/'Raw counts'!S$1246*10000</f>
        <v>0</v>
      </c>
      <c r="T904">
        <f>'Raw counts'!T904/'Raw counts'!T$1246*10000</f>
        <v>0</v>
      </c>
      <c r="U904">
        <f t="shared" si="56"/>
        <v>0</v>
      </c>
      <c r="V904" t="str">
        <f t="shared" si="57"/>
        <v/>
      </c>
      <c r="W904">
        <f t="shared" si="58"/>
        <v>0</v>
      </c>
      <c r="X904">
        <f t="shared" si="59"/>
        <v>0</v>
      </c>
    </row>
    <row r="905" spans="1:24" x14ac:dyDescent="0.25">
      <c r="A905">
        <v>913</v>
      </c>
      <c r="B905" t="s">
        <v>1030</v>
      </c>
      <c r="C905">
        <v>13700</v>
      </c>
      <c r="D905">
        <v>669</v>
      </c>
      <c r="E905">
        <f>'Raw counts'!E905/'Raw counts'!E$1246*10000</f>
        <v>0</v>
      </c>
      <c r="F905">
        <f>'Raw counts'!F905/'Raw counts'!F$1246*10000</f>
        <v>0</v>
      </c>
      <c r="G905">
        <f>'Raw counts'!G905/'Raw counts'!G$1246*10000</f>
        <v>0</v>
      </c>
      <c r="H905">
        <f>'Raw counts'!H905/'Raw counts'!H$1246*10000</f>
        <v>0</v>
      </c>
      <c r="I905">
        <f>'Raw counts'!I905/'Raw counts'!I$1246*10000</f>
        <v>0</v>
      </c>
      <c r="J905">
        <f>'Raw counts'!J905/'Raw counts'!J$1246*10000</f>
        <v>0</v>
      </c>
      <c r="K905">
        <f>'Raw counts'!K905/'Raw counts'!K$1246*10000</f>
        <v>0</v>
      </c>
      <c r="L905">
        <f>'Raw counts'!L905/'Raw counts'!L$1246*10000</f>
        <v>0</v>
      </c>
      <c r="M905">
        <f>'Raw counts'!M905/'Raw counts'!M$1246*10000</f>
        <v>0</v>
      </c>
      <c r="N905">
        <f>'Raw counts'!N905/'Raw counts'!N$1246*10000</f>
        <v>0</v>
      </c>
      <c r="O905">
        <f>'Raw counts'!O905/'Raw counts'!O$1246*10000</f>
        <v>0</v>
      </c>
      <c r="P905">
        <f>'Raw counts'!P905/'Raw counts'!P$1246*10000</f>
        <v>0</v>
      </c>
      <c r="Q905">
        <f>'Raw counts'!Q905/'Raw counts'!Q$1246*10000</f>
        <v>0</v>
      </c>
      <c r="R905">
        <f>'Raw counts'!R905/'Raw counts'!R$1246*10000</f>
        <v>0</v>
      </c>
      <c r="S905">
        <f>'Raw counts'!S905/'Raw counts'!S$1246*10000</f>
        <v>0</v>
      </c>
      <c r="T905">
        <f>'Raw counts'!T905/'Raw counts'!T$1246*10000</f>
        <v>0</v>
      </c>
      <c r="U905">
        <f t="shared" si="56"/>
        <v>0</v>
      </c>
      <c r="V905" t="str">
        <f t="shared" si="57"/>
        <v/>
      </c>
      <c r="W905">
        <f t="shared" si="58"/>
        <v>0</v>
      </c>
      <c r="X905">
        <f t="shared" si="59"/>
        <v>0</v>
      </c>
    </row>
    <row r="906" spans="1:24" x14ac:dyDescent="0.25">
      <c r="A906">
        <v>914</v>
      </c>
      <c r="B906" t="s">
        <v>386</v>
      </c>
      <c r="C906">
        <v>73100</v>
      </c>
      <c r="D906">
        <v>141</v>
      </c>
      <c r="E906">
        <f>'Raw counts'!E906/'Raw counts'!E$1246*10000</f>
        <v>1.4862558490360393E-2</v>
      </c>
      <c r="F906">
        <f>'Raw counts'!F906/'Raw counts'!F$1246*10000</f>
        <v>4.7217630307674801E-3</v>
      </c>
      <c r="G906">
        <f>'Raw counts'!G906/'Raw counts'!G$1246*10000</f>
        <v>9.917825853887615E-3</v>
      </c>
      <c r="H906">
        <f>'Raw counts'!H906/'Raw counts'!H$1246*10000</f>
        <v>0</v>
      </c>
      <c r="I906">
        <f>'Raw counts'!I906/'Raw counts'!I$1246*10000</f>
        <v>0</v>
      </c>
      <c r="J906">
        <f>'Raw counts'!J906/'Raw counts'!J$1246*10000</f>
        <v>0</v>
      </c>
      <c r="K906">
        <f>'Raw counts'!K906/'Raw counts'!K$1246*10000</f>
        <v>0</v>
      </c>
      <c r="L906">
        <f>'Raw counts'!L906/'Raw counts'!L$1246*10000</f>
        <v>2.7134133518930806E-2</v>
      </c>
      <c r="M906">
        <f>'Raw counts'!M906/'Raw counts'!M$1246*10000</f>
        <v>0</v>
      </c>
      <c r="N906">
        <f>'Raw counts'!N906/'Raw counts'!N$1246*10000</f>
        <v>7.839669354105322E-3</v>
      </c>
      <c r="O906">
        <f>'Raw counts'!O906/'Raw counts'!O$1246*10000</f>
        <v>0</v>
      </c>
      <c r="P906">
        <f>'Raw counts'!P906/'Raw counts'!P$1246*10000</f>
        <v>9.9529474409728001E-3</v>
      </c>
      <c r="Q906">
        <f>'Raw counts'!Q906/'Raw counts'!Q$1246*10000</f>
        <v>4.9684923060412389E-3</v>
      </c>
      <c r="R906">
        <f>'Raw counts'!R906/'Raw counts'!R$1246*10000</f>
        <v>0</v>
      </c>
      <c r="S906">
        <f>'Raw counts'!S906/'Raw counts'!S$1246*10000</f>
        <v>0</v>
      </c>
      <c r="T906">
        <f>'Raw counts'!T906/'Raw counts'!T$1246*10000</f>
        <v>0</v>
      </c>
      <c r="U906">
        <f t="shared" si="56"/>
        <v>1</v>
      </c>
      <c r="V906">
        <f t="shared" si="57"/>
        <v>0.33045872256023501</v>
      </c>
      <c r="W906">
        <f t="shared" si="58"/>
        <v>6.4475950248051609E-3</v>
      </c>
      <c r="X906">
        <f t="shared" si="59"/>
        <v>2.4869066245023397E-3</v>
      </c>
    </row>
    <row r="907" spans="1:24" x14ac:dyDescent="0.25">
      <c r="A907">
        <v>915</v>
      </c>
      <c r="B907" t="s">
        <v>1031</v>
      </c>
      <c r="C907">
        <v>86400</v>
      </c>
      <c r="D907">
        <v>890</v>
      </c>
      <c r="E907">
        <f>'Raw counts'!E907/'Raw counts'!E$1246*10000</f>
        <v>0</v>
      </c>
      <c r="F907">
        <f>'Raw counts'!F907/'Raw counts'!F$1246*10000</f>
        <v>0</v>
      </c>
      <c r="G907">
        <f>'Raw counts'!G907/'Raw counts'!G$1246*10000</f>
        <v>0</v>
      </c>
      <c r="H907">
        <f>'Raw counts'!H907/'Raw counts'!H$1246*10000</f>
        <v>0</v>
      </c>
      <c r="I907">
        <f>'Raw counts'!I907/'Raw counts'!I$1246*10000</f>
        <v>0</v>
      </c>
      <c r="J907">
        <f>'Raw counts'!J907/'Raw counts'!J$1246*10000</f>
        <v>0</v>
      </c>
      <c r="K907">
        <f>'Raw counts'!K907/'Raw counts'!K$1246*10000</f>
        <v>0</v>
      </c>
      <c r="L907">
        <f>'Raw counts'!L907/'Raw counts'!L$1246*10000</f>
        <v>0</v>
      </c>
      <c r="M907">
        <f>'Raw counts'!M907/'Raw counts'!M$1246*10000</f>
        <v>0</v>
      </c>
      <c r="N907">
        <f>'Raw counts'!N907/'Raw counts'!N$1246*10000</f>
        <v>0</v>
      </c>
      <c r="O907">
        <f>'Raw counts'!O907/'Raw counts'!O$1246*10000</f>
        <v>0</v>
      </c>
      <c r="P907">
        <f>'Raw counts'!P907/'Raw counts'!P$1246*10000</f>
        <v>0</v>
      </c>
      <c r="Q907">
        <f>'Raw counts'!Q907/'Raw counts'!Q$1246*10000</f>
        <v>0</v>
      </c>
      <c r="R907">
        <f>'Raw counts'!R907/'Raw counts'!R$1246*10000</f>
        <v>0</v>
      </c>
      <c r="S907">
        <f>'Raw counts'!S907/'Raw counts'!S$1246*10000</f>
        <v>0</v>
      </c>
      <c r="T907">
        <f>'Raw counts'!T907/'Raw counts'!T$1246*10000</f>
        <v>0</v>
      </c>
      <c r="U907">
        <f t="shared" si="56"/>
        <v>0</v>
      </c>
      <c r="V907" t="str">
        <f t="shared" si="57"/>
        <v/>
      </c>
      <c r="W907">
        <f t="shared" si="58"/>
        <v>0</v>
      </c>
      <c r="X907">
        <f t="shared" si="59"/>
        <v>0</v>
      </c>
    </row>
    <row r="908" spans="1:24" x14ac:dyDescent="0.25">
      <c r="A908">
        <v>916</v>
      </c>
      <c r="B908" t="s">
        <v>1032</v>
      </c>
      <c r="C908">
        <v>98500</v>
      </c>
      <c r="D908">
        <v>848</v>
      </c>
      <c r="E908">
        <f>'Raw counts'!E908/'Raw counts'!E$1246*10000</f>
        <v>0</v>
      </c>
      <c r="F908">
        <f>'Raw counts'!F908/'Raw counts'!F$1246*10000</f>
        <v>0</v>
      </c>
      <c r="G908">
        <f>'Raw counts'!G908/'Raw counts'!G$1246*10000</f>
        <v>0</v>
      </c>
      <c r="H908">
        <f>'Raw counts'!H908/'Raw counts'!H$1246*10000</f>
        <v>0</v>
      </c>
      <c r="I908">
        <f>'Raw counts'!I908/'Raw counts'!I$1246*10000</f>
        <v>0</v>
      </c>
      <c r="J908">
        <f>'Raw counts'!J908/'Raw counts'!J$1246*10000</f>
        <v>0</v>
      </c>
      <c r="K908">
        <f>'Raw counts'!K908/'Raw counts'!K$1246*10000</f>
        <v>0</v>
      </c>
      <c r="L908">
        <f>'Raw counts'!L908/'Raw counts'!L$1246*10000</f>
        <v>0</v>
      </c>
      <c r="M908">
        <f>'Raw counts'!M908/'Raw counts'!M$1246*10000</f>
        <v>0</v>
      </c>
      <c r="N908">
        <f>'Raw counts'!N908/'Raw counts'!N$1246*10000</f>
        <v>0</v>
      </c>
      <c r="O908">
        <f>'Raw counts'!O908/'Raw counts'!O$1246*10000</f>
        <v>0</v>
      </c>
      <c r="P908">
        <f>'Raw counts'!P908/'Raw counts'!P$1246*10000</f>
        <v>0</v>
      </c>
      <c r="Q908">
        <f>'Raw counts'!Q908/'Raw counts'!Q$1246*10000</f>
        <v>0</v>
      </c>
      <c r="R908">
        <f>'Raw counts'!R908/'Raw counts'!R$1246*10000</f>
        <v>0</v>
      </c>
      <c r="S908">
        <f>'Raw counts'!S908/'Raw counts'!S$1246*10000</f>
        <v>0</v>
      </c>
      <c r="T908">
        <f>'Raw counts'!T908/'Raw counts'!T$1246*10000</f>
        <v>0</v>
      </c>
      <c r="U908">
        <f t="shared" si="56"/>
        <v>0</v>
      </c>
      <c r="V908" t="str">
        <f t="shared" si="57"/>
        <v/>
      </c>
      <c r="W908">
        <f t="shared" si="58"/>
        <v>0</v>
      </c>
      <c r="X908">
        <f t="shared" si="59"/>
        <v>0</v>
      </c>
    </row>
    <row r="909" spans="1:24" x14ac:dyDescent="0.25">
      <c r="A909">
        <v>917</v>
      </c>
      <c r="B909" t="s">
        <v>1033</v>
      </c>
      <c r="C909">
        <v>101500</v>
      </c>
      <c r="D909">
        <v>967</v>
      </c>
      <c r="E909">
        <f>'Raw counts'!E909/'Raw counts'!E$1246*10000</f>
        <v>0</v>
      </c>
      <c r="F909">
        <f>'Raw counts'!F909/'Raw counts'!F$1246*10000</f>
        <v>0</v>
      </c>
      <c r="G909">
        <f>'Raw counts'!G909/'Raw counts'!G$1246*10000</f>
        <v>0</v>
      </c>
      <c r="H909">
        <f>'Raw counts'!H909/'Raw counts'!H$1246*10000</f>
        <v>0</v>
      </c>
      <c r="I909">
        <f>'Raw counts'!I909/'Raw counts'!I$1246*10000</f>
        <v>0</v>
      </c>
      <c r="J909">
        <f>'Raw counts'!J909/'Raw counts'!J$1246*10000</f>
        <v>0</v>
      </c>
      <c r="K909">
        <f>'Raw counts'!K909/'Raw counts'!K$1246*10000</f>
        <v>0</v>
      </c>
      <c r="L909">
        <f>'Raw counts'!L909/'Raw counts'!L$1246*10000</f>
        <v>0</v>
      </c>
      <c r="M909">
        <f>'Raw counts'!M909/'Raw counts'!M$1246*10000</f>
        <v>0</v>
      </c>
      <c r="N909">
        <f>'Raw counts'!N909/'Raw counts'!N$1246*10000</f>
        <v>0</v>
      </c>
      <c r="O909">
        <f>'Raw counts'!O909/'Raw counts'!O$1246*10000</f>
        <v>0</v>
      </c>
      <c r="P909">
        <f>'Raw counts'!P909/'Raw counts'!P$1246*10000</f>
        <v>0</v>
      </c>
      <c r="Q909">
        <f>'Raw counts'!Q909/'Raw counts'!Q$1246*10000</f>
        <v>0</v>
      </c>
      <c r="R909">
        <f>'Raw counts'!R909/'Raw counts'!R$1246*10000</f>
        <v>0</v>
      </c>
      <c r="S909">
        <f>'Raw counts'!S909/'Raw counts'!S$1246*10000</f>
        <v>0</v>
      </c>
      <c r="T909">
        <f>'Raw counts'!T909/'Raw counts'!T$1246*10000</f>
        <v>0</v>
      </c>
      <c r="U909">
        <f t="shared" si="56"/>
        <v>0</v>
      </c>
      <c r="V909" t="str">
        <f t="shared" si="57"/>
        <v/>
      </c>
      <c r="W909">
        <f t="shared" si="58"/>
        <v>0</v>
      </c>
      <c r="X909">
        <f t="shared" si="59"/>
        <v>0</v>
      </c>
    </row>
    <row r="910" spans="1:24" x14ac:dyDescent="0.25">
      <c r="A910">
        <v>918</v>
      </c>
      <c r="B910" t="s">
        <v>387</v>
      </c>
      <c r="C910">
        <v>41350</v>
      </c>
      <c r="D910">
        <v>909</v>
      </c>
      <c r="E910">
        <f>'Raw counts'!E910/'Raw counts'!E$1246*10000</f>
        <v>75.358125732290645</v>
      </c>
      <c r="F910">
        <f>'Raw counts'!F910/'Raw counts'!F$1246*10000</f>
        <v>64.452065369976111</v>
      </c>
      <c r="G910">
        <f>'Raw counts'!G910/'Raw counts'!G$1246*10000</f>
        <v>52.638860719508514</v>
      </c>
      <c r="H910">
        <f>'Raw counts'!H910/'Raw counts'!H$1246*10000</f>
        <v>56.527298607927811</v>
      </c>
      <c r="I910">
        <f>'Raw counts'!I910/'Raw counts'!I$1246*10000</f>
        <v>60.775529520869362</v>
      </c>
      <c r="J910">
        <f>'Raw counts'!J910/'Raw counts'!J$1246*10000</f>
        <v>108.24314567835604</v>
      </c>
      <c r="K910">
        <f>'Raw counts'!K910/'Raw counts'!K$1246*10000</f>
        <v>81.177370972140366</v>
      </c>
      <c r="L910">
        <f>'Raw counts'!L910/'Raw counts'!L$1246*10000</f>
        <v>65.617118382154416</v>
      </c>
      <c r="M910">
        <f>'Raw counts'!M910/'Raw counts'!M$1246*10000</f>
        <v>94.343563334308001</v>
      </c>
      <c r="N910">
        <f>'Raw counts'!N910/'Raw counts'!N$1246*10000</f>
        <v>50.848095430727106</v>
      </c>
      <c r="O910">
        <f>'Raw counts'!O910/'Raw counts'!O$1246*10000</f>
        <v>69.038631747690673</v>
      </c>
      <c r="P910">
        <f>'Raw counts'!P910/'Raw counts'!P$1246*10000</f>
        <v>54.044504604482306</v>
      </c>
      <c r="Q910">
        <f>'Raw counts'!Q910/'Raw counts'!Q$1246*10000</f>
        <v>67.129299546923193</v>
      </c>
      <c r="R910">
        <f>'Raw counts'!R910/'Raw counts'!R$1246*10000</f>
        <v>59.921292960583315</v>
      </c>
      <c r="S910">
        <f>'Raw counts'!S910/'Raw counts'!S$1246*10000</f>
        <v>91.988710193381806</v>
      </c>
      <c r="T910">
        <f>'Raw counts'!T910/'Raw counts'!T$1246*10000</f>
        <v>50.532664661196328</v>
      </c>
      <c r="U910">
        <f t="shared" si="56"/>
        <v>1</v>
      </c>
      <c r="V910">
        <f t="shared" si="57"/>
        <v>0.54854072900406647</v>
      </c>
      <c r="W910">
        <f t="shared" si="58"/>
        <v>70.998117374825824</v>
      </c>
      <c r="X910">
        <f t="shared" si="59"/>
        <v>65.442517285709599</v>
      </c>
    </row>
    <row r="911" spans="1:24" x14ac:dyDescent="0.25">
      <c r="A911">
        <v>919</v>
      </c>
      <c r="B911" t="s">
        <v>388</v>
      </c>
      <c r="C911">
        <v>19300</v>
      </c>
      <c r="D911">
        <v>39</v>
      </c>
      <c r="E911">
        <f>'Raw counts'!E911/'Raw counts'!E$1246*10000</f>
        <v>24.349824993373776</v>
      </c>
      <c r="F911">
        <f>'Raw counts'!F911/'Raw counts'!F$1246*10000</f>
        <v>16.606440579209227</v>
      </c>
      <c r="G911">
        <f>'Raw counts'!G911/'Raw counts'!G$1246*10000</f>
        <v>8.4351108887314155</v>
      </c>
      <c r="H911">
        <f>'Raw counts'!H911/'Raw counts'!H$1246*10000</f>
        <v>16.104127964486477</v>
      </c>
      <c r="I911">
        <f>'Raw counts'!I911/'Raw counts'!I$1246*10000</f>
        <v>9.4989901695581</v>
      </c>
      <c r="J911">
        <f>'Raw counts'!J911/'Raw counts'!J$1246*10000</f>
        <v>9.1953692695069336</v>
      </c>
      <c r="K911">
        <f>'Raw counts'!K911/'Raw counts'!K$1246*10000</f>
        <v>16.596731675419537</v>
      </c>
      <c r="L911">
        <f>'Raw counts'!L911/'Raw counts'!L$1246*10000</f>
        <v>5.7388692392538649</v>
      </c>
      <c r="M911">
        <f>'Raw counts'!M911/'Raw counts'!M$1246*10000</f>
        <v>11.968768674561167</v>
      </c>
      <c r="N911">
        <f>'Raw counts'!N911/'Raw counts'!N$1246*10000</f>
        <v>4.9546710317945628</v>
      </c>
      <c r="O911">
        <f>'Raw counts'!O911/'Raw counts'!O$1246*10000</f>
        <v>6.2955309687955641</v>
      </c>
      <c r="P911">
        <f>'Raw counts'!P911/'Raw counts'!P$1246*10000</f>
        <v>9.296052909868596</v>
      </c>
      <c r="Q911">
        <f>'Raw counts'!Q911/'Raw counts'!Q$1246*10000</f>
        <v>16.227095871530686</v>
      </c>
      <c r="R911">
        <f>'Raw counts'!R911/'Raw counts'!R$1246*10000</f>
        <v>13.455072639417919</v>
      </c>
      <c r="S911">
        <f>'Raw counts'!S911/'Raw counts'!S$1246*10000</f>
        <v>7.1169944428559706</v>
      </c>
      <c r="T911">
        <f>'Raw counts'!T911/'Raw counts'!T$1246*10000</f>
        <v>6.0751143520822275</v>
      </c>
      <c r="U911">
        <f t="shared" si="56"/>
        <v>1</v>
      </c>
      <c r="V911">
        <f t="shared" si="57"/>
        <v>0.37034367339422691</v>
      </c>
      <c r="W911">
        <f t="shared" si="58"/>
        <v>12.344890448589506</v>
      </c>
      <c r="X911">
        <f t="shared" si="59"/>
        <v>9.7443101974251594</v>
      </c>
    </row>
    <row r="912" spans="1:24" x14ac:dyDescent="0.25">
      <c r="A912">
        <v>920</v>
      </c>
      <c r="B912" t="s">
        <v>389</v>
      </c>
      <c r="C912">
        <v>55400</v>
      </c>
      <c r="D912">
        <v>645</v>
      </c>
      <c r="E912">
        <f>'Raw counts'!E912/'Raw counts'!E$1246*10000</f>
        <v>7.9266978615255418E-2</v>
      </c>
      <c r="F912">
        <f>'Raw counts'!F912/'Raw counts'!F$1246*10000</f>
        <v>0</v>
      </c>
      <c r="G912">
        <f>'Raw counts'!G912/'Raw counts'!G$1246*10000</f>
        <v>0</v>
      </c>
      <c r="H912">
        <f>'Raw counts'!H912/'Raw counts'!H$1246*10000</f>
        <v>0</v>
      </c>
      <c r="I912">
        <f>'Raw counts'!I912/'Raw counts'!I$1246*10000</f>
        <v>0</v>
      </c>
      <c r="J912">
        <f>'Raw counts'!J912/'Raw counts'!J$1246*10000</f>
        <v>20.132829982650925</v>
      </c>
      <c r="K912">
        <f>'Raw counts'!K912/'Raw counts'!K$1246*10000</f>
        <v>0</v>
      </c>
      <c r="L912">
        <f>'Raw counts'!L912/'Raw counts'!L$1246*10000</f>
        <v>11.348851344292811</v>
      </c>
      <c r="M912">
        <f>'Raw counts'!M912/'Raw counts'!M$1246*10000</f>
        <v>0</v>
      </c>
      <c r="N912">
        <f>'Raw counts'!N912/'Raw counts'!N$1246*10000</f>
        <v>0.81532561282695337</v>
      </c>
      <c r="O912">
        <f>'Raw counts'!O912/'Raw counts'!O$1246*10000</f>
        <v>0.52610125371255068</v>
      </c>
      <c r="P912">
        <f>'Raw counts'!P912/'Raw counts'!P$1246*10000</f>
        <v>0.27370605462675202</v>
      </c>
      <c r="Q912">
        <f>'Raw counts'!Q912/'Raw counts'!Q$1246*10000</f>
        <v>5.4653415366453635E-2</v>
      </c>
      <c r="R912">
        <f>'Raw counts'!R912/'Raw counts'!R$1246*10000</f>
        <v>0.12325257379619468</v>
      </c>
      <c r="S912">
        <f>'Raw counts'!S912/'Raw counts'!S$1246*10000</f>
        <v>0.4189797842254111</v>
      </c>
      <c r="T912">
        <f>'Raw counts'!T912/'Raw counts'!T$1246*10000</f>
        <v>0</v>
      </c>
      <c r="U912">
        <f t="shared" si="56"/>
        <v>1</v>
      </c>
      <c r="V912">
        <f t="shared" si="57"/>
        <v>0.3116360066149822</v>
      </c>
      <c r="W912">
        <f t="shared" si="58"/>
        <v>3.2376273918385947</v>
      </c>
      <c r="X912">
        <f t="shared" si="59"/>
        <v>0.23278218028789369</v>
      </c>
    </row>
    <row r="913" spans="1:24" x14ac:dyDescent="0.25">
      <c r="A913">
        <v>921</v>
      </c>
      <c r="B913" t="s">
        <v>1034</v>
      </c>
      <c r="C913">
        <v>3200</v>
      </c>
      <c r="D913">
        <v>322</v>
      </c>
      <c r="E913">
        <f>'Raw counts'!E913/'Raw counts'!E$1246*10000</f>
        <v>0</v>
      </c>
      <c r="F913">
        <f>'Raw counts'!F913/'Raw counts'!F$1246*10000</f>
        <v>0</v>
      </c>
      <c r="G913">
        <f>'Raw counts'!G913/'Raw counts'!G$1246*10000</f>
        <v>0</v>
      </c>
      <c r="H913">
        <f>'Raw counts'!H913/'Raw counts'!H$1246*10000</f>
        <v>0</v>
      </c>
      <c r="I913">
        <f>'Raw counts'!I913/'Raw counts'!I$1246*10000</f>
        <v>0</v>
      </c>
      <c r="J913">
        <f>'Raw counts'!J913/'Raw counts'!J$1246*10000</f>
        <v>0</v>
      </c>
      <c r="K913">
        <f>'Raw counts'!K913/'Raw counts'!K$1246*10000</f>
        <v>0</v>
      </c>
      <c r="L913">
        <f>'Raw counts'!L913/'Raw counts'!L$1246*10000</f>
        <v>0</v>
      </c>
      <c r="M913">
        <f>'Raw counts'!M913/'Raw counts'!M$1246*10000</f>
        <v>0</v>
      </c>
      <c r="N913">
        <f>'Raw counts'!N913/'Raw counts'!N$1246*10000</f>
        <v>0</v>
      </c>
      <c r="O913">
        <f>'Raw counts'!O913/'Raw counts'!O$1246*10000</f>
        <v>0</v>
      </c>
      <c r="P913">
        <f>'Raw counts'!P913/'Raw counts'!P$1246*10000</f>
        <v>0</v>
      </c>
      <c r="Q913">
        <f>'Raw counts'!Q913/'Raw counts'!Q$1246*10000</f>
        <v>0</v>
      </c>
      <c r="R913">
        <f>'Raw counts'!R913/'Raw counts'!R$1246*10000</f>
        <v>0</v>
      </c>
      <c r="S913">
        <f>'Raw counts'!S913/'Raw counts'!S$1246*10000</f>
        <v>0</v>
      </c>
      <c r="T913">
        <f>'Raw counts'!T913/'Raw counts'!T$1246*10000</f>
        <v>0</v>
      </c>
      <c r="U913">
        <f t="shared" si="56"/>
        <v>0</v>
      </c>
      <c r="V913" t="str">
        <f t="shared" si="57"/>
        <v/>
      </c>
      <c r="W913">
        <f t="shared" si="58"/>
        <v>0</v>
      </c>
      <c r="X913">
        <f t="shared" si="59"/>
        <v>0</v>
      </c>
    </row>
    <row r="914" spans="1:24" x14ac:dyDescent="0.25">
      <c r="A914">
        <v>922</v>
      </c>
      <c r="B914" t="s">
        <v>1035</v>
      </c>
      <c r="C914">
        <v>28700</v>
      </c>
      <c r="D914">
        <v>315</v>
      </c>
      <c r="E914">
        <f>'Raw counts'!E914/'Raw counts'!E$1246*10000</f>
        <v>0</v>
      </c>
      <c r="F914">
        <f>'Raw counts'!F914/'Raw counts'!F$1246*10000</f>
        <v>0</v>
      </c>
      <c r="G914">
        <f>'Raw counts'!G914/'Raw counts'!G$1246*10000</f>
        <v>0</v>
      </c>
      <c r="H914">
        <f>'Raw counts'!H914/'Raw counts'!H$1246*10000</f>
        <v>0</v>
      </c>
      <c r="I914">
        <f>'Raw counts'!I914/'Raw counts'!I$1246*10000</f>
        <v>0</v>
      </c>
      <c r="J914">
        <f>'Raw counts'!J914/'Raw counts'!J$1246*10000</f>
        <v>0</v>
      </c>
      <c r="K914">
        <f>'Raw counts'!K914/'Raw counts'!K$1246*10000</f>
        <v>0</v>
      </c>
      <c r="L914">
        <f>'Raw counts'!L914/'Raw counts'!L$1246*10000</f>
        <v>0</v>
      </c>
      <c r="M914">
        <f>'Raw counts'!M914/'Raw counts'!M$1246*10000</f>
        <v>0</v>
      </c>
      <c r="N914">
        <f>'Raw counts'!N914/'Raw counts'!N$1246*10000</f>
        <v>0</v>
      </c>
      <c r="O914">
        <f>'Raw counts'!O914/'Raw counts'!O$1246*10000</f>
        <v>0</v>
      </c>
      <c r="P914">
        <f>'Raw counts'!P914/'Raw counts'!P$1246*10000</f>
        <v>0</v>
      </c>
      <c r="Q914">
        <f>'Raw counts'!Q914/'Raw counts'!Q$1246*10000</f>
        <v>0</v>
      </c>
      <c r="R914">
        <f>'Raw counts'!R914/'Raw counts'!R$1246*10000</f>
        <v>0</v>
      </c>
      <c r="S914">
        <f>'Raw counts'!S914/'Raw counts'!S$1246*10000</f>
        <v>0</v>
      </c>
      <c r="T914">
        <f>'Raw counts'!T914/'Raw counts'!T$1246*10000</f>
        <v>0</v>
      </c>
      <c r="U914">
        <f t="shared" si="56"/>
        <v>0</v>
      </c>
      <c r="V914" t="str">
        <f t="shared" si="57"/>
        <v/>
      </c>
      <c r="W914">
        <f t="shared" si="58"/>
        <v>0</v>
      </c>
      <c r="X914">
        <f t="shared" si="59"/>
        <v>0</v>
      </c>
    </row>
    <row r="915" spans="1:24" x14ac:dyDescent="0.25">
      <c r="A915">
        <v>923</v>
      </c>
      <c r="B915" t="s">
        <v>1036</v>
      </c>
      <c r="C915">
        <v>86500</v>
      </c>
      <c r="D915">
        <v>890</v>
      </c>
      <c r="E915">
        <f>'Raw counts'!E915/'Raw counts'!E$1246*10000</f>
        <v>0</v>
      </c>
      <c r="F915">
        <f>'Raw counts'!F915/'Raw counts'!F$1246*10000</f>
        <v>0</v>
      </c>
      <c r="G915">
        <f>'Raw counts'!G915/'Raw counts'!G$1246*10000</f>
        <v>0</v>
      </c>
      <c r="H915">
        <f>'Raw counts'!H915/'Raw counts'!H$1246*10000</f>
        <v>0</v>
      </c>
      <c r="I915">
        <f>'Raw counts'!I915/'Raw counts'!I$1246*10000</f>
        <v>0</v>
      </c>
      <c r="J915">
        <f>'Raw counts'!J915/'Raw counts'!J$1246*10000</f>
        <v>0</v>
      </c>
      <c r="K915">
        <f>'Raw counts'!K915/'Raw counts'!K$1246*10000</f>
        <v>0</v>
      </c>
      <c r="L915">
        <f>'Raw counts'!L915/'Raw counts'!L$1246*10000</f>
        <v>0</v>
      </c>
      <c r="M915">
        <f>'Raw counts'!M915/'Raw counts'!M$1246*10000</f>
        <v>0</v>
      </c>
      <c r="N915">
        <f>'Raw counts'!N915/'Raw counts'!N$1246*10000</f>
        <v>0</v>
      </c>
      <c r="O915">
        <f>'Raw counts'!O915/'Raw counts'!O$1246*10000</f>
        <v>0</v>
      </c>
      <c r="P915">
        <f>'Raw counts'!P915/'Raw counts'!P$1246*10000</f>
        <v>0</v>
      </c>
      <c r="Q915">
        <f>'Raw counts'!Q915/'Raw counts'!Q$1246*10000</f>
        <v>0</v>
      </c>
      <c r="R915">
        <f>'Raw counts'!R915/'Raw counts'!R$1246*10000</f>
        <v>0</v>
      </c>
      <c r="S915">
        <f>'Raw counts'!S915/'Raw counts'!S$1246*10000</f>
        <v>0</v>
      </c>
      <c r="T915">
        <f>'Raw counts'!T915/'Raw counts'!T$1246*10000</f>
        <v>0</v>
      </c>
      <c r="U915">
        <f t="shared" si="56"/>
        <v>0</v>
      </c>
      <c r="V915" t="str">
        <f t="shared" si="57"/>
        <v/>
      </c>
      <c r="W915">
        <f t="shared" si="58"/>
        <v>0</v>
      </c>
      <c r="X915">
        <f t="shared" si="59"/>
        <v>0</v>
      </c>
    </row>
    <row r="916" spans="1:24" x14ac:dyDescent="0.25">
      <c r="A916">
        <v>924</v>
      </c>
      <c r="B916" t="s">
        <v>390</v>
      </c>
      <c r="C916">
        <v>107100</v>
      </c>
      <c r="D916">
        <v>784</v>
      </c>
      <c r="E916">
        <f>'Raw counts'!E916/'Raw counts'!E$1246*10000</f>
        <v>15.427335712994088</v>
      </c>
      <c r="F916">
        <f>'Raw counts'!F916/'Raw counts'!F$1246*10000</f>
        <v>31.508324704311395</v>
      </c>
      <c r="G916">
        <f>'Raw counts'!G916/'Raw counts'!G$1246*10000</f>
        <v>12.62043339907199</v>
      </c>
      <c r="H916">
        <f>'Raw counts'!H916/'Raw counts'!H$1246*10000</f>
        <v>14.324832927211755</v>
      </c>
      <c r="I916">
        <f>'Raw counts'!I916/'Raw counts'!I$1246*10000</f>
        <v>15.283920201729739</v>
      </c>
      <c r="J916">
        <f>'Raw counts'!J916/'Raw counts'!J$1246*10000</f>
        <v>25.855989501953417</v>
      </c>
      <c r="K916">
        <f>'Raw counts'!K916/'Raw counts'!K$1246*10000</f>
        <v>23.217830637097506</v>
      </c>
      <c r="L916">
        <f>'Raw counts'!L916/'Raw counts'!L$1246*10000</f>
        <v>37.553640790200241</v>
      </c>
      <c r="M916">
        <f>'Raw counts'!M916/'Raw counts'!M$1246*10000</f>
        <v>33.792164548404891</v>
      </c>
      <c r="N916">
        <f>'Raw counts'!N916/'Raw counts'!N$1246*10000</f>
        <v>51.389032616160378</v>
      </c>
      <c r="O916">
        <f>'Raw counts'!O916/'Raw counts'!O$1246*10000</f>
        <v>21.959201068825536</v>
      </c>
      <c r="P916">
        <f>'Raw counts'!P916/'Raw counts'!P$1246*10000</f>
        <v>26.400193087180355</v>
      </c>
      <c r="Q916">
        <f>'Raw counts'!Q916/'Raw counts'!Q$1246*10000</f>
        <v>13.02738682644013</v>
      </c>
      <c r="R916">
        <f>'Raw counts'!R916/'Raw counts'!R$1246*10000</f>
        <v>23.536106071165012</v>
      </c>
      <c r="S916">
        <f>'Raw counts'!S916/'Raw counts'!S$1246*10000</f>
        <v>24.985916051172151</v>
      </c>
      <c r="T916">
        <f>'Raw counts'!T916/'Raw counts'!T$1246*10000</f>
        <v>10.969335689658585</v>
      </c>
      <c r="U916">
        <f t="shared" si="56"/>
        <v>1</v>
      </c>
      <c r="V916">
        <f t="shared" si="57"/>
        <v>0.3037234415324982</v>
      </c>
      <c r="W916">
        <f t="shared" si="58"/>
        <v>26.097350503913539</v>
      </c>
      <c r="X916">
        <f t="shared" si="59"/>
        <v>20.146356465740297</v>
      </c>
    </row>
    <row r="917" spans="1:24" x14ac:dyDescent="0.25">
      <c r="A917">
        <v>925</v>
      </c>
      <c r="B917" t="s">
        <v>1037</v>
      </c>
      <c r="C917">
        <v>101900</v>
      </c>
      <c r="D917">
        <v>967</v>
      </c>
      <c r="E917">
        <f>'Raw counts'!E917/'Raw counts'!E$1246*10000</f>
        <v>0</v>
      </c>
      <c r="F917">
        <f>'Raw counts'!F917/'Raw counts'!F$1246*10000</f>
        <v>0</v>
      </c>
      <c r="G917">
        <f>'Raw counts'!G917/'Raw counts'!G$1246*10000</f>
        <v>0</v>
      </c>
      <c r="H917">
        <f>'Raw counts'!H917/'Raw counts'!H$1246*10000</f>
        <v>0</v>
      </c>
      <c r="I917">
        <f>'Raw counts'!I917/'Raw counts'!I$1246*10000</f>
        <v>0</v>
      </c>
      <c r="J917">
        <f>'Raw counts'!J917/'Raw counts'!J$1246*10000</f>
        <v>0</v>
      </c>
      <c r="K917">
        <f>'Raw counts'!K917/'Raw counts'!K$1246*10000</f>
        <v>0</v>
      </c>
      <c r="L917">
        <f>'Raw counts'!L917/'Raw counts'!L$1246*10000</f>
        <v>0</v>
      </c>
      <c r="M917">
        <f>'Raw counts'!M917/'Raw counts'!M$1246*10000</f>
        <v>0</v>
      </c>
      <c r="N917">
        <f>'Raw counts'!N917/'Raw counts'!N$1246*10000</f>
        <v>0</v>
      </c>
      <c r="O917">
        <f>'Raw counts'!O917/'Raw counts'!O$1246*10000</f>
        <v>0</v>
      </c>
      <c r="P917">
        <f>'Raw counts'!P917/'Raw counts'!P$1246*10000</f>
        <v>0</v>
      </c>
      <c r="Q917">
        <f>'Raw counts'!Q917/'Raw counts'!Q$1246*10000</f>
        <v>0</v>
      </c>
      <c r="R917">
        <f>'Raw counts'!R917/'Raw counts'!R$1246*10000</f>
        <v>0</v>
      </c>
      <c r="S917">
        <f>'Raw counts'!S917/'Raw counts'!S$1246*10000</f>
        <v>0</v>
      </c>
      <c r="T917">
        <f>'Raw counts'!T917/'Raw counts'!T$1246*10000</f>
        <v>0</v>
      </c>
      <c r="U917">
        <f t="shared" si="56"/>
        <v>0</v>
      </c>
      <c r="V917" t="str">
        <f t="shared" si="57"/>
        <v/>
      </c>
      <c r="W917">
        <f t="shared" si="58"/>
        <v>0</v>
      </c>
      <c r="X917">
        <f t="shared" si="59"/>
        <v>0</v>
      </c>
    </row>
    <row r="918" spans="1:24" x14ac:dyDescent="0.25">
      <c r="A918">
        <v>926</v>
      </c>
      <c r="B918" t="s">
        <v>391</v>
      </c>
      <c r="C918">
        <v>42700</v>
      </c>
      <c r="D918">
        <v>909</v>
      </c>
      <c r="E918">
        <f>'Raw counts'!E918/'Raw counts'!E$1246*10000</f>
        <v>31.241097946737547</v>
      </c>
      <c r="F918">
        <f>'Raw counts'!F918/'Raw counts'!F$1246*10000</f>
        <v>31.668864647357488</v>
      </c>
      <c r="G918">
        <f>'Raw counts'!G918/'Raw counts'!G$1246*10000</f>
        <v>30.928739925348523</v>
      </c>
      <c r="H918">
        <f>'Raw counts'!H918/'Raw counts'!H$1246*10000</f>
        <v>21.592800791333929</v>
      </c>
      <c r="I918">
        <f>'Raw counts'!I918/'Raw counts'!I$1246*10000</f>
        <v>32.154757007615508</v>
      </c>
      <c r="J918">
        <f>'Raw counts'!J918/'Raw counts'!J$1246*10000</f>
        <v>32.908167235989339</v>
      </c>
      <c r="K918">
        <f>'Raw counts'!K918/'Raw counts'!K$1246*10000</f>
        <v>40.846726543921228</v>
      </c>
      <c r="L918">
        <f>'Raw counts'!L918/'Raw counts'!L$1246*10000</f>
        <v>20.18779533808452</v>
      </c>
      <c r="M918">
        <f>'Raw counts'!M918/'Raw counts'!M$1246*10000</f>
        <v>73.457891501918496</v>
      </c>
      <c r="N918">
        <f>'Raw counts'!N918/'Raw counts'!N$1246*10000</f>
        <v>16.235955232352122</v>
      </c>
      <c r="O918">
        <f>'Raw counts'!O918/'Raw counts'!O$1246*10000</f>
        <v>25.182123875182256</v>
      </c>
      <c r="P918">
        <f>'Raw counts'!P918/'Raw counts'!P$1246*10000</f>
        <v>24.300121177135097</v>
      </c>
      <c r="Q918">
        <f>'Raw counts'!Q918/'Raw counts'!Q$1246*10000</f>
        <v>36.21037192642855</v>
      </c>
      <c r="R918">
        <f>'Raw counts'!R918/'Raw counts'!R$1246*10000</f>
        <v>27.788319867133726</v>
      </c>
      <c r="S918">
        <f>'Raw counts'!S918/'Raw counts'!S$1246*10000</f>
        <v>36.734335676411725</v>
      </c>
      <c r="T918">
        <f>'Raw counts'!T918/'Raw counts'!T$1246*10000</f>
        <v>22.402837419700983</v>
      </c>
      <c r="U918">
        <f t="shared" si="56"/>
        <v>1</v>
      </c>
      <c r="V918">
        <f t="shared" si="57"/>
        <v>0.53647790865752154</v>
      </c>
      <c r="W918">
        <f t="shared" si="58"/>
        <v>33.122279617065871</v>
      </c>
      <c r="X918">
        <f t="shared" si="59"/>
        <v>28.769684990332053</v>
      </c>
    </row>
    <row r="919" spans="1:24" x14ac:dyDescent="0.25">
      <c r="A919">
        <v>927</v>
      </c>
      <c r="B919" t="s">
        <v>392</v>
      </c>
      <c r="C919">
        <v>19400</v>
      </c>
      <c r="D919">
        <v>39</v>
      </c>
      <c r="E919">
        <f>'Raw counts'!E919/'Raw counts'!E$1246*10000</f>
        <v>3.3539840326579955</v>
      </c>
      <c r="F919">
        <f>'Raw counts'!F919/'Raw counts'!F$1246*10000</f>
        <v>2.4128209087221824</v>
      </c>
      <c r="G919">
        <f>'Raw counts'!G919/'Raw counts'!G$1246*10000</f>
        <v>1.9637295190697477</v>
      </c>
      <c r="H919">
        <f>'Raw counts'!H919/'Raw counts'!H$1246*10000</f>
        <v>3.7395353325773844</v>
      </c>
      <c r="I919">
        <f>'Raw counts'!I919/'Raw counts'!I$1246*10000</f>
        <v>1.7613648833363063</v>
      </c>
      <c r="J919">
        <f>'Raw counts'!J919/'Raw counts'!J$1246*10000</f>
        <v>2.9513782876737755</v>
      </c>
      <c r="K919">
        <f>'Raw counts'!K919/'Raw counts'!K$1246*10000</f>
        <v>1.1611847603297061</v>
      </c>
      <c r="L919">
        <f>'Raw counts'!L919/'Raw counts'!L$1246*10000</f>
        <v>2.8897852197661309</v>
      </c>
      <c r="M919">
        <f>'Raw counts'!M919/'Raw counts'!M$1246*10000</f>
        <v>1.7646261507365821</v>
      </c>
      <c r="N919">
        <f>'Raw counts'!N919/'Raw counts'!N$1246*10000</f>
        <v>1.6149718869456964</v>
      </c>
      <c r="O919">
        <f>'Raw counts'!O919/'Raw counts'!O$1246*10000</f>
        <v>1.3439897573833226</v>
      </c>
      <c r="P919">
        <f>'Raw counts'!P919/'Raw counts'!P$1246*10000</f>
        <v>3.448696288297076</v>
      </c>
      <c r="Q919">
        <f>'Raw counts'!Q919/'Raw counts'!Q$1246*10000</f>
        <v>3.1351186451120219</v>
      </c>
      <c r="R919">
        <f>'Raw counts'!R919/'Raw counts'!R$1246*10000</f>
        <v>3.3534971120381303</v>
      </c>
      <c r="S919">
        <f>'Raw counts'!S919/'Raw counts'!S$1246*10000</f>
        <v>2.3043888132397612</v>
      </c>
      <c r="T919">
        <f>'Raw counts'!T919/'Raw counts'!T$1246*10000</f>
        <v>2.491479481471925</v>
      </c>
      <c r="U919">
        <f t="shared" si="56"/>
        <v>1</v>
      </c>
      <c r="V919">
        <f t="shared" si="57"/>
        <v>0.46911221851738627</v>
      </c>
      <c r="W919">
        <f t="shared" si="58"/>
        <v>2.3613380981815508</v>
      </c>
      <c r="X919">
        <f t="shared" si="59"/>
        <v>2.6795283495903726</v>
      </c>
    </row>
    <row r="920" spans="1:24" x14ac:dyDescent="0.25">
      <c r="A920">
        <v>928</v>
      </c>
      <c r="B920" t="s">
        <v>393</v>
      </c>
      <c r="C920">
        <v>56300</v>
      </c>
      <c r="D920">
        <v>645</v>
      </c>
      <c r="E920">
        <f>'Raw counts'!E920/'Raw counts'!E$1246*10000</f>
        <v>18.498931134335233</v>
      </c>
      <c r="F920">
        <f>'Raw counts'!F920/'Raw counts'!F$1246*10000</f>
        <v>2.4175426717529498</v>
      </c>
      <c r="G920">
        <f>'Raw counts'!G920/'Raw counts'!G$1246*10000</f>
        <v>3.4166910066642835</v>
      </c>
      <c r="H920">
        <f>'Raw counts'!H920/'Raw counts'!H$1246*10000</f>
        <v>0.21110280103259427</v>
      </c>
      <c r="I920">
        <f>'Raw counts'!I920/'Raw counts'!I$1246*10000</f>
        <v>1.3618220503750358</v>
      </c>
      <c r="J920">
        <f>'Raw counts'!J920/'Raw counts'!J$1246*10000</f>
        <v>10.105327686801891</v>
      </c>
      <c r="K920">
        <f>'Raw counts'!K920/'Raw counts'!K$1246*10000</f>
        <v>2.0232764763320636</v>
      </c>
      <c r="L920">
        <f>'Raw counts'!L920/'Raw counts'!L$1246*10000</f>
        <v>13.960511695489901</v>
      </c>
      <c r="M920">
        <f>'Raw counts'!M920/'Raw counts'!M$1246*10000</f>
        <v>12.932067008055048</v>
      </c>
      <c r="N920">
        <f>'Raw counts'!N920/'Raw counts'!N$1246*10000</f>
        <v>3.2221041045372871</v>
      </c>
      <c r="O920">
        <f>'Raw counts'!O920/'Raw counts'!O$1246*10000</f>
        <v>5.8490080559807103</v>
      </c>
      <c r="P920">
        <f>'Raw counts'!P920/'Raw counts'!P$1246*10000</f>
        <v>2.7470134937084931</v>
      </c>
      <c r="Q920">
        <f>'Raw counts'!Q920/'Raw counts'!Q$1246*10000</f>
        <v>4.9784292906533221</v>
      </c>
      <c r="R920">
        <f>'Raw counts'!R920/'Raw counts'!R$1246*10000</f>
        <v>14.610565518757245</v>
      </c>
      <c r="S920">
        <f>'Raw counts'!S920/'Raw counts'!S$1246*10000</f>
        <v>11.652167512647244</v>
      </c>
      <c r="T920">
        <f>'Raw counts'!T920/'Raw counts'!T$1246*10000</f>
        <v>0.34129855910574319</v>
      </c>
      <c r="U920">
        <f t="shared" si="56"/>
        <v>1</v>
      </c>
      <c r="V920">
        <f t="shared" si="57"/>
        <v>0.97056849795413203</v>
      </c>
      <c r="W920">
        <f t="shared" si="58"/>
        <v>6.8149376635376289</v>
      </c>
      <c r="X920">
        <f t="shared" si="59"/>
        <v>6.6964137384754601</v>
      </c>
    </row>
    <row r="921" spans="1:24" x14ac:dyDescent="0.25">
      <c r="A921">
        <v>929</v>
      </c>
      <c r="B921" t="s">
        <v>394</v>
      </c>
      <c r="C921">
        <v>4100</v>
      </c>
      <c r="D921">
        <v>353</v>
      </c>
      <c r="E921">
        <f>'Raw counts'!E921/'Raw counts'!E$1246*10000</f>
        <v>3.5174721760519594</v>
      </c>
      <c r="F921">
        <f>'Raw counts'!F921/'Raw counts'!F$1246*10000</f>
        <v>3.886010974321636</v>
      </c>
      <c r="G921">
        <f>'Raw counts'!G921/'Raw counts'!G$1246*10000</f>
        <v>7.1953826569954638</v>
      </c>
      <c r="H921">
        <f>'Raw counts'!H921/'Raw counts'!H$1246*10000</f>
        <v>3.1303529638833263</v>
      </c>
      <c r="I921">
        <f>'Raw counts'!I921/'Raw counts'!I$1246*10000</f>
        <v>4.1586218811039313</v>
      </c>
      <c r="J921">
        <f>'Raw counts'!J921/'Raw counts'!J$1246*10000</f>
        <v>2.2808826117722281</v>
      </c>
      <c r="K921">
        <f>'Raw counts'!K921/'Raw counts'!K$1246*10000</f>
        <v>1.1025390653635592</v>
      </c>
      <c r="L921">
        <f>'Raw counts'!L921/'Raw counts'!L$1246*10000</f>
        <v>1.5534291439587886</v>
      </c>
      <c r="M921">
        <f>'Raw counts'!M921/'Raw counts'!M$1246*10000</f>
        <v>5.2853536881965271</v>
      </c>
      <c r="N921">
        <f>'Raw counts'!N921/'Raw counts'!N$1246*10000</f>
        <v>4.6254049189221398</v>
      </c>
      <c r="O921">
        <f>'Raw counts'!O921/'Raw counts'!O$1246*10000</f>
        <v>5.0974348363913524</v>
      </c>
      <c r="P921">
        <f>'Raw counts'!P921/'Raw counts'!P$1246*10000</f>
        <v>3.3193079715644291</v>
      </c>
      <c r="Q921">
        <f>'Raw counts'!Q921/'Raw counts'!Q$1246*10000</f>
        <v>2.6581433837320629</v>
      </c>
      <c r="R921">
        <f>'Raw counts'!R921/'Raw counts'!R$1246*10000</f>
        <v>1.8487886069429202</v>
      </c>
      <c r="S921">
        <f>'Raw counts'!S921/'Raw counts'!S$1246*10000</f>
        <v>2.2024748116714181</v>
      </c>
      <c r="T921">
        <f>'Raw counts'!T921/'Raw counts'!T$1246*10000</f>
        <v>6.9147088074823566</v>
      </c>
      <c r="U921">
        <f t="shared" si="56"/>
        <v>1</v>
      </c>
      <c r="V921">
        <f t="shared" si="57"/>
        <v>0.99994419039797833</v>
      </c>
      <c r="W921">
        <f t="shared" si="58"/>
        <v>3.6735450080569563</v>
      </c>
      <c r="X921">
        <f t="shared" si="59"/>
        <v>3.6734764029640901</v>
      </c>
    </row>
    <row r="922" spans="1:24" x14ac:dyDescent="0.25">
      <c r="A922">
        <v>930</v>
      </c>
      <c r="B922" t="s">
        <v>395</v>
      </c>
      <c r="C922">
        <v>68800</v>
      </c>
      <c r="D922">
        <v>51</v>
      </c>
      <c r="E922">
        <f>'Raw counts'!E922/'Raw counts'!E$1246*10000</f>
        <v>9.0116646313218514</v>
      </c>
      <c r="F922">
        <f>'Raw counts'!F922/'Raw counts'!F$1246*10000</f>
        <v>3.3477299888141432</v>
      </c>
      <c r="G922">
        <f>'Raw counts'!G922/'Raw counts'!G$1246*10000</f>
        <v>19.295130198738352</v>
      </c>
      <c r="H922">
        <f>'Raw counts'!H922/'Raw counts'!H$1246*10000</f>
        <v>6.9844869598784047</v>
      </c>
      <c r="I922">
        <f>'Raw counts'!I922/'Raw counts'!I$1246*10000</f>
        <v>20.354175025646711</v>
      </c>
      <c r="J922">
        <f>'Raw counts'!J922/'Raw counts'!J$1246*10000</f>
        <v>5.8009849102553517</v>
      </c>
      <c r="K922">
        <f>'Raw counts'!K922/'Raw counts'!K$1246*10000</f>
        <v>3.3134817655872926</v>
      </c>
      <c r="L922">
        <f>'Raw counts'!L922/'Raw counts'!L$1246*10000</f>
        <v>7.9842187879453901</v>
      </c>
      <c r="M922">
        <f>'Raw counts'!M922/'Raw counts'!M$1246*10000</f>
        <v>2.1397157673182714</v>
      </c>
      <c r="N922">
        <f>'Raw counts'!N922/'Raw counts'!N$1246*10000</f>
        <v>4.7038016124631925</v>
      </c>
      <c r="O922">
        <f>'Raw counts'!O922/'Raw counts'!O$1246*10000</f>
        <v>5.6544832226752293</v>
      </c>
      <c r="P922">
        <f>'Raw counts'!P922/'Raw counts'!P$1246*10000</f>
        <v>11.221948239696832</v>
      </c>
      <c r="Q922">
        <f>'Raw counts'!Q922/'Raw counts'!Q$1246*10000</f>
        <v>4.4567375985189921</v>
      </c>
      <c r="R922">
        <f>'Raw counts'!R922/'Raw counts'!R$1246*10000</f>
        <v>10.892446209238706</v>
      </c>
      <c r="S922">
        <f>'Raw counts'!S922/'Raw counts'!S$1246*10000</f>
        <v>8.0568680128751353</v>
      </c>
      <c r="T922">
        <f>'Raw counts'!T922/'Raw counts'!T$1246*10000</f>
        <v>2.0887471817271481</v>
      </c>
      <c r="U922">
        <f t="shared" si="56"/>
        <v>1</v>
      </c>
      <c r="V922">
        <f t="shared" si="57"/>
        <v>0.67749857282201265</v>
      </c>
      <c r="W922">
        <f t="shared" si="58"/>
        <v>8.2935389647968982</v>
      </c>
      <c r="X922">
        <f t="shared" si="59"/>
        <v>7.0618717441220076</v>
      </c>
    </row>
    <row r="923" spans="1:24" x14ac:dyDescent="0.25">
      <c r="A923">
        <v>931</v>
      </c>
      <c r="B923" t="s">
        <v>396</v>
      </c>
      <c r="C923">
        <v>87500</v>
      </c>
      <c r="D923">
        <v>987</v>
      </c>
      <c r="E923">
        <f>'Raw counts'!E923/'Raw counts'!E$1246*10000</f>
        <v>1.9569035345641184</v>
      </c>
      <c r="F923">
        <f>'Raw counts'!F923/'Raw counts'!F$1246*10000</f>
        <v>9.2735425924273311</v>
      </c>
      <c r="G923">
        <f>'Raw counts'!G923/'Raw counts'!G$1246*10000</f>
        <v>5.5539824781770637</v>
      </c>
      <c r="H923">
        <f>'Raw counts'!H923/'Raw counts'!H$1246*10000</f>
        <v>1.2063017201862529E-2</v>
      </c>
      <c r="I923">
        <f>'Raw counts'!I923/'Raw counts'!I$1246*10000</f>
        <v>10.34309474623684</v>
      </c>
      <c r="J923">
        <f>'Raw counts'!J923/'Raw counts'!J$1246*10000</f>
        <v>3.3764246536470774</v>
      </c>
      <c r="K923">
        <f>'Raw counts'!K923/'Raw counts'!K$1246*10000</f>
        <v>0.53954039368855033</v>
      </c>
      <c r="L923">
        <f>'Raw counts'!L923/'Raw counts'!L$1246*10000</f>
        <v>25.865612776920791</v>
      </c>
      <c r="M923">
        <f>'Raw counts'!M923/'Raw counts'!M$1246*10000</f>
        <v>6.845385502615823</v>
      </c>
      <c r="N923">
        <f>'Raw counts'!N923/'Raw counts'!N$1246*10000</f>
        <v>11.688947006971034</v>
      </c>
      <c r="O923">
        <f>'Raw counts'!O923/'Raw counts'!O$1246*10000</f>
        <v>3.3997635639071553</v>
      </c>
      <c r="P923">
        <f>'Raw counts'!P923/'Raw counts'!P$1246*10000</f>
        <v>6.3450039936201605</v>
      </c>
      <c r="Q923">
        <f>'Raw counts'!Q923/'Raw counts'!Q$1246*10000</f>
        <v>4.0443527371175687</v>
      </c>
      <c r="R923">
        <f>'Raw counts'!R923/'Raw counts'!R$1246*10000</f>
        <v>5.1098462886339044</v>
      </c>
      <c r="S923">
        <f>'Raw counts'!S923/'Raw counts'!S$1246*10000</f>
        <v>9.7497728167048372</v>
      </c>
      <c r="T923">
        <f>'Raw counts'!T923/'Raw counts'!T$1246*10000</f>
        <v>0</v>
      </c>
      <c r="U923">
        <f t="shared" si="56"/>
        <v>1</v>
      </c>
      <c r="V923">
        <f t="shared" si="57"/>
        <v>0.41655263411335686</v>
      </c>
      <c r="W923">
        <f t="shared" si="58"/>
        <v>7.5455496702450491</v>
      </c>
      <c r="X923">
        <f t="shared" si="59"/>
        <v>4.7747898999972707</v>
      </c>
    </row>
    <row r="924" spans="1:24" x14ac:dyDescent="0.25">
      <c r="A924">
        <v>932</v>
      </c>
      <c r="B924" t="s">
        <v>1038</v>
      </c>
      <c r="C924">
        <v>102100</v>
      </c>
      <c r="D924">
        <v>792</v>
      </c>
      <c r="E924">
        <f>'Raw counts'!E924/'Raw counts'!E$1246*10000</f>
        <v>0</v>
      </c>
      <c r="F924">
        <f>'Raw counts'!F924/'Raw counts'!F$1246*10000</f>
        <v>0</v>
      </c>
      <c r="G924">
        <f>'Raw counts'!G924/'Raw counts'!G$1246*10000</f>
        <v>0</v>
      </c>
      <c r="H924">
        <f>'Raw counts'!H924/'Raw counts'!H$1246*10000</f>
        <v>0</v>
      </c>
      <c r="I924">
        <f>'Raw counts'!I924/'Raw counts'!I$1246*10000</f>
        <v>0</v>
      </c>
      <c r="J924">
        <f>'Raw counts'!J924/'Raw counts'!J$1246*10000</f>
        <v>0</v>
      </c>
      <c r="K924">
        <f>'Raw counts'!K924/'Raw counts'!K$1246*10000</f>
        <v>0</v>
      </c>
      <c r="L924">
        <f>'Raw counts'!L924/'Raw counts'!L$1246*10000</f>
        <v>0</v>
      </c>
      <c r="M924">
        <f>'Raw counts'!M924/'Raw counts'!M$1246*10000</f>
        <v>0</v>
      </c>
      <c r="N924">
        <f>'Raw counts'!N924/'Raw counts'!N$1246*10000</f>
        <v>0</v>
      </c>
      <c r="O924">
        <f>'Raw counts'!O924/'Raw counts'!O$1246*10000</f>
        <v>0</v>
      </c>
      <c r="P924">
        <f>'Raw counts'!P924/'Raw counts'!P$1246*10000</f>
        <v>0</v>
      </c>
      <c r="Q924">
        <f>'Raw counts'!Q924/'Raw counts'!Q$1246*10000</f>
        <v>0</v>
      </c>
      <c r="R924">
        <f>'Raw counts'!R924/'Raw counts'!R$1246*10000</f>
        <v>0</v>
      </c>
      <c r="S924">
        <f>'Raw counts'!S924/'Raw counts'!S$1246*10000</f>
        <v>0</v>
      </c>
      <c r="T924">
        <f>'Raw counts'!T924/'Raw counts'!T$1246*10000</f>
        <v>0</v>
      </c>
      <c r="U924">
        <f t="shared" si="56"/>
        <v>0</v>
      </c>
      <c r="V924" t="str">
        <f t="shared" si="57"/>
        <v/>
      </c>
      <c r="W924">
        <f t="shared" si="58"/>
        <v>0</v>
      </c>
      <c r="X924">
        <f t="shared" si="59"/>
        <v>0</v>
      </c>
    </row>
    <row r="925" spans="1:24" x14ac:dyDescent="0.25">
      <c r="A925">
        <v>933</v>
      </c>
      <c r="B925" t="s">
        <v>1039</v>
      </c>
      <c r="C925">
        <v>100400</v>
      </c>
      <c r="D925">
        <v>967</v>
      </c>
      <c r="E925">
        <f>'Raw counts'!E925/'Raw counts'!E$1246*10000</f>
        <v>0</v>
      </c>
      <c r="F925">
        <f>'Raw counts'!F925/'Raw counts'!F$1246*10000</f>
        <v>0</v>
      </c>
      <c r="G925">
        <f>'Raw counts'!G925/'Raw counts'!G$1246*10000</f>
        <v>0</v>
      </c>
      <c r="H925">
        <f>'Raw counts'!H925/'Raw counts'!H$1246*10000</f>
        <v>0</v>
      </c>
      <c r="I925">
        <f>'Raw counts'!I925/'Raw counts'!I$1246*10000</f>
        <v>0</v>
      </c>
      <c r="J925">
        <f>'Raw counts'!J925/'Raw counts'!J$1246*10000</f>
        <v>0</v>
      </c>
      <c r="K925">
        <f>'Raw counts'!K925/'Raw counts'!K$1246*10000</f>
        <v>0</v>
      </c>
      <c r="L925">
        <f>'Raw counts'!L925/'Raw counts'!L$1246*10000</f>
        <v>0</v>
      </c>
      <c r="M925">
        <f>'Raw counts'!M925/'Raw counts'!M$1246*10000</f>
        <v>0</v>
      </c>
      <c r="N925">
        <f>'Raw counts'!N925/'Raw counts'!N$1246*10000</f>
        <v>0</v>
      </c>
      <c r="O925">
        <f>'Raw counts'!O925/'Raw counts'!O$1246*10000</f>
        <v>0</v>
      </c>
      <c r="P925">
        <f>'Raw counts'!P925/'Raw counts'!P$1246*10000</f>
        <v>0</v>
      </c>
      <c r="Q925">
        <f>'Raw counts'!Q925/'Raw counts'!Q$1246*10000</f>
        <v>0</v>
      </c>
      <c r="R925">
        <f>'Raw counts'!R925/'Raw counts'!R$1246*10000</f>
        <v>0</v>
      </c>
      <c r="S925">
        <f>'Raw counts'!S925/'Raw counts'!S$1246*10000</f>
        <v>0</v>
      </c>
      <c r="T925">
        <f>'Raw counts'!T925/'Raw counts'!T$1246*10000</f>
        <v>0</v>
      </c>
      <c r="U925">
        <f t="shared" si="56"/>
        <v>0</v>
      </c>
      <c r="V925" t="str">
        <f t="shared" si="57"/>
        <v/>
      </c>
      <c r="W925">
        <f t="shared" si="58"/>
        <v>0</v>
      </c>
      <c r="X925">
        <f t="shared" si="59"/>
        <v>0</v>
      </c>
    </row>
    <row r="926" spans="1:24" x14ac:dyDescent="0.25">
      <c r="A926">
        <v>934</v>
      </c>
      <c r="B926" t="s">
        <v>397</v>
      </c>
      <c r="C926">
        <v>43700</v>
      </c>
      <c r="D926">
        <v>909</v>
      </c>
      <c r="E926">
        <f>'Raw counts'!E926/'Raw counts'!E$1246*10000</f>
        <v>1.0601958389790413</v>
      </c>
      <c r="F926">
        <f>'Raw counts'!F926/'Raw counts'!F$1246*10000</f>
        <v>1.6384517716763156</v>
      </c>
      <c r="G926">
        <f>'Raw counts'!G926/'Raw counts'!G$1246*10000</f>
        <v>1.1157554085623564</v>
      </c>
      <c r="H926">
        <f>'Raw counts'!H926/'Raw counts'!H$1246*10000</f>
        <v>0.65140292890057661</v>
      </c>
      <c r="I926">
        <f>'Raw counts'!I926/'Raw counts'!I$1246*10000</f>
        <v>0.81034039361159149</v>
      </c>
      <c r="J926">
        <f>'Raw counts'!J926/'Raw counts'!J$1246*10000</f>
        <v>4.8670802188210534</v>
      </c>
      <c r="K926">
        <f>'Raw counts'!K926/'Raw counts'!K$1246*10000</f>
        <v>1.5717046250927336</v>
      </c>
      <c r="L926">
        <f>'Raw counts'!L926/'Raw counts'!L$1246*10000</f>
        <v>2.4963402837416342</v>
      </c>
      <c r="M926">
        <f>'Raw counts'!M926/'Raw counts'!M$1246*10000</f>
        <v>1.8413490268555639</v>
      </c>
      <c r="N926">
        <f>'Raw counts'!N926/'Raw counts'!N$1246*10000</f>
        <v>1.4189801530930632</v>
      </c>
      <c r="O926">
        <f>'Raw counts'!O926/'Raw counts'!O$1246*10000</f>
        <v>0.95494009077236086</v>
      </c>
      <c r="P926">
        <f>'Raw counts'!P926/'Raw counts'!P$1246*10000</f>
        <v>1.4929421161459202</v>
      </c>
      <c r="Q926">
        <f>'Raw counts'!Q926/'Raw counts'!Q$1246*10000</f>
        <v>0.88439163047534064</v>
      </c>
      <c r="R926">
        <f>'Raw counts'!R926/'Raw counts'!R$1246*10000</f>
        <v>1.525250600727909</v>
      </c>
      <c r="S926">
        <f>'Raw counts'!S926/'Raw counts'!S$1246*10000</f>
        <v>2.1458559219112274</v>
      </c>
      <c r="T926">
        <f>'Raw counts'!T926/'Raw counts'!T$1246*10000</f>
        <v>1.1740670433237566</v>
      </c>
      <c r="U926">
        <f t="shared" si="56"/>
        <v>1</v>
      </c>
      <c r="V926">
        <f t="shared" si="57"/>
        <v>0.47660174913533082</v>
      </c>
      <c r="W926">
        <f t="shared" si="58"/>
        <v>1.7471600649333929</v>
      </c>
      <c r="X926">
        <f t="shared" si="59"/>
        <v>1.3629079005594191</v>
      </c>
    </row>
    <row r="927" spans="1:24" x14ac:dyDescent="0.25">
      <c r="A927">
        <v>935</v>
      </c>
      <c r="B927" t="s">
        <v>398</v>
      </c>
      <c r="C927">
        <v>19000</v>
      </c>
      <c r="D927">
        <v>39</v>
      </c>
      <c r="E927">
        <f>'Raw counts'!E927/'Raw counts'!E$1246*10000</f>
        <v>1.4862558490360393E-2</v>
      </c>
      <c r="F927">
        <f>'Raw counts'!F927/'Raw counts'!F$1246*10000</f>
        <v>0.96796142130733343</v>
      </c>
      <c r="G927">
        <f>'Raw counts'!G927/'Raw counts'!G$1246*10000</f>
        <v>0.42150759879022359</v>
      </c>
      <c r="H927">
        <f>'Raw counts'!H927/'Raw counts'!H$1246*10000</f>
        <v>9.0472629013968978E-2</v>
      </c>
      <c r="I927">
        <f>'Raw counts'!I927/'Raw counts'!I$1246*10000</f>
        <v>0.41642492449484564</v>
      </c>
      <c r="J927">
        <f>'Raw counts'!J927/'Raw counts'!J$1246*10000</f>
        <v>1.9276750682169486</v>
      </c>
      <c r="K927">
        <f>'Raw counts'!K927/'Raw counts'!K$1246*10000</f>
        <v>0.26390562734766049</v>
      </c>
      <c r="L927">
        <f>'Raw counts'!L927/'Raw counts'!L$1246*10000</f>
        <v>1.661965678034512</v>
      </c>
      <c r="M927">
        <f>'Raw counts'!M927/'Raw counts'!M$1246*10000</f>
        <v>2.4125082157413176</v>
      </c>
      <c r="N927">
        <f>'Raw counts'!N927/'Raw counts'!N$1246*10000</f>
        <v>2.7909222900614945</v>
      </c>
      <c r="O927">
        <f>'Raw counts'!O927/'Raw counts'!O$1246*10000</f>
        <v>0.19894585224424186</v>
      </c>
      <c r="P927">
        <f>'Raw counts'!P927/'Raw counts'!P$1246*10000</f>
        <v>0.18910600137848321</v>
      </c>
      <c r="Q927">
        <f>'Raw counts'!Q927/'Raw counts'!Q$1246*10000</f>
        <v>2.0768297839252381</v>
      </c>
      <c r="R927">
        <f>'Raw counts'!R927/'Raw counts'!R$1246*10000</f>
        <v>0.6881602036954203</v>
      </c>
      <c r="S927">
        <f>'Raw counts'!S927/'Raw counts'!S$1246*10000</f>
        <v>1.7381999156378543</v>
      </c>
      <c r="T927">
        <f>'Raw counts'!T927/'Raw counts'!T$1246*10000</f>
        <v>1.9795316428133103</v>
      </c>
      <c r="U927">
        <f t="shared" si="56"/>
        <v>1</v>
      </c>
      <c r="V927">
        <f t="shared" si="57"/>
        <v>0.92505906528436499</v>
      </c>
      <c r="W927">
        <f t="shared" si="58"/>
        <v>1.0968206011498665</v>
      </c>
      <c r="X927">
        <f t="shared" si="59"/>
        <v>1.1451288999490912</v>
      </c>
    </row>
    <row r="928" spans="1:24" x14ac:dyDescent="0.25">
      <c r="A928">
        <v>936</v>
      </c>
      <c r="B928" t="s">
        <v>1040</v>
      </c>
      <c r="C928">
        <v>57600</v>
      </c>
      <c r="D928">
        <v>645</v>
      </c>
      <c r="E928">
        <f>'Raw counts'!E928/'Raw counts'!E$1246*10000</f>
        <v>0</v>
      </c>
      <c r="F928">
        <f>'Raw counts'!F928/'Raw counts'!F$1246*10000</f>
        <v>0</v>
      </c>
      <c r="G928">
        <f>'Raw counts'!G928/'Raw counts'!G$1246*10000</f>
        <v>0</v>
      </c>
      <c r="H928">
        <f>'Raw counts'!H928/'Raw counts'!H$1246*10000</f>
        <v>0</v>
      </c>
      <c r="I928">
        <f>'Raw counts'!I928/'Raw counts'!I$1246*10000</f>
        <v>0</v>
      </c>
      <c r="J928">
        <f>'Raw counts'!J928/'Raw counts'!J$1246*10000</f>
        <v>0</v>
      </c>
      <c r="K928">
        <f>'Raw counts'!K928/'Raw counts'!K$1246*10000</f>
        <v>0</v>
      </c>
      <c r="L928">
        <f>'Raw counts'!L928/'Raw counts'!L$1246*10000</f>
        <v>0</v>
      </c>
      <c r="M928">
        <f>'Raw counts'!M928/'Raw counts'!M$1246*10000</f>
        <v>0</v>
      </c>
      <c r="N928">
        <f>'Raw counts'!N928/'Raw counts'!N$1246*10000</f>
        <v>0</v>
      </c>
      <c r="O928">
        <f>'Raw counts'!O928/'Raw counts'!O$1246*10000</f>
        <v>0</v>
      </c>
      <c r="P928">
        <f>'Raw counts'!P928/'Raw counts'!P$1246*10000</f>
        <v>0</v>
      </c>
      <c r="Q928">
        <f>'Raw counts'!Q928/'Raw counts'!Q$1246*10000</f>
        <v>0</v>
      </c>
      <c r="R928">
        <f>'Raw counts'!R928/'Raw counts'!R$1246*10000</f>
        <v>0</v>
      </c>
      <c r="S928">
        <f>'Raw counts'!S928/'Raw counts'!S$1246*10000</f>
        <v>0</v>
      </c>
      <c r="T928">
        <f>'Raw counts'!T928/'Raw counts'!T$1246*10000</f>
        <v>0</v>
      </c>
      <c r="U928">
        <f t="shared" si="56"/>
        <v>0</v>
      </c>
      <c r="V928" t="str">
        <f t="shared" si="57"/>
        <v/>
      </c>
      <c r="W928">
        <f t="shared" si="58"/>
        <v>0</v>
      </c>
      <c r="X928">
        <f t="shared" si="59"/>
        <v>0</v>
      </c>
    </row>
    <row r="929" spans="1:24" x14ac:dyDescent="0.25">
      <c r="A929">
        <v>937</v>
      </c>
      <c r="B929" t="s">
        <v>1041</v>
      </c>
      <c r="C929">
        <v>13800</v>
      </c>
      <c r="D929">
        <v>669</v>
      </c>
      <c r="E929">
        <f>'Raw counts'!E929/'Raw counts'!E$1246*10000</f>
        <v>0</v>
      </c>
      <c r="F929">
        <f>'Raw counts'!F929/'Raw counts'!F$1246*10000</f>
        <v>0</v>
      </c>
      <c r="G929">
        <f>'Raw counts'!G929/'Raw counts'!G$1246*10000</f>
        <v>0</v>
      </c>
      <c r="H929">
        <f>'Raw counts'!H929/'Raw counts'!H$1246*10000</f>
        <v>0</v>
      </c>
      <c r="I929">
        <f>'Raw counts'!I929/'Raw counts'!I$1246*10000</f>
        <v>0</v>
      </c>
      <c r="J929">
        <f>'Raw counts'!J929/'Raw counts'!J$1246*10000</f>
        <v>0</v>
      </c>
      <c r="K929">
        <f>'Raw counts'!K929/'Raw counts'!K$1246*10000</f>
        <v>0</v>
      </c>
      <c r="L929">
        <f>'Raw counts'!L929/'Raw counts'!L$1246*10000</f>
        <v>0</v>
      </c>
      <c r="M929">
        <f>'Raw counts'!M929/'Raw counts'!M$1246*10000</f>
        <v>0</v>
      </c>
      <c r="N929">
        <f>'Raw counts'!N929/'Raw counts'!N$1246*10000</f>
        <v>0</v>
      </c>
      <c r="O929">
        <f>'Raw counts'!O929/'Raw counts'!O$1246*10000</f>
        <v>0</v>
      </c>
      <c r="P929">
        <f>'Raw counts'!P929/'Raw counts'!P$1246*10000</f>
        <v>0</v>
      </c>
      <c r="Q929">
        <f>'Raw counts'!Q929/'Raw counts'!Q$1246*10000</f>
        <v>0</v>
      </c>
      <c r="R929">
        <f>'Raw counts'!R929/'Raw counts'!R$1246*10000</f>
        <v>0</v>
      </c>
      <c r="S929">
        <f>'Raw counts'!S929/'Raw counts'!S$1246*10000</f>
        <v>0</v>
      </c>
      <c r="T929">
        <f>'Raw counts'!T929/'Raw counts'!T$1246*10000</f>
        <v>0</v>
      </c>
      <c r="U929">
        <f t="shared" si="56"/>
        <v>0</v>
      </c>
      <c r="V929" t="str">
        <f t="shared" si="57"/>
        <v/>
      </c>
      <c r="W929">
        <f t="shared" si="58"/>
        <v>0</v>
      </c>
      <c r="X929">
        <f t="shared" si="59"/>
        <v>0</v>
      </c>
    </row>
    <row r="930" spans="1:24" x14ac:dyDescent="0.25">
      <c r="A930">
        <v>938</v>
      </c>
      <c r="B930" t="s">
        <v>1042</v>
      </c>
      <c r="C930">
        <v>94800</v>
      </c>
      <c r="D930">
        <v>370</v>
      </c>
      <c r="E930">
        <f>'Raw counts'!E930/'Raw counts'!E$1246*10000</f>
        <v>0</v>
      </c>
      <c r="F930">
        <f>'Raw counts'!F930/'Raw counts'!F$1246*10000</f>
        <v>0</v>
      </c>
      <c r="G930">
        <f>'Raw counts'!G930/'Raw counts'!G$1246*10000</f>
        <v>0</v>
      </c>
      <c r="H930">
        <f>'Raw counts'!H930/'Raw counts'!H$1246*10000</f>
        <v>0</v>
      </c>
      <c r="I930">
        <f>'Raw counts'!I930/'Raw counts'!I$1246*10000</f>
        <v>0</v>
      </c>
      <c r="J930">
        <f>'Raw counts'!J930/'Raw counts'!J$1246*10000</f>
        <v>0</v>
      </c>
      <c r="K930">
        <f>'Raw counts'!K930/'Raw counts'!K$1246*10000</f>
        <v>0</v>
      </c>
      <c r="L930">
        <f>'Raw counts'!L930/'Raw counts'!L$1246*10000</f>
        <v>0</v>
      </c>
      <c r="M930">
        <f>'Raw counts'!M930/'Raw counts'!M$1246*10000</f>
        <v>0</v>
      </c>
      <c r="N930">
        <f>'Raw counts'!N930/'Raw counts'!N$1246*10000</f>
        <v>0</v>
      </c>
      <c r="O930">
        <f>'Raw counts'!O930/'Raw counts'!O$1246*10000</f>
        <v>0</v>
      </c>
      <c r="P930">
        <f>'Raw counts'!P930/'Raw counts'!P$1246*10000</f>
        <v>0</v>
      </c>
      <c r="Q930">
        <f>'Raw counts'!Q930/'Raw counts'!Q$1246*10000</f>
        <v>0</v>
      </c>
      <c r="R930">
        <f>'Raw counts'!R930/'Raw counts'!R$1246*10000</f>
        <v>0</v>
      </c>
      <c r="S930">
        <f>'Raw counts'!S930/'Raw counts'!S$1246*10000</f>
        <v>0</v>
      </c>
      <c r="T930">
        <f>'Raw counts'!T930/'Raw counts'!T$1246*10000</f>
        <v>0</v>
      </c>
      <c r="U930">
        <f t="shared" si="56"/>
        <v>0</v>
      </c>
      <c r="V930" t="str">
        <f t="shared" si="57"/>
        <v/>
      </c>
      <c r="W930">
        <f t="shared" si="58"/>
        <v>0</v>
      </c>
      <c r="X930">
        <f t="shared" si="59"/>
        <v>0</v>
      </c>
    </row>
    <row r="931" spans="1:24" x14ac:dyDescent="0.25">
      <c r="A931">
        <v>939</v>
      </c>
      <c r="B931" t="s">
        <v>1043</v>
      </c>
      <c r="C931">
        <v>92900</v>
      </c>
      <c r="D931">
        <v>135</v>
      </c>
      <c r="E931">
        <f>'Raw counts'!E931/'Raw counts'!E$1246*10000</f>
        <v>0</v>
      </c>
      <c r="F931">
        <f>'Raw counts'!F931/'Raw counts'!F$1246*10000</f>
        <v>0</v>
      </c>
      <c r="G931">
        <f>'Raw counts'!G931/'Raw counts'!G$1246*10000</f>
        <v>0</v>
      </c>
      <c r="H931">
        <f>'Raw counts'!H931/'Raw counts'!H$1246*10000</f>
        <v>0</v>
      </c>
      <c r="I931">
        <f>'Raw counts'!I931/'Raw counts'!I$1246*10000</f>
        <v>0</v>
      </c>
      <c r="J931">
        <f>'Raw counts'!J931/'Raw counts'!J$1246*10000</f>
        <v>0</v>
      </c>
      <c r="K931">
        <f>'Raw counts'!K931/'Raw counts'!K$1246*10000</f>
        <v>0</v>
      </c>
      <c r="L931">
        <f>'Raw counts'!L931/'Raw counts'!L$1246*10000</f>
        <v>0</v>
      </c>
      <c r="M931">
        <f>'Raw counts'!M931/'Raw counts'!M$1246*10000</f>
        <v>0</v>
      </c>
      <c r="N931">
        <f>'Raw counts'!N931/'Raw counts'!N$1246*10000</f>
        <v>0</v>
      </c>
      <c r="O931">
        <f>'Raw counts'!O931/'Raw counts'!O$1246*10000</f>
        <v>0</v>
      </c>
      <c r="P931">
        <f>'Raw counts'!P931/'Raw counts'!P$1246*10000</f>
        <v>0</v>
      </c>
      <c r="Q931">
        <f>'Raw counts'!Q931/'Raw counts'!Q$1246*10000</f>
        <v>0</v>
      </c>
      <c r="R931">
        <f>'Raw counts'!R931/'Raw counts'!R$1246*10000</f>
        <v>0</v>
      </c>
      <c r="S931">
        <f>'Raw counts'!S931/'Raw counts'!S$1246*10000</f>
        <v>0</v>
      </c>
      <c r="T931">
        <f>'Raw counts'!T931/'Raw counts'!T$1246*10000</f>
        <v>0</v>
      </c>
      <c r="U931">
        <f t="shared" si="56"/>
        <v>0</v>
      </c>
      <c r="V931" t="str">
        <f t="shared" si="57"/>
        <v/>
      </c>
      <c r="W931">
        <f t="shared" si="58"/>
        <v>0</v>
      </c>
      <c r="X931">
        <f t="shared" si="59"/>
        <v>0</v>
      </c>
    </row>
    <row r="932" spans="1:24" x14ac:dyDescent="0.25">
      <c r="A932">
        <v>940</v>
      </c>
      <c r="B932" t="s">
        <v>399</v>
      </c>
      <c r="C932">
        <v>111000</v>
      </c>
      <c r="D932">
        <v>768</v>
      </c>
      <c r="E932">
        <f>'Raw counts'!E932/'Raw counts'!E$1246*10000</f>
        <v>30.458336532911897</v>
      </c>
      <c r="F932">
        <f>'Raw counts'!F932/'Raw counts'!F$1246*10000</f>
        <v>25.780826147990442</v>
      </c>
      <c r="G932">
        <f>'Raw counts'!G932/'Raw counts'!G$1246*10000</f>
        <v>71.205030717986119</v>
      </c>
      <c r="H932">
        <f>'Raw counts'!H932/'Raw counts'!H$1246*10000</f>
        <v>26.9306859031581</v>
      </c>
      <c r="I932">
        <f>'Raw counts'!I932/'Raw counts'!I$1246*10000</f>
        <v>32.025327639191438</v>
      </c>
      <c r="J932">
        <f>'Raw counts'!J932/'Raw counts'!J$1246*10000</f>
        <v>30.591365213008093</v>
      </c>
      <c r="K932">
        <f>'Raw counts'!K932/'Raw counts'!K$1246*10000</f>
        <v>34.448481223114612</v>
      </c>
      <c r="L932">
        <f>'Raw counts'!L932/'Raw counts'!L$1246*10000</f>
        <v>38.537253130261476</v>
      </c>
      <c r="M932">
        <f>'Raw counts'!M932/'Raw counts'!M$1246*10000</f>
        <v>39.137191584693959</v>
      </c>
      <c r="N932">
        <f>'Raw counts'!N932/'Raw counts'!N$1246*10000</f>
        <v>39.621688915648292</v>
      </c>
      <c r="O932">
        <f>'Raw counts'!O932/'Raw counts'!O$1246*10000</f>
        <v>32.879117847565034</v>
      </c>
      <c r="P932">
        <f>'Raw counts'!P932/'Raw counts'!P$1246*10000</f>
        <v>40.224837082691572</v>
      </c>
      <c r="Q932">
        <f>'Raw counts'!Q932/'Raw counts'!Q$1246*10000</f>
        <v>39.658505586821171</v>
      </c>
      <c r="R932">
        <f>'Raw counts'!R932/'Raw counts'!R$1246*10000</f>
        <v>41.864790899440791</v>
      </c>
      <c r="S932">
        <f>'Raw counts'!S932/'Raw counts'!S$1246*10000</f>
        <v>31.242303369673227</v>
      </c>
      <c r="T932">
        <f>'Raw counts'!T932/'Raw counts'!T$1246*10000</f>
        <v>34.177637708849119</v>
      </c>
      <c r="U932">
        <f t="shared" si="56"/>
        <v>1</v>
      </c>
      <c r="V932">
        <f t="shared" si="57"/>
        <v>0.9719560251838717</v>
      </c>
      <c r="W932">
        <f t="shared" si="58"/>
        <v>36.873618700796442</v>
      </c>
      <c r="X932">
        <f t="shared" si="59"/>
        <v>36.674532082506822</v>
      </c>
    </row>
    <row r="933" spans="1:24" x14ac:dyDescent="0.25">
      <c r="A933">
        <v>941</v>
      </c>
      <c r="B933" t="s">
        <v>1044</v>
      </c>
      <c r="C933">
        <v>110400</v>
      </c>
      <c r="D933">
        <v>1000</v>
      </c>
      <c r="E933">
        <f>'Raw counts'!E933/'Raw counts'!E$1246*10000</f>
        <v>0</v>
      </c>
      <c r="F933">
        <f>'Raw counts'!F933/'Raw counts'!F$1246*10000</f>
        <v>0</v>
      </c>
      <c r="G933">
        <f>'Raw counts'!G933/'Raw counts'!G$1246*10000</f>
        <v>0</v>
      </c>
      <c r="H933">
        <f>'Raw counts'!H933/'Raw counts'!H$1246*10000</f>
        <v>0</v>
      </c>
      <c r="I933">
        <f>'Raw counts'!I933/'Raw counts'!I$1246*10000</f>
        <v>0</v>
      </c>
      <c r="J933">
        <f>'Raw counts'!J933/'Raw counts'!J$1246*10000</f>
        <v>0</v>
      </c>
      <c r="K933">
        <f>'Raw counts'!K933/'Raw counts'!K$1246*10000</f>
        <v>0</v>
      </c>
      <c r="L933">
        <f>'Raw counts'!L933/'Raw counts'!L$1246*10000</f>
        <v>0</v>
      </c>
      <c r="M933">
        <f>'Raw counts'!M933/'Raw counts'!M$1246*10000</f>
        <v>0</v>
      </c>
      <c r="N933">
        <f>'Raw counts'!N933/'Raw counts'!N$1246*10000</f>
        <v>0</v>
      </c>
      <c r="O933">
        <f>'Raw counts'!O933/'Raw counts'!O$1246*10000</f>
        <v>0</v>
      </c>
      <c r="P933">
        <f>'Raw counts'!P933/'Raw counts'!P$1246*10000</f>
        <v>0</v>
      </c>
      <c r="Q933">
        <f>'Raw counts'!Q933/'Raw counts'!Q$1246*10000</f>
        <v>0</v>
      </c>
      <c r="R933">
        <f>'Raw counts'!R933/'Raw counts'!R$1246*10000</f>
        <v>0</v>
      </c>
      <c r="S933">
        <f>'Raw counts'!S933/'Raw counts'!S$1246*10000</f>
        <v>0</v>
      </c>
      <c r="T933">
        <f>'Raw counts'!T933/'Raw counts'!T$1246*10000</f>
        <v>0</v>
      </c>
      <c r="U933">
        <f t="shared" si="56"/>
        <v>0</v>
      </c>
      <c r="V933" t="str">
        <f t="shared" si="57"/>
        <v/>
      </c>
      <c r="W933">
        <f t="shared" si="58"/>
        <v>0</v>
      </c>
      <c r="X933">
        <f t="shared" si="59"/>
        <v>0</v>
      </c>
    </row>
    <row r="934" spans="1:24" x14ac:dyDescent="0.25">
      <c r="A934">
        <v>942</v>
      </c>
      <c r="B934" t="s">
        <v>1045</v>
      </c>
      <c r="C934">
        <v>46700</v>
      </c>
      <c r="D934">
        <v>703</v>
      </c>
      <c r="E934">
        <f>'Raw counts'!E934/'Raw counts'!E$1246*10000</f>
        <v>0</v>
      </c>
      <c r="F934">
        <f>'Raw counts'!F934/'Raw counts'!F$1246*10000</f>
        <v>0</v>
      </c>
      <c r="G934">
        <f>'Raw counts'!G934/'Raw counts'!G$1246*10000</f>
        <v>0</v>
      </c>
      <c r="H934">
        <f>'Raw counts'!H934/'Raw counts'!H$1246*10000</f>
        <v>0</v>
      </c>
      <c r="I934">
        <f>'Raw counts'!I934/'Raw counts'!I$1246*10000</f>
        <v>0</v>
      </c>
      <c r="J934">
        <f>'Raw counts'!J934/'Raw counts'!J$1246*10000</f>
        <v>0</v>
      </c>
      <c r="K934">
        <f>'Raw counts'!K934/'Raw counts'!K$1246*10000</f>
        <v>0</v>
      </c>
      <c r="L934">
        <f>'Raw counts'!L934/'Raw counts'!L$1246*10000</f>
        <v>0</v>
      </c>
      <c r="M934">
        <f>'Raw counts'!M934/'Raw counts'!M$1246*10000</f>
        <v>0</v>
      </c>
      <c r="N934">
        <f>'Raw counts'!N934/'Raw counts'!N$1246*10000</f>
        <v>0</v>
      </c>
      <c r="O934">
        <f>'Raw counts'!O934/'Raw counts'!O$1246*10000</f>
        <v>0</v>
      </c>
      <c r="P934">
        <f>'Raw counts'!P934/'Raw counts'!P$1246*10000</f>
        <v>0</v>
      </c>
      <c r="Q934">
        <f>'Raw counts'!Q934/'Raw counts'!Q$1246*10000</f>
        <v>0</v>
      </c>
      <c r="R934">
        <f>'Raw counts'!R934/'Raw counts'!R$1246*10000</f>
        <v>0</v>
      </c>
      <c r="S934">
        <f>'Raw counts'!S934/'Raw counts'!S$1246*10000</f>
        <v>0</v>
      </c>
      <c r="T934">
        <f>'Raw counts'!T934/'Raw counts'!T$1246*10000</f>
        <v>0</v>
      </c>
      <c r="U934">
        <f t="shared" si="56"/>
        <v>0</v>
      </c>
      <c r="V934" t="str">
        <f t="shared" si="57"/>
        <v/>
      </c>
      <c r="W934">
        <f t="shared" si="58"/>
        <v>0</v>
      </c>
      <c r="X934">
        <f t="shared" si="59"/>
        <v>0</v>
      </c>
    </row>
    <row r="935" spans="1:24" x14ac:dyDescent="0.25">
      <c r="A935">
        <v>943</v>
      </c>
      <c r="B935" t="s">
        <v>400</v>
      </c>
      <c r="C935">
        <v>1700</v>
      </c>
      <c r="D935">
        <v>985</v>
      </c>
      <c r="E935">
        <f>'Raw counts'!E935/'Raw counts'!E$1246*10000</f>
        <v>103.19569778473566</v>
      </c>
      <c r="F935">
        <f>'Raw counts'!F935/'Raw counts'!F$1246*10000</f>
        <v>75.48682557287971</v>
      </c>
      <c r="G935">
        <f>'Raw counts'!G935/'Raw counts'!G$1246*10000</f>
        <v>66.737050170809752</v>
      </c>
      <c r="H935">
        <f>'Raw counts'!H935/'Raw counts'!H$1246*10000</f>
        <v>56.448888996115706</v>
      </c>
      <c r="I935">
        <f>'Raw counts'!I935/'Raw counts'!I$1246*10000</f>
        <v>73.870405187078902</v>
      </c>
      <c r="J935">
        <f>'Raw counts'!J935/'Raw counts'!J$1246*10000</f>
        <v>27.077249483059806</v>
      </c>
      <c r="K935">
        <f>'Raw counts'!K935/'Raw counts'!K$1246*10000</f>
        <v>122.28800314340924</v>
      </c>
      <c r="L935">
        <f>'Raw counts'!L935/'Raw counts'!L$1246*10000</f>
        <v>76.538607123524073</v>
      </c>
      <c r="M935">
        <f>'Raw counts'!M935/'Raw counts'!M$1246*10000</f>
        <v>110.65143689159824</v>
      </c>
      <c r="N935">
        <f>'Raw counts'!N935/'Raw counts'!N$1246*10000</f>
        <v>69.749538243475044</v>
      </c>
      <c r="O935">
        <f>'Raw counts'!O935/'Raw counts'!O$1246*10000</f>
        <v>93.90244225928214</v>
      </c>
      <c r="P935">
        <f>'Raw counts'!P935/'Raw counts'!P$1246*10000</f>
        <v>67.938819232080348</v>
      </c>
      <c r="Q935">
        <f>'Raw counts'!Q935/'Raw counts'!Q$1246*10000</f>
        <v>61.291321087324732</v>
      </c>
      <c r="R935">
        <f>'Raw counts'!R935/'Raw counts'!R$1246*10000</f>
        <v>137.41121321103253</v>
      </c>
      <c r="S935">
        <f>'Raw counts'!S935/'Raw counts'!S$1246*10000</f>
        <v>123.59903634649628</v>
      </c>
      <c r="T935">
        <f>'Raw counts'!T935/'Raw counts'!T$1246*10000</f>
        <v>82.826334323781765</v>
      </c>
      <c r="U935">
        <f t="shared" si="56"/>
        <v>1</v>
      </c>
      <c r="V935">
        <f t="shared" si="57"/>
        <v>0.29106295989448883</v>
      </c>
      <c r="W935">
        <f t="shared" si="58"/>
        <v>78.204370259668622</v>
      </c>
      <c r="X935">
        <f t="shared" si="59"/>
        <v>94.494861076666311</v>
      </c>
    </row>
    <row r="936" spans="1:24" x14ac:dyDescent="0.25">
      <c r="A936">
        <v>944</v>
      </c>
      <c r="B936" t="s">
        <v>1046</v>
      </c>
      <c r="C936">
        <v>58000</v>
      </c>
      <c r="D936">
        <v>645</v>
      </c>
      <c r="E936">
        <f>'Raw counts'!E936/'Raw counts'!E$1246*10000</f>
        <v>0</v>
      </c>
      <c r="F936">
        <f>'Raw counts'!F936/'Raw counts'!F$1246*10000</f>
        <v>0</v>
      </c>
      <c r="G936">
        <f>'Raw counts'!G936/'Raw counts'!G$1246*10000</f>
        <v>0</v>
      </c>
      <c r="H936">
        <f>'Raw counts'!H936/'Raw counts'!H$1246*10000</f>
        <v>0</v>
      </c>
      <c r="I936">
        <f>'Raw counts'!I936/'Raw counts'!I$1246*10000</f>
        <v>0</v>
      </c>
      <c r="J936">
        <f>'Raw counts'!J936/'Raw counts'!J$1246*10000</f>
        <v>0</v>
      </c>
      <c r="K936">
        <f>'Raw counts'!K936/'Raw counts'!K$1246*10000</f>
        <v>0</v>
      </c>
      <c r="L936">
        <f>'Raw counts'!L936/'Raw counts'!L$1246*10000</f>
        <v>0</v>
      </c>
      <c r="M936">
        <f>'Raw counts'!M936/'Raw counts'!M$1246*10000</f>
        <v>0</v>
      </c>
      <c r="N936">
        <f>'Raw counts'!N936/'Raw counts'!N$1246*10000</f>
        <v>0</v>
      </c>
      <c r="O936">
        <f>'Raw counts'!O936/'Raw counts'!O$1246*10000</f>
        <v>0</v>
      </c>
      <c r="P936">
        <f>'Raw counts'!P936/'Raw counts'!P$1246*10000</f>
        <v>0</v>
      </c>
      <c r="Q936">
        <f>'Raw counts'!Q936/'Raw counts'!Q$1246*10000</f>
        <v>0</v>
      </c>
      <c r="R936">
        <f>'Raw counts'!R936/'Raw counts'!R$1246*10000</f>
        <v>0</v>
      </c>
      <c r="S936">
        <f>'Raw counts'!S936/'Raw counts'!S$1246*10000</f>
        <v>0</v>
      </c>
      <c r="T936">
        <f>'Raw counts'!T936/'Raw counts'!T$1246*10000</f>
        <v>0</v>
      </c>
      <c r="U936">
        <f t="shared" si="56"/>
        <v>0</v>
      </c>
      <c r="V936" t="str">
        <f t="shared" si="57"/>
        <v/>
      </c>
      <c r="W936">
        <f t="shared" si="58"/>
        <v>0</v>
      </c>
      <c r="X936">
        <f t="shared" si="59"/>
        <v>0</v>
      </c>
    </row>
    <row r="937" spans="1:24" x14ac:dyDescent="0.25">
      <c r="A937">
        <v>945</v>
      </c>
      <c r="B937" t="s">
        <v>401</v>
      </c>
      <c r="C937">
        <v>6800</v>
      </c>
      <c r="D937">
        <v>369</v>
      </c>
      <c r="E937">
        <f>'Raw counts'!E937/'Raw counts'!E$1246*10000</f>
        <v>39.866336057310022</v>
      </c>
      <c r="F937">
        <f>'Raw counts'!F937/'Raw counts'!F$1246*10000</f>
        <v>26.290776555313329</v>
      </c>
      <c r="G937">
        <f>'Raw counts'!G937/'Raw counts'!G$1246*10000</f>
        <v>56.030757161538084</v>
      </c>
      <c r="H937">
        <f>'Raw counts'!H937/'Raw counts'!H$1246*10000</f>
        <v>46.358175106757706</v>
      </c>
      <c r="I937">
        <f>'Raw counts'!I937/'Raw counts'!I$1246*10000</f>
        <v>37.742729305228778</v>
      </c>
      <c r="J937">
        <f>'Raw counts'!J937/'Raw counts'!J$1246*10000</f>
        <v>8.3931690858390109</v>
      </c>
      <c r="K937">
        <f>'Raw counts'!K937/'Raw counts'!K$1246*10000</f>
        <v>10.350965161524904</v>
      </c>
      <c r="L937">
        <f>'Raw counts'!L937/'Raw counts'!L$1246*10000</f>
        <v>17.779640988279411</v>
      </c>
      <c r="M937">
        <f>'Raw counts'!M937/'Raw counts'!M$1246*10000</f>
        <v>15.122931359452641</v>
      </c>
      <c r="N937">
        <f>'Raw counts'!N937/'Raw counts'!N$1246*10000</f>
        <v>34.83165094028994</v>
      </c>
      <c r="O937">
        <f>'Raw counts'!O937/'Raw counts'!O$1246*10000</f>
        <v>43.617772849815331</v>
      </c>
      <c r="P937">
        <f>'Raw counts'!P937/'Raw counts'!P$1246*10000</f>
        <v>22.145308056164481</v>
      </c>
      <c r="Q937">
        <f>'Raw counts'!Q937/'Raw counts'!Q$1246*10000</f>
        <v>21.424138823649823</v>
      </c>
      <c r="R937">
        <f>'Raw counts'!R937/'Raw counts'!R$1246*10000</f>
        <v>27.223412237234498</v>
      </c>
      <c r="S937">
        <f>'Raw counts'!S937/'Raw counts'!S$1246*10000</f>
        <v>11.935261961448198</v>
      </c>
      <c r="T937">
        <f>'Raw counts'!T937/'Raw counts'!T$1246*10000</f>
        <v>35.843174677285148</v>
      </c>
      <c r="U937">
        <f t="shared" si="56"/>
        <v>1</v>
      </c>
      <c r="V937">
        <f t="shared" si="57"/>
        <v>0.77059442579139448</v>
      </c>
      <c r="W937">
        <f t="shared" si="58"/>
        <v>29.276713172153382</v>
      </c>
      <c r="X937">
        <f t="shared" si="59"/>
        <v>27.031511434266246</v>
      </c>
    </row>
    <row r="938" spans="1:24" x14ac:dyDescent="0.25">
      <c r="A938">
        <v>946</v>
      </c>
      <c r="B938" t="s">
        <v>402</v>
      </c>
      <c r="C938">
        <v>77150</v>
      </c>
      <c r="D938">
        <v>467</v>
      </c>
      <c r="E938">
        <f>'Raw counts'!E938/'Raw counts'!E$1246*10000</f>
        <v>2.4671847093998251</v>
      </c>
      <c r="F938">
        <f>'Raw counts'!F938/'Raw counts'!F$1246*10000</f>
        <v>1.907592264430062</v>
      </c>
      <c r="G938">
        <f>'Raw counts'!G938/'Raw counts'!G$1246*10000</f>
        <v>4.0266372966783717</v>
      </c>
      <c r="H938">
        <f>'Raw counts'!H938/'Raw counts'!H$1246*10000</f>
        <v>2.0627759415184928</v>
      </c>
      <c r="I938">
        <f>'Raw counts'!I938/'Raw counts'!I$1246*10000</f>
        <v>8.2272059406954643</v>
      </c>
      <c r="J938">
        <f>'Raw counts'!J938/'Raw counts'!J$1246*10000</f>
        <v>0.28136872113725642</v>
      </c>
      <c r="K938">
        <f>'Raw counts'!K938/'Raw counts'!K$1246*10000</f>
        <v>1.706589723514871</v>
      </c>
      <c r="L938">
        <f>'Raw counts'!L938/'Raw counts'!L$1246*10000</f>
        <v>3.9480164270044322</v>
      </c>
      <c r="M938">
        <f>'Raw counts'!M938/'Raw counts'!M$1246*10000</f>
        <v>1.3469127140887922</v>
      </c>
      <c r="N938">
        <f>'Raw counts'!N938/'Raw counts'!N$1246*10000</f>
        <v>2.1794280804412796</v>
      </c>
      <c r="O938">
        <f>'Raw counts'!O938/'Raw counts'!O$1246*10000</f>
        <v>11.919067058899467</v>
      </c>
      <c r="P938">
        <f>'Raw counts'!P938/'Raw counts'!P$1246*10000</f>
        <v>2.1946249107345026</v>
      </c>
      <c r="Q938">
        <f>'Raw counts'!Q938/'Raw counts'!Q$1246*10000</f>
        <v>3.4133542142503317</v>
      </c>
      <c r="R938">
        <f>'Raw counts'!R938/'Raw counts'!R$1246*10000</f>
        <v>2.7475052908735065</v>
      </c>
      <c r="S938">
        <f>'Raw counts'!S938/'Raw counts'!S$1246*10000</f>
        <v>3.0517581580742781</v>
      </c>
      <c r="T938">
        <f>'Raw counts'!T938/'Raw counts'!T$1246*10000</f>
        <v>0.98976582140665514</v>
      </c>
      <c r="U938">
        <f t="shared" si="56"/>
        <v>1</v>
      </c>
      <c r="V938">
        <f t="shared" si="57"/>
        <v>0.42980708679996826</v>
      </c>
      <c r="W938">
        <f t="shared" si="58"/>
        <v>2.8153711818908844</v>
      </c>
      <c r="X938">
        <f t="shared" si="59"/>
        <v>4.0526792423731237</v>
      </c>
    </row>
    <row r="939" spans="1:24" x14ac:dyDescent="0.25">
      <c r="A939">
        <v>947</v>
      </c>
      <c r="B939" t="s">
        <v>1047</v>
      </c>
      <c r="C939">
        <v>1400</v>
      </c>
      <c r="D939">
        <v>500</v>
      </c>
      <c r="E939">
        <f>'Raw counts'!E939/'Raw counts'!E$1246*10000</f>
        <v>0</v>
      </c>
      <c r="F939">
        <f>'Raw counts'!F939/'Raw counts'!F$1246*10000</f>
        <v>0</v>
      </c>
      <c r="G939">
        <f>'Raw counts'!G939/'Raw counts'!G$1246*10000</f>
        <v>0</v>
      </c>
      <c r="H939">
        <f>'Raw counts'!H939/'Raw counts'!H$1246*10000</f>
        <v>0</v>
      </c>
      <c r="I939">
        <f>'Raw counts'!I939/'Raw counts'!I$1246*10000</f>
        <v>0</v>
      </c>
      <c r="J939">
        <f>'Raw counts'!J939/'Raw counts'!J$1246*10000</f>
        <v>0</v>
      </c>
      <c r="K939">
        <f>'Raw counts'!K939/'Raw counts'!K$1246*10000</f>
        <v>0</v>
      </c>
      <c r="L939">
        <f>'Raw counts'!L939/'Raw counts'!L$1246*10000</f>
        <v>0</v>
      </c>
      <c r="M939">
        <f>'Raw counts'!M939/'Raw counts'!M$1246*10000</f>
        <v>0</v>
      </c>
      <c r="N939">
        <f>'Raw counts'!N939/'Raw counts'!N$1246*10000</f>
        <v>0</v>
      </c>
      <c r="O939">
        <f>'Raw counts'!O939/'Raw counts'!O$1246*10000</f>
        <v>0</v>
      </c>
      <c r="P939">
        <f>'Raw counts'!P939/'Raw counts'!P$1246*10000</f>
        <v>0</v>
      </c>
      <c r="Q939">
        <f>'Raw counts'!Q939/'Raw counts'!Q$1246*10000</f>
        <v>0</v>
      </c>
      <c r="R939">
        <f>'Raw counts'!R939/'Raw counts'!R$1246*10000</f>
        <v>0</v>
      </c>
      <c r="S939">
        <f>'Raw counts'!S939/'Raw counts'!S$1246*10000</f>
        <v>0</v>
      </c>
      <c r="T939">
        <f>'Raw counts'!T939/'Raw counts'!T$1246*10000</f>
        <v>0</v>
      </c>
      <c r="U939">
        <f t="shared" si="56"/>
        <v>0</v>
      </c>
      <c r="V939" t="str">
        <f t="shared" si="57"/>
        <v/>
      </c>
      <c r="W939">
        <f t="shared" si="58"/>
        <v>0</v>
      </c>
      <c r="X939">
        <f t="shared" si="59"/>
        <v>0</v>
      </c>
    </row>
    <row r="940" spans="1:24" x14ac:dyDescent="0.25">
      <c r="A940">
        <v>948</v>
      </c>
      <c r="B940" t="s">
        <v>1048</v>
      </c>
      <c r="C940">
        <v>100700</v>
      </c>
      <c r="D940">
        <v>933</v>
      </c>
      <c r="E940">
        <f>'Raw counts'!E940/'Raw counts'!E$1246*10000</f>
        <v>0</v>
      </c>
      <c r="F940">
        <f>'Raw counts'!F940/'Raw counts'!F$1246*10000</f>
        <v>0</v>
      </c>
      <c r="G940">
        <f>'Raw counts'!G940/'Raw counts'!G$1246*10000</f>
        <v>0</v>
      </c>
      <c r="H940">
        <f>'Raw counts'!H940/'Raw counts'!H$1246*10000</f>
        <v>0</v>
      </c>
      <c r="I940">
        <f>'Raw counts'!I940/'Raw counts'!I$1246*10000</f>
        <v>0</v>
      </c>
      <c r="J940">
        <f>'Raw counts'!J940/'Raw counts'!J$1246*10000</f>
        <v>0</v>
      </c>
      <c r="K940">
        <f>'Raw counts'!K940/'Raw counts'!K$1246*10000</f>
        <v>0</v>
      </c>
      <c r="L940">
        <f>'Raw counts'!L940/'Raw counts'!L$1246*10000</f>
        <v>0</v>
      </c>
      <c r="M940">
        <f>'Raw counts'!M940/'Raw counts'!M$1246*10000</f>
        <v>0</v>
      </c>
      <c r="N940">
        <f>'Raw counts'!N940/'Raw counts'!N$1246*10000</f>
        <v>0</v>
      </c>
      <c r="O940">
        <f>'Raw counts'!O940/'Raw counts'!O$1246*10000</f>
        <v>0</v>
      </c>
      <c r="P940">
        <f>'Raw counts'!P940/'Raw counts'!P$1246*10000</f>
        <v>0</v>
      </c>
      <c r="Q940">
        <f>'Raw counts'!Q940/'Raw counts'!Q$1246*10000</f>
        <v>0</v>
      </c>
      <c r="R940">
        <f>'Raw counts'!R940/'Raw counts'!R$1246*10000</f>
        <v>0</v>
      </c>
      <c r="S940">
        <f>'Raw counts'!S940/'Raw counts'!S$1246*10000</f>
        <v>0</v>
      </c>
      <c r="T940">
        <f>'Raw counts'!T940/'Raw counts'!T$1246*10000</f>
        <v>0</v>
      </c>
      <c r="U940">
        <f t="shared" si="56"/>
        <v>0</v>
      </c>
      <c r="V940" t="str">
        <f t="shared" si="57"/>
        <v/>
      </c>
      <c r="W940">
        <f t="shared" si="58"/>
        <v>0</v>
      </c>
      <c r="X940">
        <f t="shared" si="59"/>
        <v>0</v>
      </c>
    </row>
    <row r="941" spans="1:24" x14ac:dyDescent="0.25">
      <c r="A941">
        <v>949</v>
      </c>
      <c r="B941" t="s">
        <v>403</v>
      </c>
      <c r="C941">
        <v>97500</v>
      </c>
      <c r="D941">
        <v>967</v>
      </c>
      <c r="E941">
        <f>'Raw counts'!E941/'Raw counts'!E$1246*10000</f>
        <v>0</v>
      </c>
      <c r="F941">
        <f>'Raw counts'!F941/'Raw counts'!F$1246*10000</f>
        <v>0</v>
      </c>
      <c r="G941">
        <f>'Raw counts'!G941/'Raw counts'!G$1246*10000</f>
        <v>0</v>
      </c>
      <c r="H941">
        <f>'Raw counts'!H941/'Raw counts'!H$1246*10000</f>
        <v>6.0315086009312645E-3</v>
      </c>
      <c r="I941">
        <f>'Raw counts'!I941/'Raw counts'!I$1246*10000</f>
        <v>0</v>
      </c>
      <c r="J941">
        <f>'Raw counts'!J941/'Raw counts'!J$1246*10000</f>
        <v>0</v>
      </c>
      <c r="K941">
        <f>'Raw counts'!K941/'Raw counts'!K$1246*10000</f>
        <v>0</v>
      </c>
      <c r="L941">
        <f>'Raw counts'!L941/'Raw counts'!L$1246*10000</f>
        <v>0</v>
      </c>
      <c r="M941">
        <f>'Raw counts'!M941/'Raw counts'!M$1246*10000</f>
        <v>0</v>
      </c>
      <c r="N941">
        <f>'Raw counts'!N941/'Raw counts'!N$1246*10000</f>
        <v>7.839669354105322E-3</v>
      </c>
      <c r="O941">
        <f>'Raw counts'!O941/'Raw counts'!O$1246*10000</f>
        <v>8.8420378775218595E-3</v>
      </c>
      <c r="P941">
        <f>'Raw counts'!P941/'Raw counts'!P$1246*10000</f>
        <v>4.9764737204864001E-3</v>
      </c>
      <c r="Q941">
        <f>'Raw counts'!Q941/'Raw counts'!Q$1246*10000</f>
        <v>0</v>
      </c>
      <c r="R941">
        <f>'Raw counts'!R941/'Raw counts'!R$1246*10000</f>
        <v>0</v>
      </c>
      <c r="S941">
        <f>'Raw counts'!S941/'Raw counts'!S$1246*10000</f>
        <v>1.1323777952038139E-2</v>
      </c>
      <c r="T941">
        <f>'Raw counts'!T941/'Raw counts'!T$1246*10000</f>
        <v>0</v>
      </c>
      <c r="U941">
        <f t="shared" si="56"/>
        <v>1</v>
      </c>
      <c r="V941">
        <f t="shared" si="57"/>
        <v>0.17730898171620213</v>
      </c>
      <c r="W941">
        <f t="shared" si="58"/>
        <v>1.3871177955036586E-3</v>
      </c>
      <c r="X941">
        <f t="shared" si="59"/>
        <v>4.1903815916743995E-3</v>
      </c>
    </row>
    <row r="942" spans="1:24" x14ac:dyDescent="0.25">
      <c r="A942">
        <v>950</v>
      </c>
      <c r="B942" t="s">
        <v>404</v>
      </c>
      <c r="C942">
        <v>5900</v>
      </c>
      <c r="D942">
        <v>345</v>
      </c>
      <c r="E942">
        <f>'Raw counts'!E942/'Raw counts'!E$1246*10000</f>
        <v>20.13381256827488</v>
      </c>
      <c r="F942">
        <f>'Raw counts'!F942/'Raw counts'!F$1246*10000</f>
        <v>27.929228326989648</v>
      </c>
      <c r="G942">
        <f>'Raw counts'!G942/'Raw counts'!G$1246*10000</f>
        <v>22.201053173927424</v>
      </c>
      <c r="H942">
        <f>'Raw counts'!H942/'Raw counts'!H$1246*10000</f>
        <v>25.072981254071269</v>
      </c>
      <c r="I942">
        <f>'Raw counts'!I942/'Raw counts'!I$1246*10000</f>
        <v>26.763742444560616</v>
      </c>
      <c r="J942">
        <f>'Raw counts'!J942/'Raw counts'!J$1246*10000</f>
        <v>29.154588764647638</v>
      </c>
      <c r="K942">
        <f>'Raw counts'!K942/'Raw counts'!K$1246*10000</f>
        <v>43.386085135955383</v>
      </c>
      <c r="L942">
        <f>'Raw counts'!L942/'Raw counts'!L$1246*10000</f>
        <v>28.579026128813876</v>
      </c>
      <c r="M942">
        <f>'Raw counts'!M942/'Raw counts'!M$1246*10000</f>
        <v>21.456831021275253</v>
      </c>
      <c r="N942">
        <f>'Raw counts'!N942/'Raw counts'!N$1246*10000</f>
        <v>26.106098949170722</v>
      </c>
      <c r="O942">
        <f>'Raw counts'!O942/'Raw counts'!O$1246*10000</f>
        <v>26.835584958278844</v>
      </c>
      <c r="P942">
        <f>'Raw counts'!P942/'Raw counts'!P$1246*10000</f>
        <v>22.588214217287771</v>
      </c>
      <c r="Q942">
        <f>'Raw counts'!Q942/'Raw counts'!Q$1246*10000</f>
        <v>33.323677896618598</v>
      </c>
      <c r="R942">
        <f>'Raw counts'!R942/'Raw counts'!R$1246*10000</f>
        <v>36.606014417469822</v>
      </c>
      <c r="S942">
        <f>'Raw counts'!S942/'Raw counts'!S$1246*10000</f>
        <v>33.286245290016112</v>
      </c>
      <c r="T942">
        <f>'Raw counts'!T942/'Raw counts'!T$1246*10000</f>
        <v>21.624676704939887</v>
      </c>
      <c r="U942">
        <f t="shared" si="56"/>
        <v>1</v>
      </c>
      <c r="V942">
        <f t="shared" si="57"/>
        <v>0.56267715557942277</v>
      </c>
      <c r="W942">
        <f t="shared" si="58"/>
        <v>27.07834477676867</v>
      </c>
      <c r="X942">
        <f t="shared" si="59"/>
        <v>29.044068914101832</v>
      </c>
    </row>
    <row r="943" spans="1:24" x14ac:dyDescent="0.25">
      <c r="A943">
        <v>951</v>
      </c>
      <c r="B943" t="s">
        <v>1049</v>
      </c>
      <c r="C943">
        <v>58400</v>
      </c>
      <c r="D943">
        <v>645</v>
      </c>
      <c r="E943">
        <f>'Raw counts'!E943/'Raw counts'!E$1246*10000</f>
        <v>0</v>
      </c>
      <c r="F943">
        <f>'Raw counts'!F943/'Raw counts'!F$1246*10000</f>
        <v>0</v>
      </c>
      <c r="G943">
        <f>'Raw counts'!G943/'Raw counts'!G$1246*10000</f>
        <v>0</v>
      </c>
      <c r="H943">
        <f>'Raw counts'!H943/'Raw counts'!H$1246*10000</f>
        <v>0</v>
      </c>
      <c r="I943">
        <f>'Raw counts'!I943/'Raw counts'!I$1246*10000</f>
        <v>0</v>
      </c>
      <c r="J943">
        <f>'Raw counts'!J943/'Raw counts'!J$1246*10000</f>
        <v>0</v>
      </c>
      <c r="K943">
        <f>'Raw counts'!K943/'Raw counts'!K$1246*10000</f>
        <v>0</v>
      </c>
      <c r="L943">
        <f>'Raw counts'!L943/'Raw counts'!L$1246*10000</f>
        <v>0</v>
      </c>
      <c r="M943">
        <f>'Raw counts'!M943/'Raw counts'!M$1246*10000</f>
        <v>0</v>
      </c>
      <c r="N943">
        <f>'Raw counts'!N943/'Raw counts'!N$1246*10000</f>
        <v>0</v>
      </c>
      <c r="O943">
        <f>'Raw counts'!O943/'Raw counts'!O$1246*10000</f>
        <v>0</v>
      </c>
      <c r="P943">
        <f>'Raw counts'!P943/'Raw counts'!P$1246*10000</f>
        <v>0</v>
      </c>
      <c r="Q943">
        <f>'Raw counts'!Q943/'Raw counts'!Q$1246*10000</f>
        <v>0</v>
      </c>
      <c r="R943">
        <f>'Raw counts'!R943/'Raw counts'!R$1246*10000</f>
        <v>0</v>
      </c>
      <c r="S943">
        <f>'Raw counts'!S943/'Raw counts'!S$1246*10000</f>
        <v>0</v>
      </c>
      <c r="T943">
        <f>'Raw counts'!T943/'Raw counts'!T$1246*10000</f>
        <v>0</v>
      </c>
      <c r="U943">
        <f t="shared" si="56"/>
        <v>0</v>
      </c>
      <c r="V943" t="str">
        <f t="shared" si="57"/>
        <v/>
      </c>
      <c r="W943">
        <f t="shared" si="58"/>
        <v>0</v>
      </c>
      <c r="X943">
        <f t="shared" si="59"/>
        <v>0</v>
      </c>
    </row>
    <row r="944" spans="1:24" x14ac:dyDescent="0.25">
      <c r="A944">
        <v>952</v>
      </c>
      <c r="B944" t="s">
        <v>405</v>
      </c>
      <c r="C944">
        <v>46800</v>
      </c>
      <c r="D944">
        <v>942</v>
      </c>
      <c r="E944">
        <f>'Raw counts'!E944/'Raw counts'!E$1246*10000</f>
        <v>30.512832580709887</v>
      </c>
      <c r="F944">
        <f>'Raw counts'!F944/'Raw counts'!F$1246*10000</f>
        <v>33.902258560910504</v>
      </c>
      <c r="G944">
        <f>'Raw counts'!G944/'Raw counts'!G$1246*10000</f>
        <v>34.573540926652221</v>
      </c>
      <c r="H944">
        <f>'Raw counts'!H944/'Raw counts'!H$1246*10000</f>
        <v>62.830225095900985</v>
      </c>
      <c r="I944">
        <f>'Raw counts'!I944/'Raw counts'!I$1246*10000</f>
        <v>21.074477597745901</v>
      </c>
      <c r="J944">
        <f>'Raw counts'!J944/'Raw counts'!J$1246*10000</f>
        <v>25.3770640191666</v>
      </c>
      <c r="K944">
        <f>'Raw counts'!K944/'Raw counts'!K$1246*10000</f>
        <v>20.707794892546424</v>
      </c>
      <c r="L944">
        <f>'Raw counts'!L944/'Raw counts'!L$1246*10000</f>
        <v>9.2798736634743371</v>
      </c>
      <c r="M944">
        <f>'Raw counts'!M944/'Raw counts'!M$1246*10000</f>
        <v>16.452794545514994</v>
      </c>
      <c r="N944">
        <f>'Raw counts'!N944/'Raw counts'!N$1246*10000</f>
        <v>9.1645734749491208</v>
      </c>
      <c r="O944">
        <f>'Raw counts'!O944/'Raw counts'!O$1246*10000</f>
        <v>31.685442734099585</v>
      </c>
      <c r="P944">
        <f>'Raw counts'!P944/'Raw counts'!P$1246*10000</f>
        <v>14.382009052205696</v>
      </c>
      <c r="Q944">
        <f>'Raw counts'!Q944/'Raw counts'!Q$1246*10000</f>
        <v>45.888994938596888</v>
      </c>
      <c r="R944">
        <f>'Raw counts'!R944/'Raw counts'!R$1246*10000</f>
        <v>33.807153887514566</v>
      </c>
      <c r="S944">
        <f>'Raw counts'!S944/'Raw counts'!S$1246*10000</f>
        <v>11.901290627592083</v>
      </c>
      <c r="T944">
        <f>'Raw counts'!T944/'Raw counts'!T$1246*10000</f>
        <v>29.768060325202917</v>
      </c>
      <c r="U944">
        <f t="shared" si="56"/>
        <v>1</v>
      </c>
      <c r="V944">
        <f t="shared" si="57"/>
        <v>0.84458118724972753</v>
      </c>
      <c r="W944">
        <f t="shared" si="58"/>
        <v>26.387543535757096</v>
      </c>
      <c r="X944">
        <f t="shared" si="59"/>
        <v>27.905491927535294</v>
      </c>
    </row>
    <row r="945" spans="1:24" x14ac:dyDescent="0.25">
      <c r="A945">
        <v>953</v>
      </c>
      <c r="B945" t="s">
        <v>1050</v>
      </c>
      <c r="C945">
        <v>69900</v>
      </c>
      <c r="D945">
        <v>958</v>
      </c>
      <c r="E945">
        <f>'Raw counts'!E945/'Raw counts'!E$1246*10000</f>
        <v>0</v>
      </c>
      <c r="F945">
        <f>'Raw counts'!F945/'Raw counts'!F$1246*10000</f>
        <v>0</v>
      </c>
      <c r="G945">
        <f>'Raw counts'!G945/'Raw counts'!G$1246*10000</f>
        <v>0</v>
      </c>
      <c r="H945">
        <f>'Raw counts'!H945/'Raw counts'!H$1246*10000</f>
        <v>0</v>
      </c>
      <c r="I945">
        <f>'Raw counts'!I945/'Raw counts'!I$1246*10000</f>
        <v>0</v>
      </c>
      <c r="J945">
        <f>'Raw counts'!J945/'Raw counts'!J$1246*10000</f>
        <v>0</v>
      </c>
      <c r="K945">
        <f>'Raw counts'!K945/'Raw counts'!K$1246*10000</f>
        <v>0</v>
      </c>
      <c r="L945">
        <f>'Raw counts'!L945/'Raw counts'!L$1246*10000</f>
        <v>0</v>
      </c>
      <c r="M945">
        <f>'Raw counts'!M945/'Raw counts'!M$1246*10000</f>
        <v>0</v>
      </c>
      <c r="N945">
        <f>'Raw counts'!N945/'Raw counts'!N$1246*10000</f>
        <v>0</v>
      </c>
      <c r="O945">
        <f>'Raw counts'!O945/'Raw counts'!O$1246*10000</f>
        <v>0</v>
      </c>
      <c r="P945">
        <f>'Raw counts'!P945/'Raw counts'!P$1246*10000</f>
        <v>0</v>
      </c>
      <c r="Q945">
        <f>'Raw counts'!Q945/'Raw counts'!Q$1246*10000</f>
        <v>0</v>
      </c>
      <c r="R945">
        <f>'Raw counts'!R945/'Raw counts'!R$1246*10000</f>
        <v>0</v>
      </c>
      <c r="S945">
        <f>'Raw counts'!S945/'Raw counts'!S$1246*10000</f>
        <v>0</v>
      </c>
      <c r="T945">
        <f>'Raw counts'!T945/'Raw counts'!T$1246*10000</f>
        <v>0</v>
      </c>
      <c r="U945">
        <f t="shared" si="56"/>
        <v>0</v>
      </c>
      <c r="V945" t="str">
        <f t="shared" si="57"/>
        <v/>
      </c>
      <c r="W945">
        <f t="shared" si="58"/>
        <v>0</v>
      </c>
      <c r="X945">
        <f t="shared" si="59"/>
        <v>0</v>
      </c>
    </row>
    <row r="946" spans="1:24" x14ac:dyDescent="0.25">
      <c r="A946">
        <v>954</v>
      </c>
      <c r="B946" t="s">
        <v>406</v>
      </c>
      <c r="C946">
        <v>11800</v>
      </c>
      <c r="D946">
        <v>1002</v>
      </c>
      <c r="E946">
        <f>'Raw counts'!E946/'Raw counts'!E$1246*10000</f>
        <v>7.0151276074501059</v>
      </c>
      <c r="F946">
        <f>'Raw counts'!F946/'Raw counts'!F$1246*10000</f>
        <v>8.3716858535507424</v>
      </c>
      <c r="G946">
        <f>'Raw counts'!G946/'Raw counts'!G$1246*10000</f>
        <v>6.6251076703969263</v>
      </c>
      <c r="H946">
        <f>'Raw counts'!H946/'Raw counts'!H$1246*10000</f>
        <v>4.5356944679003108</v>
      </c>
      <c r="I946">
        <f>'Raw counts'!I946/'Raw counts'!I$1246*10000</f>
        <v>3.4326919451602138</v>
      </c>
      <c r="J946">
        <f>'Raw counts'!J946/'Raw counts'!J$1246*10000</f>
        <v>11.548090703697184</v>
      </c>
      <c r="K946">
        <f>'Raw counts'!K946/'Raw counts'!K$1246*10000</f>
        <v>17.312209154006528</v>
      </c>
      <c r="L946">
        <f>'Raw counts'!L946/'Raw counts'!L$1246*10000</f>
        <v>5.806704573051193</v>
      </c>
      <c r="M946">
        <f>'Raw counts'!M946/'Raw counts'!M$1246*10000</f>
        <v>17.441667171048536</v>
      </c>
      <c r="N946">
        <f>'Raw counts'!N946/'Raw counts'!N$1246*10000</f>
        <v>7.1419387815899471</v>
      </c>
      <c r="O946">
        <f>'Raw counts'!O946/'Raw counts'!O$1246*10000</f>
        <v>10.137396426578812</v>
      </c>
      <c r="P946">
        <f>'Raw counts'!P946/'Raw counts'!P$1246*10000</f>
        <v>4.9068030883995908</v>
      </c>
      <c r="Q946">
        <f>'Raw counts'!Q946/'Raw counts'!Q$1246*10000</f>
        <v>10.791565288721571</v>
      </c>
      <c r="R946">
        <f>'Raw counts'!R946/'Raw counts'!R$1246*10000</f>
        <v>12.253360044905023</v>
      </c>
      <c r="S946">
        <f>'Raw counts'!S946/'Raw counts'!S$1246*10000</f>
        <v>9.7837441505609508</v>
      </c>
      <c r="T946">
        <f>'Raw counts'!T946/'Raw counts'!T$1246*10000</f>
        <v>7.2423554242238701</v>
      </c>
      <c r="U946">
        <f t="shared" si="56"/>
        <v>1</v>
      </c>
      <c r="V946">
        <f t="shared" si="57"/>
        <v>0.90708722699538602</v>
      </c>
      <c r="W946">
        <f t="shared" si="58"/>
        <v>8.9230917927851685</v>
      </c>
      <c r="X946">
        <f t="shared" si="59"/>
        <v>9.1858707372316371</v>
      </c>
    </row>
    <row r="947" spans="1:24" x14ac:dyDescent="0.25">
      <c r="A947">
        <v>955</v>
      </c>
      <c r="B947" t="s">
        <v>1051</v>
      </c>
      <c r="C947">
        <v>94000</v>
      </c>
      <c r="D947">
        <v>235</v>
      </c>
      <c r="E947">
        <f>'Raw counts'!E947/'Raw counts'!E$1246*10000</f>
        <v>0</v>
      </c>
      <c r="F947">
        <f>'Raw counts'!F947/'Raw counts'!F$1246*10000</f>
        <v>0</v>
      </c>
      <c r="G947">
        <f>'Raw counts'!G947/'Raw counts'!G$1246*10000</f>
        <v>0</v>
      </c>
      <c r="H947">
        <f>'Raw counts'!H947/'Raw counts'!H$1246*10000</f>
        <v>0</v>
      </c>
      <c r="I947">
        <f>'Raw counts'!I947/'Raw counts'!I$1246*10000</f>
        <v>0</v>
      </c>
      <c r="J947">
        <f>'Raw counts'!J947/'Raw counts'!J$1246*10000</f>
        <v>0</v>
      </c>
      <c r="K947">
        <f>'Raw counts'!K947/'Raw counts'!K$1246*10000</f>
        <v>0</v>
      </c>
      <c r="L947">
        <f>'Raw counts'!L947/'Raw counts'!L$1246*10000</f>
        <v>0</v>
      </c>
      <c r="M947">
        <f>'Raw counts'!M947/'Raw counts'!M$1246*10000</f>
        <v>0</v>
      </c>
      <c r="N947">
        <f>'Raw counts'!N947/'Raw counts'!N$1246*10000</f>
        <v>0</v>
      </c>
      <c r="O947">
        <f>'Raw counts'!O947/'Raw counts'!O$1246*10000</f>
        <v>0</v>
      </c>
      <c r="P947">
        <f>'Raw counts'!P947/'Raw counts'!P$1246*10000</f>
        <v>0</v>
      </c>
      <c r="Q947">
        <f>'Raw counts'!Q947/'Raw counts'!Q$1246*10000</f>
        <v>0</v>
      </c>
      <c r="R947">
        <f>'Raw counts'!R947/'Raw counts'!R$1246*10000</f>
        <v>0</v>
      </c>
      <c r="S947">
        <f>'Raw counts'!S947/'Raw counts'!S$1246*10000</f>
        <v>0</v>
      </c>
      <c r="T947">
        <f>'Raw counts'!T947/'Raw counts'!T$1246*10000</f>
        <v>0</v>
      </c>
      <c r="U947">
        <f t="shared" si="56"/>
        <v>0</v>
      </c>
      <c r="V947" t="str">
        <f t="shared" si="57"/>
        <v/>
      </c>
      <c r="W947">
        <f t="shared" si="58"/>
        <v>0</v>
      </c>
      <c r="X947">
        <f t="shared" si="59"/>
        <v>0</v>
      </c>
    </row>
    <row r="948" spans="1:24" x14ac:dyDescent="0.25">
      <c r="A948">
        <v>956</v>
      </c>
      <c r="B948" t="s">
        <v>1052</v>
      </c>
      <c r="C948">
        <v>106200</v>
      </c>
      <c r="D948">
        <v>776</v>
      </c>
      <c r="E948">
        <f>'Raw counts'!E948/'Raw counts'!E$1246*10000</f>
        <v>0</v>
      </c>
      <c r="F948">
        <f>'Raw counts'!F948/'Raw counts'!F$1246*10000</f>
        <v>0</v>
      </c>
      <c r="G948">
        <f>'Raw counts'!G948/'Raw counts'!G$1246*10000</f>
        <v>0</v>
      </c>
      <c r="H948">
        <f>'Raw counts'!H948/'Raw counts'!H$1246*10000</f>
        <v>0</v>
      </c>
      <c r="I948">
        <f>'Raw counts'!I948/'Raw counts'!I$1246*10000</f>
        <v>0</v>
      </c>
      <c r="J948">
        <f>'Raw counts'!J948/'Raw counts'!J$1246*10000</f>
        <v>0</v>
      </c>
      <c r="K948">
        <f>'Raw counts'!K948/'Raw counts'!K$1246*10000</f>
        <v>0</v>
      </c>
      <c r="L948">
        <f>'Raw counts'!L948/'Raw counts'!L$1246*10000</f>
        <v>0</v>
      </c>
      <c r="M948">
        <f>'Raw counts'!M948/'Raw counts'!M$1246*10000</f>
        <v>0</v>
      </c>
      <c r="N948">
        <f>'Raw counts'!N948/'Raw counts'!N$1246*10000</f>
        <v>0</v>
      </c>
      <c r="O948">
        <f>'Raw counts'!O948/'Raw counts'!O$1246*10000</f>
        <v>0</v>
      </c>
      <c r="P948">
        <f>'Raw counts'!P948/'Raw counts'!P$1246*10000</f>
        <v>0</v>
      </c>
      <c r="Q948">
        <f>'Raw counts'!Q948/'Raw counts'!Q$1246*10000</f>
        <v>0</v>
      </c>
      <c r="R948">
        <f>'Raw counts'!R948/'Raw counts'!R$1246*10000</f>
        <v>0</v>
      </c>
      <c r="S948">
        <f>'Raw counts'!S948/'Raw counts'!S$1246*10000</f>
        <v>0</v>
      </c>
      <c r="T948">
        <f>'Raw counts'!T948/'Raw counts'!T$1246*10000</f>
        <v>0</v>
      </c>
      <c r="U948">
        <f t="shared" si="56"/>
        <v>0</v>
      </c>
      <c r="V948" t="str">
        <f t="shared" si="57"/>
        <v/>
      </c>
      <c r="W948">
        <f t="shared" si="58"/>
        <v>0</v>
      </c>
      <c r="X948">
        <f t="shared" si="59"/>
        <v>0</v>
      </c>
    </row>
    <row r="949" spans="1:24" x14ac:dyDescent="0.25">
      <c r="A949">
        <v>957</v>
      </c>
      <c r="B949" t="s">
        <v>1053</v>
      </c>
      <c r="C949">
        <v>58800</v>
      </c>
      <c r="D949">
        <v>645</v>
      </c>
      <c r="E949">
        <f>'Raw counts'!E949/'Raw counts'!E$1246*10000</f>
        <v>0</v>
      </c>
      <c r="F949">
        <f>'Raw counts'!F949/'Raw counts'!F$1246*10000</f>
        <v>0</v>
      </c>
      <c r="G949">
        <f>'Raw counts'!G949/'Raw counts'!G$1246*10000</f>
        <v>0</v>
      </c>
      <c r="H949">
        <f>'Raw counts'!H949/'Raw counts'!H$1246*10000</f>
        <v>0</v>
      </c>
      <c r="I949">
        <f>'Raw counts'!I949/'Raw counts'!I$1246*10000</f>
        <v>0</v>
      </c>
      <c r="J949">
        <f>'Raw counts'!J949/'Raw counts'!J$1246*10000</f>
        <v>0</v>
      </c>
      <c r="K949">
        <f>'Raw counts'!K949/'Raw counts'!K$1246*10000</f>
        <v>0</v>
      </c>
      <c r="L949">
        <f>'Raw counts'!L949/'Raw counts'!L$1246*10000</f>
        <v>0</v>
      </c>
      <c r="M949">
        <f>'Raw counts'!M949/'Raw counts'!M$1246*10000</f>
        <v>0</v>
      </c>
      <c r="N949">
        <f>'Raw counts'!N949/'Raw counts'!N$1246*10000</f>
        <v>0</v>
      </c>
      <c r="O949">
        <f>'Raw counts'!O949/'Raw counts'!O$1246*10000</f>
        <v>0</v>
      </c>
      <c r="P949">
        <f>'Raw counts'!P949/'Raw counts'!P$1246*10000</f>
        <v>0</v>
      </c>
      <c r="Q949">
        <f>'Raw counts'!Q949/'Raw counts'!Q$1246*10000</f>
        <v>0</v>
      </c>
      <c r="R949">
        <f>'Raw counts'!R949/'Raw counts'!R$1246*10000</f>
        <v>0</v>
      </c>
      <c r="S949">
        <f>'Raw counts'!S949/'Raw counts'!S$1246*10000</f>
        <v>0</v>
      </c>
      <c r="T949">
        <f>'Raw counts'!T949/'Raw counts'!T$1246*10000</f>
        <v>0</v>
      </c>
      <c r="U949">
        <f t="shared" si="56"/>
        <v>0</v>
      </c>
      <c r="V949" t="str">
        <f t="shared" si="57"/>
        <v/>
      </c>
      <c r="W949">
        <f t="shared" si="58"/>
        <v>0</v>
      </c>
      <c r="X949">
        <f t="shared" si="59"/>
        <v>0</v>
      </c>
    </row>
    <row r="950" spans="1:24" x14ac:dyDescent="0.25">
      <c r="A950">
        <v>958</v>
      </c>
      <c r="B950" t="s">
        <v>1054</v>
      </c>
      <c r="C950">
        <v>69600</v>
      </c>
      <c r="D950">
        <v>856</v>
      </c>
      <c r="E950">
        <f>'Raw counts'!E950/'Raw counts'!E$1246*10000</f>
        <v>0</v>
      </c>
      <c r="F950">
        <f>'Raw counts'!F950/'Raw counts'!F$1246*10000</f>
        <v>0</v>
      </c>
      <c r="G950">
        <f>'Raw counts'!G950/'Raw counts'!G$1246*10000</f>
        <v>0</v>
      </c>
      <c r="H950">
        <f>'Raw counts'!H950/'Raw counts'!H$1246*10000</f>
        <v>0</v>
      </c>
      <c r="I950">
        <f>'Raw counts'!I950/'Raw counts'!I$1246*10000</f>
        <v>0</v>
      </c>
      <c r="J950">
        <f>'Raw counts'!J950/'Raw counts'!J$1246*10000</f>
        <v>0</v>
      </c>
      <c r="K950">
        <f>'Raw counts'!K950/'Raw counts'!K$1246*10000</f>
        <v>0</v>
      </c>
      <c r="L950">
        <f>'Raw counts'!L950/'Raw counts'!L$1246*10000</f>
        <v>0</v>
      </c>
      <c r="M950">
        <f>'Raw counts'!M950/'Raw counts'!M$1246*10000</f>
        <v>0</v>
      </c>
      <c r="N950">
        <f>'Raw counts'!N950/'Raw counts'!N$1246*10000</f>
        <v>0</v>
      </c>
      <c r="O950">
        <f>'Raw counts'!O950/'Raw counts'!O$1246*10000</f>
        <v>0</v>
      </c>
      <c r="P950">
        <f>'Raw counts'!P950/'Raw counts'!P$1246*10000</f>
        <v>0</v>
      </c>
      <c r="Q950">
        <f>'Raw counts'!Q950/'Raw counts'!Q$1246*10000</f>
        <v>0</v>
      </c>
      <c r="R950">
        <f>'Raw counts'!R950/'Raw counts'!R$1246*10000</f>
        <v>0</v>
      </c>
      <c r="S950">
        <f>'Raw counts'!S950/'Raw counts'!S$1246*10000</f>
        <v>0</v>
      </c>
      <c r="T950">
        <f>'Raw counts'!T950/'Raw counts'!T$1246*10000</f>
        <v>0</v>
      </c>
      <c r="U950">
        <f t="shared" si="56"/>
        <v>0</v>
      </c>
      <c r="V950" t="str">
        <f t="shared" si="57"/>
        <v/>
      </c>
      <c r="W950">
        <f t="shared" si="58"/>
        <v>0</v>
      </c>
      <c r="X950">
        <f t="shared" si="59"/>
        <v>0</v>
      </c>
    </row>
    <row r="951" spans="1:24" x14ac:dyDescent="0.25">
      <c r="A951">
        <v>959</v>
      </c>
      <c r="B951" t="s">
        <v>407</v>
      </c>
      <c r="C951">
        <v>12800</v>
      </c>
      <c r="D951">
        <v>1018</v>
      </c>
      <c r="E951">
        <f>'Raw counts'!E951/'Raw counts'!E$1246*10000</f>
        <v>4.7015226691173373</v>
      </c>
      <c r="F951">
        <f>'Raw counts'!F951/'Raw counts'!F$1246*10000</f>
        <v>6.7568428970282639</v>
      </c>
      <c r="G951">
        <f>'Raw counts'!G951/'Raw counts'!G$1246*10000</f>
        <v>10.364128017312556</v>
      </c>
      <c r="H951">
        <f>'Raw counts'!H951/'Raw counts'!H$1246*10000</f>
        <v>10.929093584887452</v>
      </c>
      <c r="I951">
        <f>'Raw counts'!I951/'Raw counts'!I$1246*10000</f>
        <v>10.658227121530237</v>
      </c>
      <c r="J951">
        <f>'Raw counts'!J951/'Raw counts'!J$1246*10000</f>
        <v>9.2552349548552861</v>
      </c>
      <c r="K951">
        <f>'Raw counts'!K951/'Raw counts'!K$1246*10000</f>
        <v>6.8908691585222455</v>
      </c>
      <c r="L951">
        <f>'Raw counts'!L951/'Raw counts'!L$1246*10000</f>
        <v>8.4115813908685499</v>
      </c>
      <c r="M951">
        <f>'Raw counts'!M951/'Raw counts'!M$1246*10000</f>
        <v>10.01659771553374</v>
      </c>
      <c r="N951">
        <f>'Raw counts'!N951/'Raw counts'!N$1246*10000</f>
        <v>12.410196587548723</v>
      </c>
      <c r="O951">
        <f>'Raw counts'!O951/'Raw counts'!O$1246*10000</f>
        <v>4.712806188719151</v>
      </c>
      <c r="P951">
        <f>'Raw counts'!P951/'Raw counts'!P$1246*10000</f>
        <v>9.5448765958929176</v>
      </c>
      <c r="Q951">
        <f>'Raw counts'!Q951/'Raw counts'!Q$1246*10000</f>
        <v>4.1934075062988061</v>
      </c>
      <c r="R951">
        <f>'Raw counts'!R951/'Raw counts'!R$1246*10000</f>
        <v>7.7032858622621676</v>
      </c>
      <c r="S951">
        <f>'Raw counts'!S951/'Raw counts'!S$1246*10000</f>
        <v>21.685034778153035</v>
      </c>
      <c r="T951">
        <f>'Raw counts'!T951/'Raw counts'!T$1246*10000</f>
        <v>32.607664336962706</v>
      </c>
      <c r="U951">
        <f t="shared" si="56"/>
        <v>1</v>
      </c>
      <c r="V951">
        <f t="shared" si="57"/>
        <v>0.2496405987324502</v>
      </c>
      <c r="W951">
        <f t="shared" si="58"/>
        <v>9.0394294097204391</v>
      </c>
      <c r="X951">
        <f t="shared" si="59"/>
        <v>13.40784587804813</v>
      </c>
    </row>
    <row r="952" spans="1:24" x14ac:dyDescent="0.25">
      <c r="A952">
        <v>960</v>
      </c>
      <c r="B952" t="s">
        <v>1055</v>
      </c>
      <c r="C952">
        <v>104200</v>
      </c>
      <c r="D952">
        <v>1009</v>
      </c>
      <c r="E952">
        <f>'Raw counts'!E952/'Raw counts'!E$1246*10000</f>
        <v>0</v>
      </c>
      <c r="F952">
        <f>'Raw counts'!F952/'Raw counts'!F$1246*10000</f>
        <v>0</v>
      </c>
      <c r="G952">
        <f>'Raw counts'!G952/'Raw counts'!G$1246*10000</f>
        <v>0</v>
      </c>
      <c r="H952">
        <f>'Raw counts'!H952/'Raw counts'!H$1246*10000</f>
        <v>0</v>
      </c>
      <c r="I952">
        <f>'Raw counts'!I952/'Raw counts'!I$1246*10000</f>
        <v>0</v>
      </c>
      <c r="J952">
        <f>'Raw counts'!J952/'Raw counts'!J$1246*10000</f>
        <v>0</v>
      </c>
      <c r="K952">
        <f>'Raw counts'!K952/'Raw counts'!K$1246*10000</f>
        <v>0</v>
      </c>
      <c r="L952">
        <f>'Raw counts'!L952/'Raw counts'!L$1246*10000</f>
        <v>0</v>
      </c>
      <c r="M952">
        <f>'Raw counts'!M952/'Raw counts'!M$1246*10000</f>
        <v>0</v>
      </c>
      <c r="N952">
        <f>'Raw counts'!N952/'Raw counts'!N$1246*10000</f>
        <v>0</v>
      </c>
      <c r="O952">
        <f>'Raw counts'!O952/'Raw counts'!O$1246*10000</f>
        <v>0</v>
      </c>
      <c r="P952">
        <f>'Raw counts'!P952/'Raw counts'!P$1246*10000</f>
        <v>0</v>
      </c>
      <c r="Q952">
        <f>'Raw counts'!Q952/'Raw counts'!Q$1246*10000</f>
        <v>0</v>
      </c>
      <c r="R952">
        <f>'Raw counts'!R952/'Raw counts'!R$1246*10000</f>
        <v>0</v>
      </c>
      <c r="S952">
        <f>'Raw counts'!S952/'Raw counts'!S$1246*10000</f>
        <v>0</v>
      </c>
      <c r="T952">
        <f>'Raw counts'!T952/'Raw counts'!T$1246*10000</f>
        <v>0</v>
      </c>
      <c r="U952">
        <f t="shared" si="56"/>
        <v>0</v>
      </c>
      <c r="V952" t="str">
        <f t="shared" si="57"/>
        <v/>
      </c>
      <c r="W952">
        <f t="shared" si="58"/>
        <v>0</v>
      </c>
      <c r="X952">
        <f t="shared" si="59"/>
        <v>0</v>
      </c>
    </row>
    <row r="953" spans="1:24" x14ac:dyDescent="0.25">
      <c r="A953">
        <v>961</v>
      </c>
      <c r="B953" t="s">
        <v>408</v>
      </c>
      <c r="C953">
        <v>33600</v>
      </c>
      <c r="D953">
        <v>698</v>
      </c>
      <c r="E953">
        <f>'Raw counts'!E953/'Raw counts'!E$1246*10000</f>
        <v>225.31638671386355</v>
      </c>
      <c r="F953">
        <f>'Raw counts'!F953/'Raw counts'!F$1246*10000</f>
        <v>225.7049946337163</v>
      </c>
      <c r="G953">
        <f>'Raw counts'!G953/'Raw counts'!G$1246*10000</f>
        <v>189.42551489632649</v>
      </c>
      <c r="H953">
        <f>'Raw counts'!H953/'Raw counts'!H$1246*10000</f>
        <v>241.08543028782358</v>
      </c>
      <c r="I953">
        <f>'Raw counts'!I953/'Raw counts'!I$1246*10000</f>
        <v>223.69896754755544</v>
      </c>
      <c r="J953">
        <f>'Raw counts'!J953/'Raw counts'!J$1246*10000</f>
        <v>237.46921407130961</v>
      </c>
      <c r="K953">
        <f>'Raw counts'!K953/'Raw counts'!K$1246*10000</f>
        <v>177.54397694051272</v>
      </c>
      <c r="L953">
        <f>'Raw counts'!L953/'Raw counts'!L$1246*10000</f>
        <v>162.66234691261045</v>
      </c>
      <c r="M953">
        <f>'Raw counts'!M953/'Raw counts'!M$1246*10000</f>
        <v>159.20849271090054</v>
      </c>
      <c r="N953">
        <f>'Raw counts'!N953/'Raw counts'!N$1246*10000</f>
        <v>112.53061390882777</v>
      </c>
      <c r="O953">
        <f>'Raw counts'!O953/'Raw counts'!O$1246*10000</f>
        <v>212.90743005284884</v>
      </c>
      <c r="P953">
        <f>'Raw counts'!P953/'Raw counts'!P$1246*10000</f>
        <v>101.00251063099199</v>
      </c>
      <c r="Q953">
        <f>'Raw counts'!Q953/'Raw counts'!Q$1246*10000</f>
        <v>257.29337406834554</v>
      </c>
      <c r="R953">
        <f>'Raw counts'!R953/'Raw counts'!R$1246*10000</f>
        <v>180.85774547419115</v>
      </c>
      <c r="S953">
        <f>'Raw counts'!S953/'Raw counts'!S$1246*10000</f>
        <v>212.19627504324268</v>
      </c>
      <c r="T953">
        <f>'Raw counts'!T953/'Raw counts'!T$1246*10000</f>
        <v>255.91248558866835</v>
      </c>
      <c r="U953">
        <f t="shared" si="56"/>
        <v>1</v>
      </c>
      <c r="V953">
        <f t="shared" si="57"/>
        <v>0.75705691206581427</v>
      </c>
      <c r="W953">
        <f t="shared" si="58"/>
        <v>195.46459386234466</v>
      </c>
      <c r="X953">
        <f t="shared" si="59"/>
        <v>203.36163680971472</v>
      </c>
    </row>
    <row r="954" spans="1:24" x14ac:dyDescent="0.25">
      <c r="A954">
        <v>962</v>
      </c>
      <c r="B954" t="s">
        <v>409</v>
      </c>
      <c r="C954">
        <v>2300</v>
      </c>
      <c r="D954">
        <v>993</v>
      </c>
      <c r="E954">
        <f>'Raw counts'!E954/'Raw counts'!E$1246*10000</f>
        <v>58.038290904857334</v>
      </c>
      <c r="F954">
        <f>'Raw counts'!F954/'Raw counts'!F$1246*10000</f>
        <v>32.882357746264731</v>
      </c>
      <c r="G954">
        <f>'Raw counts'!G954/'Raw counts'!G$1246*10000</f>
        <v>40.464729483861461</v>
      </c>
      <c r="H954">
        <f>'Raw counts'!H954/'Raw counts'!H$1246*10000</f>
        <v>28.595382277015126</v>
      </c>
      <c r="I954">
        <f>'Raw counts'!I954/'Raw counts'!I$1246*10000</f>
        <v>49.194414728837039</v>
      </c>
      <c r="J954">
        <f>'Raw counts'!J954/'Raw counts'!J$1246*10000</f>
        <v>74.047866207377126</v>
      </c>
      <c r="K954">
        <f>'Raw counts'!K954/'Raw counts'!K$1246*10000</f>
        <v>77.277432256891601</v>
      </c>
      <c r="L954">
        <f>'Raw counts'!L954/'Raw counts'!L$1246*10000</f>
        <v>72.231063427393806</v>
      </c>
      <c r="M954">
        <f>'Raw counts'!M954/'Raw counts'!M$1246*10000</f>
        <v>78.598324201890279</v>
      </c>
      <c r="N954">
        <f>'Raw counts'!N954/'Raw counts'!N$1246*10000</f>
        <v>41.926551705755259</v>
      </c>
      <c r="O954">
        <f>'Raw counts'!O954/'Raw counts'!O$1246*10000</f>
        <v>49.245729958857993</v>
      </c>
      <c r="P954">
        <f>'Raw counts'!P954/'Raw counts'!P$1246*10000</f>
        <v>73.791152327372345</v>
      </c>
      <c r="Q954">
        <f>'Raw counts'!Q954/'Raw counts'!Q$1246*10000</f>
        <v>42.550168108937171</v>
      </c>
      <c r="R954">
        <f>'Raw counts'!R954/'Raw counts'!R$1246*10000</f>
        <v>44.658515905487867</v>
      </c>
      <c r="S954">
        <f>'Raw counts'!S954/'Raw counts'!S$1246*10000</f>
        <v>51.217447677068499</v>
      </c>
      <c r="T954">
        <f>'Raw counts'!T954/'Raw counts'!T$1246*10000</f>
        <v>36.518945824314514</v>
      </c>
      <c r="U954">
        <f t="shared" si="56"/>
        <v>1</v>
      </c>
      <c r="V954">
        <f t="shared" si="57"/>
        <v>0.53482626164457026</v>
      </c>
      <c r="W954">
        <f t="shared" si="58"/>
        <v>55.325641294014375</v>
      </c>
      <c r="X954">
        <f t="shared" si="59"/>
        <v>49.663659967006403</v>
      </c>
    </row>
    <row r="955" spans="1:24" x14ac:dyDescent="0.25">
      <c r="A955">
        <v>963</v>
      </c>
      <c r="B955" t="s">
        <v>1056</v>
      </c>
      <c r="C955">
        <v>94100</v>
      </c>
      <c r="D955">
        <v>235</v>
      </c>
      <c r="E955">
        <f>'Raw counts'!E955/'Raw counts'!E$1246*10000</f>
        <v>0</v>
      </c>
      <c r="F955">
        <f>'Raw counts'!F955/'Raw counts'!F$1246*10000</f>
        <v>0</v>
      </c>
      <c r="G955">
        <f>'Raw counts'!G955/'Raw counts'!G$1246*10000</f>
        <v>0</v>
      </c>
      <c r="H955">
        <f>'Raw counts'!H955/'Raw counts'!H$1246*10000</f>
        <v>0</v>
      </c>
      <c r="I955">
        <f>'Raw counts'!I955/'Raw counts'!I$1246*10000</f>
        <v>0</v>
      </c>
      <c r="J955">
        <f>'Raw counts'!J955/'Raw counts'!J$1246*10000</f>
        <v>0</v>
      </c>
      <c r="K955">
        <f>'Raw counts'!K955/'Raw counts'!K$1246*10000</f>
        <v>0</v>
      </c>
      <c r="L955">
        <f>'Raw counts'!L955/'Raw counts'!L$1246*10000</f>
        <v>0</v>
      </c>
      <c r="M955">
        <f>'Raw counts'!M955/'Raw counts'!M$1246*10000</f>
        <v>0</v>
      </c>
      <c r="N955">
        <f>'Raw counts'!N955/'Raw counts'!N$1246*10000</f>
        <v>0</v>
      </c>
      <c r="O955">
        <f>'Raw counts'!O955/'Raw counts'!O$1246*10000</f>
        <v>0</v>
      </c>
      <c r="P955">
        <f>'Raw counts'!P955/'Raw counts'!P$1246*10000</f>
        <v>0</v>
      </c>
      <c r="Q955">
        <f>'Raw counts'!Q955/'Raw counts'!Q$1246*10000</f>
        <v>0</v>
      </c>
      <c r="R955">
        <f>'Raw counts'!R955/'Raw counts'!R$1246*10000</f>
        <v>0</v>
      </c>
      <c r="S955">
        <f>'Raw counts'!S955/'Raw counts'!S$1246*10000</f>
        <v>0</v>
      </c>
      <c r="T955">
        <f>'Raw counts'!T955/'Raw counts'!T$1246*10000</f>
        <v>0</v>
      </c>
      <c r="U955">
        <f t="shared" si="56"/>
        <v>0</v>
      </c>
      <c r="V955" t="str">
        <f t="shared" si="57"/>
        <v/>
      </c>
      <c r="W955">
        <f t="shared" si="58"/>
        <v>0</v>
      </c>
      <c r="X955">
        <f t="shared" si="59"/>
        <v>0</v>
      </c>
    </row>
    <row r="956" spans="1:24" x14ac:dyDescent="0.25">
      <c r="A956">
        <v>964</v>
      </c>
      <c r="B956" t="s">
        <v>1057</v>
      </c>
      <c r="C956">
        <v>106400</v>
      </c>
      <c r="D956">
        <v>776</v>
      </c>
      <c r="E956">
        <f>'Raw counts'!E956/'Raw counts'!E$1246*10000</f>
        <v>0</v>
      </c>
      <c r="F956">
        <f>'Raw counts'!F956/'Raw counts'!F$1246*10000</f>
        <v>0</v>
      </c>
      <c r="G956">
        <f>'Raw counts'!G956/'Raw counts'!G$1246*10000</f>
        <v>0</v>
      </c>
      <c r="H956">
        <f>'Raw counts'!H956/'Raw counts'!H$1246*10000</f>
        <v>0</v>
      </c>
      <c r="I956">
        <f>'Raw counts'!I956/'Raw counts'!I$1246*10000</f>
        <v>0</v>
      </c>
      <c r="J956">
        <f>'Raw counts'!J956/'Raw counts'!J$1246*10000</f>
        <v>0</v>
      </c>
      <c r="K956">
        <f>'Raw counts'!K956/'Raw counts'!K$1246*10000</f>
        <v>0</v>
      </c>
      <c r="L956">
        <f>'Raw counts'!L956/'Raw counts'!L$1246*10000</f>
        <v>0</v>
      </c>
      <c r="M956">
        <f>'Raw counts'!M956/'Raw counts'!M$1246*10000</f>
        <v>0</v>
      </c>
      <c r="N956">
        <f>'Raw counts'!N956/'Raw counts'!N$1246*10000</f>
        <v>0</v>
      </c>
      <c r="O956">
        <f>'Raw counts'!O956/'Raw counts'!O$1246*10000</f>
        <v>0</v>
      </c>
      <c r="P956">
        <f>'Raw counts'!P956/'Raw counts'!P$1246*10000</f>
        <v>0</v>
      </c>
      <c r="Q956">
        <f>'Raw counts'!Q956/'Raw counts'!Q$1246*10000</f>
        <v>0</v>
      </c>
      <c r="R956">
        <f>'Raw counts'!R956/'Raw counts'!R$1246*10000</f>
        <v>0</v>
      </c>
      <c r="S956">
        <f>'Raw counts'!S956/'Raw counts'!S$1246*10000</f>
        <v>0</v>
      </c>
      <c r="T956">
        <f>'Raw counts'!T956/'Raw counts'!T$1246*10000</f>
        <v>0</v>
      </c>
      <c r="U956">
        <f t="shared" si="56"/>
        <v>0</v>
      </c>
      <c r="V956" t="str">
        <f t="shared" si="57"/>
        <v/>
      </c>
      <c r="W956">
        <f t="shared" si="58"/>
        <v>0</v>
      </c>
      <c r="X956">
        <f t="shared" si="59"/>
        <v>0</v>
      </c>
    </row>
    <row r="957" spans="1:24" x14ac:dyDescent="0.25">
      <c r="A957">
        <v>965</v>
      </c>
      <c r="B957" t="s">
        <v>410</v>
      </c>
      <c r="C957">
        <v>25500</v>
      </c>
      <c r="D957">
        <v>894</v>
      </c>
      <c r="E957">
        <f>'Raw counts'!E957/'Raw counts'!E$1246*10000</f>
        <v>11.959405398576664</v>
      </c>
      <c r="F957">
        <f>'Raw counts'!F957/'Raw counts'!F$1246*10000</f>
        <v>7.3376197498126636</v>
      </c>
      <c r="G957">
        <f>'Raw counts'!G957/'Raw counts'!G$1246*10000</f>
        <v>8.415275237023641</v>
      </c>
      <c r="H957">
        <f>'Raw counts'!H957/'Raw counts'!H$1246*10000</f>
        <v>3.6611257207652779</v>
      </c>
      <c r="I957">
        <f>'Raw counts'!I957/'Raw counts'!I$1246*10000</f>
        <v>4.3668343433513543</v>
      </c>
      <c r="J957">
        <f>'Raw counts'!J957/'Raw counts'!J$1246*10000</f>
        <v>15.020300453901626</v>
      </c>
      <c r="K957">
        <f>'Raw counts'!K957/'Raw counts'!K$1246*10000</f>
        <v>6.7677131990933379</v>
      </c>
      <c r="L957">
        <f>'Raw counts'!L957/'Raw counts'!L$1246*10000</f>
        <v>3.3578490229676872</v>
      </c>
      <c r="M957">
        <f>'Raw counts'!M957/'Raw counts'!M$1246*10000</f>
        <v>6.3679987178754924</v>
      </c>
      <c r="N957">
        <f>'Raw counts'!N957/'Raw counts'!N$1246*10000</f>
        <v>2.7830826207073893</v>
      </c>
      <c r="O957">
        <f>'Raw counts'!O957/'Raw counts'!O$1246*10000</f>
        <v>3.1875546548466307</v>
      </c>
      <c r="P957">
        <f>'Raw counts'!P957/'Raw counts'!P$1246*10000</f>
        <v>3.6378022896755589</v>
      </c>
      <c r="Q957">
        <f>'Raw counts'!Q957/'Raw counts'!Q$1246*10000</f>
        <v>3.1251816604999396</v>
      </c>
      <c r="R957">
        <f>'Raw counts'!R957/'Raw counts'!R$1246*10000</f>
        <v>4.2573493198768908</v>
      </c>
      <c r="S957">
        <f>'Raw counts'!S957/'Raw counts'!S$1246*10000</f>
        <v>5.8827026460838132</v>
      </c>
      <c r="T957">
        <f>'Raw counts'!T957/'Raw counts'!T$1246*10000</f>
        <v>11.556369211320463</v>
      </c>
      <c r="U957">
        <f t="shared" si="56"/>
        <v>1</v>
      </c>
      <c r="V957">
        <f t="shared" si="57"/>
        <v>0.38253866169147488</v>
      </c>
      <c r="W957">
        <f t="shared" si="58"/>
        <v>7.0037204464075131</v>
      </c>
      <c r="X957">
        <f t="shared" si="59"/>
        <v>5.27449329705055</v>
      </c>
    </row>
    <row r="958" spans="1:24" x14ac:dyDescent="0.25">
      <c r="A958">
        <v>966</v>
      </c>
      <c r="B958" t="s">
        <v>411</v>
      </c>
      <c r="C958">
        <v>46900</v>
      </c>
      <c r="D958">
        <v>942</v>
      </c>
      <c r="E958">
        <f>'Raw counts'!E958/'Raw counts'!E$1246*10000</f>
        <v>6.5742050389027469</v>
      </c>
      <c r="F958">
        <f>'Raw counts'!F958/'Raw counts'!F$1246*10000</f>
        <v>10.151790516150083</v>
      </c>
      <c r="G958">
        <f>'Raw counts'!G958/'Raw counts'!G$1246*10000</f>
        <v>13.061776649569987</v>
      </c>
      <c r="H958">
        <f>'Raw counts'!H958/'Raw counts'!H$1246*10000</f>
        <v>13.613114912301866</v>
      </c>
      <c r="I958">
        <f>'Raw counts'!I958/'Raw counts'!I$1246*10000</f>
        <v>7.4675118216845959</v>
      </c>
      <c r="J958">
        <f>'Raw counts'!J958/'Raw counts'!J$1246*10000</f>
        <v>5.968608829230738</v>
      </c>
      <c r="K958">
        <f>'Raw counts'!K958/'Raw counts'!K$1246*10000</f>
        <v>6.2457665138946314</v>
      </c>
      <c r="L958">
        <f>'Raw counts'!L958/'Raw counts'!L$1246*10000</f>
        <v>2.1028953477171375</v>
      </c>
      <c r="M958">
        <f>'Raw counts'!M958/'Raw counts'!M$1246*10000</f>
        <v>2.9580931125874108</v>
      </c>
      <c r="N958">
        <f>'Raw counts'!N958/'Raw counts'!N$1246*10000</f>
        <v>2.3283817981692807</v>
      </c>
      <c r="O958">
        <f>'Raw counts'!O958/'Raw counts'!O$1246*10000</f>
        <v>9.602453134988739</v>
      </c>
      <c r="P958">
        <f>'Raw counts'!P958/'Raw counts'!P$1246*10000</f>
        <v>4.1354496617241994</v>
      </c>
      <c r="Q958">
        <f>'Raw counts'!Q958/'Raw counts'!Q$1246*10000</f>
        <v>8.2973821510888701</v>
      </c>
      <c r="R958">
        <f>'Raw counts'!R958/'Raw counts'!R$1246*10000</f>
        <v>8.6636288330908506</v>
      </c>
      <c r="S958">
        <f>'Raw counts'!S958/'Raw counts'!S$1246*10000</f>
        <v>5.1409951902253148</v>
      </c>
      <c r="T958">
        <f>'Raw counts'!T958/'Raw counts'!T$1246*10000</f>
        <v>6.2867194587277888</v>
      </c>
      <c r="U958">
        <f t="shared" si="56"/>
        <v>1</v>
      </c>
      <c r="V958">
        <f t="shared" si="57"/>
        <v>0.98888522155667702</v>
      </c>
      <c r="W958">
        <f t="shared" si="58"/>
        <v>7.0472144540208479</v>
      </c>
      <c r="X958">
        <f t="shared" si="59"/>
        <v>7.0211047383076268</v>
      </c>
    </row>
    <row r="959" spans="1:24" x14ac:dyDescent="0.25">
      <c r="A959">
        <v>967</v>
      </c>
      <c r="B959" t="s">
        <v>1058</v>
      </c>
      <c r="C959">
        <v>97300</v>
      </c>
      <c r="D959">
        <v>1009</v>
      </c>
      <c r="E959">
        <f>'Raw counts'!E959/'Raw counts'!E$1246*10000</f>
        <v>0</v>
      </c>
      <c r="F959">
        <f>'Raw counts'!F959/'Raw counts'!F$1246*10000</f>
        <v>0</v>
      </c>
      <c r="G959">
        <f>'Raw counts'!G959/'Raw counts'!G$1246*10000</f>
        <v>0</v>
      </c>
      <c r="H959">
        <f>'Raw counts'!H959/'Raw counts'!H$1246*10000</f>
        <v>0</v>
      </c>
      <c r="I959">
        <f>'Raw counts'!I959/'Raw counts'!I$1246*10000</f>
        <v>0</v>
      </c>
      <c r="J959">
        <f>'Raw counts'!J959/'Raw counts'!J$1246*10000</f>
        <v>0</v>
      </c>
      <c r="K959">
        <f>'Raw counts'!K959/'Raw counts'!K$1246*10000</f>
        <v>0</v>
      </c>
      <c r="L959">
        <f>'Raw counts'!L959/'Raw counts'!L$1246*10000</f>
        <v>0</v>
      </c>
      <c r="M959">
        <f>'Raw counts'!M959/'Raw counts'!M$1246*10000</f>
        <v>0</v>
      </c>
      <c r="N959">
        <f>'Raw counts'!N959/'Raw counts'!N$1246*10000</f>
        <v>0</v>
      </c>
      <c r="O959">
        <f>'Raw counts'!O959/'Raw counts'!O$1246*10000</f>
        <v>0</v>
      </c>
      <c r="P959">
        <f>'Raw counts'!P959/'Raw counts'!P$1246*10000</f>
        <v>0</v>
      </c>
      <c r="Q959">
        <f>'Raw counts'!Q959/'Raw counts'!Q$1246*10000</f>
        <v>0</v>
      </c>
      <c r="R959">
        <f>'Raw counts'!R959/'Raw counts'!R$1246*10000</f>
        <v>0</v>
      </c>
      <c r="S959">
        <f>'Raw counts'!S959/'Raw counts'!S$1246*10000</f>
        <v>0</v>
      </c>
      <c r="T959">
        <f>'Raw counts'!T959/'Raw counts'!T$1246*10000</f>
        <v>0</v>
      </c>
      <c r="U959">
        <f t="shared" si="56"/>
        <v>0</v>
      </c>
      <c r="V959" t="str">
        <f t="shared" si="57"/>
        <v/>
      </c>
      <c r="W959">
        <f t="shared" si="58"/>
        <v>0</v>
      </c>
      <c r="X959">
        <f t="shared" si="59"/>
        <v>0</v>
      </c>
    </row>
    <row r="960" spans="1:24" x14ac:dyDescent="0.25">
      <c r="A960">
        <v>968</v>
      </c>
      <c r="B960" t="s">
        <v>1059</v>
      </c>
      <c r="C960">
        <v>59200</v>
      </c>
      <c r="D960">
        <v>645</v>
      </c>
      <c r="E960">
        <f>'Raw counts'!E960/'Raw counts'!E$1246*10000</f>
        <v>0</v>
      </c>
      <c r="F960">
        <f>'Raw counts'!F960/'Raw counts'!F$1246*10000</f>
        <v>0</v>
      </c>
      <c r="G960">
        <f>'Raw counts'!G960/'Raw counts'!G$1246*10000</f>
        <v>0</v>
      </c>
      <c r="H960">
        <f>'Raw counts'!H960/'Raw counts'!H$1246*10000</f>
        <v>0</v>
      </c>
      <c r="I960">
        <f>'Raw counts'!I960/'Raw counts'!I$1246*10000</f>
        <v>0</v>
      </c>
      <c r="J960">
        <f>'Raw counts'!J960/'Raw counts'!J$1246*10000</f>
        <v>0</v>
      </c>
      <c r="K960">
        <f>'Raw counts'!K960/'Raw counts'!K$1246*10000</f>
        <v>0</v>
      </c>
      <c r="L960">
        <f>'Raw counts'!L960/'Raw counts'!L$1246*10000</f>
        <v>0</v>
      </c>
      <c r="M960">
        <f>'Raw counts'!M960/'Raw counts'!M$1246*10000</f>
        <v>0</v>
      </c>
      <c r="N960">
        <f>'Raw counts'!N960/'Raw counts'!N$1246*10000</f>
        <v>0</v>
      </c>
      <c r="O960">
        <f>'Raw counts'!O960/'Raw counts'!O$1246*10000</f>
        <v>0</v>
      </c>
      <c r="P960">
        <f>'Raw counts'!P960/'Raw counts'!P$1246*10000</f>
        <v>0</v>
      </c>
      <c r="Q960">
        <f>'Raw counts'!Q960/'Raw counts'!Q$1246*10000</f>
        <v>0</v>
      </c>
      <c r="R960">
        <f>'Raw counts'!R960/'Raw counts'!R$1246*10000</f>
        <v>0</v>
      </c>
      <c r="S960">
        <f>'Raw counts'!S960/'Raw counts'!S$1246*10000</f>
        <v>0</v>
      </c>
      <c r="T960">
        <f>'Raw counts'!T960/'Raw counts'!T$1246*10000</f>
        <v>0</v>
      </c>
      <c r="U960">
        <f t="shared" si="56"/>
        <v>0</v>
      </c>
      <c r="V960" t="str">
        <f t="shared" si="57"/>
        <v/>
      </c>
      <c r="W960">
        <f t="shared" si="58"/>
        <v>0</v>
      </c>
      <c r="X960">
        <f t="shared" si="59"/>
        <v>0</v>
      </c>
    </row>
    <row r="961" spans="1:24" x14ac:dyDescent="0.25">
      <c r="A961">
        <v>969</v>
      </c>
      <c r="B961" t="s">
        <v>412</v>
      </c>
      <c r="C961">
        <v>22800</v>
      </c>
      <c r="D961">
        <v>746</v>
      </c>
      <c r="E961">
        <f>'Raw counts'!E961/'Raw counts'!E$1246*10000</f>
        <v>1.7983695773336075</v>
      </c>
      <c r="F961">
        <f>'Raw counts'!F961/'Raw counts'!F$1246*10000</f>
        <v>2.1814545202145759</v>
      </c>
      <c r="G961">
        <f>'Raw counts'!G961/'Raw counts'!G$1246*10000</f>
        <v>2.5290455927413413</v>
      </c>
      <c r="H961">
        <f>'Raw counts'!H961/'Raw counts'!H$1246*10000</f>
        <v>3.2690776617047455</v>
      </c>
      <c r="I961">
        <f>'Raw counts'!I961/'Raw counts'!I$1246*10000</f>
        <v>3.4326919451602138</v>
      </c>
      <c r="J961">
        <f>'Raw counts'!J961/'Raw counts'!J$1246*10000</f>
        <v>1.9635944794259601</v>
      </c>
      <c r="K961">
        <f>'Raw counts'!K961/'Raw counts'!K$1246*10000</f>
        <v>13.658582357615582</v>
      </c>
      <c r="L961">
        <f>'Raw counts'!L961/'Raw counts'!L$1246*10000</f>
        <v>10.005711735105736</v>
      </c>
      <c r="M961">
        <f>'Raw counts'!M961/'Raw counts'!M$1246*10000</f>
        <v>12.94911653608149</v>
      </c>
      <c r="N961">
        <f>'Raw counts'!N961/'Raw counts'!N$1246*10000</f>
        <v>1.1053933789288501</v>
      </c>
      <c r="O961">
        <f>'Raw counts'!O961/'Raw counts'!O$1246*10000</f>
        <v>8.2849894912379813</v>
      </c>
      <c r="P961">
        <f>'Raw counts'!P961/'Raw counts'!P$1246*10000</f>
        <v>5.3944975130072583</v>
      </c>
      <c r="Q961">
        <f>'Raw counts'!Q961/'Raw counts'!Q$1246*10000</f>
        <v>2.0072708916406605</v>
      </c>
      <c r="R961">
        <f>'Raw counts'!R961/'Raw counts'!R$1246*10000</f>
        <v>3.6513574987122674</v>
      </c>
      <c r="S961">
        <f>'Raw counts'!S961/'Raw counts'!S$1246*10000</f>
        <v>2.6610878187289626</v>
      </c>
      <c r="T961">
        <f>'Raw counts'!T961/'Raw counts'!T$1246*10000</f>
        <v>0.28669078964882427</v>
      </c>
      <c r="U961">
        <f t="shared" si="56"/>
        <v>1</v>
      </c>
      <c r="V961">
        <f t="shared" si="57"/>
        <v>0.48742419933588199</v>
      </c>
      <c r="W961">
        <f t="shared" si="58"/>
        <v>5.2893037784312105</v>
      </c>
      <c r="X961">
        <f t="shared" si="59"/>
        <v>3.7143156671626585</v>
      </c>
    </row>
    <row r="962" spans="1:24" x14ac:dyDescent="0.25">
      <c r="A962">
        <v>970</v>
      </c>
      <c r="B962" t="s">
        <v>1060</v>
      </c>
      <c r="C962">
        <v>94900</v>
      </c>
      <c r="D962">
        <v>938</v>
      </c>
      <c r="E962">
        <f>'Raw counts'!E962/'Raw counts'!E$1246*10000</f>
        <v>0</v>
      </c>
      <c r="F962">
        <f>'Raw counts'!F962/'Raw counts'!F$1246*10000</f>
        <v>0</v>
      </c>
      <c r="G962">
        <f>'Raw counts'!G962/'Raw counts'!G$1246*10000</f>
        <v>0</v>
      </c>
      <c r="H962">
        <f>'Raw counts'!H962/'Raw counts'!H$1246*10000</f>
        <v>0</v>
      </c>
      <c r="I962">
        <f>'Raw counts'!I962/'Raw counts'!I$1246*10000</f>
        <v>0</v>
      </c>
      <c r="J962">
        <f>'Raw counts'!J962/'Raw counts'!J$1246*10000</f>
        <v>0</v>
      </c>
      <c r="K962">
        <f>'Raw counts'!K962/'Raw counts'!K$1246*10000</f>
        <v>0</v>
      </c>
      <c r="L962">
        <f>'Raw counts'!L962/'Raw counts'!L$1246*10000</f>
        <v>0</v>
      </c>
      <c r="M962">
        <f>'Raw counts'!M962/'Raw counts'!M$1246*10000</f>
        <v>0</v>
      </c>
      <c r="N962">
        <f>'Raw counts'!N962/'Raw counts'!N$1246*10000</f>
        <v>0</v>
      </c>
      <c r="O962">
        <f>'Raw counts'!O962/'Raw counts'!O$1246*10000</f>
        <v>0</v>
      </c>
      <c r="P962">
        <f>'Raw counts'!P962/'Raw counts'!P$1246*10000</f>
        <v>0</v>
      </c>
      <c r="Q962">
        <f>'Raw counts'!Q962/'Raw counts'!Q$1246*10000</f>
        <v>0</v>
      </c>
      <c r="R962">
        <f>'Raw counts'!R962/'Raw counts'!R$1246*10000</f>
        <v>0</v>
      </c>
      <c r="S962">
        <f>'Raw counts'!S962/'Raw counts'!S$1246*10000</f>
        <v>0</v>
      </c>
      <c r="T962">
        <f>'Raw counts'!T962/'Raw counts'!T$1246*10000</f>
        <v>0</v>
      </c>
      <c r="U962">
        <f t="shared" si="56"/>
        <v>0</v>
      </c>
      <c r="V962" t="str">
        <f t="shared" si="57"/>
        <v/>
      </c>
      <c r="W962">
        <f t="shared" si="58"/>
        <v>0</v>
      </c>
      <c r="X962">
        <f t="shared" si="59"/>
        <v>0</v>
      </c>
    </row>
    <row r="963" spans="1:24" x14ac:dyDescent="0.25">
      <c r="A963">
        <v>971</v>
      </c>
      <c r="B963" t="s">
        <v>1061</v>
      </c>
      <c r="C963">
        <v>106600</v>
      </c>
      <c r="D963">
        <v>776</v>
      </c>
      <c r="E963">
        <f>'Raw counts'!E963/'Raw counts'!E$1246*10000</f>
        <v>0</v>
      </c>
      <c r="F963">
        <f>'Raw counts'!F963/'Raw counts'!F$1246*10000</f>
        <v>0</v>
      </c>
      <c r="G963">
        <f>'Raw counts'!G963/'Raw counts'!G$1246*10000</f>
        <v>0</v>
      </c>
      <c r="H963">
        <f>'Raw counts'!H963/'Raw counts'!H$1246*10000</f>
        <v>0</v>
      </c>
      <c r="I963">
        <f>'Raw counts'!I963/'Raw counts'!I$1246*10000</f>
        <v>0</v>
      </c>
      <c r="J963">
        <f>'Raw counts'!J963/'Raw counts'!J$1246*10000</f>
        <v>0</v>
      </c>
      <c r="K963">
        <f>'Raw counts'!K963/'Raw counts'!K$1246*10000</f>
        <v>0</v>
      </c>
      <c r="L963">
        <f>'Raw counts'!L963/'Raw counts'!L$1246*10000</f>
        <v>0</v>
      </c>
      <c r="M963">
        <f>'Raw counts'!M963/'Raw counts'!M$1246*10000</f>
        <v>0</v>
      </c>
      <c r="N963">
        <f>'Raw counts'!N963/'Raw counts'!N$1246*10000</f>
        <v>0</v>
      </c>
      <c r="O963">
        <f>'Raw counts'!O963/'Raw counts'!O$1246*10000</f>
        <v>0</v>
      </c>
      <c r="P963">
        <f>'Raw counts'!P963/'Raw counts'!P$1246*10000</f>
        <v>0</v>
      </c>
      <c r="Q963">
        <f>'Raw counts'!Q963/'Raw counts'!Q$1246*10000</f>
        <v>0</v>
      </c>
      <c r="R963">
        <f>'Raw counts'!R963/'Raw counts'!R$1246*10000</f>
        <v>0</v>
      </c>
      <c r="S963">
        <f>'Raw counts'!S963/'Raw counts'!S$1246*10000</f>
        <v>0</v>
      </c>
      <c r="T963">
        <f>'Raw counts'!T963/'Raw counts'!T$1246*10000</f>
        <v>0</v>
      </c>
      <c r="U963">
        <f t="shared" si="56"/>
        <v>0</v>
      </c>
      <c r="V963" t="str">
        <f t="shared" si="57"/>
        <v/>
      </c>
      <c r="W963">
        <f t="shared" si="58"/>
        <v>0</v>
      </c>
      <c r="X963">
        <f t="shared" si="59"/>
        <v>0</v>
      </c>
    </row>
    <row r="964" spans="1:24" x14ac:dyDescent="0.25">
      <c r="A964">
        <v>972</v>
      </c>
      <c r="B964" t="s">
        <v>413</v>
      </c>
      <c r="C964">
        <v>20100</v>
      </c>
      <c r="D964">
        <v>315</v>
      </c>
      <c r="E964">
        <f>'Raw counts'!E964/'Raw counts'!E$1246*10000</f>
        <v>0</v>
      </c>
      <c r="F964">
        <f>'Raw counts'!F964/'Raw counts'!F$1246*10000</f>
        <v>0</v>
      </c>
      <c r="G964">
        <f>'Raw counts'!G964/'Raw counts'!G$1246*10000</f>
        <v>0</v>
      </c>
      <c r="H964">
        <f>'Raw counts'!H964/'Raw counts'!H$1246*10000</f>
        <v>0</v>
      </c>
      <c r="I964">
        <f>'Raw counts'!I964/'Raw counts'!I$1246*10000</f>
        <v>0</v>
      </c>
      <c r="J964">
        <f>'Raw counts'!J964/'Raw counts'!J$1246*10000</f>
        <v>0</v>
      </c>
      <c r="K964">
        <f>'Raw counts'!K964/'Raw counts'!K$1246*10000</f>
        <v>0</v>
      </c>
      <c r="L964">
        <f>'Raw counts'!L964/'Raw counts'!L$1246*10000</f>
        <v>0</v>
      </c>
      <c r="M964">
        <f>'Raw counts'!M964/'Raw counts'!M$1246*10000</f>
        <v>0</v>
      </c>
      <c r="N964">
        <f>'Raw counts'!N964/'Raw counts'!N$1246*10000</f>
        <v>0</v>
      </c>
      <c r="O964">
        <f>'Raw counts'!O964/'Raw counts'!O$1246*10000</f>
        <v>0</v>
      </c>
      <c r="P964">
        <f>'Raw counts'!P964/'Raw counts'!P$1246*10000</f>
        <v>0</v>
      </c>
      <c r="Q964">
        <f>'Raw counts'!Q964/'Raw counts'!Q$1246*10000</f>
        <v>0</v>
      </c>
      <c r="R964">
        <f>'Raw counts'!R964/'Raw counts'!R$1246*10000</f>
        <v>0</v>
      </c>
      <c r="S964">
        <f>'Raw counts'!S964/'Raw counts'!S$1246*10000</f>
        <v>0</v>
      </c>
      <c r="T964">
        <f>'Raw counts'!T964/'Raw counts'!T$1246*10000</f>
        <v>0</v>
      </c>
      <c r="U964">
        <f t="shared" ref="U964:U1027" si="60">IFERROR(IF(W964-X964=0,0,1),0)</f>
        <v>0</v>
      </c>
      <c r="V964" t="str">
        <f t="shared" ref="V964:V1027" si="61">IFERROR(_xlfn.T.TEST(E964:N964,O964:T964,2,2),"")</f>
        <v/>
      </c>
      <c r="W964">
        <f t="shared" ref="W964:W1027" si="62">AVERAGE(E964:N964)</f>
        <v>0</v>
      </c>
      <c r="X964">
        <f t="shared" ref="X964:X1027" si="63">AVERAGE(O964:T964)</f>
        <v>0</v>
      </c>
    </row>
    <row r="965" spans="1:24" x14ac:dyDescent="0.25">
      <c r="A965">
        <v>973</v>
      </c>
      <c r="B965" t="s">
        <v>414</v>
      </c>
      <c r="C965">
        <v>15700</v>
      </c>
      <c r="D965">
        <v>409</v>
      </c>
      <c r="E965">
        <f>'Raw counts'!E965/'Raw counts'!E$1246*10000</f>
        <v>9.4674497583595691</v>
      </c>
      <c r="F965">
        <f>'Raw counts'!F965/'Raw counts'!F$1246*10000</f>
        <v>5.6613938738902085</v>
      </c>
      <c r="G965">
        <f>'Raw counts'!G965/'Raw counts'!G$1246*10000</f>
        <v>3.2828003576368001</v>
      </c>
      <c r="H965">
        <f>'Raw counts'!H965/'Raw counts'!H$1246*10000</f>
        <v>2.0265868899129047</v>
      </c>
      <c r="I965">
        <f>'Raw counts'!I965/'Raw counts'!I$1246*10000</f>
        <v>2.3072191762552259</v>
      </c>
      <c r="J965">
        <f>'Raw counts'!J965/'Raw counts'!J$1246*10000</f>
        <v>7.471237531474384</v>
      </c>
      <c r="K965">
        <f>'Raw counts'!K965/'Raw counts'!K$1246*10000</f>
        <v>4.0582820916573565</v>
      </c>
      <c r="L965">
        <f>'Raw counts'!L965/'Raw counts'!L$1246*10000</f>
        <v>3.5613550243596683</v>
      </c>
      <c r="M965">
        <f>'Raw counts'!M965/'Raw counts'!M$1246*10000</f>
        <v>4.5777982750992496</v>
      </c>
      <c r="N965">
        <f>'Raw counts'!N965/'Raw counts'!N$1246*10000</f>
        <v>3.7552016206164489</v>
      </c>
      <c r="O965">
        <f>'Raw counts'!O965/'Raw counts'!O$1246*10000</f>
        <v>5.0532246470037432</v>
      </c>
      <c r="P965">
        <f>'Raw counts'!P965/'Raw counts'!P$1246*10000</f>
        <v>3.1152725490244868</v>
      </c>
      <c r="Q965">
        <f>'Raw counts'!Q965/'Raw counts'!Q$1246*10000</f>
        <v>0.80986424588472206</v>
      </c>
      <c r="R965">
        <f>'Raw counts'!R965/'Raw counts'!R$1246*10000</f>
        <v>4.5141255152856301</v>
      </c>
      <c r="S965">
        <f>'Raw counts'!S965/'Raw counts'!S$1246*10000</f>
        <v>4.5125255138871978</v>
      </c>
      <c r="T965">
        <f>'Raw counts'!T965/'Raw counts'!T$1246*10000</f>
        <v>3.7406322077989453</v>
      </c>
      <c r="U965">
        <f t="shared" si="60"/>
        <v>1</v>
      </c>
      <c r="V965">
        <f t="shared" si="61"/>
        <v>0.37108032984598571</v>
      </c>
      <c r="W965">
        <f t="shared" si="62"/>
        <v>4.616932459926181</v>
      </c>
      <c r="X965">
        <f t="shared" si="63"/>
        <v>3.6242741131474543</v>
      </c>
    </row>
    <row r="966" spans="1:24" x14ac:dyDescent="0.25">
      <c r="A966">
        <v>974</v>
      </c>
      <c r="B966" t="s">
        <v>415</v>
      </c>
      <c r="C966">
        <v>6000</v>
      </c>
      <c r="D966">
        <v>345</v>
      </c>
      <c r="E966">
        <f>'Raw counts'!E966/'Raw counts'!E$1246*10000</f>
        <v>117.71641742981777</v>
      </c>
      <c r="F966">
        <f>'Raw counts'!F966/'Raw counts'!F$1246*10000</f>
        <v>130.87782768681302</v>
      </c>
      <c r="G966">
        <f>'Raw counts'!G966/'Raw counts'!G$1246*10000</f>
        <v>108.27786375981802</v>
      </c>
      <c r="H966">
        <f>'Raw counts'!H966/'Raw counts'!H$1246*10000</f>
        <v>124.08019493835798</v>
      </c>
      <c r="I966">
        <f>'Raw counts'!I966/'Raw counts'!I$1246*10000</f>
        <v>106.65542694528121</v>
      </c>
      <c r="J966">
        <f>'Raw counts'!J966/'Raw counts'!J$1246*10000</f>
        <v>108.60832635898099</v>
      </c>
      <c r="K966">
        <f>'Raw counts'!K966/'Raw counts'!K$1246*10000</f>
        <v>88.19139609009153</v>
      </c>
      <c r="L966">
        <f>'Raw counts'!L966/'Raw counts'!L$1246*10000</f>
        <v>103.10970737193706</v>
      </c>
      <c r="M966">
        <f>'Raw counts'!M966/'Raw counts'!M$1246*10000</f>
        <v>49.298710288452433</v>
      </c>
      <c r="N966">
        <f>'Raw counts'!N966/'Raw counts'!N$1246*10000</f>
        <v>124.47827000448429</v>
      </c>
      <c r="O966">
        <f>'Raw counts'!O966/'Raw counts'!O$1246*10000</f>
        <v>130.22553386014195</v>
      </c>
      <c r="P966">
        <f>'Raw counts'!P966/'Raw counts'!P$1246*10000</f>
        <v>96.055895752828505</v>
      </c>
      <c r="Q966">
        <f>'Raw counts'!Q966/'Raw counts'!Q$1246*10000</f>
        <v>158.09742517823224</v>
      </c>
      <c r="R966">
        <f>'Raw counts'!R966/'Raw counts'!R$1246*10000</f>
        <v>163.10423932363096</v>
      </c>
      <c r="S966">
        <f>'Raw counts'!S966/'Raw counts'!S$1246*10000</f>
        <v>69.443068290873882</v>
      </c>
      <c r="T966">
        <f>'Raw counts'!T966/'Raw counts'!T$1246*10000</f>
        <v>59.986634748425416</v>
      </c>
      <c r="U966">
        <f t="shared" si="60"/>
        <v>1</v>
      </c>
      <c r="V966">
        <f t="shared" si="61"/>
        <v>0.69645836218505086</v>
      </c>
      <c r="W966">
        <f t="shared" si="62"/>
        <v>106.12941408740342</v>
      </c>
      <c r="X966">
        <f t="shared" si="63"/>
        <v>112.81879952568882</v>
      </c>
    </row>
    <row r="967" spans="1:24" x14ac:dyDescent="0.25">
      <c r="A967">
        <v>975</v>
      </c>
      <c r="B967" t="s">
        <v>1062</v>
      </c>
      <c r="C967">
        <v>82900</v>
      </c>
      <c r="D967">
        <v>323</v>
      </c>
      <c r="E967">
        <f>'Raw counts'!E967/'Raw counts'!E$1246*10000</f>
        <v>0</v>
      </c>
      <c r="F967">
        <f>'Raw counts'!F967/'Raw counts'!F$1246*10000</f>
        <v>0</v>
      </c>
      <c r="G967">
        <f>'Raw counts'!G967/'Raw counts'!G$1246*10000</f>
        <v>0</v>
      </c>
      <c r="H967">
        <f>'Raw counts'!H967/'Raw counts'!H$1246*10000</f>
        <v>0</v>
      </c>
      <c r="I967">
        <f>'Raw counts'!I967/'Raw counts'!I$1246*10000</f>
        <v>0</v>
      </c>
      <c r="J967">
        <f>'Raw counts'!J967/'Raw counts'!J$1246*10000</f>
        <v>0</v>
      </c>
      <c r="K967">
        <f>'Raw counts'!K967/'Raw counts'!K$1246*10000</f>
        <v>0</v>
      </c>
      <c r="L967">
        <f>'Raw counts'!L967/'Raw counts'!L$1246*10000</f>
        <v>0</v>
      </c>
      <c r="M967">
        <f>'Raw counts'!M967/'Raw counts'!M$1246*10000</f>
        <v>0</v>
      </c>
      <c r="N967">
        <f>'Raw counts'!N967/'Raw counts'!N$1246*10000</f>
        <v>0</v>
      </c>
      <c r="O967">
        <f>'Raw counts'!O967/'Raw counts'!O$1246*10000</f>
        <v>0</v>
      </c>
      <c r="P967">
        <f>'Raw counts'!P967/'Raw counts'!P$1246*10000</f>
        <v>0</v>
      </c>
      <c r="Q967">
        <f>'Raw counts'!Q967/'Raw counts'!Q$1246*10000</f>
        <v>0</v>
      </c>
      <c r="R967">
        <f>'Raw counts'!R967/'Raw counts'!R$1246*10000</f>
        <v>0</v>
      </c>
      <c r="S967">
        <f>'Raw counts'!S967/'Raw counts'!S$1246*10000</f>
        <v>0</v>
      </c>
      <c r="T967">
        <f>'Raw counts'!T967/'Raw counts'!T$1246*10000</f>
        <v>0</v>
      </c>
      <c r="U967">
        <f t="shared" si="60"/>
        <v>0</v>
      </c>
      <c r="V967" t="str">
        <f t="shared" si="61"/>
        <v/>
      </c>
      <c r="W967">
        <f t="shared" si="62"/>
        <v>0</v>
      </c>
      <c r="X967">
        <f t="shared" si="63"/>
        <v>0</v>
      </c>
    </row>
    <row r="968" spans="1:24" x14ac:dyDescent="0.25">
      <c r="A968">
        <v>976</v>
      </c>
      <c r="B968" t="s">
        <v>1063</v>
      </c>
      <c r="C968">
        <v>55500</v>
      </c>
      <c r="D968">
        <v>920</v>
      </c>
      <c r="E968">
        <f>'Raw counts'!E968/'Raw counts'!E$1246*10000</f>
        <v>0</v>
      </c>
      <c r="F968">
        <f>'Raw counts'!F968/'Raw counts'!F$1246*10000</f>
        <v>0</v>
      </c>
      <c r="G968">
        <f>'Raw counts'!G968/'Raw counts'!G$1246*10000</f>
        <v>0</v>
      </c>
      <c r="H968">
        <f>'Raw counts'!H968/'Raw counts'!H$1246*10000</f>
        <v>0</v>
      </c>
      <c r="I968">
        <f>'Raw counts'!I968/'Raw counts'!I$1246*10000</f>
        <v>0</v>
      </c>
      <c r="J968">
        <f>'Raw counts'!J968/'Raw counts'!J$1246*10000</f>
        <v>0</v>
      </c>
      <c r="K968">
        <f>'Raw counts'!K968/'Raw counts'!K$1246*10000</f>
        <v>0</v>
      </c>
      <c r="L968">
        <f>'Raw counts'!L968/'Raw counts'!L$1246*10000</f>
        <v>0</v>
      </c>
      <c r="M968">
        <f>'Raw counts'!M968/'Raw counts'!M$1246*10000</f>
        <v>0</v>
      </c>
      <c r="N968">
        <f>'Raw counts'!N968/'Raw counts'!N$1246*10000</f>
        <v>0</v>
      </c>
      <c r="O968">
        <f>'Raw counts'!O968/'Raw counts'!O$1246*10000</f>
        <v>0</v>
      </c>
      <c r="P968">
        <f>'Raw counts'!P968/'Raw counts'!P$1246*10000</f>
        <v>0</v>
      </c>
      <c r="Q968">
        <f>'Raw counts'!Q968/'Raw counts'!Q$1246*10000</f>
        <v>0</v>
      </c>
      <c r="R968">
        <f>'Raw counts'!R968/'Raw counts'!R$1246*10000</f>
        <v>0</v>
      </c>
      <c r="S968">
        <f>'Raw counts'!S968/'Raw counts'!S$1246*10000</f>
        <v>0</v>
      </c>
      <c r="T968">
        <f>'Raw counts'!T968/'Raw counts'!T$1246*10000</f>
        <v>0</v>
      </c>
      <c r="U968">
        <f t="shared" si="60"/>
        <v>0</v>
      </c>
      <c r="V968" t="str">
        <f t="shared" si="61"/>
        <v/>
      </c>
      <c r="W968">
        <f t="shared" si="62"/>
        <v>0</v>
      </c>
      <c r="X968">
        <f t="shared" si="63"/>
        <v>0</v>
      </c>
    </row>
    <row r="969" spans="1:24" x14ac:dyDescent="0.25">
      <c r="A969">
        <v>977</v>
      </c>
      <c r="B969" t="s">
        <v>416</v>
      </c>
      <c r="C969">
        <v>29700</v>
      </c>
      <c r="D969">
        <v>895</v>
      </c>
      <c r="E969">
        <f>'Raw counts'!E969/'Raw counts'!E$1246*10000</f>
        <v>2.0113995823621065</v>
      </c>
      <c r="F969">
        <f>'Raw counts'!F969/'Raw counts'!F$1246*10000</f>
        <v>2.5214214584298342</v>
      </c>
      <c r="G969">
        <f>'Raw counts'!G969/'Raw counts'!G$1246*10000</f>
        <v>2.9158408010429588</v>
      </c>
      <c r="H969">
        <f>'Raw counts'!H969/'Raw counts'!H$1246*10000</f>
        <v>2.4608555091799564</v>
      </c>
      <c r="I969">
        <f>'Raw counts'!I969/'Raw counts'!I$1246*10000</f>
        <v>2.0764972586297032</v>
      </c>
      <c r="J969">
        <f>'Raw counts'!J969/'Raw counts'!J$1246*10000</f>
        <v>15.098125844854485</v>
      </c>
      <c r="K969">
        <f>'Raw counts'!K969/'Raw counts'!K$1246*10000</f>
        <v>5.9584026085605117</v>
      </c>
      <c r="L969">
        <f>'Raw counts'!L969/'Raw counts'!L$1246*10000</f>
        <v>2.1503800813752663</v>
      </c>
      <c r="M969">
        <f>'Raw counts'!M969/'Raw counts'!M$1246*10000</f>
        <v>4.0748371983192575</v>
      </c>
      <c r="N969">
        <f>'Raw counts'!N969/'Raw counts'!N$1246*10000</f>
        <v>3.5513702174097106</v>
      </c>
      <c r="O969">
        <f>'Raw counts'!O969/'Raw counts'!O$1246*10000</f>
        <v>3.3688164313358286</v>
      </c>
      <c r="P969">
        <f>'Raw counts'!P969/'Raw counts'!P$1246*10000</f>
        <v>2.9012841790435711</v>
      </c>
      <c r="Q969">
        <f>'Raw counts'!Q969/'Raw counts'!Q$1246*10000</f>
        <v>4.2033444909108884</v>
      </c>
      <c r="R969">
        <f>'Raw counts'!R969/'Raw counts'!R$1246*10000</f>
        <v>4.2470782720605413</v>
      </c>
      <c r="S969">
        <f>'Raw counts'!S969/'Raw counts'!S$1246*10000</f>
        <v>2.4629217045682954</v>
      </c>
      <c r="T969">
        <f>'Raw counts'!T969/'Raw counts'!T$1246*10000</f>
        <v>2.491479481471925</v>
      </c>
      <c r="U969">
        <f t="shared" si="60"/>
        <v>1</v>
      </c>
      <c r="V969">
        <f t="shared" si="61"/>
        <v>0.55784321165554696</v>
      </c>
      <c r="W969">
        <f t="shared" si="62"/>
        <v>4.2819130560163794</v>
      </c>
      <c r="X969">
        <f t="shared" si="63"/>
        <v>3.2791540932318415</v>
      </c>
    </row>
    <row r="970" spans="1:24" x14ac:dyDescent="0.25">
      <c r="A970">
        <v>978</v>
      </c>
      <c r="B970" t="s">
        <v>1064</v>
      </c>
      <c r="C970">
        <v>95000</v>
      </c>
      <c r="D970">
        <v>938</v>
      </c>
      <c r="E970">
        <f>'Raw counts'!E970/'Raw counts'!E$1246*10000</f>
        <v>0</v>
      </c>
      <c r="F970">
        <f>'Raw counts'!F970/'Raw counts'!F$1246*10000</f>
        <v>0</v>
      </c>
      <c r="G970">
        <f>'Raw counts'!G970/'Raw counts'!G$1246*10000</f>
        <v>0</v>
      </c>
      <c r="H970">
        <f>'Raw counts'!H970/'Raw counts'!H$1246*10000</f>
        <v>0</v>
      </c>
      <c r="I970">
        <f>'Raw counts'!I970/'Raw counts'!I$1246*10000</f>
        <v>0</v>
      </c>
      <c r="J970">
        <f>'Raw counts'!J970/'Raw counts'!J$1246*10000</f>
        <v>1.1973137069670488E-2</v>
      </c>
      <c r="K970">
        <f>'Raw counts'!K970/'Raw counts'!K$1246*10000</f>
        <v>0</v>
      </c>
      <c r="L970">
        <f>'Raw counts'!L970/'Raw counts'!L$1246*10000</f>
        <v>0</v>
      </c>
      <c r="M970">
        <f>'Raw counts'!M970/'Raw counts'!M$1246*10000</f>
        <v>0</v>
      </c>
      <c r="N970">
        <f>'Raw counts'!N970/'Raw counts'!N$1246*10000</f>
        <v>0</v>
      </c>
      <c r="O970">
        <f>'Raw counts'!O970/'Raw counts'!O$1246*10000</f>
        <v>0</v>
      </c>
      <c r="P970">
        <f>'Raw counts'!P970/'Raw counts'!P$1246*10000</f>
        <v>0</v>
      </c>
      <c r="Q970">
        <f>'Raw counts'!Q970/'Raw counts'!Q$1246*10000</f>
        <v>0</v>
      </c>
      <c r="R970">
        <f>'Raw counts'!R970/'Raw counts'!R$1246*10000</f>
        <v>0</v>
      </c>
      <c r="S970">
        <f>'Raw counts'!S970/'Raw counts'!S$1246*10000</f>
        <v>0</v>
      </c>
      <c r="T970">
        <f>'Raw counts'!T970/'Raw counts'!T$1246*10000</f>
        <v>0</v>
      </c>
      <c r="U970">
        <f t="shared" si="60"/>
        <v>1</v>
      </c>
      <c r="V970">
        <f t="shared" si="61"/>
        <v>0.45768790507519963</v>
      </c>
      <c r="W970">
        <f t="shared" si="62"/>
        <v>1.1973137069670489E-3</v>
      </c>
      <c r="X970">
        <f t="shared" si="63"/>
        <v>0</v>
      </c>
    </row>
    <row r="971" spans="1:24" x14ac:dyDescent="0.25">
      <c r="A971">
        <v>979</v>
      </c>
      <c r="B971" t="s">
        <v>1065</v>
      </c>
      <c r="C971">
        <v>106700</v>
      </c>
      <c r="D971">
        <v>776</v>
      </c>
      <c r="E971">
        <f>'Raw counts'!E971/'Raw counts'!E$1246*10000</f>
        <v>0</v>
      </c>
      <c r="F971">
        <f>'Raw counts'!F971/'Raw counts'!F$1246*10000</f>
        <v>0</v>
      </c>
      <c r="G971">
        <f>'Raw counts'!G971/'Raw counts'!G$1246*10000</f>
        <v>0</v>
      </c>
      <c r="H971">
        <f>'Raw counts'!H971/'Raw counts'!H$1246*10000</f>
        <v>0</v>
      </c>
      <c r="I971">
        <f>'Raw counts'!I971/'Raw counts'!I$1246*10000</f>
        <v>0</v>
      </c>
      <c r="J971">
        <f>'Raw counts'!J971/'Raw counts'!J$1246*10000</f>
        <v>0</v>
      </c>
      <c r="K971">
        <f>'Raw counts'!K971/'Raw counts'!K$1246*10000</f>
        <v>0</v>
      </c>
      <c r="L971">
        <f>'Raw counts'!L971/'Raw counts'!L$1246*10000</f>
        <v>0</v>
      </c>
      <c r="M971">
        <f>'Raw counts'!M971/'Raw counts'!M$1246*10000</f>
        <v>0</v>
      </c>
      <c r="N971">
        <f>'Raw counts'!N971/'Raw counts'!N$1246*10000</f>
        <v>0</v>
      </c>
      <c r="O971">
        <f>'Raw counts'!O971/'Raw counts'!O$1246*10000</f>
        <v>0</v>
      </c>
      <c r="P971">
        <f>'Raw counts'!P971/'Raw counts'!P$1246*10000</f>
        <v>0</v>
      </c>
      <c r="Q971">
        <f>'Raw counts'!Q971/'Raw counts'!Q$1246*10000</f>
        <v>0</v>
      </c>
      <c r="R971">
        <f>'Raw counts'!R971/'Raw counts'!R$1246*10000</f>
        <v>0</v>
      </c>
      <c r="S971">
        <f>'Raw counts'!S971/'Raw counts'!S$1246*10000</f>
        <v>0</v>
      </c>
      <c r="T971">
        <f>'Raw counts'!T971/'Raw counts'!T$1246*10000</f>
        <v>0</v>
      </c>
      <c r="U971">
        <f t="shared" si="60"/>
        <v>0</v>
      </c>
      <c r="V971" t="str">
        <f t="shared" si="61"/>
        <v/>
      </c>
      <c r="W971">
        <f t="shared" si="62"/>
        <v>0</v>
      </c>
      <c r="X971">
        <f t="shared" si="63"/>
        <v>0</v>
      </c>
    </row>
    <row r="972" spans="1:24" x14ac:dyDescent="0.25">
      <c r="A972">
        <v>980</v>
      </c>
      <c r="B972" t="s">
        <v>417</v>
      </c>
      <c r="C972">
        <v>76000</v>
      </c>
      <c r="D972">
        <v>467</v>
      </c>
      <c r="E972">
        <f>'Raw counts'!E972/'Raw counts'!E$1246*10000</f>
        <v>0.11890046792288314</v>
      </c>
      <c r="F972">
        <f>'Raw counts'!F972/'Raw counts'!F$1246*10000</f>
        <v>0.10860054970765205</v>
      </c>
      <c r="G972">
        <f>'Raw counts'!G972/'Raw counts'!G$1246*10000</f>
        <v>0.34216499195912264</v>
      </c>
      <c r="H972">
        <f>'Raw counts'!H972/'Raw counts'!H$1246*10000</f>
        <v>0</v>
      </c>
      <c r="I972">
        <f>'Raw counts'!I972/'Raw counts'!I$1246*10000</f>
        <v>3.1850879360011164</v>
      </c>
      <c r="J972">
        <f>'Raw counts'!J972/'Raw counts'!J$1246*10000</f>
        <v>2.9932842674176219E-2</v>
      </c>
      <c r="K972">
        <f>'Raw counts'!K972/'Raw counts'!K$1246*10000</f>
        <v>9.9697681442449518E-2</v>
      </c>
      <c r="L972">
        <f>'Raw counts'!L972/'Raw counts'!L$1246*10000</f>
        <v>0.21028953477171375</v>
      </c>
      <c r="M972">
        <f>'Raw counts'!M972/'Raw counts'!M$1246*10000</f>
        <v>0.15344575223796367</v>
      </c>
      <c r="N972">
        <f>'Raw counts'!N972/'Raw counts'!N$1246*10000</f>
        <v>0.27438842739368624</v>
      </c>
      <c r="O972">
        <f>'Raw counts'!O972/'Raw counts'!O$1246*10000</f>
        <v>3.4130266207234374</v>
      </c>
      <c r="P972">
        <f>'Raw counts'!P972/'Raw counts'!P$1246*10000</f>
        <v>0.33342373927258878</v>
      </c>
      <c r="Q972">
        <f>'Raw counts'!Q972/'Raw counts'!Q$1246*10000</f>
        <v>0.24345612299602074</v>
      </c>
      <c r="R972">
        <f>'Raw counts'!R972/'Raw counts'!R$1246*10000</f>
        <v>1.016833733818606</v>
      </c>
      <c r="S972">
        <f>'Raw counts'!S972/'Raw counts'!S$1246*10000</f>
        <v>0.57185078657792598</v>
      </c>
      <c r="T972">
        <f>'Raw counts'!T972/'Raw counts'!T$1246*10000</f>
        <v>0</v>
      </c>
      <c r="U972">
        <f t="shared" si="60"/>
        <v>1</v>
      </c>
      <c r="V972">
        <f t="shared" si="61"/>
        <v>0.40714159486147983</v>
      </c>
      <c r="W972">
        <f t="shared" si="62"/>
        <v>0.45225081841107634</v>
      </c>
      <c r="X972">
        <f t="shared" si="63"/>
        <v>0.92976516723142977</v>
      </c>
    </row>
    <row r="973" spans="1:24" x14ac:dyDescent="0.25">
      <c r="A973">
        <v>981</v>
      </c>
      <c r="B973" t="s">
        <v>418</v>
      </c>
      <c r="C973">
        <v>4300</v>
      </c>
      <c r="D973">
        <v>329</v>
      </c>
      <c r="E973">
        <f>'Raw counts'!E973/'Raw counts'!E$1246*10000</f>
        <v>8.149636238880948</v>
      </c>
      <c r="F973">
        <f>'Raw counts'!F973/'Raw counts'!F$1246*10000</f>
        <v>16.885024598024508</v>
      </c>
      <c r="G973">
        <f>'Raw counts'!G973/'Raw counts'!G$1246*10000</f>
        <v>18.571128911404557</v>
      </c>
      <c r="H973">
        <f>'Raw counts'!H973/'Raw counts'!H$1246*10000</f>
        <v>36.804265482882577</v>
      </c>
      <c r="I973">
        <f>'Raw counts'!I973/'Raw counts'!I$1246*10000</f>
        <v>16.353119332189479</v>
      </c>
      <c r="J973">
        <f>'Raw counts'!J973/'Raw counts'!J$1246*10000</f>
        <v>8.7523631979291263</v>
      </c>
      <c r="K973">
        <f>'Raw counts'!K973/'Raw counts'!K$1246*10000</f>
        <v>11.993044620577015</v>
      </c>
      <c r="L973">
        <f>'Raw counts'!L973/'Raw counts'!L$1246*10000</f>
        <v>12.563103819264963</v>
      </c>
      <c r="M973">
        <f>'Raw counts'!M973/'Raw counts'!M$1246*10000</f>
        <v>43.4592469393966</v>
      </c>
      <c r="N973">
        <f>'Raw counts'!N973/'Raw counts'!N$1246*10000</f>
        <v>8.9921007491588032</v>
      </c>
      <c r="O973">
        <f>'Raw counts'!O973/'Raw counts'!O$1246*10000</f>
        <v>10.018028915232268</v>
      </c>
      <c r="P973">
        <f>'Raw counts'!P973/'Raw counts'!P$1246*10000</f>
        <v>9.9529474409728014</v>
      </c>
      <c r="Q973">
        <f>'Raw counts'!Q973/'Raw counts'!Q$1246*10000</f>
        <v>13.216189534069699</v>
      </c>
      <c r="R973">
        <f>'Raw counts'!R973/'Raw counts'!R$1246*10000</f>
        <v>3.1069919644457409</v>
      </c>
      <c r="S973">
        <f>'Raw counts'!S973/'Raw counts'!S$1246*10000</f>
        <v>49.547190429142873</v>
      </c>
      <c r="T973">
        <f>'Raw counts'!T973/'Raw counts'!T$1246*10000</f>
        <v>35.460920291086715</v>
      </c>
      <c r="U973">
        <f t="shared" si="60"/>
        <v>1</v>
      </c>
      <c r="V973">
        <f t="shared" si="61"/>
        <v>0.79800886399801496</v>
      </c>
      <c r="W973">
        <f t="shared" si="62"/>
        <v>18.252303388970855</v>
      </c>
      <c r="X973">
        <f t="shared" si="63"/>
        <v>20.217044762491682</v>
      </c>
    </row>
    <row r="974" spans="1:24" x14ac:dyDescent="0.25">
      <c r="A974">
        <v>982</v>
      </c>
      <c r="B974" t="s">
        <v>419</v>
      </c>
      <c r="C974">
        <v>41000</v>
      </c>
      <c r="D974">
        <v>1080</v>
      </c>
      <c r="E974">
        <f>'Raw counts'!E974/'Raw counts'!E$1246*10000</f>
        <v>0</v>
      </c>
      <c r="F974">
        <f>'Raw counts'!F974/'Raw counts'!F$1246*10000</f>
        <v>0</v>
      </c>
      <c r="G974">
        <f>'Raw counts'!G974/'Raw counts'!G$1246*10000</f>
        <v>0</v>
      </c>
      <c r="H974">
        <f>'Raw counts'!H974/'Raw counts'!H$1246*10000</f>
        <v>0</v>
      </c>
      <c r="I974">
        <f>'Raw counts'!I974/'Raw counts'!I$1246*10000</f>
        <v>0</v>
      </c>
      <c r="J974">
        <f>'Raw counts'!J974/'Raw counts'!J$1246*10000</f>
        <v>0</v>
      </c>
      <c r="K974">
        <f>'Raw counts'!K974/'Raw counts'!K$1246*10000</f>
        <v>0</v>
      </c>
      <c r="L974">
        <f>'Raw counts'!L974/'Raw counts'!L$1246*10000</f>
        <v>0</v>
      </c>
      <c r="M974">
        <f>'Raw counts'!M974/'Raw counts'!M$1246*10000</f>
        <v>0</v>
      </c>
      <c r="N974">
        <f>'Raw counts'!N974/'Raw counts'!N$1246*10000</f>
        <v>0</v>
      </c>
      <c r="O974">
        <f>'Raw counts'!O974/'Raw counts'!O$1246*10000</f>
        <v>0</v>
      </c>
      <c r="P974">
        <f>'Raw counts'!P974/'Raw counts'!P$1246*10000</f>
        <v>0</v>
      </c>
      <c r="Q974">
        <f>'Raw counts'!Q974/'Raw counts'!Q$1246*10000</f>
        <v>0</v>
      </c>
      <c r="R974">
        <f>'Raw counts'!R974/'Raw counts'!R$1246*10000</f>
        <v>0</v>
      </c>
      <c r="S974">
        <f>'Raw counts'!S974/'Raw counts'!S$1246*10000</f>
        <v>0</v>
      </c>
      <c r="T974">
        <f>'Raw counts'!T974/'Raw counts'!T$1246*10000</f>
        <v>0</v>
      </c>
      <c r="U974">
        <f t="shared" si="60"/>
        <v>0</v>
      </c>
      <c r="V974" t="str">
        <f t="shared" si="61"/>
        <v/>
      </c>
      <c r="W974">
        <f t="shared" si="62"/>
        <v>0</v>
      </c>
      <c r="X974">
        <f t="shared" si="63"/>
        <v>0</v>
      </c>
    </row>
    <row r="975" spans="1:24" x14ac:dyDescent="0.25">
      <c r="A975">
        <v>983</v>
      </c>
      <c r="B975" t="s">
        <v>1066</v>
      </c>
      <c r="C975">
        <v>106000</v>
      </c>
      <c r="D975">
        <v>1009</v>
      </c>
      <c r="E975">
        <f>'Raw counts'!E975/'Raw counts'!E$1246*10000</f>
        <v>0</v>
      </c>
      <c r="F975">
        <f>'Raw counts'!F975/'Raw counts'!F$1246*10000</f>
        <v>0</v>
      </c>
      <c r="G975">
        <f>'Raw counts'!G975/'Raw counts'!G$1246*10000</f>
        <v>0</v>
      </c>
      <c r="H975">
        <f>'Raw counts'!H975/'Raw counts'!H$1246*10000</f>
        <v>0</v>
      </c>
      <c r="I975">
        <f>'Raw counts'!I975/'Raw counts'!I$1246*10000</f>
        <v>0</v>
      </c>
      <c r="J975">
        <f>'Raw counts'!J975/'Raw counts'!J$1246*10000</f>
        <v>0</v>
      </c>
      <c r="K975">
        <f>'Raw counts'!K975/'Raw counts'!K$1246*10000</f>
        <v>0</v>
      </c>
      <c r="L975">
        <f>'Raw counts'!L975/'Raw counts'!L$1246*10000</f>
        <v>0</v>
      </c>
      <c r="M975">
        <f>'Raw counts'!M975/'Raw counts'!M$1246*10000</f>
        <v>0</v>
      </c>
      <c r="N975">
        <f>'Raw counts'!N975/'Raw counts'!N$1246*10000</f>
        <v>0</v>
      </c>
      <c r="O975">
        <f>'Raw counts'!O975/'Raw counts'!O$1246*10000</f>
        <v>0</v>
      </c>
      <c r="P975">
        <f>'Raw counts'!P975/'Raw counts'!P$1246*10000</f>
        <v>0</v>
      </c>
      <c r="Q975">
        <f>'Raw counts'!Q975/'Raw counts'!Q$1246*10000</f>
        <v>0</v>
      </c>
      <c r="R975">
        <f>'Raw counts'!R975/'Raw counts'!R$1246*10000</f>
        <v>0</v>
      </c>
      <c r="S975">
        <f>'Raw counts'!S975/'Raw counts'!S$1246*10000</f>
        <v>0</v>
      </c>
      <c r="T975">
        <f>'Raw counts'!T975/'Raw counts'!T$1246*10000</f>
        <v>0</v>
      </c>
      <c r="U975">
        <f t="shared" si="60"/>
        <v>0</v>
      </c>
      <c r="V975" t="str">
        <f t="shared" si="61"/>
        <v/>
      </c>
      <c r="W975">
        <f t="shared" si="62"/>
        <v>0</v>
      </c>
      <c r="X975">
        <f t="shared" si="63"/>
        <v>0</v>
      </c>
    </row>
    <row r="976" spans="1:24" x14ac:dyDescent="0.25">
      <c r="A976">
        <v>984</v>
      </c>
      <c r="B976" t="s">
        <v>1067</v>
      </c>
      <c r="C976">
        <v>55900</v>
      </c>
      <c r="D976">
        <v>920</v>
      </c>
      <c r="E976">
        <f>'Raw counts'!E976/'Raw counts'!E$1246*10000</f>
        <v>0</v>
      </c>
      <c r="F976">
        <f>'Raw counts'!F976/'Raw counts'!F$1246*10000</f>
        <v>0</v>
      </c>
      <c r="G976">
        <f>'Raw counts'!G976/'Raw counts'!G$1246*10000</f>
        <v>0</v>
      </c>
      <c r="H976">
        <f>'Raw counts'!H976/'Raw counts'!H$1246*10000</f>
        <v>0</v>
      </c>
      <c r="I976">
        <f>'Raw counts'!I976/'Raw counts'!I$1246*10000</f>
        <v>0</v>
      </c>
      <c r="J976">
        <f>'Raw counts'!J976/'Raw counts'!J$1246*10000</f>
        <v>0</v>
      </c>
      <c r="K976">
        <f>'Raw counts'!K976/'Raw counts'!K$1246*10000</f>
        <v>0</v>
      </c>
      <c r="L976">
        <f>'Raw counts'!L976/'Raw counts'!L$1246*10000</f>
        <v>0</v>
      </c>
      <c r="M976">
        <f>'Raw counts'!M976/'Raw counts'!M$1246*10000</f>
        <v>0</v>
      </c>
      <c r="N976">
        <f>'Raw counts'!N976/'Raw counts'!N$1246*10000</f>
        <v>0</v>
      </c>
      <c r="O976">
        <f>'Raw counts'!O976/'Raw counts'!O$1246*10000</f>
        <v>0</v>
      </c>
      <c r="P976">
        <f>'Raw counts'!P976/'Raw counts'!P$1246*10000</f>
        <v>0</v>
      </c>
      <c r="Q976">
        <f>'Raw counts'!Q976/'Raw counts'!Q$1246*10000</f>
        <v>0</v>
      </c>
      <c r="R976">
        <f>'Raw counts'!R976/'Raw counts'!R$1246*10000</f>
        <v>0</v>
      </c>
      <c r="S976">
        <f>'Raw counts'!S976/'Raw counts'!S$1246*10000</f>
        <v>0</v>
      </c>
      <c r="T976">
        <f>'Raw counts'!T976/'Raw counts'!T$1246*10000</f>
        <v>0</v>
      </c>
      <c r="U976">
        <f t="shared" si="60"/>
        <v>0</v>
      </c>
      <c r="V976" t="str">
        <f t="shared" si="61"/>
        <v/>
      </c>
      <c r="W976">
        <f t="shared" si="62"/>
        <v>0</v>
      </c>
      <c r="X976">
        <f t="shared" si="63"/>
        <v>0</v>
      </c>
    </row>
    <row r="977" spans="1:24" x14ac:dyDescent="0.25">
      <c r="A977">
        <v>985</v>
      </c>
      <c r="B977" t="s">
        <v>420</v>
      </c>
      <c r="C977">
        <v>1500</v>
      </c>
      <c r="D977">
        <v>500</v>
      </c>
      <c r="E977">
        <f>'Raw counts'!E977/'Raw counts'!E$1246*10000</f>
        <v>15.952479446320153</v>
      </c>
      <c r="F977">
        <f>'Raw counts'!F977/'Raw counts'!F$1246*10000</f>
        <v>15.16158109179438</v>
      </c>
      <c r="G977">
        <f>'Raw counts'!G977/'Raw counts'!G$1246*10000</f>
        <v>11.375746254409092</v>
      </c>
      <c r="H977">
        <f>'Raw counts'!H977/'Raw counts'!H$1246*10000</f>
        <v>7.3101884243286932</v>
      </c>
      <c r="I977">
        <f>'Raw counts'!I977/'Raw counts'!I$1246*10000</f>
        <v>12.644686558647541</v>
      </c>
      <c r="J977">
        <f>'Raw counts'!J977/'Raw counts'!J$1246*10000</f>
        <v>6.2559641189028294</v>
      </c>
      <c r="K977">
        <f>'Raw counts'!K977/'Raw counts'!K$1246*10000</f>
        <v>21.388084954153726</v>
      </c>
      <c r="L977">
        <f>'Raw counts'!L977/'Raw counts'!L$1246*10000</f>
        <v>11.002891141926442</v>
      </c>
      <c r="M977">
        <f>'Raw counts'!M977/'Raw counts'!M$1246*10000</f>
        <v>9.9824986594808589</v>
      </c>
      <c r="N977">
        <f>'Raw counts'!N977/'Raw counts'!N$1246*10000</f>
        <v>9.2900081846148055</v>
      </c>
      <c r="O977">
        <f>'Raw counts'!O977/'Raw counts'!O$1246*10000</f>
        <v>12.944743452692002</v>
      </c>
      <c r="P977">
        <f>'Raw counts'!P977/'Raw counts'!P$1246*10000</f>
        <v>13.754973363424412</v>
      </c>
      <c r="Q977">
        <f>'Raw counts'!Q977/'Raw counts'!Q$1246*10000</f>
        <v>11.293383011631738</v>
      </c>
      <c r="R977">
        <f>'Raw counts'!R977/'Raw counts'!R$1246*10000</f>
        <v>20.264777341657677</v>
      </c>
      <c r="S977">
        <f>'Raw counts'!S977/'Raw counts'!S$1246*10000</f>
        <v>20.24125308926817</v>
      </c>
      <c r="T977">
        <f>'Raw counts'!T977/'Raw counts'!T$1246*10000</f>
        <v>8.5051600929151192</v>
      </c>
      <c r="U977">
        <f t="shared" si="60"/>
        <v>1</v>
      </c>
      <c r="V977">
        <f t="shared" si="61"/>
        <v>0.31798849867370016</v>
      </c>
      <c r="W977">
        <f t="shared" si="62"/>
        <v>12.036412883457851</v>
      </c>
      <c r="X977">
        <f t="shared" si="63"/>
        <v>14.500715058598187</v>
      </c>
    </row>
    <row r="978" spans="1:24" x14ac:dyDescent="0.25">
      <c r="A978">
        <v>986</v>
      </c>
      <c r="B978" t="s">
        <v>1068</v>
      </c>
      <c r="C978">
        <v>106800</v>
      </c>
      <c r="D978">
        <v>776</v>
      </c>
      <c r="E978">
        <f>'Raw counts'!E978/'Raw counts'!E$1246*10000</f>
        <v>0</v>
      </c>
      <c r="F978">
        <f>'Raw counts'!F978/'Raw counts'!F$1246*10000</f>
        <v>0</v>
      </c>
      <c r="G978">
        <f>'Raw counts'!G978/'Raw counts'!G$1246*10000</f>
        <v>0</v>
      </c>
      <c r="H978">
        <f>'Raw counts'!H978/'Raw counts'!H$1246*10000</f>
        <v>0</v>
      </c>
      <c r="I978">
        <f>'Raw counts'!I978/'Raw counts'!I$1246*10000</f>
        <v>0</v>
      </c>
      <c r="J978">
        <f>'Raw counts'!J978/'Raw counts'!J$1246*10000</f>
        <v>0</v>
      </c>
      <c r="K978">
        <f>'Raw counts'!K978/'Raw counts'!K$1246*10000</f>
        <v>0</v>
      </c>
      <c r="L978">
        <f>'Raw counts'!L978/'Raw counts'!L$1246*10000</f>
        <v>0</v>
      </c>
      <c r="M978">
        <f>'Raw counts'!M978/'Raw counts'!M$1246*10000</f>
        <v>0</v>
      </c>
      <c r="N978">
        <f>'Raw counts'!N978/'Raw counts'!N$1246*10000</f>
        <v>0</v>
      </c>
      <c r="O978">
        <f>'Raw counts'!O978/'Raw counts'!O$1246*10000</f>
        <v>0</v>
      </c>
      <c r="P978">
        <f>'Raw counts'!P978/'Raw counts'!P$1246*10000</f>
        <v>0</v>
      </c>
      <c r="Q978">
        <f>'Raw counts'!Q978/'Raw counts'!Q$1246*10000</f>
        <v>0</v>
      </c>
      <c r="R978">
        <f>'Raw counts'!R978/'Raw counts'!R$1246*10000</f>
        <v>0</v>
      </c>
      <c r="S978">
        <f>'Raw counts'!S978/'Raw counts'!S$1246*10000</f>
        <v>0</v>
      </c>
      <c r="T978">
        <f>'Raw counts'!T978/'Raw counts'!T$1246*10000</f>
        <v>0</v>
      </c>
      <c r="U978">
        <f t="shared" si="60"/>
        <v>0</v>
      </c>
      <c r="V978" t="str">
        <f t="shared" si="61"/>
        <v/>
      </c>
      <c r="W978">
        <f t="shared" si="62"/>
        <v>0</v>
      </c>
      <c r="X978">
        <f t="shared" si="63"/>
        <v>0</v>
      </c>
    </row>
    <row r="979" spans="1:24" x14ac:dyDescent="0.25">
      <c r="A979">
        <v>987</v>
      </c>
      <c r="B979" t="s">
        <v>1069</v>
      </c>
      <c r="C979">
        <v>87000</v>
      </c>
      <c r="D979">
        <v>771</v>
      </c>
      <c r="E979">
        <f>'Raw counts'!E979/'Raw counts'!E$1246*10000</f>
        <v>0</v>
      </c>
      <c r="F979">
        <f>'Raw counts'!F979/'Raw counts'!F$1246*10000</f>
        <v>0</v>
      </c>
      <c r="G979">
        <f>'Raw counts'!G979/'Raw counts'!G$1246*10000</f>
        <v>0</v>
      </c>
      <c r="H979">
        <f>'Raw counts'!H979/'Raw counts'!H$1246*10000</f>
        <v>0</v>
      </c>
      <c r="I979">
        <f>'Raw counts'!I979/'Raw counts'!I$1246*10000</f>
        <v>0</v>
      </c>
      <c r="J979">
        <f>'Raw counts'!J979/'Raw counts'!J$1246*10000</f>
        <v>0</v>
      </c>
      <c r="K979">
        <f>'Raw counts'!K979/'Raw counts'!K$1246*10000</f>
        <v>0</v>
      </c>
      <c r="L979">
        <f>'Raw counts'!L979/'Raw counts'!L$1246*10000</f>
        <v>0</v>
      </c>
      <c r="M979">
        <f>'Raw counts'!M979/'Raw counts'!M$1246*10000</f>
        <v>0</v>
      </c>
      <c r="N979">
        <f>'Raw counts'!N979/'Raw counts'!N$1246*10000</f>
        <v>0</v>
      </c>
      <c r="O979">
        <f>'Raw counts'!O979/'Raw counts'!O$1246*10000</f>
        <v>0</v>
      </c>
      <c r="P979">
        <f>'Raw counts'!P979/'Raw counts'!P$1246*10000</f>
        <v>0</v>
      </c>
      <c r="Q979">
        <f>'Raw counts'!Q979/'Raw counts'!Q$1246*10000</f>
        <v>0</v>
      </c>
      <c r="R979">
        <f>'Raw counts'!R979/'Raw counts'!R$1246*10000</f>
        <v>0</v>
      </c>
      <c r="S979">
        <f>'Raw counts'!S979/'Raw counts'!S$1246*10000</f>
        <v>0</v>
      </c>
      <c r="T979">
        <f>'Raw counts'!T979/'Raw counts'!T$1246*10000</f>
        <v>0</v>
      </c>
      <c r="U979">
        <f t="shared" si="60"/>
        <v>0</v>
      </c>
      <c r="V979" t="str">
        <f t="shared" si="61"/>
        <v/>
      </c>
      <c r="W979">
        <f t="shared" si="62"/>
        <v>0</v>
      </c>
      <c r="X979">
        <f t="shared" si="63"/>
        <v>0</v>
      </c>
    </row>
    <row r="980" spans="1:24" x14ac:dyDescent="0.25">
      <c r="A980">
        <v>988</v>
      </c>
      <c r="B980" t="s">
        <v>421</v>
      </c>
      <c r="C980">
        <v>29600</v>
      </c>
      <c r="D980">
        <v>895</v>
      </c>
      <c r="E980">
        <f>'Raw counts'!E980/'Raw counts'!E$1246*10000</f>
        <v>5.1077659345205211</v>
      </c>
      <c r="F980">
        <f>'Raw counts'!F980/'Raw counts'!F$1246*10000</f>
        <v>4.5328925095367811</v>
      </c>
      <c r="G980">
        <f>'Raw counts'!G980/'Raw counts'!G$1246*10000</f>
        <v>4.1406922939980788</v>
      </c>
      <c r="H980">
        <f>'Raw counts'!H980/'Raw counts'!H$1246*10000</f>
        <v>6.9784554512774726</v>
      </c>
      <c r="I980">
        <f>'Raw counts'!I980/'Raw counts'!I$1246*10000</f>
        <v>5.1152737346731705</v>
      </c>
      <c r="J980">
        <f>'Raw counts'!J980/'Raw counts'!J$1246*10000</f>
        <v>16.193667886729337</v>
      </c>
      <c r="K980">
        <f>'Raw counts'!K980/'Raw counts'!K$1246*10000</f>
        <v>7.9934082238858046</v>
      </c>
      <c r="L980">
        <f>'Raw counts'!L980/'Raw counts'!L$1246*10000</f>
        <v>6.152664775417561</v>
      </c>
      <c r="M980">
        <f>'Raw counts'!M980/'Raw counts'!M$1246*10000</f>
        <v>10.02512247954696</v>
      </c>
      <c r="N980">
        <f>'Raw counts'!N980/'Raw counts'!N$1246*10000</f>
        <v>10.246447845815654</v>
      </c>
      <c r="O980">
        <f>'Raw counts'!O980/'Raw counts'!O$1246*10000</f>
        <v>4.9515412114122412</v>
      </c>
      <c r="P980">
        <f>'Raw counts'!P980/'Raw counts'!P$1246*10000</f>
        <v>3.9015553968613377</v>
      </c>
      <c r="Q980">
        <f>'Raw counts'!Q980/'Raw counts'!Q$1246*10000</f>
        <v>6.5087249209140241</v>
      </c>
      <c r="R980">
        <f>'Raw counts'!R980/'Raw counts'!R$1246*10000</f>
        <v>5.4590619143897889</v>
      </c>
      <c r="S980">
        <f>'Raw counts'!S980/'Raw counts'!S$1246*10000</f>
        <v>5.2145997469135636</v>
      </c>
      <c r="T980">
        <f>'Raw counts'!T980/'Raw counts'!T$1246*10000</f>
        <v>8.6689834012858764</v>
      </c>
      <c r="U980">
        <f t="shared" si="60"/>
        <v>1</v>
      </c>
      <c r="V980">
        <f t="shared" si="61"/>
        <v>0.26709344338074009</v>
      </c>
      <c r="W980">
        <f t="shared" si="62"/>
        <v>7.6486391135401348</v>
      </c>
      <c r="X980">
        <f t="shared" si="63"/>
        <v>5.7840777652961384</v>
      </c>
    </row>
    <row r="981" spans="1:24" x14ac:dyDescent="0.25">
      <c r="A981">
        <v>989</v>
      </c>
      <c r="B981" t="s">
        <v>1070</v>
      </c>
      <c r="C981">
        <v>63000</v>
      </c>
      <c r="D981">
        <v>519</v>
      </c>
      <c r="E981">
        <f>'Raw counts'!E981/'Raw counts'!E$1246*10000</f>
        <v>0</v>
      </c>
      <c r="F981">
        <f>'Raw counts'!F981/'Raw counts'!F$1246*10000</f>
        <v>0</v>
      </c>
      <c r="G981">
        <f>'Raw counts'!G981/'Raw counts'!G$1246*10000</f>
        <v>0</v>
      </c>
      <c r="H981">
        <f>'Raw counts'!H981/'Raw counts'!H$1246*10000</f>
        <v>0</v>
      </c>
      <c r="I981">
        <f>'Raw counts'!I981/'Raw counts'!I$1246*10000</f>
        <v>0</v>
      </c>
      <c r="J981">
        <f>'Raw counts'!J981/'Raw counts'!J$1246*10000</f>
        <v>0</v>
      </c>
      <c r="K981">
        <f>'Raw counts'!K981/'Raw counts'!K$1246*10000</f>
        <v>0</v>
      </c>
      <c r="L981">
        <f>'Raw counts'!L981/'Raw counts'!L$1246*10000</f>
        <v>0</v>
      </c>
      <c r="M981">
        <f>'Raw counts'!M981/'Raw counts'!M$1246*10000</f>
        <v>0</v>
      </c>
      <c r="N981">
        <f>'Raw counts'!N981/'Raw counts'!N$1246*10000</f>
        <v>0</v>
      </c>
      <c r="O981">
        <f>'Raw counts'!O981/'Raw counts'!O$1246*10000</f>
        <v>0</v>
      </c>
      <c r="P981">
        <f>'Raw counts'!P981/'Raw counts'!P$1246*10000</f>
        <v>0</v>
      </c>
      <c r="Q981">
        <f>'Raw counts'!Q981/'Raw counts'!Q$1246*10000</f>
        <v>0</v>
      </c>
      <c r="R981">
        <f>'Raw counts'!R981/'Raw counts'!R$1246*10000</f>
        <v>0</v>
      </c>
      <c r="S981">
        <f>'Raw counts'!S981/'Raw counts'!S$1246*10000</f>
        <v>0</v>
      </c>
      <c r="T981">
        <f>'Raw counts'!T981/'Raw counts'!T$1246*10000</f>
        <v>0</v>
      </c>
      <c r="U981">
        <f t="shared" si="60"/>
        <v>0</v>
      </c>
      <c r="V981" t="str">
        <f t="shared" si="61"/>
        <v/>
      </c>
      <c r="W981">
        <f t="shared" si="62"/>
        <v>0</v>
      </c>
      <c r="X981">
        <f t="shared" si="63"/>
        <v>0</v>
      </c>
    </row>
    <row r="982" spans="1:24" x14ac:dyDescent="0.25">
      <c r="A982">
        <v>990</v>
      </c>
      <c r="B982" t="s">
        <v>422</v>
      </c>
      <c r="C982">
        <v>13000</v>
      </c>
      <c r="D982">
        <v>1018</v>
      </c>
      <c r="E982">
        <f>'Raw counts'!E982/'Raw counts'!E$1246*10000</f>
        <v>2.1501167949388034</v>
      </c>
      <c r="F982">
        <f>'Raw counts'!F982/'Raw counts'!F$1246*10000</f>
        <v>2.3844903305375773</v>
      </c>
      <c r="G982">
        <f>'Raw counts'!G982/'Raw counts'!G$1246*10000</f>
        <v>1.720742785649501</v>
      </c>
      <c r="H982">
        <f>'Raw counts'!H982/'Raw counts'!H$1246*10000</f>
        <v>3.8842915389997348</v>
      </c>
      <c r="I982">
        <f>'Raw counts'!I982/'Raw counts'!I$1246*10000</f>
        <v>2.644861006926722</v>
      </c>
      <c r="J982">
        <f>'Raw counts'!J982/'Raw counts'!J$1246*10000</f>
        <v>11.105084632119377</v>
      </c>
      <c r="K982">
        <f>'Raw counts'!K982/'Raw counts'!K$1246*10000</f>
        <v>3.958584410214907</v>
      </c>
      <c r="L982">
        <f>'Raw counts'!L982/'Raw counts'!L$1246*10000</f>
        <v>2.5777426842984266</v>
      </c>
      <c r="M982">
        <f>'Raw counts'!M982/'Raw counts'!M$1246*10000</f>
        <v>4.3135305906894237</v>
      </c>
      <c r="N982">
        <f>'Raw counts'!N982/'Raw counts'!N$1246*10000</f>
        <v>5.5583255720606726</v>
      </c>
      <c r="O982">
        <f>'Raw counts'!O982/'Raw counts'!O$1246*10000</f>
        <v>1.582724780076413</v>
      </c>
      <c r="P982">
        <f>'Raw counts'!P982/'Raw counts'!P$1246*10000</f>
        <v>1.6720951700834308</v>
      </c>
      <c r="Q982">
        <f>'Raw counts'!Q982/'Raw counts'!Q$1246*10000</f>
        <v>2.2407900300245989</v>
      </c>
      <c r="R982">
        <f>'Raw counts'!R982/'Raw counts'!R$1246*10000</f>
        <v>2.1620555653415816</v>
      </c>
      <c r="S982">
        <f>'Raw counts'!S982/'Raw counts'!S$1246*10000</f>
        <v>2.842268265961573</v>
      </c>
      <c r="T982">
        <f>'Raw counts'!T982/'Raw counts'!T$1246*10000</f>
        <v>6.5119765077375797</v>
      </c>
      <c r="U982">
        <f t="shared" si="60"/>
        <v>1</v>
      </c>
      <c r="V982">
        <f t="shared" si="61"/>
        <v>0.36473381580840603</v>
      </c>
      <c r="W982">
        <f t="shared" si="62"/>
        <v>4.029777034643514</v>
      </c>
      <c r="X982">
        <f t="shared" si="63"/>
        <v>2.8353183865375295</v>
      </c>
    </row>
    <row r="983" spans="1:24" x14ac:dyDescent="0.25">
      <c r="A983">
        <v>991</v>
      </c>
      <c r="B983" t="s">
        <v>1071</v>
      </c>
      <c r="C983">
        <v>110500</v>
      </c>
      <c r="D983">
        <v>1009</v>
      </c>
      <c r="E983">
        <f>'Raw counts'!E983/'Raw counts'!E$1246*10000</f>
        <v>0</v>
      </c>
      <c r="F983">
        <f>'Raw counts'!F983/'Raw counts'!F$1246*10000</f>
        <v>0</v>
      </c>
      <c r="G983">
        <f>'Raw counts'!G983/'Raw counts'!G$1246*10000</f>
        <v>0</v>
      </c>
      <c r="H983">
        <f>'Raw counts'!H983/'Raw counts'!H$1246*10000</f>
        <v>0</v>
      </c>
      <c r="I983">
        <f>'Raw counts'!I983/'Raw counts'!I$1246*10000</f>
        <v>0</v>
      </c>
      <c r="J983">
        <f>'Raw counts'!J983/'Raw counts'!J$1246*10000</f>
        <v>0</v>
      </c>
      <c r="K983">
        <f>'Raw counts'!K983/'Raw counts'!K$1246*10000</f>
        <v>0</v>
      </c>
      <c r="L983">
        <f>'Raw counts'!L983/'Raw counts'!L$1246*10000</f>
        <v>0</v>
      </c>
      <c r="M983">
        <f>'Raw counts'!M983/'Raw counts'!M$1246*10000</f>
        <v>0</v>
      </c>
      <c r="N983">
        <f>'Raw counts'!N983/'Raw counts'!N$1246*10000</f>
        <v>0</v>
      </c>
      <c r="O983">
        <f>'Raw counts'!O983/'Raw counts'!O$1246*10000</f>
        <v>0</v>
      </c>
      <c r="P983">
        <f>'Raw counts'!P983/'Raw counts'!P$1246*10000</f>
        <v>0</v>
      </c>
      <c r="Q983">
        <f>'Raw counts'!Q983/'Raw counts'!Q$1246*10000</f>
        <v>0</v>
      </c>
      <c r="R983">
        <f>'Raw counts'!R983/'Raw counts'!R$1246*10000</f>
        <v>0</v>
      </c>
      <c r="S983">
        <f>'Raw counts'!S983/'Raw counts'!S$1246*10000</f>
        <v>0</v>
      </c>
      <c r="T983">
        <f>'Raw counts'!T983/'Raw counts'!T$1246*10000</f>
        <v>0</v>
      </c>
      <c r="U983">
        <f t="shared" si="60"/>
        <v>0</v>
      </c>
      <c r="V983" t="str">
        <f t="shared" si="61"/>
        <v/>
      </c>
      <c r="W983">
        <f t="shared" si="62"/>
        <v>0</v>
      </c>
      <c r="X983">
        <f t="shared" si="63"/>
        <v>0</v>
      </c>
    </row>
    <row r="984" spans="1:24" x14ac:dyDescent="0.25">
      <c r="A984">
        <v>992</v>
      </c>
      <c r="B984" t="s">
        <v>1072</v>
      </c>
      <c r="C984">
        <v>56400</v>
      </c>
      <c r="D984">
        <v>928</v>
      </c>
      <c r="E984">
        <f>'Raw counts'!E984/'Raw counts'!E$1246*10000</f>
        <v>0</v>
      </c>
      <c r="F984">
        <f>'Raw counts'!F984/'Raw counts'!F$1246*10000</f>
        <v>0</v>
      </c>
      <c r="G984">
        <f>'Raw counts'!G984/'Raw counts'!G$1246*10000</f>
        <v>0</v>
      </c>
      <c r="H984">
        <f>'Raw counts'!H984/'Raw counts'!H$1246*10000</f>
        <v>0</v>
      </c>
      <c r="I984">
        <f>'Raw counts'!I984/'Raw counts'!I$1246*10000</f>
        <v>0</v>
      </c>
      <c r="J984">
        <f>'Raw counts'!J984/'Raw counts'!J$1246*10000</f>
        <v>0</v>
      </c>
      <c r="K984">
        <f>'Raw counts'!K984/'Raw counts'!K$1246*10000</f>
        <v>0</v>
      </c>
      <c r="L984">
        <f>'Raw counts'!L984/'Raw counts'!L$1246*10000</f>
        <v>0</v>
      </c>
      <c r="M984">
        <f>'Raw counts'!M984/'Raw counts'!M$1246*10000</f>
        <v>0</v>
      </c>
      <c r="N984">
        <f>'Raw counts'!N984/'Raw counts'!N$1246*10000</f>
        <v>0</v>
      </c>
      <c r="O984">
        <f>'Raw counts'!O984/'Raw counts'!O$1246*10000</f>
        <v>0</v>
      </c>
      <c r="P984">
        <f>'Raw counts'!P984/'Raw counts'!P$1246*10000</f>
        <v>0</v>
      </c>
      <c r="Q984">
        <f>'Raw counts'!Q984/'Raw counts'!Q$1246*10000</f>
        <v>0</v>
      </c>
      <c r="R984">
        <f>'Raw counts'!R984/'Raw counts'!R$1246*10000</f>
        <v>0</v>
      </c>
      <c r="S984">
        <f>'Raw counts'!S984/'Raw counts'!S$1246*10000</f>
        <v>0</v>
      </c>
      <c r="T984">
        <f>'Raw counts'!T984/'Raw counts'!T$1246*10000</f>
        <v>0</v>
      </c>
      <c r="U984">
        <f t="shared" si="60"/>
        <v>0</v>
      </c>
      <c r="V984" t="str">
        <f t="shared" si="61"/>
        <v/>
      </c>
      <c r="W984">
        <f t="shared" si="62"/>
        <v>0</v>
      </c>
      <c r="X984">
        <f t="shared" si="63"/>
        <v>0</v>
      </c>
    </row>
    <row r="985" spans="1:24" x14ac:dyDescent="0.25">
      <c r="A985">
        <v>993</v>
      </c>
      <c r="B985" t="s">
        <v>1073</v>
      </c>
      <c r="C985">
        <v>2100</v>
      </c>
      <c r="D985">
        <v>500</v>
      </c>
      <c r="E985">
        <f>'Raw counts'!E985/'Raw counts'!E$1246*10000</f>
        <v>0</v>
      </c>
      <c r="F985">
        <f>'Raw counts'!F985/'Raw counts'!F$1246*10000</f>
        <v>0</v>
      </c>
      <c r="G985">
        <f>'Raw counts'!G985/'Raw counts'!G$1246*10000</f>
        <v>0</v>
      </c>
      <c r="H985">
        <f>'Raw counts'!H985/'Raw counts'!H$1246*10000</f>
        <v>0</v>
      </c>
      <c r="I985">
        <f>'Raw counts'!I985/'Raw counts'!I$1246*10000</f>
        <v>0</v>
      </c>
      <c r="J985">
        <f>'Raw counts'!J985/'Raw counts'!J$1246*10000</f>
        <v>0</v>
      </c>
      <c r="K985">
        <f>'Raw counts'!K985/'Raw counts'!K$1246*10000</f>
        <v>0</v>
      </c>
      <c r="L985">
        <f>'Raw counts'!L985/'Raw counts'!L$1246*10000</f>
        <v>0</v>
      </c>
      <c r="M985">
        <f>'Raw counts'!M985/'Raw counts'!M$1246*10000</f>
        <v>0</v>
      </c>
      <c r="N985">
        <f>'Raw counts'!N985/'Raw counts'!N$1246*10000</f>
        <v>0</v>
      </c>
      <c r="O985">
        <f>'Raw counts'!O985/'Raw counts'!O$1246*10000</f>
        <v>0</v>
      </c>
      <c r="P985">
        <f>'Raw counts'!P985/'Raw counts'!P$1246*10000</f>
        <v>0</v>
      </c>
      <c r="Q985">
        <f>'Raw counts'!Q985/'Raw counts'!Q$1246*10000</f>
        <v>0</v>
      </c>
      <c r="R985">
        <f>'Raw counts'!R985/'Raw counts'!R$1246*10000</f>
        <v>0</v>
      </c>
      <c r="S985">
        <f>'Raw counts'!S985/'Raw counts'!S$1246*10000</f>
        <v>0</v>
      </c>
      <c r="T985">
        <f>'Raw counts'!T985/'Raw counts'!T$1246*10000</f>
        <v>0</v>
      </c>
      <c r="U985">
        <f t="shared" si="60"/>
        <v>0</v>
      </c>
      <c r="V985" t="str">
        <f t="shared" si="61"/>
        <v/>
      </c>
      <c r="W985">
        <f t="shared" si="62"/>
        <v>0</v>
      </c>
      <c r="X985">
        <f t="shared" si="63"/>
        <v>0</v>
      </c>
    </row>
    <row r="986" spans="1:24" x14ac:dyDescent="0.25">
      <c r="A986">
        <v>994</v>
      </c>
      <c r="B986" t="s">
        <v>1074</v>
      </c>
      <c r="C986">
        <v>107500</v>
      </c>
      <c r="D986">
        <v>784</v>
      </c>
      <c r="E986">
        <f>'Raw counts'!E986/'Raw counts'!E$1246*10000</f>
        <v>0</v>
      </c>
      <c r="F986">
        <f>'Raw counts'!F986/'Raw counts'!F$1246*10000</f>
        <v>0</v>
      </c>
      <c r="G986">
        <f>'Raw counts'!G986/'Raw counts'!G$1246*10000</f>
        <v>0</v>
      </c>
      <c r="H986">
        <f>'Raw counts'!H986/'Raw counts'!H$1246*10000</f>
        <v>0</v>
      </c>
      <c r="I986">
        <f>'Raw counts'!I986/'Raw counts'!I$1246*10000</f>
        <v>0</v>
      </c>
      <c r="J986">
        <f>'Raw counts'!J986/'Raw counts'!J$1246*10000</f>
        <v>0</v>
      </c>
      <c r="K986">
        <f>'Raw counts'!K986/'Raw counts'!K$1246*10000</f>
        <v>0</v>
      </c>
      <c r="L986">
        <f>'Raw counts'!L986/'Raw counts'!L$1246*10000</f>
        <v>0</v>
      </c>
      <c r="M986">
        <f>'Raw counts'!M986/'Raw counts'!M$1246*10000</f>
        <v>0</v>
      </c>
      <c r="N986">
        <f>'Raw counts'!N986/'Raw counts'!N$1246*10000</f>
        <v>0</v>
      </c>
      <c r="O986">
        <f>'Raw counts'!O986/'Raw counts'!O$1246*10000</f>
        <v>0</v>
      </c>
      <c r="P986">
        <f>'Raw counts'!P986/'Raw counts'!P$1246*10000</f>
        <v>0</v>
      </c>
      <c r="Q986">
        <f>'Raw counts'!Q986/'Raw counts'!Q$1246*10000</f>
        <v>0</v>
      </c>
      <c r="R986">
        <f>'Raw counts'!R986/'Raw counts'!R$1246*10000</f>
        <v>0</v>
      </c>
      <c r="S986">
        <f>'Raw counts'!S986/'Raw counts'!S$1246*10000</f>
        <v>0</v>
      </c>
      <c r="T986">
        <f>'Raw counts'!T986/'Raw counts'!T$1246*10000</f>
        <v>0</v>
      </c>
      <c r="U986">
        <f t="shared" si="60"/>
        <v>0</v>
      </c>
      <c r="V986" t="str">
        <f t="shared" si="61"/>
        <v/>
      </c>
      <c r="W986">
        <f t="shared" si="62"/>
        <v>0</v>
      </c>
      <c r="X986">
        <f t="shared" si="63"/>
        <v>0</v>
      </c>
    </row>
    <row r="987" spans="1:24" x14ac:dyDescent="0.25">
      <c r="A987">
        <v>995</v>
      </c>
      <c r="B987" t="s">
        <v>1075</v>
      </c>
      <c r="C987">
        <v>95500</v>
      </c>
      <c r="D987">
        <v>370</v>
      </c>
      <c r="E987">
        <f>'Raw counts'!E987/'Raw counts'!E$1246*10000</f>
        <v>0</v>
      </c>
      <c r="F987">
        <f>'Raw counts'!F987/'Raw counts'!F$1246*10000</f>
        <v>0</v>
      </c>
      <c r="G987">
        <f>'Raw counts'!G987/'Raw counts'!G$1246*10000</f>
        <v>0</v>
      </c>
      <c r="H987">
        <f>'Raw counts'!H987/'Raw counts'!H$1246*10000</f>
        <v>0</v>
      </c>
      <c r="I987">
        <f>'Raw counts'!I987/'Raw counts'!I$1246*10000</f>
        <v>0</v>
      </c>
      <c r="J987">
        <f>'Raw counts'!J987/'Raw counts'!J$1246*10000</f>
        <v>0</v>
      </c>
      <c r="K987">
        <f>'Raw counts'!K987/'Raw counts'!K$1246*10000</f>
        <v>0</v>
      </c>
      <c r="L987">
        <f>'Raw counts'!L987/'Raw counts'!L$1246*10000</f>
        <v>0</v>
      </c>
      <c r="M987">
        <f>'Raw counts'!M987/'Raw counts'!M$1246*10000</f>
        <v>0</v>
      </c>
      <c r="N987">
        <f>'Raw counts'!N987/'Raw counts'!N$1246*10000</f>
        <v>0</v>
      </c>
      <c r="O987">
        <f>'Raw counts'!O987/'Raw counts'!O$1246*10000</f>
        <v>0</v>
      </c>
      <c r="P987">
        <f>'Raw counts'!P987/'Raw counts'!P$1246*10000</f>
        <v>0</v>
      </c>
      <c r="Q987">
        <f>'Raw counts'!Q987/'Raw counts'!Q$1246*10000</f>
        <v>0</v>
      </c>
      <c r="R987">
        <f>'Raw counts'!R987/'Raw counts'!R$1246*10000</f>
        <v>0</v>
      </c>
      <c r="S987">
        <f>'Raw counts'!S987/'Raw counts'!S$1246*10000</f>
        <v>0</v>
      </c>
      <c r="T987">
        <f>'Raw counts'!T987/'Raw counts'!T$1246*10000</f>
        <v>0</v>
      </c>
      <c r="U987">
        <f t="shared" si="60"/>
        <v>0</v>
      </c>
      <c r="V987" t="str">
        <f t="shared" si="61"/>
        <v/>
      </c>
      <c r="W987">
        <f t="shared" si="62"/>
        <v>0</v>
      </c>
      <c r="X987">
        <f t="shared" si="63"/>
        <v>0</v>
      </c>
    </row>
    <row r="988" spans="1:24" x14ac:dyDescent="0.25">
      <c r="A988">
        <v>996</v>
      </c>
      <c r="B988" t="s">
        <v>423</v>
      </c>
      <c r="C988">
        <v>23500</v>
      </c>
      <c r="D988">
        <v>104</v>
      </c>
      <c r="E988">
        <f>'Raw counts'!E988/'Raw counts'!E$1246*10000</f>
        <v>7.7433929734777651</v>
      </c>
      <c r="F988">
        <f>'Raw counts'!F988/'Raw counts'!F$1246*10000</f>
        <v>8.2064241474738804</v>
      </c>
      <c r="G988">
        <f>'Raw counts'!G988/'Raw counts'!G$1246*10000</f>
        <v>4.3539255498566627</v>
      </c>
      <c r="H988">
        <f>'Raw counts'!H988/'Raw counts'!H$1246*10000</f>
        <v>8.3596709208907338</v>
      </c>
      <c r="I988">
        <f>'Raw counts'!I988/'Raw counts'!I$1246*10000</f>
        <v>12.672823377870166</v>
      </c>
      <c r="J988">
        <f>'Raw counts'!J988/'Raw counts'!J$1246*10000</f>
        <v>7.4472912573350429</v>
      </c>
      <c r="K988">
        <f>'Raw counts'!K988/'Raw counts'!K$1246*10000</f>
        <v>16.168618102166665</v>
      </c>
      <c r="L988">
        <f>'Raw counts'!L988/'Raw counts'!L$1246*10000</f>
        <v>7.5839903185411597</v>
      </c>
      <c r="M988">
        <f>'Raw counts'!M988/'Raw counts'!M$1246*10000</f>
        <v>8.8487050457225713</v>
      </c>
      <c r="N988">
        <f>'Raw counts'!N988/'Raw counts'!N$1246*10000</f>
        <v>6.0130263945987812</v>
      </c>
      <c r="O988">
        <f>'Raw counts'!O988/'Raw counts'!O$1246*10000</f>
        <v>4.3458616168019937</v>
      </c>
      <c r="P988">
        <f>'Raw counts'!P988/'Raw counts'!P$1246*10000</f>
        <v>5.7528036208822799</v>
      </c>
      <c r="Q988">
        <f>'Raw counts'!Q988/'Raw counts'!Q$1246*10000</f>
        <v>9.6736545198622927</v>
      </c>
      <c r="R988">
        <f>'Raw counts'!R988/'Raw counts'!R$1246*10000</f>
        <v>5.4077066753080416</v>
      </c>
      <c r="S988">
        <f>'Raw counts'!S988/'Raw counts'!S$1246*10000</f>
        <v>11.431353842582499</v>
      </c>
      <c r="T988">
        <f>'Raw counts'!T988/'Raw counts'!T$1246*10000</f>
        <v>40.116232637289045</v>
      </c>
      <c r="U988">
        <f t="shared" si="60"/>
        <v>1</v>
      </c>
      <c r="V988">
        <f t="shared" si="61"/>
        <v>0.37742659624914676</v>
      </c>
      <c r="W988">
        <f t="shared" si="62"/>
        <v>8.7397868087933421</v>
      </c>
      <c r="X988">
        <f t="shared" si="63"/>
        <v>12.78793548545436</v>
      </c>
    </row>
    <row r="989" spans="1:24" x14ac:dyDescent="0.25">
      <c r="A989">
        <v>997</v>
      </c>
      <c r="B989" t="s">
        <v>424</v>
      </c>
      <c r="C989">
        <v>0</v>
      </c>
      <c r="E989">
        <f>'Raw counts'!E989/'Raw counts'!E$1246*10000</f>
        <v>9.9083723269069272E-3</v>
      </c>
      <c r="F989">
        <f>'Raw counts'!F989/'Raw counts'!F$1246*10000</f>
        <v>1.4165289092302439E-2</v>
      </c>
      <c r="G989">
        <f>'Raw counts'!G989/'Raw counts'!G$1246*10000</f>
        <v>1.4876738780831421E-2</v>
      </c>
      <c r="H989">
        <f>'Raw counts'!H989/'Raw counts'!H$1246*10000</f>
        <v>6.0315086009312645E-3</v>
      </c>
      <c r="I989">
        <f>'Raw counts'!I989/'Raw counts'!I$1246*10000</f>
        <v>0</v>
      </c>
      <c r="J989">
        <f>'Raw counts'!J989/'Raw counts'!J$1246*10000</f>
        <v>5.9865685348352441E-3</v>
      </c>
      <c r="K989">
        <f>'Raw counts'!K989/'Raw counts'!K$1246*10000</f>
        <v>2.9322847483073386E-2</v>
      </c>
      <c r="L989">
        <f>'Raw counts'!L989/'Raw counts'!L$1246*10000</f>
        <v>0</v>
      </c>
      <c r="M989">
        <f>'Raw counts'!M989/'Raw counts'!M$1246*10000</f>
        <v>0</v>
      </c>
      <c r="N989">
        <f>'Raw counts'!N989/'Raw counts'!N$1246*10000</f>
        <v>0</v>
      </c>
      <c r="O989">
        <f>'Raw counts'!O989/'Raw counts'!O$1246*10000</f>
        <v>8.8420378775218595E-3</v>
      </c>
      <c r="P989">
        <f>'Raw counts'!P989/'Raw counts'!P$1246*10000</f>
        <v>1.99058948819456E-2</v>
      </c>
      <c r="Q989">
        <f>'Raw counts'!Q989/'Raw counts'!Q$1246*10000</f>
        <v>1.4905476918123719E-2</v>
      </c>
      <c r="R989">
        <f>'Raw counts'!R989/'Raw counts'!R$1246*10000</f>
        <v>5.1355239081747788E-3</v>
      </c>
      <c r="S989">
        <f>'Raw counts'!S989/'Raw counts'!S$1246*10000</f>
        <v>4.5295111808152558E-2</v>
      </c>
      <c r="T989">
        <f>'Raw counts'!T989/'Raw counts'!T$1246*10000</f>
        <v>4.7781798274804041E-2</v>
      </c>
      <c r="U989">
        <f t="shared" si="60"/>
        <v>1</v>
      </c>
      <c r="V989">
        <f t="shared" si="61"/>
        <v>4.0444737819041308E-2</v>
      </c>
      <c r="W989">
        <f t="shared" si="62"/>
        <v>8.029132481888069E-3</v>
      </c>
      <c r="X989">
        <f t="shared" si="63"/>
        <v>2.3644307278120429E-2</v>
      </c>
    </row>
    <row r="990" spans="1:24" x14ac:dyDescent="0.25">
      <c r="A990">
        <v>998</v>
      </c>
      <c r="B990" t="s">
        <v>425</v>
      </c>
      <c r="C990">
        <v>48500</v>
      </c>
      <c r="D990">
        <v>493</v>
      </c>
      <c r="E990">
        <f>'Raw counts'!E990/'Raw counts'!E$1246*10000</f>
        <v>13.242539614911109</v>
      </c>
      <c r="F990">
        <f>'Raw counts'!F990/'Raw counts'!F$1246*10000</f>
        <v>10.047911729473197</v>
      </c>
      <c r="G990">
        <f>'Raw counts'!G990/'Raw counts'!G$1246*10000</f>
        <v>8.4847000180008543</v>
      </c>
      <c r="H990">
        <f>'Raw counts'!H990/'Raw counts'!H$1246*10000</f>
        <v>16.031749861275301</v>
      </c>
      <c r="I990">
        <f>'Raw counts'!I990/'Raw counts'!I$1246*10000</f>
        <v>13.072366210831436</v>
      </c>
      <c r="J990">
        <f>'Raw counts'!J990/'Raw counts'!J$1246*10000</f>
        <v>8.0818675220275793</v>
      </c>
      <c r="K990">
        <f>'Raw counts'!K990/'Raw counts'!K$1246*10000</f>
        <v>11.787784688195501</v>
      </c>
      <c r="L990">
        <f>'Raw counts'!L990/'Raw counts'!L$1246*10000</f>
        <v>8.6150873922605307</v>
      </c>
      <c r="M990">
        <f>'Raw counts'!M990/'Raw counts'!M$1246*10000</f>
        <v>7.7149114319642846</v>
      </c>
      <c r="N990">
        <f>'Raw counts'!N990/'Raw counts'!N$1246*10000</f>
        <v>6.7342759751764714</v>
      </c>
      <c r="O990">
        <f>'Raw counts'!O990/'Raw counts'!O$1246*10000</f>
        <v>9.7439257410290896</v>
      </c>
      <c r="P990">
        <f>'Raw counts'!P990/'Raw counts'!P$1246*10000</f>
        <v>10.336135917450255</v>
      </c>
      <c r="Q990">
        <f>'Raw counts'!Q990/'Raw counts'!Q$1246*10000</f>
        <v>13.330464857108646</v>
      </c>
      <c r="R990">
        <f>'Raw counts'!R990/'Raw counts'!R$1246*10000</f>
        <v>10.312132007614956</v>
      </c>
      <c r="S990">
        <f>'Raw counts'!S990/'Raw counts'!S$1246*10000</f>
        <v>7.586931227865553</v>
      </c>
      <c r="T990">
        <f>'Raw counts'!T990/'Raw counts'!T$1246*10000</f>
        <v>8.5597678623720395</v>
      </c>
      <c r="U990">
        <f t="shared" si="60"/>
        <v>1</v>
      </c>
      <c r="V990">
        <f t="shared" si="61"/>
        <v>0.77573473223952905</v>
      </c>
      <c r="W990">
        <f t="shared" si="62"/>
        <v>10.381319444411627</v>
      </c>
      <c r="X990">
        <f t="shared" si="63"/>
        <v>9.9782262689067576</v>
      </c>
    </row>
    <row r="991" spans="1:24" x14ac:dyDescent="0.25">
      <c r="A991">
        <v>999</v>
      </c>
      <c r="B991" t="s">
        <v>1076</v>
      </c>
      <c r="C991">
        <v>41600</v>
      </c>
      <c r="D991">
        <v>918</v>
      </c>
      <c r="E991">
        <f>'Raw counts'!E991/'Raw counts'!E$1246*10000</f>
        <v>0</v>
      </c>
      <c r="F991">
        <f>'Raw counts'!F991/'Raw counts'!F$1246*10000</f>
        <v>0</v>
      </c>
      <c r="G991">
        <f>'Raw counts'!G991/'Raw counts'!G$1246*10000</f>
        <v>0</v>
      </c>
      <c r="H991">
        <f>'Raw counts'!H991/'Raw counts'!H$1246*10000</f>
        <v>0</v>
      </c>
      <c r="I991">
        <f>'Raw counts'!I991/'Raw counts'!I$1246*10000</f>
        <v>0</v>
      </c>
      <c r="J991">
        <f>'Raw counts'!J991/'Raw counts'!J$1246*10000</f>
        <v>0</v>
      </c>
      <c r="K991">
        <f>'Raw counts'!K991/'Raw counts'!K$1246*10000</f>
        <v>0</v>
      </c>
      <c r="L991">
        <f>'Raw counts'!L991/'Raw counts'!L$1246*10000</f>
        <v>0</v>
      </c>
      <c r="M991">
        <f>'Raw counts'!M991/'Raw counts'!M$1246*10000</f>
        <v>0</v>
      </c>
      <c r="N991">
        <f>'Raw counts'!N991/'Raw counts'!N$1246*10000</f>
        <v>0</v>
      </c>
      <c r="O991">
        <f>'Raw counts'!O991/'Raw counts'!O$1246*10000</f>
        <v>0</v>
      </c>
      <c r="P991">
        <f>'Raw counts'!P991/'Raw counts'!P$1246*10000</f>
        <v>0</v>
      </c>
      <c r="Q991">
        <f>'Raw counts'!Q991/'Raw counts'!Q$1246*10000</f>
        <v>0</v>
      </c>
      <c r="R991">
        <f>'Raw counts'!R991/'Raw counts'!R$1246*10000</f>
        <v>0</v>
      </c>
      <c r="S991">
        <f>'Raw counts'!S991/'Raw counts'!S$1246*10000</f>
        <v>0</v>
      </c>
      <c r="T991">
        <f>'Raw counts'!T991/'Raw counts'!T$1246*10000</f>
        <v>0</v>
      </c>
      <c r="U991">
        <f t="shared" si="60"/>
        <v>0</v>
      </c>
      <c r="V991" t="str">
        <f t="shared" si="61"/>
        <v/>
      </c>
      <c r="W991">
        <f t="shared" si="62"/>
        <v>0</v>
      </c>
      <c r="X991">
        <f t="shared" si="63"/>
        <v>0</v>
      </c>
    </row>
    <row r="992" spans="1:24" x14ac:dyDescent="0.25">
      <c r="A992">
        <v>1000</v>
      </c>
      <c r="B992" t="s">
        <v>1077</v>
      </c>
      <c r="C992">
        <v>108500</v>
      </c>
      <c r="D992">
        <v>1009</v>
      </c>
      <c r="E992">
        <f>'Raw counts'!E992/'Raw counts'!E$1246*10000</f>
        <v>0</v>
      </c>
      <c r="F992">
        <f>'Raw counts'!F992/'Raw counts'!F$1246*10000</f>
        <v>0</v>
      </c>
      <c r="G992">
        <f>'Raw counts'!G992/'Raw counts'!G$1246*10000</f>
        <v>0</v>
      </c>
      <c r="H992">
        <f>'Raw counts'!H992/'Raw counts'!H$1246*10000</f>
        <v>0</v>
      </c>
      <c r="I992">
        <f>'Raw counts'!I992/'Raw counts'!I$1246*10000</f>
        <v>0</v>
      </c>
      <c r="J992">
        <f>'Raw counts'!J992/'Raw counts'!J$1246*10000</f>
        <v>0</v>
      </c>
      <c r="K992">
        <f>'Raw counts'!K992/'Raw counts'!K$1246*10000</f>
        <v>0</v>
      </c>
      <c r="L992">
        <f>'Raw counts'!L992/'Raw counts'!L$1246*10000</f>
        <v>0</v>
      </c>
      <c r="M992">
        <f>'Raw counts'!M992/'Raw counts'!M$1246*10000</f>
        <v>0</v>
      </c>
      <c r="N992">
        <f>'Raw counts'!N992/'Raw counts'!N$1246*10000</f>
        <v>0</v>
      </c>
      <c r="O992">
        <f>'Raw counts'!O992/'Raw counts'!O$1246*10000</f>
        <v>0</v>
      </c>
      <c r="P992">
        <f>'Raw counts'!P992/'Raw counts'!P$1246*10000</f>
        <v>0</v>
      </c>
      <c r="Q992">
        <f>'Raw counts'!Q992/'Raw counts'!Q$1246*10000</f>
        <v>0</v>
      </c>
      <c r="R992">
        <f>'Raw counts'!R992/'Raw counts'!R$1246*10000</f>
        <v>0</v>
      </c>
      <c r="S992">
        <f>'Raw counts'!S992/'Raw counts'!S$1246*10000</f>
        <v>0</v>
      </c>
      <c r="T992">
        <f>'Raw counts'!T992/'Raw counts'!T$1246*10000</f>
        <v>0</v>
      </c>
      <c r="U992">
        <f t="shared" si="60"/>
        <v>0</v>
      </c>
      <c r="V992" t="str">
        <f t="shared" si="61"/>
        <v/>
      </c>
      <c r="W992">
        <f t="shared" si="62"/>
        <v>0</v>
      </c>
      <c r="X992">
        <f t="shared" si="63"/>
        <v>0</v>
      </c>
    </row>
    <row r="993" spans="1:24" x14ac:dyDescent="0.25">
      <c r="A993">
        <v>1001</v>
      </c>
      <c r="B993" t="s">
        <v>1078</v>
      </c>
      <c r="C993">
        <v>56800</v>
      </c>
      <c r="D993">
        <v>928</v>
      </c>
      <c r="E993">
        <f>'Raw counts'!E993/'Raw counts'!E$1246*10000</f>
        <v>0</v>
      </c>
      <c r="F993">
        <f>'Raw counts'!F993/'Raw counts'!F$1246*10000</f>
        <v>0</v>
      </c>
      <c r="G993">
        <f>'Raw counts'!G993/'Raw counts'!G$1246*10000</f>
        <v>0</v>
      </c>
      <c r="H993">
        <f>'Raw counts'!H993/'Raw counts'!H$1246*10000</f>
        <v>0</v>
      </c>
      <c r="I993">
        <f>'Raw counts'!I993/'Raw counts'!I$1246*10000</f>
        <v>0</v>
      </c>
      <c r="J993">
        <f>'Raw counts'!J993/'Raw counts'!J$1246*10000</f>
        <v>0</v>
      </c>
      <c r="K993">
        <f>'Raw counts'!K993/'Raw counts'!K$1246*10000</f>
        <v>0</v>
      </c>
      <c r="L993">
        <f>'Raw counts'!L993/'Raw counts'!L$1246*10000</f>
        <v>0</v>
      </c>
      <c r="M993">
        <f>'Raw counts'!M993/'Raw counts'!M$1246*10000</f>
        <v>0</v>
      </c>
      <c r="N993">
        <f>'Raw counts'!N993/'Raw counts'!N$1246*10000</f>
        <v>0</v>
      </c>
      <c r="O993">
        <f>'Raw counts'!O993/'Raw counts'!O$1246*10000</f>
        <v>0</v>
      </c>
      <c r="P993">
        <f>'Raw counts'!P993/'Raw counts'!P$1246*10000</f>
        <v>0</v>
      </c>
      <c r="Q993">
        <f>'Raw counts'!Q993/'Raw counts'!Q$1246*10000</f>
        <v>0</v>
      </c>
      <c r="R993">
        <f>'Raw counts'!R993/'Raw counts'!R$1246*10000</f>
        <v>0</v>
      </c>
      <c r="S993">
        <f>'Raw counts'!S993/'Raw counts'!S$1246*10000</f>
        <v>0</v>
      </c>
      <c r="T993">
        <f>'Raw counts'!T993/'Raw counts'!T$1246*10000</f>
        <v>0</v>
      </c>
      <c r="U993">
        <f t="shared" si="60"/>
        <v>0</v>
      </c>
      <c r="V993" t="str">
        <f t="shared" si="61"/>
        <v/>
      </c>
      <c r="W993">
        <f t="shared" si="62"/>
        <v>0</v>
      </c>
      <c r="X993">
        <f t="shared" si="63"/>
        <v>0</v>
      </c>
    </row>
    <row r="994" spans="1:24" x14ac:dyDescent="0.25">
      <c r="A994">
        <v>1002</v>
      </c>
      <c r="B994" t="s">
        <v>1079</v>
      </c>
      <c r="C994">
        <v>11300</v>
      </c>
      <c r="D994">
        <v>247</v>
      </c>
      <c r="E994">
        <f>'Raw counts'!E994/'Raw counts'!E$1246*10000</f>
        <v>0</v>
      </c>
      <c r="F994">
        <f>'Raw counts'!F994/'Raw counts'!F$1246*10000</f>
        <v>0</v>
      </c>
      <c r="G994">
        <f>'Raw counts'!G994/'Raw counts'!G$1246*10000</f>
        <v>0</v>
      </c>
      <c r="H994">
        <f>'Raw counts'!H994/'Raw counts'!H$1246*10000</f>
        <v>0</v>
      </c>
      <c r="I994">
        <f>'Raw counts'!I994/'Raw counts'!I$1246*10000</f>
        <v>0</v>
      </c>
      <c r="J994">
        <f>'Raw counts'!J994/'Raw counts'!J$1246*10000</f>
        <v>0</v>
      </c>
      <c r="K994">
        <f>'Raw counts'!K994/'Raw counts'!K$1246*10000</f>
        <v>0</v>
      </c>
      <c r="L994">
        <f>'Raw counts'!L994/'Raw counts'!L$1246*10000</f>
        <v>0</v>
      </c>
      <c r="M994">
        <f>'Raw counts'!M994/'Raw counts'!M$1246*10000</f>
        <v>0</v>
      </c>
      <c r="N994">
        <f>'Raw counts'!N994/'Raw counts'!N$1246*10000</f>
        <v>0</v>
      </c>
      <c r="O994">
        <f>'Raw counts'!O994/'Raw counts'!O$1246*10000</f>
        <v>0</v>
      </c>
      <c r="P994">
        <f>'Raw counts'!P994/'Raw counts'!P$1246*10000</f>
        <v>0</v>
      </c>
      <c r="Q994">
        <f>'Raw counts'!Q994/'Raw counts'!Q$1246*10000</f>
        <v>0</v>
      </c>
      <c r="R994">
        <f>'Raw counts'!R994/'Raw counts'!R$1246*10000</f>
        <v>0</v>
      </c>
      <c r="S994">
        <f>'Raw counts'!S994/'Raw counts'!S$1246*10000</f>
        <v>0</v>
      </c>
      <c r="T994">
        <f>'Raw counts'!T994/'Raw counts'!T$1246*10000</f>
        <v>0</v>
      </c>
      <c r="U994">
        <f t="shared" si="60"/>
        <v>0</v>
      </c>
      <c r="V994" t="str">
        <f t="shared" si="61"/>
        <v/>
      </c>
      <c r="W994">
        <f t="shared" si="62"/>
        <v>0</v>
      </c>
      <c r="X994">
        <f t="shared" si="63"/>
        <v>0</v>
      </c>
    </row>
    <row r="995" spans="1:24" x14ac:dyDescent="0.25">
      <c r="A995">
        <v>1003</v>
      </c>
      <c r="B995" t="s">
        <v>1080</v>
      </c>
      <c r="C995">
        <v>107400</v>
      </c>
      <c r="D995">
        <v>784</v>
      </c>
      <c r="E995">
        <f>'Raw counts'!E995/'Raw counts'!E$1246*10000</f>
        <v>0</v>
      </c>
      <c r="F995">
        <f>'Raw counts'!F995/'Raw counts'!F$1246*10000</f>
        <v>0</v>
      </c>
      <c r="G995">
        <f>'Raw counts'!G995/'Raw counts'!G$1246*10000</f>
        <v>0</v>
      </c>
      <c r="H995">
        <f>'Raw counts'!H995/'Raw counts'!H$1246*10000</f>
        <v>0</v>
      </c>
      <c r="I995">
        <f>'Raw counts'!I995/'Raw counts'!I$1246*10000</f>
        <v>0</v>
      </c>
      <c r="J995">
        <f>'Raw counts'!J995/'Raw counts'!J$1246*10000</f>
        <v>0</v>
      </c>
      <c r="K995">
        <f>'Raw counts'!K995/'Raw counts'!K$1246*10000</f>
        <v>0</v>
      </c>
      <c r="L995">
        <f>'Raw counts'!L995/'Raw counts'!L$1246*10000</f>
        <v>0</v>
      </c>
      <c r="M995">
        <f>'Raw counts'!M995/'Raw counts'!M$1246*10000</f>
        <v>0</v>
      </c>
      <c r="N995">
        <f>'Raw counts'!N995/'Raw counts'!N$1246*10000</f>
        <v>0</v>
      </c>
      <c r="O995">
        <f>'Raw counts'!O995/'Raw counts'!O$1246*10000</f>
        <v>0</v>
      </c>
      <c r="P995">
        <f>'Raw counts'!P995/'Raw counts'!P$1246*10000</f>
        <v>0</v>
      </c>
      <c r="Q995">
        <f>'Raw counts'!Q995/'Raw counts'!Q$1246*10000</f>
        <v>0</v>
      </c>
      <c r="R995">
        <f>'Raw counts'!R995/'Raw counts'!R$1246*10000</f>
        <v>0</v>
      </c>
      <c r="S995">
        <f>'Raw counts'!S995/'Raw counts'!S$1246*10000</f>
        <v>0</v>
      </c>
      <c r="T995">
        <f>'Raw counts'!T995/'Raw counts'!T$1246*10000</f>
        <v>0</v>
      </c>
      <c r="U995">
        <f t="shared" si="60"/>
        <v>0</v>
      </c>
      <c r="V995" t="str">
        <f t="shared" si="61"/>
        <v/>
      </c>
      <c r="W995">
        <f t="shared" si="62"/>
        <v>0</v>
      </c>
      <c r="X995">
        <f t="shared" si="63"/>
        <v>0</v>
      </c>
    </row>
    <row r="996" spans="1:24" x14ac:dyDescent="0.25">
      <c r="A996">
        <v>1004</v>
      </c>
      <c r="B996" t="s">
        <v>426</v>
      </c>
      <c r="C996">
        <v>76100</v>
      </c>
      <c r="D996">
        <v>467</v>
      </c>
      <c r="E996">
        <f>'Raw counts'!E996/'Raw counts'!E$1246*10000</f>
        <v>0.30220535597066128</v>
      </c>
      <c r="F996">
        <f>'Raw counts'!F996/'Raw counts'!F$1246*10000</f>
        <v>8.4991734553814646E-2</v>
      </c>
      <c r="G996">
        <f>'Raw counts'!G996/'Raw counts'!G$1246*10000</f>
        <v>0.27769912390885321</v>
      </c>
      <c r="H996">
        <f>'Raw counts'!H996/'Raw counts'!H$1246*10000</f>
        <v>6.0315086009312645E-3</v>
      </c>
      <c r="I996">
        <f>'Raw counts'!I996/'Raw counts'!I$1246*10000</f>
        <v>2.2847097208771259</v>
      </c>
      <c r="J996">
        <f>'Raw counts'!J996/'Raw counts'!J$1246*10000</f>
        <v>2.9932842674176219E-2</v>
      </c>
      <c r="K996">
        <f>'Raw counts'!K996/'Raw counts'!K$1246*10000</f>
        <v>0</v>
      </c>
      <c r="L996">
        <f>'Raw counts'!L996/'Raw counts'!L$1246*10000</f>
        <v>0.50198147010021987</v>
      </c>
      <c r="M996">
        <f>'Raw counts'!M996/'Raw counts'!M$1246*10000</f>
        <v>8.5247640132202034E-3</v>
      </c>
      <c r="N996">
        <f>'Raw counts'!N996/'Raw counts'!N$1246*10000</f>
        <v>9.407603224926385E-2</v>
      </c>
      <c r="O996">
        <f>'Raw counts'!O996/'Raw counts'!O$1246*10000</f>
        <v>1.7020922914229579</v>
      </c>
      <c r="P996">
        <f>'Raw counts'!P996/'Raw counts'!P$1246*10000</f>
        <v>0</v>
      </c>
      <c r="Q996">
        <f>'Raw counts'!Q996/'Raw counts'!Q$1246*10000</f>
        <v>0.16396024609936091</v>
      </c>
      <c r="R996">
        <f>'Raw counts'!R996/'Raw counts'!R$1246*10000</f>
        <v>0.41084191265398229</v>
      </c>
      <c r="S996">
        <f>'Raw counts'!S996/'Raw counts'!S$1246*10000</f>
        <v>0.48692245193763994</v>
      </c>
      <c r="T996">
        <f>'Raw counts'!T996/'Raw counts'!T$1246*10000</f>
        <v>0</v>
      </c>
      <c r="U996">
        <f t="shared" si="60"/>
        <v>1</v>
      </c>
      <c r="V996">
        <f t="shared" si="61"/>
        <v>0.77570696599450795</v>
      </c>
      <c r="W996">
        <f t="shared" si="62"/>
        <v>0.35901525529482664</v>
      </c>
      <c r="X996">
        <f t="shared" si="63"/>
        <v>0.46063615035232353</v>
      </c>
    </row>
    <row r="997" spans="1:24" x14ac:dyDescent="0.25">
      <c r="A997">
        <v>1005</v>
      </c>
      <c r="B997" t="s">
        <v>427</v>
      </c>
      <c r="C997">
        <v>11900</v>
      </c>
      <c r="D997">
        <v>1002</v>
      </c>
      <c r="E997">
        <f>'Raw counts'!E997/'Raw counts'!E$1246*10000</f>
        <v>2.4225970339287439</v>
      </c>
      <c r="F997">
        <f>'Raw counts'!F997/'Raw counts'!F$1246*10000</f>
        <v>3.2202423869834216</v>
      </c>
      <c r="G997">
        <f>'Raw counts'!G997/'Raw counts'!G$1246*10000</f>
        <v>2.0877023422433427</v>
      </c>
      <c r="H997">
        <f>'Raw counts'!H997/'Raw counts'!H$1246*10000</f>
        <v>1.4596250814253662</v>
      </c>
      <c r="I997">
        <f>'Raw counts'!I997/'Raw counts'!I$1246*10000</f>
        <v>0.31513237529339672</v>
      </c>
      <c r="J997">
        <f>'Raw counts'!J997/'Raw counts'!J$1246*10000</f>
        <v>3.2686664200200428</v>
      </c>
      <c r="K997">
        <f>'Raw counts'!K997/'Raw counts'!K$1246*10000</f>
        <v>2.0584638933117518</v>
      </c>
      <c r="L997">
        <f>'Raw counts'!L997/'Raw counts'!L$1246*10000</f>
        <v>0.95647820654231097</v>
      </c>
      <c r="M997">
        <f>'Raw counts'!M997/'Raw counts'!M$1246*10000</f>
        <v>3.8531933339755322</v>
      </c>
      <c r="N997">
        <f>'Raw counts'!N997/'Raw counts'!N$1246*10000</f>
        <v>1.097553709574745</v>
      </c>
      <c r="O997">
        <f>'Raw counts'!O997/'Raw counts'!O$1246*10000</f>
        <v>2.259140677706835</v>
      </c>
      <c r="P997">
        <f>'Raw counts'!P997/'Raw counts'!P$1246*10000</f>
        <v>1.1047771659479808</v>
      </c>
      <c r="Q997">
        <f>'Raw counts'!Q997/'Raw counts'!Q$1246*10000</f>
        <v>4.8343430137781258</v>
      </c>
      <c r="R997">
        <f>'Raw counts'!R997/'Raw counts'!R$1246*10000</f>
        <v>3.687306166069491</v>
      </c>
      <c r="S997">
        <f>'Raw counts'!S997/'Raw counts'!S$1246*10000</f>
        <v>3.0064630462661257</v>
      </c>
      <c r="T997">
        <f>'Raw counts'!T997/'Raw counts'!T$1246*10000</f>
        <v>2.491479481471925</v>
      </c>
      <c r="U997">
        <f t="shared" si="60"/>
        <v>1</v>
      </c>
      <c r="V997">
        <f t="shared" si="61"/>
        <v>0.20220639904026164</v>
      </c>
      <c r="W997">
        <f t="shared" si="62"/>
        <v>2.0739654783298653</v>
      </c>
      <c r="X997">
        <f t="shared" si="63"/>
        <v>2.8972515918734136</v>
      </c>
    </row>
    <row r="998" spans="1:24" x14ac:dyDescent="0.25">
      <c r="A998">
        <v>1006</v>
      </c>
      <c r="B998" t="s">
        <v>428</v>
      </c>
      <c r="C998">
        <v>7100</v>
      </c>
      <c r="D998">
        <v>361</v>
      </c>
      <c r="E998">
        <f>'Raw counts'!E998/'Raw counts'!E$1246*10000</f>
        <v>4.82042313704022</v>
      </c>
      <c r="F998">
        <f>'Raw counts'!F998/'Raw counts'!F$1246*10000</f>
        <v>2.2570027287068557</v>
      </c>
      <c r="G998">
        <f>'Raw counts'!G998/'Raw counts'!G$1246*10000</f>
        <v>0.5256447702560435</v>
      </c>
      <c r="H998">
        <f>'Raw counts'!H998/'Raw counts'!H$1246*10000</f>
        <v>1.5380346932374727</v>
      </c>
      <c r="I998">
        <f>'Raw counts'!I998/'Raw counts'!I$1246*10000</f>
        <v>4.5187731671535269</v>
      </c>
      <c r="J998">
        <f>'Raw counts'!J998/'Raw counts'!J$1246*10000</f>
        <v>3.3943843592515832</v>
      </c>
      <c r="K998">
        <f>'Raw counts'!K998/'Raw counts'!K$1246*10000</f>
        <v>6.2164436664115579</v>
      </c>
      <c r="L998">
        <f>'Raw counts'!L998/'Raw counts'!L$1246*10000</f>
        <v>2.4963402837416342</v>
      </c>
      <c r="M998">
        <f>'Raw counts'!M998/'Raw counts'!M$1246*10000</f>
        <v>5.6433937767517754</v>
      </c>
      <c r="N998">
        <f>'Raw counts'!N998/'Raw counts'!N$1246*10000</f>
        <v>0.69773057251537363</v>
      </c>
      <c r="O998">
        <f>'Raw counts'!O998/'Raw counts'!O$1246*10000</f>
        <v>1.3395687384445618</v>
      </c>
      <c r="P998">
        <f>'Raw counts'!P998/'Raw counts'!P$1246*10000</f>
        <v>0.46281205600523523</v>
      </c>
      <c r="Q998">
        <f>'Raw counts'!Q998/'Raw counts'!Q$1246*10000</f>
        <v>1.3315559380190523</v>
      </c>
      <c r="R998">
        <f>'Raw counts'!R998/'Raw counts'!R$1246*10000</f>
        <v>0.23623409977603979</v>
      </c>
      <c r="S998">
        <f>'Raw counts'!S998/'Raw counts'!S$1246*10000</f>
        <v>7.5076647822012861</v>
      </c>
      <c r="T998">
        <f>'Raw counts'!T998/'Raw counts'!T$1246*10000</f>
        <v>4.5392708361063843</v>
      </c>
      <c r="U998">
        <f t="shared" si="60"/>
        <v>1</v>
      </c>
      <c r="V998">
        <f t="shared" si="61"/>
        <v>0.60754202882380071</v>
      </c>
      <c r="W998">
        <f t="shared" si="62"/>
        <v>3.2108171155066039</v>
      </c>
      <c r="X998">
        <f t="shared" si="63"/>
        <v>2.56951774175876</v>
      </c>
    </row>
    <row r="999" spans="1:24" x14ac:dyDescent="0.25">
      <c r="A999">
        <v>1007</v>
      </c>
      <c r="B999" t="s">
        <v>429</v>
      </c>
      <c r="C999">
        <v>59700</v>
      </c>
      <c r="D999">
        <v>1073</v>
      </c>
      <c r="E999">
        <f>'Raw counts'!E999/'Raw counts'!E$1246*10000</f>
        <v>7.1637531923537088</v>
      </c>
      <c r="F999">
        <f>'Raw counts'!F999/'Raw counts'!F$1246*10000</f>
        <v>2.5544737996452067</v>
      </c>
      <c r="G999">
        <f>'Raw counts'!G999/'Raw counts'!G$1246*10000</f>
        <v>0.11901391024665137</v>
      </c>
      <c r="H999">
        <f>'Raw counts'!H999/'Raw counts'!H$1246*10000</f>
        <v>3.1725735240898452</v>
      </c>
      <c r="I999">
        <f>'Raw counts'!I999/'Raw counts'!I$1246*10000</f>
        <v>0.73718466363276725</v>
      </c>
      <c r="J999">
        <f>'Raw counts'!J999/'Raw counts'!J$1246*10000</f>
        <v>16.391224648378898</v>
      </c>
      <c r="K999">
        <f>'Raw counts'!K999/'Raw counts'!K$1246*10000</f>
        <v>0.31082218332057787</v>
      </c>
      <c r="L999">
        <f>'Raw counts'!L999/'Raw counts'!L$1246*10000</f>
        <v>19.40768899941526</v>
      </c>
      <c r="M999">
        <f>'Raw counts'!M999/'Raw counts'!M$1246*10000</f>
        <v>7.8854067122286882</v>
      </c>
      <c r="N999">
        <f>'Raw counts'!N999/'Raw counts'!N$1246*10000</f>
        <v>10.230768507107443</v>
      </c>
      <c r="O999">
        <f>'Raw counts'!O999/'Raw counts'!O$1246*10000</f>
        <v>8.4043570025845273</v>
      </c>
      <c r="P999">
        <f>'Raw counts'!P999/'Raw counts'!P$1246*10000</f>
        <v>2.8017547046338436</v>
      </c>
      <c r="Q999">
        <f>'Raw counts'!Q999/'Raw counts'!Q$1246*10000</f>
        <v>0.81980123049680453</v>
      </c>
      <c r="R999">
        <f>'Raw counts'!R999/'Raw counts'!R$1246*10000</f>
        <v>3.3791747315790044</v>
      </c>
      <c r="S999">
        <f>'Raw counts'!S999/'Raw counts'!S$1246*10000</f>
        <v>3.8330988367649099</v>
      </c>
      <c r="T999">
        <f>'Raw counts'!T999/'Raw counts'!T$1246*10000</f>
        <v>0</v>
      </c>
      <c r="U999">
        <f t="shared" si="60"/>
        <v>1</v>
      </c>
      <c r="V999">
        <f t="shared" si="61"/>
        <v>0.24627021442875738</v>
      </c>
      <c r="W999">
        <f t="shared" si="62"/>
        <v>6.7972910140419049</v>
      </c>
      <c r="X999">
        <f t="shared" si="63"/>
        <v>3.2063644176765149</v>
      </c>
    </row>
    <row r="1000" spans="1:24" x14ac:dyDescent="0.25">
      <c r="A1000">
        <v>1008</v>
      </c>
      <c r="B1000" t="s">
        <v>1081</v>
      </c>
      <c r="C1000">
        <v>65000</v>
      </c>
      <c r="D1000">
        <v>864</v>
      </c>
      <c r="E1000">
        <f>'Raw counts'!E1000/'Raw counts'!E$1246*10000</f>
        <v>0</v>
      </c>
      <c r="F1000">
        <f>'Raw counts'!F1000/'Raw counts'!F$1246*10000</f>
        <v>0</v>
      </c>
      <c r="G1000">
        <f>'Raw counts'!G1000/'Raw counts'!G$1246*10000</f>
        <v>0</v>
      </c>
      <c r="H1000">
        <f>'Raw counts'!H1000/'Raw counts'!H$1246*10000</f>
        <v>0</v>
      </c>
      <c r="I1000">
        <f>'Raw counts'!I1000/'Raw counts'!I$1246*10000</f>
        <v>0</v>
      </c>
      <c r="J1000">
        <f>'Raw counts'!J1000/'Raw counts'!J$1246*10000</f>
        <v>0</v>
      </c>
      <c r="K1000">
        <f>'Raw counts'!K1000/'Raw counts'!K$1246*10000</f>
        <v>0</v>
      </c>
      <c r="L1000">
        <f>'Raw counts'!L1000/'Raw counts'!L$1246*10000</f>
        <v>0</v>
      </c>
      <c r="M1000">
        <f>'Raw counts'!M1000/'Raw counts'!M$1246*10000</f>
        <v>0</v>
      </c>
      <c r="N1000">
        <f>'Raw counts'!N1000/'Raw counts'!N$1246*10000</f>
        <v>0</v>
      </c>
      <c r="O1000">
        <f>'Raw counts'!O1000/'Raw counts'!O$1246*10000</f>
        <v>0</v>
      </c>
      <c r="P1000">
        <f>'Raw counts'!P1000/'Raw counts'!P$1246*10000</f>
        <v>0</v>
      </c>
      <c r="Q1000">
        <f>'Raw counts'!Q1000/'Raw counts'!Q$1246*10000</f>
        <v>0</v>
      </c>
      <c r="R1000">
        <f>'Raw counts'!R1000/'Raw counts'!R$1246*10000</f>
        <v>0</v>
      </c>
      <c r="S1000">
        <f>'Raw counts'!S1000/'Raw counts'!S$1246*10000</f>
        <v>0</v>
      </c>
      <c r="T1000">
        <f>'Raw counts'!T1000/'Raw counts'!T$1246*10000</f>
        <v>0</v>
      </c>
      <c r="U1000">
        <f t="shared" si="60"/>
        <v>0</v>
      </c>
      <c r="V1000" t="str">
        <f t="shared" si="61"/>
        <v/>
      </c>
      <c r="W1000">
        <f t="shared" si="62"/>
        <v>0</v>
      </c>
      <c r="X1000">
        <f t="shared" si="63"/>
        <v>0</v>
      </c>
    </row>
    <row r="1001" spans="1:24" x14ac:dyDescent="0.25">
      <c r="A1001">
        <v>1009</v>
      </c>
      <c r="B1001" t="s">
        <v>430</v>
      </c>
      <c r="C1001">
        <v>97200</v>
      </c>
      <c r="D1001">
        <v>997</v>
      </c>
      <c r="E1001">
        <f>'Raw counts'!E1001/'Raw counts'!E$1246*10000</f>
        <v>56.046708067149041</v>
      </c>
      <c r="F1001">
        <f>'Raw counts'!F1001/'Raw counts'!F$1246*10000</f>
        <v>54.984930493287308</v>
      </c>
      <c r="G1001">
        <f>'Raw counts'!G1001/'Raw counts'!G$1246*10000</f>
        <v>63.930305454159566</v>
      </c>
      <c r="H1001">
        <f>'Raw counts'!H1001/'Raw counts'!H$1246*10000</f>
        <v>41.213298270163328</v>
      </c>
      <c r="I1001">
        <f>'Raw counts'!I1001/'Raw counts'!I$1246*10000</f>
        <v>65.592552971782709</v>
      </c>
      <c r="J1001">
        <f>'Raw counts'!J1001/'Raw counts'!J$1246*10000</f>
        <v>73.191786906895686</v>
      </c>
      <c r="K1001">
        <f>'Raw counts'!K1001/'Raw counts'!K$1246*10000</f>
        <v>42.002046734754316</v>
      </c>
      <c r="L1001">
        <f>'Raw counts'!L1001/'Raw counts'!L$1246*10000</f>
        <v>45.429323044069903</v>
      </c>
      <c r="M1001">
        <f>'Raw counts'!M1001/'Raw counts'!M$1246*10000</f>
        <v>47.909173754297548</v>
      </c>
      <c r="N1001">
        <f>'Raw counts'!N1001/'Raw counts'!N$1246*10000</f>
        <v>61.894189550661515</v>
      </c>
      <c r="O1001">
        <f>'Raw counts'!O1001/'Raw counts'!O$1246*10000</f>
        <v>38.582232278566636</v>
      </c>
      <c r="P1001">
        <f>'Raw counts'!P1001/'Raw counts'!P$1246*10000</f>
        <v>46.873405973261406</v>
      </c>
      <c r="Q1001">
        <f>'Raw counts'!Q1001/'Raw counts'!Q$1246*10000</f>
        <v>46.758481092154106</v>
      </c>
      <c r="R1001">
        <f>'Raw counts'!R1001/'Raw counts'!R$1246*10000</f>
        <v>31.799164039418226</v>
      </c>
      <c r="S1001">
        <f>'Raw counts'!S1001/'Raw counts'!S$1246*10000</f>
        <v>44.779879911334817</v>
      </c>
      <c r="T1001">
        <f>'Raw counts'!T1001/'Raw counts'!T$1246*10000</f>
        <v>48.334701940555348</v>
      </c>
      <c r="U1001">
        <f t="shared" si="60"/>
        <v>1</v>
      </c>
      <c r="V1001">
        <f t="shared" si="61"/>
        <v>2.5145626813200268E-2</v>
      </c>
      <c r="W1001">
        <f t="shared" si="62"/>
        <v>55.219431524722097</v>
      </c>
      <c r="X1001">
        <f t="shared" si="63"/>
        <v>42.854644205881762</v>
      </c>
    </row>
    <row r="1002" spans="1:24" x14ac:dyDescent="0.25">
      <c r="A1002">
        <v>1010</v>
      </c>
      <c r="B1002" t="s">
        <v>431</v>
      </c>
      <c r="C1002">
        <v>10100</v>
      </c>
      <c r="D1002">
        <v>677</v>
      </c>
      <c r="E1002">
        <f>'Raw counts'!E1002/'Raw counts'!E$1246*10000</f>
        <v>2.8486570439857415</v>
      </c>
      <c r="F1002">
        <f>'Raw counts'!F1002/'Raw counts'!F$1246*10000</f>
        <v>2.3136638850760654</v>
      </c>
      <c r="G1002">
        <f>'Raw counts'!G1002/'Raw counts'!G$1246*10000</f>
        <v>1.5918110495489621</v>
      </c>
      <c r="H1002">
        <f>'Raw counts'!H1002/'Raw counts'!H$1246*10000</f>
        <v>3.3052667133103335</v>
      </c>
      <c r="I1002">
        <f>'Raw counts'!I1002/'Raw counts'!I$1246*10000</f>
        <v>3.427064581315689</v>
      </c>
      <c r="J1002">
        <f>'Raw counts'!J1002/'Raw counts'!J$1246*10000</f>
        <v>5.2741668791898499</v>
      </c>
      <c r="K1002">
        <f>'Raw counts'!K1002/'Raw counts'!K$1246*10000</f>
        <v>1.9235787948896141</v>
      </c>
      <c r="L1002">
        <f>'Raw counts'!L1002/'Raw counts'!L$1246*10000</f>
        <v>3.323931356069024</v>
      </c>
      <c r="M1002">
        <f>'Raw counts'!M1002/'Raw counts'!M$1246*10000</f>
        <v>4.2538572425968812</v>
      </c>
      <c r="N1002">
        <f>'Raw counts'!N1002/'Raw counts'!N$1246*10000</f>
        <v>4.4764512011941386</v>
      </c>
      <c r="O1002">
        <f>'Raw counts'!O1002/'Raw counts'!O$1246*10000</f>
        <v>4.0319692721499685</v>
      </c>
      <c r="P1002">
        <f>'Raw counts'!P1002/'Raw counts'!P$1246*10000</f>
        <v>1.478012694984461</v>
      </c>
      <c r="Q1002">
        <f>'Raw counts'!Q1002/'Raw counts'!Q$1246*10000</f>
        <v>1.7787202455627638</v>
      </c>
      <c r="R1002">
        <f>'Raw counts'!R1002/'Raw counts'!R$1246*10000</f>
        <v>4.1495033178052205</v>
      </c>
      <c r="S1002">
        <f>'Raw counts'!S1002/'Raw counts'!S$1246*10000</f>
        <v>1.8287901392541595</v>
      </c>
      <c r="T1002">
        <f>'Raw counts'!T1002/'Raw counts'!T$1246*10000</f>
        <v>3.3720297639647425</v>
      </c>
      <c r="U1002">
        <f t="shared" si="60"/>
        <v>1</v>
      </c>
      <c r="V1002">
        <f t="shared" si="61"/>
        <v>0.4261138065208554</v>
      </c>
      <c r="W1002">
        <f t="shared" si="62"/>
        <v>3.2738448747176299</v>
      </c>
      <c r="X1002">
        <f t="shared" si="63"/>
        <v>2.7731709056202192</v>
      </c>
    </row>
    <row r="1003" spans="1:24" x14ac:dyDescent="0.25">
      <c r="A1003">
        <v>1011</v>
      </c>
      <c r="B1003" t="s">
        <v>1082</v>
      </c>
      <c r="C1003">
        <v>10600</v>
      </c>
      <c r="D1003">
        <v>247</v>
      </c>
      <c r="E1003">
        <f>'Raw counts'!E1003/'Raw counts'!E$1246*10000</f>
        <v>0</v>
      </c>
      <c r="F1003">
        <f>'Raw counts'!F1003/'Raw counts'!F$1246*10000</f>
        <v>0</v>
      </c>
      <c r="G1003">
        <f>'Raw counts'!G1003/'Raw counts'!G$1246*10000</f>
        <v>0</v>
      </c>
      <c r="H1003">
        <f>'Raw counts'!H1003/'Raw counts'!H$1246*10000</f>
        <v>0</v>
      </c>
      <c r="I1003">
        <f>'Raw counts'!I1003/'Raw counts'!I$1246*10000</f>
        <v>0</v>
      </c>
      <c r="J1003">
        <f>'Raw counts'!J1003/'Raw counts'!J$1246*10000</f>
        <v>0</v>
      </c>
      <c r="K1003">
        <f>'Raw counts'!K1003/'Raw counts'!K$1246*10000</f>
        <v>0</v>
      </c>
      <c r="L1003">
        <f>'Raw counts'!L1003/'Raw counts'!L$1246*10000</f>
        <v>0</v>
      </c>
      <c r="M1003">
        <f>'Raw counts'!M1003/'Raw counts'!M$1246*10000</f>
        <v>0</v>
      </c>
      <c r="N1003">
        <f>'Raw counts'!N1003/'Raw counts'!N$1246*10000</f>
        <v>0</v>
      </c>
      <c r="O1003">
        <f>'Raw counts'!O1003/'Raw counts'!O$1246*10000</f>
        <v>0</v>
      </c>
      <c r="P1003">
        <f>'Raw counts'!P1003/'Raw counts'!P$1246*10000</f>
        <v>0</v>
      </c>
      <c r="Q1003">
        <f>'Raw counts'!Q1003/'Raw counts'!Q$1246*10000</f>
        <v>0</v>
      </c>
      <c r="R1003">
        <f>'Raw counts'!R1003/'Raw counts'!R$1246*10000</f>
        <v>0</v>
      </c>
      <c r="S1003">
        <f>'Raw counts'!S1003/'Raw counts'!S$1246*10000</f>
        <v>0</v>
      </c>
      <c r="T1003">
        <f>'Raw counts'!T1003/'Raw counts'!T$1246*10000</f>
        <v>0</v>
      </c>
      <c r="U1003">
        <f t="shared" si="60"/>
        <v>0</v>
      </c>
      <c r="V1003" t="str">
        <f t="shared" si="61"/>
        <v/>
      </c>
      <c r="W1003">
        <f t="shared" si="62"/>
        <v>0</v>
      </c>
      <c r="X1003">
        <f t="shared" si="63"/>
        <v>0</v>
      </c>
    </row>
    <row r="1004" spans="1:24" x14ac:dyDescent="0.25">
      <c r="A1004">
        <v>1012</v>
      </c>
      <c r="B1004" t="s">
        <v>1083</v>
      </c>
      <c r="C1004">
        <v>107300</v>
      </c>
      <c r="D1004">
        <v>784</v>
      </c>
      <c r="E1004">
        <f>'Raw counts'!E1004/'Raw counts'!E$1246*10000</f>
        <v>0</v>
      </c>
      <c r="F1004">
        <f>'Raw counts'!F1004/'Raw counts'!F$1246*10000</f>
        <v>0</v>
      </c>
      <c r="G1004">
        <f>'Raw counts'!G1004/'Raw counts'!G$1246*10000</f>
        <v>0</v>
      </c>
      <c r="H1004">
        <f>'Raw counts'!H1004/'Raw counts'!H$1246*10000</f>
        <v>0</v>
      </c>
      <c r="I1004">
        <f>'Raw counts'!I1004/'Raw counts'!I$1246*10000</f>
        <v>0</v>
      </c>
      <c r="J1004">
        <f>'Raw counts'!J1004/'Raw counts'!J$1246*10000</f>
        <v>0</v>
      </c>
      <c r="K1004">
        <f>'Raw counts'!K1004/'Raw counts'!K$1246*10000</f>
        <v>0</v>
      </c>
      <c r="L1004">
        <f>'Raw counts'!L1004/'Raw counts'!L$1246*10000</f>
        <v>0</v>
      </c>
      <c r="M1004">
        <f>'Raw counts'!M1004/'Raw counts'!M$1246*10000</f>
        <v>0</v>
      </c>
      <c r="N1004">
        <f>'Raw counts'!N1004/'Raw counts'!N$1246*10000</f>
        <v>0</v>
      </c>
      <c r="O1004">
        <f>'Raw counts'!O1004/'Raw counts'!O$1246*10000</f>
        <v>0</v>
      </c>
      <c r="P1004">
        <f>'Raw counts'!P1004/'Raw counts'!P$1246*10000</f>
        <v>0</v>
      </c>
      <c r="Q1004">
        <f>'Raw counts'!Q1004/'Raw counts'!Q$1246*10000</f>
        <v>0</v>
      </c>
      <c r="R1004">
        <f>'Raw counts'!R1004/'Raw counts'!R$1246*10000</f>
        <v>0</v>
      </c>
      <c r="S1004">
        <f>'Raw counts'!S1004/'Raw counts'!S$1246*10000</f>
        <v>0</v>
      </c>
      <c r="T1004">
        <f>'Raw counts'!T1004/'Raw counts'!T$1246*10000</f>
        <v>0</v>
      </c>
      <c r="U1004">
        <f t="shared" si="60"/>
        <v>0</v>
      </c>
      <c r="V1004" t="str">
        <f t="shared" si="61"/>
        <v/>
      </c>
      <c r="W1004">
        <f t="shared" si="62"/>
        <v>0</v>
      </c>
      <c r="X1004">
        <f t="shared" si="63"/>
        <v>0</v>
      </c>
    </row>
    <row r="1005" spans="1:24" x14ac:dyDescent="0.25">
      <c r="A1005">
        <v>1014</v>
      </c>
      <c r="B1005" t="s">
        <v>1084</v>
      </c>
      <c r="C1005">
        <v>69000</v>
      </c>
      <c r="D1005">
        <v>856</v>
      </c>
      <c r="E1005">
        <f>'Raw counts'!E1005/'Raw counts'!E$1246*10000</f>
        <v>0</v>
      </c>
      <c r="F1005">
        <f>'Raw counts'!F1005/'Raw counts'!F$1246*10000</f>
        <v>0</v>
      </c>
      <c r="G1005">
        <f>'Raw counts'!G1005/'Raw counts'!G$1246*10000</f>
        <v>0</v>
      </c>
      <c r="H1005">
        <f>'Raw counts'!H1005/'Raw counts'!H$1246*10000</f>
        <v>0</v>
      </c>
      <c r="I1005">
        <f>'Raw counts'!I1005/'Raw counts'!I$1246*10000</f>
        <v>0</v>
      </c>
      <c r="J1005">
        <f>'Raw counts'!J1005/'Raw counts'!J$1246*10000</f>
        <v>0</v>
      </c>
      <c r="K1005">
        <f>'Raw counts'!K1005/'Raw counts'!K$1246*10000</f>
        <v>0</v>
      </c>
      <c r="L1005">
        <f>'Raw counts'!L1005/'Raw counts'!L$1246*10000</f>
        <v>0</v>
      </c>
      <c r="M1005">
        <f>'Raw counts'!M1005/'Raw counts'!M$1246*10000</f>
        <v>0</v>
      </c>
      <c r="N1005">
        <f>'Raw counts'!N1005/'Raw counts'!N$1246*10000</f>
        <v>0</v>
      </c>
      <c r="O1005">
        <f>'Raw counts'!O1005/'Raw counts'!O$1246*10000</f>
        <v>0</v>
      </c>
      <c r="P1005">
        <f>'Raw counts'!P1005/'Raw counts'!P$1246*10000</f>
        <v>0</v>
      </c>
      <c r="Q1005">
        <f>'Raw counts'!Q1005/'Raw counts'!Q$1246*10000</f>
        <v>0</v>
      </c>
      <c r="R1005">
        <f>'Raw counts'!R1005/'Raw counts'!R$1246*10000</f>
        <v>0</v>
      </c>
      <c r="S1005">
        <f>'Raw counts'!S1005/'Raw counts'!S$1246*10000</f>
        <v>0</v>
      </c>
      <c r="T1005">
        <f>'Raw counts'!T1005/'Raw counts'!T$1246*10000</f>
        <v>0</v>
      </c>
      <c r="U1005">
        <f t="shared" si="60"/>
        <v>0</v>
      </c>
      <c r="V1005" t="str">
        <f t="shared" si="61"/>
        <v/>
      </c>
      <c r="W1005">
        <f t="shared" si="62"/>
        <v>0</v>
      </c>
      <c r="X1005">
        <f t="shared" si="63"/>
        <v>0</v>
      </c>
    </row>
    <row r="1006" spans="1:24" x14ac:dyDescent="0.25">
      <c r="A1006">
        <v>1015</v>
      </c>
      <c r="B1006" t="s">
        <v>432</v>
      </c>
      <c r="C1006">
        <v>19200</v>
      </c>
      <c r="D1006">
        <v>39</v>
      </c>
      <c r="E1006">
        <f>'Raw counts'!E1006/'Raw counts'!E$1246*10000</f>
        <v>12.553907738191079</v>
      </c>
      <c r="F1006">
        <f>'Raw counts'!F1006/'Raw counts'!F$1246*10000</f>
        <v>9.448247824565728</v>
      </c>
      <c r="G1006">
        <f>'Raw counts'!G1006/'Raw counts'!G$1246*10000</f>
        <v>10.269908671700625</v>
      </c>
      <c r="H1006">
        <f>'Raw counts'!H1006/'Raw counts'!H$1246*10000</f>
        <v>14.710849477671355</v>
      </c>
      <c r="I1006">
        <f>'Raw counts'!I1006/'Raw counts'!I$1246*10000</f>
        <v>10.748264943042637</v>
      </c>
      <c r="J1006">
        <f>'Raw counts'!J1006/'Raw counts'!J$1246*10000</f>
        <v>21.180479476247093</v>
      </c>
      <c r="K1006">
        <f>'Raw counts'!K1006/'Raw counts'!K$1246*10000</f>
        <v>67.360445238116185</v>
      </c>
      <c r="L1006">
        <f>'Raw counts'!L1006/'Raw counts'!L$1246*10000</f>
        <v>14.014779962527761</v>
      </c>
      <c r="M1006">
        <f>'Raw counts'!M1006/'Raw counts'!M$1246*10000</f>
        <v>19.240392377837999</v>
      </c>
      <c r="N1006">
        <f>'Raw counts'!N1006/'Raw counts'!N$1246*10000</f>
        <v>15.695018046918852</v>
      </c>
      <c r="O1006">
        <f>'Raw counts'!O1006/'Raw counts'!O$1246*10000</f>
        <v>9.8013989872329805</v>
      </c>
      <c r="P1006">
        <f>'Raw counts'!P1006/'Raw counts'!P$1246*10000</f>
        <v>14.625856264509531</v>
      </c>
      <c r="Q1006">
        <f>'Raw counts'!Q1006/'Raw counts'!Q$1246*10000</f>
        <v>18.333736609292174</v>
      </c>
      <c r="R1006">
        <f>'Raw counts'!R1006/'Raw counts'!R$1246*10000</f>
        <v>12.705286148824403</v>
      </c>
      <c r="S1006">
        <f>'Raw counts'!S1006/'Raw counts'!S$1246*10000</f>
        <v>6.9358139956233602</v>
      </c>
      <c r="T1006">
        <f>'Raw counts'!T1006/'Raw counts'!T$1246*10000</f>
        <v>12.047839136432733</v>
      </c>
      <c r="U1006">
        <f t="shared" si="60"/>
        <v>1</v>
      </c>
      <c r="V1006">
        <f t="shared" si="61"/>
        <v>0.34224701522307077</v>
      </c>
      <c r="W1006">
        <f t="shared" si="62"/>
        <v>19.522229375681931</v>
      </c>
      <c r="X1006">
        <f t="shared" si="63"/>
        <v>12.408321856985863</v>
      </c>
    </row>
    <row r="1007" spans="1:24" x14ac:dyDescent="0.25">
      <c r="A1007">
        <v>1016</v>
      </c>
      <c r="B1007" t="s">
        <v>433</v>
      </c>
      <c r="C1007">
        <v>97700</v>
      </c>
      <c r="D1007">
        <v>840</v>
      </c>
      <c r="E1007">
        <f>'Raw counts'!E1007/'Raw counts'!E$1246*10000</f>
        <v>0.11394628175942967</v>
      </c>
      <c r="F1007">
        <f>'Raw counts'!F1007/'Raw counts'!F$1246*10000</f>
        <v>2.9511018942296752</v>
      </c>
      <c r="G1007">
        <f>'Raw counts'!G1007/'Raw counts'!G$1246*10000</f>
        <v>0.11405499731970757</v>
      </c>
      <c r="H1007">
        <f>'Raw counts'!H1007/'Raw counts'!H$1246*10000</f>
        <v>0.97710439335086496</v>
      </c>
      <c r="I1007">
        <f>'Raw counts'!I1007/'Raw counts'!I$1246*10000</f>
        <v>9.566518535692399E-2</v>
      </c>
      <c r="J1007">
        <f>'Raw counts'!J1007/'Raw counts'!J$1246*10000</f>
        <v>6.5852253883187689E-2</v>
      </c>
      <c r="K1007">
        <f>'Raw counts'!K1007/'Raw counts'!K$1246*10000</f>
        <v>0.60991522764792638</v>
      </c>
      <c r="L1007">
        <f>'Raw counts'!L1007/'Raw counts'!L$1246*10000</f>
        <v>0.36631080250556591</v>
      </c>
      <c r="M1007">
        <f>'Raw counts'!M1007/'Raw counts'!M$1246*10000</f>
        <v>0.24721815638338593</v>
      </c>
      <c r="N1007">
        <f>'Raw counts'!N1007/'Raw counts'!N$1246*10000</f>
        <v>6.2717354832842576E-2</v>
      </c>
      <c r="O1007">
        <f>'Raw counts'!O1007/'Raw counts'!O$1246*10000</f>
        <v>8.8420378775218595E-3</v>
      </c>
      <c r="P1007">
        <f>'Raw counts'!P1007/'Raw counts'!P$1246*10000</f>
        <v>0.26872958090626564</v>
      </c>
      <c r="Q1007">
        <f>'Raw counts'!Q1007/'Raw counts'!Q$1246*10000</f>
        <v>0.69558892284577345</v>
      </c>
      <c r="R1007">
        <f>'Raw counts'!R1007/'Raw counts'!R$1246*10000</f>
        <v>1.6793163179731525</v>
      </c>
      <c r="S1007">
        <f>'Raw counts'!S1007/'Raw counts'!S$1246*10000</f>
        <v>0.53221756374579254</v>
      </c>
      <c r="T1007">
        <f>'Raw counts'!T1007/'Raw counts'!T$1246*10000</f>
        <v>0.68259711821148639</v>
      </c>
      <c r="U1007">
        <f t="shared" si="60"/>
        <v>1</v>
      </c>
      <c r="V1007">
        <f t="shared" si="61"/>
        <v>0.83979443802502796</v>
      </c>
      <c r="W1007">
        <f t="shared" si="62"/>
        <v>0.56038865472695087</v>
      </c>
      <c r="X1007">
        <f t="shared" si="63"/>
        <v>0.64454859025999867</v>
      </c>
    </row>
    <row r="1008" spans="1:24" x14ac:dyDescent="0.25">
      <c r="A1008">
        <v>1017</v>
      </c>
      <c r="B1008" t="s">
        <v>434</v>
      </c>
      <c r="C1008">
        <v>60100</v>
      </c>
      <c r="D1008">
        <v>1073</v>
      </c>
      <c r="E1008">
        <f>'Raw counts'!E1008/'Raw counts'!E$1246*10000</f>
        <v>7.4312792451801959E-2</v>
      </c>
      <c r="F1008">
        <f>'Raw counts'!F1008/'Raw counts'!F$1246*10000</f>
        <v>0</v>
      </c>
      <c r="G1008">
        <f>'Raw counts'!G1008/'Raw counts'!G$1246*10000</f>
        <v>0</v>
      </c>
      <c r="H1008">
        <f>'Raw counts'!H1008/'Raw counts'!H$1246*10000</f>
        <v>4.2220560206518855E-2</v>
      </c>
      <c r="I1008">
        <f>'Raw counts'!I1008/'Raw counts'!I$1246*10000</f>
        <v>0</v>
      </c>
      <c r="J1008">
        <f>'Raw counts'!J1008/'Raw counts'!J$1246*10000</f>
        <v>6.7887687185031664</v>
      </c>
      <c r="K1008">
        <f>'Raw counts'!K1008/'Raw counts'!K$1246*10000</f>
        <v>0</v>
      </c>
      <c r="L1008">
        <f>'Raw counts'!L1008/'Raw counts'!L$1246*10000</f>
        <v>3.7648610257516495</v>
      </c>
      <c r="M1008">
        <f>'Raw counts'!M1008/'Raw counts'!M$1246*10000</f>
        <v>0</v>
      </c>
      <c r="N1008">
        <f>'Raw counts'!N1008/'Raw counts'!N$1246*10000</f>
        <v>0.96427933055495452</v>
      </c>
      <c r="O1008">
        <f>'Raw counts'!O1008/'Raw counts'!O$1246*10000</f>
        <v>1.7684075755043719E-2</v>
      </c>
      <c r="P1008">
        <f>'Raw counts'!P1008/'Raw counts'!P$1246*10000</f>
        <v>1.49294211614592E-2</v>
      </c>
      <c r="Q1008">
        <f>'Raw counts'!Q1008/'Raw counts'!Q$1246*10000</f>
        <v>0</v>
      </c>
      <c r="R1008">
        <f>'Raw counts'!R1008/'Raw counts'!R$1246*10000</f>
        <v>0</v>
      </c>
      <c r="S1008">
        <f>'Raw counts'!S1008/'Raw counts'!S$1246*10000</f>
        <v>0</v>
      </c>
      <c r="T1008">
        <f>'Raw counts'!T1008/'Raw counts'!T$1246*10000</f>
        <v>0</v>
      </c>
      <c r="U1008">
        <f t="shared" si="60"/>
        <v>1</v>
      </c>
      <c r="V1008">
        <f t="shared" si="61"/>
        <v>0.24433200041930125</v>
      </c>
      <c r="W1008">
        <f t="shared" si="62"/>
        <v>1.163444242746809</v>
      </c>
      <c r="X1008">
        <f t="shared" si="63"/>
        <v>5.4355828194171535E-3</v>
      </c>
    </row>
    <row r="1009" spans="1:24" x14ac:dyDescent="0.25">
      <c r="A1009">
        <v>1018</v>
      </c>
      <c r="B1009" t="s">
        <v>1085</v>
      </c>
      <c r="C1009">
        <v>12700</v>
      </c>
      <c r="D1009">
        <v>247</v>
      </c>
      <c r="E1009">
        <f>'Raw counts'!E1009/'Raw counts'!E$1246*10000</f>
        <v>0</v>
      </c>
      <c r="F1009">
        <f>'Raw counts'!F1009/'Raw counts'!F$1246*10000</f>
        <v>0</v>
      </c>
      <c r="G1009">
        <f>'Raw counts'!G1009/'Raw counts'!G$1246*10000</f>
        <v>0</v>
      </c>
      <c r="H1009">
        <f>'Raw counts'!H1009/'Raw counts'!H$1246*10000</f>
        <v>0</v>
      </c>
      <c r="I1009">
        <f>'Raw counts'!I1009/'Raw counts'!I$1246*10000</f>
        <v>0</v>
      </c>
      <c r="J1009">
        <f>'Raw counts'!J1009/'Raw counts'!J$1246*10000</f>
        <v>0</v>
      </c>
      <c r="K1009">
        <f>'Raw counts'!K1009/'Raw counts'!K$1246*10000</f>
        <v>0</v>
      </c>
      <c r="L1009">
        <f>'Raw counts'!L1009/'Raw counts'!L$1246*10000</f>
        <v>0</v>
      </c>
      <c r="M1009">
        <f>'Raw counts'!M1009/'Raw counts'!M$1246*10000</f>
        <v>0</v>
      </c>
      <c r="N1009">
        <f>'Raw counts'!N1009/'Raw counts'!N$1246*10000</f>
        <v>0</v>
      </c>
      <c r="O1009">
        <f>'Raw counts'!O1009/'Raw counts'!O$1246*10000</f>
        <v>0</v>
      </c>
      <c r="P1009">
        <f>'Raw counts'!P1009/'Raw counts'!P$1246*10000</f>
        <v>0</v>
      </c>
      <c r="Q1009">
        <f>'Raw counts'!Q1009/'Raw counts'!Q$1246*10000</f>
        <v>0</v>
      </c>
      <c r="R1009">
        <f>'Raw counts'!R1009/'Raw counts'!R$1246*10000</f>
        <v>0</v>
      </c>
      <c r="S1009">
        <f>'Raw counts'!S1009/'Raw counts'!S$1246*10000</f>
        <v>0</v>
      </c>
      <c r="T1009">
        <f>'Raw counts'!T1009/'Raw counts'!T$1246*10000</f>
        <v>0</v>
      </c>
      <c r="U1009">
        <f t="shared" si="60"/>
        <v>0</v>
      </c>
      <c r="V1009" t="str">
        <f t="shared" si="61"/>
        <v/>
      </c>
      <c r="W1009">
        <f t="shared" si="62"/>
        <v>0</v>
      </c>
      <c r="X1009">
        <f t="shared" si="63"/>
        <v>0</v>
      </c>
    </row>
    <row r="1010" spans="1:24" x14ac:dyDescent="0.25">
      <c r="A1010">
        <v>1019</v>
      </c>
      <c r="B1010" t="s">
        <v>1086</v>
      </c>
      <c r="C1010">
        <v>107800</v>
      </c>
      <c r="D1010">
        <v>784</v>
      </c>
      <c r="E1010">
        <f>'Raw counts'!E1010/'Raw counts'!E$1246*10000</f>
        <v>0</v>
      </c>
      <c r="F1010">
        <f>'Raw counts'!F1010/'Raw counts'!F$1246*10000</f>
        <v>0</v>
      </c>
      <c r="G1010">
        <f>'Raw counts'!G1010/'Raw counts'!G$1246*10000</f>
        <v>0</v>
      </c>
      <c r="H1010">
        <f>'Raw counts'!H1010/'Raw counts'!H$1246*10000</f>
        <v>0</v>
      </c>
      <c r="I1010">
        <f>'Raw counts'!I1010/'Raw counts'!I$1246*10000</f>
        <v>0</v>
      </c>
      <c r="J1010">
        <f>'Raw counts'!J1010/'Raw counts'!J$1246*10000</f>
        <v>0</v>
      </c>
      <c r="K1010">
        <f>'Raw counts'!K1010/'Raw counts'!K$1246*10000</f>
        <v>0</v>
      </c>
      <c r="L1010">
        <f>'Raw counts'!L1010/'Raw counts'!L$1246*10000</f>
        <v>0</v>
      </c>
      <c r="M1010">
        <f>'Raw counts'!M1010/'Raw counts'!M$1246*10000</f>
        <v>0</v>
      </c>
      <c r="N1010">
        <f>'Raw counts'!N1010/'Raw counts'!N$1246*10000</f>
        <v>0</v>
      </c>
      <c r="O1010">
        <f>'Raw counts'!O1010/'Raw counts'!O$1246*10000</f>
        <v>0</v>
      </c>
      <c r="P1010">
        <f>'Raw counts'!P1010/'Raw counts'!P$1246*10000</f>
        <v>0</v>
      </c>
      <c r="Q1010">
        <f>'Raw counts'!Q1010/'Raw counts'!Q$1246*10000</f>
        <v>0</v>
      </c>
      <c r="R1010">
        <f>'Raw counts'!R1010/'Raw counts'!R$1246*10000</f>
        <v>0</v>
      </c>
      <c r="S1010">
        <f>'Raw counts'!S1010/'Raw counts'!S$1246*10000</f>
        <v>0</v>
      </c>
      <c r="T1010">
        <f>'Raw counts'!T1010/'Raw counts'!T$1246*10000</f>
        <v>0</v>
      </c>
      <c r="U1010">
        <f t="shared" si="60"/>
        <v>0</v>
      </c>
      <c r="V1010" t="str">
        <f t="shared" si="61"/>
        <v/>
      </c>
      <c r="W1010">
        <f t="shared" si="62"/>
        <v>0</v>
      </c>
      <c r="X1010">
        <f t="shared" si="63"/>
        <v>0</v>
      </c>
    </row>
    <row r="1011" spans="1:24" x14ac:dyDescent="0.25">
      <c r="A1011">
        <v>1020</v>
      </c>
      <c r="B1011" t="s">
        <v>435</v>
      </c>
      <c r="C1011">
        <v>65900</v>
      </c>
      <c r="D1011">
        <v>138</v>
      </c>
      <c r="E1011">
        <f>'Raw counts'!E1011/'Raw counts'!E$1246*10000</f>
        <v>48.986992784227851</v>
      </c>
      <c r="F1011">
        <f>'Raw counts'!F1011/'Raw counts'!F$1246*10000</f>
        <v>49.890148183089195</v>
      </c>
      <c r="G1011">
        <f>'Raw counts'!G1011/'Raw counts'!G$1246*10000</f>
        <v>70.411604649675112</v>
      </c>
      <c r="H1011">
        <f>'Raw counts'!H1011/'Raw counts'!H$1246*10000</f>
        <v>51.153224444498051</v>
      </c>
      <c r="I1011">
        <f>'Raw counts'!I1011/'Raw counts'!I$1246*10000</f>
        <v>62.289290395046564</v>
      </c>
      <c r="J1011">
        <f>'Raw counts'!J1011/'Raw counts'!J$1246*10000</f>
        <v>60.835509450995744</v>
      </c>
      <c r="K1011">
        <f>'Raw counts'!K1011/'Raw counts'!K$1246*10000</f>
        <v>41.268975547677485</v>
      </c>
      <c r="L1011">
        <f>'Raw counts'!L1011/'Raw counts'!L$1246*10000</f>
        <v>43.265375895935172</v>
      </c>
      <c r="M1011">
        <f>'Raw counts'!M1011/'Raw counts'!M$1246*10000</f>
        <v>28.523860388234802</v>
      </c>
      <c r="N1011">
        <f>'Raw counts'!N1011/'Raw counts'!N$1246*10000</f>
        <v>45.807188036037395</v>
      </c>
      <c r="O1011">
        <f>'Raw counts'!O1011/'Raw counts'!O$1246*10000</f>
        <v>38.652968581586812</v>
      </c>
      <c r="P1011">
        <f>'Raw counts'!P1011/'Raw counts'!P$1246*10000</f>
        <v>54.512293134208036</v>
      </c>
      <c r="Q1011">
        <f>'Raw counts'!Q1011/'Raw counts'!Q$1246*10000</f>
        <v>39.673411063739294</v>
      </c>
      <c r="R1011">
        <f>'Raw counts'!R1011/'Raw counts'!R$1246*10000</f>
        <v>46.948959568533823</v>
      </c>
      <c r="S1011">
        <f>'Raw counts'!S1011/'Raw counts'!S$1246*10000</f>
        <v>31.055461033464596</v>
      </c>
      <c r="T1011">
        <f>'Raw counts'!T1011/'Raw counts'!T$1246*10000</f>
        <v>6.7850153550221739</v>
      </c>
      <c r="U1011">
        <f t="shared" si="60"/>
        <v>1</v>
      </c>
      <c r="V1011">
        <f t="shared" si="61"/>
        <v>6.9279056668748465E-2</v>
      </c>
      <c r="W1011">
        <f t="shared" si="62"/>
        <v>50.243216977541742</v>
      </c>
      <c r="X1011">
        <f t="shared" si="63"/>
        <v>36.271351456092461</v>
      </c>
    </row>
    <row r="1012" spans="1:24" x14ac:dyDescent="0.25">
      <c r="A1012">
        <v>1021</v>
      </c>
      <c r="B1012" t="s">
        <v>436</v>
      </c>
      <c r="C1012">
        <v>2500</v>
      </c>
      <c r="D1012">
        <v>993</v>
      </c>
      <c r="E1012">
        <f>'Raw counts'!E1012/'Raw counts'!E$1246*10000</f>
        <v>92.331167528282208</v>
      </c>
      <c r="F1012">
        <f>'Raw counts'!F1012/'Raw counts'!F$1246*10000</f>
        <v>92.003552654504347</v>
      </c>
      <c r="G1012">
        <f>'Raw counts'!G1012/'Raw counts'!G$1246*10000</f>
        <v>54.04719199076056</v>
      </c>
      <c r="H1012">
        <f>'Raw counts'!H1012/'Raw counts'!H$1246*10000</f>
        <v>58.48753890323048</v>
      </c>
      <c r="I1012">
        <f>'Raw counts'!I1012/'Raw counts'!I$1246*10000</f>
        <v>54.163377003552561</v>
      </c>
      <c r="J1012">
        <f>'Raw counts'!J1012/'Raw counts'!J$1246*10000</f>
        <v>48.281675233446244</v>
      </c>
      <c r="K1012">
        <f>'Raw counts'!K1012/'Raw counts'!K$1246*10000</f>
        <v>38.190076561954776</v>
      </c>
      <c r="L1012">
        <f>'Raw counts'!L1012/'Raw counts'!L$1246*10000</f>
        <v>25.852045710161327</v>
      </c>
      <c r="M1012">
        <f>'Raw counts'!M1012/'Raw counts'!M$1246*10000</f>
        <v>53.322398902692377</v>
      </c>
      <c r="N1012">
        <f>'Raw counts'!N1012/'Raw counts'!N$1246*10000</f>
        <v>20.97895519158584</v>
      </c>
      <c r="O1012">
        <f>'Raw counts'!O1012/'Raw counts'!O$1246*10000</f>
        <v>50.355405712486991</v>
      </c>
      <c r="P1012">
        <f>'Raw counts'!P1012/'Raw counts'!P$1246*10000</f>
        <v>43.021615313604933</v>
      </c>
      <c r="Q1012">
        <f>'Raw counts'!Q1012/'Raw counts'!Q$1246*10000</f>
        <v>89.909836770122268</v>
      </c>
      <c r="R1012">
        <f>'Raw counts'!R1012/'Raw counts'!R$1246*10000</f>
        <v>96.676237571390203</v>
      </c>
      <c r="S1012">
        <f>'Raw counts'!S1012/'Raw counts'!S$1246*10000</f>
        <v>69.935652631787548</v>
      </c>
      <c r="T1012">
        <f>'Raw counts'!T1012/'Raw counts'!T$1246*10000</f>
        <v>27.181017247181384</v>
      </c>
      <c r="U1012">
        <f t="shared" si="60"/>
        <v>1</v>
      </c>
      <c r="V1012">
        <f t="shared" si="61"/>
        <v>0.4956840135688706</v>
      </c>
      <c r="W1012">
        <f t="shared" si="62"/>
        <v>53.765797968017068</v>
      </c>
      <c r="X1012">
        <f t="shared" si="63"/>
        <v>62.846627541095557</v>
      </c>
    </row>
    <row r="1013" spans="1:24" x14ac:dyDescent="0.25">
      <c r="A1013">
        <v>1022</v>
      </c>
      <c r="B1013" t="s">
        <v>437</v>
      </c>
      <c r="C1013">
        <v>51800</v>
      </c>
      <c r="D1013">
        <v>818</v>
      </c>
      <c r="E1013">
        <f>'Raw counts'!E1013/'Raw counts'!E$1246*10000</f>
        <v>68.352906497167453</v>
      </c>
      <c r="F1013">
        <f>'Raw counts'!F1013/'Raw counts'!F$1246*10000</f>
        <v>57.128610909255741</v>
      </c>
      <c r="G1013">
        <f>'Raw counts'!G1013/'Raw counts'!G$1246*10000</f>
        <v>82.868393922157949</v>
      </c>
      <c r="H1013">
        <f>'Raw counts'!H1013/'Raw counts'!H$1246*10000</f>
        <v>81.527901758787905</v>
      </c>
      <c r="I1013">
        <f>'Raw counts'!I1013/'Raw counts'!I$1246*10000</f>
        <v>86.993417672511058</v>
      </c>
      <c r="J1013">
        <f>'Raw counts'!J1013/'Raw counts'!J$1246*10000</f>
        <v>49.251499336089552</v>
      </c>
      <c r="K1013">
        <f>'Raw counts'!K1013/'Raw counts'!K$1246*10000</f>
        <v>58.839225759535061</v>
      </c>
      <c r="L1013">
        <f>'Raw counts'!L1013/'Raw counts'!L$1246*10000</f>
        <v>58.162015197828183</v>
      </c>
      <c r="M1013">
        <f>'Raw counts'!M1013/'Raw counts'!M$1246*10000</f>
        <v>58.155940098188232</v>
      </c>
      <c r="N1013">
        <f>'Raw counts'!N1013/'Raw counts'!N$1246*10000</f>
        <v>67.225164711453132</v>
      </c>
      <c r="O1013">
        <f>'Raw counts'!O1013/'Raw counts'!O$1246*10000</f>
        <v>53.604854632476275</v>
      </c>
      <c r="P1013">
        <f>'Raw counts'!P1013/'Raw counts'!P$1246*10000</f>
        <v>57.58775389346863</v>
      </c>
      <c r="Q1013">
        <f>'Raw counts'!Q1013/'Raw counts'!Q$1246*10000</f>
        <v>61.052833456634751</v>
      </c>
      <c r="R1013">
        <f>'Raw counts'!R1013/'Raw counts'!R$1246*10000</f>
        <v>57.944116255936024</v>
      </c>
      <c r="S1013">
        <f>'Raw counts'!S1013/'Raw counts'!S$1246*10000</f>
        <v>55.656368634267444</v>
      </c>
      <c r="T1013">
        <f>'Raw counts'!T1013/'Raw counts'!T$1246*10000</f>
        <v>63.515661849578798</v>
      </c>
      <c r="U1013">
        <f t="shared" si="60"/>
        <v>1</v>
      </c>
      <c r="V1013">
        <f t="shared" si="61"/>
        <v>0.13644271220767951</v>
      </c>
      <c r="W1013">
        <f t="shared" si="62"/>
        <v>66.850507586297425</v>
      </c>
      <c r="X1013">
        <f t="shared" si="63"/>
        <v>58.226931453726991</v>
      </c>
    </row>
    <row r="1014" spans="1:24" x14ac:dyDescent="0.25">
      <c r="A1014">
        <v>1023</v>
      </c>
      <c r="B1014" t="s">
        <v>438</v>
      </c>
      <c r="C1014">
        <v>13100</v>
      </c>
      <c r="D1014">
        <v>1018</v>
      </c>
      <c r="E1014">
        <f>'Raw counts'!E1014/'Raw counts'!E$1246*10000</f>
        <v>6.5890675973931074</v>
      </c>
      <c r="F1014">
        <f>'Raw counts'!F1014/'Raw counts'!F$1246*10000</f>
        <v>10.189564620396222</v>
      </c>
      <c r="G1014">
        <f>'Raw counts'!G1014/'Raw counts'!G$1246*10000</f>
        <v>14.975917039370296</v>
      </c>
      <c r="H1014">
        <f>'Raw counts'!H1014/'Raw counts'!H$1246*10000</f>
        <v>18.87862192091486</v>
      </c>
      <c r="I1014">
        <f>'Raw counts'!I1014/'Raw counts'!I$1246*10000</f>
        <v>9.5271269887807239</v>
      </c>
      <c r="J1014">
        <f>'Raw counts'!J1014/'Raw counts'!J$1246*10000</f>
        <v>21.994652796984685</v>
      </c>
      <c r="K1014">
        <f>'Raw counts'!K1014/'Raw counts'!K$1246*10000</f>
        <v>19.194735962419838</v>
      </c>
      <c r="L1014">
        <f>'Raw counts'!L1014/'Raw counts'!L$1246*10000</f>
        <v>14.74061803415916</v>
      </c>
      <c r="M1014">
        <f>'Raw counts'!M1014/'Raw counts'!M$1246*10000</f>
        <v>26.043154060387725</v>
      </c>
      <c r="N1014">
        <f>'Raw counts'!N1014/'Raw counts'!N$1246*10000</f>
        <v>27.595636126450731</v>
      </c>
      <c r="O1014">
        <f>'Raw counts'!O1014/'Raw counts'!O$1246*10000</f>
        <v>13.917367619219407</v>
      </c>
      <c r="P1014">
        <f>'Raw counts'!P1014/'Raw counts'!P$1246*10000</f>
        <v>7.6886518981514893</v>
      </c>
      <c r="Q1014">
        <f>'Raw counts'!Q1014/'Raw counts'!Q$1246*10000</f>
        <v>12.048593842150005</v>
      </c>
      <c r="R1014">
        <f>'Raw counts'!R1014/'Raw counts'!R$1246*10000</f>
        <v>16.746943464557951</v>
      </c>
      <c r="S1014">
        <f>'Raw counts'!S1014/'Raw counts'!S$1246*10000</f>
        <v>12.008866518136447</v>
      </c>
      <c r="T1014">
        <f>'Raw counts'!T1014/'Raw counts'!T$1246*10000</f>
        <v>25.058140209543662</v>
      </c>
      <c r="U1014">
        <f t="shared" si="60"/>
        <v>1</v>
      </c>
      <c r="V1014">
        <f t="shared" si="61"/>
        <v>0.49816755288160608</v>
      </c>
      <c r="W1014">
        <f t="shared" si="62"/>
        <v>16.972909514725735</v>
      </c>
      <c r="X1014">
        <f t="shared" si="63"/>
        <v>14.57809392529316</v>
      </c>
    </row>
    <row r="1015" spans="1:24" x14ac:dyDescent="0.25">
      <c r="A1015">
        <v>1024</v>
      </c>
      <c r="B1015" t="s">
        <v>1087</v>
      </c>
      <c r="C1015">
        <v>117000</v>
      </c>
      <c r="D1015">
        <v>997</v>
      </c>
      <c r="E1015">
        <f>'Raw counts'!E1015/'Raw counts'!E$1246*10000</f>
        <v>0</v>
      </c>
      <c r="F1015">
        <f>'Raw counts'!F1015/'Raw counts'!F$1246*10000</f>
        <v>0</v>
      </c>
      <c r="G1015">
        <f>'Raw counts'!G1015/'Raw counts'!G$1246*10000</f>
        <v>0</v>
      </c>
      <c r="H1015">
        <f>'Raw counts'!H1015/'Raw counts'!H$1246*10000</f>
        <v>0</v>
      </c>
      <c r="I1015">
        <f>'Raw counts'!I1015/'Raw counts'!I$1246*10000</f>
        <v>0</v>
      </c>
      <c r="J1015">
        <f>'Raw counts'!J1015/'Raw counts'!J$1246*10000</f>
        <v>0</v>
      </c>
      <c r="K1015">
        <f>'Raw counts'!K1015/'Raw counts'!K$1246*10000</f>
        <v>0</v>
      </c>
      <c r="L1015">
        <f>'Raw counts'!L1015/'Raw counts'!L$1246*10000</f>
        <v>0</v>
      </c>
      <c r="M1015">
        <f>'Raw counts'!M1015/'Raw counts'!M$1246*10000</f>
        <v>0</v>
      </c>
      <c r="N1015">
        <f>'Raw counts'!N1015/'Raw counts'!N$1246*10000</f>
        <v>0</v>
      </c>
      <c r="O1015">
        <f>'Raw counts'!O1015/'Raw counts'!O$1246*10000</f>
        <v>0</v>
      </c>
      <c r="P1015">
        <f>'Raw counts'!P1015/'Raw counts'!P$1246*10000</f>
        <v>0</v>
      </c>
      <c r="Q1015">
        <f>'Raw counts'!Q1015/'Raw counts'!Q$1246*10000</f>
        <v>0</v>
      </c>
      <c r="R1015">
        <f>'Raw counts'!R1015/'Raw counts'!R$1246*10000</f>
        <v>0</v>
      </c>
      <c r="S1015">
        <f>'Raw counts'!S1015/'Raw counts'!S$1246*10000</f>
        <v>0</v>
      </c>
      <c r="T1015">
        <f>'Raw counts'!T1015/'Raw counts'!T$1246*10000</f>
        <v>0</v>
      </c>
      <c r="U1015">
        <f t="shared" si="60"/>
        <v>0</v>
      </c>
      <c r="V1015" t="str">
        <f t="shared" si="61"/>
        <v/>
      </c>
      <c r="W1015">
        <f t="shared" si="62"/>
        <v>0</v>
      </c>
      <c r="X1015">
        <f t="shared" si="63"/>
        <v>0</v>
      </c>
    </row>
    <row r="1016" spans="1:24" x14ac:dyDescent="0.25">
      <c r="A1016">
        <v>1025</v>
      </c>
      <c r="B1016" t="s">
        <v>1088</v>
      </c>
      <c r="C1016">
        <v>61000</v>
      </c>
      <c r="D1016">
        <v>1073</v>
      </c>
      <c r="E1016">
        <f>'Raw counts'!E1016/'Raw counts'!E$1246*10000</f>
        <v>0</v>
      </c>
      <c r="F1016">
        <f>'Raw counts'!F1016/'Raw counts'!F$1246*10000</f>
        <v>0</v>
      </c>
      <c r="G1016">
        <f>'Raw counts'!G1016/'Raw counts'!G$1246*10000</f>
        <v>0</v>
      </c>
      <c r="H1016">
        <f>'Raw counts'!H1016/'Raw counts'!H$1246*10000</f>
        <v>0</v>
      </c>
      <c r="I1016">
        <f>'Raw counts'!I1016/'Raw counts'!I$1246*10000</f>
        <v>0</v>
      </c>
      <c r="J1016">
        <f>'Raw counts'!J1016/'Raw counts'!J$1246*10000</f>
        <v>2.3946274139340976E-2</v>
      </c>
      <c r="K1016">
        <f>'Raw counts'!K1016/'Raw counts'!K$1246*10000</f>
        <v>0</v>
      </c>
      <c r="L1016">
        <f>'Raw counts'!L1016/'Raw counts'!L$1246*10000</f>
        <v>0</v>
      </c>
      <c r="M1016">
        <f>'Raw counts'!M1016/'Raw counts'!M$1246*10000</f>
        <v>0</v>
      </c>
      <c r="N1016">
        <f>'Raw counts'!N1016/'Raw counts'!N$1246*10000</f>
        <v>0</v>
      </c>
      <c r="O1016">
        <f>'Raw counts'!O1016/'Raw counts'!O$1246*10000</f>
        <v>0</v>
      </c>
      <c r="P1016">
        <f>'Raw counts'!P1016/'Raw counts'!P$1246*10000</f>
        <v>0</v>
      </c>
      <c r="Q1016">
        <f>'Raw counts'!Q1016/'Raw counts'!Q$1246*10000</f>
        <v>0</v>
      </c>
      <c r="R1016">
        <f>'Raw counts'!R1016/'Raw counts'!R$1246*10000</f>
        <v>0</v>
      </c>
      <c r="S1016">
        <f>'Raw counts'!S1016/'Raw counts'!S$1246*10000</f>
        <v>0</v>
      </c>
      <c r="T1016">
        <f>'Raw counts'!T1016/'Raw counts'!T$1246*10000</f>
        <v>0</v>
      </c>
      <c r="U1016">
        <f t="shared" si="60"/>
        <v>1</v>
      </c>
      <c r="V1016">
        <f t="shared" si="61"/>
        <v>0.45768790507519963</v>
      </c>
      <c r="W1016">
        <f t="shared" si="62"/>
        <v>2.3946274139340978E-3</v>
      </c>
      <c r="X1016">
        <f t="shared" si="63"/>
        <v>0</v>
      </c>
    </row>
    <row r="1017" spans="1:24" x14ac:dyDescent="0.25">
      <c r="A1017">
        <v>1026</v>
      </c>
      <c r="B1017" t="s">
        <v>439</v>
      </c>
      <c r="C1017">
        <v>6900</v>
      </c>
      <c r="D1017">
        <v>369</v>
      </c>
      <c r="E1017">
        <f>'Raw counts'!E1017/'Raw counts'!E$1246*10000</f>
        <v>5.3158417533855671</v>
      </c>
      <c r="F1017">
        <f>'Raw counts'!F1017/'Raw counts'!F$1246*10000</f>
        <v>4.1268208888907782</v>
      </c>
      <c r="G1017">
        <f>'Raw counts'!G1017/'Raw counts'!G$1246*10000</f>
        <v>8.2714667621422713</v>
      </c>
      <c r="H1017">
        <f>'Raw counts'!H1017/'Raw counts'!H$1246*10000</f>
        <v>4.4090327872807551</v>
      </c>
      <c r="I1017">
        <f>'Raw counts'!I1017/'Raw counts'!I$1246*10000</f>
        <v>24.062607799188648</v>
      </c>
      <c r="J1017">
        <f>'Raw counts'!J1017/'Raw counts'!J$1246*10000</f>
        <v>0.23946274139340976</v>
      </c>
      <c r="K1017">
        <f>'Raw counts'!K1017/'Raw counts'!K$1246*10000</f>
        <v>0.30495761382396319</v>
      </c>
      <c r="L1017">
        <f>'Raw counts'!L1017/'Raw counts'!L$1246*10000</f>
        <v>1.6009138776169176</v>
      </c>
      <c r="M1017">
        <f>'Raw counts'!M1017/'Raw counts'!M$1246*10000</f>
        <v>1.3895365341548931</v>
      </c>
      <c r="N1017">
        <f>'Raw counts'!N1017/'Raw counts'!N$1246*10000</f>
        <v>4.8762743382535101</v>
      </c>
      <c r="O1017">
        <f>'Raw counts'!O1017/'Raw counts'!O$1246*10000</f>
        <v>2.6349272875015139</v>
      </c>
      <c r="P1017">
        <f>'Raw counts'!P1017/'Raw counts'!P$1246*10000</f>
        <v>1.6521892752014851</v>
      </c>
      <c r="Q1017">
        <f>'Raw counts'!Q1017/'Raw counts'!Q$1246*10000</f>
        <v>3.4431651680865789</v>
      </c>
      <c r="R1017">
        <f>'Raw counts'!R1017/'Raw counts'!R$1246*10000</f>
        <v>1.2941520248600442</v>
      </c>
      <c r="S1017">
        <f>'Raw counts'!S1017/'Raw counts'!S$1246*10000</f>
        <v>3.8387607257409289</v>
      </c>
      <c r="T1017">
        <f>'Raw counts'!T1017/'Raw counts'!T$1246*10000</f>
        <v>7.3993527614125121</v>
      </c>
      <c r="U1017">
        <f t="shared" si="60"/>
        <v>1</v>
      </c>
      <c r="V1017">
        <f t="shared" si="61"/>
        <v>0.49632929278162019</v>
      </c>
      <c r="W1017">
        <f t="shared" si="62"/>
        <v>5.4596915096130711</v>
      </c>
      <c r="X1017">
        <f t="shared" si="63"/>
        <v>3.3770912071338439</v>
      </c>
    </row>
    <row r="1018" spans="1:24" x14ac:dyDescent="0.25">
      <c r="A1018">
        <v>1027</v>
      </c>
      <c r="B1018" t="s">
        <v>1089</v>
      </c>
      <c r="C1018">
        <v>12000</v>
      </c>
      <c r="D1018">
        <v>247</v>
      </c>
      <c r="E1018">
        <f>'Raw counts'!E1018/'Raw counts'!E$1246*10000</f>
        <v>0</v>
      </c>
      <c r="F1018">
        <f>'Raw counts'!F1018/'Raw counts'!F$1246*10000</f>
        <v>0</v>
      </c>
      <c r="G1018">
        <f>'Raw counts'!G1018/'Raw counts'!G$1246*10000</f>
        <v>0</v>
      </c>
      <c r="H1018">
        <f>'Raw counts'!H1018/'Raw counts'!H$1246*10000</f>
        <v>0</v>
      </c>
      <c r="I1018">
        <f>'Raw counts'!I1018/'Raw counts'!I$1246*10000</f>
        <v>0</v>
      </c>
      <c r="J1018">
        <f>'Raw counts'!J1018/'Raw counts'!J$1246*10000</f>
        <v>0</v>
      </c>
      <c r="K1018">
        <f>'Raw counts'!K1018/'Raw counts'!K$1246*10000</f>
        <v>0</v>
      </c>
      <c r="L1018">
        <f>'Raw counts'!L1018/'Raw counts'!L$1246*10000</f>
        <v>0</v>
      </c>
      <c r="M1018">
        <f>'Raw counts'!M1018/'Raw counts'!M$1246*10000</f>
        <v>0</v>
      </c>
      <c r="N1018">
        <f>'Raw counts'!N1018/'Raw counts'!N$1246*10000</f>
        <v>0</v>
      </c>
      <c r="O1018">
        <f>'Raw counts'!O1018/'Raw counts'!O$1246*10000</f>
        <v>0</v>
      </c>
      <c r="P1018">
        <f>'Raw counts'!P1018/'Raw counts'!P$1246*10000</f>
        <v>0</v>
      </c>
      <c r="Q1018">
        <f>'Raw counts'!Q1018/'Raw counts'!Q$1246*10000</f>
        <v>0</v>
      </c>
      <c r="R1018">
        <f>'Raw counts'!R1018/'Raw counts'!R$1246*10000</f>
        <v>0</v>
      </c>
      <c r="S1018">
        <f>'Raw counts'!S1018/'Raw counts'!S$1246*10000</f>
        <v>0</v>
      </c>
      <c r="T1018">
        <f>'Raw counts'!T1018/'Raw counts'!T$1246*10000</f>
        <v>0</v>
      </c>
      <c r="U1018">
        <f t="shared" si="60"/>
        <v>0</v>
      </c>
      <c r="V1018" t="str">
        <f t="shared" si="61"/>
        <v/>
      </c>
      <c r="W1018">
        <f t="shared" si="62"/>
        <v>0</v>
      </c>
      <c r="X1018">
        <f t="shared" si="63"/>
        <v>0</v>
      </c>
    </row>
    <row r="1019" spans="1:24" x14ac:dyDescent="0.25">
      <c r="A1019">
        <v>1028</v>
      </c>
      <c r="B1019" t="s">
        <v>1090</v>
      </c>
      <c r="C1019">
        <v>107900</v>
      </c>
      <c r="D1019">
        <v>784</v>
      </c>
      <c r="E1019">
        <f>'Raw counts'!E1019/'Raw counts'!E$1246*10000</f>
        <v>0</v>
      </c>
      <c r="F1019">
        <f>'Raw counts'!F1019/'Raw counts'!F$1246*10000</f>
        <v>0</v>
      </c>
      <c r="G1019">
        <f>'Raw counts'!G1019/'Raw counts'!G$1246*10000</f>
        <v>0</v>
      </c>
      <c r="H1019">
        <f>'Raw counts'!H1019/'Raw counts'!H$1246*10000</f>
        <v>0</v>
      </c>
      <c r="I1019">
        <f>'Raw counts'!I1019/'Raw counts'!I$1246*10000</f>
        <v>0</v>
      </c>
      <c r="J1019">
        <f>'Raw counts'!J1019/'Raw counts'!J$1246*10000</f>
        <v>0</v>
      </c>
      <c r="K1019">
        <f>'Raw counts'!K1019/'Raw counts'!K$1246*10000</f>
        <v>0</v>
      </c>
      <c r="L1019">
        <f>'Raw counts'!L1019/'Raw counts'!L$1246*10000</f>
        <v>0</v>
      </c>
      <c r="M1019">
        <f>'Raw counts'!M1019/'Raw counts'!M$1246*10000</f>
        <v>0</v>
      </c>
      <c r="N1019">
        <f>'Raw counts'!N1019/'Raw counts'!N$1246*10000</f>
        <v>0</v>
      </c>
      <c r="O1019">
        <f>'Raw counts'!O1019/'Raw counts'!O$1246*10000</f>
        <v>0</v>
      </c>
      <c r="P1019">
        <f>'Raw counts'!P1019/'Raw counts'!P$1246*10000</f>
        <v>0</v>
      </c>
      <c r="Q1019">
        <f>'Raw counts'!Q1019/'Raw counts'!Q$1246*10000</f>
        <v>0</v>
      </c>
      <c r="R1019">
        <f>'Raw counts'!R1019/'Raw counts'!R$1246*10000</f>
        <v>0</v>
      </c>
      <c r="S1019">
        <f>'Raw counts'!S1019/'Raw counts'!S$1246*10000</f>
        <v>0</v>
      </c>
      <c r="T1019">
        <f>'Raw counts'!T1019/'Raw counts'!T$1246*10000</f>
        <v>0</v>
      </c>
      <c r="U1019">
        <f t="shared" si="60"/>
        <v>0</v>
      </c>
      <c r="V1019" t="str">
        <f t="shared" si="61"/>
        <v/>
      </c>
      <c r="W1019">
        <f t="shared" si="62"/>
        <v>0</v>
      </c>
      <c r="X1019">
        <f t="shared" si="63"/>
        <v>0</v>
      </c>
    </row>
    <row r="1020" spans="1:24" x14ac:dyDescent="0.25">
      <c r="A1020">
        <v>1029</v>
      </c>
      <c r="B1020" t="s">
        <v>440</v>
      </c>
      <c r="C1020">
        <v>66000</v>
      </c>
      <c r="D1020">
        <v>138</v>
      </c>
      <c r="E1020">
        <f>'Raw counts'!E1020/'Raw counts'!E$1246*10000</f>
        <v>4.9591403496169173</v>
      </c>
      <c r="F1020">
        <f>'Raw counts'!F1020/'Raw counts'!F$1246*10000</f>
        <v>5.5386280350902535</v>
      </c>
      <c r="G1020">
        <f>'Raw counts'!G1020/'Raw counts'!G$1246*10000</f>
        <v>4.3787201144913812</v>
      </c>
      <c r="H1020">
        <f>'Raw counts'!H1020/'Raw counts'!H$1246*10000</f>
        <v>3.2328886100991578</v>
      </c>
      <c r="I1020">
        <f>'Raw counts'!I1020/'Raw counts'!I$1246*10000</f>
        <v>4.8845518170476492</v>
      </c>
      <c r="J1020">
        <f>'Raw counts'!J1020/'Raw counts'!J$1246*10000</f>
        <v>8.0399615422837325</v>
      </c>
      <c r="K1020">
        <f>'Raw counts'!K1020/'Raw counts'!K$1246*10000</f>
        <v>6.8087651855696407</v>
      </c>
      <c r="L1020">
        <f>'Raw counts'!L1020/'Raw counts'!L$1246*10000</f>
        <v>5.8813234402282522</v>
      </c>
      <c r="M1020">
        <f>'Raw counts'!M1020/'Raw counts'!M$1246*10000</f>
        <v>3.1967865049575761</v>
      </c>
      <c r="N1020">
        <f>'Raw counts'!N1020/'Raw counts'!N$1246*10000</f>
        <v>5.2212197898341435</v>
      </c>
      <c r="O1020">
        <f>'Raw counts'!O1020/'Raw counts'!O$1246*10000</f>
        <v>4.916173059902154</v>
      </c>
      <c r="P1020">
        <f>'Raw counts'!P1020/'Raw counts'!P$1246*10000</f>
        <v>6.4345805205889155</v>
      </c>
      <c r="Q1020">
        <f>'Raw counts'!Q1020/'Raw counts'!Q$1246*10000</f>
        <v>6.0317496595340652</v>
      </c>
      <c r="R1020">
        <f>'Raw counts'!R1020/'Raw counts'!R$1246*10000</f>
        <v>5.9161235422173446</v>
      </c>
      <c r="S1020">
        <f>'Raw counts'!S1020/'Raw counts'!S$1246*10000</f>
        <v>5.831745645299641</v>
      </c>
      <c r="T1020">
        <f>'Raw counts'!T1020/'Raw counts'!T$1246*10000</f>
        <v>5.0170888188544254</v>
      </c>
      <c r="U1020">
        <f t="shared" si="60"/>
        <v>1</v>
      </c>
      <c r="V1020">
        <f t="shared" si="61"/>
        <v>0.47074154195353635</v>
      </c>
      <c r="W1020">
        <f t="shared" si="62"/>
        <v>5.2141985389218712</v>
      </c>
      <c r="X1020">
        <f t="shared" si="63"/>
        <v>5.6912435410660906</v>
      </c>
    </row>
    <row r="1021" spans="1:24" x14ac:dyDescent="0.25">
      <c r="A1021">
        <v>1030</v>
      </c>
      <c r="B1021" t="s">
        <v>441</v>
      </c>
      <c r="C1021">
        <v>5000</v>
      </c>
      <c r="D1021">
        <v>337</v>
      </c>
      <c r="E1021">
        <f>'Raw counts'!E1021/'Raw counts'!E$1246*10000</f>
        <v>4.4240882439639435</v>
      </c>
      <c r="F1021">
        <f>'Raw counts'!F1021/'Raw counts'!F$1246*10000</f>
        <v>1.8273222929070148</v>
      </c>
      <c r="G1021">
        <f>'Raw counts'!G1021/'Raw counts'!G$1246*10000</f>
        <v>7.6268080816395747</v>
      </c>
      <c r="H1021">
        <f>'Raw counts'!H1021/'Raw counts'!H$1246*10000</f>
        <v>7.5936693285724628</v>
      </c>
      <c r="I1021">
        <f>'Raw counts'!I1021/'Raw counts'!I$1246*10000</f>
        <v>14.929396279524667</v>
      </c>
      <c r="J1021">
        <f>'Raw counts'!J1021/'Raw counts'!J$1246*10000</f>
        <v>4.4061144416387394</v>
      </c>
      <c r="K1021">
        <f>'Raw counts'!K1021/'Raw counts'!K$1246*10000</f>
        <v>2.9440138873005677</v>
      </c>
      <c r="L1021">
        <f>'Raw counts'!L1021/'Raw counts'!L$1246*10000</f>
        <v>2.523474417260565</v>
      </c>
      <c r="M1021">
        <f>'Raw counts'!M1021/'Raw counts'!M$1246*10000</f>
        <v>14.449475002408246</v>
      </c>
      <c r="N1021">
        <f>'Raw counts'!N1021/'Raw counts'!N$1246*10000</f>
        <v>1.9207189917558036</v>
      </c>
      <c r="O1021">
        <f>'Raw counts'!O1021/'Raw counts'!O$1246*10000</f>
        <v>3.0637661245613246</v>
      </c>
      <c r="P1021">
        <f>'Raw counts'!P1021/'Raw counts'!P$1246*10000</f>
        <v>2.1398836998091522</v>
      </c>
      <c r="Q1021">
        <f>'Raw counts'!Q1021/'Raw counts'!Q$1246*10000</f>
        <v>1.8979640609077535</v>
      </c>
      <c r="R1021">
        <f>'Raw counts'!R1021/'Raw counts'!R$1246*10000</f>
        <v>0.77546411013439154</v>
      </c>
      <c r="S1021">
        <f>'Raw counts'!S1021/'Raw counts'!S$1246*10000</f>
        <v>8.5720999096928701</v>
      </c>
      <c r="T1021">
        <f>'Raw counts'!T1021/'Raw counts'!T$1246*10000</f>
        <v>10.744078640648794</v>
      </c>
      <c r="U1021">
        <f t="shared" si="60"/>
        <v>1</v>
      </c>
      <c r="V1021">
        <f t="shared" si="61"/>
        <v>0.48055777036913483</v>
      </c>
      <c r="W1021">
        <f t="shared" si="62"/>
        <v>6.2645080966971589</v>
      </c>
      <c r="X1021">
        <f t="shared" si="63"/>
        <v>4.5322094242923816</v>
      </c>
    </row>
    <row r="1022" spans="1:24" x14ac:dyDescent="0.25">
      <c r="A1022">
        <v>1031</v>
      </c>
      <c r="B1022" t="s">
        <v>442</v>
      </c>
      <c r="C1022">
        <v>51900</v>
      </c>
      <c r="D1022">
        <v>818</v>
      </c>
      <c r="E1022">
        <f>'Raw counts'!E1022/'Raw counts'!E$1246*10000</f>
        <v>23.041919846222058</v>
      </c>
      <c r="F1022">
        <f>'Raw counts'!F1022/'Raw counts'!F$1246*10000</f>
        <v>22.197008007637923</v>
      </c>
      <c r="G1022">
        <f>'Raw counts'!G1022/'Raw counts'!G$1246*10000</f>
        <v>27.953392169182244</v>
      </c>
      <c r="H1022">
        <f>'Raw counts'!H1022/'Raw counts'!H$1246*10000</f>
        <v>26.430070689280804</v>
      </c>
      <c r="I1022">
        <f>'Raw counts'!I1022/'Raw counts'!I$1246*10000</f>
        <v>29.301683538441367</v>
      </c>
      <c r="J1022">
        <f>'Raw counts'!J1022/'Raw counts'!J$1246*10000</f>
        <v>16.534902293214945</v>
      </c>
      <c r="K1022">
        <f>'Raw counts'!K1022/'Raw counts'!K$1246*10000</f>
        <v>22.355738921095149</v>
      </c>
      <c r="L1022">
        <f>'Raw counts'!L1022/'Raw counts'!L$1246*10000</f>
        <v>22.155020018207004</v>
      </c>
      <c r="M1022">
        <f>'Raw counts'!M1022/'Raw counts'!M$1246*10000</f>
        <v>26.24774839670501</v>
      </c>
      <c r="N1022">
        <f>'Raw counts'!N1022/'Raw counts'!N$1246*10000</f>
        <v>26.803829521686094</v>
      </c>
      <c r="O1022">
        <f>'Raw counts'!O1022/'Raw counts'!O$1246*10000</f>
        <v>17.533761111125848</v>
      </c>
      <c r="P1022">
        <f>'Raw counts'!P1022/'Raw counts'!P$1246*10000</f>
        <v>18.656799978103514</v>
      </c>
      <c r="Q1022">
        <f>'Raw counts'!Q1022/'Raw counts'!Q$1246*10000</f>
        <v>17.83191888638201</v>
      </c>
      <c r="R1022">
        <f>'Raw counts'!R1022/'Raw counts'!R$1246*10000</f>
        <v>22.668202530683473</v>
      </c>
      <c r="S1022">
        <f>'Raw counts'!S1022/'Raw counts'!S$1246*10000</f>
        <v>23.621400807951556</v>
      </c>
      <c r="T1022">
        <f>'Raw counts'!T1022/'Raw counts'!T$1246*10000</f>
        <v>24.798753304623297</v>
      </c>
      <c r="U1022">
        <f t="shared" si="60"/>
        <v>1</v>
      </c>
      <c r="V1022">
        <f t="shared" si="61"/>
        <v>8.2858155674128131E-2</v>
      </c>
      <c r="W1022">
        <f t="shared" si="62"/>
        <v>24.302131340167257</v>
      </c>
      <c r="X1022">
        <f t="shared" si="63"/>
        <v>20.851806103144952</v>
      </c>
    </row>
    <row r="1023" spans="1:24" x14ac:dyDescent="0.25">
      <c r="A1023">
        <v>1032</v>
      </c>
      <c r="B1023" t="s">
        <v>1091</v>
      </c>
      <c r="C1023">
        <v>117100</v>
      </c>
      <c r="D1023">
        <v>1024</v>
      </c>
      <c r="E1023">
        <f>'Raw counts'!E1023/'Raw counts'!E$1246*10000</f>
        <v>0</v>
      </c>
      <c r="F1023">
        <f>'Raw counts'!F1023/'Raw counts'!F$1246*10000</f>
        <v>0</v>
      </c>
      <c r="G1023">
        <f>'Raw counts'!G1023/'Raw counts'!G$1246*10000</f>
        <v>0</v>
      </c>
      <c r="H1023">
        <f>'Raw counts'!H1023/'Raw counts'!H$1246*10000</f>
        <v>0</v>
      </c>
      <c r="I1023">
        <f>'Raw counts'!I1023/'Raw counts'!I$1246*10000</f>
        <v>0</v>
      </c>
      <c r="J1023">
        <f>'Raw counts'!J1023/'Raw counts'!J$1246*10000</f>
        <v>0</v>
      </c>
      <c r="K1023">
        <f>'Raw counts'!K1023/'Raw counts'!K$1246*10000</f>
        <v>0</v>
      </c>
      <c r="L1023">
        <f>'Raw counts'!L1023/'Raw counts'!L$1246*10000</f>
        <v>0</v>
      </c>
      <c r="M1023">
        <f>'Raw counts'!M1023/'Raw counts'!M$1246*10000</f>
        <v>0</v>
      </c>
      <c r="N1023">
        <f>'Raw counts'!N1023/'Raw counts'!N$1246*10000</f>
        <v>0</v>
      </c>
      <c r="O1023">
        <f>'Raw counts'!O1023/'Raw counts'!O$1246*10000</f>
        <v>0</v>
      </c>
      <c r="P1023">
        <f>'Raw counts'!P1023/'Raw counts'!P$1246*10000</f>
        <v>0</v>
      </c>
      <c r="Q1023">
        <f>'Raw counts'!Q1023/'Raw counts'!Q$1246*10000</f>
        <v>0</v>
      </c>
      <c r="R1023">
        <f>'Raw counts'!R1023/'Raw counts'!R$1246*10000</f>
        <v>0</v>
      </c>
      <c r="S1023">
        <f>'Raw counts'!S1023/'Raw counts'!S$1246*10000</f>
        <v>0</v>
      </c>
      <c r="T1023">
        <f>'Raw counts'!T1023/'Raw counts'!T$1246*10000</f>
        <v>0</v>
      </c>
      <c r="U1023">
        <f t="shared" si="60"/>
        <v>0</v>
      </c>
      <c r="V1023" t="str">
        <f t="shared" si="61"/>
        <v/>
      </c>
      <c r="W1023">
        <f t="shared" si="62"/>
        <v>0</v>
      </c>
      <c r="X1023">
        <f t="shared" si="63"/>
        <v>0</v>
      </c>
    </row>
    <row r="1024" spans="1:24" x14ac:dyDescent="0.25">
      <c r="A1024">
        <v>1033</v>
      </c>
      <c r="B1024" t="s">
        <v>1092</v>
      </c>
      <c r="C1024">
        <v>61400</v>
      </c>
      <c r="D1024">
        <v>1073</v>
      </c>
      <c r="E1024">
        <f>'Raw counts'!E1024/'Raw counts'!E$1246*10000</f>
        <v>0</v>
      </c>
      <c r="F1024">
        <f>'Raw counts'!F1024/'Raw counts'!F$1246*10000</f>
        <v>0</v>
      </c>
      <c r="G1024">
        <f>'Raw counts'!G1024/'Raw counts'!G$1246*10000</f>
        <v>0</v>
      </c>
      <c r="H1024">
        <f>'Raw counts'!H1024/'Raw counts'!H$1246*10000</f>
        <v>0</v>
      </c>
      <c r="I1024">
        <f>'Raw counts'!I1024/'Raw counts'!I$1246*10000</f>
        <v>0</v>
      </c>
      <c r="J1024">
        <f>'Raw counts'!J1024/'Raw counts'!J$1246*10000</f>
        <v>0</v>
      </c>
      <c r="K1024">
        <f>'Raw counts'!K1024/'Raw counts'!K$1246*10000</f>
        <v>0</v>
      </c>
      <c r="L1024">
        <f>'Raw counts'!L1024/'Raw counts'!L$1246*10000</f>
        <v>0</v>
      </c>
      <c r="M1024">
        <f>'Raw counts'!M1024/'Raw counts'!M$1246*10000</f>
        <v>0</v>
      </c>
      <c r="N1024">
        <f>'Raw counts'!N1024/'Raw counts'!N$1246*10000</f>
        <v>0</v>
      </c>
      <c r="O1024">
        <f>'Raw counts'!O1024/'Raw counts'!O$1246*10000</f>
        <v>0</v>
      </c>
      <c r="P1024">
        <f>'Raw counts'!P1024/'Raw counts'!P$1246*10000</f>
        <v>0</v>
      </c>
      <c r="Q1024">
        <f>'Raw counts'!Q1024/'Raw counts'!Q$1246*10000</f>
        <v>0</v>
      </c>
      <c r="R1024">
        <f>'Raw counts'!R1024/'Raw counts'!R$1246*10000</f>
        <v>0</v>
      </c>
      <c r="S1024">
        <f>'Raw counts'!S1024/'Raw counts'!S$1246*10000</f>
        <v>0</v>
      </c>
      <c r="T1024">
        <f>'Raw counts'!T1024/'Raw counts'!T$1246*10000</f>
        <v>0</v>
      </c>
      <c r="U1024">
        <f t="shared" si="60"/>
        <v>0</v>
      </c>
      <c r="V1024" t="str">
        <f t="shared" si="61"/>
        <v/>
      </c>
      <c r="W1024">
        <f t="shared" si="62"/>
        <v>0</v>
      </c>
      <c r="X1024">
        <f t="shared" si="63"/>
        <v>0</v>
      </c>
    </row>
    <row r="1025" spans="1:24" x14ac:dyDescent="0.25">
      <c r="A1025">
        <v>1034</v>
      </c>
      <c r="B1025" t="s">
        <v>1093</v>
      </c>
      <c r="C1025">
        <v>32100</v>
      </c>
      <c r="D1025">
        <v>589</v>
      </c>
      <c r="E1025">
        <f>'Raw counts'!E1025/'Raw counts'!E$1246*10000</f>
        <v>0</v>
      </c>
      <c r="F1025">
        <f>'Raw counts'!F1025/'Raw counts'!F$1246*10000</f>
        <v>0</v>
      </c>
      <c r="G1025">
        <f>'Raw counts'!G1025/'Raw counts'!G$1246*10000</f>
        <v>0</v>
      </c>
      <c r="H1025">
        <f>'Raw counts'!H1025/'Raw counts'!H$1246*10000</f>
        <v>0</v>
      </c>
      <c r="I1025">
        <f>'Raw counts'!I1025/'Raw counts'!I$1246*10000</f>
        <v>0</v>
      </c>
      <c r="J1025">
        <f>'Raw counts'!J1025/'Raw counts'!J$1246*10000</f>
        <v>0</v>
      </c>
      <c r="K1025">
        <f>'Raw counts'!K1025/'Raw counts'!K$1246*10000</f>
        <v>0</v>
      </c>
      <c r="L1025">
        <f>'Raw counts'!L1025/'Raw counts'!L$1246*10000</f>
        <v>0</v>
      </c>
      <c r="M1025">
        <f>'Raw counts'!M1025/'Raw counts'!M$1246*10000</f>
        <v>0</v>
      </c>
      <c r="N1025">
        <f>'Raw counts'!N1025/'Raw counts'!N$1246*10000</f>
        <v>0</v>
      </c>
      <c r="O1025">
        <f>'Raw counts'!O1025/'Raw counts'!O$1246*10000</f>
        <v>0</v>
      </c>
      <c r="P1025">
        <f>'Raw counts'!P1025/'Raw counts'!P$1246*10000</f>
        <v>0</v>
      </c>
      <c r="Q1025">
        <f>'Raw counts'!Q1025/'Raw counts'!Q$1246*10000</f>
        <v>0</v>
      </c>
      <c r="R1025">
        <f>'Raw counts'!R1025/'Raw counts'!R$1246*10000</f>
        <v>0</v>
      </c>
      <c r="S1025">
        <f>'Raw counts'!S1025/'Raw counts'!S$1246*10000</f>
        <v>0</v>
      </c>
      <c r="T1025">
        <f>'Raw counts'!T1025/'Raw counts'!T$1246*10000</f>
        <v>0</v>
      </c>
      <c r="U1025">
        <f t="shared" si="60"/>
        <v>0</v>
      </c>
      <c r="V1025" t="str">
        <f t="shared" si="61"/>
        <v/>
      </c>
      <c r="W1025">
        <f t="shared" si="62"/>
        <v>0</v>
      </c>
      <c r="X1025">
        <f t="shared" si="63"/>
        <v>0</v>
      </c>
    </row>
    <row r="1026" spans="1:24" x14ac:dyDescent="0.25">
      <c r="A1026">
        <v>1035</v>
      </c>
      <c r="B1026" t="s">
        <v>443</v>
      </c>
      <c r="C1026">
        <v>8000</v>
      </c>
      <c r="D1026">
        <v>378</v>
      </c>
      <c r="E1026">
        <f>'Raw counts'!E1026/'Raw counts'!E$1246*10000</f>
        <v>17.726078092836495</v>
      </c>
      <c r="F1026">
        <f>'Raw counts'!F1026/'Raw counts'!F$1246*10000</f>
        <v>12.531559083656893</v>
      </c>
      <c r="G1026">
        <f>'Raw counts'!G1026/'Raw counts'!G$1246*10000</f>
        <v>10.899690613422489</v>
      </c>
      <c r="H1026">
        <f>'Raw counts'!H1026/'Raw counts'!H$1246*10000</f>
        <v>26.52054331829477</v>
      </c>
      <c r="I1026">
        <f>'Raw counts'!I1026/'Raw counts'!I$1246*10000</f>
        <v>15.672208307001959</v>
      </c>
      <c r="J1026">
        <f>'Raw counts'!J1026/'Raw counts'!J$1246*10000</f>
        <v>14.032516645653811</v>
      </c>
      <c r="K1026">
        <f>'Raw counts'!K1026/'Raw counts'!K$1246*10000</f>
        <v>20.948242241907625</v>
      </c>
      <c r="L1026">
        <f>'Raw counts'!L1026/'Raw counts'!L$1246*10000</f>
        <v>8.7778921933741163</v>
      </c>
      <c r="M1026">
        <f>'Raw counts'!M1026/'Raw counts'!M$1246*10000</f>
        <v>23.579497260567084</v>
      </c>
      <c r="N1026">
        <f>'Raw counts'!N1026/'Raw counts'!N$1246*10000</f>
        <v>21.519892377019108</v>
      </c>
      <c r="O1026">
        <f>'Raw counts'!O1026/'Raw counts'!O$1246*10000</f>
        <v>21.313732303766443</v>
      </c>
      <c r="P1026">
        <f>'Raw counts'!P1026/'Raw counts'!P$1246*10000</f>
        <v>6.9919455772833929</v>
      </c>
      <c r="Q1026">
        <f>'Raw counts'!Q1026/'Raw counts'!Q$1246*10000</f>
        <v>18.269146209313639</v>
      </c>
      <c r="R1026">
        <f>'Raw counts'!R1026/'Raw counts'!R$1246*10000</f>
        <v>23.525835023348662</v>
      </c>
      <c r="S1026">
        <f>'Raw counts'!S1026/'Raw counts'!S$1246*10000</f>
        <v>22.307842565515131</v>
      </c>
      <c r="T1026">
        <f>'Raw counts'!T1026/'Raw counts'!T$1246*10000</f>
        <v>19.447191897845247</v>
      </c>
      <c r="U1026">
        <f t="shared" si="60"/>
        <v>1</v>
      </c>
      <c r="V1026">
        <f t="shared" si="61"/>
        <v>0.64756545894226947</v>
      </c>
      <c r="W1026">
        <f t="shared" si="62"/>
        <v>17.220812013373436</v>
      </c>
      <c r="X1026">
        <f t="shared" si="63"/>
        <v>18.642615596178754</v>
      </c>
    </row>
    <row r="1027" spans="1:24" x14ac:dyDescent="0.25">
      <c r="A1027">
        <v>1036</v>
      </c>
      <c r="B1027" t="s">
        <v>1094</v>
      </c>
      <c r="C1027">
        <v>107200</v>
      </c>
      <c r="D1027">
        <v>784</v>
      </c>
      <c r="E1027">
        <f>'Raw counts'!E1027/'Raw counts'!E$1246*10000</f>
        <v>0</v>
      </c>
      <c r="F1027">
        <f>'Raw counts'!F1027/'Raw counts'!F$1246*10000</f>
        <v>0</v>
      </c>
      <c r="G1027">
        <f>'Raw counts'!G1027/'Raw counts'!G$1246*10000</f>
        <v>0</v>
      </c>
      <c r="H1027">
        <f>'Raw counts'!H1027/'Raw counts'!H$1246*10000</f>
        <v>0</v>
      </c>
      <c r="I1027">
        <f>'Raw counts'!I1027/'Raw counts'!I$1246*10000</f>
        <v>0</v>
      </c>
      <c r="J1027">
        <f>'Raw counts'!J1027/'Raw counts'!J$1246*10000</f>
        <v>0</v>
      </c>
      <c r="K1027">
        <f>'Raw counts'!K1027/'Raw counts'!K$1246*10000</f>
        <v>0</v>
      </c>
      <c r="L1027">
        <f>'Raw counts'!L1027/'Raw counts'!L$1246*10000</f>
        <v>0</v>
      </c>
      <c r="M1027">
        <f>'Raw counts'!M1027/'Raw counts'!M$1246*10000</f>
        <v>0</v>
      </c>
      <c r="N1027">
        <f>'Raw counts'!N1027/'Raw counts'!N$1246*10000</f>
        <v>0</v>
      </c>
      <c r="O1027">
        <f>'Raw counts'!O1027/'Raw counts'!O$1246*10000</f>
        <v>0</v>
      </c>
      <c r="P1027">
        <f>'Raw counts'!P1027/'Raw counts'!P$1246*10000</f>
        <v>0</v>
      </c>
      <c r="Q1027">
        <f>'Raw counts'!Q1027/'Raw counts'!Q$1246*10000</f>
        <v>0</v>
      </c>
      <c r="R1027">
        <f>'Raw counts'!R1027/'Raw counts'!R$1246*10000</f>
        <v>0</v>
      </c>
      <c r="S1027">
        <f>'Raw counts'!S1027/'Raw counts'!S$1246*10000</f>
        <v>0</v>
      </c>
      <c r="T1027">
        <f>'Raw counts'!T1027/'Raw counts'!T$1246*10000</f>
        <v>0</v>
      </c>
      <c r="U1027">
        <f t="shared" si="60"/>
        <v>0</v>
      </c>
      <c r="V1027" t="str">
        <f t="shared" si="61"/>
        <v/>
      </c>
      <c r="W1027">
        <f t="shared" si="62"/>
        <v>0</v>
      </c>
      <c r="X1027">
        <f t="shared" si="63"/>
        <v>0</v>
      </c>
    </row>
    <row r="1028" spans="1:24" x14ac:dyDescent="0.25">
      <c r="A1028">
        <v>1037</v>
      </c>
      <c r="B1028" t="s">
        <v>444</v>
      </c>
      <c r="C1028">
        <v>44700</v>
      </c>
      <c r="D1028">
        <v>822</v>
      </c>
      <c r="E1028">
        <f>'Raw counts'!E1028/'Raw counts'!E$1246*10000</f>
        <v>31.939638195784482</v>
      </c>
      <c r="F1028">
        <f>'Raw counts'!F1028/'Raw counts'!F$1246*10000</f>
        <v>15.034093489963658</v>
      </c>
      <c r="G1028">
        <f>'Raw counts'!G1028/'Raw counts'!G$1246*10000</f>
        <v>19.92987105338716</v>
      </c>
      <c r="H1028">
        <f>'Raw counts'!H1028/'Raw counts'!H$1246*10000</f>
        <v>49.355834881420542</v>
      </c>
      <c r="I1028">
        <f>'Raw counts'!I1028/'Raw counts'!I$1246*10000</f>
        <v>15.998595409984405</v>
      </c>
      <c r="J1028">
        <f>'Raw counts'!J1028/'Raw counts'!J$1246*10000</f>
        <v>12.607713334363023</v>
      </c>
      <c r="K1028">
        <f>'Raw counts'!K1028/'Raw counts'!K$1246*10000</f>
        <v>13.312572757315317</v>
      </c>
      <c r="L1028">
        <f>'Raw counts'!L1028/'Raw counts'!L$1246*10000</f>
        <v>36.69213205097418</v>
      </c>
      <c r="M1028">
        <f>'Raw counts'!M1028/'Raw counts'!M$1246*10000</f>
        <v>26.486441789075172</v>
      </c>
      <c r="N1028">
        <f>'Raw counts'!N1028/'Raw counts'!N$1246*10000</f>
        <v>18.760328764374034</v>
      </c>
      <c r="O1028">
        <f>'Raw counts'!O1028/'Raw counts'!O$1246*10000</f>
        <v>12.851902054978023</v>
      </c>
      <c r="P1028">
        <f>'Raw counts'!P1028/'Raw counts'!P$1246*10000</f>
        <v>18.676705872985462</v>
      </c>
      <c r="Q1028">
        <f>'Raw counts'!Q1028/'Raw counts'!Q$1246*10000</f>
        <v>18.691468055327142</v>
      </c>
      <c r="R1028">
        <f>'Raw counts'!R1028/'Raw counts'!R$1246*10000</f>
        <v>13.953218458510872</v>
      </c>
      <c r="S1028">
        <f>'Raw counts'!S1028/'Raw counts'!S$1246*10000</f>
        <v>15.479604460436136</v>
      </c>
      <c r="T1028">
        <f>'Raw counts'!T1028/'Raw counts'!T$1246*10000</f>
        <v>18.204865142700339</v>
      </c>
      <c r="U1028">
        <f t="shared" ref="U1028:U1091" si="64">IFERROR(IF(W1028-X1028=0,0,1),0)</f>
        <v>1</v>
      </c>
      <c r="V1028">
        <f t="shared" ref="V1028:V1091" si="65">IFERROR(_xlfn.T.TEST(E1028:N1028,O1028:T1028,2,2),"")</f>
        <v>0.14946489374101146</v>
      </c>
      <c r="W1028">
        <f t="shared" ref="W1028:W1091" si="66">AVERAGE(E1028:N1028)</f>
        <v>24.011722172664197</v>
      </c>
      <c r="X1028">
        <f t="shared" ref="X1028:X1091" si="67">AVERAGE(O1028:T1028)</f>
        <v>16.309627340822995</v>
      </c>
    </row>
    <row r="1029" spans="1:24" x14ac:dyDescent="0.25">
      <c r="A1029">
        <v>1038</v>
      </c>
      <c r="B1029" t="s">
        <v>445</v>
      </c>
      <c r="C1029">
        <v>4700</v>
      </c>
      <c r="D1029">
        <v>329</v>
      </c>
      <c r="E1029">
        <f>'Raw counts'!E1029/'Raw counts'!E$1246*10000</f>
        <v>64.572862454452448</v>
      </c>
      <c r="F1029">
        <f>'Raw counts'!F1029/'Raw counts'!F$1246*10000</f>
        <v>63.455773370484167</v>
      </c>
      <c r="G1029">
        <f>'Raw counts'!G1029/'Raw counts'!G$1246*10000</f>
        <v>112.07639106185698</v>
      </c>
      <c r="H1029">
        <f>'Raw counts'!H1029/'Raw counts'!H$1246*10000</f>
        <v>63.312745783975494</v>
      </c>
      <c r="I1029">
        <f>'Raw counts'!I1029/'Raw counts'!I$1246*10000</f>
        <v>43.837164348849285</v>
      </c>
      <c r="J1029">
        <f>'Raw counts'!J1029/'Raw counts'!J$1246*10000</f>
        <v>40.25967339676702</v>
      </c>
      <c r="K1029">
        <f>'Raw counts'!K1029/'Raw counts'!K$1246*10000</f>
        <v>43.779011292228567</v>
      </c>
      <c r="L1029">
        <f>'Raw counts'!L1029/'Raw counts'!L$1246*10000</f>
        <v>41.596626684520928</v>
      </c>
      <c r="M1029">
        <f>'Raw counts'!M1029/'Raw counts'!M$1246*10000</f>
        <v>51.472525111823593</v>
      </c>
      <c r="N1029">
        <f>'Raw counts'!N1029/'Raw counts'!N$1246*10000</f>
        <v>74.312225807564332</v>
      </c>
      <c r="O1029">
        <f>'Raw counts'!O1029/'Raw counts'!O$1246*10000</f>
        <v>58.375134067399316</v>
      </c>
      <c r="P1029">
        <f>'Raw counts'!P1029/'Raw counts'!P$1246*10000</f>
        <v>55.716599774565736</v>
      </c>
      <c r="Q1029">
        <f>'Raw counts'!Q1029/'Raw counts'!Q$1246*10000</f>
        <v>45.059256723487998</v>
      </c>
      <c r="R1029">
        <f>'Raw counts'!R1029/'Raw counts'!R$1246*10000</f>
        <v>68.323010074357256</v>
      </c>
      <c r="S1029">
        <f>'Raw counts'!S1029/'Raw counts'!S$1246*10000</f>
        <v>24.804735603939545</v>
      </c>
      <c r="T1029">
        <f>'Raw counts'!T1029/'Raw counts'!T$1246*10000</f>
        <v>72.573725608245226</v>
      </c>
      <c r="U1029">
        <f t="shared" si="64"/>
        <v>1</v>
      </c>
      <c r="V1029">
        <f t="shared" si="65"/>
        <v>0.59421143740351723</v>
      </c>
      <c r="W1029">
        <f t="shared" si="66"/>
        <v>59.867499931252283</v>
      </c>
      <c r="X1029">
        <f t="shared" si="67"/>
        <v>54.142076975332515</v>
      </c>
    </row>
    <row r="1030" spans="1:24" x14ac:dyDescent="0.25">
      <c r="A1030">
        <v>1039</v>
      </c>
      <c r="B1030" t="s">
        <v>1095</v>
      </c>
      <c r="C1030">
        <v>90400</v>
      </c>
      <c r="D1030">
        <v>720</v>
      </c>
      <c r="E1030">
        <f>'Raw counts'!E1030/'Raw counts'!E$1246*10000</f>
        <v>0</v>
      </c>
      <c r="F1030">
        <f>'Raw counts'!F1030/'Raw counts'!F$1246*10000</f>
        <v>0</v>
      </c>
      <c r="G1030">
        <f>'Raw counts'!G1030/'Raw counts'!G$1246*10000</f>
        <v>0</v>
      </c>
      <c r="H1030">
        <f>'Raw counts'!H1030/'Raw counts'!H$1246*10000</f>
        <v>0</v>
      </c>
      <c r="I1030">
        <f>'Raw counts'!I1030/'Raw counts'!I$1246*10000</f>
        <v>0</v>
      </c>
      <c r="J1030">
        <f>'Raw counts'!J1030/'Raw counts'!J$1246*10000</f>
        <v>0</v>
      </c>
      <c r="K1030">
        <f>'Raw counts'!K1030/'Raw counts'!K$1246*10000</f>
        <v>0</v>
      </c>
      <c r="L1030">
        <f>'Raw counts'!L1030/'Raw counts'!L$1246*10000</f>
        <v>0</v>
      </c>
      <c r="M1030">
        <f>'Raw counts'!M1030/'Raw counts'!M$1246*10000</f>
        <v>0</v>
      </c>
      <c r="N1030">
        <f>'Raw counts'!N1030/'Raw counts'!N$1246*10000</f>
        <v>0</v>
      </c>
      <c r="O1030">
        <f>'Raw counts'!O1030/'Raw counts'!O$1246*10000</f>
        <v>0</v>
      </c>
      <c r="P1030">
        <f>'Raw counts'!P1030/'Raw counts'!P$1246*10000</f>
        <v>0</v>
      </c>
      <c r="Q1030">
        <f>'Raw counts'!Q1030/'Raw counts'!Q$1246*10000</f>
        <v>0</v>
      </c>
      <c r="R1030">
        <f>'Raw counts'!R1030/'Raw counts'!R$1246*10000</f>
        <v>0</v>
      </c>
      <c r="S1030">
        <f>'Raw counts'!S1030/'Raw counts'!S$1246*10000</f>
        <v>0</v>
      </c>
      <c r="T1030">
        <f>'Raw counts'!T1030/'Raw counts'!T$1246*10000</f>
        <v>0</v>
      </c>
      <c r="U1030">
        <f t="shared" si="64"/>
        <v>0</v>
      </c>
      <c r="V1030" t="str">
        <f t="shared" si="65"/>
        <v/>
      </c>
      <c r="W1030">
        <f t="shared" si="66"/>
        <v>0</v>
      </c>
      <c r="X1030">
        <f t="shared" si="67"/>
        <v>0</v>
      </c>
    </row>
    <row r="1031" spans="1:24" x14ac:dyDescent="0.25">
      <c r="A1031">
        <v>1040</v>
      </c>
      <c r="B1031" t="s">
        <v>1096</v>
      </c>
      <c r="C1031">
        <v>117600</v>
      </c>
      <c r="D1031">
        <v>1024</v>
      </c>
      <c r="E1031">
        <f>'Raw counts'!E1031/'Raw counts'!E$1246*10000</f>
        <v>0</v>
      </c>
      <c r="F1031">
        <f>'Raw counts'!F1031/'Raw counts'!F$1246*10000</f>
        <v>0</v>
      </c>
      <c r="G1031">
        <f>'Raw counts'!G1031/'Raw counts'!G$1246*10000</f>
        <v>0</v>
      </c>
      <c r="H1031">
        <f>'Raw counts'!H1031/'Raw counts'!H$1246*10000</f>
        <v>0</v>
      </c>
      <c r="I1031">
        <f>'Raw counts'!I1031/'Raw counts'!I$1246*10000</f>
        <v>0</v>
      </c>
      <c r="J1031">
        <f>'Raw counts'!J1031/'Raw counts'!J$1246*10000</f>
        <v>0</v>
      </c>
      <c r="K1031">
        <f>'Raw counts'!K1031/'Raw counts'!K$1246*10000</f>
        <v>0</v>
      </c>
      <c r="L1031">
        <f>'Raw counts'!L1031/'Raw counts'!L$1246*10000</f>
        <v>0</v>
      </c>
      <c r="M1031">
        <f>'Raw counts'!M1031/'Raw counts'!M$1246*10000</f>
        <v>0</v>
      </c>
      <c r="N1031">
        <f>'Raw counts'!N1031/'Raw counts'!N$1246*10000</f>
        <v>0</v>
      </c>
      <c r="O1031">
        <f>'Raw counts'!O1031/'Raw counts'!O$1246*10000</f>
        <v>0</v>
      </c>
      <c r="P1031">
        <f>'Raw counts'!P1031/'Raw counts'!P$1246*10000</f>
        <v>0</v>
      </c>
      <c r="Q1031">
        <f>'Raw counts'!Q1031/'Raw counts'!Q$1246*10000</f>
        <v>0</v>
      </c>
      <c r="R1031">
        <f>'Raw counts'!R1031/'Raw counts'!R$1246*10000</f>
        <v>0</v>
      </c>
      <c r="S1031">
        <f>'Raw counts'!S1031/'Raw counts'!S$1246*10000</f>
        <v>0</v>
      </c>
      <c r="T1031">
        <f>'Raw counts'!T1031/'Raw counts'!T$1246*10000</f>
        <v>0</v>
      </c>
      <c r="U1031">
        <f t="shared" si="64"/>
        <v>0</v>
      </c>
      <c r="V1031" t="str">
        <f t="shared" si="65"/>
        <v/>
      </c>
      <c r="W1031">
        <f t="shared" si="66"/>
        <v>0</v>
      </c>
      <c r="X1031">
        <f t="shared" si="67"/>
        <v>0</v>
      </c>
    </row>
    <row r="1032" spans="1:24" x14ac:dyDescent="0.25">
      <c r="A1032">
        <v>1041</v>
      </c>
      <c r="B1032" t="s">
        <v>446</v>
      </c>
      <c r="C1032">
        <v>61800</v>
      </c>
      <c r="D1032">
        <v>1073</v>
      </c>
      <c r="E1032">
        <f>'Raw counts'!E1032/'Raw counts'!E$1246*10000</f>
        <v>5.3455668703662882</v>
      </c>
      <c r="F1032">
        <f>'Raw counts'!F1032/'Raw counts'!F$1246*10000</f>
        <v>0.14165289092302441</v>
      </c>
      <c r="G1032">
        <f>'Raw counts'!G1032/'Raw counts'!G$1246*10000</f>
        <v>0</v>
      </c>
      <c r="H1032">
        <f>'Raw counts'!H1032/'Raw counts'!H$1246*10000</f>
        <v>1.7491374942700668</v>
      </c>
      <c r="I1032">
        <f>'Raw counts'!I1032/'Raw counts'!I$1246*10000</f>
        <v>3.3764183067149643E-2</v>
      </c>
      <c r="J1032">
        <f>'Raw counts'!J1032/'Raw counts'!J$1246*10000</f>
        <v>14.02054350858414</v>
      </c>
      <c r="K1032">
        <f>'Raw counts'!K1032/'Raw counts'!K$1246*10000</f>
        <v>2.3458277986458709E-2</v>
      </c>
      <c r="L1032">
        <f>'Raw counts'!L1032/'Raw counts'!L$1246*10000</f>
        <v>4.8366592997494164</v>
      </c>
      <c r="M1032">
        <f>'Raw counts'!M1032/'Raw counts'!M$1246*10000</f>
        <v>1.9095471389613257</v>
      </c>
      <c r="N1032">
        <f>'Raw counts'!N1032/'Raw counts'!N$1246*10000</f>
        <v>4.1707040963840312</v>
      </c>
      <c r="O1032">
        <f>'Raw counts'!O1032/'Raw counts'!O$1246*10000</f>
        <v>0.81788850367077204</v>
      </c>
      <c r="P1032">
        <f>'Raw counts'!P1032/'Raw counts'!P$1246*10000</f>
        <v>1.1644948505938177</v>
      </c>
      <c r="Q1032">
        <f>'Raw counts'!Q1032/'Raw counts'!Q$1246*10000</f>
        <v>9.440135381478354E-2</v>
      </c>
      <c r="R1032">
        <f>'Raw counts'!R1032/'Raw counts'!R$1246*10000</f>
        <v>0.39029981702128314</v>
      </c>
      <c r="S1032">
        <f>'Raw counts'!S1032/'Raw counts'!S$1246*10000</f>
        <v>0.64545534326617393</v>
      </c>
      <c r="T1032">
        <f>'Raw counts'!T1032/'Raw counts'!T$1246*10000</f>
        <v>0</v>
      </c>
      <c r="U1032">
        <f t="shared" si="64"/>
        <v>1</v>
      </c>
      <c r="V1032">
        <f t="shared" si="65"/>
        <v>0.15483568122275035</v>
      </c>
      <c r="W1032">
        <f t="shared" si="66"/>
        <v>3.2231033760291901</v>
      </c>
      <c r="X1032">
        <f t="shared" si="67"/>
        <v>0.51875664472780503</v>
      </c>
    </row>
    <row r="1033" spans="1:24" x14ac:dyDescent="0.25">
      <c r="A1033">
        <v>1042</v>
      </c>
      <c r="B1033" t="s">
        <v>1097</v>
      </c>
      <c r="C1033">
        <v>32200</v>
      </c>
      <c r="D1033">
        <v>589</v>
      </c>
      <c r="E1033">
        <f>'Raw counts'!E1033/'Raw counts'!E$1246*10000</f>
        <v>0</v>
      </c>
      <c r="F1033">
        <f>'Raw counts'!F1033/'Raw counts'!F$1246*10000</f>
        <v>0</v>
      </c>
      <c r="G1033">
        <f>'Raw counts'!G1033/'Raw counts'!G$1246*10000</f>
        <v>0</v>
      </c>
      <c r="H1033">
        <f>'Raw counts'!H1033/'Raw counts'!H$1246*10000</f>
        <v>0</v>
      </c>
      <c r="I1033">
        <f>'Raw counts'!I1033/'Raw counts'!I$1246*10000</f>
        <v>0</v>
      </c>
      <c r="J1033">
        <f>'Raw counts'!J1033/'Raw counts'!J$1246*10000</f>
        <v>0</v>
      </c>
      <c r="K1033">
        <f>'Raw counts'!K1033/'Raw counts'!K$1246*10000</f>
        <v>0</v>
      </c>
      <c r="L1033">
        <f>'Raw counts'!L1033/'Raw counts'!L$1246*10000</f>
        <v>0</v>
      </c>
      <c r="M1033">
        <f>'Raw counts'!M1033/'Raw counts'!M$1246*10000</f>
        <v>0</v>
      </c>
      <c r="N1033">
        <f>'Raw counts'!N1033/'Raw counts'!N$1246*10000</f>
        <v>0</v>
      </c>
      <c r="O1033">
        <f>'Raw counts'!O1033/'Raw counts'!O$1246*10000</f>
        <v>0</v>
      </c>
      <c r="P1033">
        <f>'Raw counts'!P1033/'Raw counts'!P$1246*10000</f>
        <v>0</v>
      </c>
      <c r="Q1033">
        <f>'Raw counts'!Q1033/'Raw counts'!Q$1246*10000</f>
        <v>0</v>
      </c>
      <c r="R1033">
        <f>'Raw counts'!R1033/'Raw counts'!R$1246*10000</f>
        <v>0</v>
      </c>
      <c r="S1033">
        <f>'Raw counts'!S1033/'Raw counts'!S$1246*10000</f>
        <v>0</v>
      </c>
      <c r="T1033">
        <f>'Raw counts'!T1033/'Raw counts'!T$1246*10000</f>
        <v>0</v>
      </c>
      <c r="U1033">
        <f t="shared" si="64"/>
        <v>0</v>
      </c>
      <c r="V1033" t="str">
        <f t="shared" si="65"/>
        <v/>
      </c>
      <c r="W1033">
        <f t="shared" si="66"/>
        <v>0</v>
      </c>
      <c r="X1033">
        <f t="shared" si="67"/>
        <v>0</v>
      </c>
    </row>
    <row r="1034" spans="1:24" x14ac:dyDescent="0.25">
      <c r="A1034">
        <v>1043</v>
      </c>
      <c r="B1034" t="s">
        <v>1098</v>
      </c>
      <c r="C1034">
        <v>109600</v>
      </c>
      <c r="D1034">
        <v>877</v>
      </c>
      <c r="E1034">
        <f>'Raw counts'!E1034/'Raw counts'!E$1246*10000</f>
        <v>0</v>
      </c>
      <c r="F1034">
        <f>'Raw counts'!F1034/'Raw counts'!F$1246*10000</f>
        <v>0</v>
      </c>
      <c r="G1034">
        <f>'Raw counts'!G1034/'Raw counts'!G$1246*10000</f>
        <v>0</v>
      </c>
      <c r="H1034">
        <f>'Raw counts'!H1034/'Raw counts'!H$1246*10000</f>
        <v>0</v>
      </c>
      <c r="I1034">
        <f>'Raw counts'!I1034/'Raw counts'!I$1246*10000</f>
        <v>0</v>
      </c>
      <c r="J1034">
        <f>'Raw counts'!J1034/'Raw counts'!J$1246*10000</f>
        <v>0</v>
      </c>
      <c r="K1034">
        <f>'Raw counts'!K1034/'Raw counts'!K$1246*10000</f>
        <v>0</v>
      </c>
      <c r="L1034">
        <f>'Raw counts'!L1034/'Raw counts'!L$1246*10000</f>
        <v>0</v>
      </c>
      <c r="M1034">
        <f>'Raw counts'!M1034/'Raw counts'!M$1246*10000</f>
        <v>0</v>
      </c>
      <c r="N1034">
        <f>'Raw counts'!N1034/'Raw counts'!N$1246*10000</f>
        <v>0</v>
      </c>
      <c r="O1034">
        <f>'Raw counts'!O1034/'Raw counts'!O$1246*10000</f>
        <v>0</v>
      </c>
      <c r="P1034">
        <f>'Raw counts'!P1034/'Raw counts'!P$1246*10000</f>
        <v>0</v>
      </c>
      <c r="Q1034">
        <f>'Raw counts'!Q1034/'Raw counts'!Q$1246*10000</f>
        <v>0</v>
      </c>
      <c r="R1034">
        <f>'Raw counts'!R1034/'Raw counts'!R$1246*10000</f>
        <v>0</v>
      </c>
      <c r="S1034">
        <f>'Raw counts'!S1034/'Raw counts'!S$1246*10000</f>
        <v>0</v>
      </c>
      <c r="T1034">
        <f>'Raw counts'!T1034/'Raw counts'!T$1246*10000</f>
        <v>0</v>
      </c>
      <c r="U1034">
        <f t="shared" si="64"/>
        <v>0</v>
      </c>
      <c r="V1034" t="str">
        <f t="shared" si="65"/>
        <v/>
      </c>
      <c r="W1034">
        <f t="shared" si="66"/>
        <v>0</v>
      </c>
      <c r="X1034">
        <f t="shared" si="67"/>
        <v>0</v>
      </c>
    </row>
    <row r="1035" spans="1:24" x14ac:dyDescent="0.25">
      <c r="A1035">
        <v>1044</v>
      </c>
      <c r="B1035" t="s">
        <v>447</v>
      </c>
      <c r="C1035">
        <v>64900</v>
      </c>
      <c r="D1035">
        <v>864</v>
      </c>
      <c r="E1035">
        <f>'Raw counts'!E1035/'Raw counts'!E$1246*10000</f>
        <v>0.83725746162363546</v>
      </c>
      <c r="F1035">
        <f>'Raw counts'!F1035/'Raw counts'!F$1246*10000</f>
        <v>1.317371885584127</v>
      </c>
      <c r="G1035">
        <f>'Raw counts'!G1035/'Raw counts'!G$1246*10000</f>
        <v>0.73887802611462727</v>
      </c>
      <c r="H1035">
        <f>'Raw counts'!H1035/'Raw counts'!H$1246*10000</f>
        <v>0.37395353325773839</v>
      </c>
      <c r="I1035">
        <f>'Raw counts'!I1035/'Raw counts'!I$1246*10000</f>
        <v>0.25323137300362231</v>
      </c>
      <c r="J1035">
        <f>'Raw counts'!J1035/'Raw counts'!J$1246*10000</f>
        <v>1.0476494935961675</v>
      </c>
      <c r="K1035">
        <f>'Raw counts'!K1035/'Raw counts'!K$1246*10000</f>
        <v>1.3312572757315317</v>
      </c>
      <c r="L1035">
        <f>'Raw counts'!L1035/'Raw counts'!L$1246*10000</f>
        <v>0.89542640612471658</v>
      </c>
      <c r="M1035">
        <f>'Raw counts'!M1035/'Raw counts'!M$1246*10000</f>
        <v>1.0229716815864245</v>
      </c>
      <c r="N1035">
        <f>'Raw counts'!N1035/'Raw counts'!N$1246*10000</f>
        <v>0.48605949995452991</v>
      </c>
      <c r="O1035">
        <f>'Raw counts'!O1035/'Raw counts'!O$1246*10000</f>
        <v>1.5517776475050862</v>
      </c>
      <c r="P1035">
        <f>'Raw counts'!P1035/'Raw counts'!P$1246*10000</f>
        <v>1.2988596410469506</v>
      </c>
      <c r="Q1035">
        <f>'Raw counts'!Q1035/'Raw counts'!Q$1246*10000</f>
        <v>0.45710129215579404</v>
      </c>
      <c r="R1035">
        <f>'Raw counts'!R1035/'Raw counts'!R$1246*10000</f>
        <v>0.39543534092945792</v>
      </c>
      <c r="S1035">
        <f>'Raw counts'!S1035/'Raw counts'!S$1246*10000</f>
        <v>1.0587732385155659</v>
      </c>
      <c r="T1035">
        <f>'Raw counts'!T1035/'Raw counts'!T$1246*10000</f>
        <v>1.9385758157206212</v>
      </c>
      <c r="U1035">
        <f t="shared" si="64"/>
        <v>1</v>
      </c>
      <c r="V1035">
        <f t="shared" si="65"/>
        <v>0.25839381189895422</v>
      </c>
      <c r="W1035">
        <f t="shared" si="66"/>
        <v>0.83040566365771207</v>
      </c>
      <c r="X1035">
        <f t="shared" si="67"/>
        <v>1.1167538293122459</v>
      </c>
    </row>
    <row r="1036" spans="1:24" x14ac:dyDescent="0.25">
      <c r="A1036">
        <v>1045</v>
      </c>
      <c r="B1036" t="s">
        <v>448</v>
      </c>
      <c r="C1036">
        <v>29800</v>
      </c>
      <c r="D1036">
        <v>895</v>
      </c>
      <c r="E1036">
        <f>'Raw counts'!E1036/'Raw counts'!E$1246*10000</f>
        <v>0.84716583395054235</v>
      </c>
      <c r="F1036">
        <f>'Raw counts'!F1036/'Raw counts'!F$1246*10000</f>
        <v>1.2465454401226148</v>
      </c>
      <c r="G1036">
        <f>'Raw counts'!G1036/'Raw counts'!G$1246*10000</f>
        <v>2.077784516389455</v>
      </c>
      <c r="H1036">
        <f>'Raw counts'!H1036/'Raw counts'!H$1246*10000</f>
        <v>1.393278486815122</v>
      </c>
      <c r="I1036">
        <f>'Raw counts'!I1036/'Raw counts'!I$1246*10000</f>
        <v>0.46144383525104515</v>
      </c>
      <c r="J1036">
        <f>'Raw counts'!J1036/'Raw counts'!J$1246*10000</f>
        <v>5.6333609912799636</v>
      </c>
      <c r="K1036">
        <f>'Raw counts'!K1036/'Raw counts'!K$1246*10000</f>
        <v>2.7856705108919719</v>
      </c>
      <c r="L1036">
        <f>'Raw counts'!L1036/'Raw counts'!L$1246*10000</f>
        <v>0.69870393811246834</v>
      </c>
      <c r="M1036">
        <f>'Raw counts'!M1036/'Raw counts'!M$1246*10000</f>
        <v>1.176417433824388</v>
      </c>
      <c r="N1036">
        <f>'Raw counts'!N1036/'Raw counts'!N$1246*10000</f>
        <v>0.81532561282695337</v>
      </c>
      <c r="O1036">
        <f>'Raw counts'!O1036/'Raw counts'!O$1246*10000</f>
        <v>1.768407575504372</v>
      </c>
      <c r="P1036">
        <f>'Raw counts'!P1036/'Raw counts'!P$1246*10000</f>
        <v>1.1396124819913858</v>
      </c>
      <c r="Q1036">
        <f>'Raw counts'!Q1036/'Raw counts'!Q$1246*10000</f>
        <v>2.181168122352104</v>
      </c>
      <c r="R1036">
        <f>'Raw counts'!R1036/'Raw counts'!R$1246*10000</f>
        <v>2.0542095632699113</v>
      </c>
      <c r="S1036">
        <f>'Raw counts'!S1036/'Raw counts'!S$1246*10000</f>
        <v>0.94553545899518465</v>
      </c>
      <c r="T1036">
        <f>'Raw counts'!T1036/'Raw counts'!T$1246*10000</f>
        <v>1.549495458340074</v>
      </c>
      <c r="U1036">
        <f t="shared" si="64"/>
        <v>1</v>
      </c>
      <c r="V1036">
        <f t="shared" si="65"/>
        <v>0.87266287613408422</v>
      </c>
      <c r="W1036">
        <f t="shared" si="66"/>
        <v>1.7135696599464523</v>
      </c>
      <c r="X1036">
        <f t="shared" si="67"/>
        <v>1.6064047767421721</v>
      </c>
    </row>
    <row r="1037" spans="1:24" x14ac:dyDescent="0.25">
      <c r="A1037">
        <v>1046</v>
      </c>
      <c r="B1037" t="s">
        <v>449</v>
      </c>
      <c r="C1037">
        <v>15300</v>
      </c>
      <c r="D1037">
        <v>394</v>
      </c>
      <c r="E1037">
        <f>'Raw counts'!E1037/'Raw counts'!E$1246*10000</f>
        <v>1.1840504930653779</v>
      </c>
      <c r="F1037">
        <f>'Raw counts'!F1037/'Raw counts'!F$1246*10000</f>
        <v>4.7123195047059454</v>
      </c>
      <c r="G1037">
        <f>'Raw counts'!G1037/'Raw counts'!G$1246*10000</f>
        <v>7.8549180762789907</v>
      </c>
      <c r="H1037">
        <f>'Raw counts'!H1037/'Raw counts'!H$1246*10000</f>
        <v>6.0315086009312652E-2</v>
      </c>
      <c r="I1037">
        <f>'Raw counts'!I1037/'Raw counts'!I$1246*10000</f>
        <v>3.1288142975558668</v>
      </c>
      <c r="J1037">
        <f>'Raw counts'!J1037/'Raw counts'!J$1246*10000</f>
        <v>0.89199871169045131</v>
      </c>
      <c r="K1037">
        <f>'Raw counts'!K1037/'Raw counts'!K$1246*10000</f>
        <v>2.4396609105917055</v>
      </c>
      <c r="L1037">
        <f>'Raw counts'!L1037/'Raw counts'!L$1246*10000</f>
        <v>1.4177584763641347</v>
      </c>
      <c r="M1037">
        <f>'Raw counts'!M1037/'Raw counts'!M$1246*10000</f>
        <v>5.7456909449104172</v>
      </c>
      <c r="N1037">
        <f>'Raw counts'!N1037/'Raw counts'!N$1246*10000</f>
        <v>3.4494545158063414</v>
      </c>
      <c r="O1037">
        <f>'Raw counts'!O1037/'Raw counts'!O$1246*10000</f>
        <v>1.9496693519935699</v>
      </c>
      <c r="P1037">
        <f>'Raw counts'!P1037/'Raw counts'!P$1246*10000</f>
        <v>5.5935564618267142</v>
      </c>
      <c r="Q1037">
        <f>'Raw counts'!Q1037/'Raw counts'!Q$1246*10000</f>
        <v>7.8551863358511991</v>
      </c>
      <c r="R1037">
        <f>'Raw counts'!R1037/'Raw counts'!R$1246*10000</f>
        <v>2.9426551993841481</v>
      </c>
      <c r="S1037">
        <f>'Raw counts'!S1037/'Raw counts'!S$1246*10000</f>
        <v>5.9959404256041946</v>
      </c>
      <c r="T1037">
        <f>'Raw counts'!T1037/'Raw counts'!T$1246*10000</f>
        <v>2.9692974642199657</v>
      </c>
      <c r="U1037">
        <f t="shared" si="64"/>
        <v>1</v>
      </c>
      <c r="V1037">
        <f t="shared" si="65"/>
        <v>0.25391283900762679</v>
      </c>
      <c r="W1037">
        <f t="shared" si="66"/>
        <v>3.0884981016978545</v>
      </c>
      <c r="X1037">
        <f t="shared" si="67"/>
        <v>4.5510508731466315</v>
      </c>
    </row>
    <row r="1038" spans="1:24" x14ac:dyDescent="0.25">
      <c r="A1038">
        <v>1047</v>
      </c>
      <c r="B1038" t="s">
        <v>450</v>
      </c>
      <c r="C1038">
        <v>4500</v>
      </c>
      <c r="D1038">
        <v>329</v>
      </c>
      <c r="E1038">
        <f>'Raw counts'!E1038/'Raw counts'!E$1246*10000</f>
        <v>37.592364608284889</v>
      </c>
      <c r="F1038">
        <f>'Raw counts'!F1038/'Raw counts'!F$1246*10000</f>
        <v>31.649977595234422</v>
      </c>
      <c r="G1038">
        <f>'Raw counts'!G1038/'Raw counts'!G$1246*10000</f>
        <v>17.425620025280537</v>
      </c>
      <c r="H1038">
        <f>'Raw counts'!H1038/'Raw counts'!H$1246*10000</f>
        <v>11.079881299910733</v>
      </c>
      <c r="I1038">
        <f>'Raw counts'!I1038/'Raw counts'!I$1246*10000</f>
        <v>25.930892595570928</v>
      </c>
      <c r="J1038">
        <f>'Raw counts'!J1038/'Raw counts'!J$1246*10000</f>
        <v>4.5677517920792905</v>
      </c>
      <c r="K1038">
        <f>'Raw counts'!K1038/'Raw counts'!K$1246*10000</f>
        <v>21.798604818916754</v>
      </c>
      <c r="L1038">
        <f>'Raw counts'!L1038/'Raw counts'!L$1246*10000</f>
        <v>10.324537803953172</v>
      </c>
      <c r="M1038">
        <f>'Raw counts'!M1038/'Raw counts'!M$1246*10000</f>
        <v>27.321868662370754</v>
      </c>
      <c r="N1038">
        <f>'Raw counts'!N1038/'Raw counts'!N$1246*10000</f>
        <v>9.501679257175649</v>
      </c>
      <c r="O1038">
        <f>'Raw counts'!O1038/'Raw counts'!O$1246*10000</f>
        <v>27.198108511257242</v>
      </c>
      <c r="P1038">
        <f>'Raw counts'!P1038/'Raw counts'!P$1246*10000</f>
        <v>13.232443622773339</v>
      </c>
      <c r="Q1038">
        <f>'Raw counts'!Q1038/'Raw counts'!Q$1246*10000</f>
        <v>12.306955442064149</v>
      </c>
      <c r="R1038">
        <f>'Raw counts'!R1038/'Raw counts'!R$1246*10000</f>
        <v>34.377197041321963</v>
      </c>
      <c r="S1038">
        <f>'Raw counts'!S1038/'Raw counts'!S$1246*10000</f>
        <v>32.357695497948981</v>
      </c>
      <c r="T1038">
        <f>'Raw counts'!T1038/'Raw counts'!T$1246*10000</f>
        <v>9.6724011650567618</v>
      </c>
      <c r="U1038">
        <f t="shared" si="64"/>
        <v>1</v>
      </c>
      <c r="V1038">
        <f t="shared" si="65"/>
        <v>0.7539443562790239</v>
      </c>
      <c r="W1038">
        <f t="shared" si="66"/>
        <v>19.719317845877711</v>
      </c>
      <c r="X1038">
        <f t="shared" si="67"/>
        <v>21.524133546737072</v>
      </c>
    </row>
    <row r="1039" spans="1:24" x14ac:dyDescent="0.25">
      <c r="A1039">
        <v>1048</v>
      </c>
      <c r="B1039" t="s">
        <v>1099</v>
      </c>
      <c r="C1039">
        <v>93300</v>
      </c>
      <c r="D1039">
        <v>370</v>
      </c>
      <c r="E1039">
        <f>'Raw counts'!E1039/'Raw counts'!E$1246*10000</f>
        <v>0</v>
      </c>
      <c r="F1039">
        <f>'Raw counts'!F1039/'Raw counts'!F$1246*10000</f>
        <v>0</v>
      </c>
      <c r="G1039">
        <f>'Raw counts'!G1039/'Raw counts'!G$1246*10000</f>
        <v>0</v>
      </c>
      <c r="H1039">
        <f>'Raw counts'!H1039/'Raw counts'!H$1246*10000</f>
        <v>0</v>
      </c>
      <c r="I1039">
        <f>'Raw counts'!I1039/'Raw counts'!I$1246*10000</f>
        <v>0</v>
      </c>
      <c r="J1039">
        <f>'Raw counts'!J1039/'Raw counts'!J$1246*10000</f>
        <v>1.9995138906349712</v>
      </c>
      <c r="K1039">
        <f>'Raw counts'!K1039/'Raw counts'!K$1246*10000</f>
        <v>0</v>
      </c>
      <c r="L1039">
        <f>'Raw counts'!L1039/'Raw counts'!L$1246*10000</f>
        <v>1.1735512746937575</v>
      </c>
      <c r="M1039">
        <f>'Raw counts'!M1039/'Raw counts'!M$1246*10000</f>
        <v>0</v>
      </c>
      <c r="N1039">
        <f>'Raw counts'!N1039/'Raw counts'!N$1246*10000</f>
        <v>0</v>
      </c>
      <c r="O1039">
        <f>'Raw counts'!O1039/'Raw counts'!O$1246*10000</f>
        <v>0</v>
      </c>
      <c r="P1039">
        <f>'Raw counts'!P1039/'Raw counts'!P$1246*10000</f>
        <v>0</v>
      </c>
      <c r="Q1039">
        <f>'Raw counts'!Q1039/'Raw counts'!Q$1246*10000</f>
        <v>0</v>
      </c>
      <c r="R1039">
        <f>'Raw counts'!R1039/'Raw counts'!R$1246*10000</f>
        <v>0</v>
      </c>
      <c r="S1039">
        <f>'Raw counts'!S1039/'Raw counts'!S$1246*10000</f>
        <v>0</v>
      </c>
      <c r="T1039">
        <f>'Raw counts'!T1039/'Raw counts'!T$1246*10000</f>
        <v>0</v>
      </c>
      <c r="U1039">
        <f t="shared" si="64"/>
        <v>1</v>
      </c>
      <c r="V1039">
        <f t="shared" si="65"/>
        <v>0.28988477495230996</v>
      </c>
      <c r="W1039">
        <f t="shared" si="66"/>
        <v>0.3173065165328729</v>
      </c>
      <c r="X1039">
        <f t="shared" si="67"/>
        <v>0</v>
      </c>
    </row>
    <row r="1040" spans="1:24" x14ac:dyDescent="0.25">
      <c r="A1040">
        <v>1049</v>
      </c>
      <c r="B1040" t="s">
        <v>451</v>
      </c>
      <c r="C1040">
        <v>62200</v>
      </c>
      <c r="D1040">
        <v>1073</v>
      </c>
      <c r="E1040">
        <f>'Raw counts'!E1040/'Raw counts'!E$1246*10000</f>
        <v>2.1501167949388034</v>
      </c>
      <c r="F1040">
        <f>'Raw counts'!F1040/'Raw counts'!F$1246*10000</f>
        <v>3.3146776475987711</v>
      </c>
      <c r="G1040">
        <f>'Raw counts'!G1040/'Raw counts'!G$1246*10000</f>
        <v>2.186880600782219</v>
      </c>
      <c r="H1040">
        <f>'Raw counts'!H1040/'Raw counts'!H$1246*10000</f>
        <v>7.8288981640087814</v>
      </c>
      <c r="I1040">
        <f>'Raw counts'!I1040/'Raw counts'!I$1246*10000</f>
        <v>2.7067620092164968</v>
      </c>
      <c r="J1040">
        <f>'Raw counts'!J1040/'Raw counts'!J$1246*10000</f>
        <v>8.9858393707877013</v>
      </c>
      <c r="K1040">
        <f>'Raw counts'!K1040/'Raw counts'!K$1246*10000</f>
        <v>3.3545337520635949</v>
      </c>
      <c r="L1040">
        <f>'Raw counts'!L1040/'Raw counts'!L$1246*10000</f>
        <v>16.904565182293894</v>
      </c>
      <c r="M1040">
        <f>'Raw counts'!M1040/'Raw counts'!M$1246*10000</f>
        <v>6.4361968299812542</v>
      </c>
      <c r="N1040">
        <f>'Raw counts'!N1040/'Raw counts'!N$1246*10000</f>
        <v>10.661950321583237</v>
      </c>
      <c r="O1040">
        <f>'Raw counts'!O1040/'Raw counts'!O$1246*10000</f>
        <v>2.7012425715829282</v>
      </c>
      <c r="P1040">
        <f>'Raw counts'!P1040/'Raw counts'!P$1246*10000</f>
        <v>8.9078879596706564</v>
      </c>
      <c r="Q1040">
        <f>'Raw counts'!Q1040/'Raw counts'!Q$1246*10000</f>
        <v>6.1013085518186418</v>
      </c>
      <c r="R1040">
        <f>'Raw counts'!R1040/'Raw counts'!R$1246*10000</f>
        <v>5.7261091576148777</v>
      </c>
      <c r="S1040">
        <f>'Raw counts'!S1040/'Raw counts'!S$1246*10000</f>
        <v>16.391168585575205</v>
      </c>
      <c r="T1040">
        <f>'Raw counts'!T1040/'Raw counts'!T$1246*10000</f>
        <v>4.0341489686298848</v>
      </c>
      <c r="U1040">
        <f t="shared" si="64"/>
        <v>1</v>
      </c>
      <c r="V1040">
        <f t="shared" si="65"/>
        <v>0.73610406660840022</v>
      </c>
      <c r="W1040">
        <f t="shared" si="66"/>
        <v>6.4530420673254749</v>
      </c>
      <c r="X1040">
        <f t="shared" si="67"/>
        <v>7.3103109658153649</v>
      </c>
    </row>
    <row r="1041" spans="1:24" x14ac:dyDescent="0.25">
      <c r="A1041">
        <v>1050</v>
      </c>
      <c r="B1041" t="s">
        <v>1100</v>
      </c>
      <c r="C1041">
        <v>32300</v>
      </c>
      <c r="D1041">
        <v>589</v>
      </c>
      <c r="E1041">
        <f>'Raw counts'!E1041/'Raw counts'!E$1246*10000</f>
        <v>0</v>
      </c>
      <c r="F1041">
        <f>'Raw counts'!F1041/'Raw counts'!F$1246*10000</f>
        <v>0</v>
      </c>
      <c r="G1041">
        <f>'Raw counts'!G1041/'Raw counts'!G$1246*10000</f>
        <v>0</v>
      </c>
      <c r="H1041">
        <f>'Raw counts'!H1041/'Raw counts'!H$1246*10000</f>
        <v>0</v>
      </c>
      <c r="I1041">
        <f>'Raw counts'!I1041/'Raw counts'!I$1246*10000</f>
        <v>0</v>
      </c>
      <c r="J1041">
        <f>'Raw counts'!J1041/'Raw counts'!J$1246*10000</f>
        <v>0</v>
      </c>
      <c r="K1041">
        <f>'Raw counts'!K1041/'Raw counts'!K$1246*10000</f>
        <v>0</v>
      </c>
      <c r="L1041">
        <f>'Raw counts'!L1041/'Raw counts'!L$1246*10000</f>
        <v>0</v>
      </c>
      <c r="M1041">
        <f>'Raw counts'!M1041/'Raw counts'!M$1246*10000</f>
        <v>0</v>
      </c>
      <c r="N1041">
        <f>'Raw counts'!N1041/'Raw counts'!N$1246*10000</f>
        <v>0</v>
      </c>
      <c r="O1041">
        <f>'Raw counts'!O1041/'Raw counts'!O$1246*10000</f>
        <v>0</v>
      </c>
      <c r="P1041">
        <f>'Raw counts'!P1041/'Raw counts'!P$1246*10000</f>
        <v>0</v>
      </c>
      <c r="Q1041">
        <f>'Raw counts'!Q1041/'Raw counts'!Q$1246*10000</f>
        <v>0</v>
      </c>
      <c r="R1041">
        <f>'Raw counts'!R1041/'Raw counts'!R$1246*10000</f>
        <v>0</v>
      </c>
      <c r="S1041">
        <f>'Raw counts'!S1041/'Raw counts'!S$1246*10000</f>
        <v>0</v>
      </c>
      <c r="T1041">
        <f>'Raw counts'!T1041/'Raw counts'!T$1246*10000</f>
        <v>0</v>
      </c>
      <c r="U1041">
        <f t="shared" si="64"/>
        <v>0</v>
      </c>
      <c r="V1041" t="str">
        <f t="shared" si="65"/>
        <v/>
      </c>
      <c r="W1041">
        <f t="shared" si="66"/>
        <v>0</v>
      </c>
      <c r="X1041">
        <f t="shared" si="67"/>
        <v>0</v>
      </c>
    </row>
    <row r="1042" spans="1:24" x14ac:dyDescent="0.25">
      <c r="A1042">
        <v>1051</v>
      </c>
      <c r="B1042" t="s">
        <v>1101</v>
      </c>
      <c r="C1042">
        <v>109400</v>
      </c>
      <c r="D1042">
        <v>877</v>
      </c>
      <c r="E1042">
        <f>'Raw counts'!E1042/'Raw counts'!E$1246*10000</f>
        <v>0</v>
      </c>
      <c r="F1042">
        <f>'Raw counts'!F1042/'Raw counts'!F$1246*10000</f>
        <v>0</v>
      </c>
      <c r="G1042">
        <f>'Raw counts'!G1042/'Raw counts'!G$1246*10000</f>
        <v>0</v>
      </c>
      <c r="H1042">
        <f>'Raw counts'!H1042/'Raw counts'!H$1246*10000</f>
        <v>0</v>
      </c>
      <c r="I1042">
        <f>'Raw counts'!I1042/'Raw counts'!I$1246*10000</f>
        <v>0</v>
      </c>
      <c r="J1042">
        <f>'Raw counts'!J1042/'Raw counts'!J$1246*10000</f>
        <v>0</v>
      </c>
      <c r="K1042">
        <f>'Raw counts'!K1042/'Raw counts'!K$1246*10000</f>
        <v>0</v>
      </c>
      <c r="L1042">
        <f>'Raw counts'!L1042/'Raw counts'!L$1246*10000</f>
        <v>0</v>
      </c>
      <c r="M1042">
        <f>'Raw counts'!M1042/'Raw counts'!M$1246*10000</f>
        <v>0</v>
      </c>
      <c r="N1042">
        <f>'Raw counts'!N1042/'Raw counts'!N$1246*10000</f>
        <v>0</v>
      </c>
      <c r="O1042">
        <f>'Raw counts'!O1042/'Raw counts'!O$1246*10000</f>
        <v>0</v>
      </c>
      <c r="P1042">
        <f>'Raw counts'!P1042/'Raw counts'!P$1246*10000</f>
        <v>0</v>
      </c>
      <c r="Q1042">
        <f>'Raw counts'!Q1042/'Raw counts'!Q$1246*10000</f>
        <v>0</v>
      </c>
      <c r="R1042">
        <f>'Raw counts'!R1042/'Raw counts'!R$1246*10000</f>
        <v>0</v>
      </c>
      <c r="S1042">
        <f>'Raw counts'!S1042/'Raw counts'!S$1246*10000</f>
        <v>0</v>
      </c>
      <c r="T1042">
        <f>'Raw counts'!T1042/'Raw counts'!T$1246*10000</f>
        <v>0</v>
      </c>
      <c r="U1042">
        <f t="shared" si="64"/>
        <v>0</v>
      </c>
      <c r="V1042" t="str">
        <f t="shared" si="65"/>
        <v/>
      </c>
      <c r="W1042">
        <f t="shared" si="66"/>
        <v>0</v>
      </c>
      <c r="X1042">
        <f t="shared" si="67"/>
        <v>0</v>
      </c>
    </row>
    <row r="1043" spans="1:24" x14ac:dyDescent="0.25">
      <c r="A1043">
        <v>1052</v>
      </c>
      <c r="B1043" t="s">
        <v>452</v>
      </c>
      <c r="C1043">
        <v>83900</v>
      </c>
      <c r="D1043">
        <v>348</v>
      </c>
      <c r="E1043">
        <f>'Raw counts'!E1043/'Raw counts'!E$1246*10000</f>
        <v>7.9266978615255418E-2</v>
      </c>
      <c r="F1043">
        <f>'Raw counts'!F1043/'Raw counts'!F$1246*10000</f>
        <v>20.577443288084677</v>
      </c>
      <c r="G1043">
        <f>'Raw counts'!G1043/'Raw counts'!G$1246*10000</f>
        <v>16.007370928174609</v>
      </c>
      <c r="H1043">
        <f>'Raw counts'!H1043/'Raw counts'!H$1246*10000</f>
        <v>1.8094525802793797E-2</v>
      </c>
      <c r="I1043">
        <f>'Raw counts'!I1043/'Raw counts'!I$1246*10000</f>
        <v>9.0262916066180061</v>
      </c>
      <c r="J1043">
        <f>'Raw counts'!J1043/'Raw counts'!J$1246*10000</f>
        <v>0.18558362457989255</v>
      </c>
      <c r="K1043">
        <f>'Raw counts'!K1043/'Raw counts'!K$1246*10000</f>
        <v>4.2166254680659527</v>
      </c>
      <c r="L1043">
        <f>'Raw counts'!L1043/'Raw counts'!L$1246*10000</f>
        <v>15.975221109270512</v>
      </c>
      <c r="M1043">
        <f>'Raw counts'!M1043/'Raw counts'!M$1246*10000</f>
        <v>2.6256273160718226</v>
      </c>
      <c r="N1043">
        <f>'Raw counts'!N1043/'Raw counts'!N$1246*10000</f>
        <v>5.2760974753128815</v>
      </c>
      <c r="O1043">
        <f>'Raw counts'!O1043/'Raw counts'!O$1246*10000</f>
        <v>12.467273407305822</v>
      </c>
      <c r="P1043">
        <f>'Raw counts'!P1043/'Raw counts'!P$1246*10000</f>
        <v>1.0848712710660353</v>
      </c>
      <c r="Q1043">
        <f>'Raw counts'!Q1043/'Raw counts'!Q$1246*10000</f>
        <v>2.4246242453481246</v>
      </c>
      <c r="R1043">
        <f>'Raw counts'!R1043/'Raw counts'!R$1246*10000</f>
        <v>23.186890445409123</v>
      </c>
      <c r="S1043">
        <f>'Raw counts'!S1043/'Raw counts'!S$1246*10000</f>
        <v>24.193251594529482</v>
      </c>
      <c r="T1043">
        <f>'Raw counts'!T1043/'Raw counts'!T$1246*10000</f>
        <v>1.2491527263270199</v>
      </c>
      <c r="U1043">
        <f t="shared" si="64"/>
        <v>1</v>
      </c>
      <c r="V1043">
        <f t="shared" si="65"/>
        <v>0.47639817967385079</v>
      </c>
      <c r="W1043">
        <f t="shared" si="66"/>
        <v>7.3987622320596405</v>
      </c>
      <c r="X1043">
        <f t="shared" si="67"/>
        <v>10.76767728166427</v>
      </c>
    </row>
    <row r="1044" spans="1:24" x14ac:dyDescent="0.25">
      <c r="A1044">
        <v>1053</v>
      </c>
      <c r="B1044" t="s">
        <v>1102</v>
      </c>
      <c r="C1044">
        <v>18500</v>
      </c>
      <c r="D1044">
        <v>31</v>
      </c>
      <c r="E1044">
        <f>'Raw counts'!E1044/'Raw counts'!E$1246*10000</f>
        <v>0</v>
      </c>
      <c r="F1044">
        <f>'Raw counts'!F1044/'Raw counts'!F$1246*10000</f>
        <v>0</v>
      </c>
      <c r="G1044">
        <f>'Raw counts'!G1044/'Raw counts'!G$1246*10000</f>
        <v>0</v>
      </c>
      <c r="H1044">
        <f>'Raw counts'!H1044/'Raw counts'!H$1246*10000</f>
        <v>0</v>
      </c>
      <c r="I1044">
        <f>'Raw counts'!I1044/'Raw counts'!I$1246*10000</f>
        <v>0</v>
      </c>
      <c r="J1044">
        <f>'Raw counts'!J1044/'Raw counts'!J$1246*10000</f>
        <v>0</v>
      </c>
      <c r="K1044">
        <f>'Raw counts'!K1044/'Raw counts'!K$1246*10000</f>
        <v>0</v>
      </c>
      <c r="L1044">
        <f>'Raw counts'!L1044/'Raw counts'!L$1246*10000</f>
        <v>0</v>
      </c>
      <c r="M1044">
        <f>'Raw counts'!M1044/'Raw counts'!M$1246*10000</f>
        <v>0</v>
      </c>
      <c r="N1044">
        <f>'Raw counts'!N1044/'Raw counts'!N$1246*10000</f>
        <v>0</v>
      </c>
      <c r="O1044">
        <f>'Raw counts'!O1044/'Raw counts'!O$1246*10000</f>
        <v>0</v>
      </c>
      <c r="P1044">
        <f>'Raw counts'!P1044/'Raw counts'!P$1246*10000</f>
        <v>0</v>
      </c>
      <c r="Q1044">
        <f>'Raw counts'!Q1044/'Raw counts'!Q$1246*10000</f>
        <v>0</v>
      </c>
      <c r="R1044">
        <f>'Raw counts'!R1044/'Raw counts'!R$1246*10000</f>
        <v>0</v>
      </c>
      <c r="S1044">
        <f>'Raw counts'!S1044/'Raw counts'!S$1246*10000</f>
        <v>0</v>
      </c>
      <c r="T1044">
        <f>'Raw counts'!T1044/'Raw counts'!T$1246*10000</f>
        <v>0</v>
      </c>
      <c r="U1044">
        <f t="shared" si="64"/>
        <v>0</v>
      </c>
      <c r="V1044" t="str">
        <f t="shared" si="65"/>
        <v/>
      </c>
      <c r="W1044">
        <f t="shared" si="66"/>
        <v>0</v>
      </c>
      <c r="X1044">
        <f t="shared" si="67"/>
        <v>0</v>
      </c>
    </row>
    <row r="1045" spans="1:24" x14ac:dyDescent="0.25">
      <c r="A1045">
        <v>1054</v>
      </c>
      <c r="B1045" t="s">
        <v>453</v>
      </c>
      <c r="C1045">
        <v>8900</v>
      </c>
      <c r="D1045">
        <v>44</v>
      </c>
      <c r="E1045">
        <f>'Raw counts'!E1045/'Raw counts'!E$1246*10000</f>
        <v>18.503885320498689</v>
      </c>
      <c r="F1045">
        <f>'Raw counts'!F1045/'Raw counts'!F$1246*10000</f>
        <v>14.368324902625442</v>
      </c>
      <c r="G1045">
        <f>'Raw counts'!G1045/'Raw counts'!G$1246*10000</f>
        <v>6.9573548365021622</v>
      </c>
      <c r="H1045">
        <f>'Raw counts'!H1045/'Raw counts'!H$1246*10000</f>
        <v>9.0291683755941037</v>
      </c>
      <c r="I1045">
        <f>'Raw counts'!I1045/'Raw counts'!I$1246*10000</f>
        <v>11.839973528880476</v>
      </c>
      <c r="J1045">
        <f>'Raw counts'!J1045/'Raw counts'!J$1246*10000</f>
        <v>10.5483337583797</v>
      </c>
      <c r="K1045">
        <f>'Raw counts'!K1045/'Raw counts'!K$1246*10000</f>
        <v>23.123997525151669</v>
      </c>
      <c r="L1045">
        <f>'Raw counts'!L1045/'Raw counts'!L$1246*10000</f>
        <v>4.8027416328507524</v>
      </c>
      <c r="M1045">
        <f>'Raw counts'!M1045/'Raw counts'!M$1246*10000</f>
        <v>13.051413704240131</v>
      </c>
      <c r="N1045">
        <f>'Raw counts'!N1045/'Raw counts'!N$1246*10000</f>
        <v>4.7900379753583513</v>
      </c>
      <c r="O1045">
        <f>'Raw counts'!O1045/'Raw counts'!O$1246*10000</f>
        <v>6.6536335028351994</v>
      </c>
      <c r="P1045">
        <f>'Raw counts'!P1045/'Raw counts'!P$1246*10000</f>
        <v>10.828806815778409</v>
      </c>
      <c r="Q1045">
        <f>'Raw counts'!Q1045/'Raw counts'!Q$1246*10000</f>
        <v>9.0078765508527674</v>
      </c>
      <c r="R1045">
        <f>'Raw counts'!R1045/'Raw counts'!R$1246*10000</f>
        <v>16.526115936506436</v>
      </c>
      <c r="S1045">
        <f>'Raw counts'!S1045/'Raw counts'!S$1246*10000</f>
        <v>6.9131664397192836</v>
      </c>
      <c r="T1045">
        <f>'Raw counts'!T1045/'Raw counts'!T$1246*10000</f>
        <v>5.3856912626886269</v>
      </c>
      <c r="U1045">
        <f t="shared" si="64"/>
        <v>1</v>
      </c>
      <c r="V1045">
        <f t="shared" si="65"/>
        <v>0.38058968722464992</v>
      </c>
      <c r="W1045">
        <f t="shared" si="66"/>
        <v>11.701523156008147</v>
      </c>
      <c r="X1045">
        <f t="shared" si="67"/>
        <v>9.21921508473012</v>
      </c>
    </row>
    <row r="1046" spans="1:24" x14ac:dyDescent="0.25">
      <c r="A1046">
        <v>1055</v>
      </c>
      <c r="B1046" t="s">
        <v>1103</v>
      </c>
      <c r="C1046">
        <v>117200</v>
      </c>
      <c r="D1046">
        <v>1032</v>
      </c>
      <c r="E1046">
        <f>'Raw counts'!E1046/'Raw counts'!E$1246*10000</f>
        <v>0</v>
      </c>
      <c r="F1046">
        <f>'Raw counts'!F1046/'Raw counts'!F$1246*10000</f>
        <v>0</v>
      </c>
      <c r="G1046">
        <f>'Raw counts'!G1046/'Raw counts'!G$1246*10000</f>
        <v>0</v>
      </c>
      <c r="H1046">
        <f>'Raw counts'!H1046/'Raw counts'!H$1246*10000</f>
        <v>0</v>
      </c>
      <c r="I1046">
        <f>'Raw counts'!I1046/'Raw counts'!I$1246*10000</f>
        <v>0</v>
      </c>
      <c r="J1046">
        <f>'Raw counts'!J1046/'Raw counts'!J$1246*10000</f>
        <v>0</v>
      </c>
      <c r="K1046">
        <f>'Raw counts'!K1046/'Raw counts'!K$1246*10000</f>
        <v>0</v>
      </c>
      <c r="L1046">
        <f>'Raw counts'!L1046/'Raw counts'!L$1246*10000</f>
        <v>0</v>
      </c>
      <c r="M1046">
        <f>'Raw counts'!M1046/'Raw counts'!M$1246*10000</f>
        <v>0</v>
      </c>
      <c r="N1046">
        <f>'Raw counts'!N1046/'Raw counts'!N$1246*10000</f>
        <v>0</v>
      </c>
      <c r="O1046">
        <f>'Raw counts'!O1046/'Raw counts'!O$1246*10000</f>
        <v>0</v>
      </c>
      <c r="P1046">
        <f>'Raw counts'!P1046/'Raw counts'!P$1246*10000</f>
        <v>0</v>
      </c>
      <c r="Q1046">
        <f>'Raw counts'!Q1046/'Raw counts'!Q$1246*10000</f>
        <v>0</v>
      </c>
      <c r="R1046">
        <f>'Raw counts'!R1046/'Raw counts'!R$1246*10000</f>
        <v>0</v>
      </c>
      <c r="S1046">
        <f>'Raw counts'!S1046/'Raw counts'!S$1246*10000</f>
        <v>0</v>
      </c>
      <c r="T1046">
        <f>'Raw counts'!T1046/'Raw counts'!T$1246*10000</f>
        <v>0</v>
      </c>
      <c r="U1046">
        <f t="shared" si="64"/>
        <v>0</v>
      </c>
      <c r="V1046" t="str">
        <f t="shared" si="65"/>
        <v/>
      </c>
      <c r="W1046">
        <f t="shared" si="66"/>
        <v>0</v>
      </c>
      <c r="X1046">
        <f t="shared" si="67"/>
        <v>0</v>
      </c>
    </row>
    <row r="1047" spans="1:24" x14ac:dyDescent="0.25">
      <c r="A1047">
        <v>1056</v>
      </c>
      <c r="B1047" t="s">
        <v>1104</v>
      </c>
      <c r="C1047">
        <v>60200</v>
      </c>
      <c r="D1047">
        <v>1017</v>
      </c>
      <c r="E1047">
        <f>'Raw counts'!E1047/'Raw counts'!E$1246*10000</f>
        <v>0</v>
      </c>
      <c r="F1047">
        <f>'Raw counts'!F1047/'Raw counts'!F$1246*10000</f>
        <v>0</v>
      </c>
      <c r="G1047">
        <f>'Raw counts'!G1047/'Raw counts'!G$1246*10000</f>
        <v>0</v>
      </c>
      <c r="H1047">
        <f>'Raw counts'!H1047/'Raw counts'!H$1246*10000</f>
        <v>0</v>
      </c>
      <c r="I1047">
        <f>'Raw counts'!I1047/'Raw counts'!I$1246*10000</f>
        <v>0</v>
      </c>
      <c r="J1047">
        <f>'Raw counts'!J1047/'Raw counts'!J$1246*10000</f>
        <v>0</v>
      </c>
      <c r="K1047">
        <f>'Raw counts'!K1047/'Raw counts'!K$1246*10000</f>
        <v>0</v>
      </c>
      <c r="L1047">
        <f>'Raw counts'!L1047/'Raw counts'!L$1246*10000</f>
        <v>0</v>
      </c>
      <c r="M1047">
        <f>'Raw counts'!M1047/'Raw counts'!M$1246*10000</f>
        <v>0</v>
      </c>
      <c r="N1047">
        <f>'Raw counts'!N1047/'Raw counts'!N$1246*10000</f>
        <v>0</v>
      </c>
      <c r="O1047">
        <f>'Raw counts'!O1047/'Raw counts'!O$1246*10000</f>
        <v>0</v>
      </c>
      <c r="P1047">
        <f>'Raw counts'!P1047/'Raw counts'!P$1246*10000</f>
        <v>0</v>
      </c>
      <c r="Q1047">
        <f>'Raw counts'!Q1047/'Raw counts'!Q$1246*10000</f>
        <v>0</v>
      </c>
      <c r="R1047">
        <f>'Raw counts'!R1047/'Raw counts'!R$1246*10000</f>
        <v>0</v>
      </c>
      <c r="S1047">
        <f>'Raw counts'!S1047/'Raw counts'!S$1246*10000</f>
        <v>0</v>
      </c>
      <c r="T1047">
        <f>'Raw counts'!T1047/'Raw counts'!T$1246*10000</f>
        <v>0</v>
      </c>
      <c r="U1047">
        <f t="shared" si="64"/>
        <v>0</v>
      </c>
      <c r="V1047" t="str">
        <f t="shared" si="65"/>
        <v/>
      </c>
      <c r="W1047">
        <f t="shared" si="66"/>
        <v>0</v>
      </c>
      <c r="X1047">
        <f t="shared" si="67"/>
        <v>0</v>
      </c>
    </row>
    <row r="1048" spans="1:24" x14ac:dyDescent="0.25">
      <c r="A1048">
        <v>1057</v>
      </c>
      <c r="B1048" t="s">
        <v>1105</v>
      </c>
      <c r="C1048">
        <v>9100</v>
      </c>
      <c r="D1048">
        <v>315</v>
      </c>
      <c r="E1048">
        <f>'Raw counts'!E1048/'Raw counts'!E$1246*10000</f>
        <v>0</v>
      </c>
      <c r="F1048">
        <f>'Raw counts'!F1048/'Raw counts'!F$1246*10000</f>
        <v>0</v>
      </c>
      <c r="G1048">
        <f>'Raw counts'!G1048/'Raw counts'!G$1246*10000</f>
        <v>0</v>
      </c>
      <c r="H1048">
        <f>'Raw counts'!H1048/'Raw counts'!H$1246*10000</f>
        <v>0</v>
      </c>
      <c r="I1048">
        <f>'Raw counts'!I1048/'Raw counts'!I$1246*10000</f>
        <v>0</v>
      </c>
      <c r="J1048">
        <f>'Raw counts'!J1048/'Raw counts'!J$1246*10000</f>
        <v>0</v>
      </c>
      <c r="K1048">
        <f>'Raw counts'!K1048/'Raw counts'!K$1246*10000</f>
        <v>0</v>
      </c>
      <c r="L1048">
        <f>'Raw counts'!L1048/'Raw counts'!L$1246*10000</f>
        <v>0</v>
      </c>
      <c r="M1048">
        <f>'Raw counts'!M1048/'Raw counts'!M$1246*10000</f>
        <v>0</v>
      </c>
      <c r="N1048">
        <f>'Raw counts'!N1048/'Raw counts'!N$1246*10000</f>
        <v>0</v>
      </c>
      <c r="O1048">
        <f>'Raw counts'!O1048/'Raw counts'!O$1246*10000</f>
        <v>0</v>
      </c>
      <c r="P1048">
        <f>'Raw counts'!P1048/'Raw counts'!P$1246*10000</f>
        <v>0</v>
      </c>
      <c r="Q1048">
        <f>'Raw counts'!Q1048/'Raw counts'!Q$1246*10000</f>
        <v>0</v>
      </c>
      <c r="R1048">
        <f>'Raw counts'!R1048/'Raw counts'!R$1246*10000</f>
        <v>0</v>
      </c>
      <c r="S1048">
        <f>'Raw counts'!S1048/'Raw counts'!S$1246*10000</f>
        <v>0</v>
      </c>
      <c r="T1048">
        <f>'Raw counts'!T1048/'Raw counts'!T$1246*10000</f>
        <v>0</v>
      </c>
      <c r="U1048">
        <f t="shared" si="64"/>
        <v>0</v>
      </c>
      <c r="V1048" t="str">
        <f t="shared" si="65"/>
        <v/>
      </c>
      <c r="W1048">
        <f t="shared" si="66"/>
        <v>0</v>
      </c>
      <c r="X1048">
        <f t="shared" si="67"/>
        <v>0</v>
      </c>
    </row>
    <row r="1049" spans="1:24" x14ac:dyDescent="0.25">
      <c r="A1049">
        <v>1058</v>
      </c>
      <c r="B1049" t="s">
        <v>454</v>
      </c>
      <c r="C1049">
        <v>10200</v>
      </c>
      <c r="D1049">
        <v>677</v>
      </c>
      <c r="E1049">
        <f>'Raw counts'!E1049/'Raw counts'!E$1246*10000</f>
        <v>8.1100027495733205</v>
      </c>
      <c r="F1049">
        <f>'Raw counts'!F1049/'Raw counts'!F$1246*10000</f>
        <v>4.4998401683214082</v>
      </c>
      <c r="G1049">
        <f>'Raw counts'!G1049/'Raw counts'!G$1246*10000</f>
        <v>11.083170391719408</v>
      </c>
      <c r="H1049">
        <f>'Raw counts'!H1049/'Raw counts'!H$1246*10000</f>
        <v>11.441771815966611</v>
      </c>
      <c r="I1049">
        <f>'Raw counts'!I1049/'Raw counts'!I$1246*10000</f>
        <v>10.787656489954312</v>
      </c>
      <c r="J1049">
        <f>'Raw counts'!J1049/'Raw counts'!J$1246*10000</f>
        <v>20.509983800345548</v>
      </c>
      <c r="K1049">
        <f>'Raw counts'!K1049/'Raw counts'!K$1246*10000</f>
        <v>8.0931059053282546</v>
      </c>
      <c r="L1049">
        <f>'Raw counts'!L1049/'Raw counts'!L$1246*10000</f>
        <v>10.921488741369648</v>
      </c>
      <c r="M1049">
        <f>'Raw counts'!M1049/'Raw counts'!M$1246*10000</f>
        <v>21.550603425420675</v>
      </c>
      <c r="N1049">
        <f>'Raw counts'!N1049/'Raw counts'!N$1246*10000</f>
        <v>18.603535377291927</v>
      </c>
      <c r="O1049">
        <f>'Raw counts'!O1049/'Raw counts'!O$1246*10000</f>
        <v>22.472039265721808</v>
      </c>
      <c r="P1049">
        <f>'Raw counts'!P1049/'Raw counts'!P$1246*10000</f>
        <v>4.9814501942068867</v>
      </c>
      <c r="Q1049">
        <f>'Raw counts'!Q1049/'Raw counts'!Q$1246*10000</f>
        <v>5.7038291673353427</v>
      </c>
      <c r="R1049">
        <f>'Raw counts'!R1049/'Raw counts'!R$1246*10000</f>
        <v>19.720411807391148</v>
      </c>
      <c r="S1049">
        <f>'Raw counts'!S1049/'Raw counts'!S$1246*10000</f>
        <v>6.4941866554938725</v>
      </c>
      <c r="T1049">
        <f>'Raw counts'!T1049/'Raw counts'!T$1246*10000</f>
        <v>13.522248911769545</v>
      </c>
      <c r="U1049">
        <f t="shared" si="64"/>
        <v>1</v>
      </c>
      <c r="V1049">
        <f t="shared" si="65"/>
        <v>0.903755042196147</v>
      </c>
      <c r="W1049">
        <f t="shared" si="66"/>
        <v>12.560115886529113</v>
      </c>
      <c r="X1049">
        <f t="shared" si="67"/>
        <v>12.149027666986433</v>
      </c>
    </row>
    <row r="1050" spans="1:24" x14ac:dyDescent="0.25">
      <c r="A1050">
        <v>1059</v>
      </c>
      <c r="B1050" t="s">
        <v>1106</v>
      </c>
      <c r="C1050">
        <v>32400</v>
      </c>
      <c r="D1050">
        <v>589</v>
      </c>
      <c r="E1050">
        <f>'Raw counts'!E1050/'Raw counts'!E$1246*10000</f>
        <v>0</v>
      </c>
      <c r="F1050">
        <f>'Raw counts'!F1050/'Raw counts'!F$1246*10000</f>
        <v>0</v>
      </c>
      <c r="G1050">
        <f>'Raw counts'!G1050/'Raw counts'!G$1246*10000</f>
        <v>0</v>
      </c>
      <c r="H1050">
        <f>'Raw counts'!H1050/'Raw counts'!H$1246*10000</f>
        <v>0</v>
      </c>
      <c r="I1050">
        <f>'Raw counts'!I1050/'Raw counts'!I$1246*10000</f>
        <v>0</v>
      </c>
      <c r="J1050">
        <f>'Raw counts'!J1050/'Raw counts'!J$1246*10000</f>
        <v>0</v>
      </c>
      <c r="K1050">
        <f>'Raw counts'!K1050/'Raw counts'!K$1246*10000</f>
        <v>0</v>
      </c>
      <c r="L1050">
        <f>'Raw counts'!L1050/'Raw counts'!L$1246*10000</f>
        <v>0</v>
      </c>
      <c r="M1050">
        <f>'Raw counts'!M1050/'Raw counts'!M$1246*10000</f>
        <v>0</v>
      </c>
      <c r="N1050">
        <f>'Raw counts'!N1050/'Raw counts'!N$1246*10000</f>
        <v>0</v>
      </c>
      <c r="O1050">
        <f>'Raw counts'!O1050/'Raw counts'!O$1246*10000</f>
        <v>0</v>
      </c>
      <c r="P1050">
        <f>'Raw counts'!P1050/'Raw counts'!P$1246*10000</f>
        <v>0</v>
      </c>
      <c r="Q1050">
        <f>'Raw counts'!Q1050/'Raw counts'!Q$1246*10000</f>
        <v>0</v>
      </c>
      <c r="R1050">
        <f>'Raw counts'!R1050/'Raw counts'!R$1246*10000</f>
        <v>0</v>
      </c>
      <c r="S1050">
        <f>'Raw counts'!S1050/'Raw counts'!S$1246*10000</f>
        <v>0</v>
      </c>
      <c r="T1050">
        <f>'Raw counts'!T1050/'Raw counts'!T$1246*10000</f>
        <v>0</v>
      </c>
      <c r="U1050">
        <f t="shared" si="64"/>
        <v>0</v>
      </c>
      <c r="V1050" t="str">
        <f t="shared" si="65"/>
        <v/>
      </c>
      <c r="W1050">
        <f t="shared" si="66"/>
        <v>0</v>
      </c>
      <c r="X1050">
        <f t="shared" si="67"/>
        <v>0</v>
      </c>
    </row>
    <row r="1051" spans="1:24" x14ac:dyDescent="0.25">
      <c r="A1051">
        <v>1060</v>
      </c>
      <c r="B1051" t="s">
        <v>455</v>
      </c>
      <c r="C1051">
        <v>109500</v>
      </c>
      <c r="D1051">
        <v>877</v>
      </c>
      <c r="E1051">
        <f>'Raw counts'!E1051/'Raw counts'!E$1246*10000</f>
        <v>0</v>
      </c>
      <c r="F1051">
        <f>'Raw counts'!F1051/'Raw counts'!F$1246*10000</f>
        <v>0.41551514670753825</v>
      </c>
      <c r="G1051">
        <f>'Raw counts'!G1051/'Raw counts'!G$1246*10000</f>
        <v>0.16364412658914565</v>
      </c>
      <c r="H1051">
        <f>'Raw counts'!H1051/'Raw counts'!H$1246*10000</f>
        <v>0</v>
      </c>
      <c r="I1051">
        <f>'Raw counts'!I1051/'Raw counts'!I$1246*10000</f>
        <v>0.14631145995764847</v>
      </c>
      <c r="J1051">
        <f>'Raw counts'!J1051/'Raw counts'!J$1246*10000</f>
        <v>0</v>
      </c>
      <c r="K1051">
        <f>'Raw counts'!K1051/'Raw counts'!K$1246*10000</f>
        <v>0.23458277986458709</v>
      </c>
      <c r="L1051">
        <f>'Raw counts'!L1051/'Raw counts'!L$1246*10000</f>
        <v>0.14245420097438674</v>
      </c>
      <c r="M1051">
        <f>'Raw counts'!M1051/'Raw counts'!M$1246*10000</f>
        <v>0.57115918888575368</v>
      </c>
      <c r="N1051">
        <f>'Raw counts'!N1051/'Raw counts'!N$1246*10000</f>
        <v>1.5679338708210644E-2</v>
      </c>
      <c r="O1051">
        <f>'Raw counts'!O1051/'Raw counts'!O$1246*10000</f>
        <v>1.2997795679957134</v>
      </c>
      <c r="P1051">
        <f>'Raw counts'!P1051/'Raw counts'!P$1246*10000</f>
        <v>4.9764737204864001E-3</v>
      </c>
      <c r="Q1051">
        <f>'Raw counts'!Q1051/'Raw counts'!Q$1246*10000</f>
        <v>0</v>
      </c>
      <c r="R1051">
        <f>'Raw counts'!R1051/'Raw counts'!R$1246*10000</f>
        <v>5.1355239081747786E-2</v>
      </c>
      <c r="S1051">
        <f>'Raw counts'!S1051/'Raw counts'!S$1246*10000</f>
        <v>0.58883645350598313</v>
      </c>
      <c r="T1051">
        <f>'Raw counts'!T1051/'Raw counts'!T$1246*10000</f>
        <v>0.11604151009595268</v>
      </c>
      <c r="U1051">
        <f t="shared" si="64"/>
        <v>1</v>
      </c>
      <c r="V1051">
        <f t="shared" si="65"/>
        <v>0.34592418417809978</v>
      </c>
      <c r="W1051">
        <f t="shared" si="66"/>
        <v>0.16893462416872704</v>
      </c>
      <c r="X1051">
        <f t="shared" si="67"/>
        <v>0.3434982073999806</v>
      </c>
    </row>
    <row r="1052" spans="1:24" x14ac:dyDescent="0.25">
      <c r="A1052">
        <v>1061</v>
      </c>
      <c r="B1052" t="s">
        <v>456</v>
      </c>
      <c r="C1052">
        <v>82500</v>
      </c>
      <c r="D1052">
        <v>1100</v>
      </c>
      <c r="E1052">
        <f>'Raw counts'!E1052/'Raw counts'!E$1246*10000</f>
        <v>2.1451626087753501</v>
      </c>
      <c r="F1052">
        <f>'Raw counts'!F1052/'Raw counts'!F$1246*10000</f>
        <v>3.8907327373524034</v>
      </c>
      <c r="G1052">
        <f>'Raw counts'!G1052/'Raw counts'!G$1246*10000</f>
        <v>5.5986126945195576</v>
      </c>
      <c r="H1052">
        <f>'Raw counts'!H1052/'Raw counts'!H$1246*10000</f>
        <v>0.30157543004656323</v>
      </c>
      <c r="I1052">
        <f>'Raw counts'!I1052/'Raw counts'!I$1246*10000</f>
        <v>7.3493371809495729</v>
      </c>
      <c r="J1052">
        <f>'Raw counts'!J1052/'Raw counts'!J$1246*10000</f>
        <v>1.203300275501884</v>
      </c>
      <c r="K1052">
        <f>'Raw counts'!K1052/'Raw counts'!K$1246*10000</f>
        <v>2.6683791209596786</v>
      </c>
      <c r="L1052">
        <f>'Raw counts'!L1052/'Raw counts'!L$1246*10000</f>
        <v>3.1950442218541024</v>
      </c>
      <c r="M1052">
        <f>'Raw counts'!M1052/'Raw counts'!M$1246*10000</f>
        <v>1.0144469175732043</v>
      </c>
      <c r="N1052">
        <f>'Raw counts'!N1052/'Raw counts'!N$1246*10000</f>
        <v>4.4842908705482438</v>
      </c>
      <c r="O1052">
        <f>'Raw counts'!O1052/'Raw counts'!O$1246*10000</f>
        <v>3.147765484397782</v>
      </c>
      <c r="P1052">
        <f>'Raw counts'!P1052/'Raw counts'!P$1246*10000</f>
        <v>4.0060613449915525</v>
      </c>
      <c r="Q1052">
        <f>'Raw counts'!Q1052/'Raw counts'!Q$1246*10000</f>
        <v>3.3934802450261667</v>
      </c>
      <c r="R1052">
        <f>'Raw counts'!R1052/'Raw counts'!R$1246*10000</f>
        <v>4.0724704591825995</v>
      </c>
      <c r="S1052">
        <f>'Raw counts'!S1052/'Raw counts'!S$1246*10000</f>
        <v>3.2216148273548506</v>
      </c>
      <c r="T1052">
        <f>'Raw counts'!T1052/'Raw counts'!T$1246*10000</f>
        <v>0.1706492795528716</v>
      </c>
      <c r="U1052">
        <f t="shared" si="64"/>
        <v>1</v>
      </c>
      <c r="V1052">
        <f t="shared" si="65"/>
        <v>0.85939224685433013</v>
      </c>
      <c r="W1052">
        <f t="shared" si="66"/>
        <v>3.1850882058080559</v>
      </c>
      <c r="X1052">
        <f t="shared" si="67"/>
        <v>3.0020069400843039</v>
      </c>
    </row>
    <row r="1053" spans="1:24" x14ac:dyDescent="0.25">
      <c r="A1053">
        <v>1062</v>
      </c>
      <c r="B1053" t="s">
        <v>457</v>
      </c>
      <c r="C1053">
        <v>4800</v>
      </c>
      <c r="D1053">
        <v>329</v>
      </c>
      <c r="E1053">
        <f>'Raw counts'!E1053/'Raw counts'!E$1246*10000</f>
        <v>4.8699649986747549</v>
      </c>
      <c r="F1053">
        <f>'Raw counts'!F1053/'Raw counts'!F$1246*10000</f>
        <v>4.1740385191984526</v>
      </c>
      <c r="G1053">
        <f>'Raw counts'!G1053/'Raw counts'!G$1246*10000</f>
        <v>9.5905376007093235</v>
      </c>
      <c r="H1053">
        <f>'Raw counts'!H1053/'Raw counts'!H$1246*10000</f>
        <v>2.6779898188134816</v>
      </c>
      <c r="I1053">
        <f>'Raw counts'!I1053/'Raw counts'!I$1246*10000</f>
        <v>5.9312414921292875</v>
      </c>
      <c r="J1053">
        <f>'Raw counts'!J1053/'Raw counts'!J$1246*10000</f>
        <v>3.7535784713416978</v>
      </c>
      <c r="K1053">
        <f>'Raw counts'!K1053/'Raw counts'!K$1246*10000</f>
        <v>2.2637238256932655</v>
      </c>
      <c r="L1053">
        <f>'Raw counts'!L1053/'Raw counts'!L$1246*10000</f>
        <v>3.4121172900055492</v>
      </c>
      <c r="M1053">
        <f>'Raw counts'!M1053/'Raw counts'!M$1246*10000</f>
        <v>5.2683041601700866</v>
      </c>
      <c r="N1053">
        <f>'Raw counts'!N1053/'Raw counts'!N$1246*10000</f>
        <v>11.524313950534824</v>
      </c>
      <c r="O1053">
        <f>'Raw counts'!O1053/'Raw counts'!O$1246*10000</f>
        <v>4.5138603364749095</v>
      </c>
      <c r="P1053">
        <f>'Raw counts'!P1053/'Raw counts'!P$1246*10000</f>
        <v>4.3146027156617093</v>
      </c>
      <c r="Q1053">
        <f>'Raw counts'!Q1053/'Raw counts'!Q$1246*10000</f>
        <v>3.9449828909967439</v>
      </c>
      <c r="R1053">
        <f>'Raw counts'!R1053/'Raw counts'!R$1246*10000</f>
        <v>5.5360947730124108</v>
      </c>
      <c r="S1053">
        <f>'Raw counts'!S1053/'Raw counts'!S$1246*10000</f>
        <v>1.228629907796138</v>
      </c>
      <c r="T1053">
        <f>'Raw counts'!T1053/'Raw counts'!T$1246*10000</f>
        <v>6.4300648535522011</v>
      </c>
      <c r="U1053">
        <f t="shared" si="64"/>
        <v>1</v>
      </c>
      <c r="V1053">
        <f t="shared" si="65"/>
        <v>0.4653784649338456</v>
      </c>
      <c r="W1053">
        <f t="shared" si="66"/>
        <v>5.3465810127270732</v>
      </c>
      <c r="X1053">
        <f t="shared" si="67"/>
        <v>4.3280392462490189</v>
      </c>
    </row>
    <row r="1054" spans="1:24" x14ac:dyDescent="0.25">
      <c r="A1054">
        <v>1063</v>
      </c>
      <c r="B1054" t="s">
        <v>1107</v>
      </c>
      <c r="C1054">
        <v>117300</v>
      </c>
      <c r="D1054">
        <v>1032</v>
      </c>
      <c r="E1054">
        <f>'Raw counts'!E1054/'Raw counts'!E$1246*10000</f>
        <v>0</v>
      </c>
      <c r="F1054">
        <f>'Raw counts'!F1054/'Raw counts'!F$1246*10000</f>
        <v>0</v>
      </c>
      <c r="G1054">
        <f>'Raw counts'!G1054/'Raw counts'!G$1246*10000</f>
        <v>0</v>
      </c>
      <c r="H1054">
        <f>'Raw counts'!H1054/'Raw counts'!H$1246*10000</f>
        <v>0</v>
      </c>
      <c r="I1054">
        <f>'Raw counts'!I1054/'Raw counts'!I$1246*10000</f>
        <v>0</v>
      </c>
      <c r="J1054">
        <f>'Raw counts'!J1054/'Raw counts'!J$1246*10000</f>
        <v>0</v>
      </c>
      <c r="K1054">
        <f>'Raw counts'!K1054/'Raw counts'!K$1246*10000</f>
        <v>0</v>
      </c>
      <c r="L1054">
        <f>'Raw counts'!L1054/'Raw counts'!L$1246*10000</f>
        <v>0</v>
      </c>
      <c r="M1054">
        <f>'Raw counts'!M1054/'Raw counts'!M$1246*10000</f>
        <v>0</v>
      </c>
      <c r="N1054">
        <f>'Raw counts'!N1054/'Raw counts'!N$1246*10000</f>
        <v>0</v>
      </c>
      <c r="O1054">
        <f>'Raw counts'!O1054/'Raw counts'!O$1246*10000</f>
        <v>0</v>
      </c>
      <c r="P1054">
        <f>'Raw counts'!P1054/'Raw counts'!P$1246*10000</f>
        <v>0</v>
      </c>
      <c r="Q1054">
        <f>'Raw counts'!Q1054/'Raw counts'!Q$1246*10000</f>
        <v>0</v>
      </c>
      <c r="R1054">
        <f>'Raw counts'!R1054/'Raw counts'!R$1246*10000</f>
        <v>0</v>
      </c>
      <c r="S1054">
        <f>'Raw counts'!S1054/'Raw counts'!S$1246*10000</f>
        <v>0</v>
      </c>
      <c r="T1054">
        <f>'Raw counts'!T1054/'Raw counts'!T$1246*10000</f>
        <v>0</v>
      </c>
      <c r="U1054">
        <f t="shared" si="64"/>
        <v>0</v>
      </c>
      <c r="V1054" t="str">
        <f t="shared" si="65"/>
        <v/>
      </c>
      <c r="W1054">
        <f t="shared" si="66"/>
        <v>0</v>
      </c>
      <c r="X1054">
        <f t="shared" si="67"/>
        <v>0</v>
      </c>
    </row>
    <row r="1055" spans="1:24" x14ac:dyDescent="0.25">
      <c r="A1055">
        <v>1064</v>
      </c>
      <c r="B1055" t="s">
        <v>1108</v>
      </c>
      <c r="C1055">
        <v>60600</v>
      </c>
      <c r="D1055">
        <v>1017</v>
      </c>
      <c r="E1055">
        <f>'Raw counts'!E1055/'Raw counts'!E$1246*10000</f>
        <v>0</v>
      </c>
      <c r="F1055">
        <f>'Raw counts'!F1055/'Raw counts'!F$1246*10000</f>
        <v>0</v>
      </c>
      <c r="G1055">
        <f>'Raw counts'!G1055/'Raw counts'!G$1246*10000</f>
        <v>0</v>
      </c>
      <c r="H1055">
        <f>'Raw counts'!H1055/'Raw counts'!H$1246*10000</f>
        <v>0</v>
      </c>
      <c r="I1055">
        <f>'Raw counts'!I1055/'Raw counts'!I$1246*10000</f>
        <v>0</v>
      </c>
      <c r="J1055">
        <f>'Raw counts'!J1055/'Raw counts'!J$1246*10000</f>
        <v>0</v>
      </c>
      <c r="K1055">
        <f>'Raw counts'!K1055/'Raw counts'!K$1246*10000</f>
        <v>0</v>
      </c>
      <c r="L1055">
        <f>'Raw counts'!L1055/'Raw counts'!L$1246*10000</f>
        <v>0</v>
      </c>
      <c r="M1055">
        <f>'Raw counts'!M1055/'Raw counts'!M$1246*10000</f>
        <v>0</v>
      </c>
      <c r="N1055">
        <f>'Raw counts'!N1055/'Raw counts'!N$1246*10000</f>
        <v>0</v>
      </c>
      <c r="O1055">
        <f>'Raw counts'!O1055/'Raw counts'!O$1246*10000</f>
        <v>0</v>
      </c>
      <c r="P1055">
        <f>'Raw counts'!P1055/'Raw counts'!P$1246*10000</f>
        <v>0</v>
      </c>
      <c r="Q1055">
        <f>'Raw counts'!Q1055/'Raw counts'!Q$1246*10000</f>
        <v>0</v>
      </c>
      <c r="R1055">
        <f>'Raw counts'!R1055/'Raw counts'!R$1246*10000</f>
        <v>0</v>
      </c>
      <c r="S1055">
        <f>'Raw counts'!S1055/'Raw counts'!S$1246*10000</f>
        <v>0</v>
      </c>
      <c r="T1055">
        <f>'Raw counts'!T1055/'Raw counts'!T$1246*10000</f>
        <v>0</v>
      </c>
      <c r="U1055">
        <f t="shared" si="64"/>
        <v>0</v>
      </c>
      <c r="V1055" t="str">
        <f t="shared" si="65"/>
        <v/>
      </c>
      <c r="W1055">
        <f t="shared" si="66"/>
        <v>0</v>
      </c>
      <c r="X1055">
        <f t="shared" si="67"/>
        <v>0</v>
      </c>
    </row>
    <row r="1056" spans="1:24" x14ac:dyDescent="0.25">
      <c r="A1056">
        <v>1065</v>
      </c>
      <c r="B1056" t="s">
        <v>1109</v>
      </c>
      <c r="C1056">
        <v>84600</v>
      </c>
      <c r="D1056">
        <v>343</v>
      </c>
      <c r="E1056">
        <f>'Raw counts'!E1056/'Raw counts'!E$1246*10000</f>
        <v>0</v>
      </c>
      <c r="F1056">
        <f>'Raw counts'!F1056/'Raw counts'!F$1246*10000</f>
        <v>0</v>
      </c>
      <c r="G1056">
        <f>'Raw counts'!G1056/'Raw counts'!G$1246*10000</f>
        <v>0</v>
      </c>
      <c r="H1056">
        <f>'Raw counts'!H1056/'Raw counts'!H$1246*10000</f>
        <v>0</v>
      </c>
      <c r="I1056">
        <f>'Raw counts'!I1056/'Raw counts'!I$1246*10000</f>
        <v>0</v>
      </c>
      <c r="J1056">
        <f>'Raw counts'!J1056/'Raw counts'!J$1246*10000</f>
        <v>0</v>
      </c>
      <c r="K1056">
        <f>'Raw counts'!K1056/'Raw counts'!K$1246*10000</f>
        <v>0</v>
      </c>
      <c r="L1056">
        <f>'Raw counts'!L1056/'Raw counts'!L$1246*10000</f>
        <v>0</v>
      </c>
      <c r="M1056">
        <f>'Raw counts'!M1056/'Raw counts'!M$1246*10000</f>
        <v>0</v>
      </c>
      <c r="N1056">
        <f>'Raw counts'!N1056/'Raw counts'!N$1246*10000</f>
        <v>0</v>
      </c>
      <c r="O1056">
        <f>'Raw counts'!O1056/'Raw counts'!O$1246*10000</f>
        <v>0</v>
      </c>
      <c r="P1056">
        <f>'Raw counts'!P1056/'Raw counts'!P$1246*10000</f>
        <v>0</v>
      </c>
      <c r="Q1056">
        <f>'Raw counts'!Q1056/'Raw counts'!Q$1246*10000</f>
        <v>0</v>
      </c>
      <c r="R1056">
        <f>'Raw counts'!R1056/'Raw counts'!R$1246*10000</f>
        <v>0</v>
      </c>
      <c r="S1056">
        <f>'Raw counts'!S1056/'Raw counts'!S$1246*10000</f>
        <v>0</v>
      </c>
      <c r="T1056">
        <f>'Raw counts'!T1056/'Raw counts'!T$1246*10000</f>
        <v>0</v>
      </c>
      <c r="U1056">
        <f t="shared" si="64"/>
        <v>0</v>
      </c>
      <c r="V1056" t="str">
        <f t="shared" si="65"/>
        <v/>
      </c>
      <c r="W1056">
        <f t="shared" si="66"/>
        <v>0</v>
      </c>
      <c r="X1056">
        <f t="shared" si="67"/>
        <v>0</v>
      </c>
    </row>
    <row r="1057" spans="1:24" x14ac:dyDescent="0.25">
      <c r="A1057">
        <v>1066</v>
      </c>
      <c r="B1057" t="s">
        <v>458</v>
      </c>
      <c r="C1057">
        <v>15000</v>
      </c>
      <c r="D1057">
        <v>394</v>
      </c>
      <c r="E1057">
        <f>'Raw counts'!E1057/'Raw counts'!E$1246*10000</f>
        <v>10.507828852684797</v>
      </c>
      <c r="F1057">
        <f>'Raw counts'!F1057/'Raw counts'!F$1246*10000</f>
        <v>9.2593773033350288</v>
      </c>
      <c r="G1057">
        <f>'Raw counts'!G1057/'Raw counts'!G$1246*10000</f>
        <v>3.4018142678834518</v>
      </c>
      <c r="H1057">
        <f>'Raw counts'!H1057/'Raw counts'!H$1246*10000</f>
        <v>0.65140292890057661</v>
      </c>
      <c r="I1057">
        <f>'Raw counts'!I1057/'Raw counts'!I$1246*10000</f>
        <v>1.6544449702903328</v>
      </c>
      <c r="J1057">
        <f>'Raw counts'!J1057/'Raw counts'!J$1246*10000</f>
        <v>5.0107578636570986</v>
      </c>
      <c r="K1057">
        <f>'Raw counts'!K1057/'Raw counts'!K$1246*10000</f>
        <v>7.9816790848925754</v>
      </c>
      <c r="L1057">
        <f>'Raw counts'!L1057/'Raw counts'!L$1246*10000</f>
        <v>1.6890998115534428</v>
      </c>
      <c r="M1057">
        <f>'Raw counts'!M1057/'Raw counts'!M$1246*10000</f>
        <v>9.1811708422381599</v>
      </c>
      <c r="N1057">
        <f>'Raw counts'!N1057/'Raw counts'!N$1246*10000</f>
        <v>4.5548478947351914</v>
      </c>
      <c r="O1057">
        <f>'Raw counts'!O1057/'Raw counts'!O$1246*10000</f>
        <v>2.4271393973797504</v>
      </c>
      <c r="P1057">
        <f>'Raw counts'!P1057/'Raw counts'!P$1246*10000</f>
        <v>1.6671186963629443</v>
      </c>
      <c r="Q1057">
        <f>'Raw counts'!Q1057/'Raw counts'!Q$1246*10000</f>
        <v>1.2272175995921861</v>
      </c>
      <c r="R1057">
        <f>'Raw counts'!R1057/'Raw counts'!R$1246*10000</f>
        <v>3.5178338770997231</v>
      </c>
      <c r="S1057">
        <f>'Raw counts'!S1057/'Raw counts'!S$1246*10000</f>
        <v>3.1536721596426216</v>
      </c>
      <c r="T1057">
        <f>'Raw counts'!T1057/'Raw counts'!T$1246*10000</f>
        <v>5.1467822713146072</v>
      </c>
      <c r="U1057">
        <f t="shared" si="64"/>
        <v>1</v>
      </c>
      <c r="V1057">
        <f t="shared" si="65"/>
        <v>0.12598235436371819</v>
      </c>
      <c r="W1057">
        <f t="shared" si="66"/>
        <v>5.3892423820170645</v>
      </c>
      <c r="X1057">
        <f t="shared" si="67"/>
        <v>2.8566273335653052</v>
      </c>
    </row>
    <row r="1058" spans="1:24" x14ac:dyDescent="0.25">
      <c r="A1058">
        <v>1067</v>
      </c>
      <c r="B1058" t="s">
        <v>1110</v>
      </c>
      <c r="C1058">
        <v>32700</v>
      </c>
      <c r="D1058">
        <v>589</v>
      </c>
      <c r="E1058">
        <f>'Raw counts'!E1058/'Raw counts'!E$1246*10000</f>
        <v>0</v>
      </c>
      <c r="F1058">
        <f>'Raw counts'!F1058/'Raw counts'!F$1246*10000</f>
        <v>0</v>
      </c>
      <c r="G1058">
        <f>'Raw counts'!G1058/'Raw counts'!G$1246*10000</f>
        <v>0</v>
      </c>
      <c r="H1058">
        <f>'Raw counts'!H1058/'Raw counts'!H$1246*10000</f>
        <v>0</v>
      </c>
      <c r="I1058">
        <f>'Raw counts'!I1058/'Raw counts'!I$1246*10000</f>
        <v>0</v>
      </c>
      <c r="J1058">
        <f>'Raw counts'!J1058/'Raw counts'!J$1246*10000</f>
        <v>0</v>
      </c>
      <c r="K1058">
        <f>'Raw counts'!K1058/'Raw counts'!K$1246*10000</f>
        <v>0</v>
      </c>
      <c r="L1058">
        <f>'Raw counts'!L1058/'Raw counts'!L$1246*10000</f>
        <v>0</v>
      </c>
      <c r="M1058">
        <f>'Raw counts'!M1058/'Raw counts'!M$1246*10000</f>
        <v>0</v>
      </c>
      <c r="N1058">
        <f>'Raw counts'!N1058/'Raw counts'!N$1246*10000</f>
        <v>0</v>
      </c>
      <c r="O1058">
        <f>'Raw counts'!O1058/'Raw counts'!O$1246*10000</f>
        <v>0</v>
      </c>
      <c r="P1058">
        <f>'Raw counts'!P1058/'Raw counts'!P$1246*10000</f>
        <v>0</v>
      </c>
      <c r="Q1058">
        <f>'Raw counts'!Q1058/'Raw counts'!Q$1246*10000</f>
        <v>0</v>
      </c>
      <c r="R1058">
        <f>'Raw counts'!R1058/'Raw counts'!R$1246*10000</f>
        <v>0</v>
      </c>
      <c r="S1058">
        <f>'Raw counts'!S1058/'Raw counts'!S$1246*10000</f>
        <v>0</v>
      </c>
      <c r="T1058">
        <f>'Raw counts'!T1058/'Raw counts'!T$1246*10000</f>
        <v>0</v>
      </c>
      <c r="U1058">
        <f t="shared" si="64"/>
        <v>0</v>
      </c>
      <c r="V1058" t="str">
        <f t="shared" si="65"/>
        <v/>
      </c>
      <c r="W1058">
        <f t="shared" si="66"/>
        <v>0</v>
      </c>
      <c r="X1058">
        <f t="shared" si="67"/>
        <v>0</v>
      </c>
    </row>
    <row r="1059" spans="1:24" x14ac:dyDescent="0.25">
      <c r="A1059">
        <v>1068</v>
      </c>
      <c r="B1059" t="s">
        <v>1111</v>
      </c>
      <c r="C1059">
        <v>114800</v>
      </c>
      <c r="D1059">
        <v>824</v>
      </c>
      <c r="E1059">
        <f>'Raw counts'!E1059/'Raw counts'!E$1246*10000</f>
        <v>0</v>
      </c>
      <c r="F1059">
        <f>'Raw counts'!F1059/'Raw counts'!F$1246*10000</f>
        <v>0</v>
      </c>
      <c r="G1059">
        <f>'Raw counts'!G1059/'Raw counts'!G$1246*10000</f>
        <v>0</v>
      </c>
      <c r="H1059">
        <f>'Raw counts'!H1059/'Raw counts'!H$1246*10000</f>
        <v>0</v>
      </c>
      <c r="I1059">
        <f>'Raw counts'!I1059/'Raw counts'!I$1246*10000</f>
        <v>0</v>
      </c>
      <c r="J1059">
        <f>'Raw counts'!J1059/'Raw counts'!J$1246*10000</f>
        <v>0</v>
      </c>
      <c r="K1059">
        <f>'Raw counts'!K1059/'Raw counts'!K$1246*10000</f>
        <v>0</v>
      </c>
      <c r="L1059">
        <f>'Raw counts'!L1059/'Raw counts'!L$1246*10000</f>
        <v>0</v>
      </c>
      <c r="M1059">
        <f>'Raw counts'!M1059/'Raw counts'!M$1246*10000</f>
        <v>0</v>
      </c>
      <c r="N1059">
        <f>'Raw counts'!N1059/'Raw counts'!N$1246*10000</f>
        <v>0</v>
      </c>
      <c r="O1059">
        <f>'Raw counts'!O1059/'Raw counts'!O$1246*10000</f>
        <v>0</v>
      </c>
      <c r="P1059">
        <f>'Raw counts'!P1059/'Raw counts'!P$1246*10000</f>
        <v>0</v>
      </c>
      <c r="Q1059">
        <f>'Raw counts'!Q1059/'Raw counts'!Q$1246*10000</f>
        <v>0</v>
      </c>
      <c r="R1059">
        <f>'Raw counts'!R1059/'Raw counts'!R$1246*10000</f>
        <v>0</v>
      </c>
      <c r="S1059">
        <f>'Raw counts'!S1059/'Raw counts'!S$1246*10000</f>
        <v>0</v>
      </c>
      <c r="T1059">
        <f>'Raw counts'!T1059/'Raw counts'!T$1246*10000</f>
        <v>0</v>
      </c>
      <c r="U1059">
        <f t="shared" si="64"/>
        <v>0</v>
      </c>
      <c r="V1059" t="str">
        <f t="shared" si="65"/>
        <v/>
      </c>
      <c r="W1059">
        <f t="shared" si="66"/>
        <v>0</v>
      </c>
      <c r="X1059">
        <f t="shared" si="67"/>
        <v>0</v>
      </c>
    </row>
    <row r="1060" spans="1:24" x14ac:dyDescent="0.25">
      <c r="A1060">
        <v>1069</v>
      </c>
      <c r="B1060" t="s">
        <v>1112</v>
      </c>
      <c r="C1060">
        <v>95600</v>
      </c>
      <c r="D1060">
        <v>370</v>
      </c>
      <c r="E1060">
        <f>'Raw counts'!E1060/'Raw counts'!E$1246*10000</f>
        <v>0</v>
      </c>
      <c r="F1060">
        <f>'Raw counts'!F1060/'Raw counts'!F$1246*10000</f>
        <v>0</v>
      </c>
      <c r="G1060">
        <f>'Raw counts'!G1060/'Raw counts'!G$1246*10000</f>
        <v>0</v>
      </c>
      <c r="H1060">
        <f>'Raw counts'!H1060/'Raw counts'!H$1246*10000</f>
        <v>0</v>
      </c>
      <c r="I1060">
        <f>'Raw counts'!I1060/'Raw counts'!I$1246*10000</f>
        <v>0</v>
      </c>
      <c r="J1060">
        <f>'Raw counts'!J1060/'Raw counts'!J$1246*10000</f>
        <v>0</v>
      </c>
      <c r="K1060">
        <f>'Raw counts'!K1060/'Raw counts'!K$1246*10000</f>
        <v>0</v>
      </c>
      <c r="L1060">
        <f>'Raw counts'!L1060/'Raw counts'!L$1246*10000</f>
        <v>0</v>
      </c>
      <c r="M1060">
        <f>'Raw counts'!M1060/'Raw counts'!M$1246*10000</f>
        <v>0</v>
      </c>
      <c r="N1060">
        <f>'Raw counts'!N1060/'Raw counts'!N$1246*10000</f>
        <v>0</v>
      </c>
      <c r="O1060">
        <f>'Raw counts'!O1060/'Raw counts'!O$1246*10000</f>
        <v>0</v>
      </c>
      <c r="P1060">
        <f>'Raw counts'!P1060/'Raw counts'!P$1246*10000</f>
        <v>0</v>
      </c>
      <c r="Q1060">
        <f>'Raw counts'!Q1060/'Raw counts'!Q$1246*10000</f>
        <v>0</v>
      </c>
      <c r="R1060">
        <f>'Raw counts'!R1060/'Raw counts'!R$1246*10000</f>
        <v>0</v>
      </c>
      <c r="S1060">
        <f>'Raw counts'!S1060/'Raw counts'!S$1246*10000</f>
        <v>0</v>
      </c>
      <c r="T1060">
        <f>'Raw counts'!T1060/'Raw counts'!T$1246*10000</f>
        <v>0</v>
      </c>
      <c r="U1060">
        <f t="shared" si="64"/>
        <v>0</v>
      </c>
      <c r="V1060" t="str">
        <f t="shared" si="65"/>
        <v/>
      </c>
      <c r="W1060">
        <f t="shared" si="66"/>
        <v>0</v>
      </c>
      <c r="X1060">
        <f t="shared" si="67"/>
        <v>0</v>
      </c>
    </row>
    <row r="1061" spans="1:24" x14ac:dyDescent="0.25">
      <c r="A1061">
        <v>1070</v>
      </c>
      <c r="B1061" t="s">
        <v>1113</v>
      </c>
      <c r="C1061">
        <v>4600</v>
      </c>
      <c r="D1061">
        <v>329</v>
      </c>
      <c r="E1061">
        <f>'Raw counts'!E1061/'Raw counts'!E$1246*10000</f>
        <v>77.706409973767578</v>
      </c>
      <c r="F1061">
        <f>'Raw counts'!F1061/'Raw counts'!F$1246*10000</f>
        <v>85.35058854415297</v>
      </c>
      <c r="G1061">
        <f>'Raw counts'!G1061/'Raw counts'!G$1246*10000</f>
        <v>79.243428572562038</v>
      </c>
      <c r="H1061">
        <f>'Raw counts'!H1061/'Raw counts'!H$1246*10000</f>
        <v>57.637096190499172</v>
      </c>
      <c r="I1061">
        <f>'Raw counts'!I1061/'Raw counts'!I$1246*10000</f>
        <v>57.663597314847067</v>
      </c>
      <c r="J1061">
        <f>'Raw counts'!J1061/'Raw counts'!J$1246*10000</f>
        <v>29.028870825416096</v>
      </c>
      <c r="K1061">
        <f>'Raw counts'!K1061/'Raw counts'!K$1246*10000</f>
        <v>51.250472830915662</v>
      </c>
      <c r="L1061">
        <f>'Raw counts'!L1061/'Raw counts'!L$1246*10000</f>
        <v>28.979254598218098</v>
      </c>
      <c r="M1061">
        <f>'Raw counts'!M1061/'Raw counts'!M$1246*10000</f>
        <v>53.356497958745258</v>
      </c>
      <c r="N1061">
        <f>'Raw counts'!N1061/'Raw counts'!N$1246*10000</f>
        <v>47.00665744721551</v>
      </c>
      <c r="O1061">
        <f>'Raw counts'!O1061/'Raw counts'!O$1246*10000</f>
        <v>64.148984801421093</v>
      </c>
      <c r="P1061">
        <f>'Raw counts'!P1061/'Raw counts'!P$1246*10000</f>
        <v>32.785008870564404</v>
      </c>
      <c r="Q1061">
        <f>'Raw counts'!Q1061/'Raw counts'!Q$1246*10000</f>
        <v>43.519024108615213</v>
      </c>
      <c r="R1061">
        <f>'Raw counts'!R1061/'Raw counts'!R$1246*10000</f>
        <v>69.509316097145629</v>
      </c>
      <c r="S1061">
        <f>'Raw counts'!S1061/'Raw counts'!S$1246*10000</f>
        <v>40.437211066728189</v>
      </c>
      <c r="T1061">
        <f>'Raw counts'!T1061/'Raw counts'!T$1246*10000</f>
        <v>53.652133491422823</v>
      </c>
      <c r="U1061">
        <f t="shared" si="64"/>
        <v>1</v>
      </c>
      <c r="V1061">
        <f t="shared" si="65"/>
        <v>0.52252021907361268</v>
      </c>
      <c r="W1061">
        <f t="shared" si="66"/>
        <v>56.722287425633944</v>
      </c>
      <c r="X1061">
        <f t="shared" si="67"/>
        <v>50.675279739316231</v>
      </c>
    </row>
    <row r="1062" spans="1:24" x14ac:dyDescent="0.25">
      <c r="A1062">
        <v>1071</v>
      </c>
      <c r="B1062" t="s">
        <v>1114</v>
      </c>
      <c r="C1062">
        <v>117400</v>
      </c>
      <c r="D1062">
        <v>1032</v>
      </c>
      <c r="E1062">
        <f>'Raw counts'!E1062/'Raw counts'!E$1246*10000</f>
        <v>0</v>
      </c>
      <c r="F1062">
        <f>'Raw counts'!F1062/'Raw counts'!F$1246*10000</f>
        <v>0</v>
      </c>
      <c r="G1062">
        <f>'Raw counts'!G1062/'Raw counts'!G$1246*10000</f>
        <v>0</v>
      </c>
      <c r="H1062">
        <f>'Raw counts'!H1062/'Raw counts'!H$1246*10000</f>
        <v>0</v>
      </c>
      <c r="I1062">
        <f>'Raw counts'!I1062/'Raw counts'!I$1246*10000</f>
        <v>0</v>
      </c>
      <c r="J1062">
        <f>'Raw counts'!J1062/'Raw counts'!J$1246*10000</f>
        <v>0</v>
      </c>
      <c r="K1062">
        <f>'Raw counts'!K1062/'Raw counts'!K$1246*10000</f>
        <v>0</v>
      </c>
      <c r="L1062">
        <f>'Raw counts'!L1062/'Raw counts'!L$1246*10000</f>
        <v>0</v>
      </c>
      <c r="M1062">
        <f>'Raw counts'!M1062/'Raw counts'!M$1246*10000</f>
        <v>0</v>
      </c>
      <c r="N1062">
        <f>'Raw counts'!N1062/'Raw counts'!N$1246*10000</f>
        <v>0</v>
      </c>
      <c r="O1062">
        <f>'Raw counts'!O1062/'Raw counts'!O$1246*10000</f>
        <v>0</v>
      </c>
      <c r="P1062">
        <f>'Raw counts'!P1062/'Raw counts'!P$1246*10000</f>
        <v>0</v>
      </c>
      <c r="Q1062">
        <f>'Raw counts'!Q1062/'Raw counts'!Q$1246*10000</f>
        <v>0</v>
      </c>
      <c r="R1062">
        <f>'Raw counts'!R1062/'Raw counts'!R$1246*10000</f>
        <v>0</v>
      </c>
      <c r="S1062">
        <f>'Raw counts'!S1062/'Raw counts'!S$1246*10000</f>
        <v>0</v>
      </c>
      <c r="T1062">
        <f>'Raw counts'!T1062/'Raw counts'!T$1246*10000</f>
        <v>0</v>
      </c>
      <c r="U1062">
        <f t="shared" si="64"/>
        <v>0</v>
      </c>
      <c r="V1062" t="str">
        <f t="shared" si="65"/>
        <v/>
      </c>
      <c r="W1062">
        <f t="shared" si="66"/>
        <v>0</v>
      </c>
      <c r="X1062">
        <f t="shared" si="67"/>
        <v>0</v>
      </c>
    </row>
    <row r="1063" spans="1:24" x14ac:dyDescent="0.25">
      <c r="A1063">
        <v>1072</v>
      </c>
      <c r="B1063" t="s">
        <v>1115</v>
      </c>
      <c r="C1063">
        <v>65200</v>
      </c>
      <c r="D1063">
        <v>475</v>
      </c>
      <c r="E1063">
        <f>'Raw counts'!E1063/'Raw counts'!E$1246*10000</f>
        <v>0</v>
      </c>
      <c r="F1063">
        <f>'Raw counts'!F1063/'Raw counts'!F$1246*10000</f>
        <v>0</v>
      </c>
      <c r="G1063">
        <f>'Raw counts'!G1063/'Raw counts'!G$1246*10000</f>
        <v>0</v>
      </c>
      <c r="H1063">
        <f>'Raw counts'!H1063/'Raw counts'!H$1246*10000</f>
        <v>0</v>
      </c>
      <c r="I1063">
        <f>'Raw counts'!I1063/'Raw counts'!I$1246*10000</f>
        <v>0</v>
      </c>
      <c r="J1063">
        <f>'Raw counts'!J1063/'Raw counts'!J$1246*10000</f>
        <v>0</v>
      </c>
      <c r="K1063">
        <f>'Raw counts'!K1063/'Raw counts'!K$1246*10000</f>
        <v>0</v>
      </c>
      <c r="L1063">
        <f>'Raw counts'!L1063/'Raw counts'!L$1246*10000</f>
        <v>0</v>
      </c>
      <c r="M1063">
        <f>'Raw counts'!M1063/'Raw counts'!M$1246*10000</f>
        <v>0</v>
      </c>
      <c r="N1063">
        <f>'Raw counts'!N1063/'Raw counts'!N$1246*10000</f>
        <v>0</v>
      </c>
      <c r="O1063">
        <f>'Raw counts'!O1063/'Raw counts'!O$1246*10000</f>
        <v>0</v>
      </c>
      <c r="P1063">
        <f>'Raw counts'!P1063/'Raw counts'!P$1246*10000</f>
        <v>0</v>
      </c>
      <c r="Q1063">
        <f>'Raw counts'!Q1063/'Raw counts'!Q$1246*10000</f>
        <v>0</v>
      </c>
      <c r="R1063">
        <f>'Raw counts'!R1063/'Raw counts'!R$1246*10000</f>
        <v>0</v>
      </c>
      <c r="S1063">
        <f>'Raw counts'!S1063/'Raw counts'!S$1246*10000</f>
        <v>0</v>
      </c>
      <c r="T1063">
        <f>'Raw counts'!T1063/'Raw counts'!T$1246*10000</f>
        <v>0</v>
      </c>
      <c r="U1063">
        <f t="shared" si="64"/>
        <v>0</v>
      </c>
      <c r="V1063" t="str">
        <f t="shared" si="65"/>
        <v/>
      </c>
      <c r="W1063">
        <f t="shared" si="66"/>
        <v>0</v>
      </c>
      <c r="X1063">
        <f t="shared" si="67"/>
        <v>0</v>
      </c>
    </row>
    <row r="1064" spans="1:24" x14ac:dyDescent="0.25">
      <c r="A1064">
        <v>1073</v>
      </c>
      <c r="B1064" t="s">
        <v>1116</v>
      </c>
      <c r="C1064">
        <v>59600</v>
      </c>
      <c r="D1064">
        <v>528</v>
      </c>
      <c r="E1064">
        <f>'Raw counts'!E1064/'Raw counts'!E$1246*10000</f>
        <v>0</v>
      </c>
      <c r="F1064">
        <f>'Raw counts'!F1064/'Raw counts'!F$1246*10000</f>
        <v>0</v>
      </c>
      <c r="G1064">
        <f>'Raw counts'!G1064/'Raw counts'!G$1246*10000</f>
        <v>0</v>
      </c>
      <c r="H1064">
        <f>'Raw counts'!H1064/'Raw counts'!H$1246*10000</f>
        <v>0</v>
      </c>
      <c r="I1064">
        <f>'Raw counts'!I1064/'Raw counts'!I$1246*10000</f>
        <v>0</v>
      </c>
      <c r="J1064">
        <f>'Raw counts'!J1064/'Raw counts'!J$1246*10000</f>
        <v>0</v>
      </c>
      <c r="K1064">
        <f>'Raw counts'!K1064/'Raw counts'!K$1246*10000</f>
        <v>0</v>
      </c>
      <c r="L1064">
        <f>'Raw counts'!L1064/'Raw counts'!L$1246*10000</f>
        <v>0</v>
      </c>
      <c r="M1064">
        <f>'Raw counts'!M1064/'Raw counts'!M$1246*10000</f>
        <v>0</v>
      </c>
      <c r="N1064">
        <f>'Raw counts'!N1064/'Raw counts'!N$1246*10000</f>
        <v>0</v>
      </c>
      <c r="O1064">
        <f>'Raw counts'!O1064/'Raw counts'!O$1246*10000</f>
        <v>0</v>
      </c>
      <c r="P1064">
        <f>'Raw counts'!P1064/'Raw counts'!P$1246*10000</f>
        <v>0</v>
      </c>
      <c r="Q1064">
        <f>'Raw counts'!Q1064/'Raw counts'!Q$1246*10000</f>
        <v>0</v>
      </c>
      <c r="R1064">
        <f>'Raw counts'!R1064/'Raw counts'!R$1246*10000</f>
        <v>0</v>
      </c>
      <c r="S1064">
        <f>'Raw counts'!S1064/'Raw counts'!S$1246*10000</f>
        <v>0</v>
      </c>
      <c r="T1064">
        <f>'Raw counts'!T1064/'Raw counts'!T$1246*10000</f>
        <v>0</v>
      </c>
      <c r="U1064">
        <f t="shared" si="64"/>
        <v>0</v>
      </c>
      <c r="V1064" t="str">
        <f t="shared" si="65"/>
        <v/>
      </c>
      <c r="W1064">
        <f t="shared" si="66"/>
        <v>0</v>
      </c>
      <c r="X1064">
        <f t="shared" si="67"/>
        <v>0</v>
      </c>
    </row>
    <row r="1065" spans="1:24" x14ac:dyDescent="0.25">
      <c r="A1065">
        <v>1074</v>
      </c>
      <c r="B1065" t="s">
        <v>459</v>
      </c>
      <c r="C1065">
        <v>14200</v>
      </c>
      <c r="D1065">
        <v>402</v>
      </c>
      <c r="E1065">
        <f>'Raw counts'!E1065/'Raw counts'!E$1246*10000</f>
        <v>0.74312792451801968</v>
      </c>
      <c r="F1065">
        <f>'Raw counts'!F1065/'Raw counts'!F$1246*10000</f>
        <v>4.055994443429265</v>
      </c>
      <c r="G1065">
        <f>'Raw counts'!G1065/'Raw counts'!G$1246*10000</f>
        <v>1.3587421419826031</v>
      </c>
      <c r="H1065">
        <f>'Raw counts'!H1065/'Raw counts'!H$1246*10000</f>
        <v>4.4271273130835489</v>
      </c>
      <c r="I1065">
        <f>'Raw counts'!I1065/'Raw counts'!I$1246*10000</f>
        <v>0.36577864989412112</v>
      </c>
      <c r="J1065">
        <f>'Raw counts'!J1065/'Raw counts'!J$1246*10000</f>
        <v>2.4664662363521206</v>
      </c>
      <c r="K1065">
        <f>'Raw counts'!K1065/'Raw counts'!K$1246*10000</f>
        <v>1.3488509842213758</v>
      </c>
      <c r="L1065">
        <f>'Raw counts'!L1065/'Raw counts'!L$1246*10000</f>
        <v>2.4895567503619018</v>
      </c>
      <c r="M1065">
        <f>'Raw counts'!M1065/'Raw counts'!M$1246*10000</f>
        <v>4.6886202072711125</v>
      </c>
      <c r="N1065">
        <f>'Raw counts'!N1065/'Raw counts'!N$1246*10000</f>
        <v>2.6419685723334934</v>
      </c>
      <c r="O1065">
        <f>'Raw counts'!O1065/'Raw counts'!O$1246*10000</f>
        <v>1.4412521740360631</v>
      </c>
      <c r="P1065">
        <f>'Raw counts'!P1065/'Raw counts'!P$1246*10000</f>
        <v>0.47276500344620803</v>
      </c>
      <c r="Q1065">
        <f>'Raw counts'!Q1065/'Raw counts'!Q$1246*10000</f>
        <v>0.47200676907391775</v>
      </c>
      <c r="R1065">
        <f>'Raw counts'!R1065/'Raw counts'!R$1246*10000</f>
        <v>0.16947228896976768</v>
      </c>
      <c r="S1065">
        <f>'Raw counts'!S1065/'Raw counts'!S$1246*10000</f>
        <v>6.1657970948847671</v>
      </c>
      <c r="T1065">
        <f>'Raw counts'!T1065/'Raw counts'!T$1246*10000</f>
        <v>7.6519136951507623</v>
      </c>
      <c r="U1065">
        <f t="shared" si="64"/>
        <v>1</v>
      </c>
      <c r="V1065">
        <f t="shared" si="65"/>
        <v>0.82511929235526993</v>
      </c>
      <c r="W1065">
        <f t="shared" si="66"/>
        <v>2.458623322344756</v>
      </c>
      <c r="X1065">
        <f t="shared" si="67"/>
        <v>2.7288678375935809</v>
      </c>
    </row>
    <row r="1066" spans="1:24" x14ac:dyDescent="0.25">
      <c r="A1066">
        <v>1075</v>
      </c>
      <c r="B1066" t="s">
        <v>1117</v>
      </c>
      <c r="C1066">
        <v>32800</v>
      </c>
      <c r="D1066">
        <v>589</v>
      </c>
      <c r="E1066">
        <f>'Raw counts'!E1066/'Raw counts'!E$1246*10000</f>
        <v>0</v>
      </c>
      <c r="F1066">
        <f>'Raw counts'!F1066/'Raw counts'!F$1246*10000</f>
        <v>0</v>
      </c>
      <c r="G1066">
        <f>'Raw counts'!G1066/'Raw counts'!G$1246*10000</f>
        <v>0</v>
      </c>
      <c r="H1066">
        <f>'Raw counts'!H1066/'Raw counts'!H$1246*10000</f>
        <v>0</v>
      </c>
      <c r="I1066">
        <f>'Raw counts'!I1066/'Raw counts'!I$1246*10000</f>
        <v>0</v>
      </c>
      <c r="J1066">
        <f>'Raw counts'!J1066/'Raw counts'!J$1246*10000</f>
        <v>0</v>
      </c>
      <c r="K1066">
        <f>'Raw counts'!K1066/'Raw counts'!K$1246*10000</f>
        <v>0</v>
      </c>
      <c r="L1066">
        <f>'Raw counts'!L1066/'Raw counts'!L$1246*10000</f>
        <v>0</v>
      </c>
      <c r="M1066">
        <f>'Raw counts'!M1066/'Raw counts'!M$1246*10000</f>
        <v>0</v>
      </c>
      <c r="N1066">
        <f>'Raw counts'!N1066/'Raw counts'!N$1246*10000</f>
        <v>0</v>
      </c>
      <c r="O1066">
        <f>'Raw counts'!O1066/'Raw counts'!O$1246*10000</f>
        <v>0</v>
      </c>
      <c r="P1066">
        <f>'Raw counts'!P1066/'Raw counts'!P$1246*10000</f>
        <v>0</v>
      </c>
      <c r="Q1066">
        <f>'Raw counts'!Q1066/'Raw counts'!Q$1246*10000</f>
        <v>0</v>
      </c>
      <c r="R1066">
        <f>'Raw counts'!R1066/'Raw counts'!R$1246*10000</f>
        <v>0</v>
      </c>
      <c r="S1066">
        <f>'Raw counts'!S1066/'Raw counts'!S$1246*10000</f>
        <v>0</v>
      </c>
      <c r="T1066">
        <f>'Raw counts'!T1066/'Raw counts'!T$1246*10000</f>
        <v>0</v>
      </c>
      <c r="U1066">
        <f t="shared" si="64"/>
        <v>0</v>
      </c>
      <c r="V1066" t="str">
        <f t="shared" si="65"/>
        <v/>
      </c>
      <c r="W1066">
        <f t="shared" si="66"/>
        <v>0</v>
      </c>
      <c r="X1066">
        <f t="shared" si="67"/>
        <v>0</v>
      </c>
    </row>
    <row r="1067" spans="1:24" x14ac:dyDescent="0.25">
      <c r="A1067">
        <v>1076</v>
      </c>
      <c r="B1067" t="s">
        <v>1118</v>
      </c>
      <c r="C1067">
        <v>100500</v>
      </c>
      <c r="D1067">
        <v>933</v>
      </c>
      <c r="E1067">
        <f>'Raw counts'!E1067/'Raw counts'!E$1246*10000</f>
        <v>0</v>
      </c>
      <c r="F1067">
        <f>'Raw counts'!F1067/'Raw counts'!F$1246*10000</f>
        <v>0</v>
      </c>
      <c r="G1067">
        <f>'Raw counts'!G1067/'Raw counts'!G$1246*10000</f>
        <v>0</v>
      </c>
      <c r="H1067">
        <f>'Raw counts'!H1067/'Raw counts'!H$1246*10000</f>
        <v>0</v>
      </c>
      <c r="I1067">
        <f>'Raw counts'!I1067/'Raw counts'!I$1246*10000</f>
        <v>0</v>
      </c>
      <c r="J1067">
        <f>'Raw counts'!J1067/'Raw counts'!J$1246*10000</f>
        <v>0</v>
      </c>
      <c r="K1067">
        <f>'Raw counts'!K1067/'Raw counts'!K$1246*10000</f>
        <v>0</v>
      </c>
      <c r="L1067">
        <f>'Raw counts'!L1067/'Raw counts'!L$1246*10000</f>
        <v>0</v>
      </c>
      <c r="M1067">
        <f>'Raw counts'!M1067/'Raw counts'!M$1246*10000</f>
        <v>0</v>
      </c>
      <c r="N1067">
        <f>'Raw counts'!N1067/'Raw counts'!N$1246*10000</f>
        <v>0</v>
      </c>
      <c r="O1067">
        <f>'Raw counts'!O1067/'Raw counts'!O$1246*10000</f>
        <v>0</v>
      </c>
      <c r="P1067">
        <f>'Raw counts'!P1067/'Raw counts'!P$1246*10000</f>
        <v>0</v>
      </c>
      <c r="Q1067">
        <f>'Raw counts'!Q1067/'Raw counts'!Q$1246*10000</f>
        <v>0</v>
      </c>
      <c r="R1067">
        <f>'Raw counts'!R1067/'Raw counts'!R$1246*10000</f>
        <v>0</v>
      </c>
      <c r="S1067">
        <f>'Raw counts'!S1067/'Raw counts'!S$1246*10000</f>
        <v>0</v>
      </c>
      <c r="T1067">
        <f>'Raw counts'!T1067/'Raw counts'!T$1246*10000</f>
        <v>0</v>
      </c>
      <c r="U1067">
        <f t="shared" si="64"/>
        <v>0</v>
      </c>
      <c r="V1067" t="str">
        <f t="shared" si="65"/>
        <v/>
      </c>
      <c r="W1067">
        <f t="shared" si="66"/>
        <v>0</v>
      </c>
      <c r="X1067">
        <f t="shared" si="67"/>
        <v>0</v>
      </c>
    </row>
    <row r="1068" spans="1:24" x14ac:dyDescent="0.25">
      <c r="A1068">
        <v>1077</v>
      </c>
      <c r="B1068" t="s">
        <v>460</v>
      </c>
      <c r="C1068">
        <v>67800</v>
      </c>
      <c r="D1068">
        <v>444</v>
      </c>
      <c r="E1068">
        <f>'Raw counts'!E1068/'Raw counts'!E$1246*10000</f>
        <v>6.9358606288348501E-2</v>
      </c>
      <c r="F1068">
        <f>'Raw counts'!F1068/'Raw counts'!F$1246*10000</f>
        <v>0.11332231273841951</v>
      </c>
      <c r="G1068">
        <f>'Raw counts'!G1068/'Raw counts'!G$1246*10000</f>
        <v>0.15372630073525803</v>
      </c>
      <c r="H1068">
        <f>'Raw counts'!H1068/'Raw counts'!H$1246*10000</f>
        <v>9.6504137614900232E-2</v>
      </c>
      <c r="I1068">
        <f>'Raw counts'!I1068/'Raw counts'!I$1246*10000</f>
        <v>0.95102448972471498</v>
      </c>
      <c r="J1068">
        <f>'Raw counts'!J1068/'Raw counts'!J$1246*10000</f>
        <v>5.9865685348352441E-3</v>
      </c>
      <c r="K1068">
        <f>'Raw counts'!K1068/'Raw counts'!K$1246*10000</f>
        <v>0.12315595942890822</v>
      </c>
      <c r="L1068">
        <f>'Raw counts'!L1068/'Raw counts'!L$1246*10000</f>
        <v>9.4969467316257813E-2</v>
      </c>
      <c r="M1068">
        <f>'Raw counts'!M1068/'Raw counts'!M$1246*10000</f>
        <v>1.7049528026440407E-2</v>
      </c>
      <c r="N1068">
        <f>'Raw counts'!N1068/'Raw counts'!N$1246*10000</f>
        <v>0.55661652414147778</v>
      </c>
      <c r="O1068">
        <f>'Raw counts'!O1068/'Raw counts'!O$1246*10000</f>
        <v>8.3999359836457663E-2</v>
      </c>
      <c r="P1068">
        <f>'Raw counts'!P1068/'Raw counts'!P$1246*10000</f>
        <v>0.49764737204864007</v>
      </c>
      <c r="Q1068">
        <f>'Raw counts'!Q1068/'Raw counts'!Q$1246*10000</f>
        <v>0.34282596911684554</v>
      </c>
      <c r="R1068">
        <f>'Raw counts'!R1068/'Raw counts'!R$1246*10000</f>
        <v>0.31326695839866148</v>
      </c>
      <c r="S1068">
        <f>'Raw counts'!S1068/'Raw counts'!S$1246*10000</f>
        <v>3.9633222832133483E-2</v>
      </c>
      <c r="T1068">
        <f>'Raw counts'!T1068/'Raw counts'!T$1246*10000</f>
        <v>0</v>
      </c>
      <c r="U1068">
        <f t="shared" si="64"/>
        <v>1</v>
      </c>
      <c r="V1068">
        <f t="shared" si="65"/>
        <v>0.97024445063818865</v>
      </c>
      <c r="W1068">
        <f t="shared" si="66"/>
        <v>0.21817138945495609</v>
      </c>
      <c r="X1068">
        <f t="shared" si="67"/>
        <v>0.21289548037212302</v>
      </c>
    </row>
    <row r="1069" spans="1:24" x14ac:dyDescent="0.25">
      <c r="A1069">
        <v>1078</v>
      </c>
      <c r="B1069" t="s">
        <v>1119</v>
      </c>
      <c r="C1069">
        <v>117500</v>
      </c>
      <c r="D1069">
        <v>1032</v>
      </c>
      <c r="E1069">
        <f>'Raw counts'!E1069/'Raw counts'!E$1246*10000</f>
        <v>0</v>
      </c>
      <c r="F1069">
        <f>'Raw counts'!F1069/'Raw counts'!F$1246*10000</f>
        <v>0</v>
      </c>
      <c r="G1069">
        <f>'Raw counts'!G1069/'Raw counts'!G$1246*10000</f>
        <v>0</v>
      </c>
      <c r="H1069">
        <f>'Raw counts'!H1069/'Raw counts'!H$1246*10000</f>
        <v>0</v>
      </c>
      <c r="I1069">
        <f>'Raw counts'!I1069/'Raw counts'!I$1246*10000</f>
        <v>0</v>
      </c>
      <c r="J1069">
        <f>'Raw counts'!J1069/'Raw counts'!J$1246*10000</f>
        <v>0</v>
      </c>
      <c r="K1069">
        <f>'Raw counts'!K1069/'Raw counts'!K$1246*10000</f>
        <v>0</v>
      </c>
      <c r="L1069">
        <f>'Raw counts'!L1069/'Raw counts'!L$1246*10000</f>
        <v>0</v>
      </c>
      <c r="M1069">
        <f>'Raw counts'!M1069/'Raw counts'!M$1246*10000</f>
        <v>0</v>
      </c>
      <c r="N1069">
        <f>'Raw counts'!N1069/'Raw counts'!N$1246*10000</f>
        <v>0</v>
      </c>
      <c r="O1069">
        <f>'Raw counts'!O1069/'Raw counts'!O$1246*10000</f>
        <v>0</v>
      </c>
      <c r="P1069">
        <f>'Raw counts'!P1069/'Raw counts'!P$1246*10000</f>
        <v>0</v>
      </c>
      <c r="Q1069">
        <f>'Raw counts'!Q1069/'Raw counts'!Q$1246*10000</f>
        <v>0</v>
      </c>
      <c r="R1069">
        <f>'Raw counts'!R1069/'Raw counts'!R$1246*10000</f>
        <v>0</v>
      </c>
      <c r="S1069">
        <f>'Raw counts'!S1069/'Raw counts'!S$1246*10000</f>
        <v>0</v>
      </c>
      <c r="T1069">
        <f>'Raw counts'!T1069/'Raw counts'!T$1246*10000</f>
        <v>0</v>
      </c>
      <c r="U1069">
        <f t="shared" si="64"/>
        <v>0</v>
      </c>
      <c r="V1069" t="str">
        <f t="shared" si="65"/>
        <v/>
      </c>
      <c r="W1069">
        <f t="shared" si="66"/>
        <v>0</v>
      </c>
      <c r="X1069">
        <f t="shared" si="67"/>
        <v>0</v>
      </c>
    </row>
    <row r="1070" spans="1:24" x14ac:dyDescent="0.25">
      <c r="A1070">
        <v>1079</v>
      </c>
      <c r="B1070" t="s">
        <v>1120</v>
      </c>
      <c r="C1070">
        <v>65300</v>
      </c>
      <c r="D1070">
        <v>475</v>
      </c>
      <c r="E1070">
        <f>'Raw counts'!E1070/'Raw counts'!E$1246*10000</f>
        <v>0</v>
      </c>
      <c r="F1070">
        <f>'Raw counts'!F1070/'Raw counts'!F$1246*10000</f>
        <v>0</v>
      </c>
      <c r="G1070">
        <f>'Raw counts'!G1070/'Raw counts'!G$1246*10000</f>
        <v>0</v>
      </c>
      <c r="H1070">
        <f>'Raw counts'!H1070/'Raw counts'!H$1246*10000</f>
        <v>0</v>
      </c>
      <c r="I1070">
        <f>'Raw counts'!I1070/'Raw counts'!I$1246*10000</f>
        <v>0</v>
      </c>
      <c r="J1070">
        <f>'Raw counts'!J1070/'Raw counts'!J$1246*10000</f>
        <v>0</v>
      </c>
      <c r="K1070">
        <f>'Raw counts'!K1070/'Raw counts'!K$1246*10000</f>
        <v>0</v>
      </c>
      <c r="L1070">
        <f>'Raw counts'!L1070/'Raw counts'!L$1246*10000</f>
        <v>0</v>
      </c>
      <c r="M1070">
        <f>'Raw counts'!M1070/'Raw counts'!M$1246*10000</f>
        <v>0</v>
      </c>
      <c r="N1070">
        <f>'Raw counts'!N1070/'Raw counts'!N$1246*10000</f>
        <v>0</v>
      </c>
      <c r="O1070">
        <f>'Raw counts'!O1070/'Raw counts'!O$1246*10000</f>
        <v>0</v>
      </c>
      <c r="P1070">
        <f>'Raw counts'!P1070/'Raw counts'!P$1246*10000</f>
        <v>0</v>
      </c>
      <c r="Q1070">
        <f>'Raw counts'!Q1070/'Raw counts'!Q$1246*10000</f>
        <v>0</v>
      </c>
      <c r="R1070">
        <f>'Raw counts'!R1070/'Raw counts'!R$1246*10000</f>
        <v>0</v>
      </c>
      <c r="S1070">
        <f>'Raw counts'!S1070/'Raw counts'!S$1246*10000</f>
        <v>0</v>
      </c>
      <c r="T1070">
        <f>'Raw counts'!T1070/'Raw counts'!T$1246*10000</f>
        <v>0</v>
      </c>
      <c r="U1070">
        <f t="shared" si="64"/>
        <v>0</v>
      </c>
      <c r="V1070" t="str">
        <f t="shared" si="65"/>
        <v/>
      </c>
      <c r="W1070">
        <f t="shared" si="66"/>
        <v>0</v>
      </c>
      <c r="X1070">
        <f t="shared" si="67"/>
        <v>0</v>
      </c>
    </row>
    <row r="1071" spans="1:24" x14ac:dyDescent="0.25">
      <c r="A1071">
        <v>1080</v>
      </c>
      <c r="B1071" t="s">
        <v>1121</v>
      </c>
      <c r="C1071">
        <v>37500</v>
      </c>
      <c r="D1071">
        <v>1089</v>
      </c>
      <c r="E1071">
        <f>'Raw counts'!E1071/'Raw counts'!E$1246*10000</f>
        <v>0</v>
      </c>
      <c r="F1071">
        <f>'Raw counts'!F1071/'Raw counts'!F$1246*10000</f>
        <v>0</v>
      </c>
      <c r="G1071">
        <f>'Raw counts'!G1071/'Raw counts'!G$1246*10000</f>
        <v>0</v>
      </c>
      <c r="H1071">
        <f>'Raw counts'!H1071/'Raw counts'!H$1246*10000</f>
        <v>0</v>
      </c>
      <c r="I1071">
        <f>'Raw counts'!I1071/'Raw counts'!I$1246*10000</f>
        <v>0</v>
      </c>
      <c r="J1071">
        <f>'Raw counts'!J1071/'Raw counts'!J$1246*10000</f>
        <v>0</v>
      </c>
      <c r="K1071">
        <f>'Raw counts'!K1071/'Raw counts'!K$1246*10000</f>
        <v>0</v>
      </c>
      <c r="L1071">
        <f>'Raw counts'!L1071/'Raw counts'!L$1246*10000</f>
        <v>0</v>
      </c>
      <c r="M1071">
        <f>'Raw counts'!M1071/'Raw counts'!M$1246*10000</f>
        <v>0</v>
      </c>
      <c r="N1071">
        <f>'Raw counts'!N1071/'Raw counts'!N$1246*10000</f>
        <v>0</v>
      </c>
      <c r="O1071">
        <f>'Raw counts'!O1071/'Raw counts'!O$1246*10000</f>
        <v>0</v>
      </c>
      <c r="P1071">
        <f>'Raw counts'!P1071/'Raw counts'!P$1246*10000</f>
        <v>0</v>
      </c>
      <c r="Q1071">
        <f>'Raw counts'!Q1071/'Raw counts'!Q$1246*10000</f>
        <v>0</v>
      </c>
      <c r="R1071">
        <f>'Raw counts'!R1071/'Raw counts'!R$1246*10000</f>
        <v>0</v>
      </c>
      <c r="S1071">
        <f>'Raw counts'!S1071/'Raw counts'!S$1246*10000</f>
        <v>0</v>
      </c>
      <c r="T1071">
        <f>'Raw counts'!T1071/'Raw counts'!T$1246*10000</f>
        <v>0</v>
      </c>
      <c r="U1071">
        <f t="shared" si="64"/>
        <v>0</v>
      </c>
      <c r="V1071" t="str">
        <f t="shared" si="65"/>
        <v/>
      </c>
      <c r="W1071">
        <f t="shared" si="66"/>
        <v>0</v>
      </c>
      <c r="X1071">
        <f t="shared" si="67"/>
        <v>0</v>
      </c>
    </row>
    <row r="1072" spans="1:24" x14ac:dyDescent="0.25">
      <c r="A1072">
        <v>1081</v>
      </c>
      <c r="B1072" t="s">
        <v>461</v>
      </c>
      <c r="C1072">
        <v>9000</v>
      </c>
      <c r="D1072">
        <v>44</v>
      </c>
      <c r="E1072">
        <f>'Raw counts'!E1072/'Raw counts'!E$1246*10000</f>
        <v>4.4835384779253848</v>
      </c>
      <c r="F1072">
        <f>'Raw counts'!F1072/'Raw counts'!F$1246*10000</f>
        <v>3.9662809458446833</v>
      </c>
      <c r="G1072">
        <f>'Raw counts'!G1072/'Raw counts'!G$1246*10000</f>
        <v>2.211675165416938</v>
      </c>
      <c r="H1072">
        <f>'Raw counts'!H1072/'Raw counts'!H$1246*10000</f>
        <v>4.0411107626239477</v>
      </c>
      <c r="I1072">
        <f>'Raw counts'!I1072/'Raw counts'!I$1246*10000</f>
        <v>4.867669725514074</v>
      </c>
      <c r="J1072">
        <f>'Raw counts'!J1072/'Raw counts'!J$1246*10000</f>
        <v>3.6158873950404868</v>
      </c>
      <c r="K1072">
        <f>'Raw counts'!K1072/'Raw counts'!K$1246*10000</f>
        <v>1.6186211810656508</v>
      </c>
      <c r="L1072">
        <f>'Raw counts'!L1072/'Raw counts'!L$1246*10000</f>
        <v>1.1599842079342921</v>
      </c>
      <c r="M1072">
        <f>'Raw counts'!M1072/'Raw counts'!M$1246*10000</f>
        <v>2.2420129354769136</v>
      </c>
      <c r="N1072">
        <f>'Raw counts'!N1072/'Raw counts'!N$1246*10000</f>
        <v>0.52525784672505649</v>
      </c>
      <c r="O1072">
        <f>'Raw counts'!O1072/'Raw counts'!O$1246*10000</f>
        <v>1.0168343559150139</v>
      </c>
      <c r="P1072">
        <f>'Raw counts'!P1072/'Raw counts'!P$1246*10000</f>
        <v>4.3593909791460872</v>
      </c>
      <c r="Q1072">
        <f>'Raw counts'!Q1072/'Raw counts'!Q$1246*10000</f>
        <v>3.4928500911469915</v>
      </c>
      <c r="R1072">
        <f>'Raw counts'!R1072/'Raw counts'!R$1246*10000</f>
        <v>4.3754663697649114</v>
      </c>
      <c r="S1072">
        <f>'Raw counts'!S1072/'Raw counts'!S$1246*10000</f>
        <v>1.477753022740977</v>
      </c>
      <c r="T1072">
        <f>'Raw counts'!T1072/'Raw counts'!T$1246*10000</f>
        <v>1.4471058906083509</v>
      </c>
      <c r="U1072">
        <f t="shared" si="64"/>
        <v>1</v>
      </c>
      <c r="V1072">
        <f t="shared" si="65"/>
        <v>0.82432694826795805</v>
      </c>
      <c r="W1072">
        <f t="shared" si="66"/>
        <v>2.8732038643567437</v>
      </c>
      <c r="X1072">
        <f t="shared" si="67"/>
        <v>2.6949001182203887</v>
      </c>
    </row>
    <row r="1073" spans="1:24" x14ac:dyDescent="0.25">
      <c r="A1073">
        <v>1082</v>
      </c>
      <c r="B1073" t="s">
        <v>1122</v>
      </c>
      <c r="C1073">
        <v>32900</v>
      </c>
      <c r="D1073">
        <v>589</v>
      </c>
      <c r="E1073">
        <f>'Raw counts'!E1073/'Raw counts'!E$1246*10000</f>
        <v>0</v>
      </c>
      <c r="F1073">
        <f>'Raw counts'!F1073/'Raw counts'!F$1246*10000</f>
        <v>0</v>
      </c>
      <c r="G1073">
        <f>'Raw counts'!G1073/'Raw counts'!G$1246*10000</f>
        <v>0</v>
      </c>
      <c r="H1073">
        <f>'Raw counts'!H1073/'Raw counts'!H$1246*10000</f>
        <v>0</v>
      </c>
      <c r="I1073">
        <f>'Raw counts'!I1073/'Raw counts'!I$1246*10000</f>
        <v>0</v>
      </c>
      <c r="J1073">
        <f>'Raw counts'!J1073/'Raw counts'!J$1246*10000</f>
        <v>0</v>
      </c>
      <c r="K1073">
        <f>'Raw counts'!K1073/'Raw counts'!K$1246*10000</f>
        <v>0</v>
      </c>
      <c r="L1073">
        <f>'Raw counts'!L1073/'Raw counts'!L$1246*10000</f>
        <v>0</v>
      </c>
      <c r="M1073">
        <f>'Raw counts'!M1073/'Raw counts'!M$1246*10000</f>
        <v>0</v>
      </c>
      <c r="N1073">
        <f>'Raw counts'!N1073/'Raw counts'!N$1246*10000</f>
        <v>0</v>
      </c>
      <c r="O1073">
        <f>'Raw counts'!O1073/'Raw counts'!O$1246*10000</f>
        <v>0</v>
      </c>
      <c r="P1073">
        <f>'Raw counts'!P1073/'Raw counts'!P$1246*10000</f>
        <v>0</v>
      </c>
      <c r="Q1073">
        <f>'Raw counts'!Q1073/'Raw counts'!Q$1246*10000</f>
        <v>0</v>
      </c>
      <c r="R1073">
        <f>'Raw counts'!R1073/'Raw counts'!R$1246*10000</f>
        <v>0</v>
      </c>
      <c r="S1073">
        <f>'Raw counts'!S1073/'Raw counts'!S$1246*10000</f>
        <v>0</v>
      </c>
      <c r="T1073">
        <f>'Raw counts'!T1073/'Raw counts'!T$1246*10000</f>
        <v>0</v>
      </c>
      <c r="U1073">
        <f t="shared" si="64"/>
        <v>0</v>
      </c>
      <c r="V1073" t="str">
        <f t="shared" si="65"/>
        <v/>
      </c>
      <c r="W1073">
        <f t="shared" si="66"/>
        <v>0</v>
      </c>
      <c r="X1073">
        <f t="shared" si="67"/>
        <v>0</v>
      </c>
    </row>
    <row r="1074" spans="1:24" x14ac:dyDescent="0.25">
      <c r="A1074">
        <v>1083</v>
      </c>
      <c r="B1074" t="s">
        <v>1123</v>
      </c>
      <c r="C1074">
        <v>115000</v>
      </c>
      <c r="D1074">
        <v>824</v>
      </c>
      <c r="E1074">
        <f>'Raw counts'!E1074/'Raw counts'!E$1246*10000</f>
        <v>0</v>
      </c>
      <c r="F1074">
        <f>'Raw counts'!F1074/'Raw counts'!F$1246*10000</f>
        <v>0</v>
      </c>
      <c r="G1074">
        <f>'Raw counts'!G1074/'Raw counts'!G$1246*10000</f>
        <v>0</v>
      </c>
      <c r="H1074">
        <f>'Raw counts'!H1074/'Raw counts'!H$1246*10000</f>
        <v>0</v>
      </c>
      <c r="I1074">
        <f>'Raw counts'!I1074/'Raw counts'!I$1246*10000</f>
        <v>0</v>
      </c>
      <c r="J1074">
        <f>'Raw counts'!J1074/'Raw counts'!J$1246*10000</f>
        <v>0</v>
      </c>
      <c r="K1074">
        <f>'Raw counts'!K1074/'Raw counts'!K$1246*10000</f>
        <v>0</v>
      </c>
      <c r="L1074">
        <f>'Raw counts'!L1074/'Raw counts'!L$1246*10000</f>
        <v>0</v>
      </c>
      <c r="M1074">
        <f>'Raw counts'!M1074/'Raw counts'!M$1246*10000</f>
        <v>0</v>
      </c>
      <c r="N1074">
        <f>'Raw counts'!N1074/'Raw counts'!N$1246*10000</f>
        <v>0</v>
      </c>
      <c r="O1074">
        <f>'Raw counts'!O1074/'Raw counts'!O$1246*10000</f>
        <v>0</v>
      </c>
      <c r="P1074">
        <f>'Raw counts'!P1074/'Raw counts'!P$1246*10000</f>
        <v>0</v>
      </c>
      <c r="Q1074">
        <f>'Raw counts'!Q1074/'Raw counts'!Q$1246*10000</f>
        <v>0</v>
      </c>
      <c r="R1074">
        <f>'Raw counts'!R1074/'Raw counts'!R$1246*10000</f>
        <v>0</v>
      </c>
      <c r="S1074">
        <f>'Raw counts'!S1074/'Raw counts'!S$1246*10000</f>
        <v>0</v>
      </c>
      <c r="T1074">
        <f>'Raw counts'!T1074/'Raw counts'!T$1246*10000</f>
        <v>0</v>
      </c>
      <c r="U1074">
        <f t="shared" si="64"/>
        <v>0</v>
      </c>
      <c r="V1074" t="str">
        <f t="shared" si="65"/>
        <v/>
      </c>
      <c r="W1074">
        <f t="shared" si="66"/>
        <v>0</v>
      </c>
      <c r="X1074">
        <f t="shared" si="67"/>
        <v>0</v>
      </c>
    </row>
    <row r="1075" spans="1:24" x14ac:dyDescent="0.25">
      <c r="A1075">
        <v>1084</v>
      </c>
      <c r="B1075" t="s">
        <v>462</v>
      </c>
      <c r="C1075">
        <v>45100</v>
      </c>
      <c r="D1075">
        <v>822</v>
      </c>
      <c r="E1075">
        <f>'Raw counts'!E1075/'Raw counts'!E$1246*10000</f>
        <v>34.674348958010796</v>
      </c>
      <c r="F1075">
        <f>'Raw counts'!F1075/'Raw counts'!F$1246*10000</f>
        <v>19.075922644300618</v>
      </c>
      <c r="G1075">
        <f>'Raw counts'!G1075/'Raw counts'!G$1246*10000</f>
        <v>21.586147970986392</v>
      </c>
      <c r="H1075">
        <f>'Raw counts'!H1075/'Raw counts'!H$1246*10000</f>
        <v>21.375666481700403</v>
      </c>
      <c r="I1075">
        <f>'Raw counts'!I1075/'Raw counts'!I$1246*10000</f>
        <v>13.899588695976604</v>
      </c>
      <c r="J1075">
        <f>'Raw counts'!J1075/'Raw counts'!J$1246*10000</f>
        <v>19.719756753747291</v>
      </c>
      <c r="K1075">
        <f>'Raw counts'!K1075/'Raw counts'!K$1246*10000</f>
        <v>23.522788250921472</v>
      </c>
      <c r="L1075">
        <f>'Raw counts'!L1075/'Raw counts'!L$1246*10000</f>
        <v>22.514547287332839</v>
      </c>
      <c r="M1075">
        <f>'Raw counts'!M1075/'Raw counts'!M$1246*10000</f>
        <v>38.148318959160413</v>
      </c>
      <c r="N1075">
        <f>'Raw counts'!N1075/'Raw counts'!N$1246*10000</f>
        <v>17.850927119297818</v>
      </c>
      <c r="O1075">
        <f>'Raw counts'!O1075/'Raw counts'!O$1246*10000</f>
        <v>15.933352255294391</v>
      </c>
      <c r="P1075">
        <f>'Raw counts'!P1075/'Raw counts'!P$1246*10000</f>
        <v>24.285191755973635</v>
      </c>
      <c r="Q1075">
        <f>'Raw counts'!Q1075/'Raw counts'!Q$1246*10000</f>
        <v>23.108457715397805</v>
      </c>
      <c r="R1075">
        <f>'Raw counts'!R1075/'Raw counts'!R$1246*10000</f>
        <v>17.111565662038362</v>
      </c>
      <c r="S1075">
        <f>'Raw counts'!S1075/'Raw counts'!S$1246*10000</f>
        <v>20.167648532579925</v>
      </c>
      <c r="T1075">
        <f>'Raw counts'!T1075/'Raw counts'!T$1246*10000</f>
        <v>25.099096036636354</v>
      </c>
      <c r="U1075">
        <f t="shared" si="64"/>
        <v>1</v>
      </c>
      <c r="V1075">
        <f t="shared" si="65"/>
        <v>0.50261391681850043</v>
      </c>
      <c r="W1075">
        <f t="shared" si="66"/>
        <v>23.236801312143463</v>
      </c>
      <c r="X1075">
        <f t="shared" si="67"/>
        <v>20.950885326320076</v>
      </c>
    </row>
    <row r="1076" spans="1:24" x14ac:dyDescent="0.25">
      <c r="A1076">
        <v>1085</v>
      </c>
      <c r="B1076" t="s">
        <v>463</v>
      </c>
      <c r="C1076">
        <v>2600</v>
      </c>
      <c r="D1076">
        <v>993</v>
      </c>
      <c r="E1076">
        <f>'Raw counts'!E1076/'Raw counts'!E$1246*10000</f>
        <v>6.7624641131139782</v>
      </c>
      <c r="F1076">
        <f>'Raw counts'!F1076/'Raw counts'!F$1246*10000</f>
        <v>4.641493059244433</v>
      </c>
      <c r="G1076">
        <f>'Raw counts'!G1076/'Raw counts'!G$1246*10000</f>
        <v>6.282942678437804</v>
      </c>
      <c r="H1076">
        <f>'Raw counts'!H1076/'Raw counts'!H$1246*10000</f>
        <v>7.6358898887789817</v>
      </c>
      <c r="I1076">
        <f>'Raw counts'!I1076/'Raw counts'!I$1246*10000</f>
        <v>5.1040190069841209</v>
      </c>
      <c r="J1076">
        <f>'Raw counts'!J1076/'Raw counts'!J$1246*10000</f>
        <v>6.1482058852757948</v>
      </c>
      <c r="K1076">
        <f>'Raw counts'!K1076/'Raw counts'!K$1246*10000</f>
        <v>2.492442036061238</v>
      </c>
      <c r="L1076">
        <f>'Raw counts'!L1076/'Raw counts'!L$1246*10000</f>
        <v>5.7795704395322618</v>
      </c>
      <c r="M1076">
        <f>'Raw counts'!M1076/'Raw counts'!M$1246*10000</f>
        <v>3.4866284814070632</v>
      </c>
      <c r="N1076">
        <f>'Raw counts'!N1076/'Raw counts'!N$1246*10000</f>
        <v>3.4416148464522358</v>
      </c>
      <c r="O1076">
        <f>'Raw counts'!O1076/'Raw counts'!O$1246*10000</f>
        <v>3.8993387039871399</v>
      </c>
      <c r="P1076">
        <f>'Raw counts'!P1076/'Raw counts'!P$1246*10000</f>
        <v>7.8777578995299722</v>
      </c>
      <c r="Q1076">
        <f>'Raw counts'!Q1076/'Raw counts'!Q$1246*10000</f>
        <v>6.980731689987941</v>
      </c>
      <c r="R1076">
        <f>'Raw counts'!R1076/'Raw counts'!R$1246*10000</f>
        <v>7.6467950992722447</v>
      </c>
      <c r="S1076">
        <f>'Raw counts'!S1076/'Raw counts'!S$1246*10000</f>
        <v>6.4488915436857202</v>
      </c>
      <c r="T1076">
        <f>'Raw counts'!T1076/'Raw counts'!T$1246*10000</f>
        <v>5.6314262252447618</v>
      </c>
      <c r="U1076">
        <f t="shared" si="64"/>
        <v>1</v>
      </c>
      <c r="V1076">
        <f t="shared" si="65"/>
        <v>0.15418050534856612</v>
      </c>
      <c r="W1076">
        <f t="shared" si="66"/>
        <v>5.1775270435287926</v>
      </c>
      <c r="X1076">
        <f t="shared" si="67"/>
        <v>6.4141568602846286</v>
      </c>
    </row>
    <row r="1077" spans="1:24" x14ac:dyDescent="0.25">
      <c r="A1077">
        <v>1086</v>
      </c>
      <c r="B1077" t="s">
        <v>464</v>
      </c>
      <c r="C1077">
        <v>7300</v>
      </c>
      <c r="D1077">
        <v>361</v>
      </c>
      <c r="E1077">
        <f>'Raw counts'!E1077/'Raw counts'!E$1246*10000</f>
        <v>3.8741735798206092</v>
      </c>
      <c r="F1077">
        <f>'Raw counts'!F1077/'Raw counts'!F$1246*10000</f>
        <v>3.621592244598657</v>
      </c>
      <c r="G1077">
        <f>'Raw counts'!G1077/'Raw counts'!G$1246*10000</f>
        <v>3.1637864473901494</v>
      </c>
      <c r="H1077">
        <f>'Raw counts'!H1077/'Raw counts'!H$1246*10000</f>
        <v>0.50664672247822617</v>
      </c>
      <c r="I1077">
        <f>'Raw counts'!I1077/'Raw counts'!I$1246*10000</f>
        <v>1.5700345126224584</v>
      </c>
      <c r="J1077">
        <f>'Raw counts'!J1077/'Raw counts'!J$1246*10000</f>
        <v>0.66450910736671209</v>
      </c>
      <c r="K1077">
        <f>'Raw counts'!K1077/'Raw counts'!K$1246*10000</f>
        <v>5.1490920180276865</v>
      </c>
      <c r="L1077">
        <f>'Raw counts'!L1077/'Raw counts'!L$1246*10000</f>
        <v>1.1939018748329555</v>
      </c>
      <c r="M1077">
        <f>'Raw counts'!M1077/'Raw counts'!M$1246*10000</f>
        <v>2.2164386434372529</v>
      </c>
      <c r="N1077">
        <f>'Raw counts'!N1077/'Raw counts'!N$1246*10000</f>
        <v>1.5208958546964322</v>
      </c>
      <c r="O1077">
        <f>'Raw counts'!O1077/'Raw counts'!O$1246*10000</f>
        <v>1.7463024808105674</v>
      </c>
      <c r="P1077">
        <f>'Raw counts'!P1077/'Raw counts'!P$1246*10000</f>
        <v>1.3187655359288961</v>
      </c>
      <c r="Q1077">
        <f>'Raw counts'!Q1077/'Raw counts'!Q$1246*10000</f>
        <v>0.52666018444037133</v>
      </c>
      <c r="R1077">
        <f>'Raw counts'!R1077/'Raw counts'!R$1246*10000</f>
        <v>3.1686182513438381</v>
      </c>
      <c r="S1077">
        <f>'Raw counts'!S1077/'Raw counts'!S$1246*10000</f>
        <v>2.700721041561096</v>
      </c>
      <c r="T1077">
        <f>'Raw counts'!T1077/'Raw counts'!T$1246*10000</f>
        <v>1.3651942364229728</v>
      </c>
      <c r="U1077">
        <f t="shared" si="64"/>
        <v>1</v>
      </c>
      <c r="V1077">
        <f t="shared" si="65"/>
        <v>0.45305480215247684</v>
      </c>
      <c r="W1077">
        <f t="shared" si="66"/>
        <v>2.3481071005271139</v>
      </c>
      <c r="X1077">
        <f t="shared" si="67"/>
        <v>1.8043769550846234</v>
      </c>
    </row>
    <row r="1078" spans="1:24" x14ac:dyDescent="0.25">
      <c r="A1078">
        <v>1087</v>
      </c>
      <c r="B1078" t="s">
        <v>1124</v>
      </c>
      <c r="C1078">
        <v>117700</v>
      </c>
      <c r="D1078">
        <v>1040</v>
      </c>
      <c r="E1078">
        <f>'Raw counts'!E1078/'Raw counts'!E$1246*10000</f>
        <v>0</v>
      </c>
      <c r="F1078">
        <f>'Raw counts'!F1078/'Raw counts'!F$1246*10000</f>
        <v>0</v>
      </c>
      <c r="G1078">
        <f>'Raw counts'!G1078/'Raw counts'!G$1246*10000</f>
        <v>0</v>
      </c>
      <c r="H1078">
        <f>'Raw counts'!H1078/'Raw counts'!H$1246*10000</f>
        <v>0</v>
      </c>
      <c r="I1078">
        <f>'Raw counts'!I1078/'Raw counts'!I$1246*10000</f>
        <v>0</v>
      </c>
      <c r="J1078">
        <f>'Raw counts'!J1078/'Raw counts'!J$1246*10000</f>
        <v>0</v>
      </c>
      <c r="K1078">
        <f>'Raw counts'!K1078/'Raw counts'!K$1246*10000</f>
        <v>0</v>
      </c>
      <c r="L1078">
        <f>'Raw counts'!L1078/'Raw counts'!L$1246*10000</f>
        <v>0</v>
      </c>
      <c r="M1078">
        <f>'Raw counts'!M1078/'Raw counts'!M$1246*10000</f>
        <v>0</v>
      </c>
      <c r="N1078">
        <f>'Raw counts'!N1078/'Raw counts'!N$1246*10000</f>
        <v>0</v>
      </c>
      <c r="O1078">
        <f>'Raw counts'!O1078/'Raw counts'!O$1246*10000</f>
        <v>0</v>
      </c>
      <c r="P1078">
        <f>'Raw counts'!P1078/'Raw counts'!P$1246*10000</f>
        <v>0</v>
      </c>
      <c r="Q1078">
        <f>'Raw counts'!Q1078/'Raw counts'!Q$1246*10000</f>
        <v>0</v>
      </c>
      <c r="R1078">
        <f>'Raw counts'!R1078/'Raw counts'!R$1246*10000</f>
        <v>0</v>
      </c>
      <c r="S1078">
        <f>'Raw counts'!S1078/'Raw counts'!S$1246*10000</f>
        <v>0</v>
      </c>
      <c r="T1078">
        <f>'Raw counts'!T1078/'Raw counts'!T$1246*10000</f>
        <v>0</v>
      </c>
      <c r="U1078">
        <f t="shared" si="64"/>
        <v>0</v>
      </c>
      <c r="V1078" t="str">
        <f t="shared" si="65"/>
        <v/>
      </c>
      <c r="W1078">
        <f t="shared" si="66"/>
        <v>0</v>
      </c>
      <c r="X1078">
        <f t="shared" si="67"/>
        <v>0</v>
      </c>
    </row>
    <row r="1079" spans="1:24" x14ac:dyDescent="0.25">
      <c r="A1079">
        <v>1088</v>
      </c>
      <c r="B1079" t="s">
        <v>1125</v>
      </c>
      <c r="C1079">
        <v>65400</v>
      </c>
      <c r="D1079">
        <v>475</v>
      </c>
      <c r="E1079">
        <f>'Raw counts'!E1079/'Raw counts'!E$1246*10000</f>
        <v>0</v>
      </c>
      <c r="F1079">
        <f>'Raw counts'!F1079/'Raw counts'!F$1246*10000</f>
        <v>0</v>
      </c>
      <c r="G1079">
        <f>'Raw counts'!G1079/'Raw counts'!G$1246*10000</f>
        <v>0</v>
      </c>
      <c r="H1079">
        <f>'Raw counts'!H1079/'Raw counts'!H$1246*10000</f>
        <v>0</v>
      </c>
      <c r="I1079">
        <f>'Raw counts'!I1079/'Raw counts'!I$1246*10000</f>
        <v>0</v>
      </c>
      <c r="J1079">
        <f>'Raw counts'!J1079/'Raw counts'!J$1246*10000</f>
        <v>0</v>
      </c>
      <c r="K1079">
        <f>'Raw counts'!K1079/'Raw counts'!K$1246*10000</f>
        <v>0</v>
      </c>
      <c r="L1079">
        <f>'Raw counts'!L1079/'Raw counts'!L$1246*10000</f>
        <v>0</v>
      </c>
      <c r="M1079">
        <f>'Raw counts'!M1079/'Raw counts'!M$1246*10000</f>
        <v>0</v>
      </c>
      <c r="N1079">
        <f>'Raw counts'!N1079/'Raw counts'!N$1246*10000</f>
        <v>0</v>
      </c>
      <c r="O1079">
        <f>'Raw counts'!O1079/'Raw counts'!O$1246*10000</f>
        <v>0</v>
      </c>
      <c r="P1079">
        <f>'Raw counts'!P1079/'Raw counts'!P$1246*10000</f>
        <v>0</v>
      </c>
      <c r="Q1079">
        <f>'Raw counts'!Q1079/'Raw counts'!Q$1246*10000</f>
        <v>0</v>
      </c>
      <c r="R1079">
        <f>'Raw counts'!R1079/'Raw counts'!R$1246*10000</f>
        <v>0</v>
      </c>
      <c r="S1079">
        <f>'Raw counts'!S1079/'Raw counts'!S$1246*10000</f>
        <v>0</v>
      </c>
      <c r="T1079">
        <f>'Raw counts'!T1079/'Raw counts'!T$1246*10000</f>
        <v>0</v>
      </c>
      <c r="U1079">
        <f t="shared" si="64"/>
        <v>0</v>
      </c>
      <c r="V1079" t="str">
        <f t="shared" si="65"/>
        <v/>
      </c>
      <c r="W1079">
        <f t="shared" si="66"/>
        <v>0</v>
      </c>
      <c r="X1079">
        <f t="shared" si="67"/>
        <v>0</v>
      </c>
    </row>
    <row r="1080" spans="1:24" x14ac:dyDescent="0.25">
      <c r="A1080">
        <v>1089</v>
      </c>
      <c r="B1080" t="s">
        <v>465</v>
      </c>
      <c r="C1080">
        <v>37400</v>
      </c>
      <c r="D1080">
        <v>695</v>
      </c>
      <c r="E1080">
        <f>'Raw counts'!E1080/'Raw counts'!E$1246*10000</f>
        <v>34.530677559270643</v>
      </c>
      <c r="F1080">
        <f>'Raw counts'!F1080/'Raw counts'!F$1246*10000</f>
        <v>30.941713140619299</v>
      </c>
      <c r="G1080">
        <f>'Raw counts'!G1080/'Raw counts'!G$1246*10000</f>
        <v>25.736758090838361</v>
      </c>
      <c r="H1080">
        <f>'Raw counts'!H1080/'Raw counts'!H$1246*10000</f>
        <v>44.910613042534195</v>
      </c>
      <c r="I1080">
        <f>'Raw counts'!I1080/'Raw counts'!I$1246*10000</f>
        <v>20.618661126339386</v>
      </c>
      <c r="J1080">
        <f>'Raw counts'!J1080/'Raw counts'!J$1246*10000</f>
        <v>38.086549018621817</v>
      </c>
      <c r="K1080">
        <f>'Raw counts'!K1080/'Raw counts'!K$1246*10000</f>
        <v>28.331735238145509</v>
      </c>
      <c r="L1080">
        <f>'Raw counts'!L1080/'Raw counts'!L$1246*10000</f>
        <v>35.376126575306039</v>
      </c>
      <c r="M1080">
        <f>'Raw counts'!M1080/'Raw counts'!M$1246*10000</f>
        <v>39.282112572918699</v>
      </c>
      <c r="N1080">
        <f>'Raw counts'!N1080/'Raw counts'!N$1246*10000</f>
        <v>35.498022835388895</v>
      </c>
      <c r="O1080">
        <f>'Raw counts'!O1080/'Raw counts'!O$1246*10000</f>
        <v>28.723360045129759</v>
      </c>
      <c r="P1080">
        <f>'Raw counts'!P1080/'Raw counts'!P$1246*10000</f>
        <v>30.565501591227473</v>
      </c>
      <c r="Q1080">
        <f>'Raw counts'!Q1080/'Raw counts'!Q$1246*10000</f>
        <v>24.440013653416855</v>
      </c>
      <c r="R1080">
        <f>'Raw counts'!R1080/'Raw counts'!R$1246*10000</f>
        <v>27.752371199776501</v>
      </c>
      <c r="S1080">
        <f>'Raw counts'!S1080/'Raw counts'!S$1246*10000</f>
        <v>36.54749334020309</v>
      </c>
      <c r="T1080">
        <f>'Raw counts'!T1080/'Raw counts'!T$1246*10000</f>
        <v>25.262919345007106</v>
      </c>
      <c r="U1080">
        <f t="shared" si="64"/>
        <v>1</v>
      </c>
      <c r="V1080">
        <f t="shared" si="65"/>
        <v>0.19013475603480573</v>
      </c>
      <c r="W1080">
        <f t="shared" si="66"/>
        <v>33.33129691999828</v>
      </c>
      <c r="X1080">
        <f t="shared" si="67"/>
        <v>28.881943195793468</v>
      </c>
    </row>
    <row r="1081" spans="1:24" x14ac:dyDescent="0.25">
      <c r="A1081">
        <v>1090</v>
      </c>
      <c r="B1081" t="s">
        <v>466</v>
      </c>
      <c r="C1081">
        <v>8100</v>
      </c>
      <c r="D1081">
        <v>378</v>
      </c>
      <c r="E1081">
        <f>'Raw counts'!E1081/'Raw counts'!E$1246*10000</f>
        <v>76.888969256797765</v>
      </c>
      <c r="F1081">
        <f>'Raw counts'!F1081/'Raw counts'!F$1246*10000</f>
        <v>76.95529387544839</v>
      </c>
      <c r="G1081">
        <f>'Raw counts'!G1081/'Raw counts'!G$1246*10000</f>
        <v>94.278852567055651</v>
      </c>
      <c r="H1081">
        <f>'Raw counts'!H1081/'Raw counts'!H$1246*10000</f>
        <v>76.949986730681076</v>
      </c>
      <c r="I1081">
        <f>'Raw counts'!I1081/'Raw counts'!I$1246*10000</f>
        <v>76.740360747786625</v>
      </c>
      <c r="J1081">
        <f>'Raw counts'!J1081/'Raw counts'!J$1246*10000</f>
        <v>55.555356003271058</v>
      </c>
      <c r="K1081">
        <f>'Raw counts'!K1081/'Raw counts'!K$1246*10000</f>
        <v>63.225923743002838</v>
      </c>
      <c r="L1081">
        <f>'Raw counts'!L1081/'Raw counts'!L$1246*10000</f>
        <v>41.43382188340734</v>
      </c>
      <c r="M1081">
        <f>'Raw counts'!M1081/'Raw counts'!M$1246*10000</f>
        <v>94.369137626347666</v>
      </c>
      <c r="N1081">
        <f>'Raw counts'!N1081/'Raw counts'!N$1246*10000</f>
        <v>83.351364572847771</v>
      </c>
      <c r="O1081">
        <f>'Raw counts'!O1081/'Raw counts'!O$1246*10000</f>
        <v>120.72918517968347</v>
      </c>
      <c r="P1081">
        <f>'Raw counts'!P1081/'Raw counts'!P$1246*10000</f>
        <v>38.144671067528257</v>
      </c>
      <c r="Q1081">
        <f>'Raw counts'!Q1081/'Raw counts'!Q$1246*10000</f>
        <v>88.4441315398401</v>
      </c>
      <c r="R1081">
        <f>'Raw counts'!R1081/'Raw counts'!R$1246*10000</f>
        <v>83.863105420494136</v>
      </c>
      <c r="S1081">
        <f>'Raw counts'!S1081/'Raw counts'!S$1246*10000</f>
        <v>57.575748997137921</v>
      </c>
      <c r="T1081">
        <f>'Raw counts'!T1081/'Raw counts'!T$1246*10000</f>
        <v>73.754618622751096</v>
      </c>
      <c r="U1081">
        <f t="shared" si="64"/>
        <v>1</v>
      </c>
      <c r="V1081">
        <f t="shared" si="65"/>
        <v>0.78313697208626221</v>
      </c>
      <c r="W1081">
        <f t="shared" si="66"/>
        <v>73.974906700664604</v>
      </c>
      <c r="X1081">
        <f t="shared" si="67"/>
        <v>77.085243471239167</v>
      </c>
    </row>
    <row r="1082" spans="1:24" x14ac:dyDescent="0.25">
      <c r="A1082">
        <v>1091</v>
      </c>
      <c r="B1082" t="s">
        <v>1126</v>
      </c>
      <c r="C1082">
        <v>57200</v>
      </c>
      <c r="D1082">
        <v>928</v>
      </c>
      <c r="E1082">
        <f>'Raw counts'!E1082/'Raw counts'!E$1246*10000</f>
        <v>0</v>
      </c>
      <c r="F1082">
        <f>'Raw counts'!F1082/'Raw counts'!F$1246*10000</f>
        <v>0</v>
      </c>
      <c r="G1082">
        <f>'Raw counts'!G1082/'Raw counts'!G$1246*10000</f>
        <v>0</v>
      </c>
      <c r="H1082">
        <f>'Raw counts'!H1082/'Raw counts'!H$1246*10000</f>
        <v>0</v>
      </c>
      <c r="I1082">
        <f>'Raw counts'!I1082/'Raw counts'!I$1246*10000</f>
        <v>0</v>
      </c>
      <c r="J1082">
        <f>'Raw counts'!J1082/'Raw counts'!J$1246*10000</f>
        <v>0</v>
      </c>
      <c r="K1082">
        <f>'Raw counts'!K1082/'Raw counts'!K$1246*10000</f>
        <v>0</v>
      </c>
      <c r="L1082">
        <f>'Raw counts'!L1082/'Raw counts'!L$1246*10000</f>
        <v>0</v>
      </c>
      <c r="M1082">
        <f>'Raw counts'!M1082/'Raw counts'!M$1246*10000</f>
        <v>0</v>
      </c>
      <c r="N1082">
        <f>'Raw counts'!N1082/'Raw counts'!N$1246*10000</f>
        <v>0</v>
      </c>
      <c r="O1082">
        <f>'Raw counts'!O1082/'Raw counts'!O$1246*10000</f>
        <v>0</v>
      </c>
      <c r="P1082">
        <f>'Raw counts'!P1082/'Raw counts'!P$1246*10000</f>
        <v>0</v>
      </c>
      <c r="Q1082">
        <f>'Raw counts'!Q1082/'Raw counts'!Q$1246*10000</f>
        <v>0</v>
      </c>
      <c r="R1082">
        <f>'Raw counts'!R1082/'Raw counts'!R$1246*10000</f>
        <v>0</v>
      </c>
      <c r="S1082">
        <f>'Raw counts'!S1082/'Raw counts'!S$1246*10000</f>
        <v>0</v>
      </c>
      <c r="T1082">
        <f>'Raw counts'!T1082/'Raw counts'!T$1246*10000</f>
        <v>0</v>
      </c>
      <c r="U1082">
        <f t="shared" si="64"/>
        <v>0</v>
      </c>
      <c r="V1082" t="str">
        <f t="shared" si="65"/>
        <v/>
      </c>
      <c r="W1082">
        <f t="shared" si="66"/>
        <v>0</v>
      </c>
      <c r="X1082">
        <f t="shared" si="67"/>
        <v>0</v>
      </c>
    </row>
    <row r="1083" spans="1:24" x14ac:dyDescent="0.25">
      <c r="A1083">
        <v>1092</v>
      </c>
      <c r="B1083" t="s">
        <v>467</v>
      </c>
      <c r="C1083">
        <v>108100</v>
      </c>
      <c r="D1083">
        <v>896</v>
      </c>
      <c r="E1083">
        <f>'Raw counts'!E1083/'Raw counts'!E$1246*10000</f>
        <v>5.4050171043277295</v>
      </c>
      <c r="F1083">
        <f>'Raw counts'!F1083/'Raw counts'!F$1246*10000</f>
        <v>5.1797740447519258</v>
      </c>
      <c r="G1083">
        <f>'Raw counts'!G1083/'Raw counts'!G$1246*10000</f>
        <v>6.9523959235752173</v>
      </c>
      <c r="H1083">
        <f>'Raw counts'!H1083/'Raw counts'!H$1246*10000</f>
        <v>6.9181403652681608</v>
      </c>
      <c r="I1083">
        <f>'Raw counts'!I1083/'Raw counts'!I$1246*10000</f>
        <v>6.4264495104474824</v>
      </c>
      <c r="J1083">
        <f>'Raw counts'!J1083/'Raw counts'!J$1246*10000</f>
        <v>4.0349471924789544</v>
      </c>
      <c r="K1083">
        <f>'Raw counts'!K1083/'Raw counts'!K$1246*10000</f>
        <v>5.0318006280953931</v>
      </c>
      <c r="L1083">
        <f>'Raw counts'!L1083/'Raw counts'!L$1246*10000</f>
        <v>5.3318572364699035</v>
      </c>
      <c r="M1083">
        <f>'Raw counts'!M1083/'Raw counts'!M$1246*10000</f>
        <v>6.2316024936639689</v>
      </c>
      <c r="N1083">
        <f>'Raw counts'!N1083/'Raw counts'!N$1246*10000</f>
        <v>6.4598875477827855</v>
      </c>
      <c r="O1083">
        <f>'Raw counts'!O1083/'Raw counts'!O$1246*10000</f>
        <v>5.5306946923899227</v>
      </c>
      <c r="P1083">
        <f>'Raw counts'!P1083/'Raw counts'!P$1246*10000</f>
        <v>5.2153444590697475</v>
      </c>
      <c r="Q1083">
        <f>'Raw counts'!Q1083/'Raw counts'!Q$1246*10000</f>
        <v>4.9138388906747856</v>
      </c>
      <c r="R1083">
        <f>'Raw counts'!R1083/'Raw counts'!R$1246*10000</f>
        <v>6.0445116399217138</v>
      </c>
      <c r="S1083">
        <f>'Raw counts'!S1083/'Raw counts'!S$1246*10000</f>
        <v>5.0220955217289145</v>
      </c>
      <c r="T1083">
        <f>'Raw counts'!T1083/'Raw counts'!T$1246*10000</f>
        <v>6.4437167959164308</v>
      </c>
      <c r="U1083">
        <f t="shared" si="64"/>
        <v>1</v>
      </c>
      <c r="V1083">
        <f t="shared" si="65"/>
        <v>0.54570615943722411</v>
      </c>
      <c r="W1083">
        <f t="shared" si="66"/>
        <v>5.7971872046861517</v>
      </c>
      <c r="X1083">
        <f t="shared" si="67"/>
        <v>5.5283669999502516</v>
      </c>
    </row>
    <row r="1084" spans="1:24" x14ac:dyDescent="0.25">
      <c r="A1084">
        <v>1093</v>
      </c>
      <c r="B1084" t="s">
        <v>468</v>
      </c>
      <c r="C1084">
        <v>87600</v>
      </c>
      <c r="D1084">
        <v>987</v>
      </c>
      <c r="E1084">
        <f>'Raw counts'!E1084/'Raw counts'!E$1246*10000</f>
        <v>42.130399134008258</v>
      </c>
      <c r="F1084">
        <f>'Raw counts'!F1084/'Raw counts'!F$1246*10000</f>
        <v>55.102974569056492</v>
      </c>
      <c r="G1084">
        <f>'Raw counts'!G1084/'Raw counts'!G$1246*10000</f>
        <v>12.308021884674528</v>
      </c>
      <c r="H1084">
        <f>'Raw counts'!H1084/'Raw counts'!H$1246*10000</f>
        <v>5.4343892494390698</v>
      </c>
      <c r="I1084">
        <f>'Raw counts'!I1084/'Raw counts'!I$1246*10000</f>
        <v>0.56273638445249408</v>
      </c>
      <c r="J1084">
        <f>'Raw counts'!J1084/'Raw counts'!J$1246*10000</f>
        <v>8.0100286996095562</v>
      </c>
      <c r="K1084">
        <f>'Raw counts'!K1084/'Raw counts'!K$1246*10000</f>
        <v>0.5336758241919356</v>
      </c>
      <c r="L1084">
        <f>'Raw counts'!L1084/'Raw counts'!L$1246*10000</f>
        <v>48.570098998886138</v>
      </c>
      <c r="M1084">
        <f>'Raw counts'!M1084/'Raw counts'!M$1246*10000</f>
        <v>7.6722876118981834E-2</v>
      </c>
      <c r="N1084">
        <f>'Raw counts'!N1084/'Raw counts'!N$1246*10000</f>
        <v>13.680223022913786</v>
      </c>
      <c r="O1084">
        <f>'Raw counts'!O1084/'Raw counts'!O$1246*10000</f>
        <v>79.706550446920801</v>
      </c>
      <c r="P1084">
        <f>'Raw counts'!P1084/'Raw counts'!P$1246*10000</f>
        <v>2.7967782309133571</v>
      </c>
      <c r="Q1084">
        <f>'Raw counts'!Q1084/'Raw counts'!Q$1246*10000</f>
        <v>11.685893903808996</v>
      </c>
      <c r="R1084">
        <f>'Raw counts'!R1084/'Raw counts'!R$1246*10000</f>
        <v>52.921573873741089</v>
      </c>
      <c r="S1084">
        <f>'Raw counts'!S1084/'Raw counts'!S$1246*10000</f>
        <v>102.16312468328807</v>
      </c>
      <c r="T1084">
        <f>'Raw counts'!T1084/'Raw counts'!T$1246*10000</f>
        <v>0.10238956773172295</v>
      </c>
      <c r="U1084">
        <f t="shared" si="64"/>
        <v>1</v>
      </c>
      <c r="V1084">
        <f t="shared" si="65"/>
        <v>0.1748046641479864</v>
      </c>
      <c r="W1084">
        <f t="shared" si="66"/>
        <v>18.640927064335127</v>
      </c>
      <c r="X1084">
        <f t="shared" si="67"/>
        <v>41.562718451067347</v>
      </c>
    </row>
    <row r="1085" spans="1:24" x14ac:dyDescent="0.25">
      <c r="A1085">
        <v>1094</v>
      </c>
      <c r="B1085" t="s">
        <v>469</v>
      </c>
      <c r="C1085">
        <v>5200</v>
      </c>
      <c r="D1085">
        <v>337</v>
      </c>
      <c r="E1085">
        <f>'Raw counts'!E1085/'Raw counts'!E$1246*10000</f>
        <v>10.235348613694857</v>
      </c>
      <c r="F1085">
        <f>'Raw counts'!F1085/'Raw counts'!F$1246*10000</f>
        <v>4.4242919598291293</v>
      </c>
      <c r="G1085">
        <f>'Raw counts'!G1085/'Raw counts'!G$1246*10000</f>
        <v>3.8729109959431129</v>
      </c>
      <c r="H1085">
        <f>'Raw counts'!H1085/'Raw counts'!H$1246*10000</f>
        <v>2.5694226639967188</v>
      </c>
      <c r="I1085">
        <f>'Raw counts'!I1085/'Raw counts'!I$1246*10000</f>
        <v>6.387057963535808</v>
      </c>
      <c r="J1085">
        <f>'Raw counts'!J1085/'Raw counts'!J$1246*10000</f>
        <v>1.0416629250613323</v>
      </c>
      <c r="K1085">
        <f>'Raw counts'!K1085/'Raw counts'!K$1246*10000</f>
        <v>6.9847022704680812</v>
      </c>
      <c r="L1085">
        <f>'Raw counts'!L1085/'Raw counts'!L$1246*10000</f>
        <v>1.7772857454899678</v>
      </c>
      <c r="M1085">
        <f>'Raw counts'!M1085/'Raw counts'!M$1246*10000</f>
        <v>6.3594739538622722</v>
      </c>
      <c r="N1085">
        <f>'Raw counts'!N1085/'Raw counts'!N$1246*10000</f>
        <v>1.9912760159427516</v>
      </c>
      <c r="O1085">
        <f>'Raw counts'!O1085/'Raw counts'!O$1246*10000</f>
        <v>8.7182493472365543</v>
      </c>
      <c r="P1085">
        <f>'Raw counts'!P1085/'Raw counts'!P$1246*10000</f>
        <v>3.5930140261911814</v>
      </c>
      <c r="Q1085">
        <f>'Raw counts'!Q1085/'Raw counts'!Q$1246*10000</f>
        <v>2.8519145836676714</v>
      </c>
      <c r="R1085">
        <f>'Raw counts'!R1085/'Raw counts'!R$1246*10000</f>
        <v>5.4898750578388373</v>
      </c>
      <c r="S1085">
        <f>'Raw counts'!S1085/'Raw counts'!S$1246*10000</f>
        <v>5.7071840878272218</v>
      </c>
      <c r="T1085">
        <f>'Raw counts'!T1085/'Raw counts'!T$1246*10000</f>
        <v>3.4198115622395466</v>
      </c>
      <c r="U1085">
        <f t="shared" si="64"/>
        <v>1</v>
      </c>
      <c r="V1085">
        <f t="shared" si="65"/>
        <v>0.77618205384214312</v>
      </c>
      <c r="W1085">
        <f t="shared" si="66"/>
        <v>4.5643433107824034</v>
      </c>
      <c r="X1085">
        <f t="shared" si="67"/>
        <v>4.9633414441668355</v>
      </c>
    </row>
    <row r="1086" spans="1:24" x14ac:dyDescent="0.25">
      <c r="A1086">
        <v>1095</v>
      </c>
      <c r="B1086" t="s">
        <v>1127</v>
      </c>
      <c r="C1086">
        <v>117800</v>
      </c>
      <c r="D1086">
        <v>1040</v>
      </c>
      <c r="E1086">
        <f>'Raw counts'!E1086/'Raw counts'!E$1246*10000</f>
        <v>0</v>
      </c>
      <c r="F1086">
        <f>'Raw counts'!F1086/'Raw counts'!F$1246*10000</f>
        <v>0</v>
      </c>
      <c r="G1086">
        <f>'Raw counts'!G1086/'Raw counts'!G$1246*10000</f>
        <v>0</v>
      </c>
      <c r="H1086">
        <f>'Raw counts'!H1086/'Raw counts'!H$1246*10000</f>
        <v>0</v>
      </c>
      <c r="I1086">
        <f>'Raw counts'!I1086/'Raw counts'!I$1246*10000</f>
        <v>0</v>
      </c>
      <c r="J1086">
        <f>'Raw counts'!J1086/'Raw counts'!J$1246*10000</f>
        <v>0</v>
      </c>
      <c r="K1086">
        <f>'Raw counts'!K1086/'Raw counts'!K$1246*10000</f>
        <v>0</v>
      </c>
      <c r="L1086">
        <f>'Raw counts'!L1086/'Raw counts'!L$1246*10000</f>
        <v>0</v>
      </c>
      <c r="M1086">
        <f>'Raw counts'!M1086/'Raw counts'!M$1246*10000</f>
        <v>0</v>
      </c>
      <c r="N1086">
        <f>'Raw counts'!N1086/'Raw counts'!N$1246*10000</f>
        <v>0</v>
      </c>
      <c r="O1086">
        <f>'Raw counts'!O1086/'Raw counts'!O$1246*10000</f>
        <v>0</v>
      </c>
      <c r="P1086">
        <f>'Raw counts'!P1086/'Raw counts'!P$1246*10000</f>
        <v>0</v>
      </c>
      <c r="Q1086">
        <f>'Raw counts'!Q1086/'Raw counts'!Q$1246*10000</f>
        <v>0</v>
      </c>
      <c r="R1086">
        <f>'Raw counts'!R1086/'Raw counts'!R$1246*10000</f>
        <v>0</v>
      </c>
      <c r="S1086">
        <f>'Raw counts'!S1086/'Raw counts'!S$1246*10000</f>
        <v>0</v>
      </c>
      <c r="T1086">
        <f>'Raw counts'!T1086/'Raw counts'!T$1246*10000</f>
        <v>0</v>
      </c>
      <c r="U1086">
        <f t="shared" si="64"/>
        <v>0</v>
      </c>
      <c r="V1086" t="str">
        <f t="shared" si="65"/>
        <v/>
      </c>
      <c r="W1086">
        <f t="shared" si="66"/>
        <v>0</v>
      </c>
      <c r="X1086">
        <f t="shared" si="67"/>
        <v>0</v>
      </c>
    </row>
    <row r="1087" spans="1:24" x14ac:dyDescent="0.25">
      <c r="A1087">
        <v>1096</v>
      </c>
      <c r="B1087" t="s">
        <v>1128</v>
      </c>
      <c r="C1087">
        <v>66500</v>
      </c>
      <c r="D1087">
        <v>127</v>
      </c>
      <c r="E1087">
        <f>'Raw counts'!E1087/'Raw counts'!E$1246*10000</f>
        <v>0</v>
      </c>
      <c r="F1087">
        <f>'Raw counts'!F1087/'Raw counts'!F$1246*10000</f>
        <v>0</v>
      </c>
      <c r="G1087">
        <f>'Raw counts'!G1087/'Raw counts'!G$1246*10000</f>
        <v>0</v>
      </c>
      <c r="H1087">
        <f>'Raw counts'!H1087/'Raw counts'!H$1246*10000</f>
        <v>0</v>
      </c>
      <c r="I1087">
        <f>'Raw counts'!I1087/'Raw counts'!I$1246*10000</f>
        <v>0</v>
      </c>
      <c r="J1087">
        <f>'Raw counts'!J1087/'Raw counts'!J$1246*10000</f>
        <v>0</v>
      </c>
      <c r="K1087">
        <f>'Raw counts'!K1087/'Raw counts'!K$1246*10000</f>
        <v>0</v>
      </c>
      <c r="L1087">
        <f>'Raw counts'!L1087/'Raw counts'!L$1246*10000</f>
        <v>0</v>
      </c>
      <c r="M1087">
        <f>'Raw counts'!M1087/'Raw counts'!M$1246*10000</f>
        <v>0</v>
      </c>
      <c r="N1087">
        <f>'Raw counts'!N1087/'Raw counts'!N$1246*10000</f>
        <v>0</v>
      </c>
      <c r="O1087">
        <f>'Raw counts'!O1087/'Raw counts'!O$1246*10000</f>
        <v>0</v>
      </c>
      <c r="P1087">
        <f>'Raw counts'!P1087/'Raw counts'!P$1246*10000</f>
        <v>0</v>
      </c>
      <c r="Q1087">
        <f>'Raw counts'!Q1087/'Raw counts'!Q$1246*10000</f>
        <v>0</v>
      </c>
      <c r="R1087">
        <f>'Raw counts'!R1087/'Raw counts'!R$1246*10000</f>
        <v>0</v>
      </c>
      <c r="S1087">
        <f>'Raw counts'!S1087/'Raw counts'!S$1246*10000</f>
        <v>0</v>
      </c>
      <c r="T1087">
        <f>'Raw counts'!T1087/'Raw counts'!T$1246*10000</f>
        <v>0</v>
      </c>
      <c r="U1087">
        <f t="shared" si="64"/>
        <v>0</v>
      </c>
      <c r="V1087" t="str">
        <f t="shared" si="65"/>
        <v/>
      </c>
      <c r="W1087">
        <f t="shared" si="66"/>
        <v>0</v>
      </c>
      <c r="X1087">
        <f t="shared" si="67"/>
        <v>0</v>
      </c>
    </row>
    <row r="1088" spans="1:24" x14ac:dyDescent="0.25">
      <c r="A1088">
        <v>1097</v>
      </c>
      <c r="B1088" t="s">
        <v>470</v>
      </c>
      <c r="C1088">
        <v>70000</v>
      </c>
      <c r="D1088">
        <v>1129</v>
      </c>
      <c r="E1088">
        <f>'Raw counts'!E1088/'Raw counts'!E$1246*10000</f>
        <v>74.411876175071029</v>
      </c>
      <c r="F1088">
        <f>'Raw counts'!F1088/'Raw counts'!F$1246*10000</f>
        <v>62.355602584315342</v>
      </c>
      <c r="G1088">
        <f>'Raw counts'!G1088/'Raw counts'!G$1246*10000</f>
        <v>67.312284070335238</v>
      </c>
      <c r="H1088">
        <f>'Raw counts'!H1088/'Raw counts'!H$1246*10000</f>
        <v>50.12183647373881</v>
      </c>
      <c r="I1088">
        <f>'Raw counts'!I1088/'Raw counts'!I$1246*10000</f>
        <v>75.541732248902804</v>
      </c>
      <c r="J1088">
        <f>'Raw counts'!J1088/'Raw counts'!J$1246*10000</f>
        <v>56.351569618404149</v>
      </c>
      <c r="K1088">
        <f>'Raw counts'!K1088/'Raw counts'!K$1246*10000</f>
        <v>56.399564848943356</v>
      </c>
      <c r="L1088">
        <f>'Raw counts'!L1088/'Raw counts'!L$1246*10000</f>
        <v>84.461774111051866</v>
      </c>
      <c r="M1088">
        <f>'Raw counts'!M1088/'Raw counts'!M$1246*10000</f>
        <v>64.396067355865412</v>
      </c>
      <c r="N1088">
        <f>'Raw counts'!N1088/'Raw counts'!N$1246*10000</f>
        <v>76.115349759008566</v>
      </c>
      <c r="O1088">
        <f>'Raw counts'!O1088/'Raw counts'!O$1246*10000</f>
        <v>91.068569119536392</v>
      </c>
      <c r="P1088">
        <f>'Raw counts'!P1088/'Raw counts'!P$1246*10000</f>
        <v>62.131274400272716</v>
      </c>
      <c r="Q1088">
        <f>'Raw counts'!Q1088/'Raw counts'!Q$1246*10000</f>
        <v>51.736910382807423</v>
      </c>
      <c r="R1088">
        <f>'Raw counts'!R1088/'Raw counts'!R$1246*10000</f>
        <v>59.084202563550825</v>
      </c>
      <c r="S1088">
        <f>'Raw counts'!S1088/'Raw counts'!S$1246*10000</f>
        <v>65.043780556507073</v>
      </c>
      <c r="T1088">
        <f>'Raw counts'!T1088/'Raw counts'!T$1246*10000</f>
        <v>60.177761941524636</v>
      </c>
      <c r="U1088">
        <f t="shared" si="64"/>
        <v>1</v>
      </c>
      <c r="V1088">
        <f t="shared" si="65"/>
        <v>0.76464100044618022</v>
      </c>
      <c r="W1088">
        <f t="shared" si="66"/>
        <v>66.746765724563659</v>
      </c>
      <c r="X1088">
        <f t="shared" si="67"/>
        <v>64.87374982736651</v>
      </c>
    </row>
    <row r="1089" spans="1:24" x14ac:dyDescent="0.25">
      <c r="A1089">
        <v>1098</v>
      </c>
      <c r="B1089" t="s">
        <v>1129</v>
      </c>
      <c r="C1089">
        <v>94400</v>
      </c>
      <c r="D1089">
        <v>395</v>
      </c>
      <c r="E1089">
        <f>'Raw counts'!E1089/'Raw counts'!E$1246*10000</f>
        <v>0</v>
      </c>
      <c r="F1089">
        <f>'Raw counts'!F1089/'Raw counts'!F$1246*10000</f>
        <v>0</v>
      </c>
      <c r="G1089">
        <f>'Raw counts'!G1089/'Raw counts'!G$1246*10000</f>
        <v>0</v>
      </c>
      <c r="H1089">
        <f>'Raw counts'!H1089/'Raw counts'!H$1246*10000</f>
        <v>0</v>
      </c>
      <c r="I1089">
        <f>'Raw counts'!I1089/'Raw counts'!I$1246*10000</f>
        <v>0</v>
      </c>
      <c r="J1089">
        <f>'Raw counts'!J1089/'Raw counts'!J$1246*10000</f>
        <v>0</v>
      </c>
      <c r="K1089">
        <f>'Raw counts'!K1089/'Raw counts'!K$1246*10000</f>
        <v>0</v>
      </c>
      <c r="L1089">
        <f>'Raw counts'!L1089/'Raw counts'!L$1246*10000</f>
        <v>0</v>
      </c>
      <c r="M1089">
        <f>'Raw counts'!M1089/'Raw counts'!M$1246*10000</f>
        <v>0</v>
      </c>
      <c r="N1089">
        <f>'Raw counts'!N1089/'Raw counts'!N$1246*10000</f>
        <v>0</v>
      </c>
      <c r="O1089">
        <f>'Raw counts'!O1089/'Raw counts'!O$1246*10000</f>
        <v>0</v>
      </c>
      <c r="P1089">
        <f>'Raw counts'!P1089/'Raw counts'!P$1246*10000</f>
        <v>0</v>
      </c>
      <c r="Q1089">
        <f>'Raw counts'!Q1089/'Raw counts'!Q$1246*10000</f>
        <v>0</v>
      </c>
      <c r="R1089">
        <f>'Raw counts'!R1089/'Raw counts'!R$1246*10000</f>
        <v>0</v>
      </c>
      <c r="S1089">
        <f>'Raw counts'!S1089/'Raw counts'!S$1246*10000</f>
        <v>0</v>
      </c>
      <c r="T1089">
        <f>'Raw counts'!T1089/'Raw counts'!T$1246*10000</f>
        <v>0</v>
      </c>
      <c r="U1089">
        <f t="shared" si="64"/>
        <v>0</v>
      </c>
      <c r="V1089" t="str">
        <f t="shared" si="65"/>
        <v/>
      </c>
      <c r="W1089">
        <f t="shared" si="66"/>
        <v>0</v>
      </c>
      <c r="X1089">
        <f t="shared" si="67"/>
        <v>0</v>
      </c>
    </row>
    <row r="1090" spans="1:24" x14ac:dyDescent="0.25">
      <c r="A1090">
        <v>1099</v>
      </c>
      <c r="B1090" t="s">
        <v>1130</v>
      </c>
      <c r="C1090">
        <v>111100</v>
      </c>
      <c r="D1090">
        <v>768</v>
      </c>
      <c r="E1090">
        <f>'Raw counts'!E1090/'Raw counts'!E$1246*10000</f>
        <v>0</v>
      </c>
      <c r="F1090">
        <f>'Raw counts'!F1090/'Raw counts'!F$1246*10000</f>
        <v>0</v>
      </c>
      <c r="G1090">
        <f>'Raw counts'!G1090/'Raw counts'!G$1246*10000</f>
        <v>0</v>
      </c>
      <c r="H1090">
        <f>'Raw counts'!H1090/'Raw counts'!H$1246*10000</f>
        <v>0</v>
      </c>
      <c r="I1090">
        <f>'Raw counts'!I1090/'Raw counts'!I$1246*10000</f>
        <v>0</v>
      </c>
      <c r="J1090">
        <f>'Raw counts'!J1090/'Raw counts'!J$1246*10000</f>
        <v>0</v>
      </c>
      <c r="K1090">
        <f>'Raw counts'!K1090/'Raw counts'!K$1246*10000</f>
        <v>0</v>
      </c>
      <c r="L1090">
        <f>'Raw counts'!L1090/'Raw counts'!L$1246*10000</f>
        <v>0</v>
      </c>
      <c r="M1090">
        <f>'Raw counts'!M1090/'Raw counts'!M$1246*10000</f>
        <v>0</v>
      </c>
      <c r="N1090">
        <f>'Raw counts'!N1090/'Raw counts'!N$1246*10000</f>
        <v>0</v>
      </c>
      <c r="O1090">
        <f>'Raw counts'!O1090/'Raw counts'!O$1246*10000</f>
        <v>0</v>
      </c>
      <c r="P1090">
        <f>'Raw counts'!P1090/'Raw counts'!P$1246*10000</f>
        <v>0</v>
      </c>
      <c r="Q1090">
        <f>'Raw counts'!Q1090/'Raw counts'!Q$1246*10000</f>
        <v>0</v>
      </c>
      <c r="R1090">
        <f>'Raw counts'!R1090/'Raw counts'!R$1246*10000</f>
        <v>0</v>
      </c>
      <c r="S1090">
        <f>'Raw counts'!S1090/'Raw counts'!S$1246*10000</f>
        <v>0</v>
      </c>
      <c r="T1090">
        <f>'Raw counts'!T1090/'Raw counts'!T$1246*10000</f>
        <v>0</v>
      </c>
      <c r="U1090">
        <f t="shared" si="64"/>
        <v>0</v>
      </c>
      <c r="V1090" t="str">
        <f t="shared" si="65"/>
        <v/>
      </c>
      <c r="W1090">
        <f t="shared" si="66"/>
        <v>0</v>
      </c>
      <c r="X1090">
        <f t="shared" si="67"/>
        <v>0</v>
      </c>
    </row>
    <row r="1091" spans="1:24" x14ac:dyDescent="0.25">
      <c r="A1091">
        <v>1100</v>
      </c>
      <c r="B1091" t="s">
        <v>1131</v>
      </c>
      <c r="C1091">
        <v>81900</v>
      </c>
      <c r="D1091">
        <v>323</v>
      </c>
      <c r="E1091">
        <f>'Raw counts'!E1091/'Raw counts'!E$1246*10000</f>
        <v>0</v>
      </c>
      <c r="F1091">
        <f>'Raw counts'!F1091/'Raw counts'!F$1246*10000</f>
        <v>0</v>
      </c>
      <c r="G1091">
        <f>'Raw counts'!G1091/'Raw counts'!G$1246*10000</f>
        <v>0</v>
      </c>
      <c r="H1091">
        <f>'Raw counts'!H1091/'Raw counts'!H$1246*10000</f>
        <v>0</v>
      </c>
      <c r="I1091">
        <f>'Raw counts'!I1091/'Raw counts'!I$1246*10000</f>
        <v>0</v>
      </c>
      <c r="J1091">
        <f>'Raw counts'!J1091/'Raw counts'!J$1246*10000</f>
        <v>0</v>
      </c>
      <c r="K1091">
        <f>'Raw counts'!K1091/'Raw counts'!K$1246*10000</f>
        <v>0</v>
      </c>
      <c r="L1091">
        <f>'Raw counts'!L1091/'Raw counts'!L$1246*10000</f>
        <v>0</v>
      </c>
      <c r="M1091">
        <f>'Raw counts'!M1091/'Raw counts'!M$1246*10000</f>
        <v>0</v>
      </c>
      <c r="N1091">
        <f>'Raw counts'!N1091/'Raw counts'!N$1246*10000</f>
        <v>0</v>
      </c>
      <c r="O1091">
        <f>'Raw counts'!O1091/'Raw counts'!O$1246*10000</f>
        <v>0</v>
      </c>
      <c r="P1091">
        <f>'Raw counts'!P1091/'Raw counts'!P$1246*10000</f>
        <v>0</v>
      </c>
      <c r="Q1091">
        <f>'Raw counts'!Q1091/'Raw counts'!Q$1246*10000</f>
        <v>0</v>
      </c>
      <c r="R1091">
        <f>'Raw counts'!R1091/'Raw counts'!R$1246*10000</f>
        <v>0</v>
      </c>
      <c r="S1091">
        <f>'Raw counts'!S1091/'Raw counts'!S$1246*10000</f>
        <v>0</v>
      </c>
      <c r="T1091">
        <f>'Raw counts'!T1091/'Raw counts'!T$1246*10000</f>
        <v>0</v>
      </c>
      <c r="U1091">
        <f t="shared" si="64"/>
        <v>0</v>
      </c>
      <c r="V1091" t="str">
        <f t="shared" si="65"/>
        <v/>
      </c>
      <c r="W1091">
        <f t="shared" si="66"/>
        <v>0</v>
      </c>
      <c r="X1091">
        <f t="shared" si="67"/>
        <v>0</v>
      </c>
    </row>
    <row r="1092" spans="1:24" x14ac:dyDescent="0.25">
      <c r="A1092">
        <v>1101</v>
      </c>
      <c r="B1092" t="s">
        <v>471</v>
      </c>
      <c r="C1092">
        <v>23700</v>
      </c>
      <c r="D1092">
        <v>104</v>
      </c>
      <c r="E1092">
        <f>'Raw counts'!E1092/'Raw counts'!E$1246*10000</f>
        <v>17.314880641269855</v>
      </c>
      <c r="F1092">
        <f>'Raw counts'!F1092/'Raw counts'!F$1246*10000</f>
        <v>16.630049394363066</v>
      </c>
      <c r="G1092">
        <f>'Raw counts'!G1092/'Raw counts'!G$1246*10000</f>
        <v>11.479883425874913</v>
      </c>
      <c r="H1092">
        <f>'Raw counts'!H1092/'Raw counts'!H$1246*10000</f>
        <v>14.644502883061111</v>
      </c>
      <c r="I1092">
        <f>'Raw counts'!I1092/'Raw counts'!I$1246*10000</f>
        <v>14.929396279524667</v>
      </c>
      <c r="J1092">
        <f>'Raw counts'!J1092/'Raw counts'!J$1246*10000</f>
        <v>15.337588586247895</v>
      </c>
      <c r="K1092">
        <f>'Raw counts'!K1092/'Raw counts'!K$1246*10000</f>
        <v>18.162571731015657</v>
      </c>
      <c r="L1092">
        <f>'Raw counts'!L1092/'Raw counts'!L$1246*10000</f>
        <v>10.229568336636914</v>
      </c>
      <c r="M1092">
        <f>'Raw counts'!M1092/'Raw counts'!M$1246*10000</f>
        <v>18.541361728753945</v>
      </c>
      <c r="N1092">
        <f>'Raw counts'!N1092/'Raw counts'!N$1246*10000</f>
        <v>10.552194950625763</v>
      </c>
      <c r="O1092">
        <f>'Raw counts'!O1092/'Raw counts'!O$1246*10000</f>
        <v>13.709579729097644</v>
      </c>
      <c r="P1092">
        <f>'Raw counts'!P1092/'Raw counts'!P$1246*10000</f>
        <v>14.282479577795971</v>
      </c>
      <c r="Q1092">
        <f>'Raw counts'!Q1092/'Raw counts'!Q$1246*10000</f>
        <v>22.104822269577475</v>
      </c>
      <c r="R1092">
        <f>'Raw counts'!R1092/'Raw counts'!R$1246*10000</f>
        <v>24.296163609574876</v>
      </c>
      <c r="S1092">
        <f>'Raw counts'!S1092/'Raw counts'!S$1246*10000</f>
        <v>14.375536110112417</v>
      </c>
      <c r="T1092">
        <f>'Raw counts'!T1092/'Raw counts'!T$1246*10000</f>
        <v>16.587109972539118</v>
      </c>
      <c r="U1092">
        <f t="shared" ref="U1092:U1155" si="68">IFERROR(IF(W1092-X1092=0,0,1),0)</f>
        <v>1</v>
      </c>
      <c r="V1092">
        <f t="shared" ref="V1092:V1155" si="69">IFERROR(_xlfn.T.TEST(E1092:N1092,O1092:T1092,2,2),"")</f>
        <v>0.16427920061134971</v>
      </c>
      <c r="W1092">
        <f t="shared" ref="W1092:W1155" si="70">AVERAGE(E1092:N1092)</f>
        <v>14.782199795737379</v>
      </c>
      <c r="X1092">
        <f t="shared" ref="X1092:X1155" si="71">AVERAGE(O1092:T1092)</f>
        <v>17.559281878116252</v>
      </c>
    </row>
    <row r="1093" spans="1:24" x14ac:dyDescent="0.25">
      <c r="A1093">
        <v>1102</v>
      </c>
      <c r="B1093" t="s">
        <v>472</v>
      </c>
      <c r="C1093">
        <v>6100</v>
      </c>
      <c r="D1093">
        <v>345</v>
      </c>
      <c r="E1093">
        <f>'Raw counts'!E1093/'Raw counts'!E$1246*10000</f>
        <v>94.174124781086903</v>
      </c>
      <c r="F1093">
        <f>'Raw counts'!F1093/'Raw counts'!F$1246*10000</f>
        <v>81.37958583527751</v>
      </c>
      <c r="G1093">
        <f>'Raw counts'!G1093/'Raw counts'!G$1246*10000</f>
        <v>92.260575005789519</v>
      </c>
      <c r="H1093">
        <f>'Raw counts'!H1093/'Raw counts'!H$1246*10000</f>
        <v>108.66365895437767</v>
      </c>
      <c r="I1093">
        <f>'Raw counts'!I1093/'Raw counts'!I$1246*10000</f>
        <v>98.523886189942658</v>
      </c>
      <c r="J1093">
        <f>'Raw counts'!J1093/'Raw counts'!J$1246*10000</f>
        <v>111.59562405786379</v>
      </c>
      <c r="K1093">
        <f>'Raw counts'!K1093/'Raw counts'!K$1246*10000</f>
        <v>77.424046494306978</v>
      </c>
      <c r="L1093">
        <f>'Raw counts'!L1093/'Raw counts'!L$1246*10000</f>
        <v>92.418858765478319</v>
      </c>
      <c r="M1093">
        <f>'Raw counts'!M1093/'Raw counts'!M$1246*10000</f>
        <v>53.347973194732035</v>
      </c>
      <c r="N1093">
        <f>'Raw counts'!N1093/'Raw counts'!N$1246*10000</f>
        <v>114.21614281996042</v>
      </c>
      <c r="O1093">
        <f>'Raw counts'!O1093/'Raw counts'!O$1246*10000</f>
        <v>79.2998167045548</v>
      </c>
      <c r="P1093">
        <f>'Raw counts'!P1093/'Raw counts'!P$1246*10000</f>
        <v>86.033277679768901</v>
      </c>
      <c r="Q1093">
        <f>'Raw counts'!Q1093/'Raw counts'!Q$1246*10000</f>
        <v>105.60530396490655</v>
      </c>
      <c r="R1093">
        <f>'Raw counts'!R1093/'Raw counts'!R$1246*10000</f>
        <v>75.225154206944154</v>
      </c>
      <c r="S1093">
        <f>'Raw counts'!S1093/'Raw counts'!S$1246*10000</f>
        <v>42.481152987071077</v>
      </c>
      <c r="T1093">
        <f>'Raw counts'!T1093/'Raw counts'!T$1246*10000</f>
        <v>62.655589480632329</v>
      </c>
      <c r="U1093">
        <f t="shared" si="68"/>
        <v>1</v>
      </c>
      <c r="V1093">
        <f t="shared" si="69"/>
        <v>0.10948945756353143</v>
      </c>
      <c r="W1093">
        <f t="shared" si="70"/>
        <v>92.400447609881581</v>
      </c>
      <c r="X1093">
        <f t="shared" si="71"/>
        <v>75.216715837312975</v>
      </c>
    </row>
    <row r="1094" spans="1:24" x14ac:dyDescent="0.25">
      <c r="A1094">
        <v>1103</v>
      </c>
      <c r="B1094" t="s">
        <v>1132</v>
      </c>
      <c r="C1094">
        <v>117900</v>
      </c>
      <c r="D1094">
        <v>1040</v>
      </c>
      <c r="E1094">
        <f>'Raw counts'!E1094/'Raw counts'!E$1246*10000</f>
        <v>0</v>
      </c>
      <c r="F1094">
        <f>'Raw counts'!F1094/'Raw counts'!F$1246*10000</f>
        <v>0</v>
      </c>
      <c r="G1094">
        <f>'Raw counts'!G1094/'Raw counts'!G$1246*10000</f>
        <v>0</v>
      </c>
      <c r="H1094">
        <f>'Raw counts'!H1094/'Raw counts'!H$1246*10000</f>
        <v>0</v>
      </c>
      <c r="I1094">
        <f>'Raw counts'!I1094/'Raw counts'!I$1246*10000</f>
        <v>0</v>
      </c>
      <c r="J1094">
        <f>'Raw counts'!J1094/'Raw counts'!J$1246*10000</f>
        <v>0</v>
      </c>
      <c r="K1094">
        <f>'Raw counts'!K1094/'Raw counts'!K$1246*10000</f>
        <v>0</v>
      </c>
      <c r="L1094">
        <f>'Raw counts'!L1094/'Raw counts'!L$1246*10000</f>
        <v>0</v>
      </c>
      <c r="M1094">
        <f>'Raw counts'!M1094/'Raw counts'!M$1246*10000</f>
        <v>0</v>
      </c>
      <c r="N1094">
        <f>'Raw counts'!N1094/'Raw counts'!N$1246*10000</f>
        <v>0</v>
      </c>
      <c r="O1094">
        <f>'Raw counts'!O1094/'Raw counts'!O$1246*10000</f>
        <v>0</v>
      </c>
      <c r="P1094">
        <f>'Raw counts'!P1094/'Raw counts'!P$1246*10000</f>
        <v>0</v>
      </c>
      <c r="Q1094">
        <f>'Raw counts'!Q1094/'Raw counts'!Q$1246*10000</f>
        <v>0</v>
      </c>
      <c r="R1094">
        <f>'Raw counts'!R1094/'Raw counts'!R$1246*10000</f>
        <v>0</v>
      </c>
      <c r="S1094">
        <f>'Raw counts'!S1094/'Raw counts'!S$1246*10000</f>
        <v>0</v>
      </c>
      <c r="T1094">
        <f>'Raw counts'!T1094/'Raw counts'!T$1246*10000</f>
        <v>0</v>
      </c>
      <c r="U1094">
        <f t="shared" si="68"/>
        <v>0</v>
      </c>
      <c r="V1094" t="str">
        <f t="shared" si="69"/>
        <v/>
      </c>
      <c r="W1094">
        <f t="shared" si="70"/>
        <v>0</v>
      </c>
      <c r="X1094">
        <f t="shared" si="71"/>
        <v>0</v>
      </c>
    </row>
    <row r="1095" spans="1:24" x14ac:dyDescent="0.25">
      <c r="A1095">
        <v>1104</v>
      </c>
      <c r="B1095" t="s">
        <v>1133</v>
      </c>
      <c r="C1095">
        <v>66600</v>
      </c>
      <c r="D1095">
        <v>127</v>
      </c>
      <c r="E1095">
        <f>'Raw counts'!E1095/'Raw counts'!E$1246*10000</f>
        <v>0</v>
      </c>
      <c r="F1095">
        <f>'Raw counts'!F1095/'Raw counts'!F$1246*10000</f>
        <v>0</v>
      </c>
      <c r="G1095">
        <f>'Raw counts'!G1095/'Raw counts'!G$1246*10000</f>
        <v>0</v>
      </c>
      <c r="H1095">
        <f>'Raw counts'!H1095/'Raw counts'!H$1246*10000</f>
        <v>0</v>
      </c>
      <c r="I1095">
        <f>'Raw counts'!I1095/'Raw counts'!I$1246*10000</f>
        <v>0</v>
      </c>
      <c r="J1095">
        <f>'Raw counts'!J1095/'Raw counts'!J$1246*10000</f>
        <v>0</v>
      </c>
      <c r="K1095">
        <f>'Raw counts'!K1095/'Raw counts'!K$1246*10000</f>
        <v>0</v>
      </c>
      <c r="L1095">
        <f>'Raw counts'!L1095/'Raw counts'!L$1246*10000</f>
        <v>0</v>
      </c>
      <c r="M1095">
        <f>'Raw counts'!M1095/'Raw counts'!M$1246*10000</f>
        <v>0</v>
      </c>
      <c r="N1095">
        <f>'Raw counts'!N1095/'Raw counts'!N$1246*10000</f>
        <v>0</v>
      </c>
      <c r="O1095">
        <f>'Raw counts'!O1095/'Raw counts'!O$1246*10000</f>
        <v>0</v>
      </c>
      <c r="P1095">
        <f>'Raw counts'!P1095/'Raw counts'!P$1246*10000</f>
        <v>0</v>
      </c>
      <c r="Q1095">
        <f>'Raw counts'!Q1095/'Raw counts'!Q$1246*10000</f>
        <v>0</v>
      </c>
      <c r="R1095">
        <f>'Raw counts'!R1095/'Raw counts'!R$1246*10000</f>
        <v>0</v>
      </c>
      <c r="S1095">
        <f>'Raw counts'!S1095/'Raw counts'!S$1246*10000</f>
        <v>0</v>
      </c>
      <c r="T1095">
        <f>'Raw counts'!T1095/'Raw counts'!T$1246*10000</f>
        <v>0</v>
      </c>
      <c r="U1095">
        <f t="shared" si="68"/>
        <v>0</v>
      </c>
      <c r="V1095" t="str">
        <f t="shared" si="69"/>
        <v/>
      </c>
      <c r="W1095">
        <f t="shared" si="70"/>
        <v>0</v>
      </c>
      <c r="X1095">
        <f t="shared" si="71"/>
        <v>0</v>
      </c>
    </row>
    <row r="1096" spans="1:24" x14ac:dyDescent="0.25">
      <c r="A1096">
        <v>1105</v>
      </c>
      <c r="B1096" t="s">
        <v>473</v>
      </c>
      <c r="C1096">
        <v>50700</v>
      </c>
      <c r="D1096">
        <v>278</v>
      </c>
      <c r="E1096">
        <f>'Raw counts'!E1096/'Raw counts'!E$1246*10000</f>
        <v>3.3193047295138207</v>
      </c>
      <c r="F1096">
        <f>'Raw counts'!F1096/'Raw counts'!F$1246*10000</f>
        <v>3.2627382542603289</v>
      </c>
      <c r="G1096">
        <f>'Raw counts'!G1096/'Raw counts'!G$1246*10000</f>
        <v>4.864693581331875</v>
      </c>
      <c r="H1096">
        <f>'Raw counts'!H1096/'Raw counts'!H$1246*10000</f>
        <v>3.7757243841829715</v>
      </c>
      <c r="I1096">
        <f>'Raw counts'!I1096/'Raw counts'!I$1246*10000</f>
        <v>3.5508665858952373</v>
      </c>
      <c r="J1096">
        <f>'Raw counts'!J1096/'Raw counts'!J$1246*10000</f>
        <v>2.1192452613316761</v>
      </c>
      <c r="K1096">
        <f>'Raw counts'!K1096/'Raw counts'!K$1246*10000</f>
        <v>3.4894188504857331</v>
      </c>
      <c r="L1096">
        <f>'Raw counts'!L1096/'Raw counts'!L$1246*10000</f>
        <v>1.4109749429844021</v>
      </c>
      <c r="M1096">
        <f>'Raw counts'!M1096/'Raw counts'!M$1246*10000</f>
        <v>3.674173289697908</v>
      </c>
      <c r="N1096">
        <f>'Raw counts'!N1096/'Raw counts'!N$1246*10000</f>
        <v>0.97995866926316511</v>
      </c>
      <c r="O1096">
        <f>'Raw counts'!O1096/'Raw counts'!O$1246*10000</f>
        <v>3.9523909312522711</v>
      </c>
      <c r="P1096">
        <f>'Raw counts'!P1096/'Raw counts'!P$1246*10000</f>
        <v>2.7271075988265476</v>
      </c>
      <c r="Q1096">
        <f>'Raw counts'!Q1096/'Raw counts'!Q$1246*10000</f>
        <v>2.8419775990555891</v>
      </c>
      <c r="R1096">
        <f>'Raw counts'!R1096/'Raw counts'!R$1246*10000</f>
        <v>3.358632635946305</v>
      </c>
      <c r="S1096">
        <f>'Raw counts'!S1096/'Raw counts'!S$1246*10000</f>
        <v>1.964675474678617</v>
      </c>
      <c r="T1096">
        <f>'Raw counts'!T1096/'Raw counts'!T$1246*10000</f>
        <v>2.8942117812167019</v>
      </c>
      <c r="U1096">
        <f t="shared" si="68"/>
        <v>1</v>
      </c>
      <c r="V1096">
        <f t="shared" si="69"/>
        <v>0.87049071277067647</v>
      </c>
      <c r="W1096">
        <f t="shared" si="70"/>
        <v>3.0447098548947125</v>
      </c>
      <c r="X1096">
        <f t="shared" si="71"/>
        <v>2.9564993368293386</v>
      </c>
    </row>
    <row r="1097" spans="1:24" x14ac:dyDescent="0.25">
      <c r="A1097">
        <v>1106</v>
      </c>
      <c r="B1097" t="s">
        <v>474</v>
      </c>
      <c r="C1097">
        <v>10000</v>
      </c>
      <c r="D1097">
        <v>677</v>
      </c>
      <c r="E1097">
        <f>'Raw counts'!E1097/'Raw counts'!E$1246*10000</f>
        <v>10.42856187406954</v>
      </c>
      <c r="F1097">
        <f>'Raw counts'!F1097/'Raw counts'!F$1246*10000</f>
        <v>6.4829806412437501</v>
      </c>
      <c r="G1097">
        <f>'Raw counts'!G1097/'Raw counts'!G$1246*10000</f>
        <v>5.1523105310946162</v>
      </c>
      <c r="H1097">
        <f>'Raw counts'!H1097/'Raw counts'!H$1246*10000</f>
        <v>5.6273975246688703</v>
      </c>
      <c r="I1097">
        <f>'Raw counts'!I1097/'Raw counts'!I$1246*10000</f>
        <v>9.5440090803143001</v>
      </c>
      <c r="J1097">
        <f>'Raw counts'!J1097/'Raw counts'!J$1246*10000</f>
        <v>15.774608089290867</v>
      </c>
      <c r="K1097">
        <f>'Raw counts'!K1097/'Raw counts'!K$1246*10000</f>
        <v>4.9145092381630997</v>
      </c>
      <c r="L1097">
        <f>'Raw counts'!L1097/'Raw counts'!L$1246*10000</f>
        <v>5.9491587740255794</v>
      </c>
      <c r="M1097">
        <f>'Raw counts'!M1097/'Raw counts'!M$1246*10000</f>
        <v>10.41726162415509</v>
      </c>
      <c r="N1097">
        <f>'Raw counts'!N1097/'Raw counts'!N$1246*10000</f>
        <v>9.556556942654387</v>
      </c>
      <c r="O1097">
        <f>'Raw counts'!O1097/'Raw counts'!O$1246*10000</f>
        <v>5.6942723931240771</v>
      </c>
      <c r="P1097">
        <f>'Raw counts'!P1097/'Raw counts'!P$1246*10000</f>
        <v>3.7373317640852868</v>
      </c>
      <c r="Q1097">
        <f>'Raw counts'!Q1097/'Raw counts'!Q$1246*10000</f>
        <v>4.9386813522049922</v>
      </c>
      <c r="R1097">
        <f>'Raw counts'!R1097/'Raw counts'!R$1246*10000</f>
        <v>5.5463658208287612</v>
      </c>
      <c r="S1097">
        <f>'Raw counts'!S1097/'Raw counts'!S$1246*10000</f>
        <v>6.4375677657336823</v>
      </c>
      <c r="T1097">
        <f>'Raw counts'!T1097/'Raw counts'!T$1246*10000</f>
        <v>8.320858870998018</v>
      </c>
      <c r="U1097">
        <f t="shared" si="68"/>
        <v>1</v>
      </c>
      <c r="V1097">
        <f t="shared" si="69"/>
        <v>0.10296479211280782</v>
      </c>
      <c r="W1097">
        <f t="shared" si="70"/>
        <v>8.384735431968009</v>
      </c>
      <c r="X1097">
        <f t="shared" si="71"/>
        <v>5.7791796611624697</v>
      </c>
    </row>
    <row r="1098" spans="1:24" x14ac:dyDescent="0.25">
      <c r="A1098">
        <v>1107</v>
      </c>
      <c r="B1098" t="s">
        <v>1134</v>
      </c>
      <c r="C1098">
        <v>94500</v>
      </c>
      <c r="D1098">
        <v>395</v>
      </c>
      <c r="E1098">
        <f>'Raw counts'!E1098/'Raw counts'!E$1246*10000</f>
        <v>0</v>
      </c>
      <c r="F1098">
        <f>'Raw counts'!F1098/'Raw counts'!F$1246*10000</f>
        <v>0</v>
      </c>
      <c r="G1098">
        <f>'Raw counts'!G1098/'Raw counts'!G$1246*10000</f>
        <v>0</v>
      </c>
      <c r="H1098">
        <f>'Raw counts'!H1098/'Raw counts'!H$1246*10000</f>
        <v>0</v>
      </c>
      <c r="I1098">
        <f>'Raw counts'!I1098/'Raw counts'!I$1246*10000</f>
        <v>0</v>
      </c>
      <c r="J1098">
        <f>'Raw counts'!J1098/'Raw counts'!J$1246*10000</f>
        <v>0</v>
      </c>
      <c r="K1098">
        <f>'Raw counts'!K1098/'Raw counts'!K$1246*10000</f>
        <v>0</v>
      </c>
      <c r="L1098">
        <f>'Raw counts'!L1098/'Raw counts'!L$1246*10000</f>
        <v>0</v>
      </c>
      <c r="M1098">
        <f>'Raw counts'!M1098/'Raw counts'!M$1246*10000</f>
        <v>0</v>
      </c>
      <c r="N1098">
        <f>'Raw counts'!N1098/'Raw counts'!N$1246*10000</f>
        <v>0</v>
      </c>
      <c r="O1098">
        <f>'Raw counts'!O1098/'Raw counts'!O$1246*10000</f>
        <v>0</v>
      </c>
      <c r="P1098">
        <f>'Raw counts'!P1098/'Raw counts'!P$1246*10000</f>
        <v>0</v>
      </c>
      <c r="Q1098">
        <f>'Raw counts'!Q1098/'Raw counts'!Q$1246*10000</f>
        <v>0</v>
      </c>
      <c r="R1098">
        <f>'Raw counts'!R1098/'Raw counts'!R$1246*10000</f>
        <v>0</v>
      </c>
      <c r="S1098">
        <f>'Raw counts'!S1098/'Raw counts'!S$1246*10000</f>
        <v>0</v>
      </c>
      <c r="T1098">
        <f>'Raw counts'!T1098/'Raw counts'!T$1246*10000</f>
        <v>0</v>
      </c>
      <c r="U1098">
        <f t="shared" si="68"/>
        <v>0</v>
      </c>
      <c r="V1098" t="str">
        <f t="shared" si="69"/>
        <v/>
      </c>
      <c r="W1098">
        <f t="shared" si="70"/>
        <v>0</v>
      </c>
      <c r="X1098">
        <f t="shared" si="71"/>
        <v>0</v>
      </c>
    </row>
    <row r="1099" spans="1:24" x14ac:dyDescent="0.25">
      <c r="A1099">
        <v>1108</v>
      </c>
      <c r="B1099" t="s">
        <v>1135</v>
      </c>
      <c r="C1099">
        <v>106500</v>
      </c>
      <c r="D1099">
        <v>776</v>
      </c>
      <c r="E1099">
        <f>'Raw counts'!E1099/'Raw counts'!E$1246*10000</f>
        <v>0</v>
      </c>
      <c r="F1099">
        <f>'Raw counts'!F1099/'Raw counts'!F$1246*10000</f>
        <v>0</v>
      </c>
      <c r="G1099">
        <f>'Raw counts'!G1099/'Raw counts'!G$1246*10000</f>
        <v>0</v>
      </c>
      <c r="H1099">
        <f>'Raw counts'!H1099/'Raw counts'!H$1246*10000</f>
        <v>0</v>
      </c>
      <c r="I1099">
        <f>'Raw counts'!I1099/'Raw counts'!I$1246*10000</f>
        <v>0</v>
      </c>
      <c r="J1099">
        <f>'Raw counts'!J1099/'Raw counts'!J$1246*10000</f>
        <v>0</v>
      </c>
      <c r="K1099">
        <f>'Raw counts'!K1099/'Raw counts'!K$1246*10000</f>
        <v>0</v>
      </c>
      <c r="L1099">
        <f>'Raw counts'!L1099/'Raw counts'!L$1246*10000</f>
        <v>0</v>
      </c>
      <c r="M1099">
        <f>'Raw counts'!M1099/'Raw counts'!M$1246*10000</f>
        <v>0</v>
      </c>
      <c r="N1099">
        <f>'Raw counts'!N1099/'Raw counts'!N$1246*10000</f>
        <v>0</v>
      </c>
      <c r="O1099">
        <f>'Raw counts'!O1099/'Raw counts'!O$1246*10000</f>
        <v>0</v>
      </c>
      <c r="P1099">
        <f>'Raw counts'!P1099/'Raw counts'!P$1246*10000</f>
        <v>0</v>
      </c>
      <c r="Q1099">
        <f>'Raw counts'!Q1099/'Raw counts'!Q$1246*10000</f>
        <v>0</v>
      </c>
      <c r="R1099">
        <f>'Raw counts'!R1099/'Raw counts'!R$1246*10000</f>
        <v>0</v>
      </c>
      <c r="S1099">
        <f>'Raw counts'!S1099/'Raw counts'!S$1246*10000</f>
        <v>0</v>
      </c>
      <c r="T1099">
        <f>'Raw counts'!T1099/'Raw counts'!T$1246*10000</f>
        <v>0</v>
      </c>
      <c r="U1099">
        <f t="shared" si="68"/>
        <v>0</v>
      </c>
      <c r="V1099" t="str">
        <f t="shared" si="69"/>
        <v/>
      </c>
      <c r="W1099">
        <f t="shared" si="70"/>
        <v>0</v>
      </c>
      <c r="X1099">
        <f t="shared" si="71"/>
        <v>0</v>
      </c>
    </row>
    <row r="1100" spans="1:24" x14ac:dyDescent="0.25">
      <c r="A1100">
        <v>1109</v>
      </c>
      <c r="B1100" t="s">
        <v>475</v>
      </c>
      <c r="C1100">
        <v>73200</v>
      </c>
      <c r="D1100">
        <v>141</v>
      </c>
      <c r="E1100">
        <f>'Raw counts'!E1100/'Raw counts'!E$1246*10000</f>
        <v>0.15357977106705739</v>
      </c>
      <c r="F1100">
        <f>'Raw counts'!F1100/'Raw counts'!F$1246*10000</f>
        <v>0.2927493079075838</v>
      </c>
      <c r="G1100">
        <f>'Raw counts'!G1100/'Raw counts'!G$1246*10000</f>
        <v>5.9506955123325683E-2</v>
      </c>
      <c r="H1100">
        <f>'Raw counts'!H1100/'Raw counts'!H$1246*10000</f>
        <v>6.634659461024392E-2</v>
      </c>
      <c r="I1100">
        <f>'Raw counts'!I1100/'Raw counts'!I$1246*10000</f>
        <v>6.1901002289774354E-2</v>
      </c>
      <c r="J1100">
        <f>'Raw counts'!J1100/'Raw counts'!J$1246*10000</f>
        <v>5.9865685348352441E-3</v>
      </c>
      <c r="K1100">
        <f>'Raw counts'!K1100/'Raw counts'!K$1246*10000</f>
        <v>1.7593708489844033E-2</v>
      </c>
      <c r="L1100">
        <f>'Raw counts'!L1100/'Raw counts'!L$1246*10000</f>
        <v>0.27134133518930809</v>
      </c>
      <c r="M1100">
        <f>'Raw counts'!M1100/'Raw counts'!M$1246*10000</f>
        <v>0.31541626848914756</v>
      </c>
      <c r="N1100">
        <f>'Raw counts'!N1100/'Raw counts'!N$1246*10000</f>
        <v>3.1358677416421288E-2</v>
      </c>
      <c r="O1100">
        <f>'Raw counts'!O1100/'Raw counts'!O$1246*10000</f>
        <v>0.13263056816282789</v>
      </c>
      <c r="P1100">
        <f>'Raw counts'!P1100/'Raw counts'!P$1246*10000</f>
        <v>1.49294211614592E-2</v>
      </c>
      <c r="Q1100">
        <f>'Raw counts'!Q1100/'Raw counts'!Q$1246*10000</f>
        <v>7.9495876896659823E-2</v>
      </c>
      <c r="R1100">
        <f>'Raw counts'!R1100/'Raw counts'!R$1246*10000</f>
        <v>0.22596305195969024</v>
      </c>
      <c r="S1100">
        <f>'Raw counts'!S1100/'Raw counts'!S$1246*10000</f>
        <v>0.22647555904076275</v>
      </c>
      <c r="T1100">
        <f>'Raw counts'!T1100/'Raw counts'!T$1246*10000</f>
        <v>0</v>
      </c>
      <c r="U1100">
        <f t="shared" si="68"/>
        <v>1</v>
      </c>
      <c r="V1100">
        <f t="shared" si="69"/>
        <v>0.81139244691230417</v>
      </c>
      <c r="W1100">
        <f t="shared" si="70"/>
        <v>0.12757801891175413</v>
      </c>
      <c r="X1100">
        <f t="shared" si="71"/>
        <v>0.11324907953689999</v>
      </c>
    </row>
    <row r="1101" spans="1:24" x14ac:dyDescent="0.25">
      <c r="A1101">
        <v>1110</v>
      </c>
      <c r="B1101" t="s">
        <v>1136</v>
      </c>
      <c r="C1101">
        <v>75100</v>
      </c>
      <c r="D1101">
        <v>525</v>
      </c>
      <c r="E1101">
        <f>'Raw counts'!E1101/'Raw counts'!E$1246*10000</f>
        <v>0</v>
      </c>
      <c r="F1101">
        <f>'Raw counts'!F1101/'Raw counts'!F$1246*10000</f>
        <v>0</v>
      </c>
      <c r="G1101">
        <f>'Raw counts'!G1101/'Raw counts'!G$1246*10000</f>
        <v>0</v>
      </c>
      <c r="H1101">
        <f>'Raw counts'!H1101/'Raw counts'!H$1246*10000</f>
        <v>0</v>
      </c>
      <c r="I1101">
        <f>'Raw counts'!I1101/'Raw counts'!I$1246*10000</f>
        <v>0</v>
      </c>
      <c r="J1101">
        <f>'Raw counts'!J1101/'Raw counts'!J$1246*10000</f>
        <v>0</v>
      </c>
      <c r="K1101">
        <f>'Raw counts'!K1101/'Raw counts'!K$1246*10000</f>
        <v>0</v>
      </c>
      <c r="L1101">
        <f>'Raw counts'!L1101/'Raw counts'!L$1246*10000</f>
        <v>0</v>
      </c>
      <c r="M1101">
        <f>'Raw counts'!M1101/'Raw counts'!M$1246*10000</f>
        <v>0</v>
      </c>
      <c r="N1101">
        <f>'Raw counts'!N1101/'Raw counts'!N$1246*10000</f>
        <v>0</v>
      </c>
      <c r="O1101">
        <f>'Raw counts'!O1101/'Raw counts'!O$1246*10000</f>
        <v>0</v>
      </c>
      <c r="P1101">
        <f>'Raw counts'!P1101/'Raw counts'!P$1246*10000</f>
        <v>0</v>
      </c>
      <c r="Q1101">
        <f>'Raw counts'!Q1101/'Raw counts'!Q$1246*10000</f>
        <v>0</v>
      </c>
      <c r="R1101">
        <f>'Raw counts'!R1101/'Raw counts'!R$1246*10000</f>
        <v>0</v>
      </c>
      <c r="S1101">
        <f>'Raw counts'!S1101/'Raw counts'!S$1246*10000</f>
        <v>0</v>
      </c>
      <c r="T1101">
        <f>'Raw counts'!T1101/'Raw counts'!T$1246*10000</f>
        <v>0</v>
      </c>
      <c r="U1101">
        <f t="shared" si="68"/>
        <v>0</v>
      </c>
      <c r="V1101" t="str">
        <f t="shared" si="69"/>
        <v/>
      </c>
      <c r="W1101">
        <f t="shared" si="70"/>
        <v>0</v>
      </c>
      <c r="X1101">
        <f t="shared" si="71"/>
        <v>0</v>
      </c>
    </row>
    <row r="1102" spans="1:24" x14ac:dyDescent="0.25">
      <c r="A1102">
        <v>1111</v>
      </c>
      <c r="B1102" t="s">
        <v>476</v>
      </c>
      <c r="C1102">
        <v>7400</v>
      </c>
      <c r="D1102">
        <v>361</v>
      </c>
      <c r="E1102">
        <f>'Raw counts'!E1102/'Raw counts'!E$1246*10000</f>
        <v>10.978476538212876</v>
      </c>
      <c r="F1102">
        <f>'Raw counts'!F1102/'Raw counts'!F$1246*10000</f>
        <v>12.44184558607231</v>
      </c>
      <c r="G1102">
        <f>'Raw counts'!G1102/'Raw counts'!G$1246*10000</f>
        <v>9.7045925980290306</v>
      </c>
      <c r="H1102">
        <f>'Raw counts'!H1102/'Raw counts'!H$1246*10000</f>
        <v>2.8227460252358321</v>
      </c>
      <c r="I1102">
        <f>'Raw counts'!I1102/'Raw counts'!I$1246*10000</f>
        <v>5.2559578307862953</v>
      </c>
      <c r="J1102">
        <f>'Raw counts'!J1102/'Raw counts'!J$1246*10000</f>
        <v>2.2988423173767334</v>
      </c>
      <c r="K1102">
        <f>'Raw counts'!K1102/'Raw counts'!K$1246*10000</f>
        <v>12.145523427488996</v>
      </c>
      <c r="L1102">
        <f>'Raw counts'!L1102/'Raw counts'!L$1246*10000</f>
        <v>4.5856685646993061</v>
      </c>
      <c r="M1102">
        <f>'Raw counts'!M1102/'Raw counts'!M$1246*10000</f>
        <v>12.591076447526241</v>
      </c>
      <c r="N1102">
        <f>'Raw counts'!N1102/'Raw counts'!N$1246*10000</f>
        <v>8.4511635637255367</v>
      </c>
      <c r="O1102">
        <f>'Raw counts'!O1102/'Raw counts'!O$1246*10000</f>
        <v>9.4565595100096296</v>
      </c>
      <c r="P1102">
        <f>'Raw counts'!P1102/'Raw counts'!P$1246*10000</f>
        <v>5.842380147851034</v>
      </c>
      <c r="Q1102">
        <f>'Raw counts'!Q1102/'Raw counts'!Q$1246*10000</f>
        <v>5.5796168596843119</v>
      </c>
      <c r="R1102">
        <f>'Raw counts'!R1102/'Raw counts'!R$1246*10000</f>
        <v>9.2901627498881734</v>
      </c>
      <c r="S1102">
        <f>'Raw counts'!S1102/'Raw counts'!S$1246*10000</f>
        <v>8.6287187994530612</v>
      </c>
      <c r="T1102">
        <f>'Raw counts'!T1102/'Raw counts'!T$1246*10000</f>
        <v>6.1365480927212621</v>
      </c>
      <c r="U1102">
        <f t="shared" si="68"/>
        <v>1</v>
      </c>
      <c r="V1102">
        <f t="shared" si="69"/>
        <v>0.72398849021957057</v>
      </c>
      <c r="W1102">
        <f t="shared" si="70"/>
        <v>8.1275892899153153</v>
      </c>
      <c r="X1102">
        <f t="shared" si="71"/>
        <v>7.4889976932679119</v>
      </c>
    </row>
    <row r="1103" spans="1:24" x14ac:dyDescent="0.25">
      <c r="A1103">
        <v>1112</v>
      </c>
      <c r="B1103" t="s">
        <v>1137</v>
      </c>
      <c r="C1103">
        <v>118000</v>
      </c>
      <c r="D1103">
        <v>1040</v>
      </c>
      <c r="E1103">
        <f>'Raw counts'!E1103/'Raw counts'!E$1246*10000</f>
        <v>0</v>
      </c>
      <c r="F1103">
        <f>'Raw counts'!F1103/'Raw counts'!F$1246*10000</f>
        <v>0</v>
      </c>
      <c r="G1103">
        <f>'Raw counts'!G1103/'Raw counts'!G$1246*10000</f>
        <v>0</v>
      </c>
      <c r="H1103">
        <f>'Raw counts'!H1103/'Raw counts'!H$1246*10000</f>
        <v>0</v>
      </c>
      <c r="I1103">
        <f>'Raw counts'!I1103/'Raw counts'!I$1246*10000</f>
        <v>0</v>
      </c>
      <c r="J1103">
        <f>'Raw counts'!J1103/'Raw counts'!J$1246*10000</f>
        <v>0</v>
      </c>
      <c r="K1103">
        <f>'Raw counts'!K1103/'Raw counts'!K$1246*10000</f>
        <v>0</v>
      </c>
      <c r="L1103">
        <f>'Raw counts'!L1103/'Raw counts'!L$1246*10000</f>
        <v>0</v>
      </c>
      <c r="M1103">
        <f>'Raw counts'!M1103/'Raw counts'!M$1246*10000</f>
        <v>0</v>
      </c>
      <c r="N1103">
        <f>'Raw counts'!N1103/'Raw counts'!N$1246*10000</f>
        <v>0</v>
      </c>
      <c r="O1103">
        <f>'Raw counts'!O1103/'Raw counts'!O$1246*10000</f>
        <v>0</v>
      </c>
      <c r="P1103">
        <f>'Raw counts'!P1103/'Raw counts'!P$1246*10000</f>
        <v>0</v>
      </c>
      <c r="Q1103">
        <f>'Raw counts'!Q1103/'Raw counts'!Q$1246*10000</f>
        <v>0</v>
      </c>
      <c r="R1103">
        <f>'Raw counts'!R1103/'Raw counts'!R$1246*10000</f>
        <v>0</v>
      </c>
      <c r="S1103">
        <f>'Raw counts'!S1103/'Raw counts'!S$1246*10000</f>
        <v>0</v>
      </c>
      <c r="T1103">
        <f>'Raw counts'!T1103/'Raw counts'!T$1246*10000</f>
        <v>0</v>
      </c>
      <c r="U1103">
        <f t="shared" si="68"/>
        <v>0</v>
      </c>
      <c r="V1103" t="str">
        <f t="shared" si="69"/>
        <v/>
      </c>
      <c r="W1103">
        <f t="shared" si="70"/>
        <v>0</v>
      </c>
      <c r="X1103">
        <f t="shared" si="71"/>
        <v>0</v>
      </c>
    </row>
    <row r="1104" spans="1:24" x14ac:dyDescent="0.25">
      <c r="A1104">
        <v>1113</v>
      </c>
      <c r="B1104" t="s">
        <v>477</v>
      </c>
      <c r="C1104">
        <v>66900</v>
      </c>
      <c r="D1104">
        <v>239</v>
      </c>
      <c r="E1104">
        <f>'Raw counts'!E1104/'Raw counts'!E$1246*10000</f>
        <v>2.3383758691500351</v>
      </c>
      <c r="F1104">
        <f>'Raw counts'!F1104/'Raw counts'!F$1246*10000</f>
        <v>1.860374634122387</v>
      </c>
      <c r="G1104">
        <f>'Raw counts'!G1104/'Raw counts'!G$1246*10000</f>
        <v>2.484415376398847</v>
      </c>
      <c r="H1104">
        <f>'Raw counts'!H1104/'Raw counts'!H$1246*10000</f>
        <v>1.9542087867017299</v>
      </c>
      <c r="I1104">
        <f>'Raw counts'!I1104/'Raw counts'!I$1246*10000</f>
        <v>0.62463738674226854</v>
      </c>
      <c r="J1104">
        <f>'Raw counts'!J1104/'Raw counts'!J$1246*10000</f>
        <v>0.15565078190571632</v>
      </c>
      <c r="K1104">
        <f>'Raw counts'!K1104/'Raw counts'!K$1246*10000</f>
        <v>1.5599754860995041</v>
      </c>
      <c r="L1104">
        <f>'Raw counts'!L1104/'Raw counts'!L$1246*10000</f>
        <v>2.1232459478563355</v>
      </c>
      <c r="M1104">
        <f>'Raw counts'!M1104/'Raw counts'!M$1246*10000</f>
        <v>0.34951532454202838</v>
      </c>
      <c r="N1104">
        <f>'Raw counts'!N1104/'Raw counts'!N$1246*10000</f>
        <v>1.7560859353195921</v>
      </c>
      <c r="O1104">
        <f>'Raw counts'!O1104/'Raw counts'!O$1246*10000</f>
        <v>0.86209869305838127</v>
      </c>
      <c r="P1104">
        <f>'Raw counts'!P1104/'Raw counts'!P$1246*10000</f>
        <v>2.1349072260886657</v>
      </c>
      <c r="Q1104">
        <f>'Raw counts'!Q1104/'Raw counts'!Q$1246*10000</f>
        <v>1.7389723071144338</v>
      </c>
      <c r="R1104">
        <f>'Raw counts'!R1104/'Raw counts'!R$1246*10000</f>
        <v>2.7731829104143806</v>
      </c>
      <c r="S1104">
        <f>'Raw counts'!S1104/'Raw counts'!S$1246*10000</f>
        <v>1.7438618046138732</v>
      </c>
      <c r="T1104">
        <f>'Raw counts'!T1104/'Raw counts'!T$1246*10000</f>
        <v>1.0648515044099187</v>
      </c>
      <c r="U1104">
        <f t="shared" si="68"/>
        <v>1</v>
      </c>
      <c r="V1104">
        <f t="shared" si="69"/>
        <v>0.63456449729972486</v>
      </c>
      <c r="W1104">
        <f t="shared" si="70"/>
        <v>1.5206485528838445</v>
      </c>
      <c r="X1104">
        <f t="shared" si="71"/>
        <v>1.7196457409499424</v>
      </c>
    </row>
    <row r="1105" spans="1:24" x14ac:dyDescent="0.25">
      <c r="A1105">
        <v>1114</v>
      </c>
      <c r="B1105" t="s">
        <v>478</v>
      </c>
      <c r="C1105">
        <v>14400</v>
      </c>
      <c r="D1105">
        <v>402</v>
      </c>
      <c r="E1105">
        <f>'Raw counts'!E1105/'Raw counts'!E$1246*10000</f>
        <v>2.0312163270159203</v>
      </c>
      <c r="F1105">
        <f>'Raw counts'!F1105/'Raw counts'!F$1246*10000</f>
        <v>2.0398016292915515</v>
      </c>
      <c r="G1105">
        <f>'Raw counts'!G1105/'Raw counts'!G$1246*10000</f>
        <v>0.77854932953017764</v>
      </c>
      <c r="H1105">
        <f>'Raw counts'!H1105/'Raw counts'!H$1246*10000</f>
        <v>1.2545537889937031</v>
      </c>
      <c r="I1105">
        <f>'Raw counts'!I1105/'Raw counts'!I$1246*10000</f>
        <v>0.7990856659225416</v>
      </c>
      <c r="J1105">
        <f>'Raw counts'!J1105/'Raw counts'!J$1246*10000</f>
        <v>3.0411768156963039</v>
      </c>
      <c r="K1105">
        <f>'Raw counts'!K1105/'Raw counts'!K$1246*10000</f>
        <v>2.2402655477068065</v>
      </c>
      <c r="L1105">
        <f>'Raw counts'!L1105/'Raw counts'!L$1246*10000</f>
        <v>1.1124994742761631</v>
      </c>
      <c r="M1105">
        <f>'Raw counts'!M1105/'Raw counts'!M$1246*10000</f>
        <v>1.176417433824388</v>
      </c>
      <c r="N1105">
        <f>'Raw counts'!N1105/'Raw counts'!N$1246*10000</f>
        <v>1.3797818063225364</v>
      </c>
      <c r="O1105">
        <f>'Raw counts'!O1105/'Raw counts'!O$1246*10000</f>
        <v>1.8745120300346343</v>
      </c>
      <c r="P1105">
        <f>'Raw counts'!P1105/'Raw counts'!P$1246*10000</f>
        <v>1.0400830075816576</v>
      </c>
      <c r="Q1105">
        <f>'Raw counts'!Q1105/'Raw counts'!Q$1246*10000</f>
        <v>0.47697526137995899</v>
      </c>
      <c r="R1105">
        <f>'Raw counts'!R1105/'Raw counts'!R$1246*10000</f>
        <v>2.1620555653415816</v>
      </c>
      <c r="S1105">
        <f>'Raw counts'!S1105/'Raw counts'!S$1246*10000</f>
        <v>1.5570194684052439</v>
      </c>
      <c r="T1105">
        <f>'Raw counts'!T1105/'Raw counts'!T$1246*10000</f>
        <v>1.0238956773172294</v>
      </c>
      <c r="U1105">
        <f t="shared" si="68"/>
        <v>1</v>
      </c>
      <c r="V1105">
        <f t="shared" si="69"/>
        <v>0.53105142411041073</v>
      </c>
      <c r="W1105">
        <f t="shared" si="70"/>
        <v>1.5853347818580095</v>
      </c>
      <c r="X1105">
        <f t="shared" si="71"/>
        <v>1.3557568350100508</v>
      </c>
    </row>
    <row r="1106" spans="1:24" x14ac:dyDescent="0.25">
      <c r="A1106">
        <v>1116</v>
      </c>
      <c r="B1106" t="s">
        <v>1138</v>
      </c>
      <c r="C1106">
        <v>100300</v>
      </c>
      <c r="D1106">
        <v>798</v>
      </c>
      <c r="E1106">
        <f>'Raw counts'!E1106/'Raw counts'!E$1246*10000</f>
        <v>0</v>
      </c>
      <c r="F1106">
        <f>'Raw counts'!F1106/'Raw counts'!F$1246*10000</f>
        <v>0</v>
      </c>
      <c r="G1106">
        <f>'Raw counts'!G1106/'Raw counts'!G$1246*10000</f>
        <v>0</v>
      </c>
      <c r="H1106">
        <f>'Raw counts'!H1106/'Raw counts'!H$1246*10000</f>
        <v>0</v>
      </c>
      <c r="I1106">
        <f>'Raw counts'!I1106/'Raw counts'!I$1246*10000</f>
        <v>0</v>
      </c>
      <c r="J1106">
        <f>'Raw counts'!J1106/'Raw counts'!J$1246*10000</f>
        <v>0</v>
      </c>
      <c r="K1106">
        <f>'Raw counts'!K1106/'Raw counts'!K$1246*10000</f>
        <v>0</v>
      </c>
      <c r="L1106">
        <f>'Raw counts'!L1106/'Raw counts'!L$1246*10000</f>
        <v>0</v>
      </c>
      <c r="M1106">
        <f>'Raw counts'!M1106/'Raw counts'!M$1246*10000</f>
        <v>0</v>
      </c>
      <c r="N1106">
        <f>'Raw counts'!N1106/'Raw counts'!N$1246*10000</f>
        <v>0</v>
      </c>
      <c r="O1106">
        <f>'Raw counts'!O1106/'Raw counts'!O$1246*10000</f>
        <v>0</v>
      </c>
      <c r="P1106">
        <f>'Raw counts'!P1106/'Raw counts'!P$1246*10000</f>
        <v>0</v>
      </c>
      <c r="Q1106">
        <f>'Raw counts'!Q1106/'Raw counts'!Q$1246*10000</f>
        <v>0</v>
      </c>
      <c r="R1106">
        <f>'Raw counts'!R1106/'Raw counts'!R$1246*10000</f>
        <v>0</v>
      </c>
      <c r="S1106">
        <f>'Raw counts'!S1106/'Raw counts'!S$1246*10000</f>
        <v>0</v>
      </c>
      <c r="T1106">
        <f>'Raw counts'!T1106/'Raw counts'!T$1246*10000</f>
        <v>0</v>
      </c>
      <c r="U1106">
        <f t="shared" si="68"/>
        <v>0</v>
      </c>
      <c r="V1106" t="str">
        <f t="shared" si="69"/>
        <v/>
      </c>
      <c r="W1106">
        <f t="shared" si="70"/>
        <v>0</v>
      </c>
      <c r="X1106">
        <f t="shared" si="71"/>
        <v>0</v>
      </c>
    </row>
    <row r="1107" spans="1:24" x14ac:dyDescent="0.25">
      <c r="A1107">
        <v>1117</v>
      </c>
      <c r="B1107" t="s">
        <v>1139</v>
      </c>
      <c r="C1107">
        <v>88300</v>
      </c>
      <c r="D1107">
        <v>771</v>
      </c>
      <c r="E1107">
        <f>'Raw counts'!E1107/'Raw counts'!E$1246*10000</f>
        <v>0</v>
      </c>
      <c r="F1107">
        <f>'Raw counts'!F1107/'Raw counts'!F$1246*10000</f>
        <v>0</v>
      </c>
      <c r="G1107">
        <f>'Raw counts'!G1107/'Raw counts'!G$1246*10000</f>
        <v>0</v>
      </c>
      <c r="H1107">
        <f>'Raw counts'!H1107/'Raw counts'!H$1246*10000</f>
        <v>0</v>
      </c>
      <c r="I1107">
        <f>'Raw counts'!I1107/'Raw counts'!I$1246*10000</f>
        <v>0</v>
      </c>
      <c r="J1107">
        <f>'Raw counts'!J1107/'Raw counts'!J$1246*10000</f>
        <v>0</v>
      </c>
      <c r="K1107">
        <f>'Raw counts'!K1107/'Raw counts'!K$1246*10000</f>
        <v>0</v>
      </c>
      <c r="L1107">
        <f>'Raw counts'!L1107/'Raw counts'!L$1246*10000</f>
        <v>0</v>
      </c>
      <c r="M1107">
        <f>'Raw counts'!M1107/'Raw counts'!M$1246*10000</f>
        <v>0</v>
      </c>
      <c r="N1107">
        <f>'Raw counts'!N1107/'Raw counts'!N$1246*10000</f>
        <v>0</v>
      </c>
      <c r="O1107">
        <f>'Raw counts'!O1107/'Raw counts'!O$1246*10000</f>
        <v>0</v>
      </c>
      <c r="P1107">
        <f>'Raw counts'!P1107/'Raw counts'!P$1246*10000</f>
        <v>0</v>
      </c>
      <c r="Q1107">
        <f>'Raw counts'!Q1107/'Raw counts'!Q$1246*10000</f>
        <v>0</v>
      </c>
      <c r="R1107">
        <f>'Raw counts'!R1107/'Raw counts'!R$1246*10000</f>
        <v>0</v>
      </c>
      <c r="S1107">
        <f>'Raw counts'!S1107/'Raw counts'!S$1246*10000</f>
        <v>0</v>
      </c>
      <c r="T1107">
        <f>'Raw counts'!T1107/'Raw counts'!T$1246*10000</f>
        <v>0</v>
      </c>
      <c r="U1107">
        <f t="shared" si="68"/>
        <v>0</v>
      </c>
      <c r="V1107" t="str">
        <f t="shared" si="69"/>
        <v/>
      </c>
      <c r="W1107">
        <f t="shared" si="70"/>
        <v>0</v>
      </c>
      <c r="X1107">
        <f t="shared" si="71"/>
        <v>0</v>
      </c>
    </row>
    <row r="1108" spans="1:24" x14ac:dyDescent="0.25">
      <c r="A1108">
        <v>1118</v>
      </c>
      <c r="B1108" t="s">
        <v>1140</v>
      </c>
      <c r="C1108">
        <v>75200</v>
      </c>
      <c r="D1108">
        <v>525</v>
      </c>
      <c r="E1108">
        <f>'Raw counts'!E1108/'Raw counts'!E$1246*10000</f>
        <v>0</v>
      </c>
      <c r="F1108">
        <f>'Raw counts'!F1108/'Raw counts'!F$1246*10000</f>
        <v>0</v>
      </c>
      <c r="G1108">
        <f>'Raw counts'!G1108/'Raw counts'!G$1246*10000</f>
        <v>0</v>
      </c>
      <c r="H1108">
        <f>'Raw counts'!H1108/'Raw counts'!H$1246*10000</f>
        <v>0</v>
      </c>
      <c r="I1108">
        <f>'Raw counts'!I1108/'Raw counts'!I$1246*10000</f>
        <v>0</v>
      </c>
      <c r="J1108">
        <f>'Raw counts'!J1108/'Raw counts'!J$1246*10000</f>
        <v>0</v>
      </c>
      <c r="K1108">
        <f>'Raw counts'!K1108/'Raw counts'!K$1246*10000</f>
        <v>0</v>
      </c>
      <c r="L1108">
        <f>'Raw counts'!L1108/'Raw counts'!L$1246*10000</f>
        <v>0</v>
      </c>
      <c r="M1108">
        <f>'Raw counts'!M1108/'Raw counts'!M$1246*10000</f>
        <v>0</v>
      </c>
      <c r="N1108">
        <f>'Raw counts'!N1108/'Raw counts'!N$1246*10000</f>
        <v>0</v>
      </c>
      <c r="O1108">
        <f>'Raw counts'!O1108/'Raw counts'!O$1246*10000</f>
        <v>0</v>
      </c>
      <c r="P1108">
        <f>'Raw counts'!P1108/'Raw counts'!P$1246*10000</f>
        <v>0</v>
      </c>
      <c r="Q1108">
        <f>'Raw counts'!Q1108/'Raw counts'!Q$1246*10000</f>
        <v>0</v>
      </c>
      <c r="R1108">
        <f>'Raw counts'!R1108/'Raw counts'!R$1246*10000</f>
        <v>0</v>
      </c>
      <c r="S1108">
        <f>'Raw counts'!S1108/'Raw counts'!S$1246*10000</f>
        <v>0</v>
      </c>
      <c r="T1108">
        <f>'Raw counts'!T1108/'Raw counts'!T$1246*10000</f>
        <v>0</v>
      </c>
      <c r="U1108">
        <f t="shared" si="68"/>
        <v>0</v>
      </c>
      <c r="V1108" t="str">
        <f t="shared" si="69"/>
        <v/>
      </c>
      <c r="W1108">
        <f t="shared" si="70"/>
        <v>0</v>
      </c>
      <c r="X1108">
        <f t="shared" si="71"/>
        <v>0</v>
      </c>
    </row>
    <row r="1109" spans="1:24" x14ac:dyDescent="0.25">
      <c r="A1109">
        <v>1119</v>
      </c>
      <c r="B1109" t="s">
        <v>1141</v>
      </c>
      <c r="C1109">
        <v>118100</v>
      </c>
      <c r="D1109">
        <v>1040</v>
      </c>
      <c r="E1109">
        <f>'Raw counts'!E1109/'Raw counts'!E$1246*10000</f>
        <v>0</v>
      </c>
      <c r="F1109">
        <f>'Raw counts'!F1109/'Raw counts'!F$1246*10000</f>
        <v>0</v>
      </c>
      <c r="G1109">
        <f>'Raw counts'!G1109/'Raw counts'!G$1246*10000</f>
        <v>0</v>
      </c>
      <c r="H1109">
        <f>'Raw counts'!H1109/'Raw counts'!H$1246*10000</f>
        <v>0</v>
      </c>
      <c r="I1109">
        <f>'Raw counts'!I1109/'Raw counts'!I$1246*10000</f>
        <v>0</v>
      </c>
      <c r="J1109">
        <f>'Raw counts'!J1109/'Raw counts'!J$1246*10000</f>
        <v>0</v>
      </c>
      <c r="K1109">
        <f>'Raw counts'!K1109/'Raw counts'!K$1246*10000</f>
        <v>0</v>
      </c>
      <c r="L1109">
        <f>'Raw counts'!L1109/'Raw counts'!L$1246*10000</f>
        <v>0</v>
      </c>
      <c r="M1109">
        <f>'Raw counts'!M1109/'Raw counts'!M$1246*10000</f>
        <v>0</v>
      </c>
      <c r="N1109">
        <f>'Raw counts'!N1109/'Raw counts'!N$1246*10000</f>
        <v>0</v>
      </c>
      <c r="O1109">
        <f>'Raw counts'!O1109/'Raw counts'!O$1246*10000</f>
        <v>0</v>
      </c>
      <c r="P1109">
        <f>'Raw counts'!P1109/'Raw counts'!P$1246*10000</f>
        <v>0</v>
      </c>
      <c r="Q1109">
        <f>'Raw counts'!Q1109/'Raw counts'!Q$1246*10000</f>
        <v>0</v>
      </c>
      <c r="R1109">
        <f>'Raw counts'!R1109/'Raw counts'!R$1246*10000</f>
        <v>0</v>
      </c>
      <c r="S1109">
        <f>'Raw counts'!S1109/'Raw counts'!S$1246*10000</f>
        <v>0</v>
      </c>
      <c r="T1109">
        <f>'Raw counts'!T1109/'Raw counts'!T$1246*10000</f>
        <v>0</v>
      </c>
      <c r="U1109">
        <f t="shared" si="68"/>
        <v>0</v>
      </c>
      <c r="V1109" t="str">
        <f t="shared" si="69"/>
        <v/>
      </c>
      <c r="W1109">
        <f t="shared" si="70"/>
        <v>0</v>
      </c>
      <c r="X1109">
        <f t="shared" si="71"/>
        <v>0</v>
      </c>
    </row>
    <row r="1110" spans="1:24" x14ac:dyDescent="0.25">
      <c r="A1110">
        <v>1120</v>
      </c>
      <c r="B1110" t="s">
        <v>479</v>
      </c>
      <c r="C1110">
        <v>66800</v>
      </c>
      <c r="D1110">
        <v>239</v>
      </c>
      <c r="E1110">
        <f>'Raw counts'!E1110/'Raw counts'!E$1246*10000</f>
        <v>0</v>
      </c>
      <c r="F1110">
        <f>'Raw counts'!F1110/'Raw counts'!F$1246*10000</f>
        <v>0</v>
      </c>
      <c r="G1110">
        <f>'Raw counts'!G1110/'Raw counts'!G$1246*10000</f>
        <v>0</v>
      </c>
      <c r="H1110">
        <f>'Raw counts'!H1110/'Raw counts'!H$1246*10000</f>
        <v>0</v>
      </c>
      <c r="I1110">
        <f>'Raw counts'!I1110/'Raw counts'!I$1246*10000</f>
        <v>0</v>
      </c>
      <c r="J1110">
        <f>'Raw counts'!J1110/'Raw counts'!J$1246*10000</f>
        <v>0</v>
      </c>
      <c r="K1110">
        <f>'Raw counts'!K1110/'Raw counts'!K$1246*10000</f>
        <v>0</v>
      </c>
      <c r="L1110">
        <f>'Raw counts'!L1110/'Raw counts'!L$1246*10000</f>
        <v>0</v>
      </c>
      <c r="M1110">
        <f>'Raw counts'!M1110/'Raw counts'!M$1246*10000</f>
        <v>0</v>
      </c>
      <c r="N1110">
        <f>'Raw counts'!N1110/'Raw counts'!N$1246*10000</f>
        <v>0</v>
      </c>
      <c r="O1110">
        <f>'Raw counts'!O1110/'Raw counts'!O$1246*10000</f>
        <v>0</v>
      </c>
      <c r="P1110">
        <f>'Raw counts'!P1110/'Raw counts'!P$1246*10000</f>
        <v>0</v>
      </c>
      <c r="Q1110">
        <f>'Raw counts'!Q1110/'Raw counts'!Q$1246*10000</f>
        <v>0</v>
      </c>
      <c r="R1110">
        <f>'Raw counts'!R1110/'Raw counts'!R$1246*10000</f>
        <v>0</v>
      </c>
      <c r="S1110">
        <f>'Raw counts'!S1110/'Raw counts'!S$1246*10000</f>
        <v>0</v>
      </c>
      <c r="T1110">
        <f>'Raw counts'!T1110/'Raw counts'!T$1246*10000</f>
        <v>0</v>
      </c>
      <c r="U1110">
        <f t="shared" si="68"/>
        <v>0</v>
      </c>
      <c r="V1110" t="str">
        <f t="shared" si="69"/>
        <v/>
      </c>
      <c r="W1110">
        <f t="shared" si="70"/>
        <v>0</v>
      </c>
      <c r="X1110">
        <f t="shared" si="71"/>
        <v>0</v>
      </c>
    </row>
    <row r="1111" spans="1:24" x14ac:dyDescent="0.25">
      <c r="A1111">
        <v>1121</v>
      </c>
      <c r="B1111" t="s">
        <v>1142</v>
      </c>
      <c r="C1111">
        <v>41400</v>
      </c>
      <c r="D1111">
        <v>918</v>
      </c>
      <c r="E1111">
        <f>'Raw counts'!E1111/'Raw counts'!E$1246*10000</f>
        <v>0</v>
      </c>
      <c r="F1111">
        <f>'Raw counts'!F1111/'Raw counts'!F$1246*10000</f>
        <v>0</v>
      </c>
      <c r="G1111">
        <f>'Raw counts'!G1111/'Raw counts'!G$1246*10000</f>
        <v>0</v>
      </c>
      <c r="H1111">
        <f>'Raw counts'!H1111/'Raw counts'!H$1246*10000</f>
        <v>0</v>
      </c>
      <c r="I1111">
        <f>'Raw counts'!I1111/'Raw counts'!I$1246*10000</f>
        <v>0</v>
      </c>
      <c r="J1111">
        <f>'Raw counts'!J1111/'Raw counts'!J$1246*10000</f>
        <v>0</v>
      </c>
      <c r="K1111">
        <f>'Raw counts'!K1111/'Raw counts'!K$1246*10000</f>
        <v>0</v>
      </c>
      <c r="L1111">
        <f>'Raw counts'!L1111/'Raw counts'!L$1246*10000</f>
        <v>0</v>
      </c>
      <c r="M1111">
        <f>'Raw counts'!M1111/'Raw counts'!M$1246*10000</f>
        <v>0</v>
      </c>
      <c r="N1111">
        <f>'Raw counts'!N1111/'Raw counts'!N$1246*10000</f>
        <v>0</v>
      </c>
      <c r="O1111">
        <f>'Raw counts'!O1111/'Raw counts'!O$1246*10000</f>
        <v>0</v>
      </c>
      <c r="P1111">
        <f>'Raw counts'!P1111/'Raw counts'!P$1246*10000</f>
        <v>0</v>
      </c>
      <c r="Q1111">
        <f>'Raw counts'!Q1111/'Raw counts'!Q$1246*10000</f>
        <v>0</v>
      </c>
      <c r="R1111">
        <f>'Raw counts'!R1111/'Raw counts'!R$1246*10000</f>
        <v>0</v>
      </c>
      <c r="S1111">
        <f>'Raw counts'!S1111/'Raw counts'!S$1246*10000</f>
        <v>0</v>
      </c>
      <c r="T1111">
        <f>'Raw counts'!T1111/'Raw counts'!T$1246*10000</f>
        <v>0</v>
      </c>
      <c r="U1111">
        <f t="shared" si="68"/>
        <v>0</v>
      </c>
      <c r="V1111" t="str">
        <f t="shared" si="69"/>
        <v/>
      </c>
      <c r="W1111">
        <f t="shared" si="70"/>
        <v>0</v>
      </c>
      <c r="X1111">
        <f t="shared" si="71"/>
        <v>0</v>
      </c>
    </row>
    <row r="1112" spans="1:24" x14ac:dyDescent="0.25">
      <c r="A1112">
        <v>1123</v>
      </c>
      <c r="B1112" t="s">
        <v>1143</v>
      </c>
      <c r="C1112">
        <v>105100</v>
      </c>
      <c r="D1112">
        <v>752</v>
      </c>
      <c r="E1112">
        <f>'Raw counts'!E1112/'Raw counts'!E$1246*10000</f>
        <v>0</v>
      </c>
      <c r="F1112">
        <f>'Raw counts'!F1112/'Raw counts'!F$1246*10000</f>
        <v>0</v>
      </c>
      <c r="G1112">
        <f>'Raw counts'!G1112/'Raw counts'!G$1246*10000</f>
        <v>0</v>
      </c>
      <c r="H1112">
        <f>'Raw counts'!H1112/'Raw counts'!H$1246*10000</f>
        <v>0</v>
      </c>
      <c r="I1112">
        <f>'Raw counts'!I1112/'Raw counts'!I$1246*10000</f>
        <v>0</v>
      </c>
      <c r="J1112">
        <f>'Raw counts'!J1112/'Raw counts'!J$1246*10000</f>
        <v>3.1429484807885029</v>
      </c>
      <c r="K1112">
        <f>'Raw counts'!K1112/'Raw counts'!K$1246*10000</f>
        <v>0</v>
      </c>
      <c r="L1112">
        <f>'Raw counts'!L1112/'Raw counts'!L$1246*10000</f>
        <v>0.13567066759465404</v>
      </c>
      <c r="M1112">
        <f>'Raw counts'!M1112/'Raw counts'!M$1246*10000</f>
        <v>0</v>
      </c>
      <c r="N1112">
        <f>'Raw counts'!N1112/'Raw counts'!N$1246*10000</f>
        <v>0</v>
      </c>
      <c r="O1112">
        <f>'Raw counts'!O1112/'Raw counts'!O$1246*10000</f>
        <v>0</v>
      </c>
      <c r="P1112">
        <f>'Raw counts'!P1112/'Raw counts'!P$1246*10000</f>
        <v>0</v>
      </c>
      <c r="Q1112">
        <f>'Raw counts'!Q1112/'Raw counts'!Q$1246*10000</f>
        <v>0</v>
      </c>
      <c r="R1112">
        <f>'Raw counts'!R1112/'Raw counts'!R$1246*10000</f>
        <v>0</v>
      </c>
      <c r="S1112">
        <f>'Raw counts'!S1112/'Raw counts'!S$1246*10000</f>
        <v>0</v>
      </c>
      <c r="T1112">
        <f>'Raw counts'!T1112/'Raw counts'!T$1246*10000</f>
        <v>0</v>
      </c>
      <c r="U1112">
        <f t="shared" si="68"/>
        <v>1</v>
      </c>
      <c r="V1112">
        <f t="shared" si="69"/>
        <v>0.43717160581834269</v>
      </c>
      <c r="W1112">
        <f t="shared" si="70"/>
        <v>0.32786191483831567</v>
      </c>
      <c r="X1112">
        <f t="shared" si="71"/>
        <v>0</v>
      </c>
    </row>
    <row r="1113" spans="1:24" x14ac:dyDescent="0.25">
      <c r="A1113">
        <v>1124</v>
      </c>
      <c r="B1113" t="s">
        <v>1144</v>
      </c>
      <c r="C1113">
        <v>73300</v>
      </c>
      <c r="D1113">
        <v>141</v>
      </c>
      <c r="E1113">
        <f>'Raw counts'!E1113/'Raw counts'!E$1246*10000</f>
        <v>0</v>
      </c>
      <c r="F1113">
        <f>'Raw counts'!F1113/'Raw counts'!F$1246*10000</f>
        <v>0</v>
      </c>
      <c r="G1113">
        <f>'Raw counts'!G1113/'Raw counts'!G$1246*10000</f>
        <v>0</v>
      </c>
      <c r="H1113">
        <f>'Raw counts'!H1113/'Raw counts'!H$1246*10000</f>
        <v>0</v>
      </c>
      <c r="I1113">
        <f>'Raw counts'!I1113/'Raw counts'!I$1246*10000</f>
        <v>0</v>
      </c>
      <c r="J1113">
        <f>'Raw counts'!J1113/'Raw counts'!J$1246*10000</f>
        <v>0</v>
      </c>
      <c r="K1113">
        <f>'Raw counts'!K1113/'Raw counts'!K$1246*10000</f>
        <v>0</v>
      </c>
      <c r="L1113">
        <f>'Raw counts'!L1113/'Raw counts'!L$1246*10000</f>
        <v>0</v>
      </c>
      <c r="M1113">
        <f>'Raw counts'!M1113/'Raw counts'!M$1246*10000</f>
        <v>0</v>
      </c>
      <c r="N1113">
        <f>'Raw counts'!N1113/'Raw counts'!N$1246*10000</f>
        <v>0</v>
      </c>
      <c r="O1113">
        <f>'Raw counts'!O1113/'Raw counts'!O$1246*10000</f>
        <v>0</v>
      </c>
      <c r="P1113">
        <f>'Raw counts'!P1113/'Raw counts'!P$1246*10000</f>
        <v>0</v>
      </c>
      <c r="Q1113">
        <f>'Raw counts'!Q1113/'Raw counts'!Q$1246*10000</f>
        <v>0</v>
      </c>
      <c r="R1113">
        <f>'Raw counts'!R1113/'Raw counts'!R$1246*10000</f>
        <v>0</v>
      </c>
      <c r="S1113">
        <f>'Raw counts'!S1113/'Raw counts'!S$1246*10000</f>
        <v>0</v>
      </c>
      <c r="T1113">
        <f>'Raw counts'!T1113/'Raw counts'!T$1246*10000</f>
        <v>0</v>
      </c>
      <c r="U1113">
        <f t="shared" si="68"/>
        <v>0</v>
      </c>
      <c r="V1113" t="str">
        <f t="shared" si="69"/>
        <v/>
      </c>
      <c r="W1113">
        <f t="shared" si="70"/>
        <v>0</v>
      </c>
      <c r="X1113">
        <f t="shared" si="71"/>
        <v>0</v>
      </c>
    </row>
    <row r="1114" spans="1:24" x14ac:dyDescent="0.25">
      <c r="A1114">
        <v>1125</v>
      </c>
      <c r="B1114" t="s">
        <v>480</v>
      </c>
      <c r="C1114">
        <v>23000</v>
      </c>
      <c r="D1114">
        <v>746</v>
      </c>
      <c r="E1114">
        <f>'Raw counts'!E1114/'Raw counts'!E$1246*10000</f>
        <v>6.4453961986529569</v>
      </c>
      <c r="F1114">
        <f>'Raw counts'!F1114/'Raw counts'!F$1246*10000</f>
        <v>7.2242974370742443</v>
      </c>
      <c r="G1114">
        <f>'Raw counts'!G1114/'Raw counts'!G$1246*10000</f>
        <v>5.2217353120718286</v>
      </c>
      <c r="H1114">
        <f>'Raw counts'!H1114/'Raw counts'!H$1246*10000</f>
        <v>4.0592052884267416</v>
      </c>
      <c r="I1114">
        <f>'Raw counts'!I1114/'Raw counts'!I$1246*10000</f>
        <v>9.1782304304201787</v>
      </c>
      <c r="J1114">
        <f>'Raw counts'!J1114/'Raw counts'!J$1246*10000</f>
        <v>3.4183306333909242</v>
      </c>
      <c r="K1114">
        <f>'Raw counts'!K1114/'Raw counts'!K$1246*10000</f>
        <v>6.8498171720459426</v>
      </c>
      <c r="L1114">
        <f>'Raw counts'!L1114/'Raw counts'!L$1246*10000</f>
        <v>4.4432143637249197</v>
      </c>
      <c r="M1114">
        <f>'Raw counts'!M1114/'Raw counts'!M$1246*10000</f>
        <v>7.2289998832107338</v>
      </c>
      <c r="N1114">
        <f>'Raw counts'!N1114/'Raw counts'!N$1246*10000</f>
        <v>2.7203652658745465</v>
      </c>
      <c r="O1114">
        <f>'Raw counts'!O1114/'Raw counts'!O$1246*10000</f>
        <v>3.9435488933747496</v>
      </c>
      <c r="P1114">
        <f>'Raw counts'!P1114/'Raw counts'!P$1246*10000</f>
        <v>9.0820645398876803</v>
      </c>
      <c r="Q1114">
        <f>'Raw counts'!Q1114/'Raw counts'!Q$1246*10000</f>
        <v>6.2752057825300849</v>
      </c>
      <c r="R1114">
        <f>'Raw counts'!R1114/'Raw counts'!R$1246*10000</f>
        <v>11.092731641657522</v>
      </c>
      <c r="S1114">
        <f>'Raw counts'!S1114/'Raw counts'!S$1246*10000</f>
        <v>8.5211429089086987</v>
      </c>
      <c r="T1114">
        <f>'Raw counts'!T1114/'Raw counts'!T$1246*10000</f>
        <v>8.0682979372597696</v>
      </c>
      <c r="U1114">
        <f t="shared" si="68"/>
        <v>1</v>
      </c>
      <c r="V1114">
        <f t="shared" si="69"/>
        <v>7.8556431518426006E-2</v>
      </c>
      <c r="W1114">
        <f t="shared" si="70"/>
        <v>5.6789591984893022</v>
      </c>
      <c r="X1114">
        <f t="shared" si="71"/>
        <v>7.8304986172697513</v>
      </c>
    </row>
    <row r="1115" spans="1:24" x14ac:dyDescent="0.25">
      <c r="A1115">
        <v>1126</v>
      </c>
      <c r="B1115" t="s">
        <v>481</v>
      </c>
      <c r="C1115">
        <v>75400</v>
      </c>
      <c r="D1115">
        <v>557</v>
      </c>
      <c r="E1115">
        <f>'Raw counts'!E1115/'Raw counts'!E$1246*10000</f>
        <v>0</v>
      </c>
      <c r="F1115">
        <f>'Raw counts'!F1115/'Raw counts'!F$1246*10000</f>
        <v>0</v>
      </c>
      <c r="G1115">
        <f>'Raw counts'!G1115/'Raw counts'!G$1246*10000</f>
        <v>0</v>
      </c>
      <c r="H1115">
        <f>'Raw counts'!H1115/'Raw counts'!H$1246*10000</f>
        <v>0</v>
      </c>
      <c r="I1115">
        <f>'Raw counts'!I1115/'Raw counts'!I$1246*10000</f>
        <v>0.16882091533574822</v>
      </c>
      <c r="J1115">
        <f>'Raw counts'!J1115/'Raw counts'!J$1246*10000</f>
        <v>0</v>
      </c>
      <c r="K1115">
        <f>'Raw counts'!K1115/'Raw counts'!K$1246*10000</f>
        <v>0</v>
      </c>
      <c r="L1115">
        <f>'Raw counts'!L1115/'Raw counts'!L$1246*10000</f>
        <v>6.7835333797327015E-3</v>
      </c>
      <c r="M1115">
        <f>'Raw counts'!M1115/'Raw counts'!M$1246*10000</f>
        <v>0</v>
      </c>
      <c r="N1115">
        <f>'Raw counts'!N1115/'Raw counts'!N$1246*10000</f>
        <v>0</v>
      </c>
      <c r="O1115">
        <f>'Raw counts'!O1115/'Raw counts'!O$1246*10000</f>
        <v>0</v>
      </c>
      <c r="P1115">
        <f>'Raw counts'!P1115/'Raw counts'!P$1246*10000</f>
        <v>0</v>
      </c>
      <c r="Q1115">
        <f>'Raw counts'!Q1115/'Raw counts'!Q$1246*10000</f>
        <v>0</v>
      </c>
      <c r="R1115">
        <f>'Raw counts'!R1115/'Raw counts'!R$1246*10000</f>
        <v>0</v>
      </c>
      <c r="S1115">
        <f>'Raw counts'!S1115/'Raw counts'!S$1246*10000</f>
        <v>0</v>
      </c>
      <c r="T1115">
        <f>'Raw counts'!T1115/'Raw counts'!T$1246*10000</f>
        <v>0</v>
      </c>
      <c r="U1115">
        <f t="shared" si="68"/>
        <v>1</v>
      </c>
      <c r="V1115">
        <f t="shared" si="69"/>
        <v>0.43854933194178791</v>
      </c>
      <c r="W1115">
        <f t="shared" si="70"/>
        <v>1.7560444871548092E-2</v>
      </c>
      <c r="X1115">
        <f t="shared" si="71"/>
        <v>0</v>
      </c>
    </row>
    <row r="1116" spans="1:24" x14ac:dyDescent="0.25">
      <c r="A1116">
        <v>1127</v>
      </c>
      <c r="B1116" t="s">
        <v>482</v>
      </c>
      <c r="C1116">
        <v>28200</v>
      </c>
      <c r="D1116">
        <v>541</v>
      </c>
      <c r="E1116">
        <f>'Raw counts'!E1116/'Raw counts'!E$1246*10000</f>
        <v>7.0597152829211858</v>
      </c>
      <c r="F1116">
        <f>'Raw counts'!F1116/'Raw counts'!F$1246*10000</f>
        <v>11.00170786168823</v>
      </c>
      <c r="G1116">
        <f>'Raw counts'!G1116/'Raw counts'!G$1246*10000</f>
        <v>6.9771904882099367</v>
      </c>
      <c r="H1116">
        <f>'Raw counts'!H1116/'Raw counts'!H$1246*10000</f>
        <v>5.4343892494390698</v>
      </c>
      <c r="I1116">
        <f>'Raw counts'!I1116/'Raw counts'!I$1246*10000</f>
        <v>7.2592993594371729</v>
      </c>
      <c r="J1116">
        <f>'Raw counts'!J1116/'Raw counts'!J$1246*10000</f>
        <v>15.990124556544936</v>
      </c>
      <c r="K1116">
        <f>'Raw counts'!K1116/'Raw counts'!K$1246*10000</f>
        <v>7.3893575657344934</v>
      </c>
      <c r="L1116">
        <f>'Raw counts'!L1116/'Raw counts'!L$1246*10000</f>
        <v>8.4997673248050738</v>
      </c>
      <c r="M1116">
        <f>'Raw counts'!M1116/'Raw counts'!M$1246*10000</f>
        <v>15.932783940708561</v>
      </c>
      <c r="N1116">
        <f>'Raw counts'!N1116/'Raw counts'!N$1246*10000</f>
        <v>10.779545361894815</v>
      </c>
      <c r="O1116">
        <f>'Raw counts'!O1116/'Raw counts'!O$1246*10000</f>
        <v>6.2734258741017594</v>
      </c>
      <c r="P1116">
        <f>'Raw counts'!P1116/'Raw counts'!P$1246*10000</f>
        <v>5.3795680918457993</v>
      </c>
      <c r="Q1116">
        <f>'Raw counts'!Q1116/'Raw counts'!Q$1246*10000</f>
        <v>10.82137624255782</v>
      </c>
      <c r="R1116">
        <f>'Raw counts'!R1116/'Raw counts'!R$1246*10000</f>
        <v>6.4604890764838707</v>
      </c>
      <c r="S1116">
        <f>'Raw counts'!S1116/'Raw counts'!S$1246*10000</f>
        <v>12.569393526762333</v>
      </c>
      <c r="T1116">
        <f>'Raw counts'!T1116/'Raw counts'!T$1246*10000</f>
        <v>10.075133464801539</v>
      </c>
      <c r="U1116">
        <f t="shared" si="68"/>
        <v>1</v>
      </c>
      <c r="V1116">
        <f t="shared" si="69"/>
        <v>0.57375050430427055</v>
      </c>
      <c r="W1116">
        <f t="shared" si="70"/>
        <v>9.6323880991383479</v>
      </c>
      <c r="X1116">
        <f t="shared" si="71"/>
        <v>8.5965643794255211</v>
      </c>
    </row>
    <row r="1117" spans="1:24" x14ac:dyDescent="0.25">
      <c r="A1117">
        <v>1128</v>
      </c>
      <c r="B1117" t="s">
        <v>483</v>
      </c>
      <c r="C1117">
        <v>5300</v>
      </c>
      <c r="D1117">
        <v>337</v>
      </c>
      <c r="E1117">
        <f>'Raw counts'!E1117/'Raw counts'!E$1246*10000</f>
        <v>18.191771592201121</v>
      </c>
      <c r="F1117">
        <f>'Raw counts'!F1117/'Raw counts'!F$1246*10000</f>
        <v>19.212853772192876</v>
      </c>
      <c r="G1117">
        <f>'Raw counts'!G1117/'Raw counts'!G$1246*10000</f>
        <v>19.04222563946422</v>
      </c>
      <c r="H1117">
        <f>'Raw counts'!H1117/'Raw counts'!H$1246*10000</f>
        <v>11.429708798764747</v>
      </c>
      <c r="I1117">
        <f>'Raw counts'!I1117/'Raw counts'!I$1246*10000</f>
        <v>15.154490833305665</v>
      </c>
      <c r="J1117">
        <f>'Raw counts'!J1117/'Raw counts'!J$1246*10000</f>
        <v>1.2272465496412248</v>
      </c>
      <c r="K1117">
        <f>'Raw counts'!K1117/'Raw counts'!K$1246*10000</f>
        <v>9.0724890112629062</v>
      </c>
      <c r="L1117">
        <f>'Raw counts'!L1117/'Raw counts'!L$1246*10000</f>
        <v>3.5817056244988663</v>
      </c>
      <c r="M1117">
        <f>'Raw counts'!M1117/'Raw counts'!M$1246*10000</f>
        <v>11.389084721662192</v>
      </c>
      <c r="N1117">
        <f>'Raw counts'!N1117/'Raw counts'!N$1246*10000</f>
        <v>6.0443850720152028</v>
      </c>
      <c r="O1117">
        <f>'Raw counts'!O1117/'Raw counts'!O$1246*10000</f>
        <v>33.206273249033345</v>
      </c>
      <c r="P1117">
        <f>'Raw counts'!P1117/'Raw counts'!P$1246*10000</f>
        <v>8.056910953467483</v>
      </c>
      <c r="Q1117">
        <f>'Raw counts'!Q1117/'Raw counts'!Q$1246*10000</f>
        <v>8.3669410433734477</v>
      </c>
      <c r="R1117">
        <f>'Raw counts'!R1117/'Raw counts'!R$1246*10000</f>
        <v>15.0470850509521</v>
      </c>
      <c r="S1117">
        <f>'Raw counts'!S1117/'Raw counts'!S$1246*10000</f>
        <v>9.7271252608007615</v>
      </c>
      <c r="T1117">
        <f>'Raw counts'!T1117/'Raw counts'!T$1246*10000</f>
        <v>9.8703543293380935</v>
      </c>
      <c r="U1117">
        <f t="shared" si="68"/>
        <v>1</v>
      </c>
      <c r="V1117">
        <f t="shared" si="69"/>
        <v>0.52704350688920065</v>
      </c>
      <c r="W1117">
        <f t="shared" si="70"/>
        <v>11.434596161500902</v>
      </c>
      <c r="X1117">
        <f t="shared" si="71"/>
        <v>14.045781647827539</v>
      </c>
    </row>
    <row r="1118" spans="1:24" x14ac:dyDescent="0.25">
      <c r="A1118">
        <v>1129</v>
      </c>
      <c r="B1118" t="s">
        <v>1145</v>
      </c>
      <c r="C1118">
        <v>63400</v>
      </c>
      <c r="D1118">
        <v>343</v>
      </c>
      <c r="E1118">
        <f>'Raw counts'!E1118/'Raw counts'!E$1246*10000</f>
        <v>0</v>
      </c>
      <c r="F1118">
        <f>'Raw counts'!F1118/'Raw counts'!F$1246*10000</f>
        <v>0</v>
      </c>
      <c r="G1118">
        <f>'Raw counts'!G1118/'Raw counts'!G$1246*10000</f>
        <v>0</v>
      </c>
      <c r="H1118">
        <f>'Raw counts'!H1118/'Raw counts'!H$1246*10000</f>
        <v>0</v>
      </c>
      <c r="I1118">
        <f>'Raw counts'!I1118/'Raw counts'!I$1246*10000</f>
        <v>0</v>
      </c>
      <c r="J1118">
        <f>'Raw counts'!J1118/'Raw counts'!J$1246*10000</f>
        <v>0</v>
      </c>
      <c r="K1118">
        <f>'Raw counts'!K1118/'Raw counts'!K$1246*10000</f>
        <v>0</v>
      </c>
      <c r="L1118">
        <f>'Raw counts'!L1118/'Raw counts'!L$1246*10000</f>
        <v>0</v>
      </c>
      <c r="M1118">
        <f>'Raw counts'!M1118/'Raw counts'!M$1246*10000</f>
        <v>0</v>
      </c>
      <c r="N1118">
        <f>'Raw counts'!N1118/'Raw counts'!N$1246*10000</f>
        <v>0</v>
      </c>
      <c r="O1118">
        <f>'Raw counts'!O1118/'Raw counts'!O$1246*10000</f>
        <v>0</v>
      </c>
      <c r="P1118">
        <f>'Raw counts'!P1118/'Raw counts'!P$1246*10000</f>
        <v>0</v>
      </c>
      <c r="Q1118">
        <f>'Raw counts'!Q1118/'Raw counts'!Q$1246*10000</f>
        <v>0</v>
      </c>
      <c r="R1118">
        <f>'Raw counts'!R1118/'Raw counts'!R$1246*10000</f>
        <v>0</v>
      </c>
      <c r="S1118">
        <f>'Raw counts'!S1118/'Raw counts'!S$1246*10000</f>
        <v>0</v>
      </c>
      <c r="T1118">
        <f>'Raw counts'!T1118/'Raw counts'!T$1246*10000</f>
        <v>0</v>
      </c>
      <c r="U1118">
        <f t="shared" si="68"/>
        <v>0</v>
      </c>
      <c r="V1118" t="str">
        <f t="shared" si="69"/>
        <v/>
      </c>
      <c r="W1118">
        <f t="shared" si="70"/>
        <v>0</v>
      </c>
      <c r="X1118">
        <f t="shared" si="71"/>
        <v>0</v>
      </c>
    </row>
    <row r="1119" spans="1:24" x14ac:dyDescent="0.25">
      <c r="A1119">
        <v>1131</v>
      </c>
      <c r="B1119" t="s">
        <v>1146</v>
      </c>
      <c r="C1119">
        <v>100200</v>
      </c>
      <c r="D1119">
        <v>798</v>
      </c>
      <c r="E1119">
        <f>'Raw counts'!E1119/'Raw counts'!E$1246*10000</f>
        <v>0</v>
      </c>
      <c r="F1119">
        <f>'Raw counts'!F1119/'Raw counts'!F$1246*10000</f>
        <v>0</v>
      </c>
      <c r="G1119">
        <f>'Raw counts'!G1119/'Raw counts'!G$1246*10000</f>
        <v>0</v>
      </c>
      <c r="H1119">
        <f>'Raw counts'!H1119/'Raw counts'!H$1246*10000</f>
        <v>0</v>
      </c>
      <c r="I1119">
        <f>'Raw counts'!I1119/'Raw counts'!I$1246*10000</f>
        <v>0</v>
      </c>
      <c r="J1119">
        <f>'Raw counts'!J1119/'Raw counts'!J$1246*10000</f>
        <v>0</v>
      </c>
      <c r="K1119">
        <f>'Raw counts'!K1119/'Raw counts'!K$1246*10000</f>
        <v>0</v>
      </c>
      <c r="L1119">
        <f>'Raw counts'!L1119/'Raw counts'!L$1246*10000</f>
        <v>0</v>
      </c>
      <c r="M1119">
        <f>'Raw counts'!M1119/'Raw counts'!M$1246*10000</f>
        <v>0</v>
      </c>
      <c r="N1119">
        <f>'Raw counts'!N1119/'Raw counts'!N$1246*10000</f>
        <v>0</v>
      </c>
      <c r="O1119">
        <f>'Raw counts'!O1119/'Raw counts'!O$1246*10000</f>
        <v>0</v>
      </c>
      <c r="P1119">
        <f>'Raw counts'!P1119/'Raw counts'!P$1246*10000</f>
        <v>0</v>
      </c>
      <c r="Q1119">
        <f>'Raw counts'!Q1119/'Raw counts'!Q$1246*10000</f>
        <v>0</v>
      </c>
      <c r="R1119">
        <f>'Raw counts'!R1119/'Raw counts'!R$1246*10000</f>
        <v>0</v>
      </c>
      <c r="S1119">
        <f>'Raw counts'!S1119/'Raw counts'!S$1246*10000</f>
        <v>0</v>
      </c>
      <c r="T1119">
        <f>'Raw counts'!T1119/'Raw counts'!T$1246*10000</f>
        <v>0</v>
      </c>
      <c r="U1119">
        <f t="shared" si="68"/>
        <v>0</v>
      </c>
      <c r="V1119" t="str">
        <f t="shared" si="69"/>
        <v/>
      </c>
      <c r="W1119">
        <f t="shared" si="70"/>
        <v>0</v>
      </c>
      <c r="X1119">
        <f t="shared" si="71"/>
        <v>0</v>
      </c>
    </row>
    <row r="1120" spans="1:24" x14ac:dyDescent="0.25">
      <c r="A1120">
        <v>1132</v>
      </c>
      <c r="B1120" t="s">
        <v>1147</v>
      </c>
      <c r="C1120">
        <v>84800</v>
      </c>
      <c r="D1120">
        <v>771</v>
      </c>
      <c r="E1120">
        <f>'Raw counts'!E1120/'Raw counts'!E$1246*10000</f>
        <v>0</v>
      </c>
      <c r="F1120">
        <f>'Raw counts'!F1120/'Raw counts'!F$1246*10000</f>
        <v>0</v>
      </c>
      <c r="G1120">
        <f>'Raw counts'!G1120/'Raw counts'!G$1246*10000</f>
        <v>0</v>
      </c>
      <c r="H1120">
        <f>'Raw counts'!H1120/'Raw counts'!H$1246*10000</f>
        <v>0</v>
      </c>
      <c r="I1120">
        <f>'Raw counts'!I1120/'Raw counts'!I$1246*10000</f>
        <v>0</v>
      </c>
      <c r="J1120">
        <f>'Raw counts'!J1120/'Raw counts'!J$1246*10000</f>
        <v>0</v>
      </c>
      <c r="K1120">
        <f>'Raw counts'!K1120/'Raw counts'!K$1246*10000</f>
        <v>0</v>
      </c>
      <c r="L1120">
        <f>'Raw counts'!L1120/'Raw counts'!L$1246*10000</f>
        <v>0</v>
      </c>
      <c r="M1120">
        <f>'Raw counts'!M1120/'Raw counts'!M$1246*10000</f>
        <v>0</v>
      </c>
      <c r="N1120">
        <f>'Raw counts'!N1120/'Raw counts'!N$1246*10000</f>
        <v>0</v>
      </c>
      <c r="O1120">
        <f>'Raw counts'!O1120/'Raw counts'!O$1246*10000</f>
        <v>0</v>
      </c>
      <c r="P1120">
        <f>'Raw counts'!P1120/'Raw counts'!P$1246*10000</f>
        <v>0</v>
      </c>
      <c r="Q1120">
        <f>'Raw counts'!Q1120/'Raw counts'!Q$1246*10000</f>
        <v>0</v>
      </c>
      <c r="R1120">
        <f>'Raw counts'!R1120/'Raw counts'!R$1246*10000</f>
        <v>0</v>
      </c>
      <c r="S1120">
        <f>'Raw counts'!S1120/'Raw counts'!S$1246*10000</f>
        <v>0</v>
      </c>
      <c r="T1120">
        <f>'Raw counts'!T1120/'Raw counts'!T$1246*10000</f>
        <v>0</v>
      </c>
      <c r="U1120">
        <f t="shared" si="68"/>
        <v>0</v>
      </c>
      <c r="V1120" t="str">
        <f t="shared" si="69"/>
        <v/>
      </c>
      <c r="W1120">
        <f t="shared" si="70"/>
        <v>0</v>
      </c>
      <c r="X1120">
        <f t="shared" si="71"/>
        <v>0</v>
      </c>
    </row>
    <row r="1121" spans="1:24" x14ac:dyDescent="0.25">
      <c r="A1121">
        <v>1133</v>
      </c>
      <c r="B1121" t="s">
        <v>1148</v>
      </c>
      <c r="C1121">
        <v>44200</v>
      </c>
      <c r="D1121">
        <v>934</v>
      </c>
      <c r="E1121">
        <f>'Raw counts'!E1121/'Raw counts'!E$1246*10000</f>
        <v>0</v>
      </c>
      <c r="F1121">
        <f>'Raw counts'!F1121/'Raw counts'!F$1246*10000</f>
        <v>0</v>
      </c>
      <c r="G1121">
        <f>'Raw counts'!G1121/'Raw counts'!G$1246*10000</f>
        <v>0</v>
      </c>
      <c r="H1121">
        <f>'Raw counts'!H1121/'Raw counts'!H$1246*10000</f>
        <v>0</v>
      </c>
      <c r="I1121">
        <f>'Raw counts'!I1121/'Raw counts'!I$1246*10000</f>
        <v>0</v>
      </c>
      <c r="J1121">
        <f>'Raw counts'!J1121/'Raw counts'!J$1246*10000</f>
        <v>0</v>
      </c>
      <c r="K1121">
        <f>'Raw counts'!K1121/'Raw counts'!K$1246*10000</f>
        <v>0</v>
      </c>
      <c r="L1121">
        <f>'Raw counts'!L1121/'Raw counts'!L$1246*10000</f>
        <v>0</v>
      </c>
      <c r="M1121">
        <f>'Raw counts'!M1121/'Raw counts'!M$1246*10000</f>
        <v>0</v>
      </c>
      <c r="N1121">
        <f>'Raw counts'!N1121/'Raw counts'!N$1246*10000</f>
        <v>0</v>
      </c>
      <c r="O1121">
        <f>'Raw counts'!O1121/'Raw counts'!O$1246*10000</f>
        <v>0</v>
      </c>
      <c r="P1121">
        <f>'Raw counts'!P1121/'Raw counts'!P$1246*10000</f>
        <v>0</v>
      </c>
      <c r="Q1121">
        <f>'Raw counts'!Q1121/'Raw counts'!Q$1246*10000</f>
        <v>0</v>
      </c>
      <c r="R1121">
        <f>'Raw counts'!R1121/'Raw counts'!R$1246*10000</f>
        <v>0</v>
      </c>
      <c r="S1121">
        <f>'Raw counts'!S1121/'Raw counts'!S$1246*10000</f>
        <v>0</v>
      </c>
      <c r="T1121">
        <f>'Raw counts'!T1121/'Raw counts'!T$1246*10000</f>
        <v>0</v>
      </c>
      <c r="U1121">
        <f t="shared" si="68"/>
        <v>0</v>
      </c>
      <c r="V1121" t="str">
        <f t="shared" si="69"/>
        <v/>
      </c>
      <c r="W1121">
        <f t="shared" si="70"/>
        <v>0</v>
      </c>
      <c r="X1121">
        <f t="shared" si="71"/>
        <v>0</v>
      </c>
    </row>
    <row r="1122" spans="1:24" x14ac:dyDescent="0.25">
      <c r="A1122">
        <v>1139</v>
      </c>
      <c r="B1122" t="s">
        <v>484</v>
      </c>
      <c r="C1122">
        <v>34500</v>
      </c>
      <c r="D1122">
        <v>619</v>
      </c>
      <c r="E1122">
        <f>'Raw counts'!E1122/'Raw counts'!E$1246*10000</f>
        <v>2.7941609961877534</v>
      </c>
      <c r="F1122">
        <f>'Raw counts'!F1122/'Raw counts'!F$1246*10000</f>
        <v>3.0408153918142573</v>
      </c>
      <c r="G1122">
        <f>'Raw counts'!G1122/'Raw counts'!G$1246*10000</f>
        <v>2.3158123368827579</v>
      </c>
      <c r="H1122">
        <f>'Raw counts'!H1122/'Raw counts'!H$1246*10000</f>
        <v>1.7612005114719294</v>
      </c>
      <c r="I1122">
        <f>'Raw counts'!I1122/'Raw counts'!I$1246*10000</f>
        <v>3.2469889382908907</v>
      </c>
      <c r="J1122">
        <f>'Raw counts'!J1122/'Raw counts'!J$1246*10000</f>
        <v>3.9810680756654371</v>
      </c>
      <c r="K1122">
        <f>'Raw counts'!K1122/'Raw counts'!K$1246*10000</f>
        <v>2.8267224973682743</v>
      </c>
      <c r="L1122">
        <f>'Raw counts'!L1122/'Raw counts'!L$1246*10000</f>
        <v>3.3374984228284892</v>
      </c>
      <c r="M1122">
        <f>'Raw counts'!M1122/'Raw counts'!M$1246*10000</f>
        <v>2.6426768440982635</v>
      </c>
      <c r="N1122">
        <f>'Raw counts'!N1122/'Raw counts'!N$1246*10000</f>
        <v>0.51741817737095119</v>
      </c>
      <c r="O1122">
        <f>'Raw counts'!O1122/'Raw counts'!O$1246*10000</f>
        <v>3.1787126169691082</v>
      </c>
      <c r="P1122">
        <f>'Raw counts'!P1122/'Raw counts'!P$1246*10000</f>
        <v>1.0002712178177664</v>
      </c>
      <c r="Q1122">
        <f>'Raw counts'!Q1122/'Raw counts'!Q$1246*10000</f>
        <v>3.8853609833242491</v>
      </c>
      <c r="R1122">
        <f>'Raw counts'!R1122/'Raw counts'!R$1246*10000</f>
        <v>4.7914438063270683</v>
      </c>
      <c r="S1122">
        <f>'Raw counts'!S1122/'Raw counts'!S$1246*10000</f>
        <v>2.4402741486642188</v>
      </c>
      <c r="T1122">
        <f>'Raw counts'!T1122/'Raw counts'!T$1246*10000</f>
        <v>2.1911367494588712</v>
      </c>
      <c r="U1122">
        <f t="shared" si="68"/>
        <v>1</v>
      </c>
      <c r="V1122">
        <f t="shared" si="69"/>
        <v>0.6467410095906998</v>
      </c>
      <c r="W1122">
        <f t="shared" si="70"/>
        <v>2.6464362191979003</v>
      </c>
      <c r="X1122">
        <f t="shared" si="71"/>
        <v>2.9145332537602138</v>
      </c>
    </row>
    <row r="1123" spans="1:24" x14ac:dyDescent="0.25">
      <c r="A1123">
        <v>1140</v>
      </c>
      <c r="B1123" t="s">
        <v>1149</v>
      </c>
      <c r="C1123">
        <v>37100</v>
      </c>
      <c r="D1123">
        <v>566</v>
      </c>
      <c r="E1123">
        <f>'Raw counts'!E1123/'Raw counts'!E$1246*10000</f>
        <v>0</v>
      </c>
      <c r="F1123">
        <f>'Raw counts'!F1123/'Raw counts'!F$1246*10000</f>
        <v>0</v>
      </c>
      <c r="G1123">
        <f>'Raw counts'!G1123/'Raw counts'!G$1246*10000</f>
        <v>0</v>
      </c>
      <c r="H1123">
        <f>'Raw counts'!H1123/'Raw counts'!H$1246*10000</f>
        <v>0</v>
      </c>
      <c r="I1123">
        <f>'Raw counts'!I1123/'Raw counts'!I$1246*10000</f>
        <v>0</v>
      </c>
      <c r="J1123">
        <f>'Raw counts'!J1123/'Raw counts'!J$1246*10000</f>
        <v>0</v>
      </c>
      <c r="K1123">
        <f>'Raw counts'!K1123/'Raw counts'!K$1246*10000</f>
        <v>0</v>
      </c>
      <c r="L1123">
        <f>'Raw counts'!L1123/'Raw counts'!L$1246*10000</f>
        <v>0</v>
      </c>
      <c r="M1123">
        <f>'Raw counts'!M1123/'Raw counts'!M$1246*10000</f>
        <v>0</v>
      </c>
      <c r="N1123">
        <f>'Raw counts'!N1123/'Raw counts'!N$1246*10000</f>
        <v>0</v>
      </c>
      <c r="O1123">
        <f>'Raw counts'!O1123/'Raw counts'!O$1246*10000</f>
        <v>0</v>
      </c>
      <c r="P1123">
        <f>'Raw counts'!P1123/'Raw counts'!P$1246*10000</f>
        <v>0</v>
      </c>
      <c r="Q1123">
        <f>'Raw counts'!Q1123/'Raw counts'!Q$1246*10000</f>
        <v>0</v>
      </c>
      <c r="R1123">
        <f>'Raw counts'!R1123/'Raw counts'!R$1246*10000</f>
        <v>0</v>
      </c>
      <c r="S1123">
        <f>'Raw counts'!S1123/'Raw counts'!S$1246*10000</f>
        <v>0</v>
      </c>
      <c r="T1123">
        <f>'Raw counts'!T1123/'Raw counts'!T$1246*10000</f>
        <v>0</v>
      </c>
      <c r="U1123">
        <f t="shared" si="68"/>
        <v>0</v>
      </c>
      <c r="V1123" t="str">
        <f t="shared" si="69"/>
        <v/>
      </c>
      <c r="W1123">
        <f t="shared" si="70"/>
        <v>0</v>
      </c>
      <c r="X1123">
        <f t="shared" si="71"/>
        <v>0</v>
      </c>
    </row>
    <row r="1124" spans="1:24" x14ac:dyDescent="0.25">
      <c r="A1124">
        <v>1141</v>
      </c>
      <c r="B1124" t="s">
        <v>1150</v>
      </c>
      <c r="C1124">
        <v>37200</v>
      </c>
      <c r="D1124">
        <v>566</v>
      </c>
      <c r="E1124">
        <f>'Raw counts'!E1124/'Raw counts'!E$1246*10000</f>
        <v>0</v>
      </c>
      <c r="F1124">
        <f>'Raw counts'!F1124/'Raw counts'!F$1246*10000</f>
        <v>0</v>
      </c>
      <c r="G1124">
        <f>'Raw counts'!G1124/'Raw counts'!G$1246*10000</f>
        <v>0</v>
      </c>
      <c r="H1124">
        <f>'Raw counts'!H1124/'Raw counts'!H$1246*10000</f>
        <v>0</v>
      </c>
      <c r="I1124">
        <f>'Raw counts'!I1124/'Raw counts'!I$1246*10000</f>
        <v>0</v>
      </c>
      <c r="J1124">
        <f>'Raw counts'!J1124/'Raw counts'!J$1246*10000</f>
        <v>0</v>
      </c>
      <c r="K1124">
        <f>'Raw counts'!K1124/'Raw counts'!K$1246*10000</f>
        <v>0</v>
      </c>
      <c r="L1124">
        <f>'Raw counts'!L1124/'Raw counts'!L$1246*10000</f>
        <v>0</v>
      </c>
      <c r="M1124">
        <f>'Raw counts'!M1124/'Raw counts'!M$1246*10000</f>
        <v>0</v>
      </c>
      <c r="N1124">
        <f>'Raw counts'!N1124/'Raw counts'!N$1246*10000</f>
        <v>0</v>
      </c>
      <c r="O1124">
        <f>'Raw counts'!O1124/'Raw counts'!O$1246*10000</f>
        <v>0</v>
      </c>
      <c r="P1124">
        <f>'Raw counts'!P1124/'Raw counts'!P$1246*10000</f>
        <v>0</v>
      </c>
      <c r="Q1124">
        <f>'Raw counts'!Q1124/'Raw counts'!Q$1246*10000</f>
        <v>0</v>
      </c>
      <c r="R1124">
        <f>'Raw counts'!R1124/'Raw counts'!R$1246*10000</f>
        <v>0</v>
      </c>
      <c r="S1124">
        <f>'Raw counts'!S1124/'Raw counts'!S$1246*10000</f>
        <v>0</v>
      </c>
      <c r="T1124">
        <f>'Raw counts'!T1124/'Raw counts'!T$1246*10000</f>
        <v>0</v>
      </c>
      <c r="U1124">
        <f t="shared" si="68"/>
        <v>0</v>
      </c>
      <c r="V1124" t="str">
        <f t="shared" si="69"/>
        <v/>
      </c>
      <c r="W1124">
        <f t="shared" si="70"/>
        <v>0</v>
      </c>
      <c r="X1124">
        <f t="shared" si="71"/>
        <v>0</v>
      </c>
    </row>
    <row r="1125" spans="1:24" x14ac:dyDescent="0.25">
      <c r="A1125">
        <v>1142</v>
      </c>
      <c r="B1125" t="s">
        <v>1151</v>
      </c>
      <c r="C1125">
        <v>37300</v>
      </c>
      <c r="D1125">
        <v>566</v>
      </c>
      <c r="E1125">
        <f>'Raw counts'!E1125/'Raw counts'!E$1246*10000</f>
        <v>0</v>
      </c>
      <c r="F1125">
        <f>'Raw counts'!F1125/'Raw counts'!F$1246*10000</f>
        <v>0</v>
      </c>
      <c r="G1125">
        <f>'Raw counts'!G1125/'Raw counts'!G$1246*10000</f>
        <v>0</v>
      </c>
      <c r="H1125">
        <f>'Raw counts'!H1125/'Raw counts'!H$1246*10000</f>
        <v>0</v>
      </c>
      <c r="I1125">
        <f>'Raw counts'!I1125/'Raw counts'!I$1246*10000</f>
        <v>0</v>
      </c>
      <c r="J1125">
        <f>'Raw counts'!J1125/'Raw counts'!J$1246*10000</f>
        <v>0</v>
      </c>
      <c r="K1125">
        <f>'Raw counts'!K1125/'Raw counts'!K$1246*10000</f>
        <v>0</v>
      </c>
      <c r="L1125">
        <f>'Raw counts'!L1125/'Raw counts'!L$1246*10000</f>
        <v>0</v>
      </c>
      <c r="M1125">
        <f>'Raw counts'!M1125/'Raw counts'!M$1246*10000</f>
        <v>0</v>
      </c>
      <c r="N1125">
        <f>'Raw counts'!N1125/'Raw counts'!N$1246*10000</f>
        <v>0</v>
      </c>
      <c r="O1125">
        <f>'Raw counts'!O1125/'Raw counts'!O$1246*10000</f>
        <v>0</v>
      </c>
      <c r="P1125">
        <f>'Raw counts'!P1125/'Raw counts'!P$1246*10000</f>
        <v>0</v>
      </c>
      <c r="Q1125">
        <f>'Raw counts'!Q1125/'Raw counts'!Q$1246*10000</f>
        <v>0</v>
      </c>
      <c r="R1125">
        <f>'Raw counts'!R1125/'Raw counts'!R$1246*10000</f>
        <v>0</v>
      </c>
      <c r="S1125">
        <f>'Raw counts'!S1125/'Raw counts'!S$1246*10000</f>
        <v>0</v>
      </c>
      <c r="T1125">
        <f>'Raw counts'!T1125/'Raw counts'!T$1246*10000</f>
        <v>0</v>
      </c>
      <c r="U1125">
        <f t="shared" si="68"/>
        <v>0</v>
      </c>
      <c r="V1125" t="str">
        <f t="shared" si="69"/>
        <v/>
      </c>
      <c r="W1125">
        <f t="shared" si="70"/>
        <v>0</v>
      </c>
      <c r="X1125">
        <f t="shared" si="71"/>
        <v>0</v>
      </c>
    </row>
    <row r="1126" spans="1:24" x14ac:dyDescent="0.25">
      <c r="A1126">
        <v>1143</v>
      </c>
      <c r="B1126" t="s">
        <v>1152</v>
      </c>
      <c r="C1126">
        <v>62800</v>
      </c>
      <c r="D1126">
        <v>528</v>
      </c>
      <c r="E1126">
        <f>'Raw counts'!E1126/'Raw counts'!E$1246*10000</f>
        <v>0</v>
      </c>
      <c r="F1126">
        <f>'Raw counts'!F1126/'Raw counts'!F$1246*10000</f>
        <v>0</v>
      </c>
      <c r="G1126">
        <f>'Raw counts'!G1126/'Raw counts'!G$1246*10000</f>
        <v>0</v>
      </c>
      <c r="H1126">
        <f>'Raw counts'!H1126/'Raw counts'!H$1246*10000</f>
        <v>0</v>
      </c>
      <c r="I1126">
        <f>'Raw counts'!I1126/'Raw counts'!I$1246*10000</f>
        <v>0</v>
      </c>
      <c r="J1126">
        <f>'Raw counts'!J1126/'Raw counts'!J$1246*10000</f>
        <v>0</v>
      </c>
      <c r="K1126">
        <f>'Raw counts'!K1126/'Raw counts'!K$1246*10000</f>
        <v>0</v>
      </c>
      <c r="L1126">
        <f>'Raw counts'!L1126/'Raw counts'!L$1246*10000</f>
        <v>0</v>
      </c>
      <c r="M1126">
        <f>'Raw counts'!M1126/'Raw counts'!M$1246*10000</f>
        <v>0</v>
      </c>
      <c r="N1126">
        <f>'Raw counts'!N1126/'Raw counts'!N$1246*10000</f>
        <v>0</v>
      </c>
      <c r="O1126">
        <f>'Raw counts'!O1126/'Raw counts'!O$1246*10000</f>
        <v>0</v>
      </c>
      <c r="P1126">
        <f>'Raw counts'!P1126/'Raw counts'!P$1246*10000</f>
        <v>0</v>
      </c>
      <c r="Q1126">
        <f>'Raw counts'!Q1126/'Raw counts'!Q$1246*10000</f>
        <v>0</v>
      </c>
      <c r="R1126">
        <f>'Raw counts'!R1126/'Raw counts'!R$1246*10000</f>
        <v>0</v>
      </c>
      <c r="S1126">
        <f>'Raw counts'!S1126/'Raw counts'!S$1246*10000</f>
        <v>0</v>
      </c>
      <c r="T1126">
        <f>'Raw counts'!T1126/'Raw counts'!T$1246*10000</f>
        <v>0</v>
      </c>
      <c r="U1126">
        <f t="shared" si="68"/>
        <v>0</v>
      </c>
      <c r="V1126" t="str">
        <f t="shared" si="69"/>
        <v/>
      </c>
      <c r="W1126">
        <f t="shared" si="70"/>
        <v>0</v>
      </c>
      <c r="X1126">
        <f t="shared" si="71"/>
        <v>0</v>
      </c>
    </row>
    <row r="1127" spans="1:24" x14ac:dyDescent="0.25">
      <c r="A1127">
        <v>1144</v>
      </c>
      <c r="B1127" t="s">
        <v>1153</v>
      </c>
      <c r="C1127">
        <v>62600</v>
      </c>
      <c r="D1127">
        <v>528</v>
      </c>
      <c r="E1127">
        <f>'Raw counts'!E1127/'Raw counts'!E$1246*10000</f>
        <v>0</v>
      </c>
      <c r="F1127">
        <f>'Raw counts'!F1127/'Raw counts'!F$1246*10000</f>
        <v>0</v>
      </c>
      <c r="G1127">
        <f>'Raw counts'!G1127/'Raw counts'!G$1246*10000</f>
        <v>0</v>
      </c>
      <c r="H1127">
        <f>'Raw counts'!H1127/'Raw counts'!H$1246*10000</f>
        <v>0</v>
      </c>
      <c r="I1127">
        <f>'Raw counts'!I1127/'Raw counts'!I$1246*10000</f>
        <v>0</v>
      </c>
      <c r="J1127">
        <f>'Raw counts'!J1127/'Raw counts'!J$1246*10000</f>
        <v>0</v>
      </c>
      <c r="K1127">
        <f>'Raw counts'!K1127/'Raw counts'!K$1246*10000</f>
        <v>0</v>
      </c>
      <c r="L1127">
        <f>'Raw counts'!L1127/'Raw counts'!L$1246*10000</f>
        <v>0</v>
      </c>
      <c r="M1127">
        <f>'Raw counts'!M1127/'Raw counts'!M$1246*10000</f>
        <v>0</v>
      </c>
      <c r="N1127">
        <f>'Raw counts'!N1127/'Raw counts'!N$1246*10000</f>
        <v>0</v>
      </c>
      <c r="O1127">
        <f>'Raw counts'!O1127/'Raw counts'!O$1246*10000</f>
        <v>0</v>
      </c>
      <c r="P1127">
        <f>'Raw counts'!P1127/'Raw counts'!P$1246*10000</f>
        <v>0</v>
      </c>
      <c r="Q1127">
        <f>'Raw counts'!Q1127/'Raw counts'!Q$1246*10000</f>
        <v>0</v>
      </c>
      <c r="R1127">
        <f>'Raw counts'!R1127/'Raw counts'!R$1246*10000</f>
        <v>0</v>
      </c>
      <c r="S1127">
        <f>'Raw counts'!S1127/'Raw counts'!S$1246*10000</f>
        <v>0</v>
      </c>
      <c r="T1127">
        <f>'Raw counts'!T1127/'Raw counts'!T$1246*10000</f>
        <v>0</v>
      </c>
      <c r="U1127">
        <f t="shared" si="68"/>
        <v>0</v>
      </c>
      <c r="V1127" t="str">
        <f t="shared" si="69"/>
        <v/>
      </c>
      <c r="W1127">
        <f t="shared" si="70"/>
        <v>0</v>
      </c>
      <c r="X1127">
        <f t="shared" si="71"/>
        <v>0</v>
      </c>
    </row>
    <row r="1128" spans="1:24" x14ac:dyDescent="0.25">
      <c r="A1128">
        <v>1145</v>
      </c>
      <c r="B1128" t="s">
        <v>1154</v>
      </c>
      <c r="C1128">
        <v>62700</v>
      </c>
      <c r="D1128">
        <v>528</v>
      </c>
      <c r="E1128">
        <f>'Raw counts'!E1128/'Raw counts'!E$1246*10000</f>
        <v>0</v>
      </c>
      <c r="F1128">
        <f>'Raw counts'!F1128/'Raw counts'!F$1246*10000</f>
        <v>0</v>
      </c>
      <c r="G1128">
        <f>'Raw counts'!G1128/'Raw counts'!G$1246*10000</f>
        <v>0</v>
      </c>
      <c r="H1128">
        <f>'Raw counts'!H1128/'Raw counts'!H$1246*10000</f>
        <v>0</v>
      </c>
      <c r="I1128">
        <f>'Raw counts'!I1128/'Raw counts'!I$1246*10000</f>
        <v>0</v>
      </c>
      <c r="J1128">
        <f>'Raw counts'!J1128/'Raw counts'!J$1246*10000</f>
        <v>0</v>
      </c>
      <c r="K1128">
        <f>'Raw counts'!K1128/'Raw counts'!K$1246*10000</f>
        <v>0</v>
      </c>
      <c r="L1128">
        <f>'Raw counts'!L1128/'Raw counts'!L$1246*10000</f>
        <v>0</v>
      </c>
      <c r="M1128">
        <f>'Raw counts'!M1128/'Raw counts'!M$1246*10000</f>
        <v>0</v>
      </c>
      <c r="N1128">
        <f>'Raw counts'!N1128/'Raw counts'!N$1246*10000</f>
        <v>0</v>
      </c>
      <c r="O1128">
        <f>'Raw counts'!O1128/'Raw counts'!O$1246*10000</f>
        <v>0</v>
      </c>
      <c r="P1128">
        <f>'Raw counts'!P1128/'Raw counts'!P$1246*10000</f>
        <v>0</v>
      </c>
      <c r="Q1128">
        <f>'Raw counts'!Q1128/'Raw counts'!Q$1246*10000</f>
        <v>0</v>
      </c>
      <c r="R1128">
        <f>'Raw counts'!R1128/'Raw counts'!R$1246*10000</f>
        <v>0</v>
      </c>
      <c r="S1128">
        <f>'Raw counts'!S1128/'Raw counts'!S$1246*10000</f>
        <v>0</v>
      </c>
      <c r="T1128">
        <f>'Raw counts'!T1128/'Raw counts'!T$1246*10000</f>
        <v>0</v>
      </c>
      <c r="U1128">
        <f t="shared" si="68"/>
        <v>0</v>
      </c>
      <c r="V1128" t="str">
        <f t="shared" si="69"/>
        <v/>
      </c>
      <c r="W1128">
        <f t="shared" si="70"/>
        <v>0</v>
      </c>
      <c r="X1128">
        <f t="shared" si="71"/>
        <v>0</v>
      </c>
    </row>
    <row r="1129" spans="1:24" x14ac:dyDescent="0.25">
      <c r="A1129">
        <v>10671</v>
      </c>
      <c r="B1129" t="s">
        <v>1155</v>
      </c>
      <c r="C1129">
        <v>78400</v>
      </c>
      <c r="D1129">
        <v>1097</v>
      </c>
      <c r="E1129">
        <f>'Raw counts'!E1129/'Raw counts'!E$1246*10000</f>
        <v>0</v>
      </c>
      <c r="F1129">
        <f>'Raw counts'!F1129/'Raw counts'!F$1246*10000</f>
        <v>0</v>
      </c>
      <c r="G1129">
        <f>'Raw counts'!G1129/'Raw counts'!G$1246*10000</f>
        <v>0</v>
      </c>
      <c r="H1129">
        <f>'Raw counts'!H1129/'Raw counts'!H$1246*10000</f>
        <v>0</v>
      </c>
      <c r="I1129">
        <f>'Raw counts'!I1129/'Raw counts'!I$1246*10000</f>
        <v>0</v>
      </c>
      <c r="J1129">
        <f>'Raw counts'!J1129/'Raw counts'!J$1246*10000</f>
        <v>0</v>
      </c>
      <c r="K1129">
        <f>'Raw counts'!K1129/'Raw counts'!K$1246*10000</f>
        <v>0</v>
      </c>
      <c r="L1129">
        <f>'Raw counts'!L1129/'Raw counts'!L$1246*10000</f>
        <v>0</v>
      </c>
      <c r="M1129">
        <f>'Raw counts'!M1129/'Raw counts'!M$1246*10000</f>
        <v>0</v>
      </c>
      <c r="N1129">
        <f>'Raw counts'!N1129/'Raw counts'!N$1246*10000</f>
        <v>0</v>
      </c>
      <c r="O1129">
        <f>'Raw counts'!O1129/'Raw counts'!O$1246*10000</f>
        <v>0</v>
      </c>
      <c r="P1129">
        <f>'Raw counts'!P1129/'Raw counts'!P$1246*10000</f>
        <v>0</v>
      </c>
      <c r="Q1129">
        <f>'Raw counts'!Q1129/'Raw counts'!Q$1246*10000</f>
        <v>0</v>
      </c>
      <c r="R1129">
        <f>'Raw counts'!R1129/'Raw counts'!R$1246*10000</f>
        <v>0</v>
      </c>
      <c r="S1129">
        <f>'Raw counts'!S1129/'Raw counts'!S$1246*10000</f>
        <v>0</v>
      </c>
      <c r="T1129">
        <f>'Raw counts'!T1129/'Raw counts'!T$1246*10000</f>
        <v>0</v>
      </c>
      <c r="U1129">
        <f t="shared" si="68"/>
        <v>0</v>
      </c>
      <c r="V1129" t="str">
        <f t="shared" si="69"/>
        <v/>
      </c>
      <c r="W1129">
        <f t="shared" si="70"/>
        <v>0</v>
      </c>
      <c r="X1129">
        <f t="shared" si="71"/>
        <v>0</v>
      </c>
    </row>
    <row r="1130" spans="1:24" x14ac:dyDescent="0.25">
      <c r="A1130">
        <v>10672</v>
      </c>
      <c r="B1130" t="s">
        <v>1156</v>
      </c>
      <c r="C1130">
        <v>60000</v>
      </c>
      <c r="D1130">
        <v>1007</v>
      </c>
      <c r="E1130">
        <f>'Raw counts'!E1130/'Raw counts'!E$1246*10000</f>
        <v>0</v>
      </c>
      <c r="F1130">
        <f>'Raw counts'!F1130/'Raw counts'!F$1246*10000</f>
        <v>0</v>
      </c>
      <c r="G1130">
        <f>'Raw counts'!G1130/'Raw counts'!G$1246*10000</f>
        <v>0</v>
      </c>
      <c r="H1130">
        <f>'Raw counts'!H1130/'Raw counts'!H$1246*10000</f>
        <v>0</v>
      </c>
      <c r="I1130">
        <f>'Raw counts'!I1130/'Raw counts'!I$1246*10000</f>
        <v>0</v>
      </c>
      <c r="J1130">
        <f>'Raw counts'!J1130/'Raw counts'!J$1246*10000</f>
        <v>0</v>
      </c>
      <c r="K1130">
        <f>'Raw counts'!K1130/'Raw counts'!K$1246*10000</f>
        <v>0</v>
      </c>
      <c r="L1130">
        <f>'Raw counts'!L1130/'Raw counts'!L$1246*10000</f>
        <v>0</v>
      </c>
      <c r="M1130">
        <f>'Raw counts'!M1130/'Raw counts'!M$1246*10000</f>
        <v>0</v>
      </c>
      <c r="N1130">
        <f>'Raw counts'!N1130/'Raw counts'!N$1246*10000</f>
        <v>0</v>
      </c>
      <c r="O1130">
        <f>'Raw counts'!O1130/'Raw counts'!O$1246*10000</f>
        <v>0</v>
      </c>
      <c r="P1130">
        <f>'Raw counts'!P1130/'Raw counts'!P$1246*10000</f>
        <v>0</v>
      </c>
      <c r="Q1130">
        <f>'Raw counts'!Q1130/'Raw counts'!Q$1246*10000</f>
        <v>0</v>
      </c>
      <c r="R1130">
        <f>'Raw counts'!R1130/'Raw counts'!R$1246*10000</f>
        <v>0</v>
      </c>
      <c r="S1130">
        <f>'Raw counts'!S1130/'Raw counts'!S$1246*10000</f>
        <v>0</v>
      </c>
      <c r="T1130">
        <f>'Raw counts'!T1130/'Raw counts'!T$1246*10000</f>
        <v>0</v>
      </c>
      <c r="U1130">
        <f t="shared" si="68"/>
        <v>0</v>
      </c>
      <c r="V1130" t="str">
        <f t="shared" si="69"/>
        <v/>
      </c>
      <c r="W1130">
        <f t="shared" si="70"/>
        <v>0</v>
      </c>
      <c r="X1130">
        <f t="shared" si="71"/>
        <v>0</v>
      </c>
    </row>
    <row r="1131" spans="1:24" x14ac:dyDescent="0.25">
      <c r="A1131">
        <v>10673</v>
      </c>
      <c r="B1131" t="s">
        <v>1157</v>
      </c>
      <c r="C1131">
        <v>59900</v>
      </c>
      <c r="D1131">
        <v>1007</v>
      </c>
      <c r="E1131">
        <f>'Raw counts'!E1131/'Raw counts'!E$1246*10000</f>
        <v>0</v>
      </c>
      <c r="F1131">
        <f>'Raw counts'!F1131/'Raw counts'!F$1246*10000</f>
        <v>0</v>
      </c>
      <c r="G1131">
        <f>'Raw counts'!G1131/'Raw counts'!G$1246*10000</f>
        <v>0</v>
      </c>
      <c r="H1131">
        <f>'Raw counts'!H1131/'Raw counts'!H$1246*10000</f>
        <v>0</v>
      </c>
      <c r="I1131">
        <f>'Raw counts'!I1131/'Raw counts'!I$1246*10000</f>
        <v>0</v>
      </c>
      <c r="J1131">
        <f>'Raw counts'!J1131/'Raw counts'!J$1246*10000</f>
        <v>0</v>
      </c>
      <c r="K1131">
        <f>'Raw counts'!K1131/'Raw counts'!K$1246*10000</f>
        <v>0</v>
      </c>
      <c r="L1131">
        <f>'Raw counts'!L1131/'Raw counts'!L$1246*10000</f>
        <v>0</v>
      </c>
      <c r="M1131">
        <f>'Raw counts'!M1131/'Raw counts'!M$1246*10000</f>
        <v>0</v>
      </c>
      <c r="N1131">
        <f>'Raw counts'!N1131/'Raw counts'!N$1246*10000</f>
        <v>0</v>
      </c>
      <c r="O1131">
        <f>'Raw counts'!O1131/'Raw counts'!O$1246*10000</f>
        <v>0</v>
      </c>
      <c r="P1131">
        <f>'Raw counts'!P1131/'Raw counts'!P$1246*10000</f>
        <v>0</v>
      </c>
      <c r="Q1131">
        <f>'Raw counts'!Q1131/'Raw counts'!Q$1246*10000</f>
        <v>0</v>
      </c>
      <c r="R1131">
        <f>'Raw counts'!R1131/'Raw counts'!R$1246*10000</f>
        <v>0</v>
      </c>
      <c r="S1131">
        <f>'Raw counts'!S1131/'Raw counts'!S$1246*10000</f>
        <v>0</v>
      </c>
      <c r="T1131">
        <f>'Raw counts'!T1131/'Raw counts'!T$1246*10000</f>
        <v>0</v>
      </c>
      <c r="U1131">
        <f t="shared" si="68"/>
        <v>0</v>
      </c>
      <c r="V1131" t="str">
        <f t="shared" si="69"/>
        <v/>
      </c>
      <c r="W1131">
        <f t="shared" si="70"/>
        <v>0</v>
      </c>
      <c r="X1131">
        <f t="shared" si="71"/>
        <v>0</v>
      </c>
    </row>
    <row r="1132" spans="1:24" x14ac:dyDescent="0.25">
      <c r="A1132">
        <v>10674</v>
      </c>
      <c r="B1132" t="s">
        <v>1158</v>
      </c>
      <c r="C1132">
        <v>59800</v>
      </c>
      <c r="D1132">
        <v>1007</v>
      </c>
      <c r="E1132">
        <f>'Raw counts'!E1132/'Raw counts'!E$1246*10000</f>
        <v>0</v>
      </c>
      <c r="F1132">
        <f>'Raw counts'!F1132/'Raw counts'!F$1246*10000</f>
        <v>0</v>
      </c>
      <c r="G1132">
        <f>'Raw counts'!G1132/'Raw counts'!G$1246*10000</f>
        <v>0</v>
      </c>
      <c r="H1132">
        <f>'Raw counts'!H1132/'Raw counts'!H$1246*10000</f>
        <v>0</v>
      </c>
      <c r="I1132">
        <f>'Raw counts'!I1132/'Raw counts'!I$1246*10000</f>
        <v>0</v>
      </c>
      <c r="J1132">
        <f>'Raw counts'!J1132/'Raw counts'!J$1246*10000</f>
        <v>0</v>
      </c>
      <c r="K1132">
        <f>'Raw counts'!K1132/'Raw counts'!K$1246*10000</f>
        <v>0</v>
      </c>
      <c r="L1132">
        <f>'Raw counts'!L1132/'Raw counts'!L$1246*10000</f>
        <v>0</v>
      </c>
      <c r="M1132">
        <f>'Raw counts'!M1132/'Raw counts'!M$1246*10000</f>
        <v>0</v>
      </c>
      <c r="N1132">
        <f>'Raw counts'!N1132/'Raw counts'!N$1246*10000</f>
        <v>0</v>
      </c>
      <c r="O1132">
        <f>'Raw counts'!O1132/'Raw counts'!O$1246*10000</f>
        <v>0</v>
      </c>
      <c r="P1132">
        <f>'Raw counts'!P1132/'Raw counts'!P$1246*10000</f>
        <v>0</v>
      </c>
      <c r="Q1132">
        <f>'Raw counts'!Q1132/'Raw counts'!Q$1246*10000</f>
        <v>0</v>
      </c>
      <c r="R1132">
        <f>'Raw counts'!R1132/'Raw counts'!R$1246*10000</f>
        <v>0</v>
      </c>
      <c r="S1132">
        <f>'Raw counts'!S1132/'Raw counts'!S$1246*10000</f>
        <v>0</v>
      </c>
      <c r="T1132">
        <f>'Raw counts'!T1132/'Raw counts'!T$1246*10000</f>
        <v>0</v>
      </c>
      <c r="U1132">
        <f t="shared" si="68"/>
        <v>0</v>
      </c>
      <c r="V1132" t="str">
        <f t="shared" si="69"/>
        <v/>
      </c>
      <c r="W1132">
        <f t="shared" si="70"/>
        <v>0</v>
      </c>
      <c r="X1132">
        <f t="shared" si="71"/>
        <v>0</v>
      </c>
    </row>
    <row r="1133" spans="1:24" x14ac:dyDescent="0.25">
      <c r="A1133">
        <v>10675</v>
      </c>
      <c r="B1133" t="s">
        <v>1159</v>
      </c>
      <c r="C1133">
        <v>60500</v>
      </c>
      <c r="D1133">
        <v>1056</v>
      </c>
      <c r="E1133">
        <f>'Raw counts'!E1133/'Raw counts'!E$1246*10000</f>
        <v>0</v>
      </c>
      <c r="F1133">
        <f>'Raw counts'!F1133/'Raw counts'!F$1246*10000</f>
        <v>0</v>
      </c>
      <c r="G1133">
        <f>'Raw counts'!G1133/'Raw counts'!G$1246*10000</f>
        <v>0</v>
      </c>
      <c r="H1133">
        <f>'Raw counts'!H1133/'Raw counts'!H$1246*10000</f>
        <v>0</v>
      </c>
      <c r="I1133">
        <f>'Raw counts'!I1133/'Raw counts'!I$1246*10000</f>
        <v>0</v>
      </c>
      <c r="J1133">
        <f>'Raw counts'!J1133/'Raw counts'!J$1246*10000</f>
        <v>0</v>
      </c>
      <c r="K1133">
        <f>'Raw counts'!K1133/'Raw counts'!K$1246*10000</f>
        <v>0</v>
      </c>
      <c r="L1133">
        <f>'Raw counts'!L1133/'Raw counts'!L$1246*10000</f>
        <v>0</v>
      </c>
      <c r="M1133">
        <f>'Raw counts'!M1133/'Raw counts'!M$1246*10000</f>
        <v>0</v>
      </c>
      <c r="N1133">
        <f>'Raw counts'!N1133/'Raw counts'!N$1246*10000</f>
        <v>0</v>
      </c>
      <c r="O1133">
        <f>'Raw counts'!O1133/'Raw counts'!O$1246*10000</f>
        <v>0</v>
      </c>
      <c r="P1133">
        <f>'Raw counts'!P1133/'Raw counts'!P$1246*10000</f>
        <v>0</v>
      </c>
      <c r="Q1133">
        <f>'Raw counts'!Q1133/'Raw counts'!Q$1246*10000</f>
        <v>0</v>
      </c>
      <c r="R1133">
        <f>'Raw counts'!R1133/'Raw counts'!R$1246*10000</f>
        <v>0</v>
      </c>
      <c r="S1133">
        <f>'Raw counts'!S1133/'Raw counts'!S$1246*10000</f>
        <v>0</v>
      </c>
      <c r="T1133">
        <f>'Raw counts'!T1133/'Raw counts'!T$1246*10000</f>
        <v>0</v>
      </c>
      <c r="U1133">
        <f t="shared" si="68"/>
        <v>0</v>
      </c>
      <c r="V1133" t="str">
        <f t="shared" si="69"/>
        <v/>
      </c>
      <c r="W1133">
        <f t="shared" si="70"/>
        <v>0</v>
      </c>
      <c r="X1133">
        <f t="shared" si="71"/>
        <v>0</v>
      </c>
    </row>
    <row r="1134" spans="1:24" x14ac:dyDescent="0.25">
      <c r="A1134">
        <v>10676</v>
      </c>
      <c r="B1134" t="s">
        <v>1160</v>
      </c>
      <c r="C1134">
        <v>60400</v>
      </c>
      <c r="D1134">
        <v>1056</v>
      </c>
      <c r="E1134">
        <f>'Raw counts'!E1134/'Raw counts'!E$1246*10000</f>
        <v>0</v>
      </c>
      <c r="F1134">
        <f>'Raw counts'!F1134/'Raw counts'!F$1246*10000</f>
        <v>0</v>
      </c>
      <c r="G1134">
        <f>'Raw counts'!G1134/'Raw counts'!G$1246*10000</f>
        <v>0</v>
      </c>
      <c r="H1134">
        <f>'Raw counts'!H1134/'Raw counts'!H$1246*10000</f>
        <v>0</v>
      </c>
      <c r="I1134">
        <f>'Raw counts'!I1134/'Raw counts'!I$1246*10000</f>
        <v>0</v>
      </c>
      <c r="J1134">
        <f>'Raw counts'!J1134/'Raw counts'!J$1246*10000</f>
        <v>0</v>
      </c>
      <c r="K1134">
        <f>'Raw counts'!K1134/'Raw counts'!K$1246*10000</f>
        <v>0</v>
      </c>
      <c r="L1134">
        <f>'Raw counts'!L1134/'Raw counts'!L$1246*10000</f>
        <v>0</v>
      </c>
      <c r="M1134">
        <f>'Raw counts'!M1134/'Raw counts'!M$1246*10000</f>
        <v>0</v>
      </c>
      <c r="N1134">
        <f>'Raw counts'!N1134/'Raw counts'!N$1246*10000</f>
        <v>0</v>
      </c>
      <c r="O1134">
        <f>'Raw counts'!O1134/'Raw counts'!O$1246*10000</f>
        <v>0</v>
      </c>
      <c r="P1134">
        <f>'Raw counts'!P1134/'Raw counts'!P$1246*10000</f>
        <v>0</v>
      </c>
      <c r="Q1134">
        <f>'Raw counts'!Q1134/'Raw counts'!Q$1246*10000</f>
        <v>0</v>
      </c>
      <c r="R1134">
        <f>'Raw counts'!R1134/'Raw counts'!R$1246*10000</f>
        <v>0</v>
      </c>
      <c r="S1134">
        <f>'Raw counts'!S1134/'Raw counts'!S$1246*10000</f>
        <v>0</v>
      </c>
      <c r="T1134">
        <f>'Raw counts'!T1134/'Raw counts'!T$1246*10000</f>
        <v>0</v>
      </c>
      <c r="U1134">
        <f t="shared" si="68"/>
        <v>0</v>
      </c>
      <c r="V1134" t="str">
        <f t="shared" si="69"/>
        <v/>
      </c>
      <c r="W1134">
        <f t="shared" si="70"/>
        <v>0</v>
      </c>
      <c r="X1134">
        <f t="shared" si="71"/>
        <v>0</v>
      </c>
    </row>
    <row r="1135" spans="1:24" x14ac:dyDescent="0.25">
      <c r="A1135">
        <v>10677</v>
      </c>
      <c r="B1135" t="s">
        <v>1161</v>
      </c>
      <c r="C1135">
        <v>60300</v>
      </c>
      <c r="D1135">
        <v>1056</v>
      </c>
      <c r="E1135">
        <f>'Raw counts'!E1135/'Raw counts'!E$1246*10000</f>
        <v>0</v>
      </c>
      <c r="F1135">
        <f>'Raw counts'!F1135/'Raw counts'!F$1246*10000</f>
        <v>0</v>
      </c>
      <c r="G1135">
        <f>'Raw counts'!G1135/'Raw counts'!G$1246*10000</f>
        <v>0</v>
      </c>
      <c r="H1135">
        <f>'Raw counts'!H1135/'Raw counts'!H$1246*10000</f>
        <v>0</v>
      </c>
      <c r="I1135">
        <f>'Raw counts'!I1135/'Raw counts'!I$1246*10000</f>
        <v>0</v>
      </c>
      <c r="J1135">
        <f>'Raw counts'!J1135/'Raw counts'!J$1246*10000</f>
        <v>0</v>
      </c>
      <c r="K1135">
        <f>'Raw counts'!K1135/'Raw counts'!K$1246*10000</f>
        <v>0</v>
      </c>
      <c r="L1135">
        <f>'Raw counts'!L1135/'Raw counts'!L$1246*10000</f>
        <v>0</v>
      </c>
      <c r="M1135">
        <f>'Raw counts'!M1135/'Raw counts'!M$1246*10000</f>
        <v>0</v>
      </c>
      <c r="N1135">
        <f>'Raw counts'!N1135/'Raw counts'!N$1246*10000</f>
        <v>0</v>
      </c>
      <c r="O1135">
        <f>'Raw counts'!O1135/'Raw counts'!O$1246*10000</f>
        <v>0</v>
      </c>
      <c r="P1135">
        <f>'Raw counts'!P1135/'Raw counts'!P$1246*10000</f>
        <v>0</v>
      </c>
      <c r="Q1135">
        <f>'Raw counts'!Q1135/'Raw counts'!Q$1246*10000</f>
        <v>0</v>
      </c>
      <c r="R1135">
        <f>'Raw counts'!R1135/'Raw counts'!R$1246*10000</f>
        <v>0</v>
      </c>
      <c r="S1135">
        <f>'Raw counts'!S1135/'Raw counts'!S$1246*10000</f>
        <v>0</v>
      </c>
      <c r="T1135">
        <f>'Raw counts'!T1135/'Raw counts'!T$1246*10000</f>
        <v>0</v>
      </c>
      <c r="U1135">
        <f t="shared" si="68"/>
        <v>0</v>
      </c>
      <c r="V1135" t="str">
        <f t="shared" si="69"/>
        <v/>
      </c>
      <c r="W1135">
        <f t="shared" si="70"/>
        <v>0</v>
      </c>
      <c r="X1135">
        <f t="shared" si="71"/>
        <v>0</v>
      </c>
    </row>
    <row r="1136" spans="1:24" x14ac:dyDescent="0.25">
      <c r="A1136">
        <v>10678</v>
      </c>
      <c r="B1136" t="s">
        <v>1162</v>
      </c>
      <c r="C1136">
        <v>60900</v>
      </c>
      <c r="D1136">
        <v>1064</v>
      </c>
      <c r="E1136">
        <f>'Raw counts'!E1136/'Raw counts'!E$1246*10000</f>
        <v>0</v>
      </c>
      <c r="F1136">
        <f>'Raw counts'!F1136/'Raw counts'!F$1246*10000</f>
        <v>0</v>
      </c>
      <c r="G1136">
        <f>'Raw counts'!G1136/'Raw counts'!G$1246*10000</f>
        <v>0</v>
      </c>
      <c r="H1136">
        <f>'Raw counts'!H1136/'Raw counts'!H$1246*10000</f>
        <v>0</v>
      </c>
      <c r="I1136">
        <f>'Raw counts'!I1136/'Raw counts'!I$1246*10000</f>
        <v>0</v>
      </c>
      <c r="J1136">
        <f>'Raw counts'!J1136/'Raw counts'!J$1246*10000</f>
        <v>0</v>
      </c>
      <c r="K1136">
        <f>'Raw counts'!K1136/'Raw counts'!K$1246*10000</f>
        <v>0</v>
      </c>
      <c r="L1136">
        <f>'Raw counts'!L1136/'Raw counts'!L$1246*10000</f>
        <v>0</v>
      </c>
      <c r="M1136">
        <f>'Raw counts'!M1136/'Raw counts'!M$1246*10000</f>
        <v>0</v>
      </c>
      <c r="N1136">
        <f>'Raw counts'!N1136/'Raw counts'!N$1246*10000</f>
        <v>0</v>
      </c>
      <c r="O1136">
        <f>'Raw counts'!O1136/'Raw counts'!O$1246*10000</f>
        <v>0</v>
      </c>
      <c r="P1136">
        <f>'Raw counts'!P1136/'Raw counts'!P$1246*10000</f>
        <v>0</v>
      </c>
      <c r="Q1136">
        <f>'Raw counts'!Q1136/'Raw counts'!Q$1246*10000</f>
        <v>0</v>
      </c>
      <c r="R1136">
        <f>'Raw counts'!R1136/'Raw counts'!R$1246*10000</f>
        <v>0</v>
      </c>
      <c r="S1136">
        <f>'Raw counts'!S1136/'Raw counts'!S$1246*10000</f>
        <v>0</v>
      </c>
      <c r="T1136">
        <f>'Raw counts'!T1136/'Raw counts'!T$1246*10000</f>
        <v>0</v>
      </c>
      <c r="U1136">
        <f t="shared" si="68"/>
        <v>0</v>
      </c>
      <c r="V1136" t="str">
        <f t="shared" si="69"/>
        <v/>
      </c>
      <c r="W1136">
        <f t="shared" si="70"/>
        <v>0</v>
      </c>
      <c r="X1136">
        <f t="shared" si="71"/>
        <v>0</v>
      </c>
    </row>
    <row r="1137" spans="1:24" x14ac:dyDescent="0.25">
      <c r="A1137">
        <v>10679</v>
      </c>
      <c r="B1137" t="s">
        <v>1163</v>
      </c>
      <c r="C1137">
        <v>60800</v>
      </c>
      <c r="D1137">
        <v>1064</v>
      </c>
      <c r="E1137">
        <f>'Raw counts'!E1137/'Raw counts'!E$1246*10000</f>
        <v>0</v>
      </c>
      <c r="F1137">
        <f>'Raw counts'!F1137/'Raw counts'!F$1246*10000</f>
        <v>0</v>
      </c>
      <c r="G1137">
        <f>'Raw counts'!G1137/'Raw counts'!G$1246*10000</f>
        <v>0</v>
      </c>
      <c r="H1137">
        <f>'Raw counts'!H1137/'Raw counts'!H$1246*10000</f>
        <v>0</v>
      </c>
      <c r="I1137">
        <f>'Raw counts'!I1137/'Raw counts'!I$1246*10000</f>
        <v>0</v>
      </c>
      <c r="J1137">
        <f>'Raw counts'!J1137/'Raw counts'!J$1246*10000</f>
        <v>0</v>
      </c>
      <c r="K1137">
        <f>'Raw counts'!K1137/'Raw counts'!K$1246*10000</f>
        <v>0</v>
      </c>
      <c r="L1137">
        <f>'Raw counts'!L1137/'Raw counts'!L$1246*10000</f>
        <v>0</v>
      </c>
      <c r="M1137">
        <f>'Raw counts'!M1137/'Raw counts'!M$1246*10000</f>
        <v>0</v>
      </c>
      <c r="N1137">
        <f>'Raw counts'!N1137/'Raw counts'!N$1246*10000</f>
        <v>0</v>
      </c>
      <c r="O1137">
        <f>'Raw counts'!O1137/'Raw counts'!O$1246*10000</f>
        <v>0</v>
      </c>
      <c r="P1137">
        <f>'Raw counts'!P1137/'Raw counts'!P$1246*10000</f>
        <v>0</v>
      </c>
      <c r="Q1137">
        <f>'Raw counts'!Q1137/'Raw counts'!Q$1246*10000</f>
        <v>0</v>
      </c>
      <c r="R1137">
        <f>'Raw counts'!R1137/'Raw counts'!R$1246*10000</f>
        <v>0</v>
      </c>
      <c r="S1137">
        <f>'Raw counts'!S1137/'Raw counts'!S$1246*10000</f>
        <v>0</v>
      </c>
      <c r="T1137">
        <f>'Raw counts'!T1137/'Raw counts'!T$1246*10000</f>
        <v>0</v>
      </c>
      <c r="U1137">
        <f t="shared" si="68"/>
        <v>0</v>
      </c>
      <c r="V1137" t="str">
        <f t="shared" si="69"/>
        <v/>
      </c>
      <c r="W1137">
        <f t="shared" si="70"/>
        <v>0</v>
      </c>
      <c r="X1137">
        <f t="shared" si="71"/>
        <v>0</v>
      </c>
    </row>
    <row r="1138" spans="1:24" x14ac:dyDescent="0.25">
      <c r="A1138">
        <v>10680</v>
      </c>
      <c r="B1138" t="s">
        <v>1164</v>
      </c>
      <c r="C1138">
        <v>60700</v>
      </c>
      <c r="D1138">
        <v>1064</v>
      </c>
      <c r="E1138">
        <f>'Raw counts'!E1138/'Raw counts'!E$1246*10000</f>
        <v>0</v>
      </c>
      <c r="F1138">
        <f>'Raw counts'!F1138/'Raw counts'!F$1246*10000</f>
        <v>0</v>
      </c>
      <c r="G1138">
        <f>'Raw counts'!G1138/'Raw counts'!G$1246*10000</f>
        <v>0</v>
      </c>
      <c r="H1138">
        <f>'Raw counts'!H1138/'Raw counts'!H$1246*10000</f>
        <v>0</v>
      </c>
      <c r="I1138">
        <f>'Raw counts'!I1138/'Raw counts'!I$1246*10000</f>
        <v>0</v>
      </c>
      <c r="J1138">
        <f>'Raw counts'!J1138/'Raw counts'!J$1246*10000</f>
        <v>0</v>
      </c>
      <c r="K1138">
        <f>'Raw counts'!K1138/'Raw counts'!K$1246*10000</f>
        <v>0</v>
      </c>
      <c r="L1138">
        <f>'Raw counts'!L1138/'Raw counts'!L$1246*10000</f>
        <v>0</v>
      </c>
      <c r="M1138">
        <f>'Raw counts'!M1138/'Raw counts'!M$1246*10000</f>
        <v>0</v>
      </c>
      <c r="N1138">
        <f>'Raw counts'!N1138/'Raw counts'!N$1246*10000</f>
        <v>0</v>
      </c>
      <c r="O1138">
        <f>'Raw counts'!O1138/'Raw counts'!O$1246*10000</f>
        <v>0</v>
      </c>
      <c r="P1138">
        <f>'Raw counts'!P1138/'Raw counts'!P$1246*10000</f>
        <v>0</v>
      </c>
      <c r="Q1138">
        <f>'Raw counts'!Q1138/'Raw counts'!Q$1246*10000</f>
        <v>0</v>
      </c>
      <c r="R1138">
        <f>'Raw counts'!R1138/'Raw counts'!R$1246*10000</f>
        <v>0</v>
      </c>
      <c r="S1138">
        <f>'Raw counts'!S1138/'Raw counts'!S$1246*10000</f>
        <v>0</v>
      </c>
      <c r="T1138">
        <f>'Raw counts'!T1138/'Raw counts'!T$1246*10000</f>
        <v>0</v>
      </c>
      <c r="U1138">
        <f t="shared" si="68"/>
        <v>0</v>
      </c>
      <c r="V1138" t="str">
        <f t="shared" si="69"/>
        <v/>
      </c>
      <c r="W1138">
        <f t="shared" si="70"/>
        <v>0</v>
      </c>
      <c r="X1138">
        <f t="shared" si="71"/>
        <v>0</v>
      </c>
    </row>
    <row r="1139" spans="1:24" x14ac:dyDescent="0.25">
      <c r="A1139">
        <v>10681</v>
      </c>
      <c r="B1139" t="s">
        <v>1165</v>
      </c>
      <c r="C1139">
        <v>61300</v>
      </c>
      <c r="D1139">
        <v>1025</v>
      </c>
      <c r="E1139">
        <f>'Raw counts'!E1139/'Raw counts'!E$1246*10000</f>
        <v>0</v>
      </c>
      <c r="F1139">
        <f>'Raw counts'!F1139/'Raw counts'!F$1246*10000</f>
        <v>0</v>
      </c>
      <c r="G1139">
        <f>'Raw counts'!G1139/'Raw counts'!G$1246*10000</f>
        <v>0</v>
      </c>
      <c r="H1139">
        <f>'Raw counts'!H1139/'Raw counts'!H$1246*10000</f>
        <v>0</v>
      </c>
      <c r="I1139">
        <f>'Raw counts'!I1139/'Raw counts'!I$1246*10000</f>
        <v>0</v>
      </c>
      <c r="J1139">
        <f>'Raw counts'!J1139/'Raw counts'!J$1246*10000</f>
        <v>0</v>
      </c>
      <c r="K1139">
        <f>'Raw counts'!K1139/'Raw counts'!K$1246*10000</f>
        <v>0</v>
      </c>
      <c r="L1139">
        <f>'Raw counts'!L1139/'Raw counts'!L$1246*10000</f>
        <v>0</v>
      </c>
      <c r="M1139">
        <f>'Raw counts'!M1139/'Raw counts'!M$1246*10000</f>
        <v>0</v>
      </c>
      <c r="N1139">
        <f>'Raw counts'!N1139/'Raw counts'!N$1246*10000</f>
        <v>0</v>
      </c>
      <c r="O1139">
        <f>'Raw counts'!O1139/'Raw counts'!O$1246*10000</f>
        <v>0</v>
      </c>
      <c r="P1139">
        <f>'Raw counts'!P1139/'Raw counts'!P$1246*10000</f>
        <v>0</v>
      </c>
      <c r="Q1139">
        <f>'Raw counts'!Q1139/'Raw counts'!Q$1246*10000</f>
        <v>0</v>
      </c>
      <c r="R1139">
        <f>'Raw counts'!R1139/'Raw counts'!R$1246*10000</f>
        <v>0</v>
      </c>
      <c r="S1139">
        <f>'Raw counts'!S1139/'Raw counts'!S$1246*10000</f>
        <v>0</v>
      </c>
      <c r="T1139">
        <f>'Raw counts'!T1139/'Raw counts'!T$1246*10000</f>
        <v>0</v>
      </c>
      <c r="U1139">
        <f t="shared" si="68"/>
        <v>0</v>
      </c>
      <c r="V1139" t="str">
        <f t="shared" si="69"/>
        <v/>
      </c>
      <c r="W1139">
        <f t="shared" si="70"/>
        <v>0</v>
      </c>
      <c r="X1139">
        <f t="shared" si="71"/>
        <v>0</v>
      </c>
    </row>
    <row r="1140" spans="1:24" x14ac:dyDescent="0.25">
      <c r="A1140">
        <v>10682</v>
      </c>
      <c r="B1140" t="s">
        <v>1166</v>
      </c>
      <c r="C1140">
        <v>61200</v>
      </c>
      <c r="D1140">
        <v>1025</v>
      </c>
      <c r="E1140">
        <f>'Raw counts'!E1140/'Raw counts'!E$1246*10000</f>
        <v>0</v>
      </c>
      <c r="F1140">
        <f>'Raw counts'!F1140/'Raw counts'!F$1246*10000</f>
        <v>0</v>
      </c>
      <c r="G1140">
        <f>'Raw counts'!G1140/'Raw counts'!G$1246*10000</f>
        <v>0</v>
      </c>
      <c r="H1140">
        <f>'Raw counts'!H1140/'Raw counts'!H$1246*10000</f>
        <v>0</v>
      </c>
      <c r="I1140">
        <f>'Raw counts'!I1140/'Raw counts'!I$1246*10000</f>
        <v>0</v>
      </c>
      <c r="J1140">
        <f>'Raw counts'!J1140/'Raw counts'!J$1246*10000</f>
        <v>0</v>
      </c>
      <c r="K1140">
        <f>'Raw counts'!K1140/'Raw counts'!K$1246*10000</f>
        <v>0</v>
      </c>
      <c r="L1140">
        <f>'Raw counts'!L1140/'Raw counts'!L$1246*10000</f>
        <v>0</v>
      </c>
      <c r="M1140">
        <f>'Raw counts'!M1140/'Raw counts'!M$1246*10000</f>
        <v>0</v>
      </c>
      <c r="N1140">
        <f>'Raw counts'!N1140/'Raw counts'!N$1246*10000</f>
        <v>0</v>
      </c>
      <c r="O1140">
        <f>'Raw counts'!O1140/'Raw counts'!O$1246*10000</f>
        <v>0</v>
      </c>
      <c r="P1140">
        <f>'Raw counts'!P1140/'Raw counts'!P$1246*10000</f>
        <v>0</v>
      </c>
      <c r="Q1140">
        <f>'Raw counts'!Q1140/'Raw counts'!Q$1246*10000</f>
        <v>0</v>
      </c>
      <c r="R1140">
        <f>'Raw counts'!R1140/'Raw counts'!R$1246*10000</f>
        <v>0</v>
      </c>
      <c r="S1140">
        <f>'Raw counts'!S1140/'Raw counts'!S$1246*10000</f>
        <v>0</v>
      </c>
      <c r="T1140">
        <f>'Raw counts'!T1140/'Raw counts'!T$1246*10000</f>
        <v>0</v>
      </c>
      <c r="U1140">
        <f t="shared" si="68"/>
        <v>0</v>
      </c>
      <c r="V1140" t="str">
        <f t="shared" si="69"/>
        <v/>
      </c>
      <c r="W1140">
        <f t="shared" si="70"/>
        <v>0</v>
      </c>
      <c r="X1140">
        <f t="shared" si="71"/>
        <v>0</v>
      </c>
    </row>
    <row r="1141" spans="1:24" x14ac:dyDescent="0.25">
      <c r="A1141">
        <v>10683</v>
      </c>
      <c r="B1141" t="s">
        <v>1167</v>
      </c>
      <c r="C1141">
        <v>61100</v>
      </c>
      <c r="D1141">
        <v>1025</v>
      </c>
      <c r="E1141">
        <f>'Raw counts'!E1141/'Raw counts'!E$1246*10000</f>
        <v>0</v>
      </c>
      <c r="F1141">
        <f>'Raw counts'!F1141/'Raw counts'!F$1246*10000</f>
        <v>0</v>
      </c>
      <c r="G1141">
        <f>'Raw counts'!G1141/'Raw counts'!G$1246*10000</f>
        <v>0</v>
      </c>
      <c r="H1141">
        <f>'Raw counts'!H1141/'Raw counts'!H$1246*10000</f>
        <v>0</v>
      </c>
      <c r="I1141">
        <f>'Raw counts'!I1141/'Raw counts'!I$1246*10000</f>
        <v>0</v>
      </c>
      <c r="J1141">
        <f>'Raw counts'!J1141/'Raw counts'!J$1246*10000</f>
        <v>0</v>
      </c>
      <c r="K1141">
        <f>'Raw counts'!K1141/'Raw counts'!K$1246*10000</f>
        <v>0</v>
      </c>
      <c r="L1141">
        <f>'Raw counts'!L1141/'Raw counts'!L$1246*10000</f>
        <v>0</v>
      </c>
      <c r="M1141">
        <f>'Raw counts'!M1141/'Raw counts'!M$1246*10000</f>
        <v>0</v>
      </c>
      <c r="N1141">
        <f>'Raw counts'!N1141/'Raw counts'!N$1246*10000</f>
        <v>0</v>
      </c>
      <c r="O1141">
        <f>'Raw counts'!O1141/'Raw counts'!O$1246*10000</f>
        <v>0</v>
      </c>
      <c r="P1141">
        <f>'Raw counts'!P1141/'Raw counts'!P$1246*10000</f>
        <v>0</v>
      </c>
      <c r="Q1141">
        <f>'Raw counts'!Q1141/'Raw counts'!Q$1246*10000</f>
        <v>0</v>
      </c>
      <c r="R1141">
        <f>'Raw counts'!R1141/'Raw counts'!R$1246*10000</f>
        <v>0</v>
      </c>
      <c r="S1141">
        <f>'Raw counts'!S1141/'Raw counts'!S$1246*10000</f>
        <v>0</v>
      </c>
      <c r="T1141">
        <f>'Raw counts'!T1141/'Raw counts'!T$1246*10000</f>
        <v>0</v>
      </c>
      <c r="U1141">
        <f t="shared" si="68"/>
        <v>0</v>
      </c>
      <c r="V1141" t="str">
        <f t="shared" si="69"/>
        <v/>
      </c>
      <c r="W1141">
        <f t="shared" si="70"/>
        <v>0</v>
      </c>
      <c r="X1141">
        <f t="shared" si="71"/>
        <v>0</v>
      </c>
    </row>
    <row r="1142" spans="1:24" x14ac:dyDescent="0.25">
      <c r="A1142">
        <v>10684</v>
      </c>
      <c r="B1142" t="s">
        <v>1168</v>
      </c>
      <c r="C1142">
        <v>61700</v>
      </c>
      <c r="D1142">
        <v>1033</v>
      </c>
      <c r="E1142">
        <f>'Raw counts'!E1142/'Raw counts'!E$1246*10000</f>
        <v>0</v>
      </c>
      <c r="F1142">
        <f>'Raw counts'!F1142/'Raw counts'!F$1246*10000</f>
        <v>0</v>
      </c>
      <c r="G1142">
        <f>'Raw counts'!G1142/'Raw counts'!G$1246*10000</f>
        <v>0</v>
      </c>
      <c r="H1142">
        <f>'Raw counts'!H1142/'Raw counts'!H$1246*10000</f>
        <v>0</v>
      </c>
      <c r="I1142">
        <f>'Raw counts'!I1142/'Raw counts'!I$1246*10000</f>
        <v>0</v>
      </c>
      <c r="J1142">
        <f>'Raw counts'!J1142/'Raw counts'!J$1246*10000</f>
        <v>0</v>
      </c>
      <c r="K1142">
        <f>'Raw counts'!K1142/'Raw counts'!K$1246*10000</f>
        <v>0</v>
      </c>
      <c r="L1142">
        <f>'Raw counts'!L1142/'Raw counts'!L$1246*10000</f>
        <v>0</v>
      </c>
      <c r="M1142">
        <f>'Raw counts'!M1142/'Raw counts'!M$1246*10000</f>
        <v>0</v>
      </c>
      <c r="N1142">
        <f>'Raw counts'!N1142/'Raw counts'!N$1246*10000</f>
        <v>0</v>
      </c>
      <c r="O1142">
        <f>'Raw counts'!O1142/'Raw counts'!O$1246*10000</f>
        <v>0</v>
      </c>
      <c r="P1142">
        <f>'Raw counts'!P1142/'Raw counts'!P$1246*10000</f>
        <v>0</v>
      </c>
      <c r="Q1142">
        <f>'Raw counts'!Q1142/'Raw counts'!Q$1246*10000</f>
        <v>0</v>
      </c>
      <c r="R1142">
        <f>'Raw counts'!R1142/'Raw counts'!R$1246*10000</f>
        <v>0</v>
      </c>
      <c r="S1142">
        <f>'Raw counts'!S1142/'Raw counts'!S$1246*10000</f>
        <v>0</v>
      </c>
      <c r="T1142">
        <f>'Raw counts'!T1142/'Raw counts'!T$1246*10000</f>
        <v>0</v>
      </c>
      <c r="U1142">
        <f t="shared" si="68"/>
        <v>0</v>
      </c>
      <c r="V1142" t="str">
        <f t="shared" si="69"/>
        <v/>
      </c>
      <c r="W1142">
        <f t="shared" si="70"/>
        <v>0</v>
      </c>
      <c r="X1142">
        <f t="shared" si="71"/>
        <v>0</v>
      </c>
    </row>
    <row r="1143" spans="1:24" x14ac:dyDescent="0.25">
      <c r="A1143">
        <v>10685</v>
      </c>
      <c r="B1143" t="s">
        <v>1169</v>
      </c>
      <c r="C1143">
        <v>61600</v>
      </c>
      <c r="D1143">
        <v>1033</v>
      </c>
      <c r="E1143">
        <f>'Raw counts'!E1143/'Raw counts'!E$1246*10000</f>
        <v>0</v>
      </c>
      <c r="F1143">
        <f>'Raw counts'!F1143/'Raw counts'!F$1246*10000</f>
        <v>0</v>
      </c>
      <c r="G1143">
        <f>'Raw counts'!G1143/'Raw counts'!G$1246*10000</f>
        <v>0</v>
      </c>
      <c r="H1143">
        <f>'Raw counts'!H1143/'Raw counts'!H$1246*10000</f>
        <v>0</v>
      </c>
      <c r="I1143">
        <f>'Raw counts'!I1143/'Raw counts'!I$1246*10000</f>
        <v>0</v>
      </c>
      <c r="J1143">
        <f>'Raw counts'!J1143/'Raw counts'!J$1246*10000</f>
        <v>0</v>
      </c>
      <c r="K1143">
        <f>'Raw counts'!K1143/'Raw counts'!K$1246*10000</f>
        <v>0</v>
      </c>
      <c r="L1143">
        <f>'Raw counts'!L1143/'Raw counts'!L$1246*10000</f>
        <v>0</v>
      </c>
      <c r="M1143">
        <f>'Raw counts'!M1143/'Raw counts'!M$1246*10000</f>
        <v>0</v>
      </c>
      <c r="N1143">
        <f>'Raw counts'!N1143/'Raw counts'!N$1246*10000</f>
        <v>0</v>
      </c>
      <c r="O1143">
        <f>'Raw counts'!O1143/'Raw counts'!O$1246*10000</f>
        <v>0</v>
      </c>
      <c r="P1143">
        <f>'Raw counts'!P1143/'Raw counts'!P$1246*10000</f>
        <v>0</v>
      </c>
      <c r="Q1143">
        <f>'Raw counts'!Q1143/'Raw counts'!Q$1246*10000</f>
        <v>0</v>
      </c>
      <c r="R1143">
        <f>'Raw counts'!R1143/'Raw counts'!R$1246*10000</f>
        <v>0</v>
      </c>
      <c r="S1143">
        <f>'Raw counts'!S1143/'Raw counts'!S$1246*10000</f>
        <v>0</v>
      </c>
      <c r="T1143">
        <f>'Raw counts'!T1143/'Raw counts'!T$1246*10000</f>
        <v>0</v>
      </c>
      <c r="U1143">
        <f t="shared" si="68"/>
        <v>0</v>
      </c>
      <c r="V1143" t="str">
        <f t="shared" si="69"/>
        <v/>
      </c>
      <c r="W1143">
        <f t="shared" si="70"/>
        <v>0</v>
      </c>
      <c r="X1143">
        <f t="shared" si="71"/>
        <v>0</v>
      </c>
    </row>
    <row r="1144" spans="1:24" x14ac:dyDescent="0.25">
      <c r="A1144">
        <v>10686</v>
      </c>
      <c r="B1144" t="s">
        <v>1170</v>
      </c>
      <c r="C1144">
        <v>61500</v>
      </c>
      <c r="D1144">
        <v>1033</v>
      </c>
      <c r="E1144">
        <f>'Raw counts'!E1144/'Raw counts'!E$1246*10000</f>
        <v>0</v>
      </c>
      <c r="F1144">
        <f>'Raw counts'!F1144/'Raw counts'!F$1246*10000</f>
        <v>0</v>
      </c>
      <c r="G1144">
        <f>'Raw counts'!G1144/'Raw counts'!G$1246*10000</f>
        <v>0</v>
      </c>
      <c r="H1144">
        <f>'Raw counts'!H1144/'Raw counts'!H$1246*10000</f>
        <v>0</v>
      </c>
      <c r="I1144">
        <f>'Raw counts'!I1144/'Raw counts'!I$1246*10000</f>
        <v>0</v>
      </c>
      <c r="J1144">
        <f>'Raw counts'!J1144/'Raw counts'!J$1246*10000</f>
        <v>0</v>
      </c>
      <c r="K1144">
        <f>'Raw counts'!K1144/'Raw counts'!K$1246*10000</f>
        <v>0</v>
      </c>
      <c r="L1144">
        <f>'Raw counts'!L1144/'Raw counts'!L$1246*10000</f>
        <v>0</v>
      </c>
      <c r="M1144">
        <f>'Raw counts'!M1144/'Raw counts'!M$1246*10000</f>
        <v>0</v>
      </c>
      <c r="N1144">
        <f>'Raw counts'!N1144/'Raw counts'!N$1246*10000</f>
        <v>0</v>
      </c>
      <c r="O1144">
        <f>'Raw counts'!O1144/'Raw counts'!O$1246*10000</f>
        <v>0</v>
      </c>
      <c r="P1144">
        <f>'Raw counts'!P1144/'Raw counts'!P$1246*10000</f>
        <v>0</v>
      </c>
      <c r="Q1144">
        <f>'Raw counts'!Q1144/'Raw counts'!Q$1246*10000</f>
        <v>0</v>
      </c>
      <c r="R1144">
        <f>'Raw counts'!R1144/'Raw counts'!R$1246*10000</f>
        <v>0</v>
      </c>
      <c r="S1144">
        <f>'Raw counts'!S1144/'Raw counts'!S$1246*10000</f>
        <v>0</v>
      </c>
      <c r="T1144">
        <f>'Raw counts'!T1144/'Raw counts'!T$1246*10000</f>
        <v>0</v>
      </c>
      <c r="U1144">
        <f t="shared" si="68"/>
        <v>0</v>
      </c>
      <c r="V1144" t="str">
        <f t="shared" si="69"/>
        <v/>
      </c>
      <c r="W1144">
        <f t="shared" si="70"/>
        <v>0</v>
      </c>
      <c r="X1144">
        <f t="shared" si="71"/>
        <v>0</v>
      </c>
    </row>
    <row r="1145" spans="1:24" x14ac:dyDescent="0.25">
      <c r="A1145">
        <v>10687</v>
      </c>
      <c r="B1145" t="s">
        <v>1171</v>
      </c>
      <c r="C1145">
        <v>62100</v>
      </c>
      <c r="D1145">
        <v>1041</v>
      </c>
      <c r="E1145">
        <f>'Raw counts'!E1145/'Raw counts'!E$1246*10000</f>
        <v>0</v>
      </c>
      <c r="F1145">
        <f>'Raw counts'!F1145/'Raw counts'!F$1246*10000</f>
        <v>0</v>
      </c>
      <c r="G1145">
        <f>'Raw counts'!G1145/'Raw counts'!G$1246*10000</f>
        <v>0</v>
      </c>
      <c r="H1145">
        <f>'Raw counts'!H1145/'Raw counts'!H$1246*10000</f>
        <v>0</v>
      </c>
      <c r="I1145">
        <f>'Raw counts'!I1145/'Raw counts'!I$1246*10000</f>
        <v>0</v>
      </c>
      <c r="J1145">
        <f>'Raw counts'!J1145/'Raw counts'!J$1246*10000</f>
        <v>0</v>
      </c>
      <c r="K1145">
        <f>'Raw counts'!K1145/'Raw counts'!K$1246*10000</f>
        <v>0</v>
      </c>
      <c r="L1145">
        <f>'Raw counts'!L1145/'Raw counts'!L$1246*10000</f>
        <v>0</v>
      </c>
      <c r="M1145">
        <f>'Raw counts'!M1145/'Raw counts'!M$1246*10000</f>
        <v>0</v>
      </c>
      <c r="N1145">
        <f>'Raw counts'!N1145/'Raw counts'!N$1246*10000</f>
        <v>0</v>
      </c>
      <c r="O1145">
        <f>'Raw counts'!O1145/'Raw counts'!O$1246*10000</f>
        <v>0</v>
      </c>
      <c r="P1145">
        <f>'Raw counts'!P1145/'Raw counts'!P$1246*10000</f>
        <v>0</v>
      </c>
      <c r="Q1145">
        <f>'Raw counts'!Q1145/'Raw counts'!Q$1246*10000</f>
        <v>0</v>
      </c>
      <c r="R1145">
        <f>'Raw counts'!R1145/'Raw counts'!R$1246*10000</f>
        <v>0</v>
      </c>
      <c r="S1145">
        <f>'Raw counts'!S1145/'Raw counts'!S$1246*10000</f>
        <v>0</v>
      </c>
      <c r="T1145">
        <f>'Raw counts'!T1145/'Raw counts'!T$1246*10000</f>
        <v>0</v>
      </c>
      <c r="U1145">
        <f t="shared" si="68"/>
        <v>0</v>
      </c>
      <c r="V1145" t="str">
        <f t="shared" si="69"/>
        <v/>
      </c>
      <c r="W1145">
        <f t="shared" si="70"/>
        <v>0</v>
      </c>
      <c r="X1145">
        <f t="shared" si="71"/>
        <v>0</v>
      </c>
    </row>
    <row r="1146" spans="1:24" x14ac:dyDescent="0.25">
      <c r="A1146">
        <v>10688</v>
      </c>
      <c r="B1146" t="s">
        <v>1172</v>
      </c>
      <c r="C1146">
        <v>62000</v>
      </c>
      <c r="D1146">
        <v>1041</v>
      </c>
      <c r="E1146">
        <f>'Raw counts'!E1146/'Raw counts'!E$1246*10000</f>
        <v>0</v>
      </c>
      <c r="F1146">
        <f>'Raw counts'!F1146/'Raw counts'!F$1246*10000</f>
        <v>0</v>
      </c>
      <c r="G1146">
        <f>'Raw counts'!G1146/'Raw counts'!G$1246*10000</f>
        <v>0</v>
      </c>
      <c r="H1146">
        <f>'Raw counts'!H1146/'Raw counts'!H$1246*10000</f>
        <v>0</v>
      </c>
      <c r="I1146">
        <f>'Raw counts'!I1146/'Raw counts'!I$1246*10000</f>
        <v>0</v>
      </c>
      <c r="J1146">
        <f>'Raw counts'!J1146/'Raw counts'!J$1246*10000</f>
        <v>0</v>
      </c>
      <c r="K1146">
        <f>'Raw counts'!K1146/'Raw counts'!K$1246*10000</f>
        <v>0</v>
      </c>
      <c r="L1146">
        <f>'Raw counts'!L1146/'Raw counts'!L$1246*10000</f>
        <v>0</v>
      </c>
      <c r="M1146">
        <f>'Raw counts'!M1146/'Raw counts'!M$1246*10000</f>
        <v>0</v>
      </c>
      <c r="N1146">
        <f>'Raw counts'!N1146/'Raw counts'!N$1246*10000</f>
        <v>0</v>
      </c>
      <c r="O1146">
        <f>'Raw counts'!O1146/'Raw counts'!O$1246*10000</f>
        <v>0</v>
      </c>
      <c r="P1146">
        <f>'Raw counts'!P1146/'Raw counts'!P$1246*10000</f>
        <v>0</v>
      </c>
      <c r="Q1146">
        <f>'Raw counts'!Q1146/'Raw counts'!Q$1246*10000</f>
        <v>0</v>
      </c>
      <c r="R1146">
        <f>'Raw counts'!R1146/'Raw counts'!R$1246*10000</f>
        <v>0</v>
      </c>
      <c r="S1146">
        <f>'Raw counts'!S1146/'Raw counts'!S$1246*10000</f>
        <v>0</v>
      </c>
      <c r="T1146">
        <f>'Raw counts'!T1146/'Raw counts'!T$1246*10000</f>
        <v>0</v>
      </c>
      <c r="U1146">
        <f t="shared" si="68"/>
        <v>0</v>
      </c>
      <c r="V1146" t="str">
        <f t="shared" si="69"/>
        <v/>
      </c>
      <c r="W1146">
        <f t="shared" si="70"/>
        <v>0</v>
      </c>
      <c r="X1146">
        <f t="shared" si="71"/>
        <v>0</v>
      </c>
    </row>
    <row r="1147" spans="1:24" x14ac:dyDescent="0.25">
      <c r="A1147">
        <v>10689</v>
      </c>
      <c r="B1147" t="s">
        <v>1173</v>
      </c>
      <c r="C1147">
        <v>61900</v>
      </c>
      <c r="D1147">
        <v>1041</v>
      </c>
      <c r="E1147">
        <f>'Raw counts'!E1147/'Raw counts'!E$1246*10000</f>
        <v>0</v>
      </c>
      <c r="F1147">
        <f>'Raw counts'!F1147/'Raw counts'!F$1246*10000</f>
        <v>0</v>
      </c>
      <c r="G1147">
        <f>'Raw counts'!G1147/'Raw counts'!G$1246*10000</f>
        <v>0</v>
      </c>
      <c r="H1147">
        <f>'Raw counts'!H1147/'Raw counts'!H$1246*10000</f>
        <v>0</v>
      </c>
      <c r="I1147">
        <f>'Raw counts'!I1147/'Raw counts'!I$1246*10000</f>
        <v>0</v>
      </c>
      <c r="J1147">
        <f>'Raw counts'!J1147/'Raw counts'!J$1246*10000</f>
        <v>0</v>
      </c>
      <c r="K1147">
        <f>'Raw counts'!K1147/'Raw counts'!K$1246*10000</f>
        <v>0</v>
      </c>
      <c r="L1147">
        <f>'Raw counts'!L1147/'Raw counts'!L$1246*10000</f>
        <v>0</v>
      </c>
      <c r="M1147">
        <f>'Raw counts'!M1147/'Raw counts'!M$1246*10000</f>
        <v>0</v>
      </c>
      <c r="N1147">
        <f>'Raw counts'!N1147/'Raw counts'!N$1246*10000</f>
        <v>0</v>
      </c>
      <c r="O1147">
        <f>'Raw counts'!O1147/'Raw counts'!O$1246*10000</f>
        <v>0</v>
      </c>
      <c r="P1147">
        <f>'Raw counts'!P1147/'Raw counts'!P$1246*10000</f>
        <v>0</v>
      </c>
      <c r="Q1147">
        <f>'Raw counts'!Q1147/'Raw counts'!Q$1246*10000</f>
        <v>0</v>
      </c>
      <c r="R1147">
        <f>'Raw counts'!R1147/'Raw counts'!R$1246*10000</f>
        <v>0</v>
      </c>
      <c r="S1147">
        <f>'Raw counts'!S1147/'Raw counts'!S$1246*10000</f>
        <v>0</v>
      </c>
      <c r="T1147">
        <f>'Raw counts'!T1147/'Raw counts'!T$1246*10000</f>
        <v>0</v>
      </c>
      <c r="U1147">
        <f t="shared" si="68"/>
        <v>0</v>
      </c>
      <c r="V1147" t="str">
        <f t="shared" si="69"/>
        <v/>
      </c>
      <c r="W1147">
        <f t="shared" si="70"/>
        <v>0</v>
      </c>
      <c r="X1147">
        <f t="shared" si="71"/>
        <v>0</v>
      </c>
    </row>
    <row r="1148" spans="1:24" x14ac:dyDescent="0.25">
      <c r="A1148">
        <v>10690</v>
      </c>
      <c r="B1148" t="s">
        <v>1174</v>
      </c>
      <c r="C1148">
        <v>62500</v>
      </c>
      <c r="D1148">
        <v>1049</v>
      </c>
      <c r="E1148">
        <f>'Raw counts'!E1148/'Raw counts'!E$1246*10000</f>
        <v>0</v>
      </c>
      <c r="F1148">
        <f>'Raw counts'!F1148/'Raw counts'!F$1246*10000</f>
        <v>0</v>
      </c>
      <c r="G1148">
        <f>'Raw counts'!G1148/'Raw counts'!G$1246*10000</f>
        <v>0</v>
      </c>
      <c r="H1148">
        <f>'Raw counts'!H1148/'Raw counts'!H$1246*10000</f>
        <v>0</v>
      </c>
      <c r="I1148">
        <f>'Raw counts'!I1148/'Raw counts'!I$1246*10000</f>
        <v>0</v>
      </c>
      <c r="J1148">
        <f>'Raw counts'!J1148/'Raw counts'!J$1246*10000</f>
        <v>0</v>
      </c>
      <c r="K1148">
        <f>'Raw counts'!K1148/'Raw counts'!K$1246*10000</f>
        <v>0</v>
      </c>
      <c r="L1148">
        <f>'Raw counts'!L1148/'Raw counts'!L$1246*10000</f>
        <v>0</v>
      </c>
      <c r="M1148">
        <f>'Raw counts'!M1148/'Raw counts'!M$1246*10000</f>
        <v>0</v>
      </c>
      <c r="N1148">
        <f>'Raw counts'!N1148/'Raw counts'!N$1246*10000</f>
        <v>0</v>
      </c>
      <c r="O1148">
        <f>'Raw counts'!O1148/'Raw counts'!O$1246*10000</f>
        <v>0</v>
      </c>
      <c r="P1148">
        <f>'Raw counts'!P1148/'Raw counts'!P$1246*10000</f>
        <v>0</v>
      </c>
      <c r="Q1148">
        <f>'Raw counts'!Q1148/'Raw counts'!Q$1246*10000</f>
        <v>0</v>
      </c>
      <c r="R1148">
        <f>'Raw counts'!R1148/'Raw counts'!R$1246*10000</f>
        <v>0</v>
      </c>
      <c r="S1148">
        <f>'Raw counts'!S1148/'Raw counts'!S$1246*10000</f>
        <v>0</v>
      </c>
      <c r="T1148">
        <f>'Raw counts'!T1148/'Raw counts'!T$1246*10000</f>
        <v>0</v>
      </c>
      <c r="U1148">
        <f t="shared" si="68"/>
        <v>0</v>
      </c>
      <c r="V1148" t="str">
        <f t="shared" si="69"/>
        <v/>
      </c>
      <c r="W1148">
        <f t="shared" si="70"/>
        <v>0</v>
      </c>
      <c r="X1148">
        <f t="shared" si="71"/>
        <v>0</v>
      </c>
    </row>
    <row r="1149" spans="1:24" x14ac:dyDescent="0.25">
      <c r="A1149">
        <v>10691</v>
      </c>
      <c r="B1149" t="s">
        <v>1175</v>
      </c>
      <c r="C1149">
        <v>62400</v>
      </c>
      <c r="D1149">
        <v>1049</v>
      </c>
      <c r="E1149">
        <f>'Raw counts'!E1149/'Raw counts'!E$1246*10000</f>
        <v>0</v>
      </c>
      <c r="F1149">
        <f>'Raw counts'!F1149/'Raw counts'!F$1246*10000</f>
        <v>0</v>
      </c>
      <c r="G1149">
        <f>'Raw counts'!G1149/'Raw counts'!G$1246*10000</f>
        <v>0</v>
      </c>
      <c r="H1149">
        <f>'Raw counts'!H1149/'Raw counts'!H$1246*10000</f>
        <v>0</v>
      </c>
      <c r="I1149">
        <f>'Raw counts'!I1149/'Raw counts'!I$1246*10000</f>
        <v>0</v>
      </c>
      <c r="J1149">
        <f>'Raw counts'!J1149/'Raw counts'!J$1246*10000</f>
        <v>0</v>
      </c>
      <c r="K1149">
        <f>'Raw counts'!K1149/'Raw counts'!K$1246*10000</f>
        <v>0</v>
      </c>
      <c r="L1149">
        <f>'Raw counts'!L1149/'Raw counts'!L$1246*10000</f>
        <v>0</v>
      </c>
      <c r="M1149">
        <f>'Raw counts'!M1149/'Raw counts'!M$1246*10000</f>
        <v>0</v>
      </c>
      <c r="N1149">
        <f>'Raw counts'!N1149/'Raw counts'!N$1246*10000</f>
        <v>0</v>
      </c>
      <c r="O1149">
        <f>'Raw counts'!O1149/'Raw counts'!O$1246*10000</f>
        <v>0</v>
      </c>
      <c r="P1149">
        <f>'Raw counts'!P1149/'Raw counts'!P$1246*10000</f>
        <v>0</v>
      </c>
      <c r="Q1149">
        <f>'Raw counts'!Q1149/'Raw counts'!Q$1246*10000</f>
        <v>0</v>
      </c>
      <c r="R1149">
        <f>'Raw counts'!R1149/'Raw counts'!R$1246*10000</f>
        <v>0</v>
      </c>
      <c r="S1149">
        <f>'Raw counts'!S1149/'Raw counts'!S$1246*10000</f>
        <v>0</v>
      </c>
      <c r="T1149">
        <f>'Raw counts'!T1149/'Raw counts'!T$1246*10000</f>
        <v>0</v>
      </c>
      <c r="U1149">
        <f t="shared" si="68"/>
        <v>0</v>
      </c>
      <c r="V1149" t="str">
        <f t="shared" si="69"/>
        <v/>
      </c>
      <c r="W1149">
        <f t="shared" si="70"/>
        <v>0</v>
      </c>
      <c r="X1149">
        <f t="shared" si="71"/>
        <v>0</v>
      </c>
    </row>
    <row r="1150" spans="1:24" x14ac:dyDescent="0.25">
      <c r="A1150">
        <v>10692</v>
      </c>
      <c r="B1150" t="s">
        <v>1176</v>
      </c>
      <c r="C1150">
        <v>62300</v>
      </c>
      <c r="D1150">
        <v>1049</v>
      </c>
      <c r="E1150">
        <f>'Raw counts'!E1150/'Raw counts'!E$1246*10000</f>
        <v>0</v>
      </c>
      <c r="F1150">
        <f>'Raw counts'!F1150/'Raw counts'!F$1246*10000</f>
        <v>0</v>
      </c>
      <c r="G1150">
        <f>'Raw counts'!G1150/'Raw counts'!G$1246*10000</f>
        <v>0</v>
      </c>
      <c r="H1150">
        <f>'Raw counts'!H1150/'Raw counts'!H$1246*10000</f>
        <v>0</v>
      </c>
      <c r="I1150">
        <f>'Raw counts'!I1150/'Raw counts'!I$1246*10000</f>
        <v>0</v>
      </c>
      <c r="J1150">
        <f>'Raw counts'!J1150/'Raw counts'!J$1246*10000</f>
        <v>0</v>
      </c>
      <c r="K1150">
        <f>'Raw counts'!K1150/'Raw counts'!K$1246*10000</f>
        <v>0</v>
      </c>
      <c r="L1150">
        <f>'Raw counts'!L1150/'Raw counts'!L$1246*10000</f>
        <v>0</v>
      </c>
      <c r="M1150">
        <f>'Raw counts'!M1150/'Raw counts'!M$1246*10000</f>
        <v>0</v>
      </c>
      <c r="N1150">
        <f>'Raw counts'!N1150/'Raw counts'!N$1246*10000</f>
        <v>0</v>
      </c>
      <c r="O1150">
        <f>'Raw counts'!O1150/'Raw counts'!O$1246*10000</f>
        <v>0</v>
      </c>
      <c r="P1150">
        <f>'Raw counts'!P1150/'Raw counts'!P$1246*10000</f>
        <v>0</v>
      </c>
      <c r="Q1150">
        <f>'Raw counts'!Q1150/'Raw counts'!Q$1246*10000</f>
        <v>0</v>
      </c>
      <c r="R1150">
        <f>'Raw counts'!R1150/'Raw counts'!R$1246*10000</f>
        <v>0</v>
      </c>
      <c r="S1150">
        <f>'Raw counts'!S1150/'Raw counts'!S$1246*10000</f>
        <v>0</v>
      </c>
      <c r="T1150">
        <f>'Raw counts'!T1150/'Raw counts'!T$1246*10000</f>
        <v>0</v>
      </c>
      <c r="U1150">
        <f t="shared" si="68"/>
        <v>0</v>
      </c>
      <c r="V1150" t="str">
        <f t="shared" si="69"/>
        <v/>
      </c>
      <c r="W1150">
        <f t="shared" si="70"/>
        <v>0</v>
      </c>
      <c r="X1150">
        <f t="shared" si="71"/>
        <v>0</v>
      </c>
    </row>
    <row r="1151" spans="1:24" x14ac:dyDescent="0.25">
      <c r="A1151">
        <v>10693</v>
      </c>
      <c r="B1151" t="s">
        <v>1177</v>
      </c>
      <c r="C1151">
        <v>44400</v>
      </c>
      <c r="D1151">
        <v>843</v>
      </c>
      <c r="E1151">
        <f>'Raw counts'!E1151/'Raw counts'!E$1246*10000</f>
        <v>0</v>
      </c>
      <c r="F1151">
        <f>'Raw counts'!F1151/'Raw counts'!F$1246*10000</f>
        <v>0</v>
      </c>
      <c r="G1151">
        <f>'Raw counts'!G1151/'Raw counts'!G$1246*10000</f>
        <v>0</v>
      </c>
      <c r="H1151">
        <f>'Raw counts'!H1151/'Raw counts'!H$1246*10000</f>
        <v>0</v>
      </c>
      <c r="I1151">
        <f>'Raw counts'!I1151/'Raw counts'!I$1246*10000</f>
        <v>0</v>
      </c>
      <c r="J1151">
        <f>'Raw counts'!J1151/'Raw counts'!J$1246*10000</f>
        <v>0</v>
      </c>
      <c r="K1151">
        <f>'Raw counts'!K1151/'Raw counts'!K$1246*10000</f>
        <v>0</v>
      </c>
      <c r="L1151">
        <f>'Raw counts'!L1151/'Raw counts'!L$1246*10000</f>
        <v>0</v>
      </c>
      <c r="M1151">
        <f>'Raw counts'!M1151/'Raw counts'!M$1246*10000</f>
        <v>0</v>
      </c>
      <c r="N1151">
        <f>'Raw counts'!N1151/'Raw counts'!N$1246*10000</f>
        <v>0</v>
      </c>
      <c r="O1151">
        <f>'Raw counts'!O1151/'Raw counts'!O$1246*10000</f>
        <v>0</v>
      </c>
      <c r="P1151">
        <f>'Raw counts'!P1151/'Raw counts'!P$1246*10000</f>
        <v>0</v>
      </c>
      <c r="Q1151">
        <f>'Raw counts'!Q1151/'Raw counts'!Q$1246*10000</f>
        <v>0</v>
      </c>
      <c r="R1151">
        <f>'Raw counts'!R1151/'Raw counts'!R$1246*10000</f>
        <v>0</v>
      </c>
      <c r="S1151">
        <f>'Raw counts'!S1151/'Raw counts'!S$1246*10000</f>
        <v>0</v>
      </c>
      <c r="T1151">
        <f>'Raw counts'!T1151/'Raw counts'!T$1246*10000</f>
        <v>0</v>
      </c>
      <c r="U1151">
        <f t="shared" si="68"/>
        <v>0</v>
      </c>
      <c r="V1151" t="str">
        <f t="shared" si="69"/>
        <v/>
      </c>
      <c r="W1151">
        <f t="shared" si="70"/>
        <v>0</v>
      </c>
      <c r="X1151">
        <f t="shared" si="71"/>
        <v>0</v>
      </c>
    </row>
    <row r="1152" spans="1:24" x14ac:dyDescent="0.25">
      <c r="A1152">
        <v>10694</v>
      </c>
      <c r="B1152" t="s">
        <v>1178</v>
      </c>
      <c r="C1152">
        <v>44500</v>
      </c>
      <c r="D1152">
        <v>843</v>
      </c>
      <c r="E1152">
        <f>'Raw counts'!E1152/'Raw counts'!E$1246*10000</f>
        <v>0</v>
      </c>
      <c r="F1152">
        <f>'Raw counts'!F1152/'Raw counts'!F$1246*10000</f>
        <v>0</v>
      </c>
      <c r="G1152">
        <f>'Raw counts'!G1152/'Raw counts'!G$1246*10000</f>
        <v>0</v>
      </c>
      <c r="H1152">
        <f>'Raw counts'!H1152/'Raw counts'!H$1246*10000</f>
        <v>0</v>
      </c>
      <c r="I1152">
        <f>'Raw counts'!I1152/'Raw counts'!I$1246*10000</f>
        <v>0</v>
      </c>
      <c r="J1152">
        <f>'Raw counts'!J1152/'Raw counts'!J$1246*10000</f>
        <v>0</v>
      </c>
      <c r="K1152">
        <f>'Raw counts'!K1152/'Raw counts'!K$1246*10000</f>
        <v>0</v>
      </c>
      <c r="L1152">
        <f>'Raw counts'!L1152/'Raw counts'!L$1246*10000</f>
        <v>0</v>
      </c>
      <c r="M1152">
        <f>'Raw counts'!M1152/'Raw counts'!M$1246*10000</f>
        <v>0</v>
      </c>
      <c r="N1152">
        <f>'Raw counts'!N1152/'Raw counts'!N$1246*10000</f>
        <v>0</v>
      </c>
      <c r="O1152">
        <f>'Raw counts'!O1152/'Raw counts'!O$1246*10000</f>
        <v>0</v>
      </c>
      <c r="P1152">
        <f>'Raw counts'!P1152/'Raw counts'!P$1246*10000</f>
        <v>0</v>
      </c>
      <c r="Q1152">
        <f>'Raw counts'!Q1152/'Raw counts'!Q$1246*10000</f>
        <v>0</v>
      </c>
      <c r="R1152">
        <f>'Raw counts'!R1152/'Raw counts'!R$1246*10000</f>
        <v>0</v>
      </c>
      <c r="S1152">
        <f>'Raw counts'!S1152/'Raw counts'!S$1246*10000</f>
        <v>0</v>
      </c>
      <c r="T1152">
        <f>'Raw counts'!T1152/'Raw counts'!T$1246*10000</f>
        <v>0</v>
      </c>
      <c r="U1152">
        <f t="shared" si="68"/>
        <v>0</v>
      </c>
      <c r="V1152" t="str">
        <f t="shared" si="69"/>
        <v/>
      </c>
      <c r="W1152">
        <f t="shared" si="70"/>
        <v>0</v>
      </c>
      <c r="X1152">
        <f t="shared" si="71"/>
        <v>0</v>
      </c>
    </row>
    <row r="1153" spans="1:24" x14ac:dyDescent="0.25">
      <c r="A1153">
        <v>10695</v>
      </c>
      <c r="B1153" t="s">
        <v>1179</v>
      </c>
      <c r="C1153">
        <v>44600</v>
      </c>
      <c r="D1153">
        <v>843</v>
      </c>
      <c r="E1153">
        <f>'Raw counts'!E1153/'Raw counts'!E$1246*10000</f>
        <v>0</v>
      </c>
      <c r="F1153">
        <f>'Raw counts'!F1153/'Raw counts'!F$1246*10000</f>
        <v>0</v>
      </c>
      <c r="G1153">
        <f>'Raw counts'!G1153/'Raw counts'!G$1246*10000</f>
        <v>0</v>
      </c>
      <c r="H1153">
        <f>'Raw counts'!H1153/'Raw counts'!H$1246*10000</f>
        <v>0</v>
      </c>
      <c r="I1153">
        <f>'Raw counts'!I1153/'Raw counts'!I$1246*10000</f>
        <v>0</v>
      </c>
      <c r="J1153">
        <f>'Raw counts'!J1153/'Raw counts'!J$1246*10000</f>
        <v>0</v>
      </c>
      <c r="K1153">
        <f>'Raw counts'!K1153/'Raw counts'!K$1246*10000</f>
        <v>0</v>
      </c>
      <c r="L1153">
        <f>'Raw counts'!L1153/'Raw counts'!L$1246*10000</f>
        <v>0</v>
      </c>
      <c r="M1153">
        <f>'Raw counts'!M1153/'Raw counts'!M$1246*10000</f>
        <v>0</v>
      </c>
      <c r="N1153">
        <f>'Raw counts'!N1153/'Raw counts'!N$1246*10000</f>
        <v>0</v>
      </c>
      <c r="O1153">
        <f>'Raw counts'!O1153/'Raw counts'!O$1246*10000</f>
        <v>0</v>
      </c>
      <c r="P1153">
        <f>'Raw counts'!P1153/'Raw counts'!P$1246*10000</f>
        <v>0</v>
      </c>
      <c r="Q1153">
        <f>'Raw counts'!Q1153/'Raw counts'!Q$1246*10000</f>
        <v>0</v>
      </c>
      <c r="R1153">
        <f>'Raw counts'!R1153/'Raw counts'!R$1246*10000</f>
        <v>0</v>
      </c>
      <c r="S1153">
        <f>'Raw counts'!S1153/'Raw counts'!S$1246*10000</f>
        <v>0</v>
      </c>
      <c r="T1153">
        <f>'Raw counts'!T1153/'Raw counts'!T$1246*10000</f>
        <v>0</v>
      </c>
      <c r="U1153">
        <f t="shared" si="68"/>
        <v>0</v>
      </c>
      <c r="V1153" t="str">
        <f t="shared" si="69"/>
        <v/>
      </c>
      <c r="W1153">
        <f t="shared" si="70"/>
        <v>0</v>
      </c>
      <c r="X1153">
        <f t="shared" si="71"/>
        <v>0</v>
      </c>
    </row>
    <row r="1154" spans="1:24" x14ac:dyDescent="0.25">
      <c r="A1154">
        <v>10696</v>
      </c>
      <c r="B1154" t="s">
        <v>1180</v>
      </c>
      <c r="C1154">
        <v>44800</v>
      </c>
      <c r="D1154">
        <v>1037</v>
      </c>
      <c r="E1154">
        <f>'Raw counts'!E1154/'Raw counts'!E$1246*10000</f>
        <v>0</v>
      </c>
      <c r="F1154">
        <f>'Raw counts'!F1154/'Raw counts'!F$1246*10000</f>
        <v>0</v>
      </c>
      <c r="G1154">
        <f>'Raw counts'!G1154/'Raw counts'!G$1246*10000</f>
        <v>0</v>
      </c>
      <c r="H1154">
        <f>'Raw counts'!H1154/'Raw counts'!H$1246*10000</f>
        <v>0</v>
      </c>
      <c r="I1154">
        <f>'Raw counts'!I1154/'Raw counts'!I$1246*10000</f>
        <v>0</v>
      </c>
      <c r="J1154">
        <f>'Raw counts'!J1154/'Raw counts'!J$1246*10000</f>
        <v>0</v>
      </c>
      <c r="K1154">
        <f>'Raw counts'!K1154/'Raw counts'!K$1246*10000</f>
        <v>0</v>
      </c>
      <c r="L1154">
        <f>'Raw counts'!L1154/'Raw counts'!L$1246*10000</f>
        <v>0</v>
      </c>
      <c r="M1154">
        <f>'Raw counts'!M1154/'Raw counts'!M$1246*10000</f>
        <v>0</v>
      </c>
      <c r="N1154">
        <f>'Raw counts'!N1154/'Raw counts'!N$1246*10000</f>
        <v>0</v>
      </c>
      <c r="O1154">
        <f>'Raw counts'!O1154/'Raw counts'!O$1246*10000</f>
        <v>0</v>
      </c>
      <c r="P1154">
        <f>'Raw counts'!P1154/'Raw counts'!P$1246*10000</f>
        <v>0</v>
      </c>
      <c r="Q1154">
        <f>'Raw counts'!Q1154/'Raw counts'!Q$1246*10000</f>
        <v>0</v>
      </c>
      <c r="R1154">
        <f>'Raw counts'!R1154/'Raw counts'!R$1246*10000</f>
        <v>0</v>
      </c>
      <c r="S1154">
        <f>'Raw counts'!S1154/'Raw counts'!S$1246*10000</f>
        <v>0</v>
      </c>
      <c r="T1154">
        <f>'Raw counts'!T1154/'Raw counts'!T$1246*10000</f>
        <v>0</v>
      </c>
      <c r="U1154">
        <f t="shared" si="68"/>
        <v>0</v>
      </c>
      <c r="V1154" t="str">
        <f t="shared" si="69"/>
        <v/>
      </c>
      <c r="W1154">
        <f t="shared" si="70"/>
        <v>0</v>
      </c>
      <c r="X1154">
        <f t="shared" si="71"/>
        <v>0</v>
      </c>
    </row>
    <row r="1155" spans="1:24" x14ac:dyDescent="0.25">
      <c r="A1155">
        <v>10697</v>
      </c>
      <c r="B1155" t="s">
        <v>1181</v>
      </c>
      <c r="C1155">
        <v>44900</v>
      </c>
      <c r="D1155">
        <v>1037</v>
      </c>
      <c r="E1155">
        <f>'Raw counts'!E1155/'Raw counts'!E$1246*10000</f>
        <v>0</v>
      </c>
      <c r="F1155">
        <f>'Raw counts'!F1155/'Raw counts'!F$1246*10000</f>
        <v>0</v>
      </c>
      <c r="G1155">
        <f>'Raw counts'!G1155/'Raw counts'!G$1246*10000</f>
        <v>0</v>
      </c>
      <c r="H1155">
        <f>'Raw counts'!H1155/'Raw counts'!H$1246*10000</f>
        <v>0</v>
      </c>
      <c r="I1155">
        <f>'Raw counts'!I1155/'Raw counts'!I$1246*10000</f>
        <v>0</v>
      </c>
      <c r="J1155">
        <f>'Raw counts'!J1155/'Raw counts'!J$1246*10000</f>
        <v>0</v>
      </c>
      <c r="K1155">
        <f>'Raw counts'!K1155/'Raw counts'!K$1246*10000</f>
        <v>0</v>
      </c>
      <c r="L1155">
        <f>'Raw counts'!L1155/'Raw counts'!L$1246*10000</f>
        <v>0</v>
      </c>
      <c r="M1155">
        <f>'Raw counts'!M1155/'Raw counts'!M$1246*10000</f>
        <v>0</v>
      </c>
      <c r="N1155">
        <f>'Raw counts'!N1155/'Raw counts'!N$1246*10000</f>
        <v>0</v>
      </c>
      <c r="O1155">
        <f>'Raw counts'!O1155/'Raw counts'!O$1246*10000</f>
        <v>0</v>
      </c>
      <c r="P1155">
        <f>'Raw counts'!P1155/'Raw counts'!P$1246*10000</f>
        <v>0</v>
      </c>
      <c r="Q1155">
        <f>'Raw counts'!Q1155/'Raw counts'!Q$1246*10000</f>
        <v>0</v>
      </c>
      <c r="R1155">
        <f>'Raw counts'!R1155/'Raw counts'!R$1246*10000</f>
        <v>0</v>
      </c>
      <c r="S1155">
        <f>'Raw counts'!S1155/'Raw counts'!S$1246*10000</f>
        <v>0</v>
      </c>
      <c r="T1155">
        <f>'Raw counts'!T1155/'Raw counts'!T$1246*10000</f>
        <v>0</v>
      </c>
      <c r="U1155">
        <f t="shared" si="68"/>
        <v>0</v>
      </c>
      <c r="V1155" t="str">
        <f t="shared" si="69"/>
        <v/>
      </c>
      <c r="W1155">
        <f t="shared" si="70"/>
        <v>0</v>
      </c>
      <c r="X1155">
        <f t="shared" si="71"/>
        <v>0</v>
      </c>
    </row>
    <row r="1156" spans="1:24" x14ac:dyDescent="0.25">
      <c r="A1156">
        <v>10698</v>
      </c>
      <c r="B1156" t="s">
        <v>1182</v>
      </c>
      <c r="C1156">
        <v>45000</v>
      </c>
      <c r="D1156">
        <v>1037</v>
      </c>
      <c r="E1156">
        <f>'Raw counts'!E1156/'Raw counts'!E$1246*10000</f>
        <v>0</v>
      </c>
      <c r="F1156">
        <f>'Raw counts'!F1156/'Raw counts'!F$1246*10000</f>
        <v>0</v>
      </c>
      <c r="G1156">
        <f>'Raw counts'!G1156/'Raw counts'!G$1246*10000</f>
        <v>0</v>
      </c>
      <c r="H1156">
        <f>'Raw counts'!H1156/'Raw counts'!H$1246*10000</f>
        <v>0</v>
      </c>
      <c r="I1156">
        <f>'Raw counts'!I1156/'Raw counts'!I$1246*10000</f>
        <v>0</v>
      </c>
      <c r="J1156">
        <f>'Raw counts'!J1156/'Raw counts'!J$1246*10000</f>
        <v>0</v>
      </c>
      <c r="K1156">
        <f>'Raw counts'!K1156/'Raw counts'!K$1246*10000</f>
        <v>0</v>
      </c>
      <c r="L1156">
        <f>'Raw counts'!L1156/'Raw counts'!L$1246*10000</f>
        <v>0</v>
      </c>
      <c r="M1156">
        <f>'Raw counts'!M1156/'Raw counts'!M$1246*10000</f>
        <v>0</v>
      </c>
      <c r="N1156">
        <f>'Raw counts'!N1156/'Raw counts'!N$1246*10000</f>
        <v>0</v>
      </c>
      <c r="O1156">
        <f>'Raw counts'!O1156/'Raw counts'!O$1246*10000</f>
        <v>0</v>
      </c>
      <c r="P1156">
        <f>'Raw counts'!P1156/'Raw counts'!P$1246*10000</f>
        <v>0</v>
      </c>
      <c r="Q1156">
        <f>'Raw counts'!Q1156/'Raw counts'!Q$1246*10000</f>
        <v>0</v>
      </c>
      <c r="R1156">
        <f>'Raw counts'!R1156/'Raw counts'!R$1246*10000</f>
        <v>0</v>
      </c>
      <c r="S1156">
        <f>'Raw counts'!S1156/'Raw counts'!S$1246*10000</f>
        <v>0</v>
      </c>
      <c r="T1156">
        <f>'Raw counts'!T1156/'Raw counts'!T$1246*10000</f>
        <v>0</v>
      </c>
      <c r="U1156">
        <f t="shared" ref="U1156:U1219" si="72">IFERROR(IF(W1156-X1156=0,0,1),0)</f>
        <v>0</v>
      </c>
      <c r="V1156" t="str">
        <f t="shared" ref="V1156:V1219" si="73">IFERROR(_xlfn.T.TEST(E1156:N1156,O1156:T1156,2,2),"")</f>
        <v/>
      </c>
      <c r="W1156">
        <f t="shared" ref="W1156:W1219" si="74">AVERAGE(E1156:N1156)</f>
        <v>0</v>
      </c>
      <c r="X1156">
        <f t="shared" ref="X1156:X1219" si="75">AVERAGE(O1156:T1156)</f>
        <v>0</v>
      </c>
    </row>
    <row r="1157" spans="1:24" x14ac:dyDescent="0.25">
      <c r="A1157">
        <v>10699</v>
      </c>
      <c r="B1157" t="s">
        <v>1183</v>
      </c>
      <c r="C1157">
        <v>45200</v>
      </c>
      <c r="D1157">
        <v>1084</v>
      </c>
      <c r="E1157">
        <f>'Raw counts'!E1157/'Raw counts'!E$1246*10000</f>
        <v>0</v>
      </c>
      <c r="F1157">
        <f>'Raw counts'!F1157/'Raw counts'!F$1246*10000</f>
        <v>0</v>
      </c>
      <c r="G1157">
        <f>'Raw counts'!G1157/'Raw counts'!G$1246*10000</f>
        <v>0</v>
      </c>
      <c r="H1157">
        <f>'Raw counts'!H1157/'Raw counts'!H$1246*10000</f>
        <v>0</v>
      </c>
      <c r="I1157">
        <f>'Raw counts'!I1157/'Raw counts'!I$1246*10000</f>
        <v>0</v>
      </c>
      <c r="J1157">
        <f>'Raw counts'!J1157/'Raw counts'!J$1246*10000</f>
        <v>0</v>
      </c>
      <c r="K1157">
        <f>'Raw counts'!K1157/'Raw counts'!K$1246*10000</f>
        <v>0</v>
      </c>
      <c r="L1157">
        <f>'Raw counts'!L1157/'Raw counts'!L$1246*10000</f>
        <v>0</v>
      </c>
      <c r="M1157">
        <f>'Raw counts'!M1157/'Raw counts'!M$1246*10000</f>
        <v>0</v>
      </c>
      <c r="N1157">
        <f>'Raw counts'!N1157/'Raw counts'!N$1246*10000</f>
        <v>0</v>
      </c>
      <c r="O1157">
        <f>'Raw counts'!O1157/'Raw counts'!O$1246*10000</f>
        <v>0</v>
      </c>
      <c r="P1157">
        <f>'Raw counts'!P1157/'Raw counts'!P$1246*10000</f>
        <v>0</v>
      </c>
      <c r="Q1157">
        <f>'Raw counts'!Q1157/'Raw counts'!Q$1246*10000</f>
        <v>0</v>
      </c>
      <c r="R1157">
        <f>'Raw counts'!R1157/'Raw counts'!R$1246*10000</f>
        <v>0</v>
      </c>
      <c r="S1157">
        <f>'Raw counts'!S1157/'Raw counts'!S$1246*10000</f>
        <v>0</v>
      </c>
      <c r="T1157">
        <f>'Raw counts'!T1157/'Raw counts'!T$1246*10000</f>
        <v>0</v>
      </c>
      <c r="U1157">
        <f t="shared" si="72"/>
        <v>0</v>
      </c>
      <c r="V1157" t="str">
        <f t="shared" si="73"/>
        <v/>
      </c>
      <c r="W1157">
        <f t="shared" si="74"/>
        <v>0</v>
      </c>
      <c r="X1157">
        <f t="shared" si="75"/>
        <v>0</v>
      </c>
    </row>
    <row r="1158" spans="1:24" x14ac:dyDescent="0.25">
      <c r="A1158">
        <v>10700</v>
      </c>
      <c r="B1158" t="s">
        <v>1184</v>
      </c>
      <c r="C1158">
        <v>45300</v>
      </c>
      <c r="D1158">
        <v>1084</v>
      </c>
      <c r="E1158">
        <f>'Raw counts'!E1158/'Raw counts'!E$1246*10000</f>
        <v>0</v>
      </c>
      <c r="F1158">
        <f>'Raw counts'!F1158/'Raw counts'!F$1246*10000</f>
        <v>0</v>
      </c>
      <c r="G1158">
        <f>'Raw counts'!G1158/'Raw counts'!G$1246*10000</f>
        <v>0</v>
      </c>
      <c r="H1158">
        <f>'Raw counts'!H1158/'Raw counts'!H$1246*10000</f>
        <v>0</v>
      </c>
      <c r="I1158">
        <f>'Raw counts'!I1158/'Raw counts'!I$1246*10000</f>
        <v>0</v>
      </c>
      <c r="J1158">
        <f>'Raw counts'!J1158/'Raw counts'!J$1246*10000</f>
        <v>0</v>
      </c>
      <c r="K1158">
        <f>'Raw counts'!K1158/'Raw counts'!K$1246*10000</f>
        <v>0</v>
      </c>
      <c r="L1158">
        <f>'Raw counts'!L1158/'Raw counts'!L$1246*10000</f>
        <v>0</v>
      </c>
      <c r="M1158">
        <f>'Raw counts'!M1158/'Raw counts'!M$1246*10000</f>
        <v>0</v>
      </c>
      <c r="N1158">
        <f>'Raw counts'!N1158/'Raw counts'!N$1246*10000</f>
        <v>0</v>
      </c>
      <c r="O1158">
        <f>'Raw counts'!O1158/'Raw counts'!O$1246*10000</f>
        <v>0</v>
      </c>
      <c r="P1158">
        <f>'Raw counts'!P1158/'Raw counts'!P$1246*10000</f>
        <v>0</v>
      </c>
      <c r="Q1158">
        <f>'Raw counts'!Q1158/'Raw counts'!Q$1246*10000</f>
        <v>0</v>
      </c>
      <c r="R1158">
        <f>'Raw counts'!R1158/'Raw counts'!R$1246*10000</f>
        <v>0</v>
      </c>
      <c r="S1158">
        <f>'Raw counts'!S1158/'Raw counts'!S$1246*10000</f>
        <v>0</v>
      </c>
      <c r="T1158">
        <f>'Raw counts'!T1158/'Raw counts'!T$1246*10000</f>
        <v>0</v>
      </c>
      <c r="U1158">
        <f t="shared" si="72"/>
        <v>0</v>
      </c>
      <c r="V1158" t="str">
        <f t="shared" si="73"/>
        <v/>
      </c>
      <c r="W1158">
        <f t="shared" si="74"/>
        <v>0</v>
      </c>
      <c r="X1158">
        <f t="shared" si="75"/>
        <v>0</v>
      </c>
    </row>
    <row r="1159" spans="1:24" x14ac:dyDescent="0.25">
      <c r="A1159">
        <v>10701</v>
      </c>
      <c r="B1159" t="s">
        <v>1185</v>
      </c>
      <c r="C1159">
        <v>45400</v>
      </c>
      <c r="D1159">
        <v>1084</v>
      </c>
      <c r="E1159">
        <f>'Raw counts'!E1159/'Raw counts'!E$1246*10000</f>
        <v>0</v>
      </c>
      <c r="F1159">
        <f>'Raw counts'!F1159/'Raw counts'!F$1246*10000</f>
        <v>0</v>
      </c>
      <c r="G1159">
        <f>'Raw counts'!G1159/'Raw counts'!G$1246*10000</f>
        <v>0</v>
      </c>
      <c r="H1159">
        <f>'Raw counts'!H1159/'Raw counts'!H$1246*10000</f>
        <v>0</v>
      </c>
      <c r="I1159">
        <f>'Raw counts'!I1159/'Raw counts'!I$1246*10000</f>
        <v>0</v>
      </c>
      <c r="J1159">
        <f>'Raw counts'!J1159/'Raw counts'!J$1246*10000</f>
        <v>0</v>
      </c>
      <c r="K1159">
        <f>'Raw counts'!K1159/'Raw counts'!K$1246*10000</f>
        <v>0</v>
      </c>
      <c r="L1159">
        <f>'Raw counts'!L1159/'Raw counts'!L$1246*10000</f>
        <v>0</v>
      </c>
      <c r="M1159">
        <f>'Raw counts'!M1159/'Raw counts'!M$1246*10000</f>
        <v>0</v>
      </c>
      <c r="N1159">
        <f>'Raw counts'!N1159/'Raw counts'!N$1246*10000</f>
        <v>0</v>
      </c>
      <c r="O1159">
        <f>'Raw counts'!O1159/'Raw counts'!O$1246*10000</f>
        <v>0</v>
      </c>
      <c r="P1159">
        <f>'Raw counts'!P1159/'Raw counts'!P$1246*10000</f>
        <v>0</v>
      </c>
      <c r="Q1159">
        <f>'Raw counts'!Q1159/'Raw counts'!Q$1246*10000</f>
        <v>0</v>
      </c>
      <c r="R1159">
        <f>'Raw counts'!R1159/'Raw counts'!R$1246*10000</f>
        <v>0</v>
      </c>
      <c r="S1159">
        <f>'Raw counts'!S1159/'Raw counts'!S$1246*10000</f>
        <v>0</v>
      </c>
      <c r="T1159">
        <f>'Raw counts'!T1159/'Raw counts'!T$1246*10000</f>
        <v>0</v>
      </c>
      <c r="U1159">
        <f t="shared" si="72"/>
        <v>0</v>
      </c>
      <c r="V1159" t="str">
        <f t="shared" si="73"/>
        <v/>
      </c>
      <c r="W1159">
        <f t="shared" si="74"/>
        <v>0</v>
      </c>
      <c r="X1159">
        <f t="shared" si="75"/>
        <v>0</v>
      </c>
    </row>
    <row r="1160" spans="1:24" x14ac:dyDescent="0.25">
      <c r="A1160">
        <v>10702</v>
      </c>
      <c r="B1160" t="s">
        <v>1186</v>
      </c>
      <c r="C1160">
        <v>39700</v>
      </c>
      <c r="D1160">
        <v>726</v>
      </c>
      <c r="E1160">
        <f>'Raw counts'!E1160/'Raw counts'!E$1246*10000</f>
        <v>0</v>
      </c>
      <c r="F1160">
        <f>'Raw counts'!F1160/'Raw counts'!F$1246*10000</f>
        <v>0</v>
      </c>
      <c r="G1160">
        <f>'Raw counts'!G1160/'Raw counts'!G$1246*10000</f>
        <v>0</v>
      </c>
      <c r="H1160">
        <f>'Raw counts'!H1160/'Raw counts'!H$1246*10000</f>
        <v>0</v>
      </c>
      <c r="I1160">
        <f>'Raw counts'!I1160/'Raw counts'!I$1246*10000</f>
        <v>0</v>
      </c>
      <c r="J1160">
        <f>'Raw counts'!J1160/'Raw counts'!J$1246*10000</f>
        <v>0</v>
      </c>
      <c r="K1160">
        <f>'Raw counts'!K1160/'Raw counts'!K$1246*10000</f>
        <v>0</v>
      </c>
      <c r="L1160">
        <f>'Raw counts'!L1160/'Raw counts'!L$1246*10000</f>
        <v>0</v>
      </c>
      <c r="M1160">
        <f>'Raw counts'!M1160/'Raw counts'!M$1246*10000</f>
        <v>0</v>
      </c>
      <c r="N1160">
        <f>'Raw counts'!N1160/'Raw counts'!N$1246*10000</f>
        <v>0</v>
      </c>
      <c r="O1160">
        <f>'Raw counts'!O1160/'Raw counts'!O$1246*10000</f>
        <v>0</v>
      </c>
      <c r="P1160">
        <f>'Raw counts'!P1160/'Raw counts'!P$1246*10000</f>
        <v>0</v>
      </c>
      <c r="Q1160">
        <f>'Raw counts'!Q1160/'Raw counts'!Q$1246*10000</f>
        <v>0</v>
      </c>
      <c r="R1160">
        <f>'Raw counts'!R1160/'Raw counts'!R$1246*10000</f>
        <v>0</v>
      </c>
      <c r="S1160">
        <f>'Raw counts'!S1160/'Raw counts'!S$1246*10000</f>
        <v>0</v>
      </c>
      <c r="T1160">
        <f>'Raw counts'!T1160/'Raw counts'!T$1246*10000</f>
        <v>0</v>
      </c>
      <c r="U1160">
        <f t="shared" si="72"/>
        <v>0</v>
      </c>
      <c r="V1160" t="str">
        <f t="shared" si="73"/>
        <v/>
      </c>
      <c r="W1160">
        <f t="shared" si="74"/>
        <v>0</v>
      </c>
      <c r="X1160">
        <f t="shared" si="75"/>
        <v>0</v>
      </c>
    </row>
    <row r="1161" spans="1:24" x14ac:dyDescent="0.25">
      <c r="A1161">
        <v>10703</v>
      </c>
      <c r="B1161" t="s">
        <v>485</v>
      </c>
      <c r="C1161">
        <v>39400</v>
      </c>
      <c r="D1161">
        <v>726</v>
      </c>
      <c r="E1161">
        <f>'Raw counts'!E1161/'Raw counts'!E$1246*10000</f>
        <v>6.4008085231818761</v>
      </c>
      <c r="F1161">
        <f>'Raw counts'!F1161/'Raw counts'!F$1246*10000</f>
        <v>16.502561792532344</v>
      </c>
      <c r="G1161">
        <f>'Raw counts'!G1161/'Raw counts'!G$1246*10000</f>
        <v>10.165771500234804</v>
      </c>
      <c r="H1161">
        <f>'Raw counts'!H1161/'Raw counts'!H$1246*10000</f>
        <v>16.128253998890202</v>
      </c>
      <c r="I1161">
        <f>'Raw counts'!I1161/'Raw counts'!I$1246*10000</f>
        <v>11.941266078081924</v>
      </c>
      <c r="J1161">
        <f>'Raw counts'!J1161/'Raw counts'!J$1246*10000</f>
        <v>9.1175438785540752</v>
      </c>
      <c r="K1161">
        <f>'Raw counts'!K1161/'Raw counts'!K$1246*10000</f>
        <v>5.4951016183279524</v>
      </c>
      <c r="L1161">
        <f>'Raw counts'!L1161/'Raw counts'!L$1246*10000</f>
        <v>18.532613193429739</v>
      </c>
      <c r="M1161">
        <f>'Raw counts'!M1161/'Raw counts'!M$1246*10000</f>
        <v>17.049528026440409</v>
      </c>
      <c r="N1161">
        <f>'Raw counts'!N1161/'Raw counts'!N$1246*10000</f>
        <v>16.173237877519277</v>
      </c>
      <c r="O1161">
        <f>'Raw counts'!O1161/'Raw counts'!O$1246*10000</f>
        <v>6.9188946391608557</v>
      </c>
      <c r="P1161">
        <f>'Raw counts'!P1161/'Raw counts'!P$1246*10000</f>
        <v>8.4600053248268807</v>
      </c>
      <c r="Q1161">
        <f>'Raw counts'!Q1161/'Raw counts'!Q$1246*10000</f>
        <v>10.235094150444954</v>
      </c>
      <c r="R1161">
        <f>'Raw counts'!R1161/'Raw counts'!R$1246*10000</f>
        <v>5.6388052511759073</v>
      </c>
      <c r="S1161">
        <f>'Raw counts'!S1161/'Raw counts'!S$1246*10000</f>
        <v>8.3795956845082227</v>
      </c>
      <c r="T1161">
        <f>'Raw counts'!T1161/'Raw counts'!T$1246*10000</f>
        <v>12.423267551449051</v>
      </c>
      <c r="U1161">
        <f t="shared" si="72"/>
        <v>1</v>
      </c>
      <c r="V1161">
        <f t="shared" si="73"/>
        <v>7.2753172545728537E-2</v>
      </c>
      <c r="W1161">
        <f t="shared" si="74"/>
        <v>12.750668648719261</v>
      </c>
      <c r="X1161">
        <f t="shared" si="75"/>
        <v>8.6759437669276451</v>
      </c>
    </row>
    <row r="1162" spans="1:24" x14ac:dyDescent="0.25">
      <c r="A1162">
        <v>10704</v>
      </c>
      <c r="B1162" t="s">
        <v>486</v>
      </c>
      <c r="C1162">
        <v>39500</v>
      </c>
      <c r="D1162">
        <v>726</v>
      </c>
      <c r="E1162">
        <f>'Raw counts'!E1162/'Raw counts'!E$1246*10000</f>
        <v>4.5727138288675473</v>
      </c>
      <c r="F1162">
        <f>'Raw counts'!F1162/'Raw counts'!F$1246*10000</f>
        <v>2.7102919796605338</v>
      </c>
      <c r="G1162">
        <f>'Raw counts'!G1162/'Raw counts'!G$1246*10000</f>
        <v>2.2414286429786006</v>
      </c>
      <c r="H1162">
        <f>'Raw counts'!H1162/'Raw counts'!H$1246*10000</f>
        <v>2.4367294747762309</v>
      </c>
      <c r="I1162">
        <f>'Raw counts'!I1162/'Raw counts'!I$1246*10000</f>
        <v>2.5717052769478981</v>
      </c>
      <c r="J1162">
        <f>'Raw counts'!J1162/'Raw counts'!J$1246*10000</f>
        <v>1.2152734125715545</v>
      </c>
      <c r="K1162">
        <f>'Raw counts'!K1162/'Raw counts'!K$1246*10000</f>
        <v>1.7124542930114857</v>
      </c>
      <c r="L1162">
        <f>'Raw counts'!L1162/'Raw counts'!L$1246*10000</f>
        <v>3.8462634263084414</v>
      </c>
      <c r="M1162">
        <f>'Raw counts'!M1162/'Raw counts'!M$1246*10000</f>
        <v>6.9562074347876868</v>
      </c>
      <c r="N1162">
        <f>'Raw counts'!N1162/'Raw counts'!N$1246*10000</f>
        <v>4.9233123543781412</v>
      </c>
      <c r="O1162">
        <f>'Raw counts'!O1162/'Raw counts'!O$1246*10000</f>
        <v>1.5208305149337598</v>
      </c>
      <c r="P1162">
        <f>'Raw counts'!P1162/'Raw counts'!P$1246*10000</f>
        <v>2.0005424356355328</v>
      </c>
      <c r="Q1162">
        <f>'Raw counts'!Q1162/'Raw counts'!Q$1246*10000</f>
        <v>1.5700435687090317</v>
      </c>
      <c r="R1162">
        <f>'Raw counts'!R1162/'Raw counts'!R$1246*10000</f>
        <v>3.2251090143337611</v>
      </c>
      <c r="S1162">
        <f>'Raw counts'!S1162/'Raw counts'!S$1246*10000</f>
        <v>3.4197809415155178</v>
      </c>
      <c r="T1162">
        <f>'Raw counts'!T1162/'Raw counts'!T$1246*10000</f>
        <v>3.5358530723354993</v>
      </c>
      <c r="U1162">
        <f t="shared" si="72"/>
        <v>1</v>
      </c>
      <c r="V1162">
        <f t="shared" si="73"/>
        <v>0.33900111622691398</v>
      </c>
      <c r="W1162">
        <f t="shared" si="74"/>
        <v>3.3186380124288122</v>
      </c>
      <c r="X1162">
        <f t="shared" si="75"/>
        <v>2.5453599245771836</v>
      </c>
    </row>
    <row r="1163" spans="1:24" x14ac:dyDescent="0.25">
      <c r="A1163">
        <v>10705</v>
      </c>
      <c r="B1163" t="s">
        <v>1187</v>
      </c>
      <c r="C1163">
        <v>55300</v>
      </c>
      <c r="D1163">
        <v>912</v>
      </c>
      <c r="E1163">
        <f>'Raw counts'!E1163/'Raw counts'!E$1246*10000</f>
        <v>0</v>
      </c>
      <c r="F1163">
        <f>'Raw counts'!F1163/'Raw counts'!F$1246*10000</f>
        <v>0</v>
      </c>
      <c r="G1163">
        <f>'Raw counts'!G1163/'Raw counts'!G$1246*10000</f>
        <v>0</v>
      </c>
      <c r="H1163">
        <f>'Raw counts'!H1163/'Raw counts'!H$1246*10000</f>
        <v>0</v>
      </c>
      <c r="I1163">
        <f>'Raw counts'!I1163/'Raw counts'!I$1246*10000</f>
        <v>0</v>
      </c>
      <c r="J1163">
        <f>'Raw counts'!J1163/'Raw counts'!J$1246*10000</f>
        <v>0</v>
      </c>
      <c r="K1163">
        <f>'Raw counts'!K1163/'Raw counts'!K$1246*10000</f>
        <v>0</v>
      </c>
      <c r="L1163">
        <f>'Raw counts'!L1163/'Raw counts'!L$1246*10000</f>
        <v>0</v>
      </c>
      <c r="M1163">
        <f>'Raw counts'!M1163/'Raw counts'!M$1246*10000</f>
        <v>0</v>
      </c>
      <c r="N1163">
        <f>'Raw counts'!N1163/'Raw counts'!N$1246*10000</f>
        <v>0</v>
      </c>
      <c r="O1163">
        <f>'Raw counts'!O1163/'Raw counts'!O$1246*10000</f>
        <v>0</v>
      </c>
      <c r="P1163">
        <f>'Raw counts'!P1163/'Raw counts'!P$1246*10000</f>
        <v>0</v>
      </c>
      <c r="Q1163">
        <f>'Raw counts'!Q1163/'Raw counts'!Q$1246*10000</f>
        <v>0</v>
      </c>
      <c r="R1163">
        <f>'Raw counts'!R1163/'Raw counts'!R$1246*10000</f>
        <v>0</v>
      </c>
      <c r="S1163">
        <f>'Raw counts'!S1163/'Raw counts'!S$1246*10000</f>
        <v>0</v>
      </c>
      <c r="T1163">
        <f>'Raw counts'!T1163/'Raw counts'!T$1246*10000</f>
        <v>0</v>
      </c>
      <c r="U1163">
        <f t="shared" si="72"/>
        <v>0</v>
      </c>
      <c r="V1163" t="str">
        <f t="shared" si="73"/>
        <v/>
      </c>
      <c r="W1163">
        <f t="shared" si="74"/>
        <v>0</v>
      </c>
      <c r="X1163">
        <f t="shared" si="75"/>
        <v>0</v>
      </c>
    </row>
    <row r="1164" spans="1:24" x14ac:dyDescent="0.25">
      <c r="A1164">
        <v>10706</v>
      </c>
      <c r="B1164" t="s">
        <v>1188</v>
      </c>
      <c r="C1164">
        <v>55200</v>
      </c>
      <c r="D1164">
        <v>912</v>
      </c>
      <c r="E1164">
        <f>'Raw counts'!E1164/'Raw counts'!E$1246*10000</f>
        <v>0</v>
      </c>
      <c r="F1164">
        <f>'Raw counts'!F1164/'Raw counts'!F$1246*10000</f>
        <v>0</v>
      </c>
      <c r="G1164">
        <f>'Raw counts'!G1164/'Raw counts'!G$1246*10000</f>
        <v>0</v>
      </c>
      <c r="H1164">
        <f>'Raw counts'!H1164/'Raw counts'!H$1246*10000</f>
        <v>0</v>
      </c>
      <c r="I1164">
        <f>'Raw counts'!I1164/'Raw counts'!I$1246*10000</f>
        <v>0</v>
      </c>
      <c r="J1164">
        <f>'Raw counts'!J1164/'Raw counts'!J$1246*10000</f>
        <v>0</v>
      </c>
      <c r="K1164">
        <f>'Raw counts'!K1164/'Raw counts'!K$1246*10000</f>
        <v>0</v>
      </c>
      <c r="L1164">
        <f>'Raw counts'!L1164/'Raw counts'!L$1246*10000</f>
        <v>0</v>
      </c>
      <c r="M1164">
        <f>'Raw counts'!M1164/'Raw counts'!M$1246*10000</f>
        <v>0</v>
      </c>
      <c r="N1164">
        <f>'Raw counts'!N1164/'Raw counts'!N$1246*10000</f>
        <v>0</v>
      </c>
      <c r="O1164">
        <f>'Raw counts'!O1164/'Raw counts'!O$1246*10000</f>
        <v>0</v>
      </c>
      <c r="P1164">
        <f>'Raw counts'!P1164/'Raw counts'!P$1246*10000</f>
        <v>0</v>
      </c>
      <c r="Q1164">
        <f>'Raw counts'!Q1164/'Raw counts'!Q$1246*10000</f>
        <v>0</v>
      </c>
      <c r="R1164">
        <f>'Raw counts'!R1164/'Raw counts'!R$1246*10000</f>
        <v>0</v>
      </c>
      <c r="S1164">
        <f>'Raw counts'!S1164/'Raw counts'!S$1246*10000</f>
        <v>0</v>
      </c>
      <c r="T1164">
        <f>'Raw counts'!T1164/'Raw counts'!T$1246*10000</f>
        <v>0</v>
      </c>
      <c r="U1164">
        <f t="shared" si="72"/>
        <v>0</v>
      </c>
      <c r="V1164" t="str">
        <f t="shared" si="73"/>
        <v/>
      </c>
      <c r="W1164">
        <f t="shared" si="74"/>
        <v>0</v>
      </c>
      <c r="X1164">
        <f t="shared" si="75"/>
        <v>0</v>
      </c>
    </row>
    <row r="1165" spans="1:24" x14ac:dyDescent="0.25">
      <c r="A1165">
        <v>10707</v>
      </c>
      <c r="B1165" t="s">
        <v>1189</v>
      </c>
      <c r="C1165">
        <v>55100</v>
      </c>
      <c r="D1165">
        <v>912</v>
      </c>
      <c r="E1165">
        <f>'Raw counts'!E1165/'Raw counts'!E$1246*10000</f>
        <v>0</v>
      </c>
      <c r="F1165">
        <f>'Raw counts'!F1165/'Raw counts'!F$1246*10000</f>
        <v>0</v>
      </c>
      <c r="G1165">
        <f>'Raw counts'!G1165/'Raw counts'!G$1246*10000</f>
        <v>0</v>
      </c>
      <c r="H1165">
        <f>'Raw counts'!H1165/'Raw counts'!H$1246*10000</f>
        <v>0</v>
      </c>
      <c r="I1165">
        <f>'Raw counts'!I1165/'Raw counts'!I$1246*10000</f>
        <v>0</v>
      </c>
      <c r="J1165">
        <f>'Raw counts'!J1165/'Raw counts'!J$1246*10000</f>
        <v>0</v>
      </c>
      <c r="K1165">
        <f>'Raw counts'!K1165/'Raw counts'!K$1246*10000</f>
        <v>0</v>
      </c>
      <c r="L1165">
        <f>'Raw counts'!L1165/'Raw counts'!L$1246*10000</f>
        <v>0</v>
      </c>
      <c r="M1165">
        <f>'Raw counts'!M1165/'Raw counts'!M$1246*10000</f>
        <v>0</v>
      </c>
      <c r="N1165">
        <f>'Raw counts'!N1165/'Raw counts'!N$1246*10000</f>
        <v>0</v>
      </c>
      <c r="O1165">
        <f>'Raw counts'!O1165/'Raw counts'!O$1246*10000</f>
        <v>0</v>
      </c>
      <c r="P1165">
        <f>'Raw counts'!P1165/'Raw counts'!P$1246*10000</f>
        <v>0</v>
      </c>
      <c r="Q1165">
        <f>'Raw counts'!Q1165/'Raw counts'!Q$1246*10000</f>
        <v>0</v>
      </c>
      <c r="R1165">
        <f>'Raw counts'!R1165/'Raw counts'!R$1246*10000</f>
        <v>0</v>
      </c>
      <c r="S1165">
        <f>'Raw counts'!S1165/'Raw counts'!S$1246*10000</f>
        <v>0</v>
      </c>
      <c r="T1165">
        <f>'Raw counts'!T1165/'Raw counts'!T$1246*10000</f>
        <v>0</v>
      </c>
      <c r="U1165">
        <f t="shared" si="72"/>
        <v>0</v>
      </c>
      <c r="V1165" t="str">
        <f t="shared" si="73"/>
        <v/>
      </c>
      <c r="W1165">
        <f t="shared" si="74"/>
        <v>0</v>
      </c>
      <c r="X1165">
        <f t="shared" si="75"/>
        <v>0</v>
      </c>
    </row>
    <row r="1166" spans="1:24" x14ac:dyDescent="0.25">
      <c r="A1166">
        <v>10708</v>
      </c>
      <c r="B1166" t="s">
        <v>1190</v>
      </c>
      <c r="C1166">
        <v>55800</v>
      </c>
      <c r="D1166">
        <v>976</v>
      </c>
      <c r="E1166">
        <f>'Raw counts'!E1166/'Raw counts'!E$1246*10000</f>
        <v>0</v>
      </c>
      <c r="F1166">
        <f>'Raw counts'!F1166/'Raw counts'!F$1246*10000</f>
        <v>0</v>
      </c>
      <c r="G1166">
        <f>'Raw counts'!G1166/'Raw counts'!G$1246*10000</f>
        <v>0</v>
      </c>
      <c r="H1166">
        <f>'Raw counts'!H1166/'Raw counts'!H$1246*10000</f>
        <v>0</v>
      </c>
      <c r="I1166">
        <f>'Raw counts'!I1166/'Raw counts'!I$1246*10000</f>
        <v>0</v>
      </c>
      <c r="J1166">
        <f>'Raw counts'!J1166/'Raw counts'!J$1246*10000</f>
        <v>0</v>
      </c>
      <c r="K1166">
        <f>'Raw counts'!K1166/'Raw counts'!K$1246*10000</f>
        <v>0</v>
      </c>
      <c r="L1166">
        <f>'Raw counts'!L1166/'Raw counts'!L$1246*10000</f>
        <v>0</v>
      </c>
      <c r="M1166">
        <f>'Raw counts'!M1166/'Raw counts'!M$1246*10000</f>
        <v>0</v>
      </c>
      <c r="N1166">
        <f>'Raw counts'!N1166/'Raw counts'!N$1246*10000</f>
        <v>0</v>
      </c>
      <c r="O1166">
        <f>'Raw counts'!O1166/'Raw counts'!O$1246*10000</f>
        <v>0</v>
      </c>
      <c r="P1166">
        <f>'Raw counts'!P1166/'Raw counts'!P$1246*10000</f>
        <v>0</v>
      </c>
      <c r="Q1166">
        <f>'Raw counts'!Q1166/'Raw counts'!Q$1246*10000</f>
        <v>0</v>
      </c>
      <c r="R1166">
        <f>'Raw counts'!R1166/'Raw counts'!R$1246*10000</f>
        <v>0</v>
      </c>
      <c r="S1166">
        <f>'Raw counts'!S1166/'Raw counts'!S$1246*10000</f>
        <v>0</v>
      </c>
      <c r="T1166">
        <f>'Raw counts'!T1166/'Raw counts'!T$1246*10000</f>
        <v>0</v>
      </c>
      <c r="U1166">
        <f t="shared" si="72"/>
        <v>0</v>
      </c>
      <c r="V1166" t="str">
        <f t="shared" si="73"/>
        <v/>
      </c>
      <c r="W1166">
        <f t="shared" si="74"/>
        <v>0</v>
      </c>
      <c r="X1166">
        <f t="shared" si="75"/>
        <v>0</v>
      </c>
    </row>
    <row r="1167" spans="1:24" x14ac:dyDescent="0.25">
      <c r="A1167">
        <v>10709</v>
      </c>
      <c r="B1167" t="s">
        <v>1191</v>
      </c>
      <c r="C1167">
        <v>55700</v>
      </c>
      <c r="D1167">
        <v>976</v>
      </c>
      <c r="E1167">
        <f>'Raw counts'!E1167/'Raw counts'!E$1246*10000</f>
        <v>0</v>
      </c>
      <c r="F1167">
        <f>'Raw counts'!F1167/'Raw counts'!F$1246*10000</f>
        <v>0</v>
      </c>
      <c r="G1167">
        <f>'Raw counts'!G1167/'Raw counts'!G$1246*10000</f>
        <v>0</v>
      </c>
      <c r="H1167">
        <f>'Raw counts'!H1167/'Raw counts'!H$1246*10000</f>
        <v>0</v>
      </c>
      <c r="I1167">
        <f>'Raw counts'!I1167/'Raw counts'!I$1246*10000</f>
        <v>0</v>
      </c>
      <c r="J1167">
        <f>'Raw counts'!J1167/'Raw counts'!J$1246*10000</f>
        <v>0</v>
      </c>
      <c r="K1167">
        <f>'Raw counts'!K1167/'Raw counts'!K$1246*10000</f>
        <v>0</v>
      </c>
      <c r="L1167">
        <f>'Raw counts'!L1167/'Raw counts'!L$1246*10000</f>
        <v>0</v>
      </c>
      <c r="M1167">
        <f>'Raw counts'!M1167/'Raw counts'!M$1246*10000</f>
        <v>0</v>
      </c>
      <c r="N1167">
        <f>'Raw counts'!N1167/'Raw counts'!N$1246*10000</f>
        <v>0</v>
      </c>
      <c r="O1167">
        <f>'Raw counts'!O1167/'Raw counts'!O$1246*10000</f>
        <v>0</v>
      </c>
      <c r="P1167">
        <f>'Raw counts'!P1167/'Raw counts'!P$1246*10000</f>
        <v>0</v>
      </c>
      <c r="Q1167">
        <f>'Raw counts'!Q1167/'Raw counts'!Q$1246*10000</f>
        <v>0</v>
      </c>
      <c r="R1167">
        <f>'Raw counts'!R1167/'Raw counts'!R$1246*10000</f>
        <v>0</v>
      </c>
      <c r="S1167">
        <f>'Raw counts'!S1167/'Raw counts'!S$1246*10000</f>
        <v>0</v>
      </c>
      <c r="T1167">
        <f>'Raw counts'!T1167/'Raw counts'!T$1246*10000</f>
        <v>0</v>
      </c>
      <c r="U1167">
        <f t="shared" si="72"/>
        <v>0</v>
      </c>
      <c r="V1167" t="str">
        <f t="shared" si="73"/>
        <v/>
      </c>
      <c r="W1167">
        <f t="shared" si="74"/>
        <v>0</v>
      </c>
      <c r="X1167">
        <f t="shared" si="75"/>
        <v>0</v>
      </c>
    </row>
    <row r="1168" spans="1:24" x14ac:dyDescent="0.25">
      <c r="A1168">
        <v>10710</v>
      </c>
      <c r="B1168" t="s">
        <v>1192</v>
      </c>
      <c r="C1168">
        <v>55600</v>
      </c>
      <c r="D1168">
        <v>976</v>
      </c>
      <c r="E1168">
        <f>'Raw counts'!E1168/'Raw counts'!E$1246*10000</f>
        <v>0</v>
      </c>
      <c r="F1168">
        <f>'Raw counts'!F1168/'Raw counts'!F$1246*10000</f>
        <v>0</v>
      </c>
      <c r="G1168">
        <f>'Raw counts'!G1168/'Raw counts'!G$1246*10000</f>
        <v>0</v>
      </c>
      <c r="H1168">
        <f>'Raw counts'!H1168/'Raw counts'!H$1246*10000</f>
        <v>0</v>
      </c>
      <c r="I1168">
        <f>'Raw counts'!I1168/'Raw counts'!I$1246*10000</f>
        <v>0</v>
      </c>
      <c r="J1168">
        <f>'Raw counts'!J1168/'Raw counts'!J$1246*10000</f>
        <v>0</v>
      </c>
      <c r="K1168">
        <f>'Raw counts'!K1168/'Raw counts'!K$1246*10000</f>
        <v>0</v>
      </c>
      <c r="L1168">
        <f>'Raw counts'!L1168/'Raw counts'!L$1246*10000</f>
        <v>0</v>
      </c>
      <c r="M1168">
        <f>'Raw counts'!M1168/'Raw counts'!M$1246*10000</f>
        <v>0</v>
      </c>
      <c r="N1168">
        <f>'Raw counts'!N1168/'Raw counts'!N$1246*10000</f>
        <v>0</v>
      </c>
      <c r="O1168">
        <f>'Raw counts'!O1168/'Raw counts'!O$1246*10000</f>
        <v>0</v>
      </c>
      <c r="P1168">
        <f>'Raw counts'!P1168/'Raw counts'!P$1246*10000</f>
        <v>0</v>
      </c>
      <c r="Q1168">
        <f>'Raw counts'!Q1168/'Raw counts'!Q$1246*10000</f>
        <v>0</v>
      </c>
      <c r="R1168">
        <f>'Raw counts'!R1168/'Raw counts'!R$1246*10000</f>
        <v>0</v>
      </c>
      <c r="S1168">
        <f>'Raw counts'!S1168/'Raw counts'!S$1246*10000</f>
        <v>0</v>
      </c>
      <c r="T1168">
        <f>'Raw counts'!T1168/'Raw counts'!T$1246*10000</f>
        <v>0</v>
      </c>
      <c r="U1168">
        <f t="shared" si="72"/>
        <v>0</v>
      </c>
      <c r="V1168" t="str">
        <f t="shared" si="73"/>
        <v/>
      </c>
      <c r="W1168">
        <f t="shared" si="74"/>
        <v>0</v>
      </c>
      <c r="X1168">
        <f t="shared" si="75"/>
        <v>0</v>
      </c>
    </row>
    <row r="1169" spans="1:24" x14ac:dyDescent="0.25">
      <c r="A1169">
        <v>10711</v>
      </c>
      <c r="B1169" t="s">
        <v>1193</v>
      </c>
      <c r="C1169">
        <v>56200</v>
      </c>
      <c r="D1169">
        <v>984</v>
      </c>
      <c r="E1169">
        <f>'Raw counts'!E1169/'Raw counts'!E$1246*10000</f>
        <v>0</v>
      </c>
      <c r="F1169">
        <f>'Raw counts'!F1169/'Raw counts'!F$1246*10000</f>
        <v>0</v>
      </c>
      <c r="G1169">
        <f>'Raw counts'!G1169/'Raw counts'!G$1246*10000</f>
        <v>0</v>
      </c>
      <c r="H1169">
        <f>'Raw counts'!H1169/'Raw counts'!H$1246*10000</f>
        <v>0</v>
      </c>
      <c r="I1169">
        <f>'Raw counts'!I1169/'Raw counts'!I$1246*10000</f>
        <v>0</v>
      </c>
      <c r="J1169">
        <f>'Raw counts'!J1169/'Raw counts'!J$1246*10000</f>
        <v>0</v>
      </c>
      <c r="K1169">
        <f>'Raw counts'!K1169/'Raw counts'!K$1246*10000</f>
        <v>0</v>
      </c>
      <c r="L1169">
        <f>'Raw counts'!L1169/'Raw counts'!L$1246*10000</f>
        <v>0</v>
      </c>
      <c r="M1169">
        <f>'Raw counts'!M1169/'Raw counts'!M$1246*10000</f>
        <v>0</v>
      </c>
      <c r="N1169">
        <f>'Raw counts'!N1169/'Raw counts'!N$1246*10000</f>
        <v>0</v>
      </c>
      <c r="O1169">
        <f>'Raw counts'!O1169/'Raw counts'!O$1246*10000</f>
        <v>0</v>
      </c>
      <c r="P1169">
        <f>'Raw counts'!P1169/'Raw counts'!P$1246*10000</f>
        <v>0</v>
      </c>
      <c r="Q1169">
        <f>'Raw counts'!Q1169/'Raw counts'!Q$1246*10000</f>
        <v>0</v>
      </c>
      <c r="R1169">
        <f>'Raw counts'!R1169/'Raw counts'!R$1246*10000</f>
        <v>0</v>
      </c>
      <c r="S1169">
        <f>'Raw counts'!S1169/'Raw counts'!S$1246*10000</f>
        <v>0</v>
      </c>
      <c r="T1169">
        <f>'Raw counts'!T1169/'Raw counts'!T$1246*10000</f>
        <v>0</v>
      </c>
      <c r="U1169">
        <f t="shared" si="72"/>
        <v>0</v>
      </c>
      <c r="V1169" t="str">
        <f t="shared" si="73"/>
        <v/>
      </c>
      <c r="W1169">
        <f t="shared" si="74"/>
        <v>0</v>
      </c>
      <c r="X1169">
        <f t="shared" si="75"/>
        <v>0</v>
      </c>
    </row>
    <row r="1170" spans="1:24" x14ac:dyDescent="0.25">
      <c r="A1170">
        <v>10712</v>
      </c>
      <c r="B1170" t="s">
        <v>1194</v>
      </c>
      <c r="C1170">
        <v>56100</v>
      </c>
      <c r="D1170">
        <v>984</v>
      </c>
      <c r="E1170">
        <f>'Raw counts'!E1170/'Raw counts'!E$1246*10000</f>
        <v>0</v>
      </c>
      <c r="F1170">
        <f>'Raw counts'!F1170/'Raw counts'!F$1246*10000</f>
        <v>0</v>
      </c>
      <c r="G1170">
        <f>'Raw counts'!G1170/'Raw counts'!G$1246*10000</f>
        <v>0</v>
      </c>
      <c r="H1170">
        <f>'Raw counts'!H1170/'Raw counts'!H$1246*10000</f>
        <v>0</v>
      </c>
      <c r="I1170">
        <f>'Raw counts'!I1170/'Raw counts'!I$1246*10000</f>
        <v>0</v>
      </c>
      <c r="J1170">
        <f>'Raw counts'!J1170/'Raw counts'!J$1246*10000</f>
        <v>0</v>
      </c>
      <c r="K1170">
        <f>'Raw counts'!K1170/'Raw counts'!K$1246*10000</f>
        <v>0</v>
      </c>
      <c r="L1170">
        <f>'Raw counts'!L1170/'Raw counts'!L$1246*10000</f>
        <v>0</v>
      </c>
      <c r="M1170">
        <f>'Raw counts'!M1170/'Raw counts'!M$1246*10000</f>
        <v>0</v>
      </c>
      <c r="N1170">
        <f>'Raw counts'!N1170/'Raw counts'!N$1246*10000</f>
        <v>0</v>
      </c>
      <c r="O1170">
        <f>'Raw counts'!O1170/'Raw counts'!O$1246*10000</f>
        <v>0</v>
      </c>
      <c r="P1170">
        <f>'Raw counts'!P1170/'Raw counts'!P$1246*10000</f>
        <v>0</v>
      </c>
      <c r="Q1170">
        <f>'Raw counts'!Q1170/'Raw counts'!Q$1246*10000</f>
        <v>0</v>
      </c>
      <c r="R1170">
        <f>'Raw counts'!R1170/'Raw counts'!R$1246*10000</f>
        <v>0</v>
      </c>
      <c r="S1170">
        <f>'Raw counts'!S1170/'Raw counts'!S$1246*10000</f>
        <v>0</v>
      </c>
      <c r="T1170">
        <f>'Raw counts'!T1170/'Raw counts'!T$1246*10000</f>
        <v>0</v>
      </c>
      <c r="U1170">
        <f t="shared" si="72"/>
        <v>0</v>
      </c>
      <c r="V1170" t="str">
        <f t="shared" si="73"/>
        <v/>
      </c>
      <c r="W1170">
        <f t="shared" si="74"/>
        <v>0</v>
      </c>
      <c r="X1170">
        <f t="shared" si="75"/>
        <v>0</v>
      </c>
    </row>
    <row r="1171" spans="1:24" x14ac:dyDescent="0.25">
      <c r="A1171">
        <v>10713</v>
      </c>
      <c r="B1171" t="s">
        <v>1195</v>
      </c>
      <c r="C1171">
        <v>56000</v>
      </c>
      <c r="D1171">
        <v>984</v>
      </c>
      <c r="E1171">
        <f>'Raw counts'!E1171/'Raw counts'!E$1246*10000</f>
        <v>0</v>
      </c>
      <c r="F1171">
        <f>'Raw counts'!F1171/'Raw counts'!F$1246*10000</f>
        <v>0</v>
      </c>
      <c r="G1171">
        <f>'Raw counts'!G1171/'Raw counts'!G$1246*10000</f>
        <v>0</v>
      </c>
      <c r="H1171">
        <f>'Raw counts'!H1171/'Raw counts'!H$1246*10000</f>
        <v>0</v>
      </c>
      <c r="I1171">
        <f>'Raw counts'!I1171/'Raw counts'!I$1246*10000</f>
        <v>0</v>
      </c>
      <c r="J1171">
        <f>'Raw counts'!J1171/'Raw counts'!J$1246*10000</f>
        <v>0</v>
      </c>
      <c r="K1171">
        <f>'Raw counts'!K1171/'Raw counts'!K$1246*10000</f>
        <v>0</v>
      </c>
      <c r="L1171">
        <f>'Raw counts'!L1171/'Raw counts'!L$1246*10000</f>
        <v>0</v>
      </c>
      <c r="M1171">
        <f>'Raw counts'!M1171/'Raw counts'!M$1246*10000</f>
        <v>0</v>
      </c>
      <c r="N1171">
        <f>'Raw counts'!N1171/'Raw counts'!N$1246*10000</f>
        <v>0</v>
      </c>
      <c r="O1171">
        <f>'Raw counts'!O1171/'Raw counts'!O$1246*10000</f>
        <v>0</v>
      </c>
      <c r="P1171">
        <f>'Raw counts'!P1171/'Raw counts'!P$1246*10000</f>
        <v>0</v>
      </c>
      <c r="Q1171">
        <f>'Raw counts'!Q1171/'Raw counts'!Q$1246*10000</f>
        <v>0</v>
      </c>
      <c r="R1171">
        <f>'Raw counts'!R1171/'Raw counts'!R$1246*10000</f>
        <v>0</v>
      </c>
      <c r="S1171">
        <f>'Raw counts'!S1171/'Raw counts'!S$1246*10000</f>
        <v>0</v>
      </c>
      <c r="T1171">
        <f>'Raw counts'!T1171/'Raw counts'!T$1246*10000</f>
        <v>0</v>
      </c>
      <c r="U1171">
        <f t="shared" si="72"/>
        <v>0</v>
      </c>
      <c r="V1171" t="str">
        <f t="shared" si="73"/>
        <v/>
      </c>
      <c r="W1171">
        <f t="shared" si="74"/>
        <v>0</v>
      </c>
      <c r="X1171">
        <f t="shared" si="75"/>
        <v>0</v>
      </c>
    </row>
    <row r="1172" spans="1:24" x14ac:dyDescent="0.25">
      <c r="A1172">
        <v>10714</v>
      </c>
      <c r="B1172" t="s">
        <v>1196</v>
      </c>
      <c r="C1172">
        <v>56700</v>
      </c>
      <c r="D1172">
        <v>992</v>
      </c>
      <c r="E1172">
        <f>'Raw counts'!E1172/'Raw counts'!E$1246*10000</f>
        <v>0</v>
      </c>
      <c r="F1172">
        <f>'Raw counts'!F1172/'Raw counts'!F$1246*10000</f>
        <v>0</v>
      </c>
      <c r="G1172">
        <f>'Raw counts'!G1172/'Raw counts'!G$1246*10000</f>
        <v>0</v>
      </c>
      <c r="H1172">
        <f>'Raw counts'!H1172/'Raw counts'!H$1246*10000</f>
        <v>0</v>
      </c>
      <c r="I1172">
        <f>'Raw counts'!I1172/'Raw counts'!I$1246*10000</f>
        <v>0</v>
      </c>
      <c r="J1172">
        <f>'Raw counts'!J1172/'Raw counts'!J$1246*10000</f>
        <v>0</v>
      </c>
      <c r="K1172">
        <f>'Raw counts'!K1172/'Raw counts'!K$1246*10000</f>
        <v>0</v>
      </c>
      <c r="L1172">
        <f>'Raw counts'!L1172/'Raw counts'!L$1246*10000</f>
        <v>0</v>
      </c>
      <c r="M1172">
        <f>'Raw counts'!M1172/'Raw counts'!M$1246*10000</f>
        <v>0</v>
      </c>
      <c r="N1172">
        <f>'Raw counts'!N1172/'Raw counts'!N$1246*10000</f>
        <v>0</v>
      </c>
      <c r="O1172">
        <f>'Raw counts'!O1172/'Raw counts'!O$1246*10000</f>
        <v>0</v>
      </c>
      <c r="P1172">
        <f>'Raw counts'!P1172/'Raw counts'!P$1246*10000</f>
        <v>0</v>
      </c>
      <c r="Q1172">
        <f>'Raw counts'!Q1172/'Raw counts'!Q$1246*10000</f>
        <v>0</v>
      </c>
      <c r="R1172">
        <f>'Raw counts'!R1172/'Raw counts'!R$1246*10000</f>
        <v>0</v>
      </c>
      <c r="S1172">
        <f>'Raw counts'!S1172/'Raw counts'!S$1246*10000</f>
        <v>0</v>
      </c>
      <c r="T1172">
        <f>'Raw counts'!T1172/'Raw counts'!T$1246*10000</f>
        <v>0</v>
      </c>
      <c r="U1172">
        <f t="shared" si="72"/>
        <v>0</v>
      </c>
      <c r="V1172" t="str">
        <f t="shared" si="73"/>
        <v/>
      </c>
      <c r="W1172">
        <f t="shared" si="74"/>
        <v>0</v>
      </c>
      <c r="X1172">
        <f t="shared" si="75"/>
        <v>0</v>
      </c>
    </row>
    <row r="1173" spans="1:24" x14ac:dyDescent="0.25">
      <c r="A1173">
        <v>10715</v>
      </c>
      <c r="B1173" t="s">
        <v>1197</v>
      </c>
      <c r="C1173">
        <v>56600</v>
      </c>
      <c r="D1173">
        <v>992</v>
      </c>
      <c r="E1173">
        <f>'Raw counts'!E1173/'Raw counts'!E$1246*10000</f>
        <v>0</v>
      </c>
      <c r="F1173">
        <f>'Raw counts'!F1173/'Raw counts'!F$1246*10000</f>
        <v>0</v>
      </c>
      <c r="G1173">
        <f>'Raw counts'!G1173/'Raw counts'!G$1246*10000</f>
        <v>0</v>
      </c>
      <c r="H1173">
        <f>'Raw counts'!H1173/'Raw counts'!H$1246*10000</f>
        <v>0</v>
      </c>
      <c r="I1173">
        <f>'Raw counts'!I1173/'Raw counts'!I$1246*10000</f>
        <v>0</v>
      </c>
      <c r="J1173">
        <f>'Raw counts'!J1173/'Raw counts'!J$1246*10000</f>
        <v>0</v>
      </c>
      <c r="K1173">
        <f>'Raw counts'!K1173/'Raw counts'!K$1246*10000</f>
        <v>0</v>
      </c>
      <c r="L1173">
        <f>'Raw counts'!L1173/'Raw counts'!L$1246*10000</f>
        <v>0</v>
      </c>
      <c r="M1173">
        <f>'Raw counts'!M1173/'Raw counts'!M$1246*10000</f>
        <v>0</v>
      </c>
      <c r="N1173">
        <f>'Raw counts'!N1173/'Raw counts'!N$1246*10000</f>
        <v>0</v>
      </c>
      <c r="O1173">
        <f>'Raw counts'!O1173/'Raw counts'!O$1246*10000</f>
        <v>0</v>
      </c>
      <c r="P1173">
        <f>'Raw counts'!P1173/'Raw counts'!P$1246*10000</f>
        <v>0</v>
      </c>
      <c r="Q1173">
        <f>'Raw counts'!Q1173/'Raw counts'!Q$1246*10000</f>
        <v>0</v>
      </c>
      <c r="R1173">
        <f>'Raw counts'!R1173/'Raw counts'!R$1246*10000</f>
        <v>0</v>
      </c>
      <c r="S1173">
        <f>'Raw counts'!S1173/'Raw counts'!S$1246*10000</f>
        <v>0</v>
      </c>
      <c r="T1173">
        <f>'Raw counts'!T1173/'Raw counts'!T$1246*10000</f>
        <v>0</v>
      </c>
      <c r="U1173">
        <f t="shared" si="72"/>
        <v>0</v>
      </c>
      <c r="V1173" t="str">
        <f t="shared" si="73"/>
        <v/>
      </c>
      <c r="W1173">
        <f t="shared" si="74"/>
        <v>0</v>
      </c>
      <c r="X1173">
        <f t="shared" si="75"/>
        <v>0</v>
      </c>
    </row>
    <row r="1174" spans="1:24" x14ac:dyDescent="0.25">
      <c r="A1174">
        <v>10716</v>
      </c>
      <c r="B1174" t="s">
        <v>1198</v>
      </c>
      <c r="C1174">
        <v>56500</v>
      </c>
      <c r="D1174">
        <v>992</v>
      </c>
      <c r="E1174">
        <f>'Raw counts'!E1174/'Raw counts'!E$1246*10000</f>
        <v>0</v>
      </c>
      <c r="F1174">
        <f>'Raw counts'!F1174/'Raw counts'!F$1246*10000</f>
        <v>0</v>
      </c>
      <c r="G1174">
        <f>'Raw counts'!G1174/'Raw counts'!G$1246*10000</f>
        <v>0</v>
      </c>
      <c r="H1174">
        <f>'Raw counts'!H1174/'Raw counts'!H$1246*10000</f>
        <v>0</v>
      </c>
      <c r="I1174">
        <f>'Raw counts'!I1174/'Raw counts'!I$1246*10000</f>
        <v>0</v>
      </c>
      <c r="J1174">
        <f>'Raw counts'!J1174/'Raw counts'!J$1246*10000</f>
        <v>0</v>
      </c>
      <c r="K1174">
        <f>'Raw counts'!K1174/'Raw counts'!K$1246*10000</f>
        <v>0</v>
      </c>
      <c r="L1174">
        <f>'Raw counts'!L1174/'Raw counts'!L$1246*10000</f>
        <v>0</v>
      </c>
      <c r="M1174">
        <f>'Raw counts'!M1174/'Raw counts'!M$1246*10000</f>
        <v>0</v>
      </c>
      <c r="N1174">
        <f>'Raw counts'!N1174/'Raw counts'!N$1246*10000</f>
        <v>0</v>
      </c>
      <c r="O1174">
        <f>'Raw counts'!O1174/'Raw counts'!O$1246*10000</f>
        <v>0</v>
      </c>
      <c r="P1174">
        <f>'Raw counts'!P1174/'Raw counts'!P$1246*10000</f>
        <v>0</v>
      </c>
      <c r="Q1174">
        <f>'Raw counts'!Q1174/'Raw counts'!Q$1246*10000</f>
        <v>0</v>
      </c>
      <c r="R1174">
        <f>'Raw counts'!R1174/'Raw counts'!R$1246*10000</f>
        <v>0</v>
      </c>
      <c r="S1174">
        <f>'Raw counts'!S1174/'Raw counts'!S$1246*10000</f>
        <v>0</v>
      </c>
      <c r="T1174">
        <f>'Raw counts'!T1174/'Raw counts'!T$1246*10000</f>
        <v>0</v>
      </c>
      <c r="U1174">
        <f t="shared" si="72"/>
        <v>0</v>
      </c>
      <c r="V1174" t="str">
        <f t="shared" si="73"/>
        <v/>
      </c>
      <c r="W1174">
        <f t="shared" si="74"/>
        <v>0</v>
      </c>
      <c r="X1174">
        <f t="shared" si="75"/>
        <v>0</v>
      </c>
    </row>
    <row r="1175" spans="1:24" x14ac:dyDescent="0.25">
      <c r="A1175">
        <v>10717</v>
      </c>
      <c r="B1175" t="s">
        <v>1199</v>
      </c>
      <c r="C1175">
        <v>57100</v>
      </c>
      <c r="D1175">
        <v>1001</v>
      </c>
      <c r="E1175">
        <f>'Raw counts'!E1175/'Raw counts'!E$1246*10000</f>
        <v>0</v>
      </c>
      <c r="F1175">
        <f>'Raw counts'!F1175/'Raw counts'!F$1246*10000</f>
        <v>0</v>
      </c>
      <c r="G1175">
        <f>'Raw counts'!G1175/'Raw counts'!G$1246*10000</f>
        <v>0</v>
      </c>
      <c r="H1175">
        <f>'Raw counts'!H1175/'Raw counts'!H$1246*10000</f>
        <v>0</v>
      </c>
      <c r="I1175">
        <f>'Raw counts'!I1175/'Raw counts'!I$1246*10000</f>
        <v>0</v>
      </c>
      <c r="J1175">
        <f>'Raw counts'!J1175/'Raw counts'!J$1246*10000</f>
        <v>0</v>
      </c>
      <c r="K1175">
        <f>'Raw counts'!K1175/'Raw counts'!K$1246*10000</f>
        <v>0</v>
      </c>
      <c r="L1175">
        <f>'Raw counts'!L1175/'Raw counts'!L$1246*10000</f>
        <v>0</v>
      </c>
      <c r="M1175">
        <f>'Raw counts'!M1175/'Raw counts'!M$1246*10000</f>
        <v>0</v>
      </c>
      <c r="N1175">
        <f>'Raw counts'!N1175/'Raw counts'!N$1246*10000</f>
        <v>0</v>
      </c>
      <c r="O1175">
        <f>'Raw counts'!O1175/'Raw counts'!O$1246*10000</f>
        <v>0</v>
      </c>
      <c r="P1175">
        <f>'Raw counts'!P1175/'Raw counts'!P$1246*10000</f>
        <v>0</v>
      </c>
      <c r="Q1175">
        <f>'Raw counts'!Q1175/'Raw counts'!Q$1246*10000</f>
        <v>0</v>
      </c>
      <c r="R1175">
        <f>'Raw counts'!R1175/'Raw counts'!R$1246*10000</f>
        <v>0</v>
      </c>
      <c r="S1175">
        <f>'Raw counts'!S1175/'Raw counts'!S$1246*10000</f>
        <v>0</v>
      </c>
      <c r="T1175">
        <f>'Raw counts'!T1175/'Raw counts'!T$1246*10000</f>
        <v>0</v>
      </c>
      <c r="U1175">
        <f t="shared" si="72"/>
        <v>0</v>
      </c>
      <c r="V1175" t="str">
        <f t="shared" si="73"/>
        <v/>
      </c>
      <c r="W1175">
        <f t="shared" si="74"/>
        <v>0</v>
      </c>
      <c r="X1175">
        <f t="shared" si="75"/>
        <v>0</v>
      </c>
    </row>
    <row r="1176" spans="1:24" x14ac:dyDescent="0.25">
      <c r="A1176">
        <v>10718</v>
      </c>
      <c r="B1176" t="s">
        <v>1200</v>
      </c>
      <c r="C1176">
        <v>57000</v>
      </c>
      <c r="D1176">
        <v>1001</v>
      </c>
      <c r="E1176">
        <f>'Raw counts'!E1176/'Raw counts'!E$1246*10000</f>
        <v>0</v>
      </c>
      <c r="F1176">
        <f>'Raw counts'!F1176/'Raw counts'!F$1246*10000</f>
        <v>0</v>
      </c>
      <c r="G1176">
        <f>'Raw counts'!G1176/'Raw counts'!G$1246*10000</f>
        <v>0</v>
      </c>
      <c r="H1176">
        <f>'Raw counts'!H1176/'Raw counts'!H$1246*10000</f>
        <v>0</v>
      </c>
      <c r="I1176">
        <f>'Raw counts'!I1176/'Raw counts'!I$1246*10000</f>
        <v>0</v>
      </c>
      <c r="J1176">
        <f>'Raw counts'!J1176/'Raw counts'!J$1246*10000</f>
        <v>0</v>
      </c>
      <c r="K1176">
        <f>'Raw counts'!K1176/'Raw counts'!K$1246*10000</f>
        <v>0</v>
      </c>
      <c r="L1176">
        <f>'Raw counts'!L1176/'Raw counts'!L$1246*10000</f>
        <v>0</v>
      </c>
      <c r="M1176">
        <f>'Raw counts'!M1176/'Raw counts'!M$1246*10000</f>
        <v>0</v>
      </c>
      <c r="N1176">
        <f>'Raw counts'!N1176/'Raw counts'!N$1246*10000</f>
        <v>0</v>
      </c>
      <c r="O1176">
        <f>'Raw counts'!O1176/'Raw counts'!O$1246*10000</f>
        <v>0</v>
      </c>
      <c r="P1176">
        <f>'Raw counts'!P1176/'Raw counts'!P$1246*10000</f>
        <v>0</v>
      </c>
      <c r="Q1176">
        <f>'Raw counts'!Q1176/'Raw counts'!Q$1246*10000</f>
        <v>0</v>
      </c>
      <c r="R1176">
        <f>'Raw counts'!R1176/'Raw counts'!R$1246*10000</f>
        <v>0</v>
      </c>
      <c r="S1176">
        <f>'Raw counts'!S1176/'Raw counts'!S$1246*10000</f>
        <v>0</v>
      </c>
      <c r="T1176">
        <f>'Raw counts'!T1176/'Raw counts'!T$1246*10000</f>
        <v>0</v>
      </c>
      <c r="U1176">
        <f t="shared" si="72"/>
        <v>0</v>
      </c>
      <c r="V1176" t="str">
        <f t="shared" si="73"/>
        <v/>
      </c>
      <c r="W1176">
        <f t="shared" si="74"/>
        <v>0</v>
      </c>
      <c r="X1176">
        <f t="shared" si="75"/>
        <v>0</v>
      </c>
    </row>
    <row r="1177" spans="1:24" x14ac:dyDescent="0.25">
      <c r="A1177">
        <v>10719</v>
      </c>
      <c r="B1177" t="s">
        <v>1201</v>
      </c>
      <c r="C1177">
        <v>56900</v>
      </c>
      <c r="D1177">
        <v>1001</v>
      </c>
      <c r="E1177">
        <f>'Raw counts'!E1177/'Raw counts'!E$1246*10000</f>
        <v>0</v>
      </c>
      <c r="F1177">
        <f>'Raw counts'!F1177/'Raw counts'!F$1246*10000</f>
        <v>0</v>
      </c>
      <c r="G1177">
        <f>'Raw counts'!G1177/'Raw counts'!G$1246*10000</f>
        <v>0</v>
      </c>
      <c r="H1177">
        <f>'Raw counts'!H1177/'Raw counts'!H$1246*10000</f>
        <v>0</v>
      </c>
      <c r="I1177">
        <f>'Raw counts'!I1177/'Raw counts'!I$1246*10000</f>
        <v>0</v>
      </c>
      <c r="J1177">
        <f>'Raw counts'!J1177/'Raw counts'!J$1246*10000</f>
        <v>0</v>
      </c>
      <c r="K1177">
        <f>'Raw counts'!K1177/'Raw counts'!K$1246*10000</f>
        <v>0</v>
      </c>
      <c r="L1177">
        <f>'Raw counts'!L1177/'Raw counts'!L$1246*10000</f>
        <v>0</v>
      </c>
      <c r="M1177">
        <f>'Raw counts'!M1177/'Raw counts'!M$1246*10000</f>
        <v>0</v>
      </c>
      <c r="N1177">
        <f>'Raw counts'!N1177/'Raw counts'!N$1246*10000</f>
        <v>0</v>
      </c>
      <c r="O1177">
        <f>'Raw counts'!O1177/'Raw counts'!O$1246*10000</f>
        <v>0</v>
      </c>
      <c r="P1177">
        <f>'Raw counts'!P1177/'Raw counts'!P$1246*10000</f>
        <v>0</v>
      </c>
      <c r="Q1177">
        <f>'Raw counts'!Q1177/'Raw counts'!Q$1246*10000</f>
        <v>0</v>
      </c>
      <c r="R1177">
        <f>'Raw counts'!R1177/'Raw counts'!R$1246*10000</f>
        <v>0</v>
      </c>
      <c r="S1177">
        <f>'Raw counts'!S1177/'Raw counts'!S$1246*10000</f>
        <v>0</v>
      </c>
      <c r="T1177">
        <f>'Raw counts'!T1177/'Raw counts'!T$1246*10000</f>
        <v>0</v>
      </c>
      <c r="U1177">
        <f t="shared" si="72"/>
        <v>0</v>
      </c>
      <c r="V1177" t="str">
        <f t="shared" si="73"/>
        <v/>
      </c>
      <c r="W1177">
        <f t="shared" si="74"/>
        <v>0</v>
      </c>
      <c r="X1177">
        <f t="shared" si="75"/>
        <v>0</v>
      </c>
    </row>
    <row r="1178" spans="1:24" x14ac:dyDescent="0.25">
      <c r="A1178">
        <v>10720</v>
      </c>
      <c r="B1178" t="s">
        <v>1202</v>
      </c>
      <c r="C1178">
        <v>57500</v>
      </c>
      <c r="D1178">
        <v>1091</v>
      </c>
      <c r="E1178">
        <f>'Raw counts'!E1178/'Raw counts'!E$1246*10000</f>
        <v>0</v>
      </c>
      <c r="F1178">
        <f>'Raw counts'!F1178/'Raw counts'!F$1246*10000</f>
        <v>0</v>
      </c>
      <c r="G1178">
        <f>'Raw counts'!G1178/'Raw counts'!G$1246*10000</f>
        <v>0</v>
      </c>
      <c r="H1178">
        <f>'Raw counts'!H1178/'Raw counts'!H$1246*10000</f>
        <v>0</v>
      </c>
      <c r="I1178">
        <f>'Raw counts'!I1178/'Raw counts'!I$1246*10000</f>
        <v>0</v>
      </c>
      <c r="J1178">
        <f>'Raw counts'!J1178/'Raw counts'!J$1246*10000</f>
        <v>0</v>
      </c>
      <c r="K1178">
        <f>'Raw counts'!K1178/'Raw counts'!K$1246*10000</f>
        <v>0</v>
      </c>
      <c r="L1178">
        <f>'Raw counts'!L1178/'Raw counts'!L$1246*10000</f>
        <v>0</v>
      </c>
      <c r="M1178">
        <f>'Raw counts'!M1178/'Raw counts'!M$1246*10000</f>
        <v>0</v>
      </c>
      <c r="N1178">
        <f>'Raw counts'!N1178/'Raw counts'!N$1246*10000</f>
        <v>0</v>
      </c>
      <c r="O1178">
        <f>'Raw counts'!O1178/'Raw counts'!O$1246*10000</f>
        <v>0</v>
      </c>
      <c r="P1178">
        <f>'Raw counts'!P1178/'Raw counts'!P$1246*10000</f>
        <v>0</v>
      </c>
      <c r="Q1178">
        <f>'Raw counts'!Q1178/'Raw counts'!Q$1246*10000</f>
        <v>0</v>
      </c>
      <c r="R1178">
        <f>'Raw counts'!R1178/'Raw counts'!R$1246*10000</f>
        <v>0</v>
      </c>
      <c r="S1178">
        <f>'Raw counts'!S1178/'Raw counts'!S$1246*10000</f>
        <v>0</v>
      </c>
      <c r="T1178">
        <f>'Raw counts'!T1178/'Raw counts'!T$1246*10000</f>
        <v>0</v>
      </c>
      <c r="U1178">
        <f t="shared" si="72"/>
        <v>0</v>
      </c>
      <c r="V1178" t="str">
        <f t="shared" si="73"/>
        <v/>
      </c>
      <c r="W1178">
        <f t="shared" si="74"/>
        <v>0</v>
      </c>
      <c r="X1178">
        <f t="shared" si="75"/>
        <v>0</v>
      </c>
    </row>
    <row r="1179" spans="1:24" x14ac:dyDescent="0.25">
      <c r="A1179">
        <v>10721</v>
      </c>
      <c r="B1179" t="s">
        <v>1203</v>
      </c>
      <c r="C1179">
        <v>57400</v>
      </c>
      <c r="D1179">
        <v>1091</v>
      </c>
      <c r="E1179">
        <f>'Raw counts'!E1179/'Raw counts'!E$1246*10000</f>
        <v>0</v>
      </c>
      <c r="F1179">
        <f>'Raw counts'!F1179/'Raw counts'!F$1246*10000</f>
        <v>0</v>
      </c>
      <c r="G1179">
        <f>'Raw counts'!G1179/'Raw counts'!G$1246*10000</f>
        <v>0</v>
      </c>
      <c r="H1179">
        <f>'Raw counts'!H1179/'Raw counts'!H$1246*10000</f>
        <v>0</v>
      </c>
      <c r="I1179">
        <f>'Raw counts'!I1179/'Raw counts'!I$1246*10000</f>
        <v>0</v>
      </c>
      <c r="J1179">
        <f>'Raw counts'!J1179/'Raw counts'!J$1246*10000</f>
        <v>0</v>
      </c>
      <c r="K1179">
        <f>'Raw counts'!K1179/'Raw counts'!K$1246*10000</f>
        <v>0</v>
      </c>
      <c r="L1179">
        <f>'Raw counts'!L1179/'Raw counts'!L$1246*10000</f>
        <v>0</v>
      </c>
      <c r="M1179">
        <f>'Raw counts'!M1179/'Raw counts'!M$1246*10000</f>
        <v>0</v>
      </c>
      <c r="N1179">
        <f>'Raw counts'!N1179/'Raw counts'!N$1246*10000</f>
        <v>0</v>
      </c>
      <c r="O1179">
        <f>'Raw counts'!O1179/'Raw counts'!O$1246*10000</f>
        <v>0</v>
      </c>
      <c r="P1179">
        <f>'Raw counts'!P1179/'Raw counts'!P$1246*10000</f>
        <v>0</v>
      </c>
      <c r="Q1179">
        <f>'Raw counts'!Q1179/'Raw counts'!Q$1246*10000</f>
        <v>0</v>
      </c>
      <c r="R1179">
        <f>'Raw counts'!R1179/'Raw counts'!R$1246*10000</f>
        <v>0</v>
      </c>
      <c r="S1179">
        <f>'Raw counts'!S1179/'Raw counts'!S$1246*10000</f>
        <v>0</v>
      </c>
      <c r="T1179">
        <f>'Raw counts'!T1179/'Raw counts'!T$1246*10000</f>
        <v>0</v>
      </c>
      <c r="U1179">
        <f t="shared" si="72"/>
        <v>0</v>
      </c>
      <c r="V1179" t="str">
        <f t="shared" si="73"/>
        <v/>
      </c>
      <c r="W1179">
        <f t="shared" si="74"/>
        <v>0</v>
      </c>
      <c r="X1179">
        <f t="shared" si="75"/>
        <v>0</v>
      </c>
    </row>
    <row r="1180" spans="1:24" x14ac:dyDescent="0.25">
      <c r="A1180">
        <v>10722</v>
      </c>
      <c r="B1180" t="s">
        <v>1204</v>
      </c>
      <c r="C1180">
        <v>57300</v>
      </c>
      <c r="D1180">
        <v>1091</v>
      </c>
      <c r="E1180">
        <f>'Raw counts'!E1180/'Raw counts'!E$1246*10000</f>
        <v>0</v>
      </c>
      <c r="F1180">
        <f>'Raw counts'!F1180/'Raw counts'!F$1246*10000</f>
        <v>0</v>
      </c>
      <c r="G1180">
        <f>'Raw counts'!G1180/'Raw counts'!G$1246*10000</f>
        <v>0</v>
      </c>
      <c r="H1180">
        <f>'Raw counts'!H1180/'Raw counts'!H$1246*10000</f>
        <v>0</v>
      </c>
      <c r="I1180">
        <f>'Raw counts'!I1180/'Raw counts'!I$1246*10000</f>
        <v>0</v>
      </c>
      <c r="J1180">
        <f>'Raw counts'!J1180/'Raw counts'!J$1246*10000</f>
        <v>0</v>
      </c>
      <c r="K1180">
        <f>'Raw counts'!K1180/'Raw counts'!K$1246*10000</f>
        <v>0</v>
      </c>
      <c r="L1180">
        <f>'Raw counts'!L1180/'Raw counts'!L$1246*10000</f>
        <v>0</v>
      </c>
      <c r="M1180">
        <f>'Raw counts'!M1180/'Raw counts'!M$1246*10000</f>
        <v>0</v>
      </c>
      <c r="N1180">
        <f>'Raw counts'!N1180/'Raw counts'!N$1246*10000</f>
        <v>0</v>
      </c>
      <c r="O1180">
        <f>'Raw counts'!O1180/'Raw counts'!O$1246*10000</f>
        <v>0</v>
      </c>
      <c r="P1180">
        <f>'Raw counts'!P1180/'Raw counts'!P$1246*10000</f>
        <v>0</v>
      </c>
      <c r="Q1180">
        <f>'Raw counts'!Q1180/'Raw counts'!Q$1246*10000</f>
        <v>0</v>
      </c>
      <c r="R1180">
        <f>'Raw counts'!R1180/'Raw counts'!R$1246*10000</f>
        <v>0</v>
      </c>
      <c r="S1180">
        <f>'Raw counts'!S1180/'Raw counts'!S$1246*10000</f>
        <v>0</v>
      </c>
      <c r="T1180">
        <f>'Raw counts'!T1180/'Raw counts'!T$1246*10000</f>
        <v>0</v>
      </c>
      <c r="U1180">
        <f t="shared" si="72"/>
        <v>0</v>
      </c>
      <c r="V1180" t="str">
        <f t="shared" si="73"/>
        <v/>
      </c>
      <c r="W1180">
        <f t="shared" si="74"/>
        <v>0</v>
      </c>
      <c r="X1180">
        <f t="shared" si="75"/>
        <v>0</v>
      </c>
    </row>
    <row r="1181" spans="1:24" x14ac:dyDescent="0.25">
      <c r="A1181">
        <v>10723</v>
      </c>
      <c r="B1181" t="s">
        <v>1205</v>
      </c>
      <c r="C1181">
        <v>57900</v>
      </c>
      <c r="D1181">
        <v>936</v>
      </c>
      <c r="E1181">
        <f>'Raw counts'!E1181/'Raw counts'!E$1246*10000</f>
        <v>0</v>
      </c>
      <c r="F1181">
        <f>'Raw counts'!F1181/'Raw counts'!F$1246*10000</f>
        <v>0</v>
      </c>
      <c r="G1181">
        <f>'Raw counts'!G1181/'Raw counts'!G$1246*10000</f>
        <v>0</v>
      </c>
      <c r="H1181">
        <f>'Raw counts'!H1181/'Raw counts'!H$1246*10000</f>
        <v>0</v>
      </c>
      <c r="I1181">
        <f>'Raw counts'!I1181/'Raw counts'!I$1246*10000</f>
        <v>0</v>
      </c>
      <c r="J1181">
        <f>'Raw counts'!J1181/'Raw counts'!J$1246*10000</f>
        <v>0</v>
      </c>
      <c r="K1181">
        <f>'Raw counts'!K1181/'Raw counts'!K$1246*10000</f>
        <v>0</v>
      </c>
      <c r="L1181">
        <f>'Raw counts'!L1181/'Raw counts'!L$1246*10000</f>
        <v>0</v>
      </c>
      <c r="M1181">
        <f>'Raw counts'!M1181/'Raw counts'!M$1246*10000</f>
        <v>0</v>
      </c>
      <c r="N1181">
        <f>'Raw counts'!N1181/'Raw counts'!N$1246*10000</f>
        <v>0</v>
      </c>
      <c r="O1181">
        <f>'Raw counts'!O1181/'Raw counts'!O$1246*10000</f>
        <v>0</v>
      </c>
      <c r="P1181">
        <f>'Raw counts'!P1181/'Raw counts'!P$1246*10000</f>
        <v>0</v>
      </c>
      <c r="Q1181">
        <f>'Raw counts'!Q1181/'Raw counts'!Q$1246*10000</f>
        <v>0</v>
      </c>
      <c r="R1181">
        <f>'Raw counts'!R1181/'Raw counts'!R$1246*10000</f>
        <v>0</v>
      </c>
      <c r="S1181">
        <f>'Raw counts'!S1181/'Raw counts'!S$1246*10000</f>
        <v>0</v>
      </c>
      <c r="T1181">
        <f>'Raw counts'!T1181/'Raw counts'!T$1246*10000</f>
        <v>0</v>
      </c>
      <c r="U1181">
        <f t="shared" si="72"/>
        <v>0</v>
      </c>
      <c r="V1181" t="str">
        <f t="shared" si="73"/>
        <v/>
      </c>
      <c r="W1181">
        <f t="shared" si="74"/>
        <v>0</v>
      </c>
      <c r="X1181">
        <f t="shared" si="75"/>
        <v>0</v>
      </c>
    </row>
    <row r="1182" spans="1:24" x14ac:dyDescent="0.25">
      <c r="A1182">
        <v>10724</v>
      </c>
      <c r="B1182" t="s">
        <v>1206</v>
      </c>
      <c r="C1182">
        <v>57800</v>
      </c>
      <c r="D1182">
        <v>936</v>
      </c>
      <c r="E1182">
        <f>'Raw counts'!E1182/'Raw counts'!E$1246*10000</f>
        <v>0</v>
      </c>
      <c r="F1182">
        <f>'Raw counts'!F1182/'Raw counts'!F$1246*10000</f>
        <v>0</v>
      </c>
      <c r="G1182">
        <f>'Raw counts'!G1182/'Raw counts'!G$1246*10000</f>
        <v>0</v>
      </c>
      <c r="H1182">
        <f>'Raw counts'!H1182/'Raw counts'!H$1246*10000</f>
        <v>0</v>
      </c>
      <c r="I1182">
        <f>'Raw counts'!I1182/'Raw counts'!I$1246*10000</f>
        <v>0</v>
      </c>
      <c r="J1182">
        <f>'Raw counts'!J1182/'Raw counts'!J$1246*10000</f>
        <v>0</v>
      </c>
      <c r="K1182">
        <f>'Raw counts'!K1182/'Raw counts'!K$1246*10000</f>
        <v>0</v>
      </c>
      <c r="L1182">
        <f>'Raw counts'!L1182/'Raw counts'!L$1246*10000</f>
        <v>0</v>
      </c>
      <c r="M1182">
        <f>'Raw counts'!M1182/'Raw counts'!M$1246*10000</f>
        <v>0</v>
      </c>
      <c r="N1182">
        <f>'Raw counts'!N1182/'Raw counts'!N$1246*10000</f>
        <v>0</v>
      </c>
      <c r="O1182">
        <f>'Raw counts'!O1182/'Raw counts'!O$1246*10000</f>
        <v>0</v>
      </c>
      <c r="P1182">
        <f>'Raw counts'!P1182/'Raw counts'!P$1246*10000</f>
        <v>0</v>
      </c>
      <c r="Q1182">
        <f>'Raw counts'!Q1182/'Raw counts'!Q$1246*10000</f>
        <v>0</v>
      </c>
      <c r="R1182">
        <f>'Raw counts'!R1182/'Raw counts'!R$1246*10000</f>
        <v>0</v>
      </c>
      <c r="S1182">
        <f>'Raw counts'!S1182/'Raw counts'!S$1246*10000</f>
        <v>0</v>
      </c>
      <c r="T1182">
        <f>'Raw counts'!T1182/'Raw counts'!T$1246*10000</f>
        <v>0</v>
      </c>
      <c r="U1182">
        <f t="shared" si="72"/>
        <v>0</v>
      </c>
      <c r="V1182" t="str">
        <f t="shared" si="73"/>
        <v/>
      </c>
      <c r="W1182">
        <f t="shared" si="74"/>
        <v>0</v>
      </c>
      <c r="X1182">
        <f t="shared" si="75"/>
        <v>0</v>
      </c>
    </row>
    <row r="1183" spans="1:24" x14ac:dyDescent="0.25">
      <c r="A1183">
        <v>10725</v>
      </c>
      <c r="B1183" t="s">
        <v>1207</v>
      </c>
      <c r="C1183">
        <v>57700</v>
      </c>
      <c r="D1183">
        <v>936</v>
      </c>
      <c r="E1183">
        <f>'Raw counts'!E1183/'Raw counts'!E$1246*10000</f>
        <v>0</v>
      </c>
      <c r="F1183">
        <f>'Raw counts'!F1183/'Raw counts'!F$1246*10000</f>
        <v>0</v>
      </c>
      <c r="G1183">
        <f>'Raw counts'!G1183/'Raw counts'!G$1246*10000</f>
        <v>0</v>
      </c>
      <c r="H1183">
        <f>'Raw counts'!H1183/'Raw counts'!H$1246*10000</f>
        <v>0</v>
      </c>
      <c r="I1183">
        <f>'Raw counts'!I1183/'Raw counts'!I$1246*10000</f>
        <v>0</v>
      </c>
      <c r="J1183">
        <f>'Raw counts'!J1183/'Raw counts'!J$1246*10000</f>
        <v>0</v>
      </c>
      <c r="K1183">
        <f>'Raw counts'!K1183/'Raw counts'!K$1246*10000</f>
        <v>0</v>
      </c>
      <c r="L1183">
        <f>'Raw counts'!L1183/'Raw counts'!L$1246*10000</f>
        <v>0</v>
      </c>
      <c r="M1183">
        <f>'Raw counts'!M1183/'Raw counts'!M$1246*10000</f>
        <v>0</v>
      </c>
      <c r="N1183">
        <f>'Raw counts'!N1183/'Raw counts'!N$1246*10000</f>
        <v>0</v>
      </c>
      <c r="O1183">
        <f>'Raw counts'!O1183/'Raw counts'!O$1246*10000</f>
        <v>0</v>
      </c>
      <c r="P1183">
        <f>'Raw counts'!P1183/'Raw counts'!P$1246*10000</f>
        <v>0</v>
      </c>
      <c r="Q1183">
        <f>'Raw counts'!Q1183/'Raw counts'!Q$1246*10000</f>
        <v>0</v>
      </c>
      <c r="R1183">
        <f>'Raw counts'!R1183/'Raw counts'!R$1246*10000</f>
        <v>0</v>
      </c>
      <c r="S1183">
        <f>'Raw counts'!S1183/'Raw counts'!S$1246*10000</f>
        <v>0</v>
      </c>
      <c r="T1183">
        <f>'Raw counts'!T1183/'Raw counts'!T$1246*10000</f>
        <v>0</v>
      </c>
      <c r="U1183">
        <f t="shared" si="72"/>
        <v>0</v>
      </c>
      <c r="V1183" t="str">
        <f t="shared" si="73"/>
        <v/>
      </c>
      <c r="W1183">
        <f t="shared" si="74"/>
        <v>0</v>
      </c>
      <c r="X1183">
        <f t="shared" si="75"/>
        <v>0</v>
      </c>
    </row>
    <row r="1184" spans="1:24" x14ac:dyDescent="0.25">
      <c r="A1184">
        <v>10726</v>
      </c>
      <c r="B1184" t="s">
        <v>1208</v>
      </c>
      <c r="C1184">
        <v>58300</v>
      </c>
      <c r="D1184">
        <v>944</v>
      </c>
      <c r="E1184">
        <f>'Raw counts'!E1184/'Raw counts'!E$1246*10000</f>
        <v>0</v>
      </c>
      <c r="F1184">
        <f>'Raw counts'!F1184/'Raw counts'!F$1246*10000</f>
        <v>0</v>
      </c>
      <c r="G1184">
        <f>'Raw counts'!G1184/'Raw counts'!G$1246*10000</f>
        <v>0</v>
      </c>
      <c r="H1184">
        <f>'Raw counts'!H1184/'Raw counts'!H$1246*10000</f>
        <v>0</v>
      </c>
      <c r="I1184">
        <f>'Raw counts'!I1184/'Raw counts'!I$1246*10000</f>
        <v>0</v>
      </c>
      <c r="J1184">
        <f>'Raw counts'!J1184/'Raw counts'!J$1246*10000</f>
        <v>0</v>
      </c>
      <c r="K1184">
        <f>'Raw counts'!K1184/'Raw counts'!K$1246*10000</f>
        <v>0</v>
      </c>
      <c r="L1184">
        <f>'Raw counts'!L1184/'Raw counts'!L$1246*10000</f>
        <v>0</v>
      </c>
      <c r="M1184">
        <f>'Raw counts'!M1184/'Raw counts'!M$1246*10000</f>
        <v>0</v>
      </c>
      <c r="N1184">
        <f>'Raw counts'!N1184/'Raw counts'!N$1246*10000</f>
        <v>0</v>
      </c>
      <c r="O1184">
        <f>'Raw counts'!O1184/'Raw counts'!O$1246*10000</f>
        <v>0</v>
      </c>
      <c r="P1184">
        <f>'Raw counts'!P1184/'Raw counts'!P$1246*10000</f>
        <v>0</v>
      </c>
      <c r="Q1184">
        <f>'Raw counts'!Q1184/'Raw counts'!Q$1246*10000</f>
        <v>0</v>
      </c>
      <c r="R1184">
        <f>'Raw counts'!R1184/'Raw counts'!R$1246*10000</f>
        <v>0</v>
      </c>
      <c r="S1184">
        <f>'Raw counts'!S1184/'Raw counts'!S$1246*10000</f>
        <v>0</v>
      </c>
      <c r="T1184">
        <f>'Raw counts'!T1184/'Raw counts'!T$1246*10000</f>
        <v>0</v>
      </c>
      <c r="U1184">
        <f t="shared" si="72"/>
        <v>0</v>
      </c>
      <c r="V1184" t="str">
        <f t="shared" si="73"/>
        <v/>
      </c>
      <c r="W1184">
        <f t="shared" si="74"/>
        <v>0</v>
      </c>
      <c r="X1184">
        <f t="shared" si="75"/>
        <v>0</v>
      </c>
    </row>
    <row r="1185" spans="1:24" x14ac:dyDescent="0.25">
      <c r="A1185">
        <v>10727</v>
      </c>
      <c r="B1185" t="s">
        <v>1209</v>
      </c>
      <c r="C1185">
        <v>58200</v>
      </c>
      <c r="D1185">
        <v>944</v>
      </c>
      <c r="E1185">
        <f>'Raw counts'!E1185/'Raw counts'!E$1246*10000</f>
        <v>0</v>
      </c>
      <c r="F1185">
        <f>'Raw counts'!F1185/'Raw counts'!F$1246*10000</f>
        <v>0</v>
      </c>
      <c r="G1185">
        <f>'Raw counts'!G1185/'Raw counts'!G$1246*10000</f>
        <v>0</v>
      </c>
      <c r="H1185">
        <f>'Raw counts'!H1185/'Raw counts'!H$1246*10000</f>
        <v>0</v>
      </c>
      <c r="I1185">
        <f>'Raw counts'!I1185/'Raw counts'!I$1246*10000</f>
        <v>0</v>
      </c>
      <c r="J1185">
        <f>'Raw counts'!J1185/'Raw counts'!J$1246*10000</f>
        <v>0</v>
      </c>
      <c r="K1185">
        <f>'Raw counts'!K1185/'Raw counts'!K$1246*10000</f>
        <v>0</v>
      </c>
      <c r="L1185">
        <f>'Raw counts'!L1185/'Raw counts'!L$1246*10000</f>
        <v>0</v>
      </c>
      <c r="M1185">
        <f>'Raw counts'!M1185/'Raw counts'!M$1246*10000</f>
        <v>0</v>
      </c>
      <c r="N1185">
        <f>'Raw counts'!N1185/'Raw counts'!N$1246*10000</f>
        <v>0</v>
      </c>
      <c r="O1185">
        <f>'Raw counts'!O1185/'Raw counts'!O$1246*10000</f>
        <v>0</v>
      </c>
      <c r="P1185">
        <f>'Raw counts'!P1185/'Raw counts'!P$1246*10000</f>
        <v>0</v>
      </c>
      <c r="Q1185">
        <f>'Raw counts'!Q1185/'Raw counts'!Q$1246*10000</f>
        <v>0</v>
      </c>
      <c r="R1185">
        <f>'Raw counts'!R1185/'Raw counts'!R$1246*10000</f>
        <v>0</v>
      </c>
      <c r="S1185">
        <f>'Raw counts'!S1185/'Raw counts'!S$1246*10000</f>
        <v>0</v>
      </c>
      <c r="T1185">
        <f>'Raw counts'!T1185/'Raw counts'!T$1246*10000</f>
        <v>0</v>
      </c>
      <c r="U1185">
        <f t="shared" si="72"/>
        <v>0</v>
      </c>
      <c r="V1185" t="str">
        <f t="shared" si="73"/>
        <v/>
      </c>
      <c r="W1185">
        <f t="shared" si="74"/>
        <v>0</v>
      </c>
      <c r="X1185">
        <f t="shared" si="75"/>
        <v>0</v>
      </c>
    </row>
    <row r="1186" spans="1:24" x14ac:dyDescent="0.25">
      <c r="A1186">
        <v>10728</v>
      </c>
      <c r="B1186" t="s">
        <v>1210</v>
      </c>
      <c r="C1186">
        <v>58100</v>
      </c>
      <c r="D1186">
        <v>944</v>
      </c>
      <c r="E1186">
        <f>'Raw counts'!E1186/'Raw counts'!E$1246*10000</f>
        <v>0</v>
      </c>
      <c r="F1186">
        <f>'Raw counts'!F1186/'Raw counts'!F$1246*10000</f>
        <v>0</v>
      </c>
      <c r="G1186">
        <f>'Raw counts'!G1186/'Raw counts'!G$1246*10000</f>
        <v>0</v>
      </c>
      <c r="H1186">
        <f>'Raw counts'!H1186/'Raw counts'!H$1246*10000</f>
        <v>0</v>
      </c>
      <c r="I1186">
        <f>'Raw counts'!I1186/'Raw counts'!I$1246*10000</f>
        <v>0</v>
      </c>
      <c r="J1186">
        <f>'Raw counts'!J1186/'Raw counts'!J$1246*10000</f>
        <v>0</v>
      </c>
      <c r="K1186">
        <f>'Raw counts'!K1186/'Raw counts'!K$1246*10000</f>
        <v>0</v>
      </c>
      <c r="L1186">
        <f>'Raw counts'!L1186/'Raw counts'!L$1246*10000</f>
        <v>0</v>
      </c>
      <c r="M1186">
        <f>'Raw counts'!M1186/'Raw counts'!M$1246*10000</f>
        <v>0</v>
      </c>
      <c r="N1186">
        <f>'Raw counts'!N1186/'Raw counts'!N$1246*10000</f>
        <v>0</v>
      </c>
      <c r="O1186">
        <f>'Raw counts'!O1186/'Raw counts'!O$1246*10000</f>
        <v>0</v>
      </c>
      <c r="P1186">
        <f>'Raw counts'!P1186/'Raw counts'!P$1246*10000</f>
        <v>0</v>
      </c>
      <c r="Q1186">
        <f>'Raw counts'!Q1186/'Raw counts'!Q$1246*10000</f>
        <v>0</v>
      </c>
      <c r="R1186">
        <f>'Raw counts'!R1186/'Raw counts'!R$1246*10000</f>
        <v>0</v>
      </c>
      <c r="S1186">
        <f>'Raw counts'!S1186/'Raw counts'!S$1246*10000</f>
        <v>0</v>
      </c>
      <c r="T1186">
        <f>'Raw counts'!T1186/'Raw counts'!T$1246*10000</f>
        <v>0</v>
      </c>
      <c r="U1186">
        <f t="shared" si="72"/>
        <v>0</v>
      </c>
      <c r="V1186" t="str">
        <f t="shared" si="73"/>
        <v/>
      </c>
      <c r="W1186">
        <f t="shared" si="74"/>
        <v>0</v>
      </c>
      <c r="X1186">
        <f t="shared" si="75"/>
        <v>0</v>
      </c>
    </row>
    <row r="1187" spans="1:24" x14ac:dyDescent="0.25">
      <c r="A1187">
        <v>10729</v>
      </c>
      <c r="B1187" t="s">
        <v>1211</v>
      </c>
      <c r="C1187">
        <v>58700</v>
      </c>
      <c r="D1187">
        <v>951</v>
      </c>
      <c r="E1187">
        <f>'Raw counts'!E1187/'Raw counts'!E$1246*10000</f>
        <v>0</v>
      </c>
      <c r="F1187">
        <f>'Raw counts'!F1187/'Raw counts'!F$1246*10000</f>
        <v>0</v>
      </c>
      <c r="G1187">
        <f>'Raw counts'!G1187/'Raw counts'!G$1246*10000</f>
        <v>0</v>
      </c>
      <c r="H1187">
        <f>'Raw counts'!H1187/'Raw counts'!H$1246*10000</f>
        <v>0</v>
      </c>
      <c r="I1187">
        <f>'Raw counts'!I1187/'Raw counts'!I$1246*10000</f>
        <v>0</v>
      </c>
      <c r="J1187">
        <f>'Raw counts'!J1187/'Raw counts'!J$1246*10000</f>
        <v>0</v>
      </c>
      <c r="K1187">
        <f>'Raw counts'!K1187/'Raw counts'!K$1246*10000</f>
        <v>0</v>
      </c>
      <c r="L1187">
        <f>'Raw counts'!L1187/'Raw counts'!L$1246*10000</f>
        <v>0</v>
      </c>
      <c r="M1187">
        <f>'Raw counts'!M1187/'Raw counts'!M$1246*10000</f>
        <v>0</v>
      </c>
      <c r="N1187">
        <f>'Raw counts'!N1187/'Raw counts'!N$1246*10000</f>
        <v>0</v>
      </c>
      <c r="O1187">
        <f>'Raw counts'!O1187/'Raw counts'!O$1246*10000</f>
        <v>0</v>
      </c>
      <c r="P1187">
        <f>'Raw counts'!P1187/'Raw counts'!P$1246*10000</f>
        <v>0</v>
      </c>
      <c r="Q1187">
        <f>'Raw counts'!Q1187/'Raw counts'!Q$1246*10000</f>
        <v>0</v>
      </c>
      <c r="R1187">
        <f>'Raw counts'!R1187/'Raw counts'!R$1246*10000</f>
        <v>0</v>
      </c>
      <c r="S1187">
        <f>'Raw counts'!S1187/'Raw counts'!S$1246*10000</f>
        <v>0</v>
      </c>
      <c r="T1187">
        <f>'Raw counts'!T1187/'Raw counts'!T$1246*10000</f>
        <v>0</v>
      </c>
      <c r="U1187">
        <f t="shared" si="72"/>
        <v>0</v>
      </c>
      <c r="V1187" t="str">
        <f t="shared" si="73"/>
        <v/>
      </c>
      <c r="W1187">
        <f t="shared" si="74"/>
        <v>0</v>
      </c>
      <c r="X1187">
        <f t="shared" si="75"/>
        <v>0</v>
      </c>
    </row>
    <row r="1188" spans="1:24" x14ac:dyDescent="0.25">
      <c r="A1188">
        <v>10730</v>
      </c>
      <c r="B1188" t="s">
        <v>1212</v>
      </c>
      <c r="C1188">
        <v>58600</v>
      </c>
      <c r="D1188">
        <v>951</v>
      </c>
      <c r="E1188">
        <f>'Raw counts'!E1188/'Raw counts'!E$1246*10000</f>
        <v>0</v>
      </c>
      <c r="F1188">
        <f>'Raw counts'!F1188/'Raw counts'!F$1246*10000</f>
        <v>0</v>
      </c>
      <c r="G1188">
        <f>'Raw counts'!G1188/'Raw counts'!G$1246*10000</f>
        <v>0</v>
      </c>
      <c r="H1188">
        <f>'Raw counts'!H1188/'Raw counts'!H$1246*10000</f>
        <v>0</v>
      </c>
      <c r="I1188">
        <f>'Raw counts'!I1188/'Raw counts'!I$1246*10000</f>
        <v>0</v>
      </c>
      <c r="J1188">
        <f>'Raw counts'!J1188/'Raw counts'!J$1246*10000</f>
        <v>0</v>
      </c>
      <c r="K1188">
        <f>'Raw counts'!K1188/'Raw counts'!K$1246*10000</f>
        <v>0</v>
      </c>
      <c r="L1188">
        <f>'Raw counts'!L1188/'Raw counts'!L$1246*10000</f>
        <v>0</v>
      </c>
      <c r="M1188">
        <f>'Raw counts'!M1188/'Raw counts'!M$1246*10000</f>
        <v>0</v>
      </c>
      <c r="N1188">
        <f>'Raw counts'!N1188/'Raw counts'!N$1246*10000</f>
        <v>0</v>
      </c>
      <c r="O1188">
        <f>'Raw counts'!O1188/'Raw counts'!O$1246*10000</f>
        <v>0</v>
      </c>
      <c r="P1188">
        <f>'Raw counts'!P1188/'Raw counts'!P$1246*10000</f>
        <v>0</v>
      </c>
      <c r="Q1188">
        <f>'Raw counts'!Q1188/'Raw counts'!Q$1246*10000</f>
        <v>0</v>
      </c>
      <c r="R1188">
        <f>'Raw counts'!R1188/'Raw counts'!R$1246*10000</f>
        <v>0</v>
      </c>
      <c r="S1188">
        <f>'Raw counts'!S1188/'Raw counts'!S$1246*10000</f>
        <v>0</v>
      </c>
      <c r="T1188">
        <f>'Raw counts'!T1188/'Raw counts'!T$1246*10000</f>
        <v>0</v>
      </c>
      <c r="U1188">
        <f t="shared" si="72"/>
        <v>0</v>
      </c>
      <c r="V1188" t="str">
        <f t="shared" si="73"/>
        <v/>
      </c>
      <c r="W1188">
        <f t="shared" si="74"/>
        <v>0</v>
      </c>
      <c r="X1188">
        <f t="shared" si="75"/>
        <v>0</v>
      </c>
    </row>
    <row r="1189" spans="1:24" x14ac:dyDescent="0.25">
      <c r="A1189">
        <v>10731</v>
      </c>
      <c r="B1189" t="s">
        <v>1213</v>
      </c>
      <c r="C1189">
        <v>58500</v>
      </c>
      <c r="D1189">
        <v>951</v>
      </c>
      <c r="E1189">
        <f>'Raw counts'!E1189/'Raw counts'!E$1246*10000</f>
        <v>0</v>
      </c>
      <c r="F1189">
        <f>'Raw counts'!F1189/'Raw counts'!F$1246*10000</f>
        <v>0</v>
      </c>
      <c r="G1189">
        <f>'Raw counts'!G1189/'Raw counts'!G$1246*10000</f>
        <v>0</v>
      </c>
      <c r="H1189">
        <f>'Raw counts'!H1189/'Raw counts'!H$1246*10000</f>
        <v>0</v>
      </c>
      <c r="I1189">
        <f>'Raw counts'!I1189/'Raw counts'!I$1246*10000</f>
        <v>0</v>
      </c>
      <c r="J1189">
        <f>'Raw counts'!J1189/'Raw counts'!J$1246*10000</f>
        <v>0</v>
      </c>
      <c r="K1189">
        <f>'Raw counts'!K1189/'Raw counts'!K$1246*10000</f>
        <v>0</v>
      </c>
      <c r="L1189">
        <f>'Raw counts'!L1189/'Raw counts'!L$1246*10000</f>
        <v>0</v>
      </c>
      <c r="M1189">
        <f>'Raw counts'!M1189/'Raw counts'!M$1246*10000</f>
        <v>0</v>
      </c>
      <c r="N1189">
        <f>'Raw counts'!N1189/'Raw counts'!N$1246*10000</f>
        <v>0</v>
      </c>
      <c r="O1189">
        <f>'Raw counts'!O1189/'Raw counts'!O$1246*10000</f>
        <v>0</v>
      </c>
      <c r="P1189">
        <f>'Raw counts'!P1189/'Raw counts'!P$1246*10000</f>
        <v>0</v>
      </c>
      <c r="Q1189">
        <f>'Raw counts'!Q1189/'Raw counts'!Q$1246*10000</f>
        <v>0</v>
      </c>
      <c r="R1189">
        <f>'Raw counts'!R1189/'Raw counts'!R$1246*10000</f>
        <v>0</v>
      </c>
      <c r="S1189">
        <f>'Raw counts'!S1189/'Raw counts'!S$1246*10000</f>
        <v>0</v>
      </c>
      <c r="T1189">
        <f>'Raw counts'!T1189/'Raw counts'!T$1246*10000</f>
        <v>0</v>
      </c>
      <c r="U1189">
        <f t="shared" si="72"/>
        <v>0</v>
      </c>
      <c r="V1189" t="str">
        <f t="shared" si="73"/>
        <v/>
      </c>
      <c r="W1189">
        <f t="shared" si="74"/>
        <v>0</v>
      </c>
      <c r="X1189">
        <f t="shared" si="75"/>
        <v>0</v>
      </c>
    </row>
    <row r="1190" spans="1:24" x14ac:dyDescent="0.25">
      <c r="A1190">
        <v>10732</v>
      </c>
      <c r="B1190" t="s">
        <v>1214</v>
      </c>
      <c r="C1190">
        <v>59100</v>
      </c>
      <c r="D1190">
        <v>957</v>
      </c>
      <c r="E1190">
        <f>'Raw counts'!E1190/'Raw counts'!E$1246*10000</f>
        <v>0</v>
      </c>
      <c r="F1190">
        <f>'Raw counts'!F1190/'Raw counts'!F$1246*10000</f>
        <v>0</v>
      </c>
      <c r="G1190">
        <f>'Raw counts'!G1190/'Raw counts'!G$1246*10000</f>
        <v>0</v>
      </c>
      <c r="H1190">
        <f>'Raw counts'!H1190/'Raw counts'!H$1246*10000</f>
        <v>0</v>
      </c>
      <c r="I1190">
        <f>'Raw counts'!I1190/'Raw counts'!I$1246*10000</f>
        <v>0</v>
      </c>
      <c r="J1190">
        <f>'Raw counts'!J1190/'Raw counts'!J$1246*10000</f>
        <v>0</v>
      </c>
      <c r="K1190">
        <f>'Raw counts'!K1190/'Raw counts'!K$1246*10000</f>
        <v>0</v>
      </c>
      <c r="L1190">
        <f>'Raw counts'!L1190/'Raw counts'!L$1246*10000</f>
        <v>0</v>
      </c>
      <c r="M1190">
        <f>'Raw counts'!M1190/'Raw counts'!M$1246*10000</f>
        <v>0</v>
      </c>
      <c r="N1190">
        <f>'Raw counts'!N1190/'Raw counts'!N$1246*10000</f>
        <v>0</v>
      </c>
      <c r="O1190">
        <f>'Raw counts'!O1190/'Raw counts'!O$1246*10000</f>
        <v>0</v>
      </c>
      <c r="P1190">
        <f>'Raw counts'!P1190/'Raw counts'!P$1246*10000</f>
        <v>0</v>
      </c>
      <c r="Q1190">
        <f>'Raw counts'!Q1190/'Raw counts'!Q$1246*10000</f>
        <v>0</v>
      </c>
      <c r="R1190">
        <f>'Raw counts'!R1190/'Raw counts'!R$1246*10000</f>
        <v>0</v>
      </c>
      <c r="S1190">
        <f>'Raw counts'!S1190/'Raw counts'!S$1246*10000</f>
        <v>0</v>
      </c>
      <c r="T1190">
        <f>'Raw counts'!T1190/'Raw counts'!T$1246*10000</f>
        <v>0</v>
      </c>
      <c r="U1190">
        <f t="shared" si="72"/>
        <v>0</v>
      </c>
      <c r="V1190" t="str">
        <f t="shared" si="73"/>
        <v/>
      </c>
      <c r="W1190">
        <f t="shared" si="74"/>
        <v>0</v>
      </c>
      <c r="X1190">
        <f t="shared" si="75"/>
        <v>0</v>
      </c>
    </row>
    <row r="1191" spans="1:24" x14ac:dyDescent="0.25">
      <c r="A1191">
        <v>10733</v>
      </c>
      <c r="B1191" t="s">
        <v>1215</v>
      </c>
      <c r="C1191">
        <v>59000</v>
      </c>
      <c r="D1191">
        <v>957</v>
      </c>
      <c r="E1191">
        <f>'Raw counts'!E1191/'Raw counts'!E$1246*10000</f>
        <v>0</v>
      </c>
      <c r="F1191">
        <f>'Raw counts'!F1191/'Raw counts'!F$1246*10000</f>
        <v>0</v>
      </c>
      <c r="G1191">
        <f>'Raw counts'!G1191/'Raw counts'!G$1246*10000</f>
        <v>0</v>
      </c>
      <c r="H1191">
        <f>'Raw counts'!H1191/'Raw counts'!H$1246*10000</f>
        <v>0</v>
      </c>
      <c r="I1191">
        <f>'Raw counts'!I1191/'Raw counts'!I$1246*10000</f>
        <v>0</v>
      </c>
      <c r="J1191">
        <f>'Raw counts'!J1191/'Raw counts'!J$1246*10000</f>
        <v>0</v>
      </c>
      <c r="K1191">
        <f>'Raw counts'!K1191/'Raw counts'!K$1246*10000</f>
        <v>0</v>
      </c>
      <c r="L1191">
        <f>'Raw counts'!L1191/'Raw counts'!L$1246*10000</f>
        <v>0</v>
      </c>
      <c r="M1191">
        <f>'Raw counts'!M1191/'Raw counts'!M$1246*10000</f>
        <v>0</v>
      </c>
      <c r="N1191">
        <f>'Raw counts'!N1191/'Raw counts'!N$1246*10000</f>
        <v>0</v>
      </c>
      <c r="O1191">
        <f>'Raw counts'!O1191/'Raw counts'!O$1246*10000</f>
        <v>0</v>
      </c>
      <c r="P1191">
        <f>'Raw counts'!P1191/'Raw counts'!P$1246*10000</f>
        <v>0</v>
      </c>
      <c r="Q1191">
        <f>'Raw counts'!Q1191/'Raw counts'!Q$1246*10000</f>
        <v>0</v>
      </c>
      <c r="R1191">
        <f>'Raw counts'!R1191/'Raw counts'!R$1246*10000</f>
        <v>0</v>
      </c>
      <c r="S1191">
        <f>'Raw counts'!S1191/'Raw counts'!S$1246*10000</f>
        <v>0</v>
      </c>
      <c r="T1191">
        <f>'Raw counts'!T1191/'Raw counts'!T$1246*10000</f>
        <v>0</v>
      </c>
      <c r="U1191">
        <f t="shared" si="72"/>
        <v>0</v>
      </c>
      <c r="V1191" t="str">
        <f t="shared" si="73"/>
        <v/>
      </c>
      <c r="W1191">
        <f t="shared" si="74"/>
        <v>0</v>
      </c>
      <c r="X1191">
        <f t="shared" si="75"/>
        <v>0</v>
      </c>
    </row>
    <row r="1192" spans="1:24" x14ac:dyDescent="0.25">
      <c r="A1192">
        <v>10734</v>
      </c>
      <c r="B1192" t="s">
        <v>1216</v>
      </c>
      <c r="C1192">
        <v>58900</v>
      </c>
      <c r="D1192">
        <v>957</v>
      </c>
      <c r="E1192">
        <f>'Raw counts'!E1192/'Raw counts'!E$1246*10000</f>
        <v>0</v>
      </c>
      <c r="F1192">
        <f>'Raw counts'!F1192/'Raw counts'!F$1246*10000</f>
        <v>0</v>
      </c>
      <c r="G1192">
        <f>'Raw counts'!G1192/'Raw counts'!G$1246*10000</f>
        <v>0</v>
      </c>
      <c r="H1192">
        <f>'Raw counts'!H1192/'Raw counts'!H$1246*10000</f>
        <v>0</v>
      </c>
      <c r="I1192">
        <f>'Raw counts'!I1192/'Raw counts'!I$1246*10000</f>
        <v>0</v>
      </c>
      <c r="J1192">
        <f>'Raw counts'!J1192/'Raw counts'!J$1246*10000</f>
        <v>0</v>
      </c>
      <c r="K1192">
        <f>'Raw counts'!K1192/'Raw counts'!K$1246*10000</f>
        <v>0</v>
      </c>
      <c r="L1192">
        <f>'Raw counts'!L1192/'Raw counts'!L$1246*10000</f>
        <v>0</v>
      </c>
      <c r="M1192">
        <f>'Raw counts'!M1192/'Raw counts'!M$1246*10000</f>
        <v>0</v>
      </c>
      <c r="N1192">
        <f>'Raw counts'!N1192/'Raw counts'!N$1246*10000</f>
        <v>0</v>
      </c>
      <c r="O1192">
        <f>'Raw counts'!O1192/'Raw counts'!O$1246*10000</f>
        <v>0</v>
      </c>
      <c r="P1192">
        <f>'Raw counts'!P1192/'Raw counts'!P$1246*10000</f>
        <v>0</v>
      </c>
      <c r="Q1192">
        <f>'Raw counts'!Q1192/'Raw counts'!Q$1246*10000</f>
        <v>0</v>
      </c>
      <c r="R1192">
        <f>'Raw counts'!R1192/'Raw counts'!R$1246*10000</f>
        <v>0</v>
      </c>
      <c r="S1192">
        <f>'Raw counts'!S1192/'Raw counts'!S$1246*10000</f>
        <v>0</v>
      </c>
      <c r="T1192">
        <f>'Raw counts'!T1192/'Raw counts'!T$1246*10000</f>
        <v>0</v>
      </c>
      <c r="U1192">
        <f t="shared" si="72"/>
        <v>0</v>
      </c>
      <c r="V1192" t="str">
        <f t="shared" si="73"/>
        <v/>
      </c>
      <c r="W1192">
        <f t="shared" si="74"/>
        <v>0</v>
      </c>
      <c r="X1192">
        <f t="shared" si="75"/>
        <v>0</v>
      </c>
    </row>
    <row r="1193" spans="1:24" x14ac:dyDescent="0.25">
      <c r="A1193">
        <v>10735</v>
      </c>
      <c r="B1193" t="s">
        <v>1217</v>
      </c>
      <c r="C1193">
        <v>59500</v>
      </c>
      <c r="D1193">
        <v>968</v>
      </c>
      <c r="E1193">
        <f>'Raw counts'!E1193/'Raw counts'!E$1246*10000</f>
        <v>0</v>
      </c>
      <c r="F1193">
        <f>'Raw counts'!F1193/'Raw counts'!F$1246*10000</f>
        <v>0</v>
      </c>
      <c r="G1193">
        <f>'Raw counts'!G1193/'Raw counts'!G$1246*10000</f>
        <v>0</v>
      </c>
      <c r="H1193">
        <f>'Raw counts'!H1193/'Raw counts'!H$1246*10000</f>
        <v>0</v>
      </c>
      <c r="I1193">
        <f>'Raw counts'!I1193/'Raw counts'!I$1246*10000</f>
        <v>0</v>
      </c>
      <c r="J1193">
        <f>'Raw counts'!J1193/'Raw counts'!J$1246*10000</f>
        <v>0</v>
      </c>
      <c r="K1193">
        <f>'Raw counts'!K1193/'Raw counts'!K$1246*10000</f>
        <v>0</v>
      </c>
      <c r="L1193">
        <f>'Raw counts'!L1193/'Raw counts'!L$1246*10000</f>
        <v>0</v>
      </c>
      <c r="M1193">
        <f>'Raw counts'!M1193/'Raw counts'!M$1246*10000</f>
        <v>0</v>
      </c>
      <c r="N1193">
        <f>'Raw counts'!N1193/'Raw counts'!N$1246*10000</f>
        <v>0</v>
      </c>
      <c r="O1193">
        <f>'Raw counts'!O1193/'Raw counts'!O$1246*10000</f>
        <v>0</v>
      </c>
      <c r="P1193">
        <f>'Raw counts'!P1193/'Raw counts'!P$1246*10000</f>
        <v>0</v>
      </c>
      <c r="Q1193">
        <f>'Raw counts'!Q1193/'Raw counts'!Q$1246*10000</f>
        <v>0</v>
      </c>
      <c r="R1193">
        <f>'Raw counts'!R1193/'Raw counts'!R$1246*10000</f>
        <v>0</v>
      </c>
      <c r="S1193">
        <f>'Raw counts'!S1193/'Raw counts'!S$1246*10000</f>
        <v>0</v>
      </c>
      <c r="T1193">
        <f>'Raw counts'!T1193/'Raw counts'!T$1246*10000</f>
        <v>0</v>
      </c>
      <c r="U1193">
        <f t="shared" si="72"/>
        <v>0</v>
      </c>
      <c r="V1193" t="str">
        <f t="shared" si="73"/>
        <v/>
      </c>
      <c r="W1193">
        <f t="shared" si="74"/>
        <v>0</v>
      </c>
      <c r="X1193">
        <f t="shared" si="75"/>
        <v>0</v>
      </c>
    </row>
    <row r="1194" spans="1:24" x14ac:dyDescent="0.25">
      <c r="A1194">
        <v>10736</v>
      </c>
      <c r="B1194" t="s">
        <v>1218</v>
      </c>
      <c r="C1194">
        <v>59400</v>
      </c>
      <c r="D1194">
        <v>968</v>
      </c>
      <c r="E1194">
        <f>'Raw counts'!E1194/'Raw counts'!E$1246*10000</f>
        <v>0</v>
      </c>
      <c r="F1194">
        <f>'Raw counts'!F1194/'Raw counts'!F$1246*10000</f>
        <v>0</v>
      </c>
      <c r="G1194">
        <f>'Raw counts'!G1194/'Raw counts'!G$1246*10000</f>
        <v>0</v>
      </c>
      <c r="H1194">
        <f>'Raw counts'!H1194/'Raw counts'!H$1246*10000</f>
        <v>0</v>
      </c>
      <c r="I1194">
        <f>'Raw counts'!I1194/'Raw counts'!I$1246*10000</f>
        <v>0</v>
      </c>
      <c r="J1194">
        <f>'Raw counts'!J1194/'Raw counts'!J$1246*10000</f>
        <v>0</v>
      </c>
      <c r="K1194">
        <f>'Raw counts'!K1194/'Raw counts'!K$1246*10000</f>
        <v>0</v>
      </c>
      <c r="L1194">
        <f>'Raw counts'!L1194/'Raw counts'!L$1246*10000</f>
        <v>0</v>
      </c>
      <c r="M1194">
        <f>'Raw counts'!M1194/'Raw counts'!M$1246*10000</f>
        <v>0</v>
      </c>
      <c r="N1194">
        <f>'Raw counts'!N1194/'Raw counts'!N$1246*10000</f>
        <v>0</v>
      </c>
      <c r="O1194">
        <f>'Raw counts'!O1194/'Raw counts'!O$1246*10000</f>
        <v>0</v>
      </c>
      <c r="P1194">
        <f>'Raw counts'!P1194/'Raw counts'!P$1246*10000</f>
        <v>0</v>
      </c>
      <c r="Q1194">
        <f>'Raw counts'!Q1194/'Raw counts'!Q$1246*10000</f>
        <v>0</v>
      </c>
      <c r="R1194">
        <f>'Raw counts'!R1194/'Raw counts'!R$1246*10000</f>
        <v>0</v>
      </c>
      <c r="S1194">
        <f>'Raw counts'!S1194/'Raw counts'!S$1246*10000</f>
        <v>0</v>
      </c>
      <c r="T1194">
        <f>'Raw counts'!T1194/'Raw counts'!T$1246*10000</f>
        <v>0</v>
      </c>
      <c r="U1194">
        <f t="shared" si="72"/>
        <v>0</v>
      </c>
      <c r="V1194" t="str">
        <f t="shared" si="73"/>
        <v/>
      </c>
      <c r="W1194">
        <f t="shared" si="74"/>
        <v>0</v>
      </c>
      <c r="X1194">
        <f t="shared" si="75"/>
        <v>0</v>
      </c>
    </row>
    <row r="1195" spans="1:24" x14ac:dyDescent="0.25">
      <c r="A1195">
        <v>10737</v>
      </c>
      <c r="B1195" t="s">
        <v>1219</v>
      </c>
      <c r="C1195">
        <v>59300</v>
      </c>
      <c r="D1195">
        <v>968</v>
      </c>
      <c r="E1195">
        <f>'Raw counts'!E1195/'Raw counts'!E$1246*10000</f>
        <v>0</v>
      </c>
      <c r="F1195">
        <f>'Raw counts'!F1195/'Raw counts'!F$1246*10000</f>
        <v>0</v>
      </c>
      <c r="G1195">
        <f>'Raw counts'!G1195/'Raw counts'!G$1246*10000</f>
        <v>0</v>
      </c>
      <c r="H1195">
        <f>'Raw counts'!H1195/'Raw counts'!H$1246*10000</f>
        <v>0</v>
      </c>
      <c r="I1195">
        <f>'Raw counts'!I1195/'Raw counts'!I$1246*10000</f>
        <v>0</v>
      </c>
      <c r="J1195">
        <f>'Raw counts'!J1195/'Raw counts'!J$1246*10000</f>
        <v>0</v>
      </c>
      <c r="K1195">
        <f>'Raw counts'!K1195/'Raw counts'!K$1246*10000</f>
        <v>0</v>
      </c>
      <c r="L1195">
        <f>'Raw counts'!L1195/'Raw counts'!L$1246*10000</f>
        <v>0</v>
      </c>
      <c r="M1195">
        <f>'Raw counts'!M1195/'Raw counts'!M$1246*10000</f>
        <v>0</v>
      </c>
      <c r="N1195">
        <f>'Raw counts'!N1195/'Raw counts'!N$1246*10000</f>
        <v>0</v>
      </c>
      <c r="O1195">
        <f>'Raw counts'!O1195/'Raw counts'!O$1246*10000</f>
        <v>0</v>
      </c>
      <c r="P1195">
        <f>'Raw counts'!P1195/'Raw counts'!P$1246*10000</f>
        <v>0</v>
      </c>
      <c r="Q1195">
        <f>'Raw counts'!Q1195/'Raw counts'!Q$1246*10000</f>
        <v>0</v>
      </c>
      <c r="R1195">
        <f>'Raw counts'!R1195/'Raw counts'!R$1246*10000</f>
        <v>0</v>
      </c>
      <c r="S1195">
        <f>'Raw counts'!S1195/'Raw counts'!S$1246*10000</f>
        <v>0</v>
      </c>
      <c r="T1195">
        <f>'Raw counts'!T1195/'Raw counts'!T$1246*10000</f>
        <v>0</v>
      </c>
      <c r="U1195">
        <f t="shared" si="72"/>
        <v>0</v>
      </c>
      <c r="V1195" t="str">
        <f t="shared" si="73"/>
        <v/>
      </c>
      <c r="W1195">
        <f t="shared" si="74"/>
        <v>0</v>
      </c>
      <c r="X1195">
        <f t="shared" si="75"/>
        <v>0</v>
      </c>
    </row>
    <row r="1196" spans="1:24" x14ac:dyDescent="0.25">
      <c r="A1196">
        <v>12993</v>
      </c>
      <c r="B1196" t="s">
        <v>1220</v>
      </c>
      <c r="C1196">
        <v>2701</v>
      </c>
      <c r="D1196">
        <v>453</v>
      </c>
      <c r="E1196">
        <f>'Raw counts'!E1196/'Raw counts'!E$1246*10000</f>
        <v>0</v>
      </c>
      <c r="F1196">
        <f>'Raw counts'!F1196/'Raw counts'!F$1246*10000</f>
        <v>0</v>
      </c>
      <c r="G1196">
        <f>'Raw counts'!G1196/'Raw counts'!G$1246*10000</f>
        <v>0</v>
      </c>
      <c r="H1196">
        <f>'Raw counts'!H1196/'Raw counts'!H$1246*10000</f>
        <v>0</v>
      </c>
      <c r="I1196">
        <f>'Raw counts'!I1196/'Raw counts'!I$1246*10000</f>
        <v>0</v>
      </c>
      <c r="J1196">
        <f>'Raw counts'!J1196/'Raw counts'!J$1246*10000</f>
        <v>0</v>
      </c>
      <c r="K1196">
        <f>'Raw counts'!K1196/'Raw counts'!K$1246*10000</f>
        <v>0</v>
      </c>
      <c r="L1196">
        <f>'Raw counts'!L1196/'Raw counts'!L$1246*10000</f>
        <v>0</v>
      </c>
      <c r="M1196">
        <f>'Raw counts'!M1196/'Raw counts'!M$1246*10000</f>
        <v>0</v>
      </c>
      <c r="N1196">
        <f>'Raw counts'!N1196/'Raw counts'!N$1246*10000</f>
        <v>0</v>
      </c>
      <c r="O1196">
        <f>'Raw counts'!O1196/'Raw counts'!O$1246*10000</f>
        <v>0</v>
      </c>
      <c r="P1196">
        <f>'Raw counts'!P1196/'Raw counts'!P$1246*10000</f>
        <v>0</v>
      </c>
      <c r="Q1196">
        <f>'Raw counts'!Q1196/'Raw counts'!Q$1246*10000</f>
        <v>0</v>
      </c>
      <c r="R1196">
        <f>'Raw counts'!R1196/'Raw counts'!R$1246*10000</f>
        <v>0</v>
      </c>
      <c r="S1196">
        <f>'Raw counts'!S1196/'Raw counts'!S$1246*10000</f>
        <v>0</v>
      </c>
      <c r="T1196">
        <f>'Raw counts'!T1196/'Raw counts'!T$1246*10000</f>
        <v>0</v>
      </c>
      <c r="U1196">
        <f t="shared" si="72"/>
        <v>0</v>
      </c>
      <c r="V1196" t="str">
        <f t="shared" si="73"/>
        <v/>
      </c>
      <c r="W1196">
        <f t="shared" si="74"/>
        <v>0</v>
      </c>
      <c r="X1196">
        <f t="shared" si="75"/>
        <v>0</v>
      </c>
    </row>
    <row r="1197" spans="1:24" x14ac:dyDescent="0.25">
      <c r="A1197">
        <v>12994</v>
      </c>
      <c r="B1197" t="s">
        <v>1221</v>
      </c>
      <c r="C1197">
        <v>2702</v>
      </c>
      <c r="D1197">
        <v>453</v>
      </c>
      <c r="E1197">
        <f>'Raw counts'!E1197/'Raw counts'!E$1246*10000</f>
        <v>0</v>
      </c>
      <c r="F1197">
        <f>'Raw counts'!F1197/'Raw counts'!F$1246*10000</f>
        <v>0</v>
      </c>
      <c r="G1197">
        <f>'Raw counts'!G1197/'Raw counts'!G$1246*10000</f>
        <v>0</v>
      </c>
      <c r="H1197">
        <f>'Raw counts'!H1197/'Raw counts'!H$1246*10000</f>
        <v>0</v>
      </c>
      <c r="I1197">
        <f>'Raw counts'!I1197/'Raw counts'!I$1246*10000</f>
        <v>0</v>
      </c>
      <c r="J1197">
        <f>'Raw counts'!J1197/'Raw counts'!J$1246*10000</f>
        <v>0</v>
      </c>
      <c r="K1197">
        <f>'Raw counts'!K1197/'Raw counts'!K$1246*10000</f>
        <v>0</v>
      </c>
      <c r="L1197">
        <f>'Raw counts'!L1197/'Raw counts'!L$1246*10000</f>
        <v>0</v>
      </c>
      <c r="M1197">
        <f>'Raw counts'!M1197/'Raw counts'!M$1246*10000</f>
        <v>0</v>
      </c>
      <c r="N1197">
        <f>'Raw counts'!N1197/'Raw counts'!N$1246*10000</f>
        <v>0</v>
      </c>
      <c r="O1197">
        <f>'Raw counts'!O1197/'Raw counts'!O$1246*10000</f>
        <v>0</v>
      </c>
      <c r="P1197">
        <f>'Raw counts'!P1197/'Raw counts'!P$1246*10000</f>
        <v>0</v>
      </c>
      <c r="Q1197">
        <f>'Raw counts'!Q1197/'Raw counts'!Q$1246*10000</f>
        <v>0</v>
      </c>
      <c r="R1197">
        <f>'Raw counts'!R1197/'Raw counts'!R$1246*10000</f>
        <v>0</v>
      </c>
      <c r="S1197">
        <f>'Raw counts'!S1197/'Raw counts'!S$1246*10000</f>
        <v>0</v>
      </c>
      <c r="T1197">
        <f>'Raw counts'!T1197/'Raw counts'!T$1246*10000</f>
        <v>0</v>
      </c>
      <c r="U1197">
        <f t="shared" si="72"/>
        <v>0</v>
      </c>
      <c r="V1197" t="str">
        <f t="shared" si="73"/>
        <v/>
      </c>
      <c r="W1197">
        <f t="shared" si="74"/>
        <v>0</v>
      </c>
      <c r="X1197">
        <f t="shared" si="75"/>
        <v>0</v>
      </c>
    </row>
    <row r="1198" spans="1:24" x14ac:dyDescent="0.25">
      <c r="A1198">
        <v>12995</v>
      </c>
      <c r="B1198" t="s">
        <v>1222</v>
      </c>
      <c r="C1198">
        <v>2703</v>
      </c>
      <c r="D1198">
        <v>453</v>
      </c>
      <c r="E1198">
        <f>'Raw counts'!E1198/'Raw counts'!E$1246*10000</f>
        <v>0</v>
      </c>
      <c r="F1198">
        <f>'Raw counts'!F1198/'Raw counts'!F$1246*10000</f>
        <v>0</v>
      </c>
      <c r="G1198">
        <f>'Raw counts'!G1198/'Raw counts'!G$1246*10000</f>
        <v>0</v>
      </c>
      <c r="H1198">
        <f>'Raw counts'!H1198/'Raw counts'!H$1246*10000</f>
        <v>0</v>
      </c>
      <c r="I1198">
        <f>'Raw counts'!I1198/'Raw counts'!I$1246*10000</f>
        <v>0</v>
      </c>
      <c r="J1198">
        <f>'Raw counts'!J1198/'Raw counts'!J$1246*10000</f>
        <v>0</v>
      </c>
      <c r="K1198">
        <f>'Raw counts'!K1198/'Raw counts'!K$1246*10000</f>
        <v>0</v>
      </c>
      <c r="L1198">
        <f>'Raw counts'!L1198/'Raw counts'!L$1246*10000</f>
        <v>0</v>
      </c>
      <c r="M1198">
        <f>'Raw counts'!M1198/'Raw counts'!M$1246*10000</f>
        <v>0</v>
      </c>
      <c r="N1198">
        <f>'Raw counts'!N1198/'Raw counts'!N$1246*10000</f>
        <v>0</v>
      </c>
      <c r="O1198">
        <f>'Raw counts'!O1198/'Raw counts'!O$1246*10000</f>
        <v>0</v>
      </c>
      <c r="P1198">
        <f>'Raw counts'!P1198/'Raw counts'!P$1246*10000</f>
        <v>0</v>
      </c>
      <c r="Q1198">
        <f>'Raw counts'!Q1198/'Raw counts'!Q$1246*10000</f>
        <v>0</v>
      </c>
      <c r="R1198">
        <f>'Raw counts'!R1198/'Raw counts'!R$1246*10000</f>
        <v>0</v>
      </c>
      <c r="S1198">
        <f>'Raw counts'!S1198/'Raw counts'!S$1246*10000</f>
        <v>0</v>
      </c>
      <c r="T1198">
        <f>'Raw counts'!T1198/'Raw counts'!T$1246*10000</f>
        <v>0</v>
      </c>
      <c r="U1198">
        <f t="shared" si="72"/>
        <v>0</v>
      </c>
      <c r="V1198" t="str">
        <f t="shared" si="73"/>
        <v/>
      </c>
      <c r="W1198">
        <f t="shared" si="74"/>
        <v>0</v>
      </c>
      <c r="X1198">
        <f t="shared" si="75"/>
        <v>0</v>
      </c>
    </row>
    <row r="1199" spans="1:24" x14ac:dyDescent="0.25">
      <c r="A1199">
        <v>12996</v>
      </c>
      <c r="B1199" t="s">
        <v>1223</v>
      </c>
      <c r="C1199">
        <v>2704</v>
      </c>
      <c r="D1199">
        <v>453</v>
      </c>
      <c r="E1199">
        <f>'Raw counts'!E1199/'Raw counts'!E$1246*10000</f>
        <v>0</v>
      </c>
      <c r="F1199">
        <f>'Raw counts'!F1199/'Raw counts'!F$1246*10000</f>
        <v>0</v>
      </c>
      <c r="G1199">
        <f>'Raw counts'!G1199/'Raw counts'!G$1246*10000</f>
        <v>0</v>
      </c>
      <c r="H1199">
        <f>'Raw counts'!H1199/'Raw counts'!H$1246*10000</f>
        <v>0</v>
      </c>
      <c r="I1199">
        <f>'Raw counts'!I1199/'Raw counts'!I$1246*10000</f>
        <v>0</v>
      </c>
      <c r="J1199">
        <f>'Raw counts'!J1199/'Raw counts'!J$1246*10000</f>
        <v>0</v>
      </c>
      <c r="K1199">
        <f>'Raw counts'!K1199/'Raw counts'!K$1246*10000</f>
        <v>0</v>
      </c>
      <c r="L1199">
        <f>'Raw counts'!L1199/'Raw counts'!L$1246*10000</f>
        <v>0</v>
      </c>
      <c r="M1199">
        <f>'Raw counts'!M1199/'Raw counts'!M$1246*10000</f>
        <v>0</v>
      </c>
      <c r="N1199">
        <f>'Raw counts'!N1199/'Raw counts'!N$1246*10000</f>
        <v>0</v>
      </c>
      <c r="O1199">
        <f>'Raw counts'!O1199/'Raw counts'!O$1246*10000</f>
        <v>0</v>
      </c>
      <c r="P1199">
        <f>'Raw counts'!P1199/'Raw counts'!P$1246*10000</f>
        <v>0</v>
      </c>
      <c r="Q1199">
        <f>'Raw counts'!Q1199/'Raw counts'!Q$1246*10000</f>
        <v>0</v>
      </c>
      <c r="R1199">
        <f>'Raw counts'!R1199/'Raw counts'!R$1246*10000</f>
        <v>0</v>
      </c>
      <c r="S1199">
        <f>'Raw counts'!S1199/'Raw counts'!S$1246*10000</f>
        <v>0</v>
      </c>
      <c r="T1199">
        <f>'Raw counts'!T1199/'Raw counts'!T$1246*10000</f>
        <v>0</v>
      </c>
      <c r="U1199">
        <f t="shared" si="72"/>
        <v>0</v>
      </c>
      <c r="V1199" t="str">
        <f t="shared" si="73"/>
        <v/>
      </c>
      <c r="W1199">
        <f t="shared" si="74"/>
        <v>0</v>
      </c>
      <c r="X1199">
        <f t="shared" si="75"/>
        <v>0</v>
      </c>
    </row>
    <row r="1200" spans="1:24" x14ac:dyDescent="0.25">
      <c r="A1200">
        <v>12997</v>
      </c>
      <c r="B1200" t="s">
        <v>1224</v>
      </c>
      <c r="C1200">
        <v>2705</v>
      </c>
      <c r="D1200">
        <v>453</v>
      </c>
      <c r="E1200">
        <f>'Raw counts'!E1200/'Raw counts'!E$1246*10000</f>
        <v>0</v>
      </c>
      <c r="F1200">
        <f>'Raw counts'!F1200/'Raw counts'!F$1246*10000</f>
        <v>0</v>
      </c>
      <c r="G1200">
        <f>'Raw counts'!G1200/'Raw counts'!G$1246*10000</f>
        <v>0</v>
      </c>
      <c r="H1200">
        <f>'Raw counts'!H1200/'Raw counts'!H$1246*10000</f>
        <v>0</v>
      </c>
      <c r="I1200">
        <f>'Raw counts'!I1200/'Raw counts'!I$1246*10000</f>
        <v>0</v>
      </c>
      <c r="J1200">
        <f>'Raw counts'!J1200/'Raw counts'!J$1246*10000</f>
        <v>0</v>
      </c>
      <c r="K1200">
        <f>'Raw counts'!K1200/'Raw counts'!K$1246*10000</f>
        <v>0</v>
      </c>
      <c r="L1200">
        <f>'Raw counts'!L1200/'Raw counts'!L$1246*10000</f>
        <v>0</v>
      </c>
      <c r="M1200">
        <f>'Raw counts'!M1200/'Raw counts'!M$1246*10000</f>
        <v>0</v>
      </c>
      <c r="N1200">
        <f>'Raw counts'!N1200/'Raw counts'!N$1246*10000</f>
        <v>0</v>
      </c>
      <c r="O1200">
        <f>'Raw counts'!O1200/'Raw counts'!O$1246*10000</f>
        <v>0</v>
      </c>
      <c r="P1200">
        <f>'Raw counts'!P1200/'Raw counts'!P$1246*10000</f>
        <v>0</v>
      </c>
      <c r="Q1200">
        <f>'Raw counts'!Q1200/'Raw counts'!Q$1246*10000</f>
        <v>0</v>
      </c>
      <c r="R1200">
        <f>'Raw counts'!R1200/'Raw counts'!R$1246*10000</f>
        <v>0</v>
      </c>
      <c r="S1200">
        <f>'Raw counts'!S1200/'Raw counts'!S$1246*10000</f>
        <v>0</v>
      </c>
      <c r="T1200">
        <f>'Raw counts'!T1200/'Raw counts'!T$1246*10000</f>
        <v>0</v>
      </c>
      <c r="U1200">
        <f t="shared" si="72"/>
        <v>0</v>
      </c>
      <c r="V1200" t="str">
        <f t="shared" si="73"/>
        <v/>
      </c>
      <c r="W1200">
        <f t="shared" si="74"/>
        <v>0</v>
      </c>
      <c r="X1200">
        <f t="shared" si="75"/>
        <v>0</v>
      </c>
    </row>
    <row r="1201" spans="1:24" x14ac:dyDescent="0.25">
      <c r="A1201">
        <v>12998</v>
      </c>
      <c r="B1201" t="s">
        <v>1225</v>
      </c>
      <c r="C1201">
        <v>2706</v>
      </c>
      <c r="D1201">
        <v>453</v>
      </c>
      <c r="E1201">
        <f>'Raw counts'!E1201/'Raw counts'!E$1246*10000</f>
        <v>0</v>
      </c>
      <c r="F1201">
        <f>'Raw counts'!F1201/'Raw counts'!F$1246*10000</f>
        <v>0</v>
      </c>
      <c r="G1201">
        <f>'Raw counts'!G1201/'Raw counts'!G$1246*10000</f>
        <v>0</v>
      </c>
      <c r="H1201">
        <f>'Raw counts'!H1201/'Raw counts'!H$1246*10000</f>
        <v>0</v>
      </c>
      <c r="I1201">
        <f>'Raw counts'!I1201/'Raw counts'!I$1246*10000</f>
        <v>0</v>
      </c>
      <c r="J1201">
        <f>'Raw counts'!J1201/'Raw counts'!J$1246*10000</f>
        <v>0</v>
      </c>
      <c r="K1201">
        <f>'Raw counts'!K1201/'Raw counts'!K$1246*10000</f>
        <v>0</v>
      </c>
      <c r="L1201">
        <f>'Raw counts'!L1201/'Raw counts'!L$1246*10000</f>
        <v>0</v>
      </c>
      <c r="M1201">
        <f>'Raw counts'!M1201/'Raw counts'!M$1246*10000</f>
        <v>0</v>
      </c>
      <c r="N1201">
        <f>'Raw counts'!N1201/'Raw counts'!N$1246*10000</f>
        <v>0</v>
      </c>
      <c r="O1201">
        <f>'Raw counts'!O1201/'Raw counts'!O$1246*10000</f>
        <v>0</v>
      </c>
      <c r="P1201">
        <f>'Raw counts'!P1201/'Raw counts'!P$1246*10000</f>
        <v>0</v>
      </c>
      <c r="Q1201">
        <f>'Raw counts'!Q1201/'Raw counts'!Q$1246*10000</f>
        <v>0</v>
      </c>
      <c r="R1201">
        <f>'Raw counts'!R1201/'Raw counts'!R$1246*10000</f>
        <v>0</v>
      </c>
      <c r="S1201">
        <f>'Raw counts'!S1201/'Raw counts'!S$1246*10000</f>
        <v>0</v>
      </c>
      <c r="T1201">
        <f>'Raw counts'!T1201/'Raw counts'!T$1246*10000</f>
        <v>0</v>
      </c>
      <c r="U1201">
        <f t="shared" si="72"/>
        <v>0</v>
      </c>
      <c r="V1201" t="str">
        <f t="shared" si="73"/>
        <v/>
      </c>
      <c r="W1201">
        <f t="shared" si="74"/>
        <v>0</v>
      </c>
      <c r="X1201">
        <f t="shared" si="75"/>
        <v>0</v>
      </c>
    </row>
    <row r="1202" spans="1:24" x14ac:dyDescent="0.25">
      <c r="A1202">
        <v>2375</v>
      </c>
      <c r="B1202" t="s">
        <v>1226</v>
      </c>
      <c r="C1202">
        <v>37600</v>
      </c>
      <c r="D1202">
        <v>1080</v>
      </c>
      <c r="E1202">
        <f>'Raw counts'!E1202/'Raw counts'!E$1246*10000</f>
        <v>0</v>
      </c>
      <c r="F1202">
        <f>'Raw counts'!F1202/'Raw counts'!F$1246*10000</f>
        <v>0</v>
      </c>
      <c r="G1202">
        <f>'Raw counts'!G1202/'Raw counts'!G$1246*10000</f>
        <v>0</v>
      </c>
      <c r="H1202">
        <f>'Raw counts'!H1202/'Raw counts'!H$1246*10000</f>
        <v>0</v>
      </c>
      <c r="I1202">
        <f>'Raw counts'!I1202/'Raw counts'!I$1246*10000</f>
        <v>0</v>
      </c>
      <c r="J1202">
        <f>'Raw counts'!J1202/'Raw counts'!J$1246*10000</f>
        <v>0</v>
      </c>
      <c r="K1202">
        <f>'Raw counts'!K1202/'Raw counts'!K$1246*10000</f>
        <v>0</v>
      </c>
      <c r="L1202">
        <f>'Raw counts'!L1202/'Raw counts'!L$1246*10000</f>
        <v>0</v>
      </c>
      <c r="M1202">
        <f>'Raw counts'!M1202/'Raw counts'!M$1246*10000</f>
        <v>0</v>
      </c>
      <c r="N1202">
        <f>'Raw counts'!N1202/'Raw counts'!N$1246*10000</f>
        <v>0</v>
      </c>
      <c r="O1202">
        <f>'Raw counts'!O1202/'Raw counts'!O$1246*10000</f>
        <v>0</v>
      </c>
      <c r="P1202">
        <f>'Raw counts'!P1202/'Raw counts'!P$1246*10000</f>
        <v>0</v>
      </c>
      <c r="Q1202">
        <f>'Raw counts'!Q1202/'Raw counts'!Q$1246*10000</f>
        <v>0</v>
      </c>
      <c r="R1202">
        <f>'Raw counts'!R1202/'Raw counts'!R$1246*10000</f>
        <v>0</v>
      </c>
      <c r="S1202">
        <f>'Raw counts'!S1202/'Raw counts'!S$1246*10000</f>
        <v>0</v>
      </c>
      <c r="T1202">
        <f>'Raw counts'!T1202/'Raw counts'!T$1246*10000</f>
        <v>0</v>
      </c>
      <c r="U1202">
        <f t="shared" si="72"/>
        <v>0</v>
      </c>
      <c r="V1202" t="str">
        <f t="shared" si="73"/>
        <v/>
      </c>
      <c r="W1202">
        <f t="shared" si="74"/>
        <v>0</v>
      </c>
      <c r="X1202">
        <f t="shared" si="75"/>
        <v>0</v>
      </c>
    </row>
    <row r="1203" spans="1:24" x14ac:dyDescent="0.25">
      <c r="A1203">
        <v>2382</v>
      </c>
      <c r="B1203" t="s">
        <v>488</v>
      </c>
      <c r="C1203">
        <v>37700</v>
      </c>
      <c r="D1203">
        <v>2375</v>
      </c>
      <c r="E1203">
        <f>'Raw counts'!E1203/'Raw counts'!E$1246*10000</f>
        <v>33.07414682721533</v>
      </c>
      <c r="F1203">
        <f>'Raw counts'!F1203/'Raw counts'!F$1246*10000</f>
        <v>38.553195146216474</v>
      </c>
      <c r="G1203">
        <f>'Raw counts'!G1203/'Raw counts'!G$1246*10000</f>
        <v>45.983999571549923</v>
      </c>
      <c r="H1203">
        <f>'Raw counts'!H1203/'Raw counts'!H$1246*10000</f>
        <v>63.650510265627645</v>
      </c>
      <c r="I1203">
        <f>'Raw counts'!I1203/'Raw counts'!I$1246*10000</f>
        <v>35.030339932167756</v>
      </c>
      <c r="J1203">
        <f>'Raw counts'!J1203/'Raw counts'!J$1246*10000</f>
        <v>65.445167222818881</v>
      </c>
      <c r="K1203">
        <f>'Raw counts'!K1203/'Raw counts'!K$1246*10000</f>
        <v>26.631010084127251</v>
      </c>
      <c r="L1203">
        <f>'Raw counts'!L1203/'Raw counts'!L$1246*10000</f>
        <v>81.483802957349212</v>
      </c>
      <c r="M1203">
        <f>'Raw counts'!M1203/'Raw counts'!M$1246*10000</f>
        <v>81.599041134543782</v>
      </c>
      <c r="N1203">
        <f>'Raw counts'!N1203/'Raw counts'!N$1246*10000</f>
        <v>82.622275322915982</v>
      </c>
      <c r="O1203">
        <f>'Raw counts'!O1203/'Raw counts'!O$1246*10000</f>
        <v>44.634607205730354</v>
      </c>
      <c r="P1203">
        <f>'Raw counts'!P1203/'Raw counts'!P$1246*10000</f>
        <v>45.713887596388076</v>
      </c>
      <c r="Q1203">
        <f>'Raw counts'!Q1203/'Raw counts'!Q$1246*10000</f>
        <v>60.968369087432052</v>
      </c>
      <c r="R1203">
        <f>'Raw counts'!R1203/'Raw counts'!R$1246*10000</f>
        <v>28.743527314054234</v>
      </c>
      <c r="S1203">
        <f>'Raw counts'!S1203/'Raw counts'!S$1246*10000</f>
        <v>47.792004846576965</v>
      </c>
      <c r="T1203">
        <f>'Raw counts'!T1203/'Raw counts'!T$1246*10000</f>
        <v>57.836453826059241</v>
      </c>
      <c r="U1203">
        <f t="shared" si="72"/>
        <v>1</v>
      </c>
      <c r="V1203">
        <f t="shared" si="73"/>
        <v>0.43977913652132705</v>
      </c>
      <c r="W1203">
        <f t="shared" si="74"/>
        <v>55.407348846453218</v>
      </c>
      <c r="X1203">
        <f t="shared" si="75"/>
        <v>47.61480831270682</v>
      </c>
    </row>
    <row r="1204" spans="1:24" x14ac:dyDescent="0.25">
      <c r="A1204">
        <v>2391</v>
      </c>
      <c r="B1204" t="s">
        <v>1227</v>
      </c>
      <c r="C1204">
        <v>37800</v>
      </c>
      <c r="D1204">
        <v>2382</v>
      </c>
      <c r="E1204">
        <f>'Raw counts'!E1204/'Raw counts'!E$1246*10000</f>
        <v>0</v>
      </c>
      <c r="F1204">
        <f>'Raw counts'!F1204/'Raw counts'!F$1246*10000</f>
        <v>0</v>
      </c>
      <c r="G1204">
        <f>'Raw counts'!G1204/'Raw counts'!G$1246*10000</f>
        <v>0</v>
      </c>
      <c r="H1204">
        <f>'Raw counts'!H1204/'Raw counts'!H$1246*10000</f>
        <v>0</v>
      </c>
      <c r="I1204">
        <f>'Raw counts'!I1204/'Raw counts'!I$1246*10000</f>
        <v>0</v>
      </c>
      <c r="J1204">
        <f>'Raw counts'!J1204/'Raw counts'!J$1246*10000</f>
        <v>0</v>
      </c>
      <c r="K1204">
        <f>'Raw counts'!K1204/'Raw counts'!K$1246*10000</f>
        <v>0</v>
      </c>
      <c r="L1204">
        <f>'Raw counts'!L1204/'Raw counts'!L$1246*10000</f>
        <v>0</v>
      </c>
      <c r="M1204">
        <f>'Raw counts'!M1204/'Raw counts'!M$1246*10000</f>
        <v>0</v>
      </c>
      <c r="N1204">
        <f>'Raw counts'!N1204/'Raw counts'!N$1246*10000</f>
        <v>0</v>
      </c>
      <c r="O1204">
        <f>'Raw counts'!O1204/'Raw counts'!O$1246*10000</f>
        <v>0</v>
      </c>
      <c r="P1204">
        <f>'Raw counts'!P1204/'Raw counts'!P$1246*10000</f>
        <v>0</v>
      </c>
      <c r="Q1204">
        <f>'Raw counts'!Q1204/'Raw counts'!Q$1246*10000</f>
        <v>0</v>
      </c>
      <c r="R1204">
        <f>'Raw counts'!R1204/'Raw counts'!R$1246*10000</f>
        <v>0</v>
      </c>
      <c r="S1204">
        <f>'Raw counts'!S1204/'Raw counts'!S$1246*10000</f>
        <v>0</v>
      </c>
      <c r="T1204">
        <f>'Raw counts'!T1204/'Raw counts'!T$1246*10000</f>
        <v>0</v>
      </c>
      <c r="U1204">
        <f t="shared" si="72"/>
        <v>0</v>
      </c>
      <c r="V1204" t="str">
        <f t="shared" si="73"/>
        <v/>
      </c>
      <c r="W1204">
        <f t="shared" si="74"/>
        <v>0</v>
      </c>
      <c r="X1204">
        <f t="shared" si="75"/>
        <v>0</v>
      </c>
    </row>
    <row r="1205" spans="1:24" x14ac:dyDescent="0.25">
      <c r="A1205">
        <v>2399</v>
      </c>
      <c r="B1205" t="s">
        <v>1228</v>
      </c>
      <c r="C1205">
        <v>37900</v>
      </c>
      <c r="D1205">
        <v>2382</v>
      </c>
      <c r="E1205">
        <f>'Raw counts'!E1205/'Raw counts'!E$1246*10000</f>
        <v>0</v>
      </c>
      <c r="F1205">
        <f>'Raw counts'!F1205/'Raw counts'!F$1246*10000</f>
        <v>0</v>
      </c>
      <c r="G1205">
        <f>'Raw counts'!G1205/'Raw counts'!G$1246*10000</f>
        <v>0</v>
      </c>
      <c r="H1205">
        <f>'Raw counts'!H1205/'Raw counts'!H$1246*10000</f>
        <v>0</v>
      </c>
      <c r="I1205">
        <f>'Raw counts'!I1205/'Raw counts'!I$1246*10000</f>
        <v>0</v>
      </c>
      <c r="J1205">
        <f>'Raw counts'!J1205/'Raw counts'!J$1246*10000</f>
        <v>0</v>
      </c>
      <c r="K1205">
        <f>'Raw counts'!K1205/'Raw counts'!K$1246*10000</f>
        <v>0</v>
      </c>
      <c r="L1205">
        <f>'Raw counts'!L1205/'Raw counts'!L$1246*10000</f>
        <v>0</v>
      </c>
      <c r="M1205">
        <f>'Raw counts'!M1205/'Raw counts'!M$1246*10000</f>
        <v>0</v>
      </c>
      <c r="N1205">
        <f>'Raw counts'!N1205/'Raw counts'!N$1246*10000</f>
        <v>0</v>
      </c>
      <c r="O1205">
        <f>'Raw counts'!O1205/'Raw counts'!O$1246*10000</f>
        <v>0</v>
      </c>
      <c r="P1205">
        <f>'Raw counts'!P1205/'Raw counts'!P$1246*10000</f>
        <v>0</v>
      </c>
      <c r="Q1205">
        <f>'Raw counts'!Q1205/'Raw counts'!Q$1246*10000</f>
        <v>0</v>
      </c>
      <c r="R1205">
        <f>'Raw counts'!R1205/'Raw counts'!R$1246*10000</f>
        <v>0</v>
      </c>
      <c r="S1205">
        <f>'Raw counts'!S1205/'Raw counts'!S$1246*10000</f>
        <v>0</v>
      </c>
      <c r="T1205">
        <f>'Raw counts'!T1205/'Raw counts'!T$1246*10000</f>
        <v>0</v>
      </c>
      <c r="U1205">
        <f t="shared" si="72"/>
        <v>0</v>
      </c>
      <c r="V1205" t="str">
        <f t="shared" si="73"/>
        <v/>
      </c>
      <c r="W1205">
        <f t="shared" si="74"/>
        <v>0</v>
      </c>
      <c r="X1205">
        <f t="shared" si="75"/>
        <v>0</v>
      </c>
    </row>
    <row r="1206" spans="1:24" x14ac:dyDescent="0.25">
      <c r="A1206">
        <v>2407</v>
      </c>
      <c r="B1206" t="s">
        <v>1229</v>
      </c>
      <c r="C1206">
        <v>38000</v>
      </c>
      <c r="D1206">
        <v>2382</v>
      </c>
      <c r="E1206">
        <f>'Raw counts'!E1206/'Raw counts'!E$1246*10000</f>
        <v>0</v>
      </c>
      <c r="F1206">
        <f>'Raw counts'!F1206/'Raw counts'!F$1246*10000</f>
        <v>0</v>
      </c>
      <c r="G1206">
        <f>'Raw counts'!G1206/'Raw counts'!G$1246*10000</f>
        <v>0</v>
      </c>
      <c r="H1206">
        <f>'Raw counts'!H1206/'Raw counts'!H$1246*10000</f>
        <v>0</v>
      </c>
      <c r="I1206">
        <f>'Raw counts'!I1206/'Raw counts'!I$1246*10000</f>
        <v>0</v>
      </c>
      <c r="J1206">
        <f>'Raw counts'!J1206/'Raw counts'!J$1246*10000</f>
        <v>0</v>
      </c>
      <c r="K1206">
        <f>'Raw counts'!K1206/'Raw counts'!K$1246*10000</f>
        <v>0</v>
      </c>
      <c r="L1206">
        <f>'Raw counts'!L1206/'Raw counts'!L$1246*10000</f>
        <v>0</v>
      </c>
      <c r="M1206">
        <f>'Raw counts'!M1206/'Raw counts'!M$1246*10000</f>
        <v>0</v>
      </c>
      <c r="N1206">
        <f>'Raw counts'!N1206/'Raw counts'!N$1246*10000</f>
        <v>0</v>
      </c>
      <c r="O1206">
        <f>'Raw counts'!O1206/'Raw counts'!O$1246*10000</f>
        <v>0</v>
      </c>
      <c r="P1206">
        <f>'Raw counts'!P1206/'Raw counts'!P$1246*10000</f>
        <v>0</v>
      </c>
      <c r="Q1206">
        <f>'Raw counts'!Q1206/'Raw counts'!Q$1246*10000</f>
        <v>0</v>
      </c>
      <c r="R1206">
        <f>'Raw counts'!R1206/'Raw counts'!R$1246*10000</f>
        <v>0</v>
      </c>
      <c r="S1206">
        <f>'Raw counts'!S1206/'Raw counts'!S$1246*10000</f>
        <v>0</v>
      </c>
      <c r="T1206">
        <f>'Raw counts'!T1206/'Raw counts'!T$1246*10000</f>
        <v>0</v>
      </c>
      <c r="U1206">
        <f t="shared" si="72"/>
        <v>0</v>
      </c>
      <c r="V1206" t="str">
        <f t="shared" si="73"/>
        <v/>
      </c>
      <c r="W1206">
        <f t="shared" si="74"/>
        <v>0</v>
      </c>
      <c r="X1206">
        <f t="shared" si="75"/>
        <v>0</v>
      </c>
    </row>
    <row r="1207" spans="1:24" x14ac:dyDescent="0.25">
      <c r="A1207">
        <v>2415</v>
      </c>
      <c r="B1207" t="s">
        <v>1230</v>
      </c>
      <c r="C1207">
        <v>38100</v>
      </c>
      <c r="D1207">
        <v>2382</v>
      </c>
      <c r="E1207">
        <f>'Raw counts'!E1207/'Raw counts'!E$1246*10000</f>
        <v>0</v>
      </c>
      <c r="F1207">
        <f>'Raw counts'!F1207/'Raw counts'!F$1246*10000</f>
        <v>0</v>
      </c>
      <c r="G1207">
        <f>'Raw counts'!G1207/'Raw counts'!G$1246*10000</f>
        <v>0</v>
      </c>
      <c r="H1207">
        <f>'Raw counts'!H1207/'Raw counts'!H$1246*10000</f>
        <v>0</v>
      </c>
      <c r="I1207">
        <f>'Raw counts'!I1207/'Raw counts'!I$1246*10000</f>
        <v>0</v>
      </c>
      <c r="J1207">
        <f>'Raw counts'!J1207/'Raw counts'!J$1246*10000</f>
        <v>0</v>
      </c>
      <c r="K1207">
        <f>'Raw counts'!K1207/'Raw counts'!K$1246*10000</f>
        <v>0</v>
      </c>
      <c r="L1207">
        <f>'Raw counts'!L1207/'Raw counts'!L$1246*10000</f>
        <v>0</v>
      </c>
      <c r="M1207">
        <f>'Raw counts'!M1207/'Raw counts'!M$1246*10000</f>
        <v>0</v>
      </c>
      <c r="N1207">
        <f>'Raw counts'!N1207/'Raw counts'!N$1246*10000</f>
        <v>0</v>
      </c>
      <c r="O1207">
        <f>'Raw counts'!O1207/'Raw counts'!O$1246*10000</f>
        <v>0</v>
      </c>
      <c r="P1207">
        <f>'Raw counts'!P1207/'Raw counts'!P$1246*10000</f>
        <v>0</v>
      </c>
      <c r="Q1207">
        <f>'Raw counts'!Q1207/'Raw counts'!Q$1246*10000</f>
        <v>0</v>
      </c>
      <c r="R1207">
        <f>'Raw counts'!R1207/'Raw counts'!R$1246*10000</f>
        <v>0</v>
      </c>
      <c r="S1207">
        <f>'Raw counts'!S1207/'Raw counts'!S$1246*10000</f>
        <v>0</v>
      </c>
      <c r="T1207">
        <f>'Raw counts'!T1207/'Raw counts'!T$1246*10000</f>
        <v>0</v>
      </c>
      <c r="U1207">
        <f t="shared" si="72"/>
        <v>0</v>
      </c>
      <c r="V1207" t="str">
        <f t="shared" si="73"/>
        <v/>
      </c>
      <c r="W1207">
        <f t="shared" si="74"/>
        <v>0</v>
      </c>
      <c r="X1207">
        <f t="shared" si="75"/>
        <v>0</v>
      </c>
    </row>
    <row r="1208" spans="1:24" x14ac:dyDescent="0.25">
      <c r="A1208">
        <v>2423</v>
      </c>
      <c r="B1208" t="s">
        <v>489</v>
      </c>
      <c r="C1208">
        <v>38200</v>
      </c>
      <c r="D1208">
        <v>2375</v>
      </c>
      <c r="E1208">
        <f>'Raw counts'!E1208/'Raw counts'!E$1246*10000</f>
        <v>4.0723410263587478</v>
      </c>
      <c r="F1208">
        <f>'Raw counts'!F1208/'Raw counts'!F$1246*10000</f>
        <v>5.3119834096134149</v>
      </c>
      <c r="G1208">
        <f>'Raw counts'!G1208/'Raw counts'!G$1246*10000</f>
        <v>5.4448863937843006</v>
      </c>
      <c r="H1208">
        <f>'Raw counts'!H1208/'Raw counts'!H$1246*10000</f>
        <v>5.9892880407247464</v>
      </c>
      <c r="I1208">
        <f>'Raw counts'!I1208/'Raw counts'!I$1246*10000</f>
        <v>2.9656207460646438</v>
      </c>
      <c r="J1208">
        <f>'Raw counts'!J1208/'Raw counts'!J$1246*10000</f>
        <v>11.601969820510703</v>
      </c>
      <c r="K1208">
        <f>'Raw counts'!K1208/'Raw counts'!K$1246*10000</f>
        <v>4.4336145394406961</v>
      </c>
      <c r="L1208">
        <f>'Raw counts'!L1208/'Raw counts'!L$1246*10000</f>
        <v>4.049769427700423</v>
      </c>
      <c r="M1208">
        <f>'Raw counts'!M1208/'Raw counts'!M$1246*10000</f>
        <v>2.9836674046270715</v>
      </c>
      <c r="N1208">
        <f>'Raw counts'!N1208/'Raw counts'!N$1246*10000</f>
        <v>5.6132032575394097</v>
      </c>
      <c r="O1208">
        <f>'Raw counts'!O1208/'Raw counts'!O$1246*10000</f>
        <v>5.1991182719828535</v>
      </c>
      <c r="P1208">
        <f>'Raw counts'!P1208/'Raw counts'!P$1246*10000</f>
        <v>5.5786270406652543</v>
      </c>
      <c r="Q1208">
        <f>'Raw counts'!Q1208/'Raw counts'!Q$1246*10000</f>
        <v>2.7028598144864344</v>
      </c>
      <c r="R1208">
        <f>'Raw counts'!R1208/'Raw counts'!R$1246*10000</f>
        <v>3.8978626463046568</v>
      </c>
      <c r="S1208">
        <f>'Raw counts'!S1208/'Raw counts'!S$1246*10000</f>
        <v>2.2024748116714181</v>
      </c>
      <c r="T1208">
        <f>'Raw counts'!T1208/'Raw counts'!T$1246*10000</f>
        <v>3.4880712740606952</v>
      </c>
      <c r="U1208">
        <f t="shared" si="72"/>
        <v>1</v>
      </c>
      <c r="V1208">
        <f t="shared" si="73"/>
        <v>0.22453245639110542</v>
      </c>
      <c r="W1208">
        <f t="shared" si="74"/>
        <v>5.2466344066364154</v>
      </c>
      <c r="X1208">
        <f t="shared" si="75"/>
        <v>3.8448356431952182</v>
      </c>
    </row>
    <row r="1209" spans="1:24" x14ac:dyDescent="0.25">
      <c r="A1209">
        <v>2431</v>
      </c>
      <c r="B1209" t="s">
        <v>1231</v>
      </c>
      <c r="C1209">
        <v>38300</v>
      </c>
      <c r="D1209">
        <v>2423</v>
      </c>
      <c r="E1209">
        <f>'Raw counts'!E1209/'Raw counts'!E$1246*10000</f>
        <v>0</v>
      </c>
      <c r="F1209">
        <f>'Raw counts'!F1209/'Raw counts'!F$1246*10000</f>
        <v>0</v>
      </c>
      <c r="G1209">
        <f>'Raw counts'!G1209/'Raw counts'!G$1246*10000</f>
        <v>0</v>
      </c>
      <c r="H1209">
        <f>'Raw counts'!H1209/'Raw counts'!H$1246*10000</f>
        <v>0</v>
      </c>
      <c r="I1209">
        <f>'Raw counts'!I1209/'Raw counts'!I$1246*10000</f>
        <v>0</v>
      </c>
      <c r="J1209">
        <f>'Raw counts'!J1209/'Raw counts'!J$1246*10000</f>
        <v>0</v>
      </c>
      <c r="K1209">
        <f>'Raw counts'!K1209/'Raw counts'!K$1246*10000</f>
        <v>0</v>
      </c>
      <c r="L1209">
        <f>'Raw counts'!L1209/'Raw counts'!L$1246*10000</f>
        <v>0</v>
      </c>
      <c r="M1209">
        <f>'Raw counts'!M1209/'Raw counts'!M$1246*10000</f>
        <v>0</v>
      </c>
      <c r="N1209">
        <f>'Raw counts'!N1209/'Raw counts'!N$1246*10000</f>
        <v>0</v>
      </c>
      <c r="O1209">
        <f>'Raw counts'!O1209/'Raw counts'!O$1246*10000</f>
        <v>0</v>
      </c>
      <c r="P1209">
        <f>'Raw counts'!P1209/'Raw counts'!P$1246*10000</f>
        <v>0</v>
      </c>
      <c r="Q1209">
        <f>'Raw counts'!Q1209/'Raw counts'!Q$1246*10000</f>
        <v>0</v>
      </c>
      <c r="R1209">
        <f>'Raw counts'!R1209/'Raw counts'!R$1246*10000</f>
        <v>0</v>
      </c>
      <c r="S1209">
        <f>'Raw counts'!S1209/'Raw counts'!S$1246*10000</f>
        <v>0</v>
      </c>
      <c r="T1209">
        <f>'Raw counts'!T1209/'Raw counts'!T$1246*10000</f>
        <v>0</v>
      </c>
      <c r="U1209">
        <f t="shared" si="72"/>
        <v>0</v>
      </c>
      <c r="V1209" t="str">
        <f t="shared" si="73"/>
        <v/>
      </c>
      <c r="W1209">
        <f t="shared" si="74"/>
        <v>0</v>
      </c>
      <c r="X1209">
        <f t="shared" si="75"/>
        <v>0</v>
      </c>
    </row>
    <row r="1210" spans="1:24" x14ac:dyDescent="0.25">
      <c r="A1210">
        <v>2438</v>
      </c>
      <c r="B1210" t="s">
        <v>1232</v>
      </c>
      <c r="C1210">
        <v>38400</v>
      </c>
      <c r="D1210">
        <v>2423</v>
      </c>
      <c r="E1210">
        <f>'Raw counts'!E1210/'Raw counts'!E$1246*10000</f>
        <v>0</v>
      </c>
      <c r="F1210">
        <f>'Raw counts'!F1210/'Raw counts'!F$1246*10000</f>
        <v>0</v>
      </c>
      <c r="G1210">
        <f>'Raw counts'!G1210/'Raw counts'!G$1246*10000</f>
        <v>0</v>
      </c>
      <c r="H1210">
        <f>'Raw counts'!H1210/'Raw counts'!H$1246*10000</f>
        <v>0</v>
      </c>
      <c r="I1210">
        <f>'Raw counts'!I1210/'Raw counts'!I$1246*10000</f>
        <v>0</v>
      </c>
      <c r="J1210">
        <f>'Raw counts'!J1210/'Raw counts'!J$1246*10000</f>
        <v>0</v>
      </c>
      <c r="K1210">
        <f>'Raw counts'!K1210/'Raw counts'!K$1246*10000</f>
        <v>0</v>
      </c>
      <c r="L1210">
        <f>'Raw counts'!L1210/'Raw counts'!L$1246*10000</f>
        <v>0</v>
      </c>
      <c r="M1210">
        <f>'Raw counts'!M1210/'Raw counts'!M$1246*10000</f>
        <v>0</v>
      </c>
      <c r="N1210">
        <f>'Raw counts'!N1210/'Raw counts'!N$1246*10000</f>
        <v>0</v>
      </c>
      <c r="O1210">
        <f>'Raw counts'!O1210/'Raw counts'!O$1246*10000</f>
        <v>0</v>
      </c>
      <c r="P1210">
        <f>'Raw counts'!P1210/'Raw counts'!P$1246*10000</f>
        <v>0</v>
      </c>
      <c r="Q1210">
        <f>'Raw counts'!Q1210/'Raw counts'!Q$1246*10000</f>
        <v>0</v>
      </c>
      <c r="R1210">
        <f>'Raw counts'!R1210/'Raw counts'!R$1246*10000</f>
        <v>0</v>
      </c>
      <c r="S1210">
        <f>'Raw counts'!S1210/'Raw counts'!S$1246*10000</f>
        <v>0</v>
      </c>
      <c r="T1210">
        <f>'Raw counts'!T1210/'Raw counts'!T$1246*10000</f>
        <v>0</v>
      </c>
      <c r="U1210">
        <f t="shared" si="72"/>
        <v>0</v>
      </c>
      <c r="V1210" t="str">
        <f t="shared" si="73"/>
        <v/>
      </c>
      <c r="W1210">
        <f t="shared" si="74"/>
        <v>0</v>
      </c>
      <c r="X1210">
        <f t="shared" si="75"/>
        <v>0</v>
      </c>
    </row>
    <row r="1211" spans="1:24" x14ac:dyDescent="0.25">
      <c r="A1211">
        <v>2446</v>
      </c>
      <c r="B1211" t="s">
        <v>1233</v>
      </c>
      <c r="C1211">
        <v>38500</v>
      </c>
      <c r="D1211">
        <v>2423</v>
      </c>
      <c r="E1211">
        <f>'Raw counts'!E1211/'Raw counts'!E$1246*10000</f>
        <v>0</v>
      </c>
      <c r="F1211">
        <f>'Raw counts'!F1211/'Raw counts'!F$1246*10000</f>
        <v>0</v>
      </c>
      <c r="G1211">
        <f>'Raw counts'!G1211/'Raw counts'!G$1246*10000</f>
        <v>0</v>
      </c>
      <c r="H1211">
        <f>'Raw counts'!H1211/'Raw counts'!H$1246*10000</f>
        <v>0</v>
      </c>
      <c r="I1211">
        <f>'Raw counts'!I1211/'Raw counts'!I$1246*10000</f>
        <v>0</v>
      </c>
      <c r="J1211">
        <f>'Raw counts'!J1211/'Raw counts'!J$1246*10000</f>
        <v>0</v>
      </c>
      <c r="K1211">
        <f>'Raw counts'!K1211/'Raw counts'!K$1246*10000</f>
        <v>0</v>
      </c>
      <c r="L1211">
        <f>'Raw counts'!L1211/'Raw counts'!L$1246*10000</f>
        <v>0</v>
      </c>
      <c r="M1211">
        <f>'Raw counts'!M1211/'Raw counts'!M$1246*10000</f>
        <v>0</v>
      </c>
      <c r="N1211">
        <f>'Raw counts'!N1211/'Raw counts'!N$1246*10000</f>
        <v>0</v>
      </c>
      <c r="O1211">
        <f>'Raw counts'!O1211/'Raw counts'!O$1246*10000</f>
        <v>0</v>
      </c>
      <c r="P1211">
        <f>'Raw counts'!P1211/'Raw counts'!P$1246*10000</f>
        <v>0</v>
      </c>
      <c r="Q1211">
        <f>'Raw counts'!Q1211/'Raw counts'!Q$1246*10000</f>
        <v>0</v>
      </c>
      <c r="R1211">
        <f>'Raw counts'!R1211/'Raw counts'!R$1246*10000</f>
        <v>0</v>
      </c>
      <c r="S1211">
        <f>'Raw counts'!S1211/'Raw counts'!S$1246*10000</f>
        <v>0</v>
      </c>
      <c r="T1211">
        <f>'Raw counts'!T1211/'Raw counts'!T$1246*10000</f>
        <v>0</v>
      </c>
      <c r="U1211">
        <f t="shared" si="72"/>
        <v>0</v>
      </c>
      <c r="V1211" t="str">
        <f t="shared" si="73"/>
        <v/>
      </c>
      <c r="W1211">
        <f t="shared" si="74"/>
        <v>0</v>
      </c>
      <c r="X1211">
        <f t="shared" si="75"/>
        <v>0</v>
      </c>
    </row>
    <row r="1212" spans="1:24" x14ac:dyDescent="0.25">
      <c r="A1212">
        <v>2454</v>
      </c>
      <c r="B1212" t="s">
        <v>1234</v>
      </c>
      <c r="C1212">
        <v>38600</v>
      </c>
      <c r="D1212">
        <v>2423</v>
      </c>
      <c r="E1212">
        <f>'Raw counts'!E1212/'Raw counts'!E$1246*10000</f>
        <v>0</v>
      </c>
      <c r="F1212">
        <f>'Raw counts'!F1212/'Raw counts'!F$1246*10000</f>
        <v>0</v>
      </c>
      <c r="G1212">
        <f>'Raw counts'!G1212/'Raw counts'!G$1246*10000</f>
        <v>0</v>
      </c>
      <c r="H1212">
        <f>'Raw counts'!H1212/'Raw counts'!H$1246*10000</f>
        <v>0</v>
      </c>
      <c r="I1212">
        <f>'Raw counts'!I1212/'Raw counts'!I$1246*10000</f>
        <v>0</v>
      </c>
      <c r="J1212">
        <f>'Raw counts'!J1212/'Raw counts'!J$1246*10000</f>
        <v>0</v>
      </c>
      <c r="K1212">
        <f>'Raw counts'!K1212/'Raw counts'!K$1246*10000</f>
        <v>0</v>
      </c>
      <c r="L1212">
        <f>'Raw counts'!L1212/'Raw counts'!L$1246*10000</f>
        <v>0</v>
      </c>
      <c r="M1212">
        <f>'Raw counts'!M1212/'Raw counts'!M$1246*10000</f>
        <v>0</v>
      </c>
      <c r="N1212">
        <f>'Raw counts'!N1212/'Raw counts'!N$1246*10000</f>
        <v>0</v>
      </c>
      <c r="O1212">
        <f>'Raw counts'!O1212/'Raw counts'!O$1246*10000</f>
        <v>0</v>
      </c>
      <c r="P1212">
        <f>'Raw counts'!P1212/'Raw counts'!P$1246*10000</f>
        <v>0</v>
      </c>
      <c r="Q1212">
        <f>'Raw counts'!Q1212/'Raw counts'!Q$1246*10000</f>
        <v>0</v>
      </c>
      <c r="R1212">
        <f>'Raw counts'!R1212/'Raw counts'!R$1246*10000</f>
        <v>0</v>
      </c>
      <c r="S1212">
        <f>'Raw counts'!S1212/'Raw counts'!S$1246*10000</f>
        <v>0</v>
      </c>
      <c r="T1212">
        <f>'Raw counts'!T1212/'Raw counts'!T$1246*10000</f>
        <v>0</v>
      </c>
      <c r="U1212">
        <f t="shared" si="72"/>
        <v>0</v>
      </c>
      <c r="V1212" t="str">
        <f t="shared" si="73"/>
        <v/>
      </c>
      <c r="W1212">
        <f t="shared" si="74"/>
        <v>0</v>
      </c>
      <c r="X1212">
        <f t="shared" si="75"/>
        <v>0</v>
      </c>
    </row>
    <row r="1213" spans="1:24" x14ac:dyDescent="0.25">
      <c r="A1213">
        <v>2463</v>
      </c>
      <c r="B1213" t="s">
        <v>490</v>
      </c>
      <c r="C1213">
        <v>38700</v>
      </c>
      <c r="D1213">
        <v>2375</v>
      </c>
      <c r="E1213">
        <f>'Raw counts'!E1213/'Raw counts'!E$1246*10000</f>
        <v>31.04788468636286</v>
      </c>
      <c r="F1213">
        <f>'Raw counts'!F1213/'Raw counts'!F$1246*10000</f>
        <v>39.469217174185367</v>
      </c>
      <c r="G1213">
        <f>'Raw counts'!G1213/'Raw counts'!G$1246*10000</f>
        <v>28.612927588465769</v>
      </c>
      <c r="H1213">
        <f>'Raw counts'!H1213/'Raw counts'!H$1246*10000</f>
        <v>22.925764192139734</v>
      </c>
      <c r="I1213">
        <f>'Raw counts'!I1213/'Raw counts'!I$1246*10000</f>
        <v>14.1922116158919</v>
      </c>
      <c r="J1213">
        <f>'Raw counts'!J1213/'Raw counts'!J$1246*10000</f>
        <v>58.243325275412083</v>
      </c>
      <c r="K1213">
        <f>'Raw counts'!K1213/'Raw counts'!K$1246*10000</f>
        <v>20.555316085634441</v>
      </c>
      <c r="L1213">
        <f>'Raw counts'!L1213/'Raw counts'!L$1246*10000</f>
        <v>29.013172265116765</v>
      </c>
      <c r="M1213">
        <f>'Raw counts'!M1213/'Raw counts'!M$1246*10000</f>
        <v>26.963828573815505</v>
      </c>
      <c r="N1213">
        <f>'Raw counts'!N1213/'Raw counts'!N$1246*10000</f>
        <v>25.243735320219134</v>
      </c>
      <c r="O1213">
        <f>'Raw counts'!O1213/'Raw counts'!O$1246*10000</f>
        <v>35.350467434332394</v>
      </c>
      <c r="P1213">
        <f>'Raw counts'!P1213/'Raw counts'!P$1246*10000</f>
        <v>28.734159262088479</v>
      </c>
      <c r="Q1213">
        <f>'Raw counts'!Q1213/'Raw counts'!Q$1246*10000</f>
        <v>16.813377963643553</v>
      </c>
      <c r="R1213">
        <f>'Raw counts'!R1213/'Raw counts'!R$1246*10000</f>
        <v>16.911280229619546</v>
      </c>
      <c r="S1213">
        <f>'Raw counts'!S1213/'Raw counts'!S$1246*10000</f>
        <v>15.366366680915753</v>
      </c>
      <c r="T1213">
        <f>'Raw counts'!T1213/'Raw counts'!T$1246*10000</f>
        <v>36.846592441056032</v>
      </c>
      <c r="U1213">
        <f t="shared" si="72"/>
        <v>1</v>
      </c>
      <c r="V1213">
        <f t="shared" si="73"/>
        <v>0.44267008457796053</v>
      </c>
      <c r="W1213">
        <f t="shared" si="74"/>
        <v>29.626738277724353</v>
      </c>
      <c r="X1213">
        <f t="shared" si="75"/>
        <v>25.003707335275962</v>
      </c>
    </row>
    <row r="1214" spans="1:24" x14ac:dyDescent="0.25">
      <c r="A1214">
        <v>2471</v>
      </c>
      <c r="B1214" t="s">
        <v>1235</v>
      </c>
      <c r="C1214">
        <v>38800</v>
      </c>
      <c r="D1214">
        <v>2463</v>
      </c>
      <c r="E1214">
        <f>'Raw counts'!E1214/'Raw counts'!E$1246*10000</f>
        <v>0</v>
      </c>
      <c r="F1214">
        <f>'Raw counts'!F1214/'Raw counts'!F$1246*10000</f>
        <v>0</v>
      </c>
      <c r="G1214">
        <f>'Raw counts'!G1214/'Raw counts'!G$1246*10000</f>
        <v>0</v>
      </c>
      <c r="H1214">
        <f>'Raw counts'!H1214/'Raw counts'!H$1246*10000</f>
        <v>0</v>
      </c>
      <c r="I1214">
        <f>'Raw counts'!I1214/'Raw counts'!I$1246*10000</f>
        <v>0</v>
      </c>
      <c r="J1214">
        <f>'Raw counts'!J1214/'Raw counts'!J$1246*10000</f>
        <v>0</v>
      </c>
      <c r="K1214">
        <f>'Raw counts'!K1214/'Raw counts'!K$1246*10000</f>
        <v>0</v>
      </c>
      <c r="L1214">
        <f>'Raw counts'!L1214/'Raw counts'!L$1246*10000</f>
        <v>0</v>
      </c>
      <c r="M1214">
        <f>'Raw counts'!M1214/'Raw counts'!M$1246*10000</f>
        <v>0</v>
      </c>
      <c r="N1214">
        <f>'Raw counts'!N1214/'Raw counts'!N$1246*10000</f>
        <v>0</v>
      </c>
      <c r="O1214">
        <f>'Raw counts'!O1214/'Raw counts'!O$1246*10000</f>
        <v>0</v>
      </c>
      <c r="P1214">
        <f>'Raw counts'!P1214/'Raw counts'!P$1246*10000</f>
        <v>0</v>
      </c>
      <c r="Q1214">
        <f>'Raw counts'!Q1214/'Raw counts'!Q$1246*10000</f>
        <v>0</v>
      </c>
      <c r="R1214">
        <f>'Raw counts'!R1214/'Raw counts'!R$1246*10000</f>
        <v>0</v>
      </c>
      <c r="S1214">
        <f>'Raw counts'!S1214/'Raw counts'!S$1246*10000</f>
        <v>0</v>
      </c>
      <c r="T1214">
        <f>'Raw counts'!T1214/'Raw counts'!T$1246*10000</f>
        <v>0</v>
      </c>
      <c r="U1214">
        <f t="shared" si="72"/>
        <v>0</v>
      </c>
      <c r="V1214" t="str">
        <f t="shared" si="73"/>
        <v/>
      </c>
      <c r="W1214">
        <f t="shared" si="74"/>
        <v>0</v>
      </c>
      <c r="X1214">
        <f t="shared" si="75"/>
        <v>0</v>
      </c>
    </row>
    <row r="1215" spans="1:24" x14ac:dyDescent="0.25">
      <c r="A1215">
        <v>2479</v>
      </c>
      <c r="B1215" t="s">
        <v>1236</v>
      </c>
      <c r="C1215">
        <v>38900</v>
      </c>
      <c r="D1215">
        <v>2463</v>
      </c>
      <c r="E1215">
        <f>'Raw counts'!E1215/'Raw counts'!E$1246*10000</f>
        <v>0</v>
      </c>
      <c r="F1215">
        <f>'Raw counts'!F1215/'Raw counts'!F$1246*10000</f>
        <v>0</v>
      </c>
      <c r="G1215">
        <f>'Raw counts'!G1215/'Raw counts'!G$1246*10000</f>
        <v>0</v>
      </c>
      <c r="H1215">
        <f>'Raw counts'!H1215/'Raw counts'!H$1246*10000</f>
        <v>0</v>
      </c>
      <c r="I1215">
        <f>'Raw counts'!I1215/'Raw counts'!I$1246*10000</f>
        <v>0</v>
      </c>
      <c r="J1215">
        <f>'Raw counts'!J1215/'Raw counts'!J$1246*10000</f>
        <v>0</v>
      </c>
      <c r="K1215">
        <f>'Raw counts'!K1215/'Raw counts'!K$1246*10000</f>
        <v>0</v>
      </c>
      <c r="L1215">
        <f>'Raw counts'!L1215/'Raw counts'!L$1246*10000</f>
        <v>0</v>
      </c>
      <c r="M1215">
        <f>'Raw counts'!M1215/'Raw counts'!M$1246*10000</f>
        <v>0</v>
      </c>
      <c r="N1215">
        <f>'Raw counts'!N1215/'Raw counts'!N$1246*10000</f>
        <v>0</v>
      </c>
      <c r="O1215">
        <f>'Raw counts'!O1215/'Raw counts'!O$1246*10000</f>
        <v>0</v>
      </c>
      <c r="P1215">
        <f>'Raw counts'!P1215/'Raw counts'!P$1246*10000</f>
        <v>0</v>
      </c>
      <c r="Q1215">
        <f>'Raw counts'!Q1215/'Raw counts'!Q$1246*10000</f>
        <v>0</v>
      </c>
      <c r="R1215">
        <f>'Raw counts'!R1215/'Raw counts'!R$1246*10000</f>
        <v>0</v>
      </c>
      <c r="S1215">
        <f>'Raw counts'!S1215/'Raw counts'!S$1246*10000</f>
        <v>0</v>
      </c>
      <c r="T1215">
        <f>'Raw counts'!T1215/'Raw counts'!T$1246*10000</f>
        <v>0</v>
      </c>
      <c r="U1215">
        <f t="shared" si="72"/>
        <v>0</v>
      </c>
      <c r="V1215" t="str">
        <f t="shared" si="73"/>
        <v/>
      </c>
      <c r="W1215">
        <f t="shared" si="74"/>
        <v>0</v>
      </c>
      <c r="X1215">
        <f t="shared" si="75"/>
        <v>0</v>
      </c>
    </row>
    <row r="1216" spans="1:24" x14ac:dyDescent="0.25">
      <c r="A1216">
        <v>2486</v>
      </c>
      <c r="B1216" t="s">
        <v>1237</v>
      </c>
      <c r="C1216">
        <v>39000</v>
      </c>
      <c r="D1216">
        <v>2463</v>
      </c>
      <c r="E1216">
        <f>'Raw counts'!E1216/'Raw counts'!E$1246*10000</f>
        <v>0</v>
      </c>
      <c r="F1216">
        <f>'Raw counts'!F1216/'Raw counts'!F$1246*10000</f>
        <v>0</v>
      </c>
      <c r="G1216">
        <f>'Raw counts'!G1216/'Raw counts'!G$1246*10000</f>
        <v>0</v>
      </c>
      <c r="H1216">
        <f>'Raw counts'!H1216/'Raw counts'!H$1246*10000</f>
        <v>0</v>
      </c>
      <c r="I1216">
        <f>'Raw counts'!I1216/'Raw counts'!I$1246*10000</f>
        <v>0</v>
      </c>
      <c r="J1216">
        <f>'Raw counts'!J1216/'Raw counts'!J$1246*10000</f>
        <v>0</v>
      </c>
      <c r="K1216">
        <f>'Raw counts'!K1216/'Raw counts'!K$1246*10000</f>
        <v>0</v>
      </c>
      <c r="L1216">
        <f>'Raw counts'!L1216/'Raw counts'!L$1246*10000</f>
        <v>0</v>
      </c>
      <c r="M1216">
        <f>'Raw counts'!M1216/'Raw counts'!M$1246*10000</f>
        <v>0</v>
      </c>
      <c r="N1216">
        <f>'Raw counts'!N1216/'Raw counts'!N$1246*10000</f>
        <v>0</v>
      </c>
      <c r="O1216">
        <f>'Raw counts'!O1216/'Raw counts'!O$1246*10000</f>
        <v>0</v>
      </c>
      <c r="P1216">
        <f>'Raw counts'!P1216/'Raw counts'!P$1246*10000</f>
        <v>0</v>
      </c>
      <c r="Q1216">
        <f>'Raw counts'!Q1216/'Raw counts'!Q$1246*10000</f>
        <v>0</v>
      </c>
      <c r="R1216">
        <f>'Raw counts'!R1216/'Raw counts'!R$1246*10000</f>
        <v>0</v>
      </c>
      <c r="S1216">
        <f>'Raw counts'!S1216/'Raw counts'!S$1246*10000</f>
        <v>0</v>
      </c>
      <c r="T1216">
        <f>'Raw counts'!T1216/'Raw counts'!T$1246*10000</f>
        <v>0</v>
      </c>
      <c r="U1216">
        <f t="shared" si="72"/>
        <v>0</v>
      </c>
      <c r="V1216" t="str">
        <f t="shared" si="73"/>
        <v/>
      </c>
      <c r="W1216">
        <f t="shared" si="74"/>
        <v>0</v>
      </c>
      <c r="X1216">
        <f t="shared" si="75"/>
        <v>0</v>
      </c>
    </row>
    <row r="1217" spans="1:24" x14ac:dyDescent="0.25">
      <c r="A1217">
        <v>2495</v>
      </c>
      <c r="B1217" t="s">
        <v>1238</v>
      </c>
      <c r="C1217">
        <v>39100</v>
      </c>
      <c r="D1217">
        <v>2463</v>
      </c>
      <c r="E1217">
        <f>'Raw counts'!E1217/'Raw counts'!E$1246*10000</f>
        <v>0</v>
      </c>
      <c r="F1217">
        <f>'Raw counts'!F1217/'Raw counts'!F$1246*10000</f>
        <v>0</v>
      </c>
      <c r="G1217">
        <f>'Raw counts'!G1217/'Raw counts'!G$1246*10000</f>
        <v>0</v>
      </c>
      <c r="H1217">
        <f>'Raw counts'!H1217/'Raw counts'!H$1246*10000</f>
        <v>0</v>
      </c>
      <c r="I1217">
        <f>'Raw counts'!I1217/'Raw counts'!I$1246*10000</f>
        <v>0</v>
      </c>
      <c r="J1217">
        <f>'Raw counts'!J1217/'Raw counts'!J$1246*10000</f>
        <v>0</v>
      </c>
      <c r="K1217">
        <f>'Raw counts'!K1217/'Raw counts'!K$1246*10000</f>
        <v>0</v>
      </c>
      <c r="L1217">
        <f>'Raw counts'!L1217/'Raw counts'!L$1246*10000</f>
        <v>0</v>
      </c>
      <c r="M1217">
        <f>'Raw counts'!M1217/'Raw counts'!M$1246*10000</f>
        <v>0</v>
      </c>
      <c r="N1217">
        <f>'Raw counts'!N1217/'Raw counts'!N$1246*10000</f>
        <v>0</v>
      </c>
      <c r="O1217">
        <f>'Raw counts'!O1217/'Raw counts'!O$1246*10000</f>
        <v>0</v>
      </c>
      <c r="P1217">
        <f>'Raw counts'!P1217/'Raw counts'!P$1246*10000</f>
        <v>0</v>
      </c>
      <c r="Q1217">
        <f>'Raw counts'!Q1217/'Raw counts'!Q$1246*10000</f>
        <v>0</v>
      </c>
      <c r="R1217">
        <f>'Raw counts'!R1217/'Raw counts'!R$1246*10000</f>
        <v>0</v>
      </c>
      <c r="S1217">
        <f>'Raw counts'!S1217/'Raw counts'!S$1246*10000</f>
        <v>0</v>
      </c>
      <c r="T1217">
        <f>'Raw counts'!T1217/'Raw counts'!T$1246*10000</f>
        <v>0</v>
      </c>
      <c r="U1217">
        <f t="shared" si="72"/>
        <v>0</v>
      </c>
      <c r="V1217" t="str">
        <f t="shared" si="73"/>
        <v/>
      </c>
      <c r="W1217">
        <f t="shared" si="74"/>
        <v>0</v>
      </c>
      <c r="X1217">
        <f t="shared" si="75"/>
        <v>0</v>
      </c>
    </row>
    <row r="1218" spans="1:24" x14ac:dyDescent="0.25">
      <c r="A1218">
        <v>2504</v>
      </c>
      <c r="B1218" t="s">
        <v>1239</v>
      </c>
      <c r="C1218">
        <v>39200</v>
      </c>
      <c r="D1218">
        <v>2463</v>
      </c>
      <c r="E1218">
        <f>'Raw counts'!E1218/'Raw counts'!E$1246*10000</f>
        <v>0</v>
      </c>
      <c r="F1218">
        <f>'Raw counts'!F1218/'Raw counts'!F$1246*10000</f>
        <v>0</v>
      </c>
      <c r="G1218">
        <f>'Raw counts'!G1218/'Raw counts'!G$1246*10000</f>
        <v>0</v>
      </c>
      <c r="H1218">
        <f>'Raw counts'!H1218/'Raw counts'!H$1246*10000</f>
        <v>0</v>
      </c>
      <c r="I1218">
        <f>'Raw counts'!I1218/'Raw counts'!I$1246*10000</f>
        <v>0</v>
      </c>
      <c r="J1218">
        <f>'Raw counts'!J1218/'Raw counts'!J$1246*10000</f>
        <v>0</v>
      </c>
      <c r="K1218">
        <f>'Raw counts'!K1218/'Raw counts'!K$1246*10000</f>
        <v>0</v>
      </c>
      <c r="L1218">
        <f>'Raw counts'!L1218/'Raw counts'!L$1246*10000</f>
        <v>0</v>
      </c>
      <c r="M1218">
        <f>'Raw counts'!M1218/'Raw counts'!M$1246*10000</f>
        <v>0</v>
      </c>
      <c r="N1218">
        <f>'Raw counts'!N1218/'Raw counts'!N$1246*10000</f>
        <v>0</v>
      </c>
      <c r="O1218">
        <f>'Raw counts'!O1218/'Raw counts'!O$1246*10000</f>
        <v>0</v>
      </c>
      <c r="P1218">
        <f>'Raw counts'!P1218/'Raw counts'!P$1246*10000</f>
        <v>0</v>
      </c>
      <c r="Q1218">
        <f>'Raw counts'!Q1218/'Raw counts'!Q$1246*10000</f>
        <v>0</v>
      </c>
      <c r="R1218">
        <f>'Raw counts'!R1218/'Raw counts'!R$1246*10000</f>
        <v>0</v>
      </c>
      <c r="S1218">
        <f>'Raw counts'!S1218/'Raw counts'!S$1246*10000</f>
        <v>0</v>
      </c>
      <c r="T1218">
        <f>'Raw counts'!T1218/'Raw counts'!T$1246*10000</f>
        <v>0</v>
      </c>
      <c r="U1218">
        <f t="shared" si="72"/>
        <v>0</v>
      </c>
      <c r="V1218" t="str">
        <f t="shared" si="73"/>
        <v/>
      </c>
      <c r="W1218">
        <f t="shared" si="74"/>
        <v>0</v>
      </c>
      <c r="X1218">
        <f t="shared" si="75"/>
        <v>0</v>
      </c>
    </row>
    <row r="1219" spans="1:24" x14ac:dyDescent="0.25">
      <c r="A1219">
        <v>2632</v>
      </c>
      <c r="B1219" t="s">
        <v>491</v>
      </c>
      <c r="C1219">
        <v>39600</v>
      </c>
      <c r="D1219">
        <v>2726</v>
      </c>
      <c r="E1219">
        <f>'Raw counts'!E1219/'Raw counts'!E$1246*10000</f>
        <v>10.978476538212876</v>
      </c>
      <c r="F1219">
        <f>'Raw counts'!F1219/'Raw counts'!F$1246*10000</f>
        <v>10.850611444703668</v>
      </c>
      <c r="G1219">
        <f>'Raw counts'!G1219/'Raw counts'!G$1246*10000</f>
        <v>7.2846430896804524</v>
      </c>
      <c r="H1219">
        <f>'Raw counts'!H1219/'Raw counts'!H$1246*10000</f>
        <v>13.221066853241334</v>
      </c>
      <c r="I1219">
        <f>'Raw counts'!I1219/'Raw counts'!I$1246*10000</f>
        <v>8.7899423251479583</v>
      </c>
      <c r="J1219">
        <f>'Raw counts'!J1219/'Raw counts'!J$1246*10000</f>
        <v>13.266235873194899</v>
      </c>
      <c r="K1219">
        <f>'Raw counts'!K1219/'Raw counts'!K$1246*10000</f>
        <v>10.919828402696529</v>
      </c>
      <c r="L1219">
        <f>'Raw counts'!L1219/'Raw counts'!L$1246*10000</f>
        <v>11.681244479899712</v>
      </c>
      <c r="M1219">
        <f>'Raw counts'!M1219/'Raw counts'!M$1246*10000</f>
        <v>23.579497260567084</v>
      </c>
      <c r="N1219">
        <f>'Raw counts'!N1219/'Raw counts'!N$1246*10000</f>
        <v>23.479809715545439</v>
      </c>
      <c r="O1219">
        <f>'Raw counts'!O1219/'Raw counts'!O$1246*10000</f>
        <v>10.389394506088186</v>
      </c>
      <c r="P1219">
        <f>'Raw counts'!P1219/'Raw counts'!P$1246*10000</f>
        <v>9.1716410668564361</v>
      </c>
      <c r="Q1219">
        <f>'Raw counts'!Q1219/'Raw counts'!Q$1246*10000</f>
        <v>9.9369846120824796</v>
      </c>
      <c r="R1219">
        <f>'Raw counts'!R1219/'Raw counts'!R$1246*10000</f>
        <v>6.1780352615342586</v>
      </c>
      <c r="S1219">
        <f>'Raw counts'!S1219/'Raw counts'!S$1246*10000</f>
        <v>8.923137026206053</v>
      </c>
      <c r="T1219">
        <f>'Raw counts'!T1219/'Raw counts'!T$1246*10000</f>
        <v>16.020554364423585</v>
      </c>
      <c r="U1219">
        <f t="shared" si="72"/>
        <v>1</v>
      </c>
      <c r="V1219">
        <f t="shared" si="73"/>
        <v>0.21428255680902761</v>
      </c>
      <c r="W1219">
        <f t="shared" si="74"/>
        <v>13.405135598288997</v>
      </c>
      <c r="X1219">
        <f t="shared" si="75"/>
        <v>10.103291139531834</v>
      </c>
    </row>
    <row r="1220" spans="1:24" x14ac:dyDescent="0.25">
      <c r="A1220">
        <v>2726</v>
      </c>
      <c r="B1220" t="s">
        <v>492</v>
      </c>
      <c r="C1220">
        <v>39300</v>
      </c>
      <c r="D1220">
        <v>1080</v>
      </c>
      <c r="E1220">
        <f>'Raw counts'!E1220/'Raw counts'!E$1246*10000</f>
        <v>0</v>
      </c>
      <c r="F1220">
        <f>'Raw counts'!F1220/'Raw counts'!F$1246*10000</f>
        <v>0</v>
      </c>
      <c r="G1220">
        <f>'Raw counts'!G1220/'Raw counts'!G$1246*10000</f>
        <v>0</v>
      </c>
      <c r="H1220">
        <f>'Raw counts'!H1220/'Raw counts'!H$1246*10000</f>
        <v>0</v>
      </c>
      <c r="I1220">
        <f>'Raw counts'!I1220/'Raw counts'!I$1246*10000</f>
        <v>0</v>
      </c>
      <c r="J1220">
        <f>'Raw counts'!J1220/'Raw counts'!J$1246*10000</f>
        <v>0</v>
      </c>
      <c r="K1220">
        <f>'Raw counts'!K1220/'Raw counts'!K$1246*10000</f>
        <v>0</v>
      </c>
      <c r="L1220">
        <f>'Raw counts'!L1220/'Raw counts'!L$1246*10000</f>
        <v>0</v>
      </c>
      <c r="M1220">
        <f>'Raw counts'!M1220/'Raw counts'!M$1246*10000</f>
        <v>0</v>
      </c>
      <c r="N1220">
        <f>'Raw counts'!N1220/'Raw counts'!N$1246*10000</f>
        <v>0</v>
      </c>
      <c r="O1220">
        <f>'Raw counts'!O1220/'Raw counts'!O$1246*10000</f>
        <v>0</v>
      </c>
      <c r="P1220">
        <f>'Raw counts'!P1220/'Raw counts'!P$1246*10000</f>
        <v>0</v>
      </c>
      <c r="Q1220">
        <f>'Raw counts'!Q1220/'Raw counts'!Q$1246*10000</f>
        <v>0</v>
      </c>
      <c r="R1220">
        <f>'Raw counts'!R1220/'Raw counts'!R$1246*10000</f>
        <v>0</v>
      </c>
      <c r="S1220">
        <f>'Raw counts'!S1220/'Raw counts'!S$1246*10000</f>
        <v>0</v>
      </c>
      <c r="T1220">
        <f>'Raw counts'!T1220/'Raw counts'!T$1246*10000</f>
        <v>0</v>
      </c>
      <c r="U1220">
        <f t="shared" ref="U1220:U1243" si="76">IFERROR(IF(W1220-X1220=0,0,1),0)</f>
        <v>0</v>
      </c>
      <c r="V1220" t="str">
        <f t="shared" ref="V1220:V1244" si="77">IFERROR(_xlfn.T.TEST(E1220:N1220,O1220:T1220,2,2),"")</f>
        <v/>
      </c>
      <c r="W1220">
        <f t="shared" ref="W1220:W1244" si="78">AVERAGE(E1220:N1220)</f>
        <v>0</v>
      </c>
      <c r="X1220">
        <f t="shared" ref="X1220:X1244" si="79">AVERAGE(O1220:T1220)</f>
        <v>0</v>
      </c>
    </row>
    <row r="1221" spans="1:24" x14ac:dyDescent="0.25">
      <c r="A1221">
        <v>2734</v>
      </c>
      <c r="B1221" t="s">
        <v>1240</v>
      </c>
      <c r="C1221">
        <v>39800</v>
      </c>
      <c r="D1221">
        <v>2726</v>
      </c>
      <c r="E1221">
        <f>'Raw counts'!E1221/'Raw counts'!E$1246*10000</f>
        <v>0</v>
      </c>
      <c r="F1221">
        <f>'Raw counts'!F1221/'Raw counts'!F$1246*10000</f>
        <v>0</v>
      </c>
      <c r="G1221">
        <f>'Raw counts'!G1221/'Raw counts'!G$1246*10000</f>
        <v>0</v>
      </c>
      <c r="H1221">
        <f>'Raw counts'!H1221/'Raw counts'!H$1246*10000</f>
        <v>0</v>
      </c>
      <c r="I1221">
        <f>'Raw counts'!I1221/'Raw counts'!I$1246*10000</f>
        <v>0</v>
      </c>
      <c r="J1221">
        <f>'Raw counts'!J1221/'Raw counts'!J$1246*10000</f>
        <v>0</v>
      </c>
      <c r="K1221">
        <f>'Raw counts'!K1221/'Raw counts'!K$1246*10000</f>
        <v>0</v>
      </c>
      <c r="L1221">
        <f>'Raw counts'!L1221/'Raw counts'!L$1246*10000</f>
        <v>0</v>
      </c>
      <c r="M1221">
        <f>'Raw counts'!M1221/'Raw counts'!M$1246*10000</f>
        <v>0</v>
      </c>
      <c r="N1221">
        <f>'Raw counts'!N1221/'Raw counts'!N$1246*10000</f>
        <v>0</v>
      </c>
      <c r="O1221">
        <f>'Raw counts'!O1221/'Raw counts'!O$1246*10000</f>
        <v>0</v>
      </c>
      <c r="P1221">
        <f>'Raw counts'!P1221/'Raw counts'!P$1246*10000</f>
        <v>0</v>
      </c>
      <c r="Q1221">
        <f>'Raw counts'!Q1221/'Raw counts'!Q$1246*10000</f>
        <v>0</v>
      </c>
      <c r="R1221">
        <f>'Raw counts'!R1221/'Raw counts'!R$1246*10000</f>
        <v>0</v>
      </c>
      <c r="S1221">
        <f>'Raw counts'!S1221/'Raw counts'!S$1246*10000</f>
        <v>0</v>
      </c>
      <c r="T1221">
        <f>'Raw counts'!T1221/'Raw counts'!T$1246*10000</f>
        <v>0</v>
      </c>
      <c r="U1221">
        <f t="shared" si="76"/>
        <v>0</v>
      </c>
      <c r="V1221" t="str">
        <f t="shared" si="77"/>
        <v/>
      </c>
      <c r="W1221">
        <f t="shared" si="78"/>
        <v>0</v>
      </c>
      <c r="X1221">
        <f t="shared" si="79"/>
        <v>0</v>
      </c>
    </row>
    <row r="1222" spans="1:24" x14ac:dyDescent="0.25">
      <c r="A1222">
        <v>2742</v>
      </c>
      <c r="B1222" t="s">
        <v>1241</v>
      </c>
      <c r="C1222">
        <v>39900</v>
      </c>
      <c r="D1222">
        <v>2734</v>
      </c>
      <c r="E1222">
        <f>'Raw counts'!E1222/'Raw counts'!E$1246*10000</f>
        <v>0</v>
      </c>
      <c r="F1222">
        <f>'Raw counts'!F1222/'Raw counts'!F$1246*10000</f>
        <v>0</v>
      </c>
      <c r="G1222">
        <f>'Raw counts'!G1222/'Raw counts'!G$1246*10000</f>
        <v>0</v>
      </c>
      <c r="H1222">
        <f>'Raw counts'!H1222/'Raw counts'!H$1246*10000</f>
        <v>0</v>
      </c>
      <c r="I1222">
        <f>'Raw counts'!I1222/'Raw counts'!I$1246*10000</f>
        <v>0</v>
      </c>
      <c r="J1222">
        <f>'Raw counts'!J1222/'Raw counts'!J$1246*10000</f>
        <v>0</v>
      </c>
      <c r="K1222">
        <f>'Raw counts'!K1222/'Raw counts'!K$1246*10000</f>
        <v>0</v>
      </c>
      <c r="L1222">
        <f>'Raw counts'!L1222/'Raw counts'!L$1246*10000</f>
        <v>0</v>
      </c>
      <c r="M1222">
        <f>'Raw counts'!M1222/'Raw counts'!M$1246*10000</f>
        <v>0</v>
      </c>
      <c r="N1222">
        <f>'Raw counts'!N1222/'Raw counts'!N$1246*10000</f>
        <v>0</v>
      </c>
      <c r="O1222">
        <f>'Raw counts'!O1222/'Raw counts'!O$1246*10000</f>
        <v>0</v>
      </c>
      <c r="P1222">
        <f>'Raw counts'!P1222/'Raw counts'!P$1246*10000</f>
        <v>0</v>
      </c>
      <c r="Q1222">
        <f>'Raw counts'!Q1222/'Raw counts'!Q$1246*10000</f>
        <v>0</v>
      </c>
      <c r="R1222">
        <f>'Raw counts'!R1222/'Raw counts'!R$1246*10000</f>
        <v>0</v>
      </c>
      <c r="S1222">
        <f>'Raw counts'!S1222/'Raw counts'!S$1246*10000</f>
        <v>0</v>
      </c>
      <c r="T1222">
        <f>'Raw counts'!T1222/'Raw counts'!T$1246*10000</f>
        <v>0</v>
      </c>
      <c r="U1222">
        <f t="shared" si="76"/>
        <v>0</v>
      </c>
      <c r="V1222" t="str">
        <f t="shared" si="77"/>
        <v/>
      </c>
      <c r="W1222">
        <f t="shared" si="78"/>
        <v>0</v>
      </c>
      <c r="X1222">
        <f t="shared" si="79"/>
        <v>0</v>
      </c>
    </row>
    <row r="1223" spans="1:24" x14ac:dyDescent="0.25">
      <c r="A1223">
        <v>2751</v>
      </c>
      <c r="B1223" t="s">
        <v>1242</v>
      </c>
      <c r="C1223">
        <v>40000</v>
      </c>
      <c r="D1223">
        <v>2734</v>
      </c>
      <c r="E1223">
        <f>'Raw counts'!E1223/'Raw counts'!E$1246*10000</f>
        <v>0</v>
      </c>
      <c r="F1223">
        <f>'Raw counts'!F1223/'Raw counts'!F$1246*10000</f>
        <v>0</v>
      </c>
      <c r="G1223">
        <f>'Raw counts'!G1223/'Raw counts'!G$1246*10000</f>
        <v>0</v>
      </c>
      <c r="H1223">
        <f>'Raw counts'!H1223/'Raw counts'!H$1246*10000</f>
        <v>0</v>
      </c>
      <c r="I1223">
        <f>'Raw counts'!I1223/'Raw counts'!I$1246*10000</f>
        <v>0</v>
      </c>
      <c r="J1223">
        <f>'Raw counts'!J1223/'Raw counts'!J$1246*10000</f>
        <v>0</v>
      </c>
      <c r="K1223">
        <f>'Raw counts'!K1223/'Raw counts'!K$1246*10000</f>
        <v>0</v>
      </c>
      <c r="L1223">
        <f>'Raw counts'!L1223/'Raw counts'!L$1246*10000</f>
        <v>0</v>
      </c>
      <c r="M1223">
        <f>'Raw counts'!M1223/'Raw counts'!M$1246*10000</f>
        <v>0</v>
      </c>
      <c r="N1223">
        <f>'Raw counts'!N1223/'Raw counts'!N$1246*10000</f>
        <v>0</v>
      </c>
      <c r="O1223">
        <f>'Raw counts'!O1223/'Raw counts'!O$1246*10000</f>
        <v>0</v>
      </c>
      <c r="P1223">
        <f>'Raw counts'!P1223/'Raw counts'!P$1246*10000</f>
        <v>0</v>
      </c>
      <c r="Q1223">
        <f>'Raw counts'!Q1223/'Raw counts'!Q$1246*10000</f>
        <v>0</v>
      </c>
      <c r="R1223">
        <f>'Raw counts'!R1223/'Raw counts'!R$1246*10000</f>
        <v>0</v>
      </c>
      <c r="S1223">
        <f>'Raw counts'!S1223/'Raw counts'!S$1246*10000</f>
        <v>0</v>
      </c>
      <c r="T1223">
        <f>'Raw counts'!T1223/'Raw counts'!T$1246*10000</f>
        <v>0</v>
      </c>
      <c r="U1223">
        <f t="shared" si="76"/>
        <v>0</v>
      </c>
      <c r="V1223" t="str">
        <f t="shared" si="77"/>
        <v/>
      </c>
      <c r="W1223">
        <f t="shared" si="78"/>
        <v>0</v>
      </c>
      <c r="X1223">
        <f t="shared" si="79"/>
        <v>0</v>
      </c>
    </row>
    <row r="1224" spans="1:24" x14ac:dyDescent="0.25">
      <c r="A1224">
        <v>2758</v>
      </c>
      <c r="B1224" t="s">
        <v>1243</v>
      </c>
      <c r="C1224">
        <v>40100</v>
      </c>
      <c r="D1224">
        <v>2734</v>
      </c>
      <c r="E1224">
        <f>'Raw counts'!E1224/'Raw counts'!E$1246*10000</f>
        <v>0</v>
      </c>
      <c r="F1224">
        <f>'Raw counts'!F1224/'Raw counts'!F$1246*10000</f>
        <v>0</v>
      </c>
      <c r="G1224">
        <f>'Raw counts'!G1224/'Raw counts'!G$1246*10000</f>
        <v>0</v>
      </c>
      <c r="H1224">
        <f>'Raw counts'!H1224/'Raw counts'!H$1246*10000</f>
        <v>0</v>
      </c>
      <c r="I1224">
        <f>'Raw counts'!I1224/'Raw counts'!I$1246*10000</f>
        <v>0</v>
      </c>
      <c r="J1224">
        <f>'Raw counts'!J1224/'Raw counts'!J$1246*10000</f>
        <v>0</v>
      </c>
      <c r="K1224">
        <f>'Raw counts'!K1224/'Raw counts'!K$1246*10000</f>
        <v>0</v>
      </c>
      <c r="L1224">
        <f>'Raw counts'!L1224/'Raw counts'!L$1246*10000</f>
        <v>0</v>
      </c>
      <c r="M1224">
        <f>'Raw counts'!M1224/'Raw counts'!M$1246*10000</f>
        <v>0</v>
      </c>
      <c r="N1224">
        <f>'Raw counts'!N1224/'Raw counts'!N$1246*10000</f>
        <v>0</v>
      </c>
      <c r="O1224">
        <f>'Raw counts'!O1224/'Raw counts'!O$1246*10000</f>
        <v>0</v>
      </c>
      <c r="P1224">
        <f>'Raw counts'!P1224/'Raw counts'!P$1246*10000</f>
        <v>0</v>
      </c>
      <c r="Q1224">
        <f>'Raw counts'!Q1224/'Raw counts'!Q$1246*10000</f>
        <v>0</v>
      </c>
      <c r="R1224">
        <f>'Raw counts'!R1224/'Raw counts'!R$1246*10000</f>
        <v>0</v>
      </c>
      <c r="S1224">
        <f>'Raw counts'!S1224/'Raw counts'!S$1246*10000</f>
        <v>0</v>
      </c>
      <c r="T1224">
        <f>'Raw counts'!T1224/'Raw counts'!T$1246*10000</f>
        <v>0</v>
      </c>
      <c r="U1224">
        <f t="shared" si="76"/>
        <v>0</v>
      </c>
      <c r="V1224" t="str">
        <f t="shared" si="77"/>
        <v/>
      </c>
      <c r="W1224">
        <f t="shared" si="78"/>
        <v>0</v>
      </c>
      <c r="X1224">
        <f t="shared" si="79"/>
        <v>0</v>
      </c>
    </row>
    <row r="1225" spans="1:24" x14ac:dyDescent="0.25">
      <c r="A1225">
        <v>2766</v>
      </c>
      <c r="B1225" t="s">
        <v>1244</v>
      </c>
      <c r="C1225">
        <v>40200</v>
      </c>
      <c r="D1225">
        <v>2726</v>
      </c>
      <c r="E1225">
        <f>'Raw counts'!E1225/'Raw counts'!E$1246*10000</f>
        <v>0</v>
      </c>
      <c r="F1225">
        <f>'Raw counts'!F1225/'Raw counts'!F$1246*10000</f>
        <v>0</v>
      </c>
      <c r="G1225">
        <f>'Raw counts'!G1225/'Raw counts'!G$1246*10000</f>
        <v>0</v>
      </c>
      <c r="H1225">
        <f>'Raw counts'!H1225/'Raw counts'!H$1246*10000</f>
        <v>0</v>
      </c>
      <c r="I1225">
        <f>'Raw counts'!I1225/'Raw counts'!I$1246*10000</f>
        <v>0</v>
      </c>
      <c r="J1225">
        <f>'Raw counts'!J1225/'Raw counts'!J$1246*10000</f>
        <v>0</v>
      </c>
      <c r="K1225">
        <f>'Raw counts'!K1225/'Raw counts'!K$1246*10000</f>
        <v>0</v>
      </c>
      <c r="L1225">
        <f>'Raw counts'!L1225/'Raw counts'!L$1246*10000</f>
        <v>0</v>
      </c>
      <c r="M1225">
        <f>'Raw counts'!M1225/'Raw counts'!M$1246*10000</f>
        <v>0</v>
      </c>
      <c r="N1225">
        <f>'Raw counts'!N1225/'Raw counts'!N$1246*10000</f>
        <v>0</v>
      </c>
      <c r="O1225">
        <f>'Raw counts'!O1225/'Raw counts'!O$1246*10000</f>
        <v>0</v>
      </c>
      <c r="P1225">
        <f>'Raw counts'!P1225/'Raw counts'!P$1246*10000</f>
        <v>0</v>
      </c>
      <c r="Q1225">
        <f>'Raw counts'!Q1225/'Raw counts'!Q$1246*10000</f>
        <v>0</v>
      </c>
      <c r="R1225">
        <f>'Raw counts'!R1225/'Raw counts'!R$1246*10000</f>
        <v>0</v>
      </c>
      <c r="S1225">
        <f>'Raw counts'!S1225/'Raw counts'!S$1246*10000</f>
        <v>0</v>
      </c>
      <c r="T1225">
        <f>'Raw counts'!T1225/'Raw counts'!T$1246*10000</f>
        <v>0</v>
      </c>
      <c r="U1225">
        <f t="shared" si="76"/>
        <v>0</v>
      </c>
      <c r="V1225" t="str">
        <f t="shared" si="77"/>
        <v/>
      </c>
      <c r="W1225">
        <f t="shared" si="78"/>
        <v>0</v>
      </c>
      <c r="X1225">
        <f t="shared" si="79"/>
        <v>0</v>
      </c>
    </row>
    <row r="1226" spans="1:24" x14ac:dyDescent="0.25">
      <c r="A1226">
        <v>2775</v>
      </c>
      <c r="B1226" t="s">
        <v>1245</v>
      </c>
      <c r="C1226">
        <v>40300</v>
      </c>
      <c r="D1226">
        <v>2766</v>
      </c>
      <c r="E1226">
        <f>'Raw counts'!E1226/'Raw counts'!E$1246*10000</f>
        <v>0</v>
      </c>
      <c r="F1226">
        <f>'Raw counts'!F1226/'Raw counts'!F$1246*10000</f>
        <v>0</v>
      </c>
      <c r="G1226">
        <f>'Raw counts'!G1226/'Raw counts'!G$1246*10000</f>
        <v>0</v>
      </c>
      <c r="H1226">
        <f>'Raw counts'!H1226/'Raw counts'!H$1246*10000</f>
        <v>0</v>
      </c>
      <c r="I1226">
        <f>'Raw counts'!I1226/'Raw counts'!I$1246*10000</f>
        <v>0</v>
      </c>
      <c r="J1226">
        <f>'Raw counts'!J1226/'Raw counts'!J$1246*10000</f>
        <v>0</v>
      </c>
      <c r="K1226">
        <f>'Raw counts'!K1226/'Raw counts'!K$1246*10000</f>
        <v>0</v>
      </c>
      <c r="L1226">
        <f>'Raw counts'!L1226/'Raw counts'!L$1246*10000</f>
        <v>0</v>
      </c>
      <c r="M1226">
        <f>'Raw counts'!M1226/'Raw counts'!M$1246*10000</f>
        <v>0</v>
      </c>
      <c r="N1226">
        <f>'Raw counts'!N1226/'Raw counts'!N$1246*10000</f>
        <v>0</v>
      </c>
      <c r="O1226">
        <f>'Raw counts'!O1226/'Raw counts'!O$1246*10000</f>
        <v>0</v>
      </c>
      <c r="P1226">
        <f>'Raw counts'!P1226/'Raw counts'!P$1246*10000</f>
        <v>0</v>
      </c>
      <c r="Q1226">
        <f>'Raw counts'!Q1226/'Raw counts'!Q$1246*10000</f>
        <v>0</v>
      </c>
      <c r="R1226">
        <f>'Raw counts'!R1226/'Raw counts'!R$1246*10000</f>
        <v>0</v>
      </c>
      <c r="S1226">
        <f>'Raw counts'!S1226/'Raw counts'!S$1246*10000</f>
        <v>0</v>
      </c>
      <c r="T1226">
        <f>'Raw counts'!T1226/'Raw counts'!T$1246*10000</f>
        <v>0</v>
      </c>
      <c r="U1226">
        <f t="shared" si="76"/>
        <v>0</v>
      </c>
      <c r="V1226" t="str">
        <f t="shared" si="77"/>
        <v/>
      </c>
      <c r="W1226">
        <f t="shared" si="78"/>
        <v>0</v>
      </c>
      <c r="X1226">
        <f t="shared" si="79"/>
        <v>0</v>
      </c>
    </row>
    <row r="1227" spans="1:24" x14ac:dyDescent="0.25">
      <c r="A1227">
        <v>2782</v>
      </c>
      <c r="B1227" t="s">
        <v>1246</v>
      </c>
      <c r="C1227">
        <v>40400</v>
      </c>
      <c r="D1227">
        <v>2766</v>
      </c>
      <c r="E1227">
        <f>'Raw counts'!E1227/'Raw counts'!E$1246*10000</f>
        <v>0</v>
      </c>
      <c r="F1227">
        <f>'Raw counts'!F1227/'Raw counts'!F$1246*10000</f>
        <v>0</v>
      </c>
      <c r="G1227">
        <f>'Raw counts'!G1227/'Raw counts'!G$1246*10000</f>
        <v>0</v>
      </c>
      <c r="H1227">
        <f>'Raw counts'!H1227/'Raw counts'!H$1246*10000</f>
        <v>0</v>
      </c>
      <c r="I1227">
        <f>'Raw counts'!I1227/'Raw counts'!I$1246*10000</f>
        <v>0</v>
      </c>
      <c r="J1227">
        <f>'Raw counts'!J1227/'Raw counts'!J$1246*10000</f>
        <v>0</v>
      </c>
      <c r="K1227">
        <f>'Raw counts'!K1227/'Raw counts'!K$1246*10000</f>
        <v>0</v>
      </c>
      <c r="L1227">
        <f>'Raw counts'!L1227/'Raw counts'!L$1246*10000</f>
        <v>0</v>
      </c>
      <c r="M1227">
        <f>'Raw counts'!M1227/'Raw counts'!M$1246*10000</f>
        <v>0</v>
      </c>
      <c r="N1227">
        <f>'Raw counts'!N1227/'Raw counts'!N$1246*10000</f>
        <v>0</v>
      </c>
      <c r="O1227">
        <f>'Raw counts'!O1227/'Raw counts'!O$1246*10000</f>
        <v>0</v>
      </c>
      <c r="P1227">
        <f>'Raw counts'!P1227/'Raw counts'!P$1246*10000</f>
        <v>0</v>
      </c>
      <c r="Q1227">
        <f>'Raw counts'!Q1227/'Raw counts'!Q$1246*10000</f>
        <v>0</v>
      </c>
      <c r="R1227">
        <f>'Raw counts'!R1227/'Raw counts'!R$1246*10000</f>
        <v>0</v>
      </c>
      <c r="S1227">
        <f>'Raw counts'!S1227/'Raw counts'!S$1246*10000</f>
        <v>0</v>
      </c>
      <c r="T1227">
        <f>'Raw counts'!T1227/'Raw counts'!T$1246*10000</f>
        <v>0</v>
      </c>
      <c r="U1227">
        <f t="shared" si="76"/>
        <v>0</v>
      </c>
      <c r="V1227" t="str">
        <f t="shared" si="77"/>
        <v/>
      </c>
      <c r="W1227">
        <f t="shared" si="78"/>
        <v>0</v>
      </c>
      <c r="X1227">
        <f t="shared" si="79"/>
        <v>0</v>
      </c>
    </row>
    <row r="1228" spans="1:24" x14ac:dyDescent="0.25">
      <c r="A1228">
        <v>2790</v>
      </c>
      <c r="B1228" t="s">
        <v>1247</v>
      </c>
      <c r="C1228">
        <v>40500</v>
      </c>
      <c r="D1228">
        <v>2766</v>
      </c>
      <c r="E1228">
        <f>'Raw counts'!E1228/'Raw counts'!E$1246*10000</f>
        <v>0</v>
      </c>
      <c r="F1228">
        <f>'Raw counts'!F1228/'Raw counts'!F$1246*10000</f>
        <v>0</v>
      </c>
      <c r="G1228">
        <f>'Raw counts'!G1228/'Raw counts'!G$1246*10000</f>
        <v>0</v>
      </c>
      <c r="H1228">
        <f>'Raw counts'!H1228/'Raw counts'!H$1246*10000</f>
        <v>0</v>
      </c>
      <c r="I1228">
        <f>'Raw counts'!I1228/'Raw counts'!I$1246*10000</f>
        <v>0</v>
      </c>
      <c r="J1228">
        <f>'Raw counts'!J1228/'Raw counts'!J$1246*10000</f>
        <v>0</v>
      </c>
      <c r="K1228">
        <f>'Raw counts'!K1228/'Raw counts'!K$1246*10000</f>
        <v>0</v>
      </c>
      <c r="L1228">
        <f>'Raw counts'!L1228/'Raw counts'!L$1246*10000</f>
        <v>0</v>
      </c>
      <c r="M1228">
        <f>'Raw counts'!M1228/'Raw counts'!M$1246*10000</f>
        <v>0</v>
      </c>
      <c r="N1228">
        <f>'Raw counts'!N1228/'Raw counts'!N$1246*10000</f>
        <v>0</v>
      </c>
      <c r="O1228">
        <f>'Raw counts'!O1228/'Raw counts'!O$1246*10000</f>
        <v>0</v>
      </c>
      <c r="P1228">
        <f>'Raw counts'!P1228/'Raw counts'!P$1246*10000</f>
        <v>0</v>
      </c>
      <c r="Q1228">
        <f>'Raw counts'!Q1228/'Raw counts'!Q$1246*10000</f>
        <v>0</v>
      </c>
      <c r="R1228">
        <f>'Raw counts'!R1228/'Raw counts'!R$1246*10000</f>
        <v>0</v>
      </c>
      <c r="S1228">
        <f>'Raw counts'!S1228/'Raw counts'!S$1246*10000</f>
        <v>0</v>
      </c>
      <c r="T1228">
        <f>'Raw counts'!T1228/'Raw counts'!T$1246*10000</f>
        <v>0</v>
      </c>
      <c r="U1228">
        <f t="shared" si="76"/>
        <v>0</v>
      </c>
      <c r="V1228" t="str">
        <f t="shared" si="77"/>
        <v/>
      </c>
      <c r="W1228">
        <f t="shared" si="78"/>
        <v>0</v>
      </c>
      <c r="X1228">
        <f t="shared" si="79"/>
        <v>0</v>
      </c>
    </row>
    <row r="1229" spans="1:24" x14ac:dyDescent="0.25">
      <c r="A1229">
        <v>2799</v>
      </c>
      <c r="B1229" t="s">
        <v>1248</v>
      </c>
      <c r="C1229">
        <v>40600</v>
      </c>
      <c r="D1229">
        <v>2726</v>
      </c>
      <c r="E1229">
        <f>'Raw counts'!E1229/'Raw counts'!E$1246*10000</f>
        <v>0</v>
      </c>
      <c r="F1229">
        <f>'Raw counts'!F1229/'Raw counts'!F$1246*10000</f>
        <v>0</v>
      </c>
      <c r="G1229">
        <f>'Raw counts'!G1229/'Raw counts'!G$1246*10000</f>
        <v>0</v>
      </c>
      <c r="H1229">
        <f>'Raw counts'!H1229/'Raw counts'!H$1246*10000</f>
        <v>0</v>
      </c>
      <c r="I1229">
        <f>'Raw counts'!I1229/'Raw counts'!I$1246*10000</f>
        <v>0</v>
      </c>
      <c r="J1229">
        <f>'Raw counts'!J1229/'Raw counts'!J$1246*10000</f>
        <v>0</v>
      </c>
      <c r="K1229">
        <f>'Raw counts'!K1229/'Raw counts'!K$1246*10000</f>
        <v>0</v>
      </c>
      <c r="L1229">
        <f>'Raw counts'!L1229/'Raw counts'!L$1246*10000</f>
        <v>0</v>
      </c>
      <c r="M1229">
        <f>'Raw counts'!M1229/'Raw counts'!M$1246*10000</f>
        <v>0</v>
      </c>
      <c r="N1229">
        <f>'Raw counts'!N1229/'Raw counts'!N$1246*10000</f>
        <v>0</v>
      </c>
      <c r="O1229">
        <f>'Raw counts'!O1229/'Raw counts'!O$1246*10000</f>
        <v>0</v>
      </c>
      <c r="P1229">
        <f>'Raw counts'!P1229/'Raw counts'!P$1246*10000</f>
        <v>0</v>
      </c>
      <c r="Q1229">
        <f>'Raw counts'!Q1229/'Raw counts'!Q$1246*10000</f>
        <v>0</v>
      </c>
      <c r="R1229">
        <f>'Raw counts'!R1229/'Raw counts'!R$1246*10000</f>
        <v>0</v>
      </c>
      <c r="S1229">
        <f>'Raw counts'!S1229/'Raw counts'!S$1246*10000</f>
        <v>0</v>
      </c>
      <c r="T1229">
        <f>'Raw counts'!T1229/'Raw counts'!T$1246*10000</f>
        <v>0</v>
      </c>
      <c r="U1229">
        <f t="shared" si="76"/>
        <v>0</v>
      </c>
      <c r="V1229" t="str">
        <f t="shared" si="77"/>
        <v/>
      </c>
      <c r="W1229">
        <f t="shared" si="78"/>
        <v>0</v>
      </c>
      <c r="X1229">
        <f t="shared" si="79"/>
        <v>0</v>
      </c>
    </row>
    <row r="1230" spans="1:24" x14ac:dyDescent="0.25">
      <c r="A1230">
        <v>2807</v>
      </c>
      <c r="B1230" t="s">
        <v>1249</v>
      </c>
      <c r="C1230">
        <v>40700</v>
      </c>
      <c r="D1230">
        <v>2799</v>
      </c>
      <c r="E1230">
        <f>'Raw counts'!E1230/'Raw counts'!E$1246*10000</f>
        <v>0</v>
      </c>
      <c r="F1230">
        <f>'Raw counts'!F1230/'Raw counts'!F$1246*10000</f>
        <v>0</v>
      </c>
      <c r="G1230">
        <f>'Raw counts'!G1230/'Raw counts'!G$1246*10000</f>
        <v>0</v>
      </c>
      <c r="H1230">
        <f>'Raw counts'!H1230/'Raw counts'!H$1246*10000</f>
        <v>0</v>
      </c>
      <c r="I1230">
        <f>'Raw counts'!I1230/'Raw counts'!I$1246*10000</f>
        <v>0</v>
      </c>
      <c r="J1230">
        <f>'Raw counts'!J1230/'Raw counts'!J$1246*10000</f>
        <v>0</v>
      </c>
      <c r="K1230">
        <f>'Raw counts'!K1230/'Raw counts'!K$1246*10000</f>
        <v>0</v>
      </c>
      <c r="L1230">
        <f>'Raw counts'!L1230/'Raw counts'!L$1246*10000</f>
        <v>0</v>
      </c>
      <c r="M1230">
        <f>'Raw counts'!M1230/'Raw counts'!M$1246*10000</f>
        <v>0</v>
      </c>
      <c r="N1230">
        <f>'Raw counts'!N1230/'Raw counts'!N$1246*10000</f>
        <v>0</v>
      </c>
      <c r="O1230">
        <f>'Raw counts'!O1230/'Raw counts'!O$1246*10000</f>
        <v>0</v>
      </c>
      <c r="P1230">
        <f>'Raw counts'!P1230/'Raw counts'!P$1246*10000</f>
        <v>0</v>
      </c>
      <c r="Q1230">
        <f>'Raw counts'!Q1230/'Raw counts'!Q$1246*10000</f>
        <v>0</v>
      </c>
      <c r="R1230">
        <f>'Raw counts'!R1230/'Raw counts'!R$1246*10000</f>
        <v>0</v>
      </c>
      <c r="S1230">
        <f>'Raw counts'!S1230/'Raw counts'!S$1246*10000</f>
        <v>0</v>
      </c>
      <c r="T1230">
        <f>'Raw counts'!T1230/'Raw counts'!T$1246*10000</f>
        <v>0</v>
      </c>
      <c r="U1230">
        <f t="shared" si="76"/>
        <v>0</v>
      </c>
      <c r="V1230" t="str">
        <f t="shared" si="77"/>
        <v/>
      </c>
      <c r="W1230">
        <f t="shared" si="78"/>
        <v>0</v>
      </c>
      <c r="X1230">
        <f t="shared" si="79"/>
        <v>0</v>
      </c>
    </row>
    <row r="1231" spans="1:24" x14ac:dyDescent="0.25">
      <c r="A1231">
        <v>2815</v>
      </c>
      <c r="B1231" t="s">
        <v>1250</v>
      </c>
      <c r="C1231">
        <v>40800</v>
      </c>
      <c r="D1231">
        <v>2799</v>
      </c>
      <c r="E1231">
        <f>'Raw counts'!E1231/'Raw counts'!E$1246*10000</f>
        <v>0</v>
      </c>
      <c r="F1231">
        <f>'Raw counts'!F1231/'Raw counts'!F$1246*10000</f>
        <v>0</v>
      </c>
      <c r="G1231">
        <f>'Raw counts'!G1231/'Raw counts'!G$1246*10000</f>
        <v>0</v>
      </c>
      <c r="H1231">
        <f>'Raw counts'!H1231/'Raw counts'!H$1246*10000</f>
        <v>0</v>
      </c>
      <c r="I1231">
        <f>'Raw counts'!I1231/'Raw counts'!I$1246*10000</f>
        <v>0</v>
      </c>
      <c r="J1231">
        <f>'Raw counts'!J1231/'Raw counts'!J$1246*10000</f>
        <v>0</v>
      </c>
      <c r="K1231">
        <f>'Raw counts'!K1231/'Raw counts'!K$1246*10000</f>
        <v>0</v>
      </c>
      <c r="L1231">
        <f>'Raw counts'!L1231/'Raw counts'!L$1246*10000</f>
        <v>0</v>
      </c>
      <c r="M1231">
        <f>'Raw counts'!M1231/'Raw counts'!M$1246*10000</f>
        <v>0</v>
      </c>
      <c r="N1231">
        <f>'Raw counts'!N1231/'Raw counts'!N$1246*10000</f>
        <v>0</v>
      </c>
      <c r="O1231">
        <f>'Raw counts'!O1231/'Raw counts'!O$1246*10000</f>
        <v>0</v>
      </c>
      <c r="P1231">
        <f>'Raw counts'!P1231/'Raw counts'!P$1246*10000</f>
        <v>0</v>
      </c>
      <c r="Q1231">
        <f>'Raw counts'!Q1231/'Raw counts'!Q$1246*10000</f>
        <v>0</v>
      </c>
      <c r="R1231">
        <f>'Raw counts'!R1231/'Raw counts'!R$1246*10000</f>
        <v>0</v>
      </c>
      <c r="S1231">
        <f>'Raw counts'!S1231/'Raw counts'!S$1246*10000</f>
        <v>0</v>
      </c>
      <c r="T1231">
        <f>'Raw counts'!T1231/'Raw counts'!T$1246*10000</f>
        <v>0</v>
      </c>
      <c r="U1231">
        <f t="shared" si="76"/>
        <v>0</v>
      </c>
      <c r="V1231" t="str">
        <f t="shared" si="77"/>
        <v/>
      </c>
      <c r="W1231">
        <f t="shared" si="78"/>
        <v>0</v>
      </c>
      <c r="X1231">
        <f t="shared" si="79"/>
        <v>0</v>
      </c>
    </row>
    <row r="1232" spans="1:24" x14ac:dyDescent="0.25">
      <c r="A1232">
        <v>2823</v>
      </c>
      <c r="B1232" t="s">
        <v>1251</v>
      </c>
      <c r="C1232">
        <v>40900</v>
      </c>
      <c r="D1232">
        <v>2799</v>
      </c>
      <c r="E1232">
        <f>'Raw counts'!E1232/'Raw counts'!E$1246*10000</f>
        <v>0</v>
      </c>
      <c r="F1232">
        <f>'Raw counts'!F1232/'Raw counts'!F$1246*10000</f>
        <v>0</v>
      </c>
      <c r="G1232">
        <f>'Raw counts'!G1232/'Raw counts'!G$1246*10000</f>
        <v>0</v>
      </c>
      <c r="H1232">
        <f>'Raw counts'!H1232/'Raw counts'!H$1246*10000</f>
        <v>0</v>
      </c>
      <c r="I1232">
        <f>'Raw counts'!I1232/'Raw counts'!I$1246*10000</f>
        <v>0</v>
      </c>
      <c r="J1232">
        <f>'Raw counts'!J1232/'Raw counts'!J$1246*10000</f>
        <v>0</v>
      </c>
      <c r="K1232">
        <f>'Raw counts'!K1232/'Raw counts'!K$1246*10000</f>
        <v>0</v>
      </c>
      <c r="L1232">
        <f>'Raw counts'!L1232/'Raw counts'!L$1246*10000</f>
        <v>0</v>
      </c>
      <c r="M1232">
        <f>'Raw counts'!M1232/'Raw counts'!M$1246*10000</f>
        <v>0</v>
      </c>
      <c r="N1232">
        <f>'Raw counts'!N1232/'Raw counts'!N$1246*10000</f>
        <v>0</v>
      </c>
      <c r="O1232">
        <f>'Raw counts'!O1232/'Raw counts'!O$1246*10000</f>
        <v>0</v>
      </c>
      <c r="P1232">
        <f>'Raw counts'!P1232/'Raw counts'!P$1246*10000</f>
        <v>0</v>
      </c>
      <c r="Q1232">
        <f>'Raw counts'!Q1232/'Raw counts'!Q$1246*10000</f>
        <v>0</v>
      </c>
      <c r="R1232">
        <f>'Raw counts'!R1232/'Raw counts'!R$1246*10000</f>
        <v>0</v>
      </c>
      <c r="S1232">
        <f>'Raw counts'!S1232/'Raw counts'!S$1246*10000</f>
        <v>0</v>
      </c>
      <c r="T1232">
        <f>'Raw counts'!T1232/'Raw counts'!T$1246*10000</f>
        <v>0</v>
      </c>
      <c r="U1232">
        <f t="shared" si="76"/>
        <v>0</v>
      </c>
      <c r="V1232" t="str">
        <f t="shared" si="77"/>
        <v/>
      </c>
      <c r="W1232">
        <f t="shared" si="78"/>
        <v>0</v>
      </c>
      <c r="X1232">
        <f t="shared" si="79"/>
        <v>0</v>
      </c>
    </row>
    <row r="1233" spans="1:24" x14ac:dyDescent="0.25">
      <c r="A1233">
        <v>12702</v>
      </c>
      <c r="B1233" t="s">
        <v>1186</v>
      </c>
      <c r="C1233">
        <v>39700</v>
      </c>
      <c r="D1233">
        <v>2726</v>
      </c>
      <c r="E1233">
        <f>'Raw counts'!E1233/'Raw counts'!E$1246*10000</f>
        <v>0</v>
      </c>
      <c r="F1233">
        <f>'Raw counts'!F1233/'Raw counts'!F$1246*10000</f>
        <v>0</v>
      </c>
      <c r="G1233">
        <f>'Raw counts'!G1233/'Raw counts'!G$1246*10000</f>
        <v>0</v>
      </c>
      <c r="H1233">
        <f>'Raw counts'!H1233/'Raw counts'!H$1246*10000</f>
        <v>0</v>
      </c>
      <c r="I1233">
        <f>'Raw counts'!I1233/'Raw counts'!I$1246*10000</f>
        <v>0</v>
      </c>
      <c r="J1233">
        <f>'Raw counts'!J1233/'Raw counts'!J$1246*10000</f>
        <v>0</v>
      </c>
      <c r="K1233">
        <f>'Raw counts'!K1233/'Raw counts'!K$1246*10000</f>
        <v>0</v>
      </c>
      <c r="L1233">
        <f>'Raw counts'!L1233/'Raw counts'!L$1246*10000</f>
        <v>0</v>
      </c>
      <c r="M1233">
        <f>'Raw counts'!M1233/'Raw counts'!M$1246*10000</f>
        <v>0</v>
      </c>
      <c r="N1233">
        <f>'Raw counts'!N1233/'Raw counts'!N$1246*10000</f>
        <v>0</v>
      </c>
      <c r="O1233">
        <f>'Raw counts'!O1233/'Raw counts'!O$1246*10000</f>
        <v>0</v>
      </c>
      <c r="P1233">
        <f>'Raw counts'!P1233/'Raw counts'!P$1246*10000</f>
        <v>0</v>
      </c>
      <c r="Q1233">
        <f>'Raw counts'!Q1233/'Raw counts'!Q$1246*10000</f>
        <v>0</v>
      </c>
      <c r="R1233">
        <f>'Raw counts'!R1233/'Raw counts'!R$1246*10000</f>
        <v>0</v>
      </c>
      <c r="S1233">
        <f>'Raw counts'!S1233/'Raw counts'!S$1246*10000</f>
        <v>0</v>
      </c>
      <c r="T1233">
        <f>'Raw counts'!T1233/'Raw counts'!T$1246*10000</f>
        <v>0</v>
      </c>
      <c r="U1233">
        <f t="shared" si="76"/>
        <v>0</v>
      </c>
      <c r="V1233" t="str">
        <f t="shared" si="77"/>
        <v/>
      </c>
      <c r="W1233">
        <f t="shared" si="78"/>
        <v>0</v>
      </c>
      <c r="X1233">
        <f t="shared" si="79"/>
        <v>0</v>
      </c>
    </row>
    <row r="1234" spans="1:24" x14ac:dyDescent="0.25">
      <c r="A1234">
        <v>12703</v>
      </c>
      <c r="B1234" t="s">
        <v>485</v>
      </c>
      <c r="C1234">
        <v>39400</v>
      </c>
      <c r="D1234">
        <v>2726</v>
      </c>
      <c r="E1234">
        <f>'Raw counts'!E1234/'Raw counts'!E$1246*10000</f>
        <v>20.019866286515448</v>
      </c>
      <c r="F1234">
        <f>'Raw counts'!F1234/'Raw counts'!F$1246*10000</f>
        <v>21.663448785161197</v>
      </c>
      <c r="G1234">
        <f>'Raw counts'!G1234/'Raw counts'!G$1246*10000</f>
        <v>12.253473842478147</v>
      </c>
      <c r="H1234">
        <f>'Raw counts'!H1234/'Raw counts'!H$1246*10000</f>
        <v>34.216748293083064</v>
      </c>
      <c r="I1234">
        <f>'Raw counts'!I1234/'Raw counts'!I$1246*10000</f>
        <v>10.106745464766792</v>
      </c>
      <c r="J1234">
        <f>'Raw counts'!J1234/'Raw counts'!J$1246*10000</f>
        <v>20.617742033972579</v>
      </c>
      <c r="K1234">
        <f>'Raw counts'!K1234/'Raw counts'!K$1246*10000</f>
        <v>9.3891757640800986</v>
      </c>
      <c r="L1234">
        <f>'Raw counts'!L1234/'Raw counts'!L$1246*10000</f>
        <v>22.012565817232616</v>
      </c>
      <c r="M1234">
        <f>'Raw counts'!M1234/'Raw counts'!M$1246*10000</f>
        <v>32.146885093853392</v>
      </c>
      <c r="N1234">
        <f>'Raw counts'!N1234/'Raw counts'!N$1246*10000</f>
        <v>55.253989607734304</v>
      </c>
      <c r="O1234">
        <f>'Raw counts'!O1234/'Raw counts'!O$1246*10000</f>
        <v>9.6422423054375876</v>
      </c>
      <c r="P1234">
        <f>'Raw counts'!P1234/'Raw counts'!P$1246*10000</f>
        <v>12.416301932613569</v>
      </c>
      <c r="Q1234">
        <f>'Raw counts'!Q1234/'Raw counts'!Q$1246*10000</f>
        <v>22.422805777164115</v>
      </c>
      <c r="R1234">
        <f>'Raw counts'!R1234/'Raw counts'!R$1246*10000</f>
        <v>9.2644851303472997</v>
      </c>
      <c r="S1234">
        <f>'Raw counts'!S1234/'Raw counts'!S$1246*10000</f>
        <v>11.329439841014159</v>
      </c>
      <c r="T1234">
        <f>'Raw counts'!T1234/'Raw counts'!T$1246*10000</f>
        <v>45.972915911543609</v>
      </c>
      <c r="U1234">
        <f t="shared" si="76"/>
        <v>1</v>
      </c>
      <c r="V1234">
        <f t="shared" si="77"/>
        <v>0.47938044181366779</v>
      </c>
      <c r="W1234">
        <f t="shared" si="78"/>
        <v>23.768064098887766</v>
      </c>
      <c r="X1234">
        <f t="shared" si="79"/>
        <v>18.508031816353391</v>
      </c>
    </row>
    <row r="1235" spans="1:24" x14ac:dyDescent="0.25">
      <c r="A1235">
        <v>12704</v>
      </c>
      <c r="B1235" t="s">
        <v>493</v>
      </c>
      <c r="C1235">
        <v>39700</v>
      </c>
      <c r="D1235">
        <v>2726</v>
      </c>
      <c r="E1235">
        <f>'Raw counts'!E1235/'Raw counts'!E$1246*10000</f>
        <v>3.6413268301382962</v>
      </c>
      <c r="F1235">
        <f>'Raw counts'!F1235/'Raw counts'!F$1246*10000</f>
        <v>3.2438512021372587</v>
      </c>
      <c r="G1235">
        <f>'Raw counts'!G1235/'Raw counts'!G$1246*10000</f>
        <v>4.8795703201127063</v>
      </c>
      <c r="H1235">
        <f>'Raw counts'!H1235/'Raw counts'!H$1246*10000</f>
        <v>7.2197157953147233</v>
      </c>
      <c r="I1235">
        <f>'Raw counts'!I1235/'Raw counts'!I$1246*10000</f>
        <v>2.0033415286508789</v>
      </c>
      <c r="J1235">
        <f>'Raw counts'!J1235/'Raw counts'!J$1246*10000</f>
        <v>5.6333609912799636</v>
      </c>
      <c r="K1235">
        <f>'Raw counts'!K1235/'Raw counts'!K$1246*10000</f>
        <v>3.2958880570974487</v>
      </c>
      <c r="L1235">
        <f>'Raw counts'!L1235/'Raw counts'!L$1246*10000</f>
        <v>4.0565529610801558</v>
      </c>
      <c r="M1235">
        <f>'Raw counts'!M1235/'Raw counts'!M$1246*10000</f>
        <v>4.6971449712843327</v>
      </c>
      <c r="N1235">
        <f>'Raw counts'!N1235/'Raw counts'!N$1246*10000</f>
        <v>10.183730490982812</v>
      </c>
      <c r="O1235">
        <f>'Raw counts'!O1235/'Raw counts'!O$1246*10000</f>
        <v>5.2344864234929416</v>
      </c>
      <c r="P1235">
        <f>'Raw counts'!P1235/'Raw counts'!P$1246*10000</f>
        <v>4.0110378187120386</v>
      </c>
      <c r="Q1235">
        <f>'Raw counts'!Q1235/'Raw counts'!Q$1246*10000</f>
        <v>2.9512844297884966</v>
      </c>
      <c r="R1235">
        <f>'Raw counts'!R1235/'Raw counts'!R$1246*10000</f>
        <v>1.9309569894737166</v>
      </c>
      <c r="S1235">
        <f>'Raw counts'!S1235/'Raw counts'!S$1246*10000</f>
        <v>2.3326982581198563</v>
      </c>
      <c r="T1235">
        <f>'Raw counts'!T1235/'Raw counts'!T$1246*10000</f>
        <v>13.296991862759752</v>
      </c>
      <c r="U1235">
        <f t="shared" si="76"/>
        <v>1</v>
      </c>
      <c r="V1235">
        <f t="shared" si="77"/>
        <v>0.9644944433684195</v>
      </c>
      <c r="W1235">
        <f t="shared" si="78"/>
        <v>4.8854483148078574</v>
      </c>
      <c r="X1235">
        <f t="shared" si="79"/>
        <v>4.9595759637244674</v>
      </c>
    </row>
    <row r="1236" spans="1:24" x14ac:dyDescent="0.25">
      <c r="A1236">
        <v>12705</v>
      </c>
      <c r="B1236" t="s">
        <v>486</v>
      </c>
      <c r="C1236">
        <v>39500</v>
      </c>
      <c r="D1236">
        <v>2726</v>
      </c>
      <c r="E1236">
        <f>'Raw counts'!E1236/'Raw counts'!E$1246*10000</f>
        <v>0</v>
      </c>
      <c r="F1236">
        <f>'Raw counts'!F1236/'Raw counts'!F$1246*10000</f>
        <v>0</v>
      </c>
      <c r="G1236">
        <f>'Raw counts'!G1236/'Raw counts'!G$1246*10000</f>
        <v>0</v>
      </c>
      <c r="H1236">
        <f>'Raw counts'!H1236/'Raw counts'!H$1246*10000</f>
        <v>0</v>
      </c>
      <c r="I1236">
        <f>'Raw counts'!I1236/'Raw counts'!I$1246*10000</f>
        <v>0</v>
      </c>
      <c r="J1236">
        <f>'Raw counts'!J1236/'Raw counts'!J$1246*10000</f>
        <v>0</v>
      </c>
      <c r="K1236">
        <f>'Raw counts'!K1236/'Raw counts'!K$1246*10000</f>
        <v>0</v>
      </c>
      <c r="L1236">
        <f>'Raw counts'!L1236/'Raw counts'!L$1246*10000</f>
        <v>0</v>
      </c>
      <c r="M1236">
        <f>'Raw counts'!M1236/'Raw counts'!M$1246*10000</f>
        <v>0</v>
      </c>
      <c r="N1236">
        <f>'Raw counts'!N1236/'Raw counts'!N$1246*10000</f>
        <v>0</v>
      </c>
      <c r="O1236">
        <f>'Raw counts'!O1236/'Raw counts'!O$1246*10000</f>
        <v>0</v>
      </c>
      <c r="P1236">
        <f>'Raw counts'!P1236/'Raw counts'!P$1246*10000</f>
        <v>0</v>
      </c>
      <c r="Q1236">
        <f>'Raw counts'!Q1236/'Raw counts'!Q$1246*10000</f>
        <v>0</v>
      </c>
      <c r="R1236">
        <f>'Raw counts'!R1236/'Raw counts'!R$1246*10000</f>
        <v>0</v>
      </c>
      <c r="S1236">
        <f>'Raw counts'!S1236/'Raw counts'!S$1246*10000</f>
        <v>0</v>
      </c>
      <c r="T1236">
        <f>'Raw counts'!T1236/'Raw counts'!T$1246*10000</f>
        <v>0</v>
      </c>
      <c r="U1236">
        <f t="shared" si="76"/>
        <v>0</v>
      </c>
      <c r="V1236" t="str">
        <f t="shared" si="77"/>
        <v/>
      </c>
      <c r="W1236">
        <f t="shared" si="78"/>
        <v>0</v>
      </c>
      <c r="X1236">
        <f t="shared" si="79"/>
        <v>0</v>
      </c>
    </row>
    <row r="1237" spans="1:24" x14ac:dyDescent="0.25">
      <c r="A1237">
        <v>12706</v>
      </c>
      <c r="B1237" t="s">
        <v>1252</v>
      </c>
      <c r="C1237">
        <v>39400</v>
      </c>
      <c r="D1237">
        <v>2726</v>
      </c>
      <c r="E1237">
        <f>'Raw counts'!E1237/'Raw counts'!E$1246*10000</f>
        <v>0</v>
      </c>
      <c r="F1237">
        <f>'Raw counts'!F1237/'Raw counts'!F$1246*10000</f>
        <v>0</v>
      </c>
      <c r="G1237">
        <f>'Raw counts'!G1237/'Raw counts'!G$1246*10000</f>
        <v>0</v>
      </c>
      <c r="H1237">
        <f>'Raw counts'!H1237/'Raw counts'!H$1246*10000</f>
        <v>0</v>
      </c>
      <c r="I1237">
        <f>'Raw counts'!I1237/'Raw counts'!I$1246*10000</f>
        <v>0</v>
      </c>
      <c r="J1237">
        <f>'Raw counts'!J1237/'Raw counts'!J$1246*10000</f>
        <v>0</v>
      </c>
      <c r="K1237">
        <f>'Raw counts'!K1237/'Raw counts'!K$1246*10000</f>
        <v>0</v>
      </c>
      <c r="L1237">
        <f>'Raw counts'!L1237/'Raw counts'!L$1246*10000</f>
        <v>0</v>
      </c>
      <c r="M1237">
        <f>'Raw counts'!M1237/'Raw counts'!M$1246*10000</f>
        <v>0</v>
      </c>
      <c r="N1237">
        <f>'Raw counts'!N1237/'Raw counts'!N$1246*10000</f>
        <v>0</v>
      </c>
      <c r="O1237">
        <f>'Raw counts'!O1237/'Raw counts'!O$1246*10000</f>
        <v>0</v>
      </c>
      <c r="P1237">
        <f>'Raw counts'!P1237/'Raw counts'!P$1246*10000</f>
        <v>0</v>
      </c>
      <c r="Q1237">
        <f>'Raw counts'!Q1237/'Raw counts'!Q$1246*10000</f>
        <v>0</v>
      </c>
      <c r="R1237">
        <f>'Raw counts'!R1237/'Raw counts'!R$1246*10000</f>
        <v>0</v>
      </c>
      <c r="S1237">
        <f>'Raw counts'!S1237/'Raw counts'!S$1246*10000</f>
        <v>0</v>
      </c>
      <c r="T1237">
        <f>'Raw counts'!T1237/'Raw counts'!T$1246*10000</f>
        <v>0</v>
      </c>
      <c r="U1237">
        <f t="shared" si="76"/>
        <v>0</v>
      </c>
      <c r="V1237" t="str">
        <f t="shared" si="77"/>
        <v/>
      </c>
      <c r="W1237">
        <f t="shared" si="78"/>
        <v>0</v>
      </c>
      <c r="X1237">
        <f t="shared" si="79"/>
        <v>0</v>
      </c>
    </row>
    <row r="1238" spans="1:24" x14ac:dyDescent="0.25">
      <c r="A1238">
        <v>12707</v>
      </c>
      <c r="B1238" t="s">
        <v>1253</v>
      </c>
      <c r="C1238">
        <v>39500</v>
      </c>
      <c r="D1238">
        <v>2726</v>
      </c>
      <c r="E1238">
        <f>'Raw counts'!E1238/'Raw counts'!E$1246*10000</f>
        <v>0</v>
      </c>
      <c r="F1238">
        <f>'Raw counts'!F1238/'Raw counts'!F$1246*10000</f>
        <v>0</v>
      </c>
      <c r="G1238">
        <f>'Raw counts'!G1238/'Raw counts'!G$1246*10000</f>
        <v>0</v>
      </c>
      <c r="H1238">
        <f>'Raw counts'!H1238/'Raw counts'!H$1246*10000</f>
        <v>0</v>
      </c>
      <c r="I1238">
        <f>'Raw counts'!I1238/'Raw counts'!I$1246*10000</f>
        <v>0</v>
      </c>
      <c r="J1238">
        <f>'Raw counts'!J1238/'Raw counts'!J$1246*10000</f>
        <v>0</v>
      </c>
      <c r="K1238">
        <f>'Raw counts'!K1238/'Raw counts'!K$1246*10000</f>
        <v>0</v>
      </c>
      <c r="L1238">
        <f>'Raw counts'!L1238/'Raw counts'!L$1246*10000</f>
        <v>0</v>
      </c>
      <c r="M1238">
        <f>'Raw counts'!M1238/'Raw counts'!M$1246*10000</f>
        <v>0</v>
      </c>
      <c r="N1238">
        <f>'Raw counts'!N1238/'Raw counts'!N$1246*10000</f>
        <v>0</v>
      </c>
      <c r="O1238">
        <f>'Raw counts'!O1238/'Raw counts'!O$1246*10000</f>
        <v>0</v>
      </c>
      <c r="P1238">
        <f>'Raw counts'!P1238/'Raw counts'!P$1246*10000</f>
        <v>0</v>
      </c>
      <c r="Q1238">
        <f>'Raw counts'!Q1238/'Raw counts'!Q$1246*10000</f>
        <v>0</v>
      </c>
      <c r="R1238">
        <f>'Raw counts'!R1238/'Raw counts'!R$1246*10000</f>
        <v>0</v>
      </c>
      <c r="S1238">
        <f>'Raw counts'!S1238/'Raw counts'!S$1246*10000</f>
        <v>0</v>
      </c>
      <c r="T1238">
        <f>'Raw counts'!T1238/'Raw counts'!T$1246*10000</f>
        <v>0</v>
      </c>
      <c r="U1238">
        <f t="shared" si="76"/>
        <v>0</v>
      </c>
      <c r="V1238" t="str">
        <f t="shared" si="77"/>
        <v/>
      </c>
      <c r="W1238">
        <f t="shared" si="78"/>
        <v>0</v>
      </c>
      <c r="X1238">
        <f t="shared" si="79"/>
        <v>0</v>
      </c>
    </row>
    <row r="1239" spans="1:24" x14ac:dyDescent="0.25">
      <c r="A1239">
        <v>182305696</v>
      </c>
      <c r="B1239" t="s">
        <v>487</v>
      </c>
      <c r="C1239">
        <v>300</v>
      </c>
      <c r="D1239">
        <v>688</v>
      </c>
      <c r="E1239">
        <f>'Raw counts'!E1239/'Raw counts'!E$1246*10000</f>
        <v>24.587625929219545</v>
      </c>
      <c r="F1239">
        <f>'Raw counts'!F1239/'Raw counts'!F$1246*10000</f>
        <v>14.561917186886909</v>
      </c>
      <c r="G1239">
        <f>'Raw counts'!G1239/'Raw counts'!G$1246*10000</f>
        <v>10.369086930239501</v>
      </c>
      <c r="H1239">
        <f>'Raw counts'!H1239/'Raw counts'!H$1246*10000</f>
        <v>15.766363482834327</v>
      </c>
      <c r="I1239">
        <f>'Raw counts'!I1239/'Raw counts'!I$1246*10000</f>
        <v>20.061552105731412</v>
      </c>
      <c r="J1239">
        <f>'Raw counts'!J1239/'Raw counts'!J$1246*10000</f>
        <v>2.5921841755836605</v>
      </c>
      <c r="K1239">
        <f>'Raw counts'!K1239/'Raw counts'!K$1246*10000</f>
        <v>18.449935636349775</v>
      </c>
      <c r="L1239">
        <f>'Raw counts'!L1239/'Raw counts'!L$1246*10000</f>
        <v>8.8592945939309082</v>
      </c>
      <c r="M1239">
        <f>'Raw counts'!M1239/'Raw counts'!M$1246*10000</f>
        <v>18.251519752304457</v>
      </c>
      <c r="N1239">
        <f>'Raw counts'!N1239/'Raw counts'!N$1246*10000</f>
        <v>13.139285837480518</v>
      </c>
      <c r="O1239">
        <f>'Raw counts'!O1239/'Raw counts'!O$1246*10000</f>
        <v>18.227861084511314</v>
      </c>
      <c r="P1239">
        <f>'Raw counts'!P1239/'Raw counts'!P$1246*10000</f>
        <v>12.854231620016373</v>
      </c>
      <c r="Q1239">
        <f>'Raw counts'!Q1239/'Raw counts'!Q$1246*10000</f>
        <v>9.8078038121254068</v>
      </c>
      <c r="R1239">
        <f>'Raw counts'!R1239/'Raw counts'!R$1246*10000</f>
        <v>16.423405458342941</v>
      </c>
      <c r="S1239">
        <f>'Raw counts'!S1239/'Raw counts'!S$1246*10000</f>
        <v>21.141493436455207</v>
      </c>
      <c r="T1239">
        <f>'Raw counts'!T1239/'Raw counts'!T$1246*10000</f>
        <v>17.324314860207522</v>
      </c>
      <c r="U1239">
        <f t="shared" si="76"/>
        <v>1</v>
      </c>
      <c r="V1239">
        <f t="shared" si="77"/>
        <v>0.6596415532057982</v>
      </c>
      <c r="W1239">
        <f t="shared" si="78"/>
        <v>14.663876563056101</v>
      </c>
      <c r="X1239">
        <f t="shared" si="79"/>
        <v>15.963185045276461</v>
      </c>
    </row>
    <row r="1240" spans="1:24" x14ac:dyDescent="0.25">
      <c r="A1240">
        <v>182305712</v>
      </c>
      <c r="B1240" t="s">
        <v>487</v>
      </c>
      <c r="C1240">
        <v>300</v>
      </c>
      <c r="D1240">
        <v>688</v>
      </c>
      <c r="E1240">
        <f>'Raw counts'!E1240/'Raw counts'!E$1246*10000</f>
        <v>48.134872764113858</v>
      </c>
      <c r="F1240">
        <f>'Raw counts'!F1240/'Raw counts'!F$1246*10000</f>
        <v>36.008164872632804</v>
      </c>
      <c r="G1240">
        <f>'Raw counts'!G1240/'Raw counts'!G$1246*10000</f>
        <v>56.715087145456323</v>
      </c>
      <c r="H1240">
        <f>'Raw counts'!H1240/'Raw counts'!H$1246*10000</f>
        <v>38.625781080363822</v>
      </c>
      <c r="I1240">
        <f>'Raw counts'!I1240/'Raw counts'!I$1246*10000</f>
        <v>25.829600046369478</v>
      </c>
      <c r="J1240">
        <f>'Raw counts'!J1240/'Raw counts'!J$1246*10000</f>
        <v>9.6563350466892484</v>
      </c>
      <c r="K1240">
        <f>'Raw counts'!K1240/'Raw counts'!K$1246*10000</f>
        <v>22.033187598781339</v>
      </c>
      <c r="L1240">
        <f>'Raw counts'!L1240/'Raw counts'!L$1246*10000</f>
        <v>16.097324710105703</v>
      </c>
      <c r="M1240">
        <f>'Raw counts'!M1240/'Raw counts'!M$1246*10000</f>
        <v>17.774132967564125</v>
      </c>
      <c r="N1240">
        <f>'Raw counts'!N1240/'Raw counts'!N$1246*10000</f>
        <v>26.372647707210302</v>
      </c>
      <c r="O1240">
        <f>'Raw counts'!O1240/'Raw counts'!O$1246*10000</f>
        <v>40.195904191214375</v>
      </c>
      <c r="P1240">
        <f>'Raw counts'!P1240/'Raw counts'!P$1246*10000</f>
        <v>18.641870556942056</v>
      </c>
      <c r="Q1240">
        <f>'Raw counts'!Q1240/'Raw counts'!Q$1246*10000</f>
        <v>22.308530454125169</v>
      </c>
      <c r="R1240">
        <f>'Raw counts'!R1240/'Raw counts'!R$1246*10000</f>
        <v>35.281049249160731</v>
      </c>
      <c r="S1240">
        <f>'Raw counts'!S1240/'Raw counts'!S$1246*10000</f>
        <v>11.521944066198806</v>
      </c>
      <c r="T1240">
        <f>'Raw counts'!T1240/'Raw counts'!T$1246*10000</f>
        <v>33.699819726101083</v>
      </c>
      <c r="U1240">
        <f t="shared" si="76"/>
        <v>1</v>
      </c>
      <c r="V1240">
        <f t="shared" si="77"/>
        <v>0.69963921083723257</v>
      </c>
      <c r="W1240">
        <f t="shared" si="78"/>
        <v>29.724713393928699</v>
      </c>
      <c r="X1240">
        <f t="shared" si="79"/>
        <v>26.941519707290372</v>
      </c>
    </row>
    <row r="1241" spans="1:24" x14ac:dyDescent="0.25">
      <c r="A1241">
        <v>312782560</v>
      </c>
      <c r="B1241" t="s">
        <v>487</v>
      </c>
      <c r="C1241">
        <v>300</v>
      </c>
      <c r="D1241">
        <v>688</v>
      </c>
      <c r="E1241">
        <f>'Raw counts'!E1241/'Raw counts'!E$1246*10000</f>
        <v>14.941825468975647</v>
      </c>
      <c r="F1241">
        <f>'Raw counts'!F1241/'Raw counts'!F$1246*10000</f>
        <v>24.052660878729544</v>
      </c>
      <c r="G1241">
        <f>'Raw counts'!G1241/'Raw counts'!G$1246*10000</f>
        <v>12.228679277843428</v>
      </c>
      <c r="H1241">
        <f>'Raw counts'!H1241/'Raw counts'!H$1246*10000</f>
        <v>4.1315833916379168</v>
      </c>
      <c r="I1241">
        <f>'Raw counts'!I1241/'Raw counts'!I$1246*10000</f>
        <v>8.6492582290348334</v>
      </c>
      <c r="J1241">
        <f>'Raw counts'!J1241/'Raw counts'!J$1246*10000</f>
        <v>4.813201102007536</v>
      </c>
      <c r="K1241">
        <f>'Raw counts'!K1241/'Raw counts'!K$1246*10000</f>
        <v>20.561180655131057</v>
      </c>
      <c r="L1241">
        <f>'Raw counts'!L1241/'Raw counts'!L$1246*10000</f>
        <v>11.918668148190358</v>
      </c>
      <c r="M1241">
        <f>'Raw counts'!M1241/'Raw counts'!M$1246*10000</f>
        <v>17.552489103220399</v>
      </c>
      <c r="N1241">
        <f>'Raw counts'!N1241/'Raw counts'!N$1246*10000</f>
        <v>18.877923804685611</v>
      </c>
      <c r="O1241">
        <f>'Raw counts'!O1241/'Raw counts'!O$1246*10000</f>
        <v>10.380552468210663</v>
      </c>
      <c r="P1241">
        <f>'Raw counts'!P1241/'Raw counts'!P$1246*10000</f>
        <v>10.555100761151655</v>
      </c>
      <c r="Q1241">
        <f>'Raw counts'!Q1241/'Raw counts'!Q$1246*10000</f>
        <v>4.9436498445110324</v>
      </c>
      <c r="R1241">
        <f>'Raw counts'!R1241/'Raw counts'!R$1246*10000</f>
        <v>12.422832333874789</v>
      </c>
      <c r="S1241">
        <f>'Raw counts'!S1241/'Raw counts'!S$1246*10000</f>
        <v>20.178972310531964</v>
      </c>
      <c r="T1241">
        <f>'Raw counts'!T1241/'Raw counts'!T$1246*10000</f>
        <v>10.279912600264984</v>
      </c>
      <c r="U1241">
        <f t="shared" si="76"/>
        <v>1</v>
      </c>
      <c r="V1241">
        <f t="shared" si="77"/>
        <v>0.47523474752531969</v>
      </c>
      <c r="W1241">
        <f t="shared" si="78"/>
        <v>13.772747005945632</v>
      </c>
      <c r="X1241">
        <f t="shared" si="79"/>
        <v>11.460170053090847</v>
      </c>
    </row>
    <row r="1242" spans="1:24" x14ac:dyDescent="0.25">
      <c r="A1242">
        <v>312782592</v>
      </c>
      <c r="B1242" t="s">
        <v>487</v>
      </c>
      <c r="C1242">
        <v>300</v>
      </c>
      <c r="D1242">
        <v>688</v>
      </c>
      <c r="E1242">
        <f>'Raw counts'!E1242/'Raw counts'!E$1246*10000</f>
        <v>19.910874190919472</v>
      </c>
      <c r="F1242">
        <f>'Raw counts'!F1242/'Raw counts'!F$1246*10000</f>
        <v>20.638826207484655</v>
      </c>
      <c r="G1242">
        <f>'Raw counts'!G1242/'Raw counts'!G$1246*10000</f>
        <v>10.250073019992849</v>
      </c>
      <c r="H1242">
        <f>'Raw counts'!H1242/'Raw counts'!H$1246*10000</f>
        <v>14.137856160582885</v>
      </c>
      <c r="I1242">
        <f>'Raw counts'!I1242/'Raw counts'!I$1246*10000</f>
        <v>8.5198288606107599</v>
      </c>
      <c r="J1242">
        <f>'Raw counts'!J1242/'Raw counts'!J$1246*10000</f>
        <v>19.330629798983001</v>
      </c>
      <c r="K1242">
        <f>'Raw counts'!K1242/'Raw counts'!K$1246*10000</f>
        <v>19.241652518392755</v>
      </c>
      <c r="L1242">
        <f>'Raw counts'!L1242/'Raw counts'!L$1246*10000</f>
        <v>13.729871560578989</v>
      </c>
      <c r="M1242">
        <f>'Raw counts'!M1242/'Raw counts'!M$1246*10000</f>
        <v>22.360456006676596</v>
      </c>
      <c r="N1242">
        <f>'Raw counts'!N1242/'Raw counts'!N$1246*10000</f>
        <v>19.183670909495721</v>
      </c>
      <c r="O1242">
        <f>'Raw counts'!O1242/'Raw counts'!O$1246*10000</f>
        <v>12.383274047469365</v>
      </c>
      <c r="P1242">
        <f>'Raw counts'!P1242/'Raw counts'!P$1246*10000</f>
        <v>9.3955823842783239</v>
      </c>
      <c r="Q1242">
        <f>'Raw counts'!Q1242/'Raw counts'!Q$1246*10000</f>
        <v>3.860518521794043</v>
      </c>
      <c r="R1242">
        <f>'Raw counts'!R1242/'Raw counts'!R$1246*10000</f>
        <v>12.48959414468106</v>
      </c>
      <c r="S1242">
        <f>'Raw counts'!S1242/'Raw counts'!S$1246*10000</f>
        <v>19.680726080642284</v>
      </c>
      <c r="T1242">
        <f>'Raw counts'!T1242/'Raw counts'!T$1246*10000</f>
        <v>19.81579434167945</v>
      </c>
      <c r="U1242">
        <f t="shared" si="76"/>
        <v>1</v>
      </c>
      <c r="V1242">
        <f t="shared" si="77"/>
        <v>0.18552140596447089</v>
      </c>
      <c r="W1242">
        <f t="shared" si="78"/>
        <v>16.730373923371765</v>
      </c>
      <c r="X1242">
        <f t="shared" si="79"/>
        <v>12.937581586757423</v>
      </c>
    </row>
    <row r="1243" spans="1:24" x14ac:dyDescent="0.25">
      <c r="A1243">
        <v>312782624</v>
      </c>
      <c r="B1243" t="s">
        <v>487</v>
      </c>
      <c r="C1243">
        <v>300</v>
      </c>
      <c r="D1243">
        <v>688</v>
      </c>
      <c r="E1243">
        <f>'Raw counts'!E1243/'Raw counts'!E$1246*10000</f>
        <v>16.269547360781175</v>
      </c>
      <c r="F1243">
        <f>'Raw counts'!F1243/'Raw counts'!F$1246*10000</f>
        <v>22.990264196806862</v>
      </c>
      <c r="G1243">
        <f>'Raw counts'!G1243/'Raw counts'!G$1246*10000</f>
        <v>14.658546612045892</v>
      </c>
      <c r="H1243">
        <f>'Raw counts'!H1243/'Raw counts'!H$1246*10000</f>
        <v>45.019180197350963</v>
      </c>
      <c r="I1243">
        <f>'Raw counts'!I1243/'Raw counts'!I$1246*10000</f>
        <v>12.217006906463645</v>
      </c>
      <c r="J1243">
        <f>'Raw counts'!J1243/'Raw counts'!J$1246*10000</f>
        <v>16.457076902262084</v>
      </c>
      <c r="K1243">
        <f>'Raw counts'!K1243/'Raw counts'!K$1246*10000</f>
        <v>14.64383003304685</v>
      </c>
      <c r="L1243">
        <f>'Raw counts'!L1243/'Raw counts'!L$1246*10000</f>
        <v>28.612943795712535</v>
      </c>
      <c r="M1243">
        <f>'Raw counts'!M1243/'Raw counts'!M$1246*10000</f>
        <v>27.049076213947707</v>
      </c>
      <c r="N1243">
        <f>'Raw counts'!N1243/'Raw counts'!N$1246*10000</f>
        <v>25.737634489527771</v>
      </c>
      <c r="O1243">
        <f>'Raw counts'!O1243/'Raw counts'!O$1246*10000</f>
        <v>18.488701201898209</v>
      </c>
      <c r="P1243">
        <f>'Raw counts'!P1243/'Raw counts'!P$1246*10000</f>
        <v>22.613096585890204</v>
      </c>
      <c r="Q1243">
        <f>'Raw counts'!Q1243/'Raw counts'!Q$1246*10000</f>
        <v>6.369607136344869</v>
      </c>
      <c r="R1243">
        <f>'Raw counts'!R1243/'Raw counts'!R$1246*10000</f>
        <v>22.663067006775297</v>
      </c>
      <c r="S1243">
        <f>'Raw counts'!S1243/'Raw counts'!S$1246*10000</f>
        <v>22.624908348172198</v>
      </c>
      <c r="T1243">
        <f>'Raw counts'!T1243/'Raw counts'!T$1246*10000</f>
        <v>19.481321753755822</v>
      </c>
      <c r="U1243">
        <f t="shared" si="76"/>
        <v>1</v>
      </c>
      <c r="V1243">
        <f t="shared" si="77"/>
        <v>0.43316132392960116</v>
      </c>
      <c r="W1243">
        <f t="shared" si="78"/>
        <v>22.365510670794549</v>
      </c>
      <c r="X1243">
        <f t="shared" si="79"/>
        <v>18.706783672139434</v>
      </c>
    </row>
    <row r="1244" spans="1:24" x14ac:dyDescent="0.25">
      <c r="A1244">
        <v>312782656</v>
      </c>
      <c r="B1244" t="s">
        <v>487</v>
      </c>
      <c r="C1244">
        <v>300</v>
      </c>
      <c r="D1244">
        <v>688</v>
      </c>
      <c r="E1244">
        <f>'Raw counts'!E1244/'Raw counts'!E$1246*10000</f>
        <v>12.841250535671378</v>
      </c>
      <c r="F1244">
        <f>'Raw counts'!F1244/'Raw counts'!F$1246*10000</f>
        <v>6.6624076364129134</v>
      </c>
      <c r="G1244">
        <f>'Raw counts'!G1244/'Raw counts'!G$1246*10000</f>
        <v>6.1391342035564334</v>
      </c>
      <c r="H1244">
        <f>'Raw counts'!H1244/'Raw counts'!H$1246*10000</f>
        <v>5.5007358440493137</v>
      </c>
      <c r="I1244">
        <f>'Raw counts'!I1244/'Raw counts'!I$1246*10000</f>
        <v>6.1844728651329097</v>
      </c>
      <c r="J1244">
        <f>'Raw counts'!J1244/'Raw counts'!J$1246*10000</f>
        <v>10.249005331637937</v>
      </c>
      <c r="K1244">
        <f>'Raw counts'!K1244/'Raw counts'!K$1246*10000</f>
        <v>8.2455847122402357</v>
      </c>
      <c r="L1244">
        <f>'Raw counts'!L1244/'Raw counts'!L$1246*10000</f>
        <v>6.2747683762527489</v>
      </c>
      <c r="M1244">
        <f>'Raw counts'!M1244/'Raw counts'!M$1246*10000</f>
        <v>8.3372192049293599</v>
      </c>
      <c r="N1244">
        <f>'Raw counts'!N1244/'Raw counts'!N$1246*10000</f>
        <v>7.1576181202981584</v>
      </c>
      <c r="O1244">
        <f>'Raw counts'!O1244/'Raw counts'!O$1246*10000</f>
        <v>6.7287908247941353</v>
      </c>
      <c r="P1244">
        <f>'Raw counts'!P1244/'Raw counts'!P$1246*10000</f>
        <v>7.3751340537608456</v>
      </c>
      <c r="Q1244">
        <f>'Raw counts'!Q1244/'Raw counts'!Q$1246*10000</f>
        <v>4.0244787678934042</v>
      </c>
      <c r="R1244">
        <f>'Raw counts'!R1244/'Raw counts'!R$1246*10000</f>
        <v>7.4824583342106514</v>
      </c>
      <c r="S1244">
        <f>'Raw counts'!S1244/'Raw counts'!S$1246*10000</f>
        <v>7.5642836719614772</v>
      </c>
      <c r="T1244">
        <f>'Raw counts'!T1244/'Raw counts'!T$1246*10000</f>
        <v>9.3242766347689034</v>
      </c>
      <c r="U1244">
        <f>IFERROR(IF(W1244-X1244=0,0,1),0)</f>
        <v>1</v>
      </c>
      <c r="V1244">
        <f t="shared" si="77"/>
        <v>0.5424649131546142</v>
      </c>
      <c r="W1244">
        <f t="shared" si="78"/>
        <v>7.7592196830181397</v>
      </c>
      <c r="X1244">
        <f t="shared" si="79"/>
        <v>7.0832370478982369</v>
      </c>
    </row>
    <row r="1246" spans="1:24" x14ac:dyDescent="0.25">
      <c r="E1246">
        <f>SUM(E3:E1244)</f>
        <v>10000.000000000007</v>
      </c>
      <c r="F1246">
        <f t="shared" ref="F1246:T1246" si="80">SUM(F3:F1244)</f>
        <v>10000.000000000002</v>
      </c>
      <c r="G1246">
        <f t="shared" si="80"/>
        <v>9999.9999999999982</v>
      </c>
      <c r="H1246">
        <f t="shared" si="80"/>
        <v>10000.000000000009</v>
      </c>
      <c r="I1246">
        <f t="shared" si="80"/>
        <v>10000.000000000009</v>
      </c>
      <c r="J1246">
        <f t="shared" si="80"/>
        <v>9999.9999999999982</v>
      </c>
      <c r="K1246">
        <f t="shared" si="80"/>
        <v>9999.9999999999927</v>
      </c>
      <c r="L1246">
        <f t="shared" si="80"/>
        <v>10000.000000000009</v>
      </c>
      <c r="M1246">
        <f t="shared" si="80"/>
        <v>9999.9999999999945</v>
      </c>
      <c r="N1246">
        <f t="shared" si="80"/>
        <v>9999.9999999999927</v>
      </c>
      <c r="O1246">
        <f t="shared" si="80"/>
        <v>10000.000000000004</v>
      </c>
      <c r="P1246">
        <f t="shared" si="80"/>
        <v>9999.9999999999982</v>
      </c>
      <c r="Q1246">
        <f t="shared" si="80"/>
        <v>9999.9999999999891</v>
      </c>
      <c r="R1246">
        <f t="shared" si="80"/>
        <v>10000.000000000009</v>
      </c>
      <c r="S1246">
        <f t="shared" si="80"/>
        <v>10000.000000000007</v>
      </c>
      <c r="T1246">
        <f t="shared" si="80"/>
        <v>10000.000000000013</v>
      </c>
    </row>
  </sheetData>
  <autoFilter ref="A2:X2" xr:uid="{628CD93B-F091-4012-BC9A-1D985D61AA40}"/>
  <conditionalFormatting sqref="V3:V1244">
    <cfRule type="cellIs" dxfId="1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1BB8-15F4-4D14-8ADA-FFFC54ECEB12}">
  <dimension ref="A1:Y61"/>
  <sheetViews>
    <sheetView workbookViewId="0"/>
  </sheetViews>
  <sheetFormatPr defaultRowHeight="15" x14ac:dyDescent="0.25"/>
  <cols>
    <col min="3" max="3" width="37" bestFit="1" customWidth="1"/>
    <col min="18" max="18" width="10.5703125" bestFit="1" customWidth="1"/>
  </cols>
  <sheetData>
    <row r="1" spans="1:25" x14ac:dyDescent="0.25">
      <c r="E1" t="s">
        <v>506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5" x14ac:dyDescent="0.25">
      <c r="B2" s="2" t="s">
        <v>0</v>
      </c>
      <c r="C2" s="2" t="s">
        <v>1</v>
      </c>
      <c r="D2" s="2" t="s">
        <v>2</v>
      </c>
      <c r="E2" s="2" t="s">
        <v>3</v>
      </c>
      <c r="F2" s="1">
        <v>345391</v>
      </c>
      <c r="G2" s="1">
        <v>348028</v>
      </c>
      <c r="H2" s="1">
        <v>348030</v>
      </c>
      <c r="I2" s="1">
        <v>348035</v>
      </c>
      <c r="J2" s="1">
        <v>348465</v>
      </c>
      <c r="K2" s="1">
        <v>349038</v>
      </c>
      <c r="L2" s="1">
        <v>349438</v>
      </c>
      <c r="M2" s="1">
        <v>354044</v>
      </c>
      <c r="N2" s="1">
        <v>354519</v>
      </c>
      <c r="O2" s="1">
        <v>354522</v>
      </c>
      <c r="P2" s="1">
        <v>348034</v>
      </c>
      <c r="Q2" s="1">
        <v>349022</v>
      </c>
      <c r="R2" s="1">
        <v>349440</v>
      </c>
      <c r="S2" s="1">
        <v>350322</v>
      </c>
      <c r="T2" s="1">
        <v>350324</v>
      </c>
      <c r="U2" s="1">
        <v>354043</v>
      </c>
      <c r="W2" s="3" t="s">
        <v>507</v>
      </c>
      <c r="X2" s="3" t="s">
        <v>508</v>
      </c>
      <c r="Y2" s="3" t="s">
        <v>509</v>
      </c>
    </row>
    <row r="3" spans="1:25" x14ac:dyDescent="0.25">
      <c r="A3" t="s">
        <v>494</v>
      </c>
      <c r="B3">
        <v>382</v>
      </c>
      <c r="C3" t="s">
        <v>160</v>
      </c>
      <c r="D3">
        <v>37700</v>
      </c>
      <c r="E3">
        <v>375</v>
      </c>
      <c r="F3">
        <f>SUMIFS('Raw counts'!E:E,'Raw counts'!$A:$A,'Activation map'!$B3)</f>
        <v>1900</v>
      </c>
      <c r="G3">
        <f>SUMIFS('Raw counts'!F:F,'Raw counts'!$A:$A,'Activation map'!$B3)</f>
        <v>3509</v>
      </c>
      <c r="H3">
        <f>SUMIFS('Raw counts'!G:G,'Raw counts'!$A:$A,'Activation map'!$B3)</f>
        <v>5872</v>
      </c>
      <c r="I3">
        <f>SUMIFS('Raw counts'!H:H,'Raw counts'!$A:$A,'Activation map'!$B3)</f>
        <v>1758</v>
      </c>
      <c r="J3">
        <f>SUMIFS('Raw counts'!I:I,'Raw counts'!$A:$A,'Activation map'!$B3)</f>
        <v>4336</v>
      </c>
      <c r="K3">
        <f>SUMIFS('Raw counts'!J:J,'Raw counts'!$A:$A,'Activation map'!$B3)</f>
        <v>4723</v>
      </c>
      <c r="L3">
        <f>SUMIFS('Raw counts'!K:K,'Raw counts'!$A:$A,'Activation map'!$B3)</f>
        <v>1646</v>
      </c>
      <c r="M3">
        <f>SUMIFS('Raw counts'!L:L,'Raw counts'!$A:$A,'Activation map'!$B3)</f>
        <v>3505</v>
      </c>
      <c r="N3">
        <f>SUMIFS('Raw counts'!M:M,'Raw counts'!$A:$A,'Activation map'!$B3)</f>
        <v>2737</v>
      </c>
      <c r="O3">
        <f>SUMIFS('Raw counts'!N:N,'Raw counts'!$A:$A,'Activation map'!$B3)</f>
        <v>2570</v>
      </c>
      <c r="P3">
        <f>SUMIFS('Raw counts'!O:O,'Raw counts'!$A:$A,'Activation map'!$B3)</f>
        <v>1737</v>
      </c>
      <c r="Q3">
        <f>SUMIFS('Raw counts'!P:P,'Raw counts'!$A:$A,'Activation map'!$B3)</f>
        <v>3304</v>
      </c>
      <c r="R3">
        <f>SUMIFS('Raw counts'!Q:Q,'Raw counts'!$A:$A,'Activation map'!$B3)</f>
        <v>3136</v>
      </c>
      <c r="S3">
        <f>SUMIFS('Raw counts'!R:R,'Raw counts'!$A:$A,'Activation map'!$B3)</f>
        <v>3062</v>
      </c>
      <c r="T3">
        <f>SUMIFS('Raw counts'!S:S,'Raw counts'!$A:$A,'Activation map'!$B3)</f>
        <v>2475</v>
      </c>
      <c r="U3">
        <f>SUMIFS('Raw counts'!T:T,'Raw counts'!$A:$A,'Activation map'!$B3)</f>
        <v>1547</v>
      </c>
      <c r="W3">
        <f>_xlfn.T.TEST(F3:O3,P3:U3,2,2)</f>
        <v>0.27413536142060424</v>
      </c>
      <c r="X3">
        <f>AVERAGE(F3:O3)</f>
        <v>3255.6</v>
      </c>
      <c r="Y3">
        <f>AVERAGE(P3:U3)</f>
        <v>2543.5</v>
      </c>
    </row>
    <row r="4" spans="1:25" x14ac:dyDescent="0.25">
      <c r="A4" t="s">
        <v>495</v>
      </c>
      <c r="B4">
        <v>463</v>
      </c>
      <c r="C4" t="s">
        <v>189</v>
      </c>
      <c r="D4">
        <v>38700</v>
      </c>
      <c r="E4">
        <v>375</v>
      </c>
      <c r="F4">
        <f>SUMIFS('Raw counts'!E:E,'Raw counts'!$A:$A,'Activation map'!$B4)</f>
        <v>3640</v>
      </c>
      <c r="G4">
        <f>SUMIFS('Raw counts'!F:F,'Raw counts'!$A:$A,'Activation map'!$B4)</f>
        <v>3311</v>
      </c>
      <c r="H4">
        <f>SUMIFS('Raw counts'!G:G,'Raw counts'!$A:$A,'Activation map'!$B4)</f>
        <v>5319</v>
      </c>
      <c r="I4">
        <f>SUMIFS('Raw counts'!H:H,'Raw counts'!$A:$A,'Activation map'!$B4)</f>
        <v>1759</v>
      </c>
      <c r="J4">
        <f>SUMIFS('Raw counts'!I:I,'Raw counts'!$A:$A,'Activation map'!$B4)</f>
        <v>2953</v>
      </c>
      <c r="K4">
        <f>SUMIFS('Raw counts'!J:J,'Raw counts'!$A:$A,'Activation map'!$B4)</f>
        <v>2057</v>
      </c>
      <c r="L4">
        <f>SUMIFS('Raw counts'!K:K,'Raw counts'!$A:$A,'Activation map'!$B4)</f>
        <v>1146</v>
      </c>
      <c r="M4">
        <f>SUMIFS('Raw counts'!L:L,'Raw counts'!$A:$A,'Activation map'!$B4)</f>
        <v>1052</v>
      </c>
      <c r="N4">
        <f>SUMIFS('Raw counts'!M:M,'Raw counts'!$A:$A,'Activation map'!$B4)</f>
        <v>1776</v>
      </c>
      <c r="O4">
        <f>SUMIFS('Raw counts'!N:N,'Raw counts'!$A:$A,'Activation map'!$B4)</f>
        <v>850</v>
      </c>
      <c r="P4">
        <f>SUMIFS('Raw counts'!O:O,'Raw counts'!$A:$A,'Activation map'!$B4)</f>
        <v>4580</v>
      </c>
      <c r="Q4">
        <f>SUMIFS('Raw counts'!P:P,'Raw counts'!$A:$A,'Activation map'!$B4)</f>
        <v>3095</v>
      </c>
      <c r="R4">
        <f>SUMIFS('Raw counts'!Q:Q,'Raw counts'!$A:$A,'Activation map'!$B4)</f>
        <v>1605</v>
      </c>
      <c r="S4">
        <f>SUMIFS('Raw counts'!R:R,'Raw counts'!$A:$A,'Activation map'!$B4)</f>
        <v>1673</v>
      </c>
      <c r="T4">
        <f>SUMIFS('Raw counts'!S:S,'Raw counts'!$A:$A,'Activation map'!$B4)</f>
        <v>1309</v>
      </c>
      <c r="U4">
        <f>SUMIFS('Raw counts'!T:T,'Raw counts'!$A:$A,'Activation map'!$B4)</f>
        <v>983</v>
      </c>
      <c r="W4">
        <f t="shared" ref="W4:W14" si="0">_xlfn.T.TEST(F4:O4,P4:U4,2,2)</f>
        <v>0.80768199606574831</v>
      </c>
      <c r="X4">
        <f t="shared" ref="X4:X14" si="1">AVERAGE(F4:O4)</f>
        <v>2386.3000000000002</v>
      </c>
      <c r="Y4">
        <f t="shared" ref="Y4:Y14" si="2">AVERAGE(P4:U4)</f>
        <v>2207.5</v>
      </c>
    </row>
    <row r="5" spans="1:25" x14ac:dyDescent="0.25">
      <c r="A5" t="s">
        <v>496</v>
      </c>
      <c r="C5" t="s">
        <v>307</v>
      </c>
      <c r="E5">
        <v>726</v>
      </c>
      <c r="F5">
        <f>SUMPRODUCT(SUMIFS('Raw counts'!E:E,'Raw counts'!$A:$A,$B16:$B18))</f>
        <v>4261</v>
      </c>
      <c r="G5">
        <f>SUMPRODUCT(SUMIFS('Raw counts'!F:F,'Raw counts'!$A:$A,$B16:$B18))</f>
        <v>6516</v>
      </c>
      <c r="H5">
        <f>SUMPRODUCT(SUMIFS('Raw counts'!G:G,'Raw counts'!$A:$A,$B16:$B18))</f>
        <v>3341</v>
      </c>
      <c r="I5">
        <f>SUMPRODUCT(SUMIFS('Raw counts'!H:H,'Raw counts'!$A:$A,$B16:$B18))</f>
        <v>4256</v>
      </c>
      <c r="J5">
        <f>SUMPRODUCT(SUMIFS('Raw counts'!I:I,'Raw counts'!$A:$A,$B16:$B18))</f>
        <v>5130</v>
      </c>
      <c r="K5">
        <f>SUMPRODUCT(SUMIFS('Raw counts'!J:J,'Raw counts'!$A:$A,$B16:$B18))</f>
        <v>3187</v>
      </c>
      <c r="L5">
        <f>SUMPRODUCT(SUMIFS('Raw counts'!K:K,'Raw counts'!$A:$A,$B16:$B18))</f>
        <v>2552</v>
      </c>
      <c r="M5">
        <f>SUMPRODUCT(SUMIFS('Raw counts'!L:L,'Raw counts'!$A:$A,$B16:$B18))</f>
        <v>7054</v>
      </c>
      <c r="N5">
        <f>SUMPRODUCT(SUMIFS('Raw counts'!M:M,'Raw counts'!$A:$A,$B16:$B18))</f>
        <v>5486</v>
      </c>
      <c r="O5">
        <f>SUMPRODUCT(SUMIFS('Raw counts'!N:N,'Raw counts'!$A:$A,$B16:$B18))</f>
        <v>6801</v>
      </c>
      <c r="P5">
        <f>SUMPRODUCT(SUMIFS('Raw counts'!O:O,'Raw counts'!$A:$A,$B16:$B18))</f>
        <v>3248</v>
      </c>
      <c r="Q5">
        <f>SUMPRODUCT(SUMIFS('Raw counts'!P:P,'Raw counts'!$A:$A,$B16:$B18))</f>
        <v>3414</v>
      </c>
      <c r="R5">
        <f>SUMPRODUCT(SUMIFS('Raw counts'!Q:Q,'Raw counts'!$A:$A,$B16:$B18))</f>
        <v>4138</v>
      </c>
      <c r="S5">
        <f>SUMPRODUCT(SUMIFS('Raw counts'!R:R,'Raw counts'!$A:$A,$B16:$B18))</f>
        <v>3087</v>
      </c>
      <c r="T5">
        <f>SUMPRODUCT(SUMIFS('Raw counts'!S:S,'Raw counts'!$A:$A,$B16:$B18))</f>
        <v>3838</v>
      </c>
      <c r="U5">
        <f>SUMPRODUCT(SUMIFS('Raw counts'!T:T,'Raw counts'!$A:$A,$B16:$B18))</f>
        <v>4979</v>
      </c>
      <c r="W5">
        <f t="shared" si="0"/>
        <v>0.14481379100390671</v>
      </c>
      <c r="X5">
        <f t="shared" si="1"/>
        <v>4858.3999999999996</v>
      </c>
      <c r="Y5">
        <f t="shared" si="2"/>
        <v>3784</v>
      </c>
    </row>
    <row r="6" spans="1:25" x14ac:dyDescent="0.25">
      <c r="A6" t="s">
        <v>497</v>
      </c>
      <c r="B6">
        <v>2382</v>
      </c>
      <c r="C6" t="s">
        <v>488</v>
      </c>
      <c r="D6">
        <v>37700</v>
      </c>
      <c r="E6">
        <v>2375</v>
      </c>
      <c r="F6">
        <f>SUMIFS('Raw counts'!E:E,'Raw counts'!$A:$A,'Activation map'!$B6)</f>
        <v>6676</v>
      </c>
      <c r="G6">
        <f>SUMIFS('Raw counts'!F:F,'Raw counts'!$A:$A,'Activation map'!$B6)</f>
        <v>8165</v>
      </c>
      <c r="H6">
        <f>SUMIFS('Raw counts'!G:G,'Raw counts'!$A:$A,'Activation map'!$B6)</f>
        <v>9273</v>
      </c>
      <c r="I6">
        <f>SUMIFS('Raw counts'!H:H,'Raw counts'!$A:$A,'Activation map'!$B6)</f>
        <v>10553</v>
      </c>
      <c r="J6">
        <f>SUMIFS('Raw counts'!I:I,'Raw counts'!$A:$A,'Activation map'!$B6)</f>
        <v>6225</v>
      </c>
      <c r="K6">
        <f>SUMIFS('Raw counts'!J:J,'Raw counts'!$A:$A,'Activation map'!$B6)</f>
        <v>10932</v>
      </c>
      <c r="L6">
        <f>SUMIFS('Raw counts'!K:K,'Raw counts'!$A:$A,'Activation map'!$B6)</f>
        <v>4541</v>
      </c>
      <c r="M6">
        <f>SUMIFS('Raw counts'!L:L,'Raw counts'!$A:$A,'Activation map'!$B6)</f>
        <v>12012</v>
      </c>
      <c r="N6">
        <f>SUMIFS('Raw counts'!M:M,'Raw counts'!$A:$A,'Activation map'!$B6)</f>
        <v>9572</v>
      </c>
      <c r="O6">
        <f>SUMIFS('Raw counts'!N:N,'Raw counts'!$A:$A,'Activation map'!$B6)</f>
        <v>10539</v>
      </c>
      <c r="P6">
        <f>SUMIFS('Raw counts'!O:O,'Raw counts'!$A:$A,'Activation map'!$B6)</f>
        <v>10096</v>
      </c>
      <c r="Q6">
        <f>SUMIFS('Raw counts'!P:P,'Raw counts'!$A:$A,'Activation map'!$B6)</f>
        <v>9186</v>
      </c>
      <c r="R6">
        <f>SUMIFS('Raw counts'!Q:Q,'Raw counts'!$A:$A,'Activation map'!$B6)</f>
        <v>12271</v>
      </c>
      <c r="S6">
        <f>SUMIFS('Raw counts'!R:R,'Raw counts'!$A:$A,'Activation map'!$B6)</f>
        <v>5597</v>
      </c>
      <c r="T6">
        <f>SUMIFS('Raw counts'!S:S,'Raw counts'!$A:$A,'Activation map'!$B6)</f>
        <v>8441</v>
      </c>
      <c r="U6">
        <f>SUMIFS('Raw counts'!T:T,'Raw counts'!$A:$A,'Activation map'!$B6)</f>
        <v>8473</v>
      </c>
      <c r="W6">
        <f t="shared" si="0"/>
        <v>0.89458166267079009</v>
      </c>
      <c r="X6">
        <f t="shared" si="1"/>
        <v>8848.7999999999993</v>
      </c>
      <c r="Y6">
        <f t="shared" si="2"/>
        <v>9010.6666666666661</v>
      </c>
    </row>
    <row r="7" spans="1:25" x14ac:dyDescent="0.25">
      <c r="A7" t="s">
        <v>498</v>
      </c>
      <c r="B7">
        <v>2463</v>
      </c>
      <c r="C7" t="s">
        <v>490</v>
      </c>
      <c r="D7">
        <v>38700</v>
      </c>
      <c r="E7">
        <v>2375</v>
      </c>
      <c r="F7">
        <f>SUMIFS('Raw counts'!E:E,'Raw counts'!$A:$A,'Activation map'!$B7)</f>
        <v>6267</v>
      </c>
      <c r="G7">
        <f>SUMIFS('Raw counts'!F:F,'Raw counts'!$A:$A,'Activation map'!$B7)</f>
        <v>8359</v>
      </c>
      <c r="H7">
        <f>SUMIFS('Raw counts'!G:G,'Raw counts'!$A:$A,'Activation map'!$B7)</f>
        <v>5770</v>
      </c>
      <c r="I7">
        <f>SUMIFS('Raw counts'!H:H,'Raw counts'!$A:$A,'Activation map'!$B7)</f>
        <v>3801</v>
      </c>
      <c r="J7">
        <f>SUMIFS('Raw counts'!I:I,'Raw counts'!$A:$A,'Activation map'!$B7)</f>
        <v>2522</v>
      </c>
      <c r="K7">
        <f>SUMIFS('Raw counts'!J:J,'Raw counts'!$A:$A,'Activation map'!$B7)</f>
        <v>9729</v>
      </c>
      <c r="L7">
        <f>SUMIFS('Raw counts'!K:K,'Raw counts'!$A:$A,'Activation map'!$B7)</f>
        <v>3505</v>
      </c>
      <c r="M7">
        <f>SUMIFS('Raw counts'!L:L,'Raw counts'!$A:$A,'Activation map'!$B7)</f>
        <v>4277</v>
      </c>
      <c r="N7">
        <f>SUMIFS('Raw counts'!M:M,'Raw counts'!$A:$A,'Activation map'!$B7)</f>
        <v>3163</v>
      </c>
      <c r="O7">
        <f>SUMIFS('Raw counts'!N:N,'Raw counts'!$A:$A,'Activation map'!$B7)</f>
        <v>3220</v>
      </c>
      <c r="P7">
        <f>SUMIFS('Raw counts'!O:O,'Raw counts'!$A:$A,'Activation map'!$B7)</f>
        <v>7996</v>
      </c>
      <c r="Q7">
        <f>SUMIFS('Raw counts'!P:P,'Raw counts'!$A:$A,'Activation map'!$B7)</f>
        <v>5774</v>
      </c>
      <c r="R7">
        <f>SUMIFS('Raw counts'!Q:Q,'Raw counts'!$A:$A,'Activation map'!$B7)</f>
        <v>3384</v>
      </c>
      <c r="S7">
        <f>SUMIFS('Raw counts'!R:R,'Raw counts'!$A:$A,'Activation map'!$B7)</f>
        <v>3293</v>
      </c>
      <c r="T7">
        <f>SUMIFS('Raw counts'!S:S,'Raw counts'!$A:$A,'Activation map'!$B7)</f>
        <v>2714</v>
      </c>
      <c r="U7">
        <f>SUMIFS('Raw counts'!T:T,'Raw counts'!$A:$A,'Activation map'!$B7)</f>
        <v>5398</v>
      </c>
      <c r="W7">
        <f t="shared" si="0"/>
        <v>0.801700364432547</v>
      </c>
      <c r="X7">
        <f t="shared" si="1"/>
        <v>5061.3</v>
      </c>
      <c r="Y7">
        <f t="shared" si="2"/>
        <v>4759.833333333333</v>
      </c>
    </row>
    <row r="8" spans="1:25" x14ac:dyDescent="0.25">
      <c r="A8" t="s">
        <v>499</v>
      </c>
      <c r="C8" t="s">
        <v>492</v>
      </c>
      <c r="E8">
        <v>2726</v>
      </c>
      <c r="F8">
        <f>SUMPRODUCT(SUMIFS('Raw counts'!E:E,'Raw counts'!$A:$A,$B19:$B21))</f>
        <v>6992</v>
      </c>
      <c r="G8">
        <f>SUMPRODUCT(SUMIFS('Raw counts'!F:F,'Raw counts'!$A:$A,$B19:$B21))</f>
        <v>7573</v>
      </c>
      <c r="H8">
        <f>SUMPRODUCT(SUMIFS('Raw counts'!G:G,'Raw counts'!$A:$A,$B19:$B21))</f>
        <v>4924</v>
      </c>
      <c r="I8">
        <f>SUMPRODUCT(SUMIFS('Raw counts'!H:H,'Raw counts'!$A:$A,$B19:$B21))</f>
        <v>9062</v>
      </c>
      <c r="J8">
        <f>SUMPRODUCT(SUMIFS('Raw counts'!I:I,'Raw counts'!$A:$A,$B19:$B21))</f>
        <v>3714</v>
      </c>
      <c r="K8">
        <f>SUMPRODUCT(SUMIFS('Raw counts'!J:J,'Raw counts'!$A:$A,$B19:$B21))</f>
        <v>6601</v>
      </c>
      <c r="L8">
        <f>SUMPRODUCT(SUMIFS('Raw counts'!K:K,'Raw counts'!$A:$A,$B19:$B21))</f>
        <v>4025</v>
      </c>
      <c r="M8">
        <f>SUMPRODUCT(SUMIFS('Raw counts'!L:L,'Raw counts'!$A:$A,$B19:$B21))</f>
        <v>5565</v>
      </c>
      <c r="N8">
        <f>SUMPRODUCT(SUMIFS('Raw counts'!M:M,'Raw counts'!$A:$A,$B19:$B21))</f>
        <v>7088</v>
      </c>
      <c r="O8">
        <f>SUMPRODUCT(SUMIFS('Raw counts'!N:N,'Raw counts'!$A:$A,$B19:$B21))</f>
        <v>11342</v>
      </c>
      <c r="P8">
        <f>SUMPRODUCT(SUMIFS('Raw counts'!O:O,'Raw counts'!$A:$A,$B19:$B21))</f>
        <v>5715</v>
      </c>
      <c r="Q8">
        <f>SUMPRODUCT(SUMIFS('Raw counts'!P:P,'Raw counts'!$A:$A,$B19:$B21))</f>
        <v>5144</v>
      </c>
      <c r="R8">
        <f>SUMPRODUCT(SUMIFS('Raw counts'!Q:Q,'Raw counts'!$A:$A,$B19:$B21))</f>
        <v>7107</v>
      </c>
      <c r="S8">
        <f>SUMPRODUCT(SUMIFS('Raw counts'!R:R,'Raw counts'!$A:$A,$B19:$B21))</f>
        <v>3383</v>
      </c>
      <c r="T8">
        <f>SUMPRODUCT(SUMIFS('Raw counts'!S:S,'Raw counts'!$A:$A,$B19:$B21))</f>
        <v>3989</v>
      </c>
      <c r="U8">
        <f>SUMPRODUCT(SUMIFS('Raw counts'!T:T,'Raw counts'!$A:$A,$B19:$B21))</f>
        <v>11030</v>
      </c>
      <c r="W8">
        <f t="shared" si="0"/>
        <v>0.63333190920790672</v>
      </c>
      <c r="X8">
        <f t="shared" si="1"/>
        <v>6688.6</v>
      </c>
      <c r="Y8">
        <f t="shared" si="2"/>
        <v>6061.333333333333</v>
      </c>
    </row>
    <row r="9" spans="1:25" x14ac:dyDescent="0.25">
      <c r="A9" t="s">
        <v>500</v>
      </c>
      <c r="C9" t="s">
        <v>104</v>
      </c>
      <c r="F9">
        <f>SUMPRODUCT(SUMIFS('Raw counts'!E:E,'Raw counts'!$A:$A,$B22:$B38))</f>
        <v>26854</v>
      </c>
      <c r="G9">
        <f>SUMPRODUCT(SUMIFS('Raw counts'!F:F,'Raw counts'!$A:$A,$B22:$B38))</f>
        <v>36709</v>
      </c>
      <c r="H9">
        <f>SUMPRODUCT(SUMIFS('Raw counts'!G:G,'Raw counts'!$A:$A,$B22:$B38))</f>
        <v>45888</v>
      </c>
      <c r="I9">
        <f>SUMPRODUCT(SUMIFS('Raw counts'!H:H,'Raw counts'!$A:$A,$B22:$B38))</f>
        <v>37556</v>
      </c>
      <c r="J9">
        <f>SUMPRODUCT(SUMIFS('Raw counts'!I:I,'Raw counts'!$A:$A,$B22:$B38))</f>
        <v>24907</v>
      </c>
      <c r="K9">
        <f>SUMPRODUCT(SUMIFS('Raw counts'!J:J,'Raw counts'!$A:$A,$B22:$B38))</f>
        <v>57924</v>
      </c>
      <c r="L9">
        <f>SUMPRODUCT(SUMIFS('Raw counts'!K:K,'Raw counts'!$A:$A,$B22:$B38))</f>
        <v>36222</v>
      </c>
      <c r="M9">
        <f>SUMPRODUCT(SUMIFS('Raw counts'!L:L,'Raw counts'!$A:$A,$B22:$B38))</f>
        <v>24608</v>
      </c>
      <c r="N9">
        <f>SUMPRODUCT(SUMIFS('Raw counts'!M:M,'Raw counts'!$A:$A,$B22:$B38))</f>
        <v>30613</v>
      </c>
      <c r="O9">
        <f>SUMPRODUCT(SUMIFS('Raw counts'!N:N,'Raw counts'!$A:$A,$B22:$B38))</f>
        <v>28467</v>
      </c>
      <c r="P9">
        <f>SUMPRODUCT(SUMIFS('Raw counts'!O:O,'Raw counts'!$A:$A,$B22:$B38))</f>
        <v>35896</v>
      </c>
      <c r="Q9">
        <f>SUMPRODUCT(SUMIFS('Raw counts'!P:P,'Raw counts'!$A:$A,$B22:$B38))</f>
        <v>25105</v>
      </c>
      <c r="R9">
        <f>SUMPRODUCT(SUMIFS('Raw counts'!Q:Q,'Raw counts'!$A:$A,$B22:$B38))</f>
        <v>33601</v>
      </c>
      <c r="S9">
        <f>SUMPRODUCT(SUMIFS('Raw counts'!R:R,'Raw counts'!$A:$A,$B22:$B38))</f>
        <v>25103</v>
      </c>
      <c r="T9">
        <f>SUMPRODUCT(SUMIFS('Raw counts'!S:S,'Raw counts'!$A:$A,$B22:$B38))</f>
        <v>33057</v>
      </c>
      <c r="U9">
        <f>SUMPRODUCT(SUMIFS('Raw counts'!T:T,'Raw counts'!$A:$A,$B22:$B38))</f>
        <v>22549</v>
      </c>
      <c r="W9">
        <f t="shared" si="0"/>
        <v>0.2390008791361117</v>
      </c>
      <c r="X9">
        <f t="shared" si="1"/>
        <v>34974.800000000003</v>
      </c>
      <c r="Y9">
        <f t="shared" si="2"/>
        <v>29218.5</v>
      </c>
    </row>
    <row r="10" spans="1:25" x14ac:dyDescent="0.25">
      <c r="A10" t="s">
        <v>501</v>
      </c>
      <c r="C10" t="s">
        <v>18</v>
      </c>
      <c r="F10">
        <f>SUMPRODUCT(SUMIFS('Raw counts'!E:E,'Raw counts'!$A:$A,$B39:$B48))</f>
        <v>13388</v>
      </c>
      <c r="G10">
        <f>SUMPRODUCT(SUMIFS('Raw counts'!F:F,'Raw counts'!$A:$A,$B39:$B48))</f>
        <v>10712</v>
      </c>
      <c r="H10">
        <f>SUMPRODUCT(SUMIFS('Raw counts'!G:G,'Raw counts'!$A:$A,$B39:$B48))</f>
        <v>14888</v>
      </c>
      <c r="I10">
        <f>SUMPRODUCT(SUMIFS('Raw counts'!H:H,'Raw counts'!$A:$A,$B39:$B48))</f>
        <v>9851</v>
      </c>
      <c r="J10">
        <f>SUMPRODUCT(SUMIFS('Raw counts'!I:I,'Raw counts'!$A:$A,$B39:$B48))</f>
        <v>5492</v>
      </c>
      <c r="K10">
        <f>SUMPRODUCT(SUMIFS('Raw counts'!J:J,'Raw counts'!$A:$A,$B39:$B48))</f>
        <v>17127</v>
      </c>
      <c r="L10">
        <f>SUMPRODUCT(SUMIFS('Raw counts'!K:K,'Raw counts'!$A:$A,$B39:$B48))</f>
        <v>34083</v>
      </c>
      <c r="M10">
        <f>SUMPRODUCT(SUMIFS('Raw counts'!L:L,'Raw counts'!$A:$A,$B39:$B48))</f>
        <v>8370</v>
      </c>
      <c r="N10">
        <f>SUMPRODUCT(SUMIFS('Raw counts'!M:M,'Raw counts'!$A:$A,$B39:$B48))</f>
        <v>10101</v>
      </c>
      <c r="O10">
        <f>SUMPRODUCT(SUMIFS('Raw counts'!N:N,'Raw counts'!$A:$A,$B39:$B48))</f>
        <v>6644</v>
      </c>
      <c r="P10">
        <f>SUMPRODUCT(SUMIFS('Raw counts'!O:O,'Raw counts'!$A:$A,$B39:$B48))</f>
        <v>7343</v>
      </c>
      <c r="Q10">
        <f>SUMPRODUCT(SUMIFS('Raw counts'!P:P,'Raw counts'!$A:$A,$B39:$B48))</f>
        <v>9143</v>
      </c>
      <c r="R10">
        <f>SUMPRODUCT(SUMIFS('Raw counts'!Q:Q,'Raw counts'!$A:$A,$B39:$B48))</f>
        <v>15813</v>
      </c>
      <c r="S10">
        <f>SUMPRODUCT(SUMIFS('Raw counts'!R:R,'Raw counts'!$A:$A,$B39:$B48))</f>
        <v>10284</v>
      </c>
      <c r="T10">
        <f>SUMPRODUCT(SUMIFS('Raw counts'!S:S,'Raw counts'!$A:$A,$B39:$B48))</f>
        <v>6178</v>
      </c>
      <c r="U10">
        <f>SUMPRODUCT(SUMIFS('Raw counts'!T:T,'Raw counts'!$A:$A,$B39:$B48))</f>
        <v>6281</v>
      </c>
      <c r="W10">
        <f t="shared" si="0"/>
        <v>0.29537749298139671</v>
      </c>
      <c r="X10">
        <f t="shared" si="1"/>
        <v>13065.6</v>
      </c>
      <c r="Y10">
        <f t="shared" si="2"/>
        <v>9173.6666666666661</v>
      </c>
    </row>
    <row r="11" spans="1:25" x14ac:dyDescent="0.25">
      <c r="A11" t="s">
        <v>502</v>
      </c>
      <c r="C11" t="s">
        <v>413</v>
      </c>
      <c r="E11">
        <v>972</v>
      </c>
      <c r="F11">
        <f>SUMPRODUCT(SUMIFS('Raw counts'!E:E,'Raw counts'!$A:$A,$B49:$B53))</f>
        <v>5898</v>
      </c>
      <c r="G11">
        <f>SUMPRODUCT(SUMIFS('Raw counts'!F:F,'Raw counts'!$A:$A,$B49:$B53))</f>
        <v>3868</v>
      </c>
      <c r="H11">
        <f>SUMPRODUCT(SUMIFS('Raw counts'!G:G,'Raw counts'!$A:$A,$B49:$B53))</f>
        <v>2352</v>
      </c>
      <c r="I11">
        <f>SUMPRODUCT(SUMIFS('Raw counts'!H:H,'Raw counts'!$A:$A,$B49:$B53))</f>
        <v>2321</v>
      </c>
      <c r="J11">
        <f>SUMPRODUCT(SUMIFS('Raw counts'!I:I,'Raw counts'!$A:$A,$B49:$B53))</f>
        <v>3026</v>
      </c>
      <c r="K11">
        <f>SUMPRODUCT(SUMIFS('Raw counts'!J:J,'Raw counts'!$A:$A,$B49:$B53))</f>
        <v>7984</v>
      </c>
      <c r="L11">
        <f>SUMPRODUCT(SUMIFS('Raw counts'!K:K,'Raw counts'!$A:$A,$B49:$B53))</f>
        <v>13225</v>
      </c>
      <c r="M11">
        <f>SUMPRODUCT(SUMIFS('Raw counts'!L:L,'Raw counts'!$A:$A,$B49:$B53))</f>
        <v>3339</v>
      </c>
      <c r="N11">
        <f>SUMPRODUCT(SUMIFS('Raw counts'!M:M,'Raw counts'!$A:$A,$B49:$B53))</f>
        <v>5049</v>
      </c>
      <c r="O11">
        <f>SUMPRODUCT(SUMIFS('Raw counts'!N:N,'Raw counts'!$A:$A,$B49:$B53))</f>
        <v>1172</v>
      </c>
      <c r="P11">
        <f>SUMPRODUCT(SUMIFS('Raw counts'!O:O,'Raw counts'!$A:$A,$B49:$B53))</f>
        <v>2171</v>
      </c>
      <c r="Q11">
        <f>SUMPRODUCT(SUMIFS('Raw counts'!P:P,'Raw counts'!$A:$A,$B49:$B53))</f>
        <v>3102</v>
      </c>
      <c r="R11">
        <f>SUMPRODUCT(SUMIFS('Raw counts'!Q:Q,'Raw counts'!$A:$A,$B49:$B53))</f>
        <v>7774</v>
      </c>
      <c r="S11">
        <f>SUMPRODUCT(SUMIFS('Raw counts'!R:R,'Raw counts'!$A:$A,$B49:$B53))</f>
        <v>3079</v>
      </c>
      <c r="T11">
        <f>SUMPRODUCT(SUMIFS('Raw counts'!S:S,'Raw counts'!$A:$A,$B49:$B53))</f>
        <v>1590</v>
      </c>
      <c r="U11">
        <f>SUMPRODUCT(SUMIFS('Raw counts'!T:T,'Raw counts'!$A:$A,$B49:$B53))</f>
        <v>2013</v>
      </c>
      <c r="W11">
        <f t="shared" si="0"/>
        <v>0.36273876148342654</v>
      </c>
      <c r="X11">
        <f t="shared" si="1"/>
        <v>4823.3999999999996</v>
      </c>
      <c r="Y11">
        <f t="shared" si="2"/>
        <v>3288.1666666666665</v>
      </c>
    </row>
    <row r="12" spans="1:25" x14ac:dyDescent="0.25">
      <c r="A12" t="s">
        <v>503</v>
      </c>
      <c r="C12" t="s">
        <v>25</v>
      </c>
      <c r="E12">
        <v>44</v>
      </c>
      <c r="F12">
        <f>SUMPRODUCT(SUMIFS('Raw counts'!E:E,'Raw counts'!$A:$A,$B54:$B58))</f>
        <v>7080</v>
      </c>
      <c r="G12">
        <f>SUMPRODUCT(SUMIFS('Raw counts'!F:F,'Raw counts'!$A:$A,$B54:$B58))</f>
        <v>5251</v>
      </c>
      <c r="H12">
        <f>SUMPRODUCT(SUMIFS('Raw counts'!G:G,'Raw counts'!$A:$A,$B54:$B58))</f>
        <v>2895</v>
      </c>
      <c r="I12">
        <f>SUMPRODUCT(SUMIFS('Raw counts'!H:H,'Raw counts'!$A:$A,$B54:$B58))</f>
        <v>2729</v>
      </c>
      <c r="J12">
        <f>SUMPRODUCT(SUMIFS('Raw counts'!I:I,'Raw counts'!$A:$A,$B54:$B58))</f>
        <v>4086</v>
      </c>
      <c r="K12">
        <f>SUMPRODUCT(SUMIFS('Raw counts'!J:J,'Raw counts'!$A:$A,$B54:$B58))</f>
        <v>2974</v>
      </c>
      <c r="L12">
        <f>SUMPRODUCT(SUMIFS('Raw counts'!K:K,'Raw counts'!$A:$A,$B54:$B58))</f>
        <v>13899</v>
      </c>
      <c r="M12">
        <f>SUMPRODUCT(SUMIFS('Raw counts'!L:L,'Raw counts'!$A:$A,$B54:$B58))</f>
        <v>2014</v>
      </c>
      <c r="N12">
        <f>SUMPRODUCT(SUMIFS('Raw counts'!M:M,'Raw counts'!$A:$A,$B54:$B58))</f>
        <v>5967</v>
      </c>
      <c r="O12">
        <f>SUMPRODUCT(SUMIFS('Raw counts'!N:N,'Raw counts'!$A:$A,$B54:$B58))</f>
        <v>1047</v>
      </c>
      <c r="P12">
        <f>SUMPRODUCT(SUMIFS('Raw counts'!O:O,'Raw counts'!$A:$A,$B54:$B58))</f>
        <v>2869</v>
      </c>
      <c r="Q12">
        <f>SUMPRODUCT(SUMIFS('Raw counts'!P:P,'Raw counts'!$A:$A,$B54:$B58))</f>
        <v>5545</v>
      </c>
      <c r="R12">
        <f>SUMPRODUCT(SUMIFS('Raw counts'!Q:Q,'Raw counts'!$A:$A,$B54:$B58))</f>
        <v>3787</v>
      </c>
      <c r="S12">
        <f>SUMPRODUCT(SUMIFS('Raw counts'!R:R,'Raw counts'!$A:$A,$B54:$B58))</f>
        <v>6201</v>
      </c>
      <c r="T12">
        <f>SUMPRODUCT(SUMIFS('Raw counts'!S:S,'Raw counts'!$A:$A,$B54:$B58))</f>
        <v>2798</v>
      </c>
      <c r="U12">
        <f>SUMPRODUCT(SUMIFS('Raw counts'!T:T,'Raw counts'!$A:$A,$B54:$B58))</f>
        <v>2045</v>
      </c>
      <c r="W12">
        <f t="shared" si="0"/>
        <v>0.57786715449203785</v>
      </c>
      <c r="X12">
        <f t="shared" si="1"/>
        <v>4794.2</v>
      </c>
      <c r="Y12">
        <f t="shared" si="2"/>
        <v>3874.1666666666665</v>
      </c>
    </row>
    <row r="13" spans="1:25" x14ac:dyDescent="0.25">
      <c r="A13" t="s">
        <v>504</v>
      </c>
      <c r="B13">
        <v>536</v>
      </c>
      <c r="C13" t="s">
        <v>216</v>
      </c>
      <c r="D13">
        <v>50300</v>
      </c>
      <c r="E13">
        <v>278</v>
      </c>
      <c r="F13">
        <f>SUMIFS('Raw counts'!E:E,'Raw counts'!$A:$A,'Activation map'!$B13)</f>
        <v>5608</v>
      </c>
      <c r="G13">
        <f>SUMIFS('Raw counts'!F:F,'Raw counts'!$A:$A,'Activation map'!$B13)</f>
        <v>5209</v>
      </c>
      <c r="H13">
        <f>SUMIFS('Raw counts'!G:G,'Raw counts'!$A:$A,'Activation map'!$B13)</f>
        <v>5142</v>
      </c>
      <c r="I13">
        <f>SUMIFS('Raw counts'!H:H,'Raw counts'!$A:$A,'Activation map'!$B13)</f>
        <v>3038</v>
      </c>
      <c r="J13">
        <f>SUMIFS('Raw counts'!I:I,'Raw counts'!$A:$A,'Activation map'!$B13)</f>
        <v>3624</v>
      </c>
      <c r="K13">
        <f>SUMIFS('Raw counts'!J:J,'Raw counts'!$A:$A,'Activation map'!$B13)</f>
        <v>4137</v>
      </c>
      <c r="L13">
        <f>SUMIFS('Raw counts'!K:K,'Raw counts'!$A:$A,'Activation map'!$B13)</f>
        <v>4657</v>
      </c>
      <c r="M13">
        <f>SUMIFS('Raw counts'!L:L,'Raw counts'!$A:$A,'Activation map'!$B13)</f>
        <v>1751</v>
      </c>
      <c r="N13">
        <f>SUMIFS('Raw counts'!M:M,'Raw counts'!$A:$A,'Activation map'!$B13)</f>
        <v>1722</v>
      </c>
      <c r="O13">
        <f>SUMIFS('Raw counts'!N:N,'Raw counts'!$A:$A,'Activation map'!$B13)</f>
        <v>777</v>
      </c>
      <c r="P13">
        <f>SUMIFS('Raw counts'!O:O,'Raw counts'!$A:$A,'Activation map'!$B13)</f>
        <v>3627</v>
      </c>
      <c r="Q13">
        <f>SUMIFS('Raw counts'!P:P,'Raw counts'!$A:$A,'Activation map'!$B13)</f>
        <v>2993</v>
      </c>
      <c r="R13">
        <f>SUMIFS('Raw counts'!Q:Q,'Raw counts'!$A:$A,'Activation map'!$B13)</f>
        <v>4030</v>
      </c>
      <c r="S13">
        <f>SUMIFS('Raw counts'!R:R,'Raw counts'!$A:$A,'Activation map'!$B13)</f>
        <v>4983</v>
      </c>
      <c r="T13">
        <f>SUMIFS('Raw counts'!S:S,'Raw counts'!$A:$A,'Activation map'!$B13)</f>
        <v>3170</v>
      </c>
      <c r="U13">
        <f>SUMIFS('Raw counts'!T:T,'Raw counts'!$A:$A,'Activation map'!$B13)</f>
        <v>2915</v>
      </c>
      <c r="W13">
        <f t="shared" si="0"/>
        <v>0.94373434866480033</v>
      </c>
      <c r="X13">
        <f t="shared" si="1"/>
        <v>3566.5</v>
      </c>
      <c r="Y13">
        <f t="shared" si="2"/>
        <v>3619.6666666666665</v>
      </c>
    </row>
    <row r="14" spans="1:25" x14ac:dyDescent="0.25">
      <c r="A14" t="s">
        <v>505</v>
      </c>
      <c r="C14" t="s">
        <v>123</v>
      </c>
      <c r="E14">
        <v>295</v>
      </c>
      <c r="F14">
        <f>SUMPRODUCT(SUMIFS('Raw counts'!E:E,'Raw counts'!$A:$A,$B59:$B61))</f>
        <v>4020</v>
      </c>
      <c r="G14">
        <f>SUMPRODUCT(SUMIFS('Raw counts'!F:F,'Raw counts'!$A:$A,$B59:$B61))</f>
        <v>5103</v>
      </c>
      <c r="H14">
        <f>SUMPRODUCT(SUMIFS('Raw counts'!G:G,'Raw counts'!$A:$A,$B59:$B61))</f>
        <v>5984</v>
      </c>
      <c r="I14">
        <f>SUMPRODUCT(SUMIFS('Raw counts'!H:H,'Raw counts'!$A:$A,$B59:$B61))</f>
        <v>3288</v>
      </c>
      <c r="J14">
        <f>SUMPRODUCT(SUMIFS('Raw counts'!I:I,'Raw counts'!$A:$A,$B59:$B61))</f>
        <v>3274</v>
      </c>
      <c r="K14">
        <f>SUMPRODUCT(SUMIFS('Raw counts'!J:J,'Raw counts'!$A:$A,$B59:$B61))</f>
        <v>3984</v>
      </c>
      <c r="L14">
        <f>SUMPRODUCT(SUMIFS('Raw counts'!K:K,'Raw counts'!$A:$A,$B59:$B61))</f>
        <v>5387</v>
      </c>
      <c r="M14">
        <f>SUMPRODUCT(SUMIFS('Raw counts'!L:L,'Raw counts'!$A:$A,$B59:$B61))</f>
        <v>1970</v>
      </c>
      <c r="N14">
        <f>SUMPRODUCT(SUMIFS('Raw counts'!M:M,'Raw counts'!$A:$A,$B59:$B61))</f>
        <v>2393</v>
      </c>
      <c r="O14">
        <f>SUMPRODUCT(SUMIFS('Raw counts'!N:N,'Raw counts'!$A:$A,$B59:$B61))</f>
        <v>1841</v>
      </c>
      <c r="P14">
        <f>SUMPRODUCT(SUMIFS('Raw counts'!O:O,'Raw counts'!$A:$A,$B59:$B61))</f>
        <v>5532</v>
      </c>
      <c r="Q14">
        <f>SUMPRODUCT(SUMIFS('Raw counts'!P:P,'Raw counts'!$A:$A,$B59:$B61))</f>
        <v>3906</v>
      </c>
      <c r="R14">
        <f>SUMPRODUCT(SUMIFS('Raw counts'!Q:Q,'Raw counts'!$A:$A,$B59:$B61))</f>
        <v>5707</v>
      </c>
      <c r="S14">
        <f>SUMPRODUCT(SUMIFS('Raw counts'!R:R,'Raw counts'!$A:$A,$B59:$B61))</f>
        <v>6726</v>
      </c>
      <c r="T14">
        <f>SUMPRODUCT(SUMIFS('Raw counts'!S:S,'Raw counts'!$A:$A,$B59:$B61))</f>
        <v>3639</v>
      </c>
      <c r="U14">
        <f>SUMPRODUCT(SUMIFS('Raw counts'!T:T,'Raw counts'!$A:$A,$B59:$B61))</f>
        <v>2722</v>
      </c>
      <c r="W14">
        <f t="shared" si="0"/>
        <v>0.21679415020358864</v>
      </c>
      <c r="X14">
        <f t="shared" si="1"/>
        <v>3724.4</v>
      </c>
      <c r="Y14">
        <f t="shared" si="2"/>
        <v>4705.333333333333</v>
      </c>
    </row>
    <row r="16" spans="1:25" x14ac:dyDescent="0.25">
      <c r="B16">
        <v>632</v>
      </c>
      <c r="C16" t="s">
        <v>262</v>
      </c>
      <c r="D16">
        <v>39600</v>
      </c>
      <c r="E16">
        <v>726</v>
      </c>
    </row>
    <row r="17" spans="2:5" x14ac:dyDescent="0.25">
      <c r="B17">
        <v>10703</v>
      </c>
      <c r="C17" t="s">
        <v>485</v>
      </c>
      <c r="D17">
        <v>39400</v>
      </c>
      <c r="E17">
        <v>726</v>
      </c>
    </row>
    <row r="18" spans="2:5" x14ac:dyDescent="0.25">
      <c r="B18">
        <v>10704</v>
      </c>
      <c r="C18" t="s">
        <v>486</v>
      </c>
      <c r="D18">
        <v>39500</v>
      </c>
      <c r="E18">
        <v>726</v>
      </c>
    </row>
    <row r="19" spans="2:5" x14ac:dyDescent="0.25">
      <c r="B19">
        <v>2632</v>
      </c>
      <c r="C19" t="s">
        <v>491</v>
      </c>
      <c r="D19">
        <v>39600</v>
      </c>
      <c r="E19">
        <v>2726</v>
      </c>
    </row>
    <row r="20" spans="2:5" x14ac:dyDescent="0.25">
      <c r="B20">
        <v>12703</v>
      </c>
      <c r="C20" t="s">
        <v>485</v>
      </c>
      <c r="D20">
        <v>39400</v>
      </c>
      <c r="E20">
        <v>2726</v>
      </c>
    </row>
    <row r="21" spans="2:5" x14ac:dyDescent="0.25">
      <c r="B21">
        <v>12704</v>
      </c>
      <c r="C21" t="s">
        <v>493</v>
      </c>
      <c r="D21">
        <v>39700</v>
      </c>
      <c r="E21">
        <v>2726</v>
      </c>
    </row>
    <row r="22" spans="2:5" x14ac:dyDescent="0.25">
      <c r="B22">
        <v>894</v>
      </c>
      <c r="C22" t="s">
        <v>374</v>
      </c>
      <c r="D22">
        <v>25300</v>
      </c>
      <c r="E22">
        <v>254</v>
      </c>
    </row>
    <row r="23" spans="2:5" x14ac:dyDescent="0.25">
      <c r="B23">
        <v>274</v>
      </c>
      <c r="C23" t="s">
        <v>115</v>
      </c>
      <c r="D23">
        <v>26400</v>
      </c>
      <c r="E23">
        <v>879</v>
      </c>
    </row>
    <row r="24" spans="2:5" x14ac:dyDescent="0.25">
      <c r="B24">
        <v>330</v>
      </c>
      <c r="C24" t="s">
        <v>140</v>
      </c>
      <c r="D24">
        <v>26500</v>
      </c>
      <c r="E24">
        <v>879</v>
      </c>
    </row>
    <row r="25" spans="2:5" x14ac:dyDescent="0.25">
      <c r="B25">
        <v>434</v>
      </c>
      <c r="C25" t="s">
        <v>175</v>
      </c>
      <c r="D25">
        <v>26100</v>
      </c>
      <c r="E25">
        <v>879</v>
      </c>
    </row>
    <row r="26" spans="2:5" x14ac:dyDescent="0.25">
      <c r="B26">
        <v>442</v>
      </c>
      <c r="C26" t="s">
        <v>179</v>
      </c>
      <c r="D26">
        <v>26000</v>
      </c>
      <c r="E26">
        <v>879</v>
      </c>
    </row>
    <row r="27" spans="2:5" x14ac:dyDescent="0.25">
      <c r="B27">
        <v>545</v>
      </c>
      <c r="C27" t="s">
        <v>219</v>
      </c>
      <c r="D27">
        <v>26200</v>
      </c>
      <c r="E27">
        <v>879</v>
      </c>
    </row>
    <row r="28" spans="2:5" x14ac:dyDescent="0.25">
      <c r="B28">
        <v>610</v>
      </c>
      <c r="C28" t="s">
        <v>249</v>
      </c>
      <c r="D28">
        <v>26300</v>
      </c>
      <c r="E28">
        <v>879</v>
      </c>
    </row>
    <row r="29" spans="2:5" x14ac:dyDescent="0.25">
      <c r="B29">
        <v>430</v>
      </c>
      <c r="C29" t="s">
        <v>173</v>
      </c>
      <c r="D29">
        <v>26900</v>
      </c>
      <c r="E29">
        <v>886</v>
      </c>
    </row>
    <row r="30" spans="2:5" x14ac:dyDescent="0.25">
      <c r="B30">
        <v>542</v>
      </c>
      <c r="C30" t="s">
        <v>218</v>
      </c>
      <c r="D30">
        <v>26700</v>
      </c>
      <c r="E30">
        <v>886</v>
      </c>
    </row>
    <row r="31" spans="2:5" x14ac:dyDescent="0.25">
      <c r="B31">
        <v>590</v>
      </c>
      <c r="C31" t="s">
        <v>237</v>
      </c>
      <c r="D31">
        <v>27100</v>
      </c>
      <c r="E31">
        <v>886</v>
      </c>
    </row>
    <row r="32" spans="2:5" x14ac:dyDescent="0.25">
      <c r="B32">
        <v>622</v>
      </c>
      <c r="C32" t="s">
        <v>257</v>
      </c>
      <c r="D32">
        <v>27200</v>
      </c>
      <c r="E32">
        <v>886</v>
      </c>
    </row>
    <row r="33" spans="2:5" x14ac:dyDescent="0.25">
      <c r="B33">
        <v>687</v>
      </c>
      <c r="C33" t="s">
        <v>289</v>
      </c>
      <c r="D33">
        <v>27000</v>
      </c>
      <c r="E33">
        <v>886</v>
      </c>
    </row>
    <row r="34" spans="2:5" x14ac:dyDescent="0.25">
      <c r="B34">
        <v>279</v>
      </c>
      <c r="C34" t="s">
        <v>117</v>
      </c>
      <c r="D34">
        <v>25800</v>
      </c>
      <c r="E34">
        <v>894</v>
      </c>
    </row>
    <row r="35" spans="2:5" x14ac:dyDescent="0.25">
      <c r="B35">
        <v>671</v>
      </c>
      <c r="C35" t="s">
        <v>281</v>
      </c>
      <c r="D35">
        <v>25400</v>
      </c>
      <c r="E35">
        <v>894</v>
      </c>
    </row>
    <row r="36" spans="2:5" x14ac:dyDescent="0.25">
      <c r="B36">
        <v>774</v>
      </c>
      <c r="C36" t="s">
        <v>322</v>
      </c>
      <c r="D36">
        <v>25600</v>
      </c>
      <c r="E36">
        <v>894</v>
      </c>
    </row>
    <row r="37" spans="2:5" x14ac:dyDescent="0.25">
      <c r="B37">
        <v>906</v>
      </c>
      <c r="C37" t="s">
        <v>381</v>
      </c>
      <c r="D37">
        <v>25700</v>
      </c>
      <c r="E37">
        <v>894</v>
      </c>
    </row>
    <row r="38" spans="2:5" x14ac:dyDescent="0.25">
      <c r="B38">
        <v>965</v>
      </c>
      <c r="C38" t="s">
        <v>410</v>
      </c>
      <c r="D38">
        <v>25500</v>
      </c>
      <c r="E38">
        <v>894</v>
      </c>
    </row>
    <row r="39" spans="2:5" x14ac:dyDescent="0.25">
      <c r="B39">
        <v>211</v>
      </c>
      <c r="C39" t="s">
        <v>89</v>
      </c>
      <c r="D39">
        <v>19100</v>
      </c>
      <c r="E39">
        <v>39</v>
      </c>
    </row>
    <row r="40" spans="2:5" x14ac:dyDescent="0.25">
      <c r="B40">
        <v>919</v>
      </c>
      <c r="C40" t="s">
        <v>388</v>
      </c>
      <c r="D40">
        <v>19300</v>
      </c>
      <c r="E40">
        <v>39</v>
      </c>
    </row>
    <row r="41" spans="2:5" x14ac:dyDescent="0.25">
      <c r="B41">
        <v>927</v>
      </c>
      <c r="C41" t="s">
        <v>392</v>
      </c>
      <c r="D41">
        <v>19400</v>
      </c>
      <c r="E41">
        <v>39</v>
      </c>
    </row>
    <row r="42" spans="2:5" x14ac:dyDescent="0.25">
      <c r="B42">
        <v>935</v>
      </c>
      <c r="C42" t="s">
        <v>398</v>
      </c>
      <c r="D42">
        <v>19000</v>
      </c>
      <c r="E42">
        <v>39</v>
      </c>
    </row>
    <row r="43" spans="2:5" x14ac:dyDescent="0.25">
      <c r="B43">
        <v>1015</v>
      </c>
      <c r="C43" t="s">
        <v>432</v>
      </c>
      <c r="D43">
        <v>19200</v>
      </c>
      <c r="E43">
        <v>39</v>
      </c>
    </row>
    <row r="44" spans="2:5" x14ac:dyDescent="0.25">
      <c r="B44">
        <v>296</v>
      </c>
      <c r="C44" t="s">
        <v>124</v>
      </c>
      <c r="D44">
        <v>19700</v>
      </c>
      <c r="E44">
        <v>48</v>
      </c>
    </row>
    <row r="45" spans="2:5" x14ac:dyDescent="0.25">
      <c r="B45">
        <v>588</v>
      </c>
      <c r="C45" t="s">
        <v>235</v>
      </c>
      <c r="D45">
        <v>19600</v>
      </c>
      <c r="E45">
        <v>48</v>
      </c>
    </row>
    <row r="46" spans="2:5" x14ac:dyDescent="0.25">
      <c r="B46">
        <v>772</v>
      </c>
      <c r="C46" t="s">
        <v>321</v>
      </c>
      <c r="D46">
        <v>19800</v>
      </c>
      <c r="E46">
        <v>48</v>
      </c>
    </row>
    <row r="47" spans="2:5" x14ac:dyDescent="0.25">
      <c r="B47">
        <v>810</v>
      </c>
      <c r="C47" t="s">
        <v>341</v>
      </c>
      <c r="D47">
        <v>19900</v>
      </c>
      <c r="E47">
        <v>48</v>
      </c>
    </row>
    <row r="48" spans="2:5" x14ac:dyDescent="0.25">
      <c r="B48">
        <v>819</v>
      </c>
      <c r="C48" t="s">
        <v>344</v>
      </c>
      <c r="D48">
        <v>20000</v>
      </c>
      <c r="E48">
        <v>48</v>
      </c>
    </row>
    <row r="49" spans="2:5" x14ac:dyDescent="0.25">
      <c r="B49">
        <v>84</v>
      </c>
      <c r="C49" t="s">
        <v>39</v>
      </c>
      <c r="D49">
        <v>20600</v>
      </c>
      <c r="E49">
        <v>972</v>
      </c>
    </row>
    <row r="50" spans="2:5" x14ac:dyDescent="0.25">
      <c r="B50">
        <v>132</v>
      </c>
      <c r="C50" t="s">
        <v>61</v>
      </c>
      <c r="D50">
        <v>20700</v>
      </c>
      <c r="E50">
        <v>972</v>
      </c>
    </row>
    <row r="51" spans="2:5" x14ac:dyDescent="0.25">
      <c r="B51">
        <v>171</v>
      </c>
      <c r="C51" t="s">
        <v>74</v>
      </c>
      <c r="D51">
        <v>20200</v>
      </c>
      <c r="E51">
        <v>972</v>
      </c>
    </row>
    <row r="52" spans="2:5" x14ac:dyDescent="0.25">
      <c r="B52">
        <v>304</v>
      </c>
      <c r="C52" t="s">
        <v>128</v>
      </c>
      <c r="D52">
        <v>20400</v>
      </c>
      <c r="E52">
        <v>972</v>
      </c>
    </row>
    <row r="53" spans="2:5" x14ac:dyDescent="0.25">
      <c r="B53">
        <v>363</v>
      </c>
      <c r="C53" t="s">
        <v>153</v>
      </c>
      <c r="D53">
        <v>20500</v>
      </c>
      <c r="E53">
        <v>972</v>
      </c>
    </row>
    <row r="54" spans="2:5" x14ac:dyDescent="0.25">
      <c r="B54">
        <v>556</v>
      </c>
      <c r="C54" t="s">
        <v>221</v>
      </c>
      <c r="D54">
        <v>8700</v>
      </c>
      <c r="E54">
        <v>44</v>
      </c>
    </row>
    <row r="55" spans="2:5" x14ac:dyDescent="0.25">
      <c r="B55">
        <v>707</v>
      </c>
      <c r="C55" t="s">
        <v>303</v>
      </c>
      <c r="D55">
        <v>8500</v>
      </c>
      <c r="E55">
        <v>44</v>
      </c>
    </row>
    <row r="56" spans="2:5" x14ac:dyDescent="0.25">
      <c r="B56">
        <v>827</v>
      </c>
      <c r="C56" t="s">
        <v>346</v>
      </c>
      <c r="D56">
        <v>8800</v>
      </c>
      <c r="E56">
        <v>44</v>
      </c>
    </row>
    <row r="57" spans="2:5" x14ac:dyDescent="0.25">
      <c r="B57">
        <v>1054</v>
      </c>
      <c r="C57" t="s">
        <v>453</v>
      </c>
      <c r="D57">
        <v>8900</v>
      </c>
      <c r="E57">
        <v>44</v>
      </c>
    </row>
    <row r="58" spans="2:5" x14ac:dyDescent="0.25">
      <c r="B58">
        <v>1081</v>
      </c>
      <c r="C58" t="s">
        <v>461</v>
      </c>
      <c r="D58">
        <v>9000</v>
      </c>
      <c r="E58">
        <v>44</v>
      </c>
    </row>
    <row r="59" spans="2:5" x14ac:dyDescent="0.25">
      <c r="B59">
        <v>303</v>
      </c>
      <c r="C59" t="s">
        <v>127</v>
      </c>
      <c r="D59">
        <v>47200</v>
      </c>
      <c r="E59">
        <v>295</v>
      </c>
    </row>
    <row r="60" spans="2:5" x14ac:dyDescent="0.25">
      <c r="B60">
        <v>311</v>
      </c>
      <c r="C60" t="s">
        <v>131</v>
      </c>
      <c r="D60">
        <v>47300</v>
      </c>
      <c r="E60">
        <v>295</v>
      </c>
    </row>
    <row r="61" spans="2:5" x14ac:dyDescent="0.25">
      <c r="B61">
        <v>451</v>
      </c>
      <c r="C61" t="s">
        <v>184</v>
      </c>
      <c r="D61">
        <v>47400</v>
      </c>
      <c r="E61">
        <v>295</v>
      </c>
    </row>
  </sheetData>
  <conditionalFormatting sqref="W3:W14">
    <cfRule type="cellIs" dxfId="11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190F-3F1C-44EE-9C37-1E6124EE7267}">
  <dimension ref="A1:Y1246"/>
  <sheetViews>
    <sheetView workbookViewId="0"/>
  </sheetViews>
  <sheetFormatPr defaultRowHeight="15" x14ac:dyDescent="0.25"/>
  <cols>
    <col min="1" max="1" width="10" bestFit="1" customWidth="1"/>
    <col min="2" max="2" width="39.85546875" customWidth="1"/>
    <col min="3" max="3" width="19.5703125" bestFit="1" customWidth="1"/>
    <col min="4" max="4" width="14.140625" bestFit="1" customWidth="1"/>
    <col min="5" max="5" width="11.5703125" bestFit="1" customWidth="1"/>
    <col min="6" max="20" width="8.5703125" bestFit="1" customWidth="1"/>
    <col min="21" max="21" width="10.28515625" bestFit="1" customWidth="1"/>
    <col min="22" max="22" width="10.28515625" customWidth="1"/>
  </cols>
  <sheetData>
    <row r="1" spans="1:25" x14ac:dyDescent="0.25">
      <c r="E1">
        <v>0</v>
      </c>
      <c r="F1">
        <v>0</v>
      </c>
      <c r="G1">
        <v>0</v>
      </c>
      <c r="H1">
        <v>0</v>
      </c>
      <c r="I1">
        <v>0</v>
      </c>
      <c r="J1" s="13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345391</v>
      </c>
      <c r="F2" s="1">
        <v>348028</v>
      </c>
      <c r="G2" s="1">
        <v>348030</v>
      </c>
      <c r="H2" s="1">
        <v>348035</v>
      </c>
      <c r="I2" s="1">
        <v>348465</v>
      </c>
      <c r="J2" s="1">
        <v>349038</v>
      </c>
      <c r="K2" s="1">
        <v>349438</v>
      </c>
      <c r="L2" s="1">
        <v>354044</v>
      </c>
      <c r="M2" s="1">
        <v>354519</v>
      </c>
      <c r="N2" s="1">
        <v>354522</v>
      </c>
      <c r="O2" s="1">
        <v>348034</v>
      </c>
      <c r="P2" s="1">
        <v>349022</v>
      </c>
      <c r="Q2" s="1">
        <v>349440</v>
      </c>
      <c r="R2" s="1">
        <v>350322</v>
      </c>
      <c r="S2" s="1">
        <v>350324</v>
      </c>
      <c r="T2" s="1">
        <v>354043</v>
      </c>
      <c r="U2" s="1" t="s">
        <v>1254</v>
      </c>
      <c r="V2" s="1" t="s">
        <v>1421</v>
      </c>
      <c r="W2" s="1" t="s">
        <v>507</v>
      </c>
      <c r="X2" s="1" t="s">
        <v>508</v>
      </c>
      <c r="Y2" s="1" t="s">
        <v>509</v>
      </c>
    </row>
    <row r="3" spans="1:25" x14ac:dyDescent="0.25">
      <c r="A3">
        <v>0</v>
      </c>
      <c r="B3" t="s">
        <v>4</v>
      </c>
      <c r="C3">
        <v>0</v>
      </c>
      <c r="E3" t="str">
        <f>IFERROR(IF(OR(HLOOKUP($A3,'Z-scores'!$C$2:$SK$20,5,FALSE)&gt;3,HLOOKUP($A3,'Z-scores'!$C$2:$SK$20,5,FALSE)&lt;-3),"",'Total-corrected counts'!E3),"")</f>
        <v/>
      </c>
      <c r="F3" t="str">
        <f>IFERROR(IF(OR(HLOOKUP($A3,'Z-scores'!$C$2:$SK$20,5,FALSE)&gt;3,HLOOKUP($A3,'Z-scores'!$C$2:$SK$20,5,FALSE)&lt;-3),"",'Total-corrected counts'!F3),"")</f>
        <v/>
      </c>
      <c r="G3" t="str">
        <f>IFERROR(IF(OR(HLOOKUP($A3,'Z-scores'!$C$2:$SK$20,5,FALSE)&gt;3,HLOOKUP($A3,'Z-scores'!$C$2:$SK$20,5,FALSE)&lt;-3),"",'Total-corrected counts'!G3),"")</f>
        <v/>
      </c>
      <c r="H3" t="str">
        <f>IFERROR(IF(OR(HLOOKUP($A3,'Z-scores'!$C$2:$SK$20,5,FALSE)&gt;3,HLOOKUP($A3,'Z-scores'!$C$2:$SK$20,5,FALSE)&lt;-3),"",'Total-corrected counts'!H3),"")</f>
        <v/>
      </c>
      <c r="I3" t="str">
        <f>IFERROR(IF(OR(HLOOKUP($A3,'Z-scores'!$C$2:$SK$20,5,FALSE)&gt;3,HLOOKUP($A3,'Z-scores'!$C$2:$SK$20,5,FALSE)&lt;-3),"",'Total-corrected counts'!I3),"")</f>
        <v/>
      </c>
      <c r="J3" t="str">
        <f>IFERROR(IF(OR(HLOOKUP($A3,'Z-scores'!$C$2:$SK$20,5,FALSE)&gt;3,HLOOKUP($A3,'Z-scores'!$C$2:$SK$20,5,FALSE)&lt;-3),"",'Total-corrected counts'!J3),"")</f>
        <v/>
      </c>
      <c r="K3" t="str">
        <f>IFERROR(IF(OR(HLOOKUP($A3,'Z-scores'!$C$2:$SK$20,5,FALSE)&gt;3,HLOOKUP($A3,'Z-scores'!$C$2:$SK$20,5,FALSE)&lt;-3),"",'Total-corrected counts'!K3),"")</f>
        <v/>
      </c>
      <c r="L3" t="str">
        <f>IFERROR(IF(OR(HLOOKUP($A3,'Z-scores'!$C$2:$SK$20,5,FALSE)&gt;3,HLOOKUP($A3,'Z-scores'!$C$2:$SK$20,5,FALSE)&lt;-3),"",'Total-corrected counts'!L3),"")</f>
        <v/>
      </c>
      <c r="M3" t="str">
        <f>IFERROR(IF(OR(HLOOKUP($A3,'Z-scores'!$C$2:$SK$20,5,FALSE)&gt;3,HLOOKUP($A3,'Z-scores'!$C$2:$SK$20,5,FALSE)&lt;-3),"",'Total-corrected counts'!M3),"")</f>
        <v/>
      </c>
      <c r="N3" t="str">
        <f>IFERROR(IF(OR(HLOOKUP($A3,'Z-scores'!$C$2:$SK$20,5,FALSE)&gt;3,HLOOKUP($A3,'Z-scores'!$C$2:$SK$20,5,FALSE)&lt;-3),"",'Total-corrected counts'!N3),"")</f>
        <v/>
      </c>
      <c r="O3" t="str">
        <f>IFERROR(IF(OR(HLOOKUP($A3,'Z-scores'!$C$2:$SK$20,5,FALSE)&gt;3,HLOOKUP($A3,'Z-scores'!$C$2:$SK$20,5,FALSE)&lt;-3),"",'Total-corrected counts'!O3),"")</f>
        <v/>
      </c>
      <c r="P3" t="str">
        <f>IFERROR(IF(OR(HLOOKUP($A3,'Z-scores'!$C$2:$SK$20,5,FALSE)&gt;3,HLOOKUP($A3,'Z-scores'!$C$2:$SK$20,5,FALSE)&lt;-3),"",'Total-corrected counts'!P3),"")</f>
        <v/>
      </c>
      <c r="Q3" t="str">
        <f>IFERROR(IF(OR(HLOOKUP($A3,'Z-scores'!$C$2:$SK$20,5,FALSE)&gt;3,HLOOKUP($A3,'Z-scores'!$C$2:$SK$20,5,FALSE)&lt;-3),"",'Total-corrected counts'!Q3),"")</f>
        <v/>
      </c>
      <c r="R3" t="str">
        <f>IFERROR(IF(OR(HLOOKUP($A3,'Z-scores'!$C$2:$SK$20,5,FALSE)&gt;3,HLOOKUP($A3,'Z-scores'!$C$2:$SK$20,5,FALSE)&lt;-3),"",'Total-corrected counts'!R3),"")</f>
        <v/>
      </c>
      <c r="S3" t="str">
        <f>IFERROR(IF(OR(HLOOKUP($A3,'Z-scores'!$C$2:$SK$20,5,FALSE)&gt;3,HLOOKUP($A3,'Z-scores'!$C$2:$SK$20,5,FALSE)&lt;-3),"",'Total-corrected counts'!S3),"")</f>
        <v/>
      </c>
      <c r="T3" t="str">
        <f>IFERROR(IF(OR(HLOOKUP($A3,'Z-scores'!$C$2:$SK$20,5,FALSE)&gt;3,HLOOKUP($A3,'Z-scores'!$C$2:$SK$20,5,FALSE)&lt;-3),"",'Total-corrected counts'!T3),"")</f>
        <v/>
      </c>
      <c r="U3">
        <f>IFERROR(IF(X3-Y3=0,0,1),0)</f>
        <v>0</v>
      </c>
      <c r="V3">
        <f>SUMIFS(Tabel132[Cluster],Tabel132[ID],'Total-corrected counts Z&lt;3'!A3)</f>
        <v>0</v>
      </c>
      <c r="W3" t="str">
        <f>IFERROR(_xlfn.T.TEST(E3:N3,O3:T3,2,2),"")</f>
        <v/>
      </c>
      <c r="X3" t="str">
        <f>IFERROR(AVERAGE(E3:N3),"")</f>
        <v/>
      </c>
      <c r="Y3" t="str">
        <f>IFERROR(AVERAGE(O3:T3),"")</f>
        <v/>
      </c>
    </row>
    <row r="4" spans="1:25" x14ac:dyDescent="0.25">
      <c r="A4">
        <v>1</v>
      </c>
      <c r="B4" t="s">
        <v>5</v>
      </c>
      <c r="C4">
        <v>75500</v>
      </c>
      <c r="D4">
        <v>557</v>
      </c>
      <c r="E4">
        <f>IFERROR(IF(OR(HLOOKUP($A4,'Z-scores'!$C$2:$SK$20,5,FALSE)&gt;3,HLOOKUP($A4,'Z-scores'!$C$2:$SK$20,5,FALSE)&lt;-3),"",'Total-corrected counts'!E4),"")</f>
        <v>9.4129537105615821E-2</v>
      </c>
      <c r="F4">
        <f>IFERROR(IF(OR(HLOOKUP($A4,'Z-scores'!$C$2:$SK$20,5,FALSE)&gt;3,HLOOKUP($A4,'Z-scores'!$C$2:$SK$20,5,FALSE)&lt;-3),"",'Total-corrected counts'!F4),"")</f>
        <v>4.7217630307674801E-3</v>
      </c>
      <c r="G4">
        <f>IFERROR(IF(OR(HLOOKUP($A4,'Z-scores'!$C$2:$SK$20,5,FALSE)&gt;3,HLOOKUP($A4,'Z-scores'!$C$2:$SK$20,5,FALSE)&lt;-3),"",'Total-corrected counts'!G4),"")</f>
        <v>9.421934561193232E-2</v>
      </c>
      <c r="H4">
        <f>IFERROR(IF(OR(HLOOKUP($A4,'Z-scores'!$C$2:$SK$20,5,FALSE)&gt;3,HLOOKUP($A4,'Z-scores'!$C$2:$SK$20,5,FALSE)&lt;-3),"",'Total-corrected counts'!H4),"")</f>
        <v>0.27744939564283816</v>
      </c>
      <c r="I4">
        <f>IFERROR(IF(OR(HLOOKUP($A4,'Z-scores'!$C$2:$SK$20,5,FALSE)&gt;3,HLOOKUP($A4,'Z-scores'!$C$2:$SK$20,5,FALSE)&lt;-3),"",'Total-corrected counts'!I4),"")</f>
        <v>0.28699555607077198</v>
      </c>
      <c r="J4">
        <f>IFERROR(IF(OR(HLOOKUP($A4,'Z-scores'!$C$2:$SK$20,5,FALSE)&gt;3,HLOOKUP($A4,'Z-scores'!$C$2:$SK$20,5,FALSE)&lt;-3),"",'Total-corrected counts'!J4),"")</f>
        <v>0</v>
      </c>
      <c r="K4">
        <f>IFERROR(IF(OR(HLOOKUP($A4,'Z-scores'!$C$2:$SK$20,5,FALSE)&gt;3,HLOOKUP($A4,'Z-scores'!$C$2:$SK$20,5,FALSE)&lt;-3),"",'Total-corrected counts'!K4),"")</f>
        <v>5.8645694966146774E-3</v>
      </c>
      <c r="L4">
        <f>IFERROR(IF(OR(HLOOKUP($A4,'Z-scores'!$C$2:$SK$20,5,FALSE)&gt;3,HLOOKUP($A4,'Z-scores'!$C$2:$SK$20,5,FALSE)&lt;-3),"",'Total-corrected counts'!L4),"")</f>
        <v>9.4969467316257813E-2</v>
      </c>
      <c r="M4">
        <f>IFERROR(IF(OR(HLOOKUP($A4,'Z-scores'!$C$2:$SK$20,5,FALSE)&gt;3,HLOOKUP($A4,'Z-scores'!$C$2:$SK$20,5,FALSE)&lt;-3),"",'Total-corrected counts'!M4),"")</f>
        <v>0</v>
      </c>
      <c r="N4">
        <f>IFERROR(IF(OR(HLOOKUP($A4,'Z-scores'!$C$2:$SK$20,5,FALSE)&gt;3,HLOOKUP($A4,'Z-scores'!$C$2:$SK$20,5,FALSE)&lt;-3),"",'Total-corrected counts'!N4),"")</f>
        <v>0.69773057251537363</v>
      </c>
      <c r="O4">
        <f>IFERROR(IF(OR(HLOOKUP($A4,'Z-scores'!$C$2:$SK$20,5,FALSE)&gt;3,HLOOKUP($A4,'Z-scores'!$C$2:$SK$20,5,FALSE)&lt;-3),"",'Total-corrected counts'!O4),"")</f>
        <v>1.5915668179539348</v>
      </c>
      <c r="P4">
        <f>IFERROR(IF(OR(HLOOKUP($A4,'Z-scores'!$C$2:$SK$20,5,FALSE)&gt;3,HLOOKUP($A4,'Z-scores'!$C$2:$SK$20,5,FALSE)&lt;-3),"",'Total-corrected counts'!P4),"")</f>
        <v>1.99058948819456E-2</v>
      </c>
      <c r="Q4">
        <f>IFERROR(IF(OR(HLOOKUP($A4,'Z-scores'!$C$2:$SK$20,5,FALSE)&gt;3,HLOOKUP($A4,'Z-scores'!$C$2:$SK$20,5,FALSE)&lt;-3),"",'Total-corrected counts'!Q4),"")</f>
        <v>3.4779446142288672E-2</v>
      </c>
      <c r="R4">
        <f>IFERROR(IF(OR(HLOOKUP($A4,'Z-scores'!$C$2:$SK$20,5,FALSE)&gt;3,HLOOKUP($A4,'Z-scores'!$C$2:$SK$20,5,FALSE)&lt;-3),"",'Total-corrected counts'!R4),"")</f>
        <v>0.13865914552071901</v>
      </c>
      <c r="S4">
        <f>IFERROR(IF(OR(HLOOKUP($A4,'Z-scores'!$C$2:$SK$20,5,FALSE)&gt;3,HLOOKUP($A4,'Z-scores'!$C$2:$SK$20,5,FALSE)&lt;-3),"",'Total-corrected counts'!S4),"")</f>
        <v>0.26610878187289627</v>
      </c>
      <c r="T4">
        <f>IFERROR(IF(OR(HLOOKUP($A4,'Z-scores'!$C$2:$SK$20,5,FALSE)&gt;3,HLOOKUP($A4,'Z-scores'!$C$2:$SK$20,5,FALSE)&lt;-3),"",'Total-corrected counts'!T4),"")</f>
        <v>0</v>
      </c>
      <c r="U4">
        <f t="shared" ref="U4:U67" si="0">IFERROR(IF(X4-Y4=0,0,1),0)</f>
        <v>1</v>
      </c>
      <c r="V4">
        <f>SUMIFS(Tabel132[Cluster],Tabel132[ID],'Total-corrected counts Z&lt;3'!A4)</f>
        <v>84</v>
      </c>
      <c r="W4">
        <f t="shared" ref="W4:W67" si="1">IFERROR(_xlfn.T.TEST(E4:N4,O4:T4,2,2),"")</f>
        <v>0.3940355001539354</v>
      </c>
      <c r="X4">
        <f t="shared" ref="X4:X67" si="2">IFERROR(AVERAGE(E4:N4),"")</f>
        <v>0.15560802067901719</v>
      </c>
      <c r="Y4">
        <f t="shared" ref="Y4:Y67" si="3">IFERROR(AVERAGE(O4:T4),"")</f>
        <v>0.34183668106196402</v>
      </c>
    </row>
    <row r="5" spans="1:25" x14ac:dyDescent="0.25">
      <c r="A5">
        <v>2</v>
      </c>
      <c r="B5" t="s">
        <v>6</v>
      </c>
      <c r="C5">
        <v>6200</v>
      </c>
      <c r="D5">
        <v>345</v>
      </c>
      <c r="E5">
        <f>IFERROR(IF(OR(HLOOKUP($A5,'Z-scores'!$C$2:$SK$20,5,FALSE)&gt;3,HLOOKUP($A5,'Z-scores'!$C$2:$SK$20,5,FALSE)&lt;-3),"",'Total-corrected counts'!E5),"")</f>
        <v>3.1855417031005775</v>
      </c>
      <c r="F5">
        <f>IFERROR(IF(OR(HLOOKUP($A5,'Z-scores'!$C$2:$SK$20,5,FALSE)&gt;3,HLOOKUP($A5,'Z-scores'!$C$2:$SK$20,5,FALSE)&lt;-3),"",'Total-corrected counts'!F5),"")</f>
        <v>2.8944407378604655</v>
      </c>
      <c r="G5">
        <f>IFERROR(IF(OR(HLOOKUP($A5,'Z-scores'!$C$2:$SK$20,5,FALSE)&gt;3,HLOOKUP($A5,'Z-scores'!$C$2:$SK$20,5,FALSE)&lt;-3),"",'Total-corrected counts'!G5),"")</f>
        <v>4.6465014125463471</v>
      </c>
      <c r="H5">
        <f>IFERROR(IF(OR(HLOOKUP($A5,'Z-scores'!$C$2:$SK$20,5,FALSE)&gt;3,HLOOKUP($A5,'Z-scores'!$C$2:$SK$20,5,FALSE)&lt;-3),"",'Total-corrected counts'!H5),"")</f>
        <v>3.7274723153755218</v>
      </c>
      <c r="I5">
        <f>IFERROR(IF(OR(HLOOKUP($A5,'Z-scores'!$C$2:$SK$20,5,FALSE)&gt;3,HLOOKUP($A5,'Z-scores'!$C$2:$SK$20,5,FALSE)&lt;-3),"",'Total-corrected counts'!I5),"")</f>
        <v>4.3893437987294535</v>
      </c>
      <c r="J5">
        <f>IFERROR(IF(OR(HLOOKUP($A5,'Z-scores'!$C$2:$SK$20,5,FALSE)&gt;3,HLOOKUP($A5,'Z-scores'!$C$2:$SK$20,5,FALSE)&lt;-3),"",'Total-corrected counts'!J5),"")</f>
        <v>9.9556634734310094</v>
      </c>
      <c r="K5">
        <f>IFERROR(IF(OR(HLOOKUP($A5,'Z-scores'!$C$2:$SK$20,5,FALSE)&gt;3,HLOOKUP($A5,'Z-scores'!$C$2:$SK$20,5,FALSE)&lt;-3),"",'Total-corrected counts'!K5),"")</f>
        <v>2.7504830939122837</v>
      </c>
      <c r="L5">
        <f>IFERROR(IF(OR(HLOOKUP($A5,'Z-scores'!$C$2:$SK$20,5,FALSE)&gt;3,HLOOKUP($A5,'Z-scores'!$C$2:$SK$20,5,FALSE)&lt;-3),"",'Total-corrected counts'!L5),"")</f>
        <v>3.9955011606625614</v>
      </c>
      <c r="M5">
        <f>IFERROR(IF(OR(HLOOKUP($A5,'Z-scores'!$C$2:$SK$20,5,FALSE)&gt;3,HLOOKUP($A5,'Z-scores'!$C$2:$SK$20,5,FALSE)&lt;-3),"",'Total-corrected counts'!M5),"")</f>
        <v>4.7482935553636532</v>
      </c>
      <c r="N5">
        <f>IFERROR(IF(OR(HLOOKUP($A5,'Z-scores'!$C$2:$SK$20,5,FALSE)&gt;3,HLOOKUP($A5,'Z-scores'!$C$2:$SK$20,5,FALSE)&lt;-3),"",'Total-corrected counts'!N5),"")</f>
        <v>4.9860297092109844</v>
      </c>
      <c r="O5">
        <f>IFERROR(IF(OR(HLOOKUP($A5,'Z-scores'!$C$2:$SK$20,5,FALSE)&gt;3,HLOOKUP($A5,'Z-scores'!$C$2:$SK$20,5,FALSE)&lt;-3),"",'Total-corrected counts'!O5),"")</f>
        <v>2.4359814352572724</v>
      </c>
      <c r="P5">
        <f>IFERROR(IF(OR(HLOOKUP($A5,'Z-scores'!$C$2:$SK$20,5,FALSE)&gt;3,HLOOKUP($A5,'Z-scores'!$C$2:$SK$20,5,FALSE)&lt;-3),"",'Total-corrected counts'!P5),"")</f>
        <v>3.3840021299307526</v>
      </c>
      <c r="Q5">
        <f>IFERROR(IF(OR(HLOOKUP($A5,'Z-scores'!$C$2:$SK$20,5,FALSE)&gt;3,HLOOKUP($A5,'Z-scores'!$C$2:$SK$20,5,FALSE)&lt;-3),"",'Total-corrected counts'!Q5),"")</f>
        <v>3.6667473218584345</v>
      </c>
      <c r="R5">
        <f>IFERROR(IF(OR(HLOOKUP($A5,'Z-scores'!$C$2:$SK$20,5,FALSE)&gt;3,HLOOKUP($A5,'Z-scores'!$C$2:$SK$20,5,FALSE)&lt;-3),"",'Total-corrected counts'!R5),"")</f>
        <v>3.1429406318029645</v>
      </c>
      <c r="S5">
        <f>IFERROR(IF(OR(HLOOKUP($A5,'Z-scores'!$C$2:$SK$20,5,FALSE)&gt;3,HLOOKUP($A5,'Z-scores'!$C$2:$SK$20,5,FALSE)&lt;-3),"",'Total-corrected counts'!S5),"")</f>
        <v>3.9293509493572341</v>
      </c>
      <c r="T5">
        <f>IFERROR(IF(OR(HLOOKUP($A5,'Z-scores'!$C$2:$SK$20,5,FALSE)&gt;3,HLOOKUP($A5,'Z-scores'!$C$2:$SK$20,5,FALSE)&lt;-3),"",'Total-corrected counts'!T5),"")</f>
        <v>2.1843107782767563</v>
      </c>
      <c r="U5">
        <f t="shared" si="0"/>
        <v>1</v>
      </c>
      <c r="V5">
        <f>SUMIFS(Tabel132[Cluster],Tabel132[ID],'Total-corrected counts Z&lt;3'!A5)</f>
        <v>8</v>
      </c>
      <c r="W5">
        <f t="shared" si="1"/>
        <v>0.13299638670712308</v>
      </c>
      <c r="X5">
        <f t="shared" si="2"/>
        <v>4.527927096019285</v>
      </c>
      <c r="Y5">
        <f t="shared" si="3"/>
        <v>3.1238888744139022</v>
      </c>
    </row>
    <row r="6" spans="1:25" x14ac:dyDescent="0.25">
      <c r="A6">
        <v>3</v>
      </c>
      <c r="B6" t="s">
        <v>510</v>
      </c>
      <c r="C6">
        <v>118200</v>
      </c>
      <c r="D6">
        <v>1040</v>
      </c>
      <c r="E6" t="str">
        <f>IFERROR(IF(OR(HLOOKUP($A6,'Z-scores'!$C$2:$SK$20,5,FALSE)&gt;3,HLOOKUP($A6,'Z-scores'!$C$2:$SK$20,5,FALSE)&lt;-3),"",'Total-corrected counts'!E6),"")</f>
        <v/>
      </c>
      <c r="F6" t="str">
        <f>IFERROR(IF(OR(HLOOKUP($A6,'Z-scores'!$C$2:$SK$20,5,FALSE)&gt;3,HLOOKUP($A6,'Z-scores'!$C$2:$SK$20,5,FALSE)&lt;-3),"",'Total-corrected counts'!F6),"")</f>
        <v/>
      </c>
      <c r="G6" t="str">
        <f>IFERROR(IF(OR(HLOOKUP($A6,'Z-scores'!$C$2:$SK$20,5,FALSE)&gt;3,HLOOKUP($A6,'Z-scores'!$C$2:$SK$20,5,FALSE)&lt;-3),"",'Total-corrected counts'!G6),"")</f>
        <v/>
      </c>
      <c r="H6" t="str">
        <f>IFERROR(IF(OR(HLOOKUP($A6,'Z-scores'!$C$2:$SK$20,5,FALSE)&gt;3,HLOOKUP($A6,'Z-scores'!$C$2:$SK$20,5,FALSE)&lt;-3),"",'Total-corrected counts'!H6),"")</f>
        <v/>
      </c>
      <c r="I6" t="str">
        <f>IFERROR(IF(OR(HLOOKUP($A6,'Z-scores'!$C$2:$SK$20,5,FALSE)&gt;3,HLOOKUP($A6,'Z-scores'!$C$2:$SK$20,5,FALSE)&lt;-3),"",'Total-corrected counts'!I6),"")</f>
        <v/>
      </c>
      <c r="J6" t="str">
        <f>IFERROR(IF(OR(HLOOKUP($A6,'Z-scores'!$C$2:$SK$20,5,FALSE)&gt;3,HLOOKUP($A6,'Z-scores'!$C$2:$SK$20,5,FALSE)&lt;-3),"",'Total-corrected counts'!J6),"")</f>
        <v/>
      </c>
      <c r="K6" t="str">
        <f>IFERROR(IF(OR(HLOOKUP($A6,'Z-scores'!$C$2:$SK$20,5,FALSE)&gt;3,HLOOKUP($A6,'Z-scores'!$C$2:$SK$20,5,FALSE)&lt;-3),"",'Total-corrected counts'!K6),"")</f>
        <v/>
      </c>
      <c r="L6" t="str">
        <f>IFERROR(IF(OR(HLOOKUP($A6,'Z-scores'!$C$2:$SK$20,5,FALSE)&gt;3,HLOOKUP($A6,'Z-scores'!$C$2:$SK$20,5,FALSE)&lt;-3),"",'Total-corrected counts'!L6),"")</f>
        <v/>
      </c>
      <c r="M6" t="str">
        <f>IFERROR(IF(OR(HLOOKUP($A6,'Z-scores'!$C$2:$SK$20,5,FALSE)&gt;3,HLOOKUP($A6,'Z-scores'!$C$2:$SK$20,5,FALSE)&lt;-3),"",'Total-corrected counts'!M6),"")</f>
        <v/>
      </c>
      <c r="N6" t="str">
        <f>IFERROR(IF(OR(HLOOKUP($A6,'Z-scores'!$C$2:$SK$20,5,FALSE)&gt;3,HLOOKUP($A6,'Z-scores'!$C$2:$SK$20,5,FALSE)&lt;-3),"",'Total-corrected counts'!N6),"")</f>
        <v/>
      </c>
      <c r="O6" t="str">
        <f>IFERROR(IF(OR(HLOOKUP($A6,'Z-scores'!$C$2:$SK$20,5,FALSE)&gt;3,HLOOKUP($A6,'Z-scores'!$C$2:$SK$20,5,FALSE)&lt;-3),"",'Total-corrected counts'!O6),"")</f>
        <v/>
      </c>
      <c r="P6" t="str">
        <f>IFERROR(IF(OR(HLOOKUP($A6,'Z-scores'!$C$2:$SK$20,5,FALSE)&gt;3,HLOOKUP($A6,'Z-scores'!$C$2:$SK$20,5,FALSE)&lt;-3),"",'Total-corrected counts'!P6),"")</f>
        <v/>
      </c>
      <c r="Q6" t="str">
        <f>IFERROR(IF(OR(HLOOKUP($A6,'Z-scores'!$C$2:$SK$20,5,FALSE)&gt;3,HLOOKUP($A6,'Z-scores'!$C$2:$SK$20,5,FALSE)&lt;-3),"",'Total-corrected counts'!Q6),"")</f>
        <v/>
      </c>
      <c r="R6" t="str">
        <f>IFERROR(IF(OR(HLOOKUP($A6,'Z-scores'!$C$2:$SK$20,5,FALSE)&gt;3,HLOOKUP($A6,'Z-scores'!$C$2:$SK$20,5,FALSE)&lt;-3),"",'Total-corrected counts'!R6),"")</f>
        <v/>
      </c>
      <c r="S6" t="str">
        <f>IFERROR(IF(OR(HLOOKUP($A6,'Z-scores'!$C$2:$SK$20,5,FALSE)&gt;3,HLOOKUP($A6,'Z-scores'!$C$2:$SK$20,5,FALSE)&lt;-3),"",'Total-corrected counts'!S6),"")</f>
        <v/>
      </c>
      <c r="T6" t="str">
        <f>IFERROR(IF(OR(HLOOKUP($A6,'Z-scores'!$C$2:$SK$20,5,FALSE)&gt;3,HLOOKUP($A6,'Z-scores'!$C$2:$SK$20,5,FALSE)&lt;-3),"",'Total-corrected counts'!T6),"")</f>
        <v/>
      </c>
      <c r="U6">
        <f t="shared" si="0"/>
        <v>0</v>
      </c>
      <c r="V6">
        <f>SUMIFS(Tabel132[Cluster],Tabel132[ID],'Total-corrected counts Z&lt;3'!A6)</f>
        <v>0</v>
      </c>
      <c r="W6" t="str">
        <f t="shared" si="1"/>
        <v/>
      </c>
      <c r="X6" t="str">
        <f t="shared" si="2"/>
        <v/>
      </c>
      <c r="Y6" t="str">
        <f t="shared" si="3"/>
        <v/>
      </c>
    </row>
    <row r="7" spans="1:25" x14ac:dyDescent="0.25">
      <c r="A7">
        <v>4</v>
      </c>
      <c r="B7" t="s">
        <v>7</v>
      </c>
      <c r="C7">
        <v>79100</v>
      </c>
      <c r="D7">
        <v>339</v>
      </c>
      <c r="E7">
        <f>IFERROR(IF(OR(HLOOKUP($A7,'Z-scores'!$C$2:$SK$20,5,FALSE)&gt;3,HLOOKUP($A7,'Z-scores'!$C$2:$SK$20,5,FALSE)&lt;-3),"",'Total-corrected counts'!E7),"")</f>
        <v>50.70114119678275</v>
      </c>
      <c r="F7">
        <f>IFERROR(IF(OR(HLOOKUP($A7,'Z-scores'!$C$2:$SK$20,5,FALSE)&gt;3,HLOOKUP($A7,'Z-scores'!$C$2:$SK$20,5,FALSE)&lt;-3),"",'Total-corrected counts'!F7),"")</f>
        <v>113.61506204632711</v>
      </c>
      <c r="G7">
        <f>IFERROR(IF(OR(HLOOKUP($A7,'Z-scores'!$C$2:$SK$20,5,FALSE)&gt;3,HLOOKUP($A7,'Z-scores'!$C$2:$SK$20,5,FALSE)&lt;-3),"",'Total-corrected counts'!G7),"")</f>
        <v>54.721604148824916</v>
      </c>
      <c r="H7">
        <f>IFERROR(IF(OR(HLOOKUP($A7,'Z-scores'!$C$2:$SK$20,5,FALSE)&gt;3,HLOOKUP($A7,'Z-scores'!$C$2:$SK$20,5,FALSE)&lt;-3),"",'Total-corrected counts'!H7),"")</f>
        <v>37.588361601003641</v>
      </c>
      <c r="I7">
        <f>IFERROR(IF(OR(HLOOKUP($A7,'Z-scores'!$C$2:$SK$20,5,FALSE)&gt;3,HLOOKUP($A7,'Z-scores'!$C$2:$SK$20,5,FALSE)&lt;-3),"",'Total-corrected counts'!I7),"")</f>
        <v>41.085383428876597</v>
      </c>
      <c r="J7">
        <f>IFERROR(IF(OR(HLOOKUP($A7,'Z-scores'!$C$2:$SK$20,5,FALSE)&gt;3,HLOOKUP($A7,'Z-scores'!$C$2:$SK$20,5,FALSE)&lt;-3),"",'Total-corrected counts'!J7),"")</f>
        <v>104.26207760269061</v>
      </c>
      <c r="K7">
        <f>IFERROR(IF(OR(HLOOKUP($A7,'Z-scores'!$C$2:$SK$20,5,FALSE)&gt;3,HLOOKUP($A7,'Z-scores'!$C$2:$SK$20,5,FALSE)&lt;-3),"",'Total-corrected counts'!K7),"")</f>
        <v>54.481850623550358</v>
      </c>
      <c r="L7">
        <f>IFERROR(IF(OR(HLOOKUP($A7,'Z-scores'!$C$2:$SK$20,5,FALSE)&gt;3,HLOOKUP($A7,'Z-scores'!$C$2:$SK$20,5,FALSE)&lt;-3),"",'Total-corrected counts'!L7),"")</f>
        <v>104.66313651589586</v>
      </c>
      <c r="M7">
        <f>IFERROR(IF(OR(HLOOKUP($A7,'Z-scores'!$C$2:$SK$20,5,FALSE)&gt;3,HLOOKUP($A7,'Z-scores'!$C$2:$SK$20,5,FALSE)&lt;-3),"",'Total-corrected counts'!M7),"")</f>
        <v>63.159976573948491</v>
      </c>
      <c r="N7">
        <f>IFERROR(IF(OR(HLOOKUP($A7,'Z-scores'!$C$2:$SK$20,5,FALSE)&gt;3,HLOOKUP($A7,'Z-scores'!$C$2:$SK$20,5,FALSE)&lt;-3),"",'Total-corrected counts'!N7),"")</f>
        <v>87.02816949992318</v>
      </c>
      <c r="O7">
        <f>IFERROR(IF(OR(HLOOKUP($A7,'Z-scores'!$C$2:$SK$20,5,FALSE)&gt;3,HLOOKUP($A7,'Z-scores'!$C$2:$SK$20,5,FALSE)&lt;-3),"",'Total-corrected counts'!O7),"")</f>
        <v>91.700774827779199</v>
      </c>
      <c r="P7">
        <f>IFERROR(IF(OR(HLOOKUP($A7,'Z-scores'!$C$2:$SK$20,5,FALSE)&gt;3,HLOOKUP($A7,'Z-scores'!$C$2:$SK$20,5,FALSE)&lt;-3),"",'Total-corrected counts'!P7),"")</f>
        <v>129.30869315311864</v>
      </c>
      <c r="Q7">
        <f>IFERROR(IF(OR(HLOOKUP($A7,'Z-scores'!$C$2:$SK$20,5,FALSE)&gt;3,HLOOKUP($A7,'Z-scores'!$C$2:$SK$20,5,FALSE)&lt;-3),"",'Total-corrected counts'!Q7),"")</f>
        <v>93.685890922713611</v>
      </c>
      <c r="R7">
        <f>IFERROR(IF(OR(HLOOKUP($A7,'Z-scores'!$C$2:$SK$20,5,FALSE)&gt;3,HLOOKUP($A7,'Z-scores'!$C$2:$SK$20,5,FALSE)&lt;-3),"",'Total-corrected counts'!R7),"")</f>
        <v>138.22776151243232</v>
      </c>
      <c r="S7">
        <f>IFERROR(IF(OR(HLOOKUP($A7,'Z-scores'!$C$2:$SK$20,5,FALSE)&gt;3,HLOOKUP($A7,'Z-scores'!$C$2:$SK$20,5,FALSE)&lt;-3),"",'Total-corrected counts'!S7),"")</f>
        <v>106.84550686645585</v>
      </c>
      <c r="T7">
        <f>IFERROR(IF(OR(HLOOKUP($A7,'Z-scores'!$C$2:$SK$20,5,FALSE)&gt;3,HLOOKUP($A7,'Z-scores'!$C$2:$SK$20,5,FALSE)&lt;-3),"",'Total-corrected counts'!T7),"")</f>
        <v>31.93189318993333</v>
      </c>
      <c r="U7">
        <f t="shared" si="0"/>
        <v>1</v>
      </c>
      <c r="V7">
        <f>SUMIFS(Tabel132[Cluster],Tabel132[ID],'Total-corrected counts Z&lt;3'!A7)</f>
        <v>86</v>
      </c>
      <c r="W7">
        <f t="shared" si="1"/>
        <v>0.11959717637241613</v>
      </c>
      <c r="X7">
        <f t="shared" si="2"/>
        <v>71.130676323782353</v>
      </c>
      <c r="Y7">
        <f t="shared" si="3"/>
        <v>98.616753412072171</v>
      </c>
    </row>
    <row r="8" spans="1:25" x14ac:dyDescent="0.25">
      <c r="A8">
        <v>6</v>
      </c>
      <c r="B8" t="s">
        <v>8</v>
      </c>
      <c r="C8">
        <v>107000</v>
      </c>
      <c r="D8">
        <v>784</v>
      </c>
      <c r="E8">
        <f>IFERROR(IF(OR(HLOOKUP($A8,'Z-scores'!$C$2:$SK$20,5,FALSE)&gt;3,HLOOKUP($A8,'Z-scores'!$C$2:$SK$20,5,FALSE)&lt;-3),"",'Total-corrected counts'!E8),"")</f>
        <v>120.81773796813962</v>
      </c>
      <c r="F8">
        <f>IFERROR(IF(OR(HLOOKUP($A8,'Z-scores'!$C$2:$SK$20,5,FALSE)&gt;3,HLOOKUP($A8,'Z-scores'!$C$2:$SK$20,5,FALSE)&lt;-3),"",'Total-corrected counts'!F8),"")</f>
        <v>113.75671493725012</v>
      </c>
      <c r="G8">
        <f>IFERROR(IF(OR(HLOOKUP($A8,'Z-scores'!$C$2:$SK$20,5,FALSE)&gt;3,HLOOKUP($A8,'Z-scores'!$C$2:$SK$20,5,FALSE)&lt;-3),"",'Total-corrected counts'!G8),"")</f>
        <v>146.93754893827193</v>
      </c>
      <c r="H8">
        <f>IFERROR(IF(OR(HLOOKUP($A8,'Z-scores'!$C$2:$SK$20,5,FALSE)&gt;3,HLOOKUP($A8,'Z-scores'!$C$2:$SK$20,5,FALSE)&lt;-3),"",'Total-corrected counts'!H8),"")</f>
        <v>127.38546165166831</v>
      </c>
      <c r="I8">
        <f>IFERROR(IF(OR(HLOOKUP($A8,'Z-scores'!$C$2:$SK$20,5,FALSE)&gt;3,HLOOKUP($A8,'Z-scores'!$C$2:$SK$20,5,FALSE)&lt;-3),"",'Total-corrected counts'!I8),"")</f>
        <v>97.910503530889443</v>
      </c>
      <c r="J8">
        <f>IFERROR(IF(OR(HLOOKUP($A8,'Z-scores'!$C$2:$SK$20,5,FALSE)&gt;3,HLOOKUP($A8,'Z-scores'!$C$2:$SK$20,5,FALSE)&lt;-3),"",'Total-corrected counts'!J8),"")</f>
        <v>93.037261599874526</v>
      </c>
      <c r="K8">
        <f>IFERROR(IF(OR(HLOOKUP($A8,'Z-scores'!$C$2:$SK$20,5,FALSE)&gt;3,HLOOKUP($A8,'Z-scores'!$C$2:$SK$20,5,FALSE)&lt;-3),"",'Total-corrected counts'!K8),"")</f>
        <v>98.630329794065631</v>
      </c>
      <c r="L8">
        <f>IFERROR(IF(OR(HLOOKUP($A8,'Z-scores'!$C$2:$SK$20,5,FALSE)&gt;3,HLOOKUP($A8,'Z-scores'!$C$2:$SK$20,5,FALSE)&lt;-3),"",'Total-corrected counts'!L8),"")</f>
        <v>110.82258482469314</v>
      </c>
      <c r="M8">
        <f>IFERROR(IF(OR(HLOOKUP($A8,'Z-scores'!$C$2:$SK$20,5,FALSE)&gt;3,HLOOKUP($A8,'Z-scores'!$C$2:$SK$20,5,FALSE)&lt;-3),"",'Total-corrected counts'!M8),"")</f>
        <v>132.94369478616909</v>
      </c>
      <c r="N8">
        <f>IFERROR(IF(OR(HLOOKUP($A8,'Z-scores'!$C$2:$SK$20,5,FALSE)&gt;3,HLOOKUP($A8,'Z-scores'!$C$2:$SK$20,5,FALSE)&lt;-3),"",'Total-corrected counts'!N8),"")</f>
        <v>165.24455064583196</v>
      </c>
      <c r="O8">
        <f>IFERROR(IF(OR(HLOOKUP($A8,'Z-scores'!$C$2:$SK$20,5,FALSE)&gt;3,HLOOKUP($A8,'Z-scores'!$C$2:$SK$20,5,FALSE)&lt;-3),"",'Total-corrected counts'!O8),"")</f>
        <v>86.43092025277619</v>
      </c>
      <c r="P8">
        <f>IFERROR(IF(OR(HLOOKUP($A8,'Z-scores'!$C$2:$SK$20,5,FALSE)&gt;3,HLOOKUP($A8,'Z-scores'!$C$2:$SK$20,5,FALSE)&lt;-3),"",'Total-corrected counts'!P8),"")</f>
        <v>113.4785302482514</v>
      </c>
      <c r="Q8">
        <f>IFERROR(IF(OR(HLOOKUP($A8,'Z-scores'!$C$2:$SK$20,5,FALSE)&gt;3,HLOOKUP($A8,'Z-scores'!$C$2:$SK$20,5,FALSE)&lt;-3),"",'Total-corrected counts'!Q8),"")</f>
        <v>116.25278297675291</v>
      </c>
      <c r="R8">
        <f>IFERROR(IF(OR(HLOOKUP($A8,'Z-scores'!$C$2:$SK$20,5,FALSE)&gt;3,HLOOKUP($A8,'Z-scores'!$C$2:$SK$20,5,FALSE)&lt;-3),"",'Total-corrected counts'!R8),"")</f>
        <v>102.44343092027047</v>
      </c>
      <c r="S8">
        <f>IFERROR(IF(OR(HLOOKUP($A8,'Z-scores'!$C$2:$SK$20,5,FALSE)&gt;3,HLOOKUP($A8,'Z-scores'!$C$2:$SK$20,5,FALSE)&lt;-3),"",'Total-corrected counts'!S8),"")</f>
        <v>107.93258954985151</v>
      </c>
      <c r="T8">
        <f>IFERROR(IF(OR(HLOOKUP($A8,'Z-scores'!$C$2:$SK$20,5,FALSE)&gt;3,HLOOKUP($A8,'Z-scores'!$C$2:$SK$20,5,FALSE)&lt;-3),"",'Total-corrected counts'!T8),"")</f>
        <v>126.33507463858189</v>
      </c>
      <c r="U8">
        <f t="shared" si="0"/>
        <v>1</v>
      </c>
      <c r="V8">
        <f>SUMIFS(Tabel132[Cluster],Tabel132[ID],'Total-corrected counts Z&lt;3'!A8)</f>
        <v>0</v>
      </c>
      <c r="W8">
        <f t="shared" si="1"/>
        <v>0.27163020724324727</v>
      </c>
      <c r="X8">
        <f t="shared" si="2"/>
        <v>120.7486388676854</v>
      </c>
      <c r="Y8">
        <f t="shared" si="3"/>
        <v>108.81222143108074</v>
      </c>
    </row>
    <row r="9" spans="1:25" x14ac:dyDescent="0.25">
      <c r="A9">
        <v>7</v>
      </c>
      <c r="B9" t="s">
        <v>9</v>
      </c>
      <c r="C9">
        <v>85300</v>
      </c>
      <c r="D9">
        <v>1132</v>
      </c>
      <c r="E9">
        <f>IFERROR(IF(OR(HLOOKUP($A9,'Z-scores'!$C$2:$SK$20,5,FALSE)&gt;3,HLOOKUP($A9,'Z-scores'!$C$2:$SK$20,5,FALSE)&lt;-3),"",'Total-corrected counts'!E9),"")</f>
        <v>7.8672476275641001</v>
      </c>
      <c r="F9">
        <f>IFERROR(IF(OR(HLOOKUP($A9,'Z-scores'!$C$2:$SK$20,5,FALSE)&gt;3,HLOOKUP($A9,'Z-scores'!$C$2:$SK$20,5,FALSE)&lt;-3),"",'Total-corrected counts'!F9),"")</f>
        <v>27.126528611759174</v>
      </c>
      <c r="G9">
        <f>IFERROR(IF(OR(HLOOKUP($A9,'Z-scores'!$C$2:$SK$20,5,FALSE)&gt;3,HLOOKUP($A9,'Z-scores'!$C$2:$SK$20,5,FALSE)&lt;-3),"",'Total-corrected counts'!G9),"")</f>
        <v>10.131059109746198</v>
      </c>
      <c r="H9">
        <f>IFERROR(IF(OR(HLOOKUP($A9,'Z-scores'!$C$2:$SK$20,5,FALSE)&gt;3,HLOOKUP($A9,'Z-scores'!$C$2:$SK$20,5,FALSE)&lt;-3),"",'Total-corrected counts'!H9),"")</f>
        <v>1.3148688750030157</v>
      </c>
      <c r="I9">
        <f>IFERROR(IF(OR(HLOOKUP($A9,'Z-scores'!$C$2:$SK$20,5,FALSE)&gt;3,HLOOKUP($A9,'Z-scores'!$C$2:$SK$20,5,FALSE)&lt;-3),"",'Total-corrected counts'!I9),"")</f>
        <v>4.0404472403689073</v>
      </c>
      <c r="J9">
        <f>IFERROR(IF(OR(HLOOKUP($A9,'Z-scores'!$C$2:$SK$20,5,FALSE)&gt;3,HLOOKUP($A9,'Z-scores'!$C$2:$SK$20,5,FALSE)&lt;-3),"",'Total-corrected counts'!J9),"")</f>
        <v>6.3697089210646993</v>
      </c>
      <c r="K9">
        <f>IFERROR(IF(OR(HLOOKUP($A9,'Z-scores'!$C$2:$SK$20,5,FALSE)&gt;3,HLOOKUP($A9,'Z-scores'!$C$2:$SK$20,5,FALSE)&lt;-3),"",'Total-corrected counts'!K9),"")</f>
        <v>0.91487284147188963</v>
      </c>
      <c r="L9">
        <f>IFERROR(IF(OR(HLOOKUP($A9,'Z-scores'!$C$2:$SK$20,5,FALSE)&gt;3,HLOOKUP($A9,'Z-scores'!$C$2:$SK$20,5,FALSE)&lt;-3),"",'Total-corrected counts'!L9),"")</f>
        <v>30.919345144821655</v>
      </c>
      <c r="M9">
        <f>IFERROR(IF(OR(HLOOKUP($A9,'Z-scores'!$C$2:$SK$20,5,FALSE)&gt;3,HLOOKUP($A9,'Z-scores'!$C$2:$SK$20,5,FALSE)&lt;-3),"",'Total-corrected counts'!M9),"")</f>
        <v>24.994608086761641</v>
      </c>
      <c r="N9">
        <f>IFERROR(IF(OR(HLOOKUP($A9,'Z-scores'!$C$2:$SK$20,5,FALSE)&gt;3,HLOOKUP($A9,'Z-scores'!$C$2:$SK$20,5,FALSE)&lt;-3),"",'Total-corrected counts'!N9),"")</f>
        <v>8.4276445556632211</v>
      </c>
      <c r="O9">
        <f>IFERROR(IF(OR(HLOOKUP($A9,'Z-scores'!$C$2:$SK$20,5,FALSE)&gt;3,HLOOKUP($A9,'Z-scores'!$C$2:$SK$20,5,FALSE)&lt;-3),"",'Total-corrected counts'!O9),"")</f>
        <v>27.05663590521689</v>
      </c>
      <c r="P9">
        <f>IFERROR(IF(OR(HLOOKUP($A9,'Z-scores'!$C$2:$SK$20,5,FALSE)&gt;3,HLOOKUP($A9,'Z-scores'!$C$2:$SK$20,5,FALSE)&lt;-3),"",'Total-corrected counts'!P9),"")</f>
        <v>3.5332963415453444</v>
      </c>
      <c r="Q9">
        <f>IFERROR(IF(OR(HLOOKUP($A9,'Z-scores'!$C$2:$SK$20,5,FALSE)&gt;3,HLOOKUP($A9,'Z-scores'!$C$2:$SK$20,5,FALSE)&lt;-3),"",'Total-corrected counts'!Q9),"")</f>
        <v>9.7581188890649937</v>
      </c>
      <c r="R9">
        <f>IFERROR(IF(OR(HLOOKUP($A9,'Z-scores'!$C$2:$SK$20,5,FALSE)&gt;3,HLOOKUP($A9,'Z-scores'!$C$2:$SK$20,5,FALSE)&lt;-3),"",'Total-corrected counts'!R9),"")</f>
        <v>23.469344260358739</v>
      </c>
      <c r="S9">
        <f>IFERROR(IF(OR(HLOOKUP($A9,'Z-scores'!$C$2:$SK$20,5,FALSE)&gt;3,HLOOKUP($A9,'Z-scores'!$C$2:$SK$20,5,FALSE)&lt;-3),"",'Total-corrected counts'!S9),"")</f>
        <v>30.936561364968192</v>
      </c>
      <c r="T9">
        <f>IFERROR(IF(OR(HLOOKUP($A9,'Z-scores'!$C$2:$SK$20,5,FALSE)&gt;3,HLOOKUP($A9,'Z-scores'!$C$2:$SK$20,5,FALSE)&lt;-3),"",'Total-corrected counts'!T9),"")</f>
        <v>0.39590632856266211</v>
      </c>
      <c r="U9">
        <f t="shared" si="0"/>
        <v>1</v>
      </c>
      <c r="V9">
        <f>SUMIFS(Tabel132[Cluster],Tabel132[ID],'Total-corrected counts Z&lt;3'!A9)</f>
        <v>93</v>
      </c>
      <c r="W9">
        <f t="shared" si="1"/>
        <v>0.55999511742662522</v>
      </c>
      <c r="X9">
        <f t="shared" si="2"/>
        <v>12.210633101422451</v>
      </c>
      <c r="Y9">
        <f t="shared" si="3"/>
        <v>15.858310514952803</v>
      </c>
    </row>
    <row r="10" spans="1:25" x14ac:dyDescent="0.25">
      <c r="A10">
        <v>8</v>
      </c>
      <c r="B10" t="s">
        <v>511</v>
      </c>
      <c r="C10">
        <v>100</v>
      </c>
      <c r="D10">
        <v>997</v>
      </c>
      <c r="E10" t="str">
        <f>IFERROR(IF(OR(HLOOKUP($A10,'Z-scores'!$C$2:$SK$20,5,FALSE)&gt;3,HLOOKUP($A10,'Z-scores'!$C$2:$SK$20,5,FALSE)&lt;-3),"",'Total-corrected counts'!E10),"")</f>
        <v/>
      </c>
      <c r="F10" t="str">
        <f>IFERROR(IF(OR(HLOOKUP($A10,'Z-scores'!$C$2:$SK$20,5,FALSE)&gt;3,HLOOKUP($A10,'Z-scores'!$C$2:$SK$20,5,FALSE)&lt;-3),"",'Total-corrected counts'!F10),"")</f>
        <v/>
      </c>
      <c r="G10" t="str">
        <f>IFERROR(IF(OR(HLOOKUP($A10,'Z-scores'!$C$2:$SK$20,5,FALSE)&gt;3,HLOOKUP($A10,'Z-scores'!$C$2:$SK$20,5,FALSE)&lt;-3),"",'Total-corrected counts'!G10),"")</f>
        <v/>
      </c>
      <c r="H10" t="str">
        <f>IFERROR(IF(OR(HLOOKUP($A10,'Z-scores'!$C$2:$SK$20,5,FALSE)&gt;3,HLOOKUP($A10,'Z-scores'!$C$2:$SK$20,5,FALSE)&lt;-3),"",'Total-corrected counts'!H10),"")</f>
        <v/>
      </c>
      <c r="I10" t="str">
        <f>IFERROR(IF(OR(HLOOKUP($A10,'Z-scores'!$C$2:$SK$20,5,FALSE)&gt;3,HLOOKUP($A10,'Z-scores'!$C$2:$SK$20,5,FALSE)&lt;-3),"",'Total-corrected counts'!I10),"")</f>
        <v/>
      </c>
      <c r="J10" t="str">
        <f>IFERROR(IF(OR(HLOOKUP($A10,'Z-scores'!$C$2:$SK$20,5,FALSE)&gt;3,HLOOKUP($A10,'Z-scores'!$C$2:$SK$20,5,FALSE)&lt;-3),"",'Total-corrected counts'!J10),"")</f>
        <v/>
      </c>
      <c r="K10" t="str">
        <f>IFERROR(IF(OR(HLOOKUP($A10,'Z-scores'!$C$2:$SK$20,5,FALSE)&gt;3,HLOOKUP($A10,'Z-scores'!$C$2:$SK$20,5,FALSE)&lt;-3),"",'Total-corrected counts'!K10),"")</f>
        <v/>
      </c>
      <c r="L10" t="str">
        <f>IFERROR(IF(OR(HLOOKUP($A10,'Z-scores'!$C$2:$SK$20,5,FALSE)&gt;3,HLOOKUP($A10,'Z-scores'!$C$2:$SK$20,5,FALSE)&lt;-3),"",'Total-corrected counts'!L10),"")</f>
        <v/>
      </c>
      <c r="M10" t="str">
        <f>IFERROR(IF(OR(HLOOKUP($A10,'Z-scores'!$C$2:$SK$20,5,FALSE)&gt;3,HLOOKUP($A10,'Z-scores'!$C$2:$SK$20,5,FALSE)&lt;-3),"",'Total-corrected counts'!M10),"")</f>
        <v/>
      </c>
      <c r="N10" t="str">
        <f>IFERROR(IF(OR(HLOOKUP($A10,'Z-scores'!$C$2:$SK$20,5,FALSE)&gt;3,HLOOKUP($A10,'Z-scores'!$C$2:$SK$20,5,FALSE)&lt;-3),"",'Total-corrected counts'!N10),"")</f>
        <v/>
      </c>
      <c r="O10" t="str">
        <f>IFERROR(IF(OR(HLOOKUP($A10,'Z-scores'!$C$2:$SK$20,5,FALSE)&gt;3,HLOOKUP($A10,'Z-scores'!$C$2:$SK$20,5,FALSE)&lt;-3),"",'Total-corrected counts'!O10),"")</f>
        <v/>
      </c>
      <c r="P10" t="str">
        <f>IFERROR(IF(OR(HLOOKUP($A10,'Z-scores'!$C$2:$SK$20,5,FALSE)&gt;3,HLOOKUP($A10,'Z-scores'!$C$2:$SK$20,5,FALSE)&lt;-3),"",'Total-corrected counts'!P10),"")</f>
        <v/>
      </c>
      <c r="Q10" t="str">
        <f>IFERROR(IF(OR(HLOOKUP($A10,'Z-scores'!$C$2:$SK$20,5,FALSE)&gt;3,HLOOKUP($A10,'Z-scores'!$C$2:$SK$20,5,FALSE)&lt;-3),"",'Total-corrected counts'!Q10),"")</f>
        <v/>
      </c>
      <c r="R10" t="str">
        <f>IFERROR(IF(OR(HLOOKUP($A10,'Z-scores'!$C$2:$SK$20,5,FALSE)&gt;3,HLOOKUP($A10,'Z-scores'!$C$2:$SK$20,5,FALSE)&lt;-3),"",'Total-corrected counts'!R10),"")</f>
        <v/>
      </c>
      <c r="S10" t="str">
        <f>IFERROR(IF(OR(HLOOKUP($A10,'Z-scores'!$C$2:$SK$20,5,FALSE)&gt;3,HLOOKUP($A10,'Z-scores'!$C$2:$SK$20,5,FALSE)&lt;-3),"",'Total-corrected counts'!S10),"")</f>
        <v/>
      </c>
      <c r="T10" t="str">
        <f>IFERROR(IF(OR(HLOOKUP($A10,'Z-scores'!$C$2:$SK$20,5,FALSE)&gt;3,HLOOKUP($A10,'Z-scores'!$C$2:$SK$20,5,FALSE)&lt;-3),"",'Total-corrected counts'!T10),"")</f>
        <v/>
      </c>
      <c r="U10">
        <f t="shared" si="0"/>
        <v>0</v>
      </c>
      <c r="V10">
        <f>SUMIFS(Tabel132[Cluster],Tabel132[ID],'Total-corrected counts Z&lt;3'!A10)</f>
        <v>0</v>
      </c>
      <c r="W10" t="str">
        <f t="shared" si="1"/>
        <v/>
      </c>
      <c r="X10" t="str">
        <f t="shared" si="2"/>
        <v/>
      </c>
      <c r="Y10" t="str">
        <f t="shared" si="3"/>
        <v/>
      </c>
    </row>
    <row r="11" spans="1:25" x14ac:dyDescent="0.25">
      <c r="A11">
        <v>9</v>
      </c>
      <c r="B11" t="s">
        <v>10</v>
      </c>
      <c r="C11">
        <v>7500</v>
      </c>
      <c r="D11">
        <v>361</v>
      </c>
      <c r="E11">
        <f>IFERROR(IF(OR(HLOOKUP($A11,'Z-scores'!$C$2:$SK$20,5,FALSE)&gt;3,HLOOKUP($A11,'Z-scores'!$C$2:$SK$20,5,FALSE)&lt;-3),"",'Total-corrected counts'!E11),"")</f>
        <v>3.6264642716479356</v>
      </c>
      <c r="F11">
        <f>IFERROR(IF(OR(HLOOKUP($A11,'Z-scores'!$C$2:$SK$20,5,FALSE)&gt;3,HLOOKUP($A11,'Z-scores'!$C$2:$SK$20,5,FALSE)&lt;-3),"",'Total-corrected counts'!F11),"")</f>
        <v>5.7794379496593962</v>
      </c>
      <c r="G11">
        <f>IFERROR(IF(OR(HLOOKUP($A11,'Z-scores'!$C$2:$SK$20,5,FALSE)&gt;3,HLOOKUP($A11,'Z-scores'!$C$2:$SK$20,5,FALSE)&lt;-3),"",'Total-corrected counts'!G11),"")</f>
        <v>11.157554085623566</v>
      </c>
      <c r="H11">
        <f>IFERROR(IF(OR(HLOOKUP($A11,'Z-scores'!$C$2:$SK$20,5,FALSE)&gt;3,HLOOKUP($A11,'Z-scores'!$C$2:$SK$20,5,FALSE)&lt;-3),"",'Total-corrected counts'!H11),"")</f>
        <v>1.2063017201862529</v>
      </c>
      <c r="I11">
        <f>IFERROR(IF(OR(HLOOKUP($A11,'Z-scores'!$C$2:$SK$20,5,FALSE)&gt;3,HLOOKUP($A11,'Z-scores'!$C$2:$SK$20,5,FALSE)&lt;-3),"",'Total-corrected counts'!I11),"")</f>
        <v>6.1169444989986106</v>
      </c>
      <c r="J11">
        <f>IFERROR(IF(OR(HLOOKUP($A11,'Z-scores'!$C$2:$SK$20,5,FALSE)&gt;3,HLOOKUP($A11,'Z-scores'!$C$2:$SK$20,5,FALSE)&lt;-3),"",'Total-corrected counts'!J11),"")</f>
        <v>1.0715957677355086</v>
      </c>
      <c r="K11">
        <f>IFERROR(IF(OR(HLOOKUP($A11,'Z-scores'!$C$2:$SK$20,5,FALSE)&gt;3,HLOOKUP($A11,'Z-scores'!$C$2:$SK$20,5,FALSE)&lt;-3),"",'Total-corrected counts'!K11),"")</f>
        <v>4.1697089120930348</v>
      </c>
      <c r="L11">
        <f>IFERROR(IF(OR(HLOOKUP($A11,'Z-scores'!$C$2:$SK$20,5,FALSE)&gt;3,HLOOKUP($A11,'Z-scores'!$C$2:$SK$20,5,FALSE)&lt;-3),"",'Total-corrected counts'!L11),"")</f>
        <v>4.1176047614977502</v>
      </c>
      <c r="M11">
        <f>IFERROR(IF(OR(HLOOKUP($A11,'Z-scores'!$C$2:$SK$20,5,FALSE)&gt;3,HLOOKUP($A11,'Z-scores'!$C$2:$SK$20,5,FALSE)&lt;-3),"",'Total-corrected counts'!M11),"")</f>
        <v>8.9083783938151129</v>
      </c>
      <c r="N11">
        <f>IFERROR(IF(OR(HLOOKUP($A11,'Z-scores'!$C$2:$SK$20,5,FALSE)&gt;3,HLOOKUP($A11,'Z-scores'!$C$2:$SK$20,5,FALSE)&lt;-3),"",'Total-corrected counts'!N11),"")</f>
        <v>3.6062479028884478</v>
      </c>
      <c r="O11">
        <f>IFERROR(IF(OR(HLOOKUP($A11,'Z-scores'!$C$2:$SK$20,5,FALSE)&gt;3,HLOOKUP($A11,'Z-scores'!$C$2:$SK$20,5,FALSE)&lt;-3),"",'Total-corrected counts'!O11),"")</f>
        <v>3.6340775676614845</v>
      </c>
      <c r="P11">
        <f>IFERROR(IF(OR(HLOOKUP($A11,'Z-scores'!$C$2:$SK$20,5,FALSE)&gt;3,HLOOKUP($A11,'Z-scores'!$C$2:$SK$20,5,FALSE)&lt;-3),"",'Total-corrected counts'!P11),"")</f>
        <v>6.8426513656688011</v>
      </c>
      <c r="Q11">
        <f>IFERROR(IF(OR(HLOOKUP($A11,'Z-scores'!$C$2:$SK$20,5,FALSE)&gt;3,HLOOKUP($A11,'Z-scores'!$C$2:$SK$20,5,FALSE)&lt;-3),"",'Total-corrected counts'!Q11),"")</f>
        <v>4.3076828293377547</v>
      </c>
      <c r="R11">
        <f>IFERROR(IF(OR(HLOOKUP($A11,'Z-scores'!$C$2:$SK$20,5,FALSE)&gt;3,HLOOKUP($A11,'Z-scores'!$C$2:$SK$20,5,FALSE)&lt;-3),"",'Total-corrected counts'!R11),"")</f>
        <v>5.2947251493281957</v>
      </c>
      <c r="S11">
        <f>IFERROR(IF(OR(HLOOKUP($A11,'Z-scores'!$C$2:$SK$20,5,FALSE)&gt;3,HLOOKUP($A11,'Z-scores'!$C$2:$SK$20,5,FALSE)&lt;-3),"",'Total-corrected counts'!S11),"")</f>
        <v>6.7716192153188066</v>
      </c>
      <c r="T11">
        <f>IFERROR(IF(OR(HLOOKUP($A11,'Z-scores'!$C$2:$SK$20,5,FALSE)&gt;3,HLOOKUP($A11,'Z-scores'!$C$2:$SK$20,5,FALSE)&lt;-3),"",'Total-corrected counts'!T11),"")</f>
        <v>2.6826066745711414</v>
      </c>
      <c r="U11">
        <f t="shared" si="0"/>
        <v>1</v>
      </c>
      <c r="V11">
        <f>SUMIFS(Tabel132[Cluster],Tabel132[ID],'Total-corrected counts Z&lt;3'!A11)</f>
        <v>10</v>
      </c>
      <c r="W11">
        <f t="shared" si="1"/>
        <v>0.97011625583524652</v>
      </c>
      <c r="X11">
        <f t="shared" si="2"/>
        <v>4.9760238264145622</v>
      </c>
      <c r="Y11">
        <f t="shared" si="3"/>
        <v>4.9222271336476977</v>
      </c>
    </row>
    <row r="12" spans="1:25" x14ac:dyDescent="0.25">
      <c r="A12">
        <v>10</v>
      </c>
      <c r="B12" t="s">
        <v>11</v>
      </c>
      <c r="C12">
        <v>81100</v>
      </c>
      <c r="D12">
        <v>294</v>
      </c>
      <c r="E12">
        <f>IFERROR(IF(OR(HLOOKUP($A12,'Z-scores'!$C$2:$SK$20,5,FALSE)&gt;3,HLOOKUP($A12,'Z-scores'!$C$2:$SK$20,5,FALSE)&lt;-3),"",'Total-corrected counts'!E12),"")</f>
        <v>36.472718535344406</v>
      </c>
      <c r="F12">
        <f>IFERROR(IF(OR(HLOOKUP($A12,'Z-scores'!$C$2:$SK$20,5,FALSE)&gt;3,HLOOKUP($A12,'Z-scores'!$C$2:$SK$20,5,FALSE)&lt;-3),"",'Total-corrected counts'!F12),"")</f>
        <v>37.094170369709325</v>
      </c>
      <c r="G12">
        <f>IFERROR(IF(OR(HLOOKUP($A12,'Z-scores'!$C$2:$SK$20,5,FALSE)&gt;3,HLOOKUP($A12,'Z-scores'!$C$2:$SK$20,5,FALSE)&lt;-3),"",'Total-corrected counts'!G12),"")</f>
        <v>43.301227678073317</v>
      </c>
      <c r="H12">
        <f>IFERROR(IF(OR(HLOOKUP($A12,'Z-scores'!$C$2:$SK$20,5,FALSE)&gt;3,HLOOKUP($A12,'Z-scores'!$C$2:$SK$20,5,FALSE)&lt;-3),"",'Total-corrected counts'!H12),"")</f>
        <v>23.130835484571399</v>
      </c>
      <c r="I12">
        <f>IFERROR(IF(OR(HLOOKUP($A12,'Z-scores'!$C$2:$SK$20,5,FALSE)&gt;3,HLOOKUP($A12,'Z-scores'!$C$2:$SK$20,5,FALSE)&lt;-3),"",'Total-corrected counts'!I12),"")</f>
        <v>26.70184144227084</v>
      </c>
      <c r="J12">
        <f>IFERROR(IF(OR(HLOOKUP($A12,'Z-scores'!$C$2:$SK$20,5,FALSE)&gt;3,HLOOKUP($A12,'Z-scores'!$C$2:$SK$20,5,FALSE)&lt;-3),"",'Total-corrected counts'!J12),"")</f>
        <v>22.515484259515354</v>
      </c>
      <c r="K12">
        <f>IFERROR(IF(OR(HLOOKUP($A12,'Z-scores'!$C$2:$SK$20,5,FALSE)&gt;3,HLOOKUP($A12,'Z-scores'!$C$2:$SK$20,5,FALSE)&lt;-3),"",'Total-corrected counts'!K12),"")</f>
        <v>18.760757819670353</v>
      </c>
      <c r="L12">
        <f>IFERROR(IF(OR(HLOOKUP($A12,'Z-scores'!$C$2:$SK$20,5,FALSE)&gt;3,HLOOKUP($A12,'Z-scores'!$C$2:$SK$20,5,FALSE)&lt;-3),"",'Total-corrected counts'!L12),"")</f>
        <v>44.954475707488612</v>
      </c>
      <c r="M12">
        <f>IFERROR(IF(OR(HLOOKUP($A12,'Z-scores'!$C$2:$SK$20,5,FALSE)&gt;3,HLOOKUP($A12,'Z-scores'!$C$2:$SK$20,5,FALSE)&lt;-3),"",'Total-corrected counts'!M12),"")</f>
        <v>35.181701082559783</v>
      </c>
      <c r="N12">
        <f>IFERROR(IF(OR(HLOOKUP($A12,'Z-scores'!$C$2:$SK$20,5,FALSE)&gt;3,HLOOKUP($A12,'Z-scores'!$C$2:$SK$20,5,FALSE)&lt;-3),"",'Total-corrected counts'!N12),"")</f>
        <v>45.603356632830653</v>
      </c>
      <c r="O12">
        <f>IFERROR(IF(OR(HLOOKUP($A12,'Z-scores'!$C$2:$SK$20,5,FALSE)&gt;3,HLOOKUP($A12,'Z-scores'!$C$2:$SK$20,5,FALSE)&lt;-3),"",'Total-corrected counts'!O12),"")</f>
        <v>51.792236867584286</v>
      </c>
      <c r="P12">
        <f>IFERROR(IF(OR(HLOOKUP($A12,'Z-scores'!$C$2:$SK$20,5,FALSE)&gt;3,HLOOKUP($A12,'Z-scores'!$C$2:$SK$20,5,FALSE)&lt;-3),"",'Total-corrected counts'!P12),"")</f>
        <v>36.94036442717055</v>
      </c>
      <c r="Q12">
        <f>IFERROR(IF(OR(HLOOKUP($A12,'Z-scores'!$C$2:$SK$20,5,FALSE)&gt;3,HLOOKUP($A12,'Z-scores'!$C$2:$SK$20,5,FALSE)&lt;-3),"",'Total-corrected counts'!Q12),"")</f>
        <v>62.851427671421682</v>
      </c>
      <c r="R12">
        <f>IFERROR(IF(OR(HLOOKUP($A12,'Z-scores'!$C$2:$SK$20,5,FALSE)&gt;3,HLOOKUP($A12,'Z-scores'!$C$2:$SK$20,5,FALSE)&lt;-3),"",'Total-corrected counts'!R12),"")</f>
        <v>23.104722062878327</v>
      </c>
      <c r="S12">
        <f>IFERROR(IF(OR(HLOOKUP($A12,'Z-scores'!$C$2:$SK$20,5,FALSE)&gt;3,HLOOKUP($A12,'Z-scores'!$C$2:$SK$20,5,FALSE)&lt;-3),"",'Total-corrected counts'!S12),"")</f>
        <v>26.10697006842393</v>
      </c>
      <c r="T12">
        <f>IFERROR(IF(OR(HLOOKUP($A12,'Z-scores'!$C$2:$SK$20,5,FALSE)&gt;3,HLOOKUP($A12,'Z-scores'!$C$2:$SK$20,5,FALSE)&lt;-3),"",'Total-corrected counts'!T12),"")</f>
        <v>28.129827241495352</v>
      </c>
      <c r="U12">
        <f t="shared" si="0"/>
        <v>1</v>
      </c>
      <c r="V12">
        <f>SUMIFS(Tabel132[Cluster],Tabel132[ID],'Total-corrected counts Z&lt;3'!A12)</f>
        <v>89</v>
      </c>
      <c r="W12">
        <f t="shared" si="1"/>
        <v>0.46816688007009277</v>
      </c>
      <c r="X12">
        <f t="shared" si="2"/>
        <v>33.371656901203394</v>
      </c>
      <c r="Y12">
        <f t="shared" si="3"/>
        <v>38.154258056495685</v>
      </c>
    </row>
    <row r="13" spans="1:25" x14ac:dyDescent="0.25">
      <c r="A13">
        <v>11</v>
      </c>
      <c r="B13" t="s">
        <v>512</v>
      </c>
      <c r="C13">
        <v>118300</v>
      </c>
      <c r="D13">
        <v>1040</v>
      </c>
      <c r="E13" t="str">
        <f>IFERROR(IF(OR(HLOOKUP($A13,'Z-scores'!$C$2:$SK$20,5,FALSE)&gt;3,HLOOKUP($A13,'Z-scores'!$C$2:$SK$20,5,FALSE)&lt;-3),"",'Total-corrected counts'!E13),"")</f>
        <v/>
      </c>
      <c r="F13" t="str">
        <f>IFERROR(IF(OR(HLOOKUP($A13,'Z-scores'!$C$2:$SK$20,5,FALSE)&gt;3,HLOOKUP($A13,'Z-scores'!$C$2:$SK$20,5,FALSE)&lt;-3),"",'Total-corrected counts'!F13),"")</f>
        <v/>
      </c>
      <c r="G13" t="str">
        <f>IFERROR(IF(OR(HLOOKUP($A13,'Z-scores'!$C$2:$SK$20,5,FALSE)&gt;3,HLOOKUP($A13,'Z-scores'!$C$2:$SK$20,5,FALSE)&lt;-3),"",'Total-corrected counts'!G13),"")</f>
        <v/>
      </c>
      <c r="H13" t="str">
        <f>IFERROR(IF(OR(HLOOKUP($A13,'Z-scores'!$C$2:$SK$20,5,FALSE)&gt;3,HLOOKUP($A13,'Z-scores'!$C$2:$SK$20,5,FALSE)&lt;-3),"",'Total-corrected counts'!H13),"")</f>
        <v/>
      </c>
      <c r="I13" t="str">
        <f>IFERROR(IF(OR(HLOOKUP($A13,'Z-scores'!$C$2:$SK$20,5,FALSE)&gt;3,HLOOKUP($A13,'Z-scores'!$C$2:$SK$20,5,FALSE)&lt;-3),"",'Total-corrected counts'!I13),"")</f>
        <v/>
      </c>
      <c r="J13" t="str">
        <f>IFERROR(IF(OR(HLOOKUP($A13,'Z-scores'!$C$2:$SK$20,5,FALSE)&gt;3,HLOOKUP($A13,'Z-scores'!$C$2:$SK$20,5,FALSE)&lt;-3),"",'Total-corrected counts'!J13),"")</f>
        <v/>
      </c>
      <c r="K13" t="str">
        <f>IFERROR(IF(OR(HLOOKUP($A13,'Z-scores'!$C$2:$SK$20,5,FALSE)&gt;3,HLOOKUP($A13,'Z-scores'!$C$2:$SK$20,5,FALSE)&lt;-3),"",'Total-corrected counts'!K13),"")</f>
        <v/>
      </c>
      <c r="L13" t="str">
        <f>IFERROR(IF(OR(HLOOKUP($A13,'Z-scores'!$C$2:$SK$20,5,FALSE)&gt;3,HLOOKUP($A13,'Z-scores'!$C$2:$SK$20,5,FALSE)&lt;-3),"",'Total-corrected counts'!L13),"")</f>
        <v/>
      </c>
      <c r="M13" t="str">
        <f>IFERROR(IF(OR(HLOOKUP($A13,'Z-scores'!$C$2:$SK$20,5,FALSE)&gt;3,HLOOKUP($A13,'Z-scores'!$C$2:$SK$20,5,FALSE)&lt;-3),"",'Total-corrected counts'!M13),"")</f>
        <v/>
      </c>
      <c r="N13" t="str">
        <f>IFERROR(IF(OR(HLOOKUP($A13,'Z-scores'!$C$2:$SK$20,5,FALSE)&gt;3,HLOOKUP($A13,'Z-scores'!$C$2:$SK$20,5,FALSE)&lt;-3),"",'Total-corrected counts'!N13),"")</f>
        <v/>
      </c>
      <c r="O13" t="str">
        <f>IFERROR(IF(OR(HLOOKUP($A13,'Z-scores'!$C$2:$SK$20,5,FALSE)&gt;3,HLOOKUP($A13,'Z-scores'!$C$2:$SK$20,5,FALSE)&lt;-3),"",'Total-corrected counts'!O13),"")</f>
        <v/>
      </c>
      <c r="P13" t="str">
        <f>IFERROR(IF(OR(HLOOKUP($A13,'Z-scores'!$C$2:$SK$20,5,FALSE)&gt;3,HLOOKUP($A13,'Z-scores'!$C$2:$SK$20,5,FALSE)&lt;-3),"",'Total-corrected counts'!P13),"")</f>
        <v/>
      </c>
      <c r="Q13" t="str">
        <f>IFERROR(IF(OR(HLOOKUP($A13,'Z-scores'!$C$2:$SK$20,5,FALSE)&gt;3,HLOOKUP($A13,'Z-scores'!$C$2:$SK$20,5,FALSE)&lt;-3),"",'Total-corrected counts'!Q13),"")</f>
        <v/>
      </c>
      <c r="R13" t="str">
        <f>IFERROR(IF(OR(HLOOKUP($A13,'Z-scores'!$C$2:$SK$20,5,FALSE)&gt;3,HLOOKUP($A13,'Z-scores'!$C$2:$SK$20,5,FALSE)&lt;-3),"",'Total-corrected counts'!R13),"")</f>
        <v/>
      </c>
      <c r="S13" t="str">
        <f>IFERROR(IF(OR(HLOOKUP($A13,'Z-scores'!$C$2:$SK$20,5,FALSE)&gt;3,HLOOKUP($A13,'Z-scores'!$C$2:$SK$20,5,FALSE)&lt;-3),"",'Total-corrected counts'!S13),"")</f>
        <v/>
      </c>
      <c r="T13" t="str">
        <f>IFERROR(IF(OR(HLOOKUP($A13,'Z-scores'!$C$2:$SK$20,5,FALSE)&gt;3,HLOOKUP($A13,'Z-scores'!$C$2:$SK$20,5,FALSE)&lt;-3),"",'Total-corrected counts'!T13),"")</f>
        <v/>
      </c>
      <c r="U13">
        <f t="shared" si="0"/>
        <v>0</v>
      </c>
      <c r="V13">
        <f>SUMIFS(Tabel132[Cluster],Tabel132[ID],'Total-corrected counts Z&lt;3'!A13)</f>
        <v>0</v>
      </c>
      <c r="W13" t="str">
        <f t="shared" si="1"/>
        <v/>
      </c>
      <c r="X13" t="str">
        <f t="shared" si="2"/>
        <v/>
      </c>
      <c r="Y13" t="str">
        <f t="shared" si="3"/>
        <v/>
      </c>
    </row>
    <row r="14" spans="1:25" x14ac:dyDescent="0.25">
      <c r="A14">
        <v>12</v>
      </c>
      <c r="B14" t="s">
        <v>513</v>
      </c>
      <c r="C14">
        <v>84100</v>
      </c>
      <c r="D14">
        <v>165</v>
      </c>
      <c r="E14" t="str">
        <f>IFERROR(IF(OR(HLOOKUP($A14,'Z-scores'!$C$2:$SK$20,5,FALSE)&gt;3,HLOOKUP($A14,'Z-scores'!$C$2:$SK$20,5,FALSE)&lt;-3),"",'Total-corrected counts'!E14),"")</f>
        <v/>
      </c>
      <c r="F14" t="str">
        <f>IFERROR(IF(OR(HLOOKUP($A14,'Z-scores'!$C$2:$SK$20,5,FALSE)&gt;3,HLOOKUP($A14,'Z-scores'!$C$2:$SK$20,5,FALSE)&lt;-3),"",'Total-corrected counts'!F14),"")</f>
        <v/>
      </c>
      <c r="G14" t="str">
        <f>IFERROR(IF(OR(HLOOKUP($A14,'Z-scores'!$C$2:$SK$20,5,FALSE)&gt;3,HLOOKUP($A14,'Z-scores'!$C$2:$SK$20,5,FALSE)&lt;-3),"",'Total-corrected counts'!G14),"")</f>
        <v/>
      </c>
      <c r="H14" t="str">
        <f>IFERROR(IF(OR(HLOOKUP($A14,'Z-scores'!$C$2:$SK$20,5,FALSE)&gt;3,HLOOKUP($A14,'Z-scores'!$C$2:$SK$20,5,FALSE)&lt;-3),"",'Total-corrected counts'!H14),"")</f>
        <v/>
      </c>
      <c r="I14" t="str">
        <f>IFERROR(IF(OR(HLOOKUP($A14,'Z-scores'!$C$2:$SK$20,5,FALSE)&gt;3,HLOOKUP($A14,'Z-scores'!$C$2:$SK$20,5,FALSE)&lt;-3),"",'Total-corrected counts'!I14),"")</f>
        <v/>
      </c>
      <c r="J14" t="str">
        <f>IFERROR(IF(OR(HLOOKUP($A14,'Z-scores'!$C$2:$SK$20,5,FALSE)&gt;3,HLOOKUP($A14,'Z-scores'!$C$2:$SK$20,5,FALSE)&lt;-3),"",'Total-corrected counts'!J14),"")</f>
        <v/>
      </c>
      <c r="K14" t="str">
        <f>IFERROR(IF(OR(HLOOKUP($A14,'Z-scores'!$C$2:$SK$20,5,FALSE)&gt;3,HLOOKUP($A14,'Z-scores'!$C$2:$SK$20,5,FALSE)&lt;-3),"",'Total-corrected counts'!K14),"")</f>
        <v/>
      </c>
      <c r="L14" t="str">
        <f>IFERROR(IF(OR(HLOOKUP($A14,'Z-scores'!$C$2:$SK$20,5,FALSE)&gt;3,HLOOKUP($A14,'Z-scores'!$C$2:$SK$20,5,FALSE)&lt;-3),"",'Total-corrected counts'!L14),"")</f>
        <v/>
      </c>
      <c r="M14" t="str">
        <f>IFERROR(IF(OR(HLOOKUP($A14,'Z-scores'!$C$2:$SK$20,5,FALSE)&gt;3,HLOOKUP($A14,'Z-scores'!$C$2:$SK$20,5,FALSE)&lt;-3),"",'Total-corrected counts'!M14),"")</f>
        <v/>
      </c>
      <c r="N14" t="str">
        <f>IFERROR(IF(OR(HLOOKUP($A14,'Z-scores'!$C$2:$SK$20,5,FALSE)&gt;3,HLOOKUP($A14,'Z-scores'!$C$2:$SK$20,5,FALSE)&lt;-3),"",'Total-corrected counts'!N14),"")</f>
        <v/>
      </c>
      <c r="O14" t="str">
        <f>IFERROR(IF(OR(HLOOKUP($A14,'Z-scores'!$C$2:$SK$20,5,FALSE)&gt;3,HLOOKUP($A14,'Z-scores'!$C$2:$SK$20,5,FALSE)&lt;-3),"",'Total-corrected counts'!O14),"")</f>
        <v/>
      </c>
      <c r="P14" t="str">
        <f>IFERROR(IF(OR(HLOOKUP($A14,'Z-scores'!$C$2:$SK$20,5,FALSE)&gt;3,HLOOKUP($A14,'Z-scores'!$C$2:$SK$20,5,FALSE)&lt;-3),"",'Total-corrected counts'!P14),"")</f>
        <v/>
      </c>
      <c r="Q14" t="str">
        <f>IFERROR(IF(OR(HLOOKUP($A14,'Z-scores'!$C$2:$SK$20,5,FALSE)&gt;3,HLOOKUP($A14,'Z-scores'!$C$2:$SK$20,5,FALSE)&lt;-3),"",'Total-corrected counts'!Q14),"")</f>
        <v/>
      </c>
      <c r="R14" t="str">
        <f>IFERROR(IF(OR(HLOOKUP($A14,'Z-scores'!$C$2:$SK$20,5,FALSE)&gt;3,HLOOKUP($A14,'Z-scores'!$C$2:$SK$20,5,FALSE)&lt;-3),"",'Total-corrected counts'!R14),"")</f>
        <v/>
      </c>
      <c r="S14" t="str">
        <f>IFERROR(IF(OR(HLOOKUP($A14,'Z-scores'!$C$2:$SK$20,5,FALSE)&gt;3,HLOOKUP($A14,'Z-scores'!$C$2:$SK$20,5,FALSE)&lt;-3),"",'Total-corrected counts'!S14),"")</f>
        <v/>
      </c>
      <c r="T14" t="str">
        <f>IFERROR(IF(OR(HLOOKUP($A14,'Z-scores'!$C$2:$SK$20,5,FALSE)&gt;3,HLOOKUP($A14,'Z-scores'!$C$2:$SK$20,5,FALSE)&lt;-3),"",'Total-corrected counts'!T14),"")</f>
        <v/>
      </c>
      <c r="U14">
        <f t="shared" si="0"/>
        <v>0</v>
      </c>
      <c r="V14">
        <f>SUMIFS(Tabel132[Cluster],Tabel132[ID],'Total-corrected counts Z&lt;3'!A14)</f>
        <v>92</v>
      </c>
      <c r="W14" t="str">
        <f t="shared" si="1"/>
        <v/>
      </c>
      <c r="X14" t="str">
        <f t="shared" si="2"/>
        <v/>
      </c>
      <c r="Y14" t="str">
        <f t="shared" si="3"/>
        <v/>
      </c>
    </row>
    <row r="15" spans="1:25" x14ac:dyDescent="0.25">
      <c r="A15">
        <v>14</v>
      </c>
      <c r="B15" t="s">
        <v>514</v>
      </c>
      <c r="C15">
        <v>108200</v>
      </c>
      <c r="D15">
        <v>896</v>
      </c>
      <c r="E15" t="str">
        <f>IFERROR(IF(OR(HLOOKUP($A15,'Z-scores'!$C$2:$SK$20,5,FALSE)&gt;3,HLOOKUP($A15,'Z-scores'!$C$2:$SK$20,5,FALSE)&lt;-3),"",'Total-corrected counts'!E15),"")</f>
        <v/>
      </c>
      <c r="F15" t="str">
        <f>IFERROR(IF(OR(HLOOKUP($A15,'Z-scores'!$C$2:$SK$20,5,FALSE)&gt;3,HLOOKUP($A15,'Z-scores'!$C$2:$SK$20,5,FALSE)&lt;-3),"",'Total-corrected counts'!F15),"")</f>
        <v/>
      </c>
      <c r="G15" t="str">
        <f>IFERROR(IF(OR(HLOOKUP($A15,'Z-scores'!$C$2:$SK$20,5,FALSE)&gt;3,HLOOKUP($A15,'Z-scores'!$C$2:$SK$20,5,FALSE)&lt;-3),"",'Total-corrected counts'!G15),"")</f>
        <v/>
      </c>
      <c r="H15" t="str">
        <f>IFERROR(IF(OR(HLOOKUP($A15,'Z-scores'!$C$2:$SK$20,5,FALSE)&gt;3,HLOOKUP($A15,'Z-scores'!$C$2:$SK$20,5,FALSE)&lt;-3),"",'Total-corrected counts'!H15),"")</f>
        <v/>
      </c>
      <c r="I15" t="str">
        <f>IFERROR(IF(OR(HLOOKUP($A15,'Z-scores'!$C$2:$SK$20,5,FALSE)&gt;3,HLOOKUP($A15,'Z-scores'!$C$2:$SK$20,5,FALSE)&lt;-3),"",'Total-corrected counts'!I15),"")</f>
        <v/>
      </c>
      <c r="J15" t="str">
        <f>IFERROR(IF(OR(HLOOKUP($A15,'Z-scores'!$C$2:$SK$20,5,FALSE)&gt;3,HLOOKUP($A15,'Z-scores'!$C$2:$SK$20,5,FALSE)&lt;-3),"",'Total-corrected counts'!J15),"")</f>
        <v/>
      </c>
      <c r="K15" t="str">
        <f>IFERROR(IF(OR(HLOOKUP($A15,'Z-scores'!$C$2:$SK$20,5,FALSE)&gt;3,HLOOKUP($A15,'Z-scores'!$C$2:$SK$20,5,FALSE)&lt;-3),"",'Total-corrected counts'!K15),"")</f>
        <v/>
      </c>
      <c r="L15" t="str">
        <f>IFERROR(IF(OR(HLOOKUP($A15,'Z-scores'!$C$2:$SK$20,5,FALSE)&gt;3,HLOOKUP($A15,'Z-scores'!$C$2:$SK$20,5,FALSE)&lt;-3),"",'Total-corrected counts'!L15),"")</f>
        <v/>
      </c>
      <c r="M15" t="str">
        <f>IFERROR(IF(OR(HLOOKUP($A15,'Z-scores'!$C$2:$SK$20,5,FALSE)&gt;3,HLOOKUP($A15,'Z-scores'!$C$2:$SK$20,5,FALSE)&lt;-3),"",'Total-corrected counts'!M15),"")</f>
        <v/>
      </c>
      <c r="N15" t="str">
        <f>IFERROR(IF(OR(HLOOKUP($A15,'Z-scores'!$C$2:$SK$20,5,FALSE)&gt;3,HLOOKUP($A15,'Z-scores'!$C$2:$SK$20,5,FALSE)&lt;-3),"",'Total-corrected counts'!N15),"")</f>
        <v/>
      </c>
      <c r="O15" t="str">
        <f>IFERROR(IF(OR(HLOOKUP($A15,'Z-scores'!$C$2:$SK$20,5,FALSE)&gt;3,HLOOKUP($A15,'Z-scores'!$C$2:$SK$20,5,FALSE)&lt;-3),"",'Total-corrected counts'!O15),"")</f>
        <v/>
      </c>
      <c r="P15" t="str">
        <f>IFERROR(IF(OR(HLOOKUP($A15,'Z-scores'!$C$2:$SK$20,5,FALSE)&gt;3,HLOOKUP($A15,'Z-scores'!$C$2:$SK$20,5,FALSE)&lt;-3),"",'Total-corrected counts'!P15),"")</f>
        <v/>
      </c>
      <c r="Q15" t="str">
        <f>IFERROR(IF(OR(HLOOKUP($A15,'Z-scores'!$C$2:$SK$20,5,FALSE)&gt;3,HLOOKUP($A15,'Z-scores'!$C$2:$SK$20,5,FALSE)&lt;-3),"",'Total-corrected counts'!Q15),"")</f>
        <v/>
      </c>
      <c r="R15" t="str">
        <f>IFERROR(IF(OR(HLOOKUP($A15,'Z-scores'!$C$2:$SK$20,5,FALSE)&gt;3,HLOOKUP($A15,'Z-scores'!$C$2:$SK$20,5,FALSE)&lt;-3),"",'Total-corrected counts'!R15),"")</f>
        <v/>
      </c>
      <c r="S15" t="str">
        <f>IFERROR(IF(OR(HLOOKUP($A15,'Z-scores'!$C$2:$SK$20,5,FALSE)&gt;3,HLOOKUP($A15,'Z-scores'!$C$2:$SK$20,5,FALSE)&lt;-3),"",'Total-corrected counts'!S15),"")</f>
        <v/>
      </c>
      <c r="T15" t="str">
        <f>IFERROR(IF(OR(HLOOKUP($A15,'Z-scores'!$C$2:$SK$20,5,FALSE)&gt;3,HLOOKUP($A15,'Z-scores'!$C$2:$SK$20,5,FALSE)&lt;-3),"",'Total-corrected counts'!T15),"")</f>
        <v/>
      </c>
      <c r="U15">
        <f t="shared" si="0"/>
        <v>0</v>
      </c>
      <c r="V15">
        <f>SUMIFS(Tabel132[Cluster],Tabel132[ID],'Total-corrected counts Z&lt;3'!A15)</f>
        <v>0</v>
      </c>
      <c r="W15" t="str">
        <f t="shared" si="1"/>
        <v/>
      </c>
      <c r="X15" t="str">
        <f t="shared" si="2"/>
        <v/>
      </c>
      <c r="Y15" t="str">
        <f t="shared" si="3"/>
        <v/>
      </c>
    </row>
    <row r="16" spans="1:25" x14ac:dyDescent="0.25">
      <c r="A16">
        <v>15</v>
      </c>
      <c r="B16" t="s">
        <v>12</v>
      </c>
      <c r="C16">
        <v>68100</v>
      </c>
      <c r="D16">
        <v>571</v>
      </c>
      <c r="E16">
        <f>IFERROR(IF(OR(HLOOKUP($A16,'Z-scores'!$C$2:$SK$20,5,FALSE)&gt;3,HLOOKUP($A16,'Z-scores'!$C$2:$SK$20,5,FALSE)&lt;-3),"",'Total-corrected counts'!E16),"")</f>
        <v>2.7148940175724983</v>
      </c>
      <c r="F16">
        <f>IFERROR(IF(OR(HLOOKUP($A16,'Z-scores'!$C$2:$SK$20,5,FALSE)&gt;3,HLOOKUP($A16,'Z-scores'!$C$2:$SK$20,5,FALSE)&lt;-3),"",'Total-corrected counts'!F16),"")</f>
        <v>1.5156859328763612</v>
      </c>
      <c r="G16">
        <f>IFERROR(IF(OR(HLOOKUP($A16,'Z-scores'!$C$2:$SK$20,5,FALSE)&gt;3,HLOOKUP($A16,'Z-scores'!$C$2:$SK$20,5,FALSE)&lt;-3),"",'Total-corrected counts'!G16),"")</f>
        <v>1.4827149651561984</v>
      </c>
      <c r="H16">
        <f>IFERROR(IF(OR(HLOOKUP($A16,'Z-scores'!$C$2:$SK$20,5,FALSE)&gt;3,HLOOKUP($A16,'Z-scores'!$C$2:$SK$20,5,FALSE)&lt;-3),"",'Total-corrected counts'!H16),"")</f>
        <v>0.24126034403725061</v>
      </c>
      <c r="I16">
        <f>IFERROR(IF(OR(HLOOKUP($A16,'Z-scores'!$C$2:$SK$20,5,FALSE)&gt;3,HLOOKUP($A16,'Z-scores'!$C$2:$SK$20,5,FALSE)&lt;-3),"",'Total-corrected counts'!I16),"")</f>
        <v>1.4012135972867104</v>
      </c>
      <c r="J16">
        <f>IFERROR(IF(OR(HLOOKUP($A16,'Z-scores'!$C$2:$SK$20,5,FALSE)&gt;3,HLOOKUP($A16,'Z-scores'!$C$2:$SK$20,5,FALSE)&lt;-3),"",'Total-corrected counts'!J16),"")</f>
        <v>0</v>
      </c>
      <c r="K16">
        <f>IFERROR(IF(OR(HLOOKUP($A16,'Z-scores'!$C$2:$SK$20,5,FALSE)&gt;3,HLOOKUP($A16,'Z-scores'!$C$2:$SK$20,5,FALSE)&lt;-3),"",'Total-corrected counts'!K16),"")</f>
        <v>0.72720661758021987</v>
      </c>
      <c r="L16">
        <f>IFERROR(IF(OR(HLOOKUP($A16,'Z-scores'!$C$2:$SK$20,5,FALSE)&gt;3,HLOOKUP($A16,'Z-scores'!$C$2:$SK$20,5,FALSE)&lt;-3),"",'Total-corrected counts'!L16),"")</f>
        <v>1.3363560758073421</v>
      </c>
      <c r="M16">
        <f>IFERROR(IF(OR(HLOOKUP($A16,'Z-scores'!$C$2:$SK$20,5,FALSE)&gt;3,HLOOKUP($A16,'Z-scores'!$C$2:$SK$20,5,FALSE)&lt;-3),"",'Total-corrected counts'!M16),"")</f>
        <v>0.74165446915015765</v>
      </c>
      <c r="N16">
        <f>IFERROR(IF(OR(HLOOKUP($A16,'Z-scores'!$C$2:$SK$20,5,FALSE)&gt;3,HLOOKUP($A16,'Z-scores'!$C$2:$SK$20,5,FALSE)&lt;-3),"",'Total-corrected counts'!N16),"")</f>
        <v>0.12543470966568515</v>
      </c>
      <c r="O16">
        <f>IFERROR(IF(OR(HLOOKUP($A16,'Z-scores'!$C$2:$SK$20,5,FALSE)&gt;3,HLOOKUP($A16,'Z-scores'!$C$2:$SK$20,5,FALSE)&lt;-3),"",'Total-corrected counts'!O16),"")</f>
        <v>7.5157321958935805E-2</v>
      </c>
      <c r="P16">
        <f>IFERROR(IF(OR(HLOOKUP($A16,'Z-scores'!$C$2:$SK$20,5,FALSE)&gt;3,HLOOKUP($A16,'Z-scores'!$C$2:$SK$20,5,FALSE)&lt;-3),"",'Total-corrected counts'!P16),"")</f>
        <v>2.2792249639827715</v>
      </c>
      <c r="Q16">
        <f>IFERROR(IF(OR(HLOOKUP($A16,'Z-scores'!$C$2:$SK$20,5,FALSE)&gt;3,HLOOKUP($A16,'Z-scores'!$C$2:$SK$20,5,FALSE)&lt;-3),"",'Total-corrected counts'!Q16),"")</f>
        <v>2.464372183796455</v>
      </c>
      <c r="R16">
        <f>IFERROR(IF(OR(HLOOKUP($A16,'Z-scores'!$C$2:$SK$20,5,FALSE)&gt;3,HLOOKUP($A16,'Z-scores'!$C$2:$SK$20,5,FALSE)&lt;-3),"",'Total-corrected counts'!R16),"")</f>
        <v>2.8810289124860509</v>
      </c>
      <c r="S16">
        <f>IFERROR(IF(OR(HLOOKUP($A16,'Z-scores'!$C$2:$SK$20,5,FALSE)&gt;3,HLOOKUP($A16,'Z-scores'!$C$2:$SK$20,5,FALSE)&lt;-3),"",'Total-corrected counts'!S16),"")</f>
        <v>0.91156412513907015</v>
      </c>
      <c r="T16">
        <f>IFERROR(IF(OR(HLOOKUP($A16,'Z-scores'!$C$2:$SK$20,5,FALSE)&gt;3,HLOOKUP($A16,'Z-scores'!$C$2:$SK$20,5,FALSE)&lt;-3),"",'Total-corrected counts'!T16),"")</f>
        <v>0.37542841501631752</v>
      </c>
      <c r="U16">
        <f t="shared" si="0"/>
        <v>1</v>
      </c>
      <c r="V16">
        <f>SUMIFS(Tabel132[Cluster],Tabel132[ID],'Total-corrected counts Z&lt;3'!A16)</f>
        <v>80</v>
      </c>
      <c r="W16">
        <f t="shared" si="1"/>
        <v>0.3666006085477812</v>
      </c>
      <c r="X16">
        <f t="shared" si="2"/>
        <v>1.0286420729132424</v>
      </c>
      <c r="Y16">
        <f t="shared" si="3"/>
        <v>1.4977959870632669</v>
      </c>
    </row>
    <row r="17" spans="1:25" x14ac:dyDescent="0.25">
      <c r="A17">
        <v>16</v>
      </c>
      <c r="B17" t="s">
        <v>515</v>
      </c>
      <c r="C17">
        <v>46500</v>
      </c>
      <c r="D17">
        <v>703</v>
      </c>
      <c r="E17" t="str">
        <f>IFERROR(IF(OR(HLOOKUP($A17,'Z-scores'!$C$2:$SK$20,5,FALSE)&gt;3,HLOOKUP($A17,'Z-scores'!$C$2:$SK$20,5,FALSE)&lt;-3),"",'Total-corrected counts'!E17),"")</f>
        <v/>
      </c>
      <c r="F17" t="str">
        <f>IFERROR(IF(OR(HLOOKUP($A17,'Z-scores'!$C$2:$SK$20,5,FALSE)&gt;3,HLOOKUP($A17,'Z-scores'!$C$2:$SK$20,5,FALSE)&lt;-3),"",'Total-corrected counts'!F17),"")</f>
        <v/>
      </c>
      <c r="G17" t="str">
        <f>IFERROR(IF(OR(HLOOKUP($A17,'Z-scores'!$C$2:$SK$20,5,FALSE)&gt;3,HLOOKUP($A17,'Z-scores'!$C$2:$SK$20,5,FALSE)&lt;-3),"",'Total-corrected counts'!G17),"")</f>
        <v/>
      </c>
      <c r="H17" t="str">
        <f>IFERROR(IF(OR(HLOOKUP($A17,'Z-scores'!$C$2:$SK$20,5,FALSE)&gt;3,HLOOKUP($A17,'Z-scores'!$C$2:$SK$20,5,FALSE)&lt;-3),"",'Total-corrected counts'!H17),"")</f>
        <v/>
      </c>
      <c r="I17" t="str">
        <f>IFERROR(IF(OR(HLOOKUP($A17,'Z-scores'!$C$2:$SK$20,5,FALSE)&gt;3,HLOOKUP($A17,'Z-scores'!$C$2:$SK$20,5,FALSE)&lt;-3),"",'Total-corrected counts'!I17),"")</f>
        <v/>
      </c>
      <c r="J17" t="str">
        <f>IFERROR(IF(OR(HLOOKUP($A17,'Z-scores'!$C$2:$SK$20,5,FALSE)&gt;3,HLOOKUP($A17,'Z-scores'!$C$2:$SK$20,5,FALSE)&lt;-3),"",'Total-corrected counts'!J17),"")</f>
        <v/>
      </c>
      <c r="K17" t="str">
        <f>IFERROR(IF(OR(HLOOKUP($A17,'Z-scores'!$C$2:$SK$20,5,FALSE)&gt;3,HLOOKUP($A17,'Z-scores'!$C$2:$SK$20,5,FALSE)&lt;-3),"",'Total-corrected counts'!K17),"")</f>
        <v/>
      </c>
      <c r="L17" t="str">
        <f>IFERROR(IF(OR(HLOOKUP($A17,'Z-scores'!$C$2:$SK$20,5,FALSE)&gt;3,HLOOKUP($A17,'Z-scores'!$C$2:$SK$20,5,FALSE)&lt;-3),"",'Total-corrected counts'!L17),"")</f>
        <v/>
      </c>
      <c r="M17" t="str">
        <f>IFERROR(IF(OR(HLOOKUP($A17,'Z-scores'!$C$2:$SK$20,5,FALSE)&gt;3,HLOOKUP($A17,'Z-scores'!$C$2:$SK$20,5,FALSE)&lt;-3),"",'Total-corrected counts'!M17),"")</f>
        <v/>
      </c>
      <c r="N17" t="str">
        <f>IFERROR(IF(OR(HLOOKUP($A17,'Z-scores'!$C$2:$SK$20,5,FALSE)&gt;3,HLOOKUP($A17,'Z-scores'!$C$2:$SK$20,5,FALSE)&lt;-3),"",'Total-corrected counts'!N17),"")</f>
        <v/>
      </c>
      <c r="O17" t="str">
        <f>IFERROR(IF(OR(HLOOKUP($A17,'Z-scores'!$C$2:$SK$20,5,FALSE)&gt;3,HLOOKUP($A17,'Z-scores'!$C$2:$SK$20,5,FALSE)&lt;-3),"",'Total-corrected counts'!O17),"")</f>
        <v/>
      </c>
      <c r="P17" t="str">
        <f>IFERROR(IF(OR(HLOOKUP($A17,'Z-scores'!$C$2:$SK$20,5,FALSE)&gt;3,HLOOKUP($A17,'Z-scores'!$C$2:$SK$20,5,FALSE)&lt;-3),"",'Total-corrected counts'!P17),"")</f>
        <v/>
      </c>
      <c r="Q17" t="str">
        <f>IFERROR(IF(OR(HLOOKUP($A17,'Z-scores'!$C$2:$SK$20,5,FALSE)&gt;3,HLOOKUP($A17,'Z-scores'!$C$2:$SK$20,5,FALSE)&lt;-3),"",'Total-corrected counts'!Q17),"")</f>
        <v/>
      </c>
      <c r="R17" t="str">
        <f>IFERROR(IF(OR(HLOOKUP($A17,'Z-scores'!$C$2:$SK$20,5,FALSE)&gt;3,HLOOKUP($A17,'Z-scores'!$C$2:$SK$20,5,FALSE)&lt;-3),"",'Total-corrected counts'!R17),"")</f>
        <v/>
      </c>
      <c r="S17" t="str">
        <f>IFERROR(IF(OR(HLOOKUP($A17,'Z-scores'!$C$2:$SK$20,5,FALSE)&gt;3,HLOOKUP($A17,'Z-scores'!$C$2:$SK$20,5,FALSE)&lt;-3),"",'Total-corrected counts'!S17),"")</f>
        <v/>
      </c>
      <c r="T17" t="str">
        <f>IFERROR(IF(OR(HLOOKUP($A17,'Z-scores'!$C$2:$SK$20,5,FALSE)&gt;3,HLOOKUP($A17,'Z-scores'!$C$2:$SK$20,5,FALSE)&lt;-3),"",'Total-corrected counts'!T17),"")</f>
        <v/>
      </c>
      <c r="U17">
        <f t="shared" si="0"/>
        <v>0</v>
      </c>
      <c r="V17">
        <f>SUMIFS(Tabel132[Cluster],Tabel132[ID],'Total-corrected counts Z&lt;3'!A17)</f>
        <v>61</v>
      </c>
      <c r="W17" t="str">
        <f t="shared" si="1"/>
        <v/>
      </c>
      <c r="X17" t="str">
        <f t="shared" si="2"/>
        <v/>
      </c>
      <c r="Y17" t="str">
        <f t="shared" si="3"/>
        <v/>
      </c>
    </row>
    <row r="18" spans="1:25" x14ac:dyDescent="0.25">
      <c r="A18">
        <v>17</v>
      </c>
      <c r="B18" t="s">
        <v>13</v>
      </c>
      <c r="C18">
        <v>81000</v>
      </c>
      <c r="D18">
        <v>294</v>
      </c>
      <c r="E18">
        <f>IFERROR(IF(OR(HLOOKUP($A18,'Z-scores'!$C$2:$SK$20,5,FALSE)&gt;3,HLOOKUP($A18,'Z-scores'!$C$2:$SK$20,5,FALSE)&lt;-3),"",'Total-corrected counts'!E18),"")</f>
        <v>10.453332804886809</v>
      </c>
      <c r="F18">
        <f>IFERROR(IF(OR(HLOOKUP($A18,'Z-scores'!$C$2:$SK$20,5,FALSE)&gt;3,HLOOKUP($A18,'Z-scores'!$C$2:$SK$20,5,FALSE)&lt;-3),"",'Total-corrected counts'!F18),"")</f>
        <v>61.812599835777085</v>
      </c>
      <c r="G18">
        <f>IFERROR(IF(OR(HLOOKUP($A18,'Z-scores'!$C$2:$SK$20,5,FALSE)&gt;3,HLOOKUP($A18,'Z-scores'!$C$2:$SK$20,5,FALSE)&lt;-3),"",'Total-corrected counts'!G18),"")</f>
        <v>56.129935420076947</v>
      </c>
      <c r="H18">
        <f>IFERROR(IF(OR(HLOOKUP($A18,'Z-scores'!$C$2:$SK$20,5,FALSE)&gt;3,HLOOKUP($A18,'Z-scores'!$C$2:$SK$20,5,FALSE)&lt;-3),"",'Total-corrected counts'!H18),"")</f>
        <v>10.844652464474414</v>
      </c>
      <c r="I18">
        <f>IFERROR(IF(OR(HLOOKUP($A18,'Z-scores'!$C$2:$SK$20,5,FALSE)&gt;3,HLOOKUP($A18,'Z-scores'!$C$2:$SK$20,5,FALSE)&lt;-3),"",'Total-corrected counts'!I18),"")</f>
        <v>38.451777149638922</v>
      </c>
      <c r="J18">
        <f>IFERROR(IF(OR(HLOOKUP($A18,'Z-scores'!$C$2:$SK$20,5,FALSE)&gt;3,HLOOKUP($A18,'Z-scores'!$C$2:$SK$20,5,FALSE)&lt;-3),"",'Total-corrected counts'!J18),"")</f>
        <v>38.727111851849187</v>
      </c>
      <c r="K18">
        <f>IFERROR(IF(OR(HLOOKUP($A18,'Z-scores'!$C$2:$SK$20,5,FALSE)&gt;3,HLOOKUP($A18,'Z-scores'!$C$2:$SK$20,5,FALSE)&lt;-3),"",'Total-corrected counts'!K18),"")</f>
        <v>41.984453026264475</v>
      </c>
      <c r="L18">
        <f>IFERROR(IF(OR(HLOOKUP($A18,'Z-scores'!$C$2:$SK$20,5,FALSE)&gt;3,HLOOKUP($A18,'Z-scores'!$C$2:$SK$20,5,FALSE)&lt;-3),"",'Total-corrected counts'!L18),"")</f>
        <v>65.006600377978486</v>
      </c>
      <c r="M18">
        <f>IFERROR(IF(OR(HLOOKUP($A18,'Z-scores'!$C$2:$SK$20,5,FALSE)&gt;3,HLOOKUP($A18,'Z-scores'!$C$2:$SK$20,5,FALSE)&lt;-3),"",'Total-corrected counts'!M18),"")</f>
        <v>33.766590256365227</v>
      </c>
      <c r="N18">
        <f>IFERROR(IF(OR(HLOOKUP($A18,'Z-scores'!$C$2:$SK$20,5,FALSE)&gt;3,HLOOKUP($A18,'Z-scores'!$C$2:$SK$20,5,FALSE)&lt;-3),"",'Total-corrected counts'!N18),"")</f>
        <v>68.071849001696506</v>
      </c>
      <c r="O18">
        <f>IFERROR(IF(OR(HLOOKUP($A18,'Z-scores'!$C$2:$SK$20,5,FALSE)&gt;3,HLOOKUP($A18,'Z-scores'!$C$2:$SK$20,5,FALSE)&lt;-3),"",'Total-corrected counts'!O18),"")</f>
        <v>65.758235695130068</v>
      </c>
      <c r="P18">
        <f>IFERROR(IF(OR(HLOOKUP($A18,'Z-scores'!$C$2:$SK$20,5,FALSE)&gt;3,HLOOKUP($A18,'Z-scores'!$C$2:$SK$20,5,FALSE)&lt;-3),"",'Total-corrected counts'!P18),"")</f>
        <v>58.921448850558988</v>
      </c>
      <c r="Q18">
        <f>IFERROR(IF(OR(HLOOKUP($A18,'Z-scores'!$C$2:$SK$20,5,FALSE)&gt;3,HLOOKUP($A18,'Z-scores'!$C$2:$SK$20,5,FALSE)&lt;-3),"",'Total-corrected counts'!Q18),"")</f>
        <v>68.997452653994699</v>
      </c>
      <c r="R18">
        <f>IFERROR(IF(OR(HLOOKUP($A18,'Z-scores'!$C$2:$SK$20,5,FALSE)&gt;3,HLOOKUP($A18,'Z-scores'!$C$2:$SK$20,5,FALSE)&lt;-3),"",'Total-corrected counts'!R18),"")</f>
        <v>58.442262075028978</v>
      </c>
      <c r="S18">
        <f>IFERROR(IF(OR(HLOOKUP($A18,'Z-scores'!$C$2:$SK$20,5,FALSE)&gt;3,HLOOKUP($A18,'Z-scores'!$C$2:$SK$20,5,FALSE)&lt;-3),"",'Total-corrected counts'!S18),"")</f>
        <v>56.754775095615152</v>
      </c>
      <c r="T18">
        <f>IFERROR(IF(OR(HLOOKUP($A18,'Z-scores'!$C$2:$SK$20,5,FALSE)&gt;3,HLOOKUP($A18,'Z-scores'!$C$2:$SK$20,5,FALSE)&lt;-3),"",'Total-corrected counts'!T18),"")</f>
        <v>31.761243910380458</v>
      </c>
      <c r="U18">
        <f t="shared" si="0"/>
        <v>1</v>
      </c>
      <c r="V18">
        <f>SUMIFS(Tabel132[Cluster],Tabel132[ID],'Total-corrected counts Z&lt;3'!A18)</f>
        <v>89</v>
      </c>
      <c r="W18">
        <f t="shared" si="1"/>
        <v>0.15509430686533002</v>
      </c>
      <c r="X18">
        <f t="shared" si="2"/>
        <v>42.524890218900808</v>
      </c>
      <c r="Y18">
        <f t="shared" si="3"/>
        <v>56.772569713451396</v>
      </c>
    </row>
    <row r="19" spans="1:25" x14ac:dyDescent="0.25">
      <c r="A19">
        <v>18</v>
      </c>
      <c r="B19" t="s">
        <v>516</v>
      </c>
      <c r="C19">
        <v>118400</v>
      </c>
      <c r="D19">
        <v>1040</v>
      </c>
      <c r="E19" t="str">
        <f>IFERROR(IF(OR(HLOOKUP($A19,'Z-scores'!$C$2:$SK$20,5,FALSE)&gt;3,HLOOKUP($A19,'Z-scores'!$C$2:$SK$20,5,FALSE)&lt;-3),"",'Total-corrected counts'!E19),"")</f>
        <v/>
      </c>
      <c r="F19" t="str">
        <f>IFERROR(IF(OR(HLOOKUP($A19,'Z-scores'!$C$2:$SK$20,5,FALSE)&gt;3,HLOOKUP($A19,'Z-scores'!$C$2:$SK$20,5,FALSE)&lt;-3),"",'Total-corrected counts'!F19),"")</f>
        <v/>
      </c>
      <c r="G19" t="str">
        <f>IFERROR(IF(OR(HLOOKUP($A19,'Z-scores'!$C$2:$SK$20,5,FALSE)&gt;3,HLOOKUP($A19,'Z-scores'!$C$2:$SK$20,5,FALSE)&lt;-3),"",'Total-corrected counts'!G19),"")</f>
        <v/>
      </c>
      <c r="H19" t="str">
        <f>IFERROR(IF(OR(HLOOKUP($A19,'Z-scores'!$C$2:$SK$20,5,FALSE)&gt;3,HLOOKUP($A19,'Z-scores'!$C$2:$SK$20,5,FALSE)&lt;-3),"",'Total-corrected counts'!H19),"")</f>
        <v/>
      </c>
      <c r="I19" t="str">
        <f>IFERROR(IF(OR(HLOOKUP($A19,'Z-scores'!$C$2:$SK$20,5,FALSE)&gt;3,HLOOKUP($A19,'Z-scores'!$C$2:$SK$20,5,FALSE)&lt;-3),"",'Total-corrected counts'!I19),"")</f>
        <v/>
      </c>
      <c r="J19" t="str">
        <f>IFERROR(IF(OR(HLOOKUP($A19,'Z-scores'!$C$2:$SK$20,5,FALSE)&gt;3,HLOOKUP($A19,'Z-scores'!$C$2:$SK$20,5,FALSE)&lt;-3),"",'Total-corrected counts'!J19),"")</f>
        <v/>
      </c>
      <c r="K19" t="str">
        <f>IFERROR(IF(OR(HLOOKUP($A19,'Z-scores'!$C$2:$SK$20,5,FALSE)&gt;3,HLOOKUP($A19,'Z-scores'!$C$2:$SK$20,5,FALSE)&lt;-3),"",'Total-corrected counts'!K19),"")</f>
        <v/>
      </c>
      <c r="L19" t="str">
        <f>IFERROR(IF(OR(HLOOKUP($A19,'Z-scores'!$C$2:$SK$20,5,FALSE)&gt;3,HLOOKUP($A19,'Z-scores'!$C$2:$SK$20,5,FALSE)&lt;-3),"",'Total-corrected counts'!L19),"")</f>
        <v/>
      </c>
      <c r="M19" t="str">
        <f>IFERROR(IF(OR(HLOOKUP($A19,'Z-scores'!$C$2:$SK$20,5,FALSE)&gt;3,HLOOKUP($A19,'Z-scores'!$C$2:$SK$20,5,FALSE)&lt;-3),"",'Total-corrected counts'!M19),"")</f>
        <v/>
      </c>
      <c r="N19" t="str">
        <f>IFERROR(IF(OR(HLOOKUP($A19,'Z-scores'!$C$2:$SK$20,5,FALSE)&gt;3,HLOOKUP($A19,'Z-scores'!$C$2:$SK$20,5,FALSE)&lt;-3),"",'Total-corrected counts'!N19),"")</f>
        <v/>
      </c>
      <c r="O19" t="str">
        <f>IFERROR(IF(OR(HLOOKUP($A19,'Z-scores'!$C$2:$SK$20,5,FALSE)&gt;3,HLOOKUP($A19,'Z-scores'!$C$2:$SK$20,5,FALSE)&lt;-3),"",'Total-corrected counts'!O19),"")</f>
        <v/>
      </c>
      <c r="P19" t="str">
        <f>IFERROR(IF(OR(HLOOKUP($A19,'Z-scores'!$C$2:$SK$20,5,FALSE)&gt;3,HLOOKUP($A19,'Z-scores'!$C$2:$SK$20,5,FALSE)&lt;-3),"",'Total-corrected counts'!P19),"")</f>
        <v/>
      </c>
      <c r="Q19" t="str">
        <f>IFERROR(IF(OR(HLOOKUP($A19,'Z-scores'!$C$2:$SK$20,5,FALSE)&gt;3,HLOOKUP($A19,'Z-scores'!$C$2:$SK$20,5,FALSE)&lt;-3),"",'Total-corrected counts'!Q19),"")</f>
        <v/>
      </c>
      <c r="R19" t="str">
        <f>IFERROR(IF(OR(HLOOKUP($A19,'Z-scores'!$C$2:$SK$20,5,FALSE)&gt;3,HLOOKUP($A19,'Z-scores'!$C$2:$SK$20,5,FALSE)&lt;-3),"",'Total-corrected counts'!R19),"")</f>
        <v/>
      </c>
      <c r="S19" t="str">
        <f>IFERROR(IF(OR(HLOOKUP($A19,'Z-scores'!$C$2:$SK$20,5,FALSE)&gt;3,HLOOKUP($A19,'Z-scores'!$C$2:$SK$20,5,FALSE)&lt;-3),"",'Total-corrected counts'!S19),"")</f>
        <v/>
      </c>
      <c r="T19" t="str">
        <f>IFERROR(IF(OR(HLOOKUP($A19,'Z-scores'!$C$2:$SK$20,5,FALSE)&gt;3,HLOOKUP($A19,'Z-scores'!$C$2:$SK$20,5,FALSE)&lt;-3),"",'Total-corrected counts'!T19),"")</f>
        <v/>
      </c>
      <c r="U19">
        <f t="shared" si="0"/>
        <v>0</v>
      </c>
      <c r="V19">
        <f>SUMIFS(Tabel132[Cluster],Tabel132[ID],'Total-corrected counts Z&lt;3'!A19)</f>
        <v>0</v>
      </c>
      <c r="W19" t="str">
        <f t="shared" si="1"/>
        <v/>
      </c>
      <c r="X19" t="str">
        <f t="shared" si="2"/>
        <v/>
      </c>
      <c r="Y19" t="str">
        <f t="shared" si="3"/>
        <v/>
      </c>
    </row>
    <row r="20" spans="1:25" x14ac:dyDescent="0.25">
      <c r="A20">
        <v>19</v>
      </c>
      <c r="B20" t="s">
        <v>14</v>
      </c>
      <c r="C20">
        <v>41100</v>
      </c>
      <c r="D20">
        <v>1080</v>
      </c>
      <c r="E20" t="str">
        <f>IFERROR(IF(OR(HLOOKUP($A20,'Z-scores'!$C$2:$SK$20,5,FALSE)&gt;3,HLOOKUP($A20,'Z-scores'!$C$2:$SK$20,5,FALSE)&lt;-3),"",'Total-corrected counts'!E20),"")</f>
        <v/>
      </c>
      <c r="F20" t="str">
        <f>IFERROR(IF(OR(HLOOKUP($A20,'Z-scores'!$C$2:$SK$20,5,FALSE)&gt;3,HLOOKUP($A20,'Z-scores'!$C$2:$SK$20,5,FALSE)&lt;-3),"",'Total-corrected counts'!F20),"")</f>
        <v/>
      </c>
      <c r="G20" t="str">
        <f>IFERROR(IF(OR(HLOOKUP($A20,'Z-scores'!$C$2:$SK$20,5,FALSE)&gt;3,HLOOKUP($A20,'Z-scores'!$C$2:$SK$20,5,FALSE)&lt;-3),"",'Total-corrected counts'!G20),"")</f>
        <v/>
      </c>
      <c r="H20" t="str">
        <f>IFERROR(IF(OR(HLOOKUP($A20,'Z-scores'!$C$2:$SK$20,5,FALSE)&gt;3,HLOOKUP($A20,'Z-scores'!$C$2:$SK$20,5,FALSE)&lt;-3),"",'Total-corrected counts'!H20),"")</f>
        <v/>
      </c>
      <c r="I20" t="str">
        <f>IFERROR(IF(OR(HLOOKUP($A20,'Z-scores'!$C$2:$SK$20,5,FALSE)&gt;3,HLOOKUP($A20,'Z-scores'!$C$2:$SK$20,5,FALSE)&lt;-3),"",'Total-corrected counts'!I20),"")</f>
        <v/>
      </c>
      <c r="J20" t="str">
        <f>IFERROR(IF(OR(HLOOKUP($A20,'Z-scores'!$C$2:$SK$20,5,FALSE)&gt;3,HLOOKUP($A20,'Z-scores'!$C$2:$SK$20,5,FALSE)&lt;-3),"",'Total-corrected counts'!J20),"")</f>
        <v/>
      </c>
      <c r="K20" t="str">
        <f>IFERROR(IF(OR(HLOOKUP($A20,'Z-scores'!$C$2:$SK$20,5,FALSE)&gt;3,HLOOKUP($A20,'Z-scores'!$C$2:$SK$20,5,FALSE)&lt;-3),"",'Total-corrected counts'!K20),"")</f>
        <v/>
      </c>
      <c r="L20" t="str">
        <f>IFERROR(IF(OR(HLOOKUP($A20,'Z-scores'!$C$2:$SK$20,5,FALSE)&gt;3,HLOOKUP($A20,'Z-scores'!$C$2:$SK$20,5,FALSE)&lt;-3),"",'Total-corrected counts'!L20),"")</f>
        <v/>
      </c>
      <c r="M20" t="str">
        <f>IFERROR(IF(OR(HLOOKUP($A20,'Z-scores'!$C$2:$SK$20,5,FALSE)&gt;3,HLOOKUP($A20,'Z-scores'!$C$2:$SK$20,5,FALSE)&lt;-3),"",'Total-corrected counts'!M20),"")</f>
        <v/>
      </c>
      <c r="N20" t="str">
        <f>IFERROR(IF(OR(HLOOKUP($A20,'Z-scores'!$C$2:$SK$20,5,FALSE)&gt;3,HLOOKUP($A20,'Z-scores'!$C$2:$SK$20,5,FALSE)&lt;-3),"",'Total-corrected counts'!N20),"")</f>
        <v/>
      </c>
      <c r="O20" t="str">
        <f>IFERROR(IF(OR(HLOOKUP($A20,'Z-scores'!$C$2:$SK$20,5,FALSE)&gt;3,HLOOKUP($A20,'Z-scores'!$C$2:$SK$20,5,FALSE)&lt;-3),"",'Total-corrected counts'!O20),"")</f>
        <v/>
      </c>
      <c r="P20" t="str">
        <f>IFERROR(IF(OR(HLOOKUP($A20,'Z-scores'!$C$2:$SK$20,5,FALSE)&gt;3,HLOOKUP($A20,'Z-scores'!$C$2:$SK$20,5,FALSE)&lt;-3),"",'Total-corrected counts'!P20),"")</f>
        <v/>
      </c>
      <c r="Q20" t="str">
        <f>IFERROR(IF(OR(HLOOKUP($A20,'Z-scores'!$C$2:$SK$20,5,FALSE)&gt;3,HLOOKUP($A20,'Z-scores'!$C$2:$SK$20,5,FALSE)&lt;-3),"",'Total-corrected counts'!Q20),"")</f>
        <v/>
      </c>
      <c r="R20" t="str">
        <f>IFERROR(IF(OR(HLOOKUP($A20,'Z-scores'!$C$2:$SK$20,5,FALSE)&gt;3,HLOOKUP($A20,'Z-scores'!$C$2:$SK$20,5,FALSE)&lt;-3),"",'Total-corrected counts'!R20),"")</f>
        <v/>
      </c>
      <c r="S20" t="str">
        <f>IFERROR(IF(OR(HLOOKUP($A20,'Z-scores'!$C$2:$SK$20,5,FALSE)&gt;3,HLOOKUP($A20,'Z-scores'!$C$2:$SK$20,5,FALSE)&lt;-3),"",'Total-corrected counts'!S20),"")</f>
        <v/>
      </c>
      <c r="T20" t="str">
        <f>IFERROR(IF(OR(HLOOKUP($A20,'Z-scores'!$C$2:$SK$20,5,FALSE)&gt;3,HLOOKUP($A20,'Z-scores'!$C$2:$SK$20,5,FALSE)&lt;-3),"",'Total-corrected counts'!T20),"")</f>
        <v/>
      </c>
      <c r="U20">
        <f t="shared" si="0"/>
        <v>0</v>
      </c>
      <c r="V20">
        <f>SUMIFS(Tabel132[Cluster],Tabel132[ID],'Total-corrected counts Z&lt;3'!A20)</f>
        <v>0</v>
      </c>
      <c r="W20" t="str">
        <f t="shared" si="1"/>
        <v/>
      </c>
      <c r="X20" t="str">
        <f t="shared" si="2"/>
        <v/>
      </c>
      <c r="Y20" t="str">
        <f t="shared" si="3"/>
        <v/>
      </c>
    </row>
    <row r="21" spans="1:25" x14ac:dyDescent="0.25">
      <c r="A21">
        <v>20</v>
      </c>
      <c r="B21" t="s">
        <v>517</v>
      </c>
      <c r="C21">
        <v>41500</v>
      </c>
      <c r="D21">
        <v>918</v>
      </c>
      <c r="E21" t="str">
        <f>IFERROR(IF(OR(HLOOKUP($A21,'Z-scores'!$C$2:$SK$20,5,FALSE)&gt;3,HLOOKUP($A21,'Z-scores'!$C$2:$SK$20,5,FALSE)&lt;-3),"",'Total-corrected counts'!E21),"")</f>
        <v/>
      </c>
      <c r="F21" t="str">
        <f>IFERROR(IF(OR(HLOOKUP($A21,'Z-scores'!$C$2:$SK$20,5,FALSE)&gt;3,HLOOKUP($A21,'Z-scores'!$C$2:$SK$20,5,FALSE)&lt;-3),"",'Total-corrected counts'!F21),"")</f>
        <v/>
      </c>
      <c r="G21" t="str">
        <f>IFERROR(IF(OR(HLOOKUP($A21,'Z-scores'!$C$2:$SK$20,5,FALSE)&gt;3,HLOOKUP($A21,'Z-scores'!$C$2:$SK$20,5,FALSE)&lt;-3),"",'Total-corrected counts'!G21),"")</f>
        <v/>
      </c>
      <c r="H21" t="str">
        <f>IFERROR(IF(OR(HLOOKUP($A21,'Z-scores'!$C$2:$SK$20,5,FALSE)&gt;3,HLOOKUP($A21,'Z-scores'!$C$2:$SK$20,5,FALSE)&lt;-3),"",'Total-corrected counts'!H21),"")</f>
        <v/>
      </c>
      <c r="I21" t="str">
        <f>IFERROR(IF(OR(HLOOKUP($A21,'Z-scores'!$C$2:$SK$20,5,FALSE)&gt;3,HLOOKUP($A21,'Z-scores'!$C$2:$SK$20,5,FALSE)&lt;-3),"",'Total-corrected counts'!I21),"")</f>
        <v/>
      </c>
      <c r="J21" t="str">
        <f>IFERROR(IF(OR(HLOOKUP($A21,'Z-scores'!$C$2:$SK$20,5,FALSE)&gt;3,HLOOKUP($A21,'Z-scores'!$C$2:$SK$20,5,FALSE)&lt;-3),"",'Total-corrected counts'!J21),"")</f>
        <v/>
      </c>
      <c r="K21" t="str">
        <f>IFERROR(IF(OR(HLOOKUP($A21,'Z-scores'!$C$2:$SK$20,5,FALSE)&gt;3,HLOOKUP($A21,'Z-scores'!$C$2:$SK$20,5,FALSE)&lt;-3),"",'Total-corrected counts'!K21),"")</f>
        <v/>
      </c>
      <c r="L21" t="str">
        <f>IFERROR(IF(OR(HLOOKUP($A21,'Z-scores'!$C$2:$SK$20,5,FALSE)&gt;3,HLOOKUP($A21,'Z-scores'!$C$2:$SK$20,5,FALSE)&lt;-3),"",'Total-corrected counts'!L21),"")</f>
        <v/>
      </c>
      <c r="M21" t="str">
        <f>IFERROR(IF(OR(HLOOKUP($A21,'Z-scores'!$C$2:$SK$20,5,FALSE)&gt;3,HLOOKUP($A21,'Z-scores'!$C$2:$SK$20,5,FALSE)&lt;-3),"",'Total-corrected counts'!M21),"")</f>
        <v/>
      </c>
      <c r="N21" t="str">
        <f>IFERROR(IF(OR(HLOOKUP($A21,'Z-scores'!$C$2:$SK$20,5,FALSE)&gt;3,HLOOKUP($A21,'Z-scores'!$C$2:$SK$20,5,FALSE)&lt;-3),"",'Total-corrected counts'!N21),"")</f>
        <v/>
      </c>
      <c r="O21" t="str">
        <f>IFERROR(IF(OR(HLOOKUP($A21,'Z-scores'!$C$2:$SK$20,5,FALSE)&gt;3,HLOOKUP($A21,'Z-scores'!$C$2:$SK$20,5,FALSE)&lt;-3),"",'Total-corrected counts'!O21),"")</f>
        <v/>
      </c>
      <c r="P21" t="str">
        <f>IFERROR(IF(OR(HLOOKUP($A21,'Z-scores'!$C$2:$SK$20,5,FALSE)&gt;3,HLOOKUP($A21,'Z-scores'!$C$2:$SK$20,5,FALSE)&lt;-3),"",'Total-corrected counts'!P21),"")</f>
        <v/>
      </c>
      <c r="Q21" t="str">
        <f>IFERROR(IF(OR(HLOOKUP($A21,'Z-scores'!$C$2:$SK$20,5,FALSE)&gt;3,HLOOKUP($A21,'Z-scores'!$C$2:$SK$20,5,FALSE)&lt;-3),"",'Total-corrected counts'!Q21),"")</f>
        <v/>
      </c>
      <c r="R21" t="str">
        <f>IFERROR(IF(OR(HLOOKUP($A21,'Z-scores'!$C$2:$SK$20,5,FALSE)&gt;3,HLOOKUP($A21,'Z-scores'!$C$2:$SK$20,5,FALSE)&lt;-3),"",'Total-corrected counts'!R21),"")</f>
        <v/>
      </c>
      <c r="S21" t="str">
        <f>IFERROR(IF(OR(HLOOKUP($A21,'Z-scores'!$C$2:$SK$20,5,FALSE)&gt;3,HLOOKUP($A21,'Z-scores'!$C$2:$SK$20,5,FALSE)&lt;-3),"",'Total-corrected counts'!S21),"")</f>
        <v/>
      </c>
      <c r="T21" t="str">
        <f>IFERROR(IF(OR(HLOOKUP($A21,'Z-scores'!$C$2:$SK$20,5,FALSE)&gt;3,HLOOKUP($A21,'Z-scores'!$C$2:$SK$20,5,FALSE)&lt;-3),"",'Total-corrected counts'!T21),"")</f>
        <v/>
      </c>
      <c r="U21">
        <f t="shared" si="0"/>
        <v>0</v>
      </c>
      <c r="V21">
        <f>SUMIFS(Tabel132[Cluster],Tabel132[ID],'Total-corrected counts Z&lt;3'!A21)</f>
        <v>54</v>
      </c>
      <c r="W21" t="str">
        <f t="shared" si="1"/>
        <v/>
      </c>
      <c r="X21" t="str">
        <f t="shared" si="2"/>
        <v/>
      </c>
      <c r="Y21" t="str">
        <f t="shared" si="3"/>
        <v/>
      </c>
    </row>
    <row r="22" spans="1:25" x14ac:dyDescent="0.25">
      <c r="A22">
        <v>21</v>
      </c>
      <c r="B22" t="s">
        <v>518</v>
      </c>
      <c r="C22">
        <v>97800</v>
      </c>
      <c r="D22">
        <v>840</v>
      </c>
      <c r="E22" t="str">
        <f>IFERROR(IF(OR(HLOOKUP($A22,'Z-scores'!$C$2:$SK$20,5,FALSE)&gt;3,HLOOKUP($A22,'Z-scores'!$C$2:$SK$20,5,FALSE)&lt;-3),"",'Total-corrected counts'!E22),"")</f>
        <v/>
      </c>
      <c r="F22" t="str">
        <f>IFERROR(IF(OR(HLOOKUP($A22,'Z-scores'!$C$2:$SK$20,5,FALSE)&gt;3,HLOOKUP($A22,'Z-scores'!$C$2:$SK$20,5,FALSE)&lt;-3),"",'Total-corrected counts'!F22),"")</f>
        <v/>
      </c>
      <c r="G22" t="str">
        <f>IFERROR(IF(OR(HLOOKUP($A22,'Z-scores'!$C$2:$SK$20,5,FALSE)&gt;3,HLOOKUP($A22,'Z-scores'!$C$2:$SK$20,5,FALSE)&lt;-3),"",'Total-corrected counts'!G22),"")</f>
        <v/>
      </c>
      <c r="H22" t="str">
        <f>IFERROR(IF(OR(HLOOKUP($A22,'Z-scores'!$C$2:$SK$20,5,FALSE)&gt;3,HLOOKUP($A22,'Z-scores'!$C$2:$SK$20,5,FALSE)&lt;-3),"",'Total-corrected counts'!H22),"")</f>
        <v/>
      </c>
      <c r="I22" t="str">
        <f>IFERROR(IF(OR(HLOOKUP($A22,'Z-scores'!$C$2:$SK$20,5,FALSE)&gt;3,HLOOKUP($A22,'Z-scores'!$C$2:$SK$20,5,FALSE)&lt;-3),"",'Total-corrected counts'!I22),"")</f>
        <v/>
      </c>
      <c r="J22" t="str">
        <f>IFERROR(IF(OR(HLOOKUP($A22,'Z-scores'!$C$2:$SK$20,5,FALSE)&gt;3,HLOOKUP($A22,'Z-scores'!$C$2:$SK$20,5,FALSE)&lt;-3),"",'Total-corrected counts'!J22),"")</f>
        <v/>
      </c>
      <c r="K22" t="str">
        <f>IFERROR(IF(OR(HLOOKUP($A22,'Z-scores'!$C$2:$SK$20,5,FALSE)&gt;3,HLOOKUP($A22,'Z-scores'!$C$2:$SK$20,5,FALSE)&lt;-3),"",'Total-corrected counts'!K22),"")</f>
        <v/>
      </c>
      <c r="L22" t="str">
        <f>IFERROR(IF(OR(HLOOKUP($A22,'Z-scores'!$C$2:$SK$20,5,FALSE)&gt;3,HLOOKUP($A22,'Z-scores'!$C$2:$SK$20,5,FALSE)&lt;-3),"",'Total-corrected counts'!L22),"")</f>
        <v/>
      </c>
      <c r="M22" t="str">
        <f>IFERROR(IF(OR(HLOOKUP($A22,'Z-scores'!$C$2:$SK$20,5,FALSE)&gt;3,HLOOKUP($A22,'Z-scores'!$C$2:$SK$20,5,FALSE)&lt;-3),"",'Total-corrected counts'!M22),"")</f>
        <v/>
      </c>
      <c r="N22" t="str">
        <f>IFERROR(IF(OR(HLOOKUP($A22,'Z-scores'!$C$2:$SK$20,5,FALSE)&gt;3,HLOOKUP($A22,'Z-scores'!$C$2:$SK$20,5,FALSE)&lt;-3),"",'Total-corrected counts'!N22),"")</f>
        <v/>
      </c>
      <c r="O22" t="str">
        <f>IFERROR(IF(OR(HLOOKUP($A22,'Z-scores'!$C$2:$SK$20,5,FALSE)&gt;3,HLOOKUP($A22,'Z-scores'!$C$2:$SK$20,5,FALSE)&lt;-3),"",'Total-corrected counts'!O22),"")</f>
        <v/>
      </c>
      <c r="P22" t="str">
        <f>IFERROR(IF(OR(HLOOKUP($A22,'Z-scores'!$C$2:$SK$20,5,FALSE)&gt;3,HLOOKUP($A22,'Z-scores'!$C$2:$SK$20,5,FALSE)&lt;-3),"",'Total-corrected counts'!P22),"")</f>
        <v/>
      </c>
      <c r="Q22" t="str">
        <f>IFERROR(IF(OR(HLOOKUP($A22,'Z-scores'!$C$2:$SK$20,5,FALSE)&gt;3,HLOOKUP($A22,'Z-scores'!$C$2:$SK$20,5,FALSE)&lt;-3),"",'Total-corrected counts'!Q22),"")</f>
        <v/>
      </c>
      <c r="R22" t="str">
        <f>IFERROR(IF(OR(HLOOKUP($A22,'Z-scores'!$C$2:$SK$20,5,FALSE)&gt;3,HLOOKUP($A22,'Z-scores'!$C$2:$SK$20,5,FALSE)&lt;-3),"",'Total-corrected counts'!R22),"")</f>
        <v/>
      </c>
      <c r="S22" t="str">
        <f>IFERROR(IF(OR(HLOOKUP($A22,'Z-scores'!$C$2:$SK$20,5,FALSE)&gt;3,HLOOKUP($A22,'Z-scores'!$C$2:$SK$20,5,FALSE)&lt;-3),"",'Total-corrected counts'!S22),"")</f>
        <v/>
      </c>
      <c r="T22" t="str">
        <f>IFERROR(IF(OR(HLOOKUP($A22,'Z-scores'!$C$2:$SK$20,5,FALSE)&gt;3,HLOOKUP($A22,'Z-scores'!$C$2:$SK$20,5,FALSE)&lt;-3),"",'Total-corrected counts'!T22),"")</f>
        <v/>
      </c>
      <c r="U22">
        <f t="shared" si="0"/>
        <v>0</v>
      </c>
      <c r="V22">
        <f>SUMIFS(Tabel132[Cluster],Tabel132[ID],'Total-corrected counts Z&lt;3'!A22)</f>
        <v>0</v>
      </c>
      <c r="W22" t="str">
        <f t="shared" si="1"/>
        <v/>
      </c>
      <c r="X22" t="str">
        <f t="shared" si="2"/>
        <v/>
      </c>
      <c r="Y22" t="str">
        <f t="shared" si="3"/>
        <v/>
      </c>
    </row>
    <row r="23" spans="1:25" x14ac:dyDescent="0.25">
      <c r="A23">
        <v>22</v>
      </c>
      <c r="B23" t="s">
        <v>519</v>
      </c>
      <c r="C23">
        <v>27300</v>
      </c>
      <c r="D23">
        <v>315</v>
      </c>
      <c r="E23" t="str">
        <f>IFERROR(IF(OR(HLOOKUP($A23,'Z-scores'!$C$2:$SK$20,5,FALSE)&gt;3,HLOOKUP($A23,'Z-scores'!$C$2:$SK$20,5,FALSE)&lt;-3),"",'Total-corrected counts'!E23),"")</f>
        <v/>
      </c>
      <c r="F23" t="str">
        <f>IFERROR(IF(OR(HLOOKUP($A23,'Z-scores'!$C$2:$SK$20,5,FALSE)&gt;3,HLOOKUP($A23,'Z-scores'!$C$2:$SK$20,5,FALSE)&lt;-3),"",'Total-corrected counts'!F23),"")</f>
        <v/>
      </c>
      <c r="G23" t="str">
        <f>IFERROR(IF(OR(HLOOKUP($A23,'Z-scores'!$C$2:$SK$20,5,FALSE)&gt;3,HLOOKUP($A23,'Z-scores'!$C$2:$SK$20,5,FALSE)&lt;-3),"",'Total-corrected counts'!G23),"")</f>
        <v/>
      </c>
      <c r="H23" t="str">
        <f>IFERROR(IF(OR(HLOOKUP($A23,'Z-scores'!$C$2:$SK$20,5,FALSE)&gt;3,HLOOKUP($A23,'Z-scores'!$C$2:$SK$20,5,FALSE)&lt;-3),"",'Total-corrected counts'!H23),"")</f>
        <v/>
      </c>
      <c r="I23" t="str">
        <f>IFERROR(IF(OR(HLOOKUP($A23,'Z-scores'!$C$2:$SK$20,5,FALSE)&gt;3,HLOOKUP($A23,'Z-scores'!$C$2:$SK$20,5,FALSE)&lt;-3),"",'Total-corrected counts'!I23),"")</f>
        <v/>
      </c>
      <c r="J23" t="str">
        <f>IFERROR(IF(OR(HLOOKUP($A23,'Z-scores'!$C$2:$SK$20,5,FALSE)&gt;3,HLOOKUP($A23,'Z-scores'!$C$2:$SK$20,5,FALSE)&lt;-3),"",'Total-corrected counts'!J23),"")</f>
        <v/>
      </c>
      <c r="K23" t="str">
        <f>IFERROR(IF(OR(HLOOKUP($A23,'Z-scores'!$C$2:$SK$20,5,FALSE)&gt;3,HLOOKUP($A23,'Z-scores'!$C$2:$SK$20,5,FALSE)&lt;-3),"",'Total-corrected counts'!K23),"")</f>
        <v/>
      </c>
      <c r="L23" t="str">
        <f>IFERROR(IF(OR(HLOOKUP($A23,'Z-scores'!$C$2:$SK$20,5,FALSE)&gt;3,HLOOKUP($A23,'Z-scores'!$C$2:$SK$20,5,FALSE)&lt;-3),"",'Total-corrected counts'!L23),"")</f>
        <v/>
      </c>
      <c r="M23" t="str">
        <f>IFERROR(IF(OR(HLOOKUP($A23,'Z-scores'!$C$2:$SK$20,5,FALSE)&gt;3,HLOOKUP($A23,'Z-scores'!$C$2:$SK$20,5,FALSE)&lt;-3),"",'Total-corrected counts'!M23),"")</f>
        <v/>
      </c>
      <c r="N23" t="str">
        <f>IFERROR(IF(OR(HLOOKUP($A23,'Z-scores'!$C$2:$SK$20,5,FALSE)&gt;3,HLOOKUP($A23,'Z-scores'!$C$2:$SK$20,5,FALSE)&lt;-3),"",'Total-corrected counts'!N23),"")</f>
        <v/>
      </c>
      <c r="O23" t="str">
        <f>IFERROR(IF(OR(HLOOKUP($A23,'Z-scores'!$C$2:$SK$20,5,FALSE)&gt;3,HLOOKUP($A23,'Z-scores'!$C$2:$SK$20,5,FALSE)&lt;-3),"",'Total-corrected counts'!O23),"")</f>
        <v/>
      </c>
      <c r="P23" t="str">
        <f>IFERROR(IF(OR(HLOOKUP($A23,'Z-scores'!$C$2:$SK$20,5,FALSE)&gt;3,HLOOKUP($A23,'Z-scores'!$C$2:$SK$20,5,FALSE)&lt;-3),"",'Total-corrected counts'!P23),"")</f>
        <v/>
      </c>
      <c r="Q23" t="str">
        <f>IFERROR(IF(OR(HLOOKUP($A23,'Z-scores'!$C$2:$SK$20,5,FALSE)&gt;3,HLOOKUP($A23,'Z-scores'!$C$2:$SK$20,5,FALSE)&lt;-3),"",'Total-corrected counts'!Q23),"")</f>
        <v/>
      </c>
      <c r="R23" t="str">
        <f>IFERROR(IF(OR(HLOOKUP($A23,'Z-scores'!$C$2:$SK$20,5,FALSE)&gt;3,HLOOKUP($A23,'Z-scores'!$C$2:$SK$20,5,FALSE)&lt;-3),"",'Total-corrected counts'!R23),"")</f>
        <v/>
      </c>
      <c r="S23" t="str">
        <f>IFERROR(IF(OR(HLOOKUP($A23,'Z-scores'!$C$2:$SK$20,5,FALSE)&gt;3,HLOOKUP($A23,'Z-scores'!$C$2:$SK$20,5,FALSE)&lt;-3),"",'Total-corrected counts'!S23),"")</f>
        <v/>
      </c>
      <c r="T23" t="str">
        <f>IFERROR(IF(OR(HLOOKUP($A23,'Z-scores'!$C$2:$SK$20,5,FALSE)&gt;3,HLOOKUP($A23,'Z-scores'!$C$2:$SK$20,5,FALSE)&lt;-3),"",'Total-corrected counts'!T23),"")</f>
        <v/>
      </c>
      <c r="U23">
        <f t="shared" si="0"/>
        <v>0</v>
      </c>
      <c r="V23">
        <f>SUMIFS(Tabel132[Cluster],Tabel132[ID],'Total-corrected counts Z&lt;3'!A23)</f>
        <v>0</v>
      </c>
      <c r="W23" t="str">
        <f t="shared" si="1"/>
        <v/>
      </c>
      <c r="X23" t="str">
        <f t="shared" si="2"/>
        <v/>
      </c>
      <c r="Y23" t="str">
        <f t="shared" si="3"/>
        <v/>
      </c>
    </row>
    <row r="24" spans="1:25" x14ac:dyDescent="0.25">
      <c r="A24">
        <v>23</v>
      </c>
      <c r="B24" t="s">
        <v>15</v>
      </c>
      <c r="C24">
        <v>50100</v>
      </c>
      <c r="D24">
        <v>278</v>
      </c>
      <c r="E24">
        <f>IFERROR(IF(OR(HLOOKUP($A24,'Z-scores'!$C$2:$SK$20,5,FALSE)&gt;3,HLOOKUP($A24,'Z-scores'!$C$2:$SK$20,5,FALSE)&lt;-3),"",'Total-corrected counts'!E24),"")</f>
        <v>18.900220213574965</v>
      </c>
      <c r="F24">
        <f>IFERROR(IF(OR(HLOOKUP($A24,'Z-scores'!$C$2:$SK$20,5,FALSE)&gt;3,HLOOKUP($A24,'Z-scores'!$C$2:$SK$20,5,FALSE)&lt;-3),"",'Total-corrected counts'!F24),"")</f>
        <v>17.753828995685726</v>
      </c>
      <c r="G24">
        <f>IFERROR(IF(OR(HLOOKUP($A24,'Z-scores'!$C$2:$SK$20,5,FALSE)&gt;3,HLOOKUP($A24,'Z-scores'!$C$2:$SK$20,5,FALSE)&lt;-3),"",'Total-corrected counts'!G24),"")</f>
        <v>22.607684033936817</v>
      </c>
      <c r="H24">
        <f>IFERROR(IF(OR(HLOOKUP($A24,'Z-scores'!$C$2:$SK$20,5,FALSE)&gt;3,HLOOKUP($A24,'Z-scores'!$C$2:$SK$20,5,FALSE)&lt;-3),"",'Total-corrected counts'!H24),"")</f>
        <v>18.685613645685059</v>
      </c>
      <c r="I24">
        <f>IFERROR(IF(OR(HLOOKUP($A24,'Z-scores'!$C$2:$SK$20,5,FALSE)&gt;3,HLOOKUP($A24,'Z-scores'!$C$2:$SK$20,5,FALSE)&lt;-3),"",'Total-corrected counts'!I24),"")</f>
        <v>20.230373021067159</v>
      </c>
      <c r="J24">
        <f>IFERROR(IF(OR(HLOOKUP($A24,'Z-scores'!$C$2:$SK$20,5,FALSE)&gt;3,HLOOKUP($A24,'Z-scores'!$C$2:$SK$20,5,FALSE)&lt;-3),"",'Total-corrected counts'!J24),"")</f>
        <v>11.057192083840695</v>
      </c>
      <c r="K24">
        <f>IFERROR(IF(OR(HLOOKUP($A24,'Z-scores'!$C$2:$SK$20,5,FALSE)&gt;3,HLOOKUP($A24,'Z-scores'!$C$2:$SK$20,5,FALSE)&lt;-3),"",'Total-corrected counts'!K24),"")</f>
        <v>17.951447229137528</v>
      </c>
      <c r="L24">
        <f>IFERROR(IF(OR(HLOOKUP($A24,'Z-scores'!$C$2:$SK$20,5,FALSE)&gt;3,HLOOKUP($A24,'Z-scores'!$C$2:$SK$20,5,FALSE)&lt;-3),"",'Total-corrected counts'!L24),"")</f>
        <v>14.197935363780545</v>
      </c>
      <c r="M24">
        <f>IFERROR(IF(OR(HLOOKUP($A24,'Z-scores'!$C$2:$SK$20,5,FALSE)&gt;3,HLOOKUP($A24,'Z-scores'!$C$2:$SK$20,5,FALSE)&lt;-3),"",'Total-corrected counts'!M24),"")</f>
        <v>9.3687156505290048</v>
      </c>
      <c r="N24">
        <f>IFERROR(IF(OR(HLOOKUP($A24,'Z-scores'!$C$2:$SK$20,5,FALSE)&gt;3,HLOOKUP($A24,'Z-scores'!$C$2:$SK$20,5,FALSE)&lt;-3),"",'Total-corrected counts'!N24),"")</f>
        <v>5.6367222656017262</v>
      </c>
      <c r="O24">
        <f>IFERROR(IF(OR(HLOOKUP($A24,'Z-scores'!$C$2:$SK$20,5,FALSE)&gt;3,HLOOKUP($A24,'Z-scores'!$C$2:$SK$20,5,FALSE)&lt;-3),"",'Total-corrected counts'!O24),"")</f>
        <v>14.120734490402409</v>
      </c>
      <c r="P24">
        <f>IFERROR(IF(OR(HLOOKUP($A24,'Z-scores'!$C$2:$SK$20,5,FALSE)&gt;3,HLOOKUP($A24,'Z-scores'!$C$2:$SK$20,5,FALSE)&lt;-3),"",'Total-corrected counts'!P24),"")</f>
        <v>7.2357927895872267</v>
      </c>
      <c r="Q24">
        <f>IFERROR(IF(OR(HLOOKUP($A24,'Z-scores'!$C$2:$SK$20,5,FALSE)&gt;3,HLOOKUP($A24,'Z-scores'!$C$2:$SK$20,5,FALSE)&lt;-3),"",'Total-corrected counts'!Q24),"")</f>
        <v>18.999514578301699</v>
      </c>
      <c r="R24">
        <f>IFERROR(IF(OR(HLOOKUP($A24,'Z-scores'!$C$2:$SK$20,5,FALSE)&gt;3,HLOOKUP($A24,'Z-scores'!$C$2:$SK$20,5,FALSE)&lt;-3),"",'Total-corrected counts'!R24),"")</f>
        <v>22.139243568141467</v>
      </c>
      <c r="S24">
        <f>IFERROR(IF(OR(HLOOKUP($A24,'Z-scores'!$C$2:$SK$20,5,FALSE)&gt;3,HLOOKUP($A24,'Z-scores'!$C$2:$SK$20,5,FALSE)&lt;-3),"",'Total-corrected counts'!S24),"")</f>
        <v>15.304085902179544</v>
      </c>
      <c r="T24">
        <f>IFERROR(IF(OR(HLOOKUP($A24,'Z-scores'!$C$2:$SK$20,5,FALSE)&gt;3,HLOOKUP($A24,'Z-scores'!$C$2:$SK$20,5,FALSE)&lt;-3),"",'Total-corrected counts'!T24),"")</f>
        <v>9.5904895108713824</v>
      </c>
      <c r="U24">
        <f t="shared" si="0"/>
        <v>1</v>
      </c>
      <c r="V24">
        <f>SUMIFS(Tabel132[Cluster],Tabel132[ID],'Total-corrected counts Z&lt;3'!A24)</f>
        <v>66</v>
      </c>
      <c r="W24">
        <f t="shared" si="1"/>
        <v>0.7092138952388054</v>
      </c>
      <c r="X24">
        <f t="shared" si="2"/>
        <v>15.638973250283922</v>
      </c>
      <c r="Y24">
        <f t="shared" si="3"/>
        <v>14.564976806580622</v>
      </c>
    </row>
    <row r="25" spans="1:25" x14ac:dyDescent="0.25">
      <c r="A25">
        <v>25</v>
      </c>
      <c r="B25" t="s">
        <v>520</v>
      </c>
      <c r="C25">
        <v>118500</v>
      </c>
      <c r="D25">
        <v>1040</v>
      </c>
      <c r="E25" t="str">
        <f>IFERROR(IF(OR(HLOOKUP($A25,'Z-scores'!$C$2:$SK$20,5,FALSE)&gt;3,HLOOKUP($A25,'Z-scores'!$C$2:$SK$20,5,FALSE)&lt;-3),"",'Total-corrected counts'!E25),"")</f>
        <v/>
      </c>
      <c r="F25" t="str">
        <f>IFERROR(IF(OR(HLOOKUP($A25,'Z-scores'!$C$2:$SK$20,5,FALSE)&gt;3,HLOOKUP($A25,'Z-scores'!$C$2:$SK$20,5,FALSE)&lt;-3),"",'Total-corrected counts'!F25),"")</f>
        <v/>
      </c>
      <c r="G25" t="str">
        <f>IFERROR(IF(OR(HLOOKUP($A25,'Z-scores'!$C$2:$SK$20,5,FALSE)&gt;3,HLOOKUP($A25,'Z-scores'!$C$2:$SK$20,5,FALSE)&lt;-3),"",'Total-corrected counts'!G25),"")</f>
        <v/>
      </c>
      <c r="H25" t="str">
        <f>IFERROR(IF(OR(HLOOKUP($A25,'Z-scores'!$C$2:$SK$20,5,FALSE)&gt;3,HLOOKUP($A25,'Z-scores'!$C$2:$SK$20,5,FALSE)&lt;-3),"",'Total-corrected counts'!H25),"")</f>
        <v/>
      </c>
      <c r="I25" t="str">
        <f>IFERROR(IF(OR(HLOOKUP($A25,'Z-scores'!$C$2:$SK$20,5,FALSE)&gt;3,HLOOKUP($A25,'Z-scores'!$C$2:$SK$20,5,FALSE)&lt;-3),"",'Total-corrected counts'!I25),"")</f>
        <v/>
      </c>
      <c r="J25" t="str">
        <f>IFERROR(IF(OR(HLOOKUP($A25,'Z-scores'!$C$2:$SK$20,5,FALSE)&gt;3,HLOOKUP($A25,'Z-scores'!$C$2:$SK$20,5,FALSE)&lt;-3),"",'Total-corrected counts'!J25),"")</f>
        <v/>
      </c>
      <c r="K25" t="str">
        <f>IFERROR(IF(OR(HLOOKUP($A25,'Z-scores'!$C$2:$SK$20,5,FALSE)&gt;3,HLOOKUP($A25,'Z-scores'!$C$2:$SK$20,5,FALSE)&lt;-3),"",'Total-corrected counts'!K25),"")</f>
        <v/>
      </c>
      <c r="L25" t="str">
        <f>IFERROR(IF(OR(HLOOKUP($A25,'Z-scores'!$C$2:$SK$20,5,FALSE)&gt;3,HLOOKUP($A25,'Z-scores'!$C$2:$SK$20,5,FALSE)&lt;-3),"",'Total-corrected counts'!L25),"")</f>
        <v/>
      </c>
      <c r="M25" t="str">
        <f>IFERROR(IF(OR(HLOOKUP($A25,'Z-scores'!$C$2:$SK$20,5,FALSE)&gt;3,HLOOKUP($A25,'Z-scores'!$C$2:$SK$20,5,FALSE)&lt;-3),"",'Total-corrected counts'!M25),"")</f>
        <v/>
      </c>
      <c r="N25" t="str">
        <f>IFERROR(IF(OR(HLOOKUP($A25,'Z-scores'!$C$2:$SK$20,5,FALSE)&gt;3,HLOOKUP($A25,'Z-scores'!$C$2:$SK$20,5,FALSE)&lt;-3),"",'Total-corrected counts'!N25),"")</f>
        <v/>
      </c>
      <c r="O25" t="str">
        <f>IFERROR(IF(OR(HLOOKUP($A25,'Z-scores'!$C$2:$SK$20,5,FALSE)&gt;3,HLOOKUP($A25,'Z-scores'!$C$2:$SK$20,5,FALSE)&lt;-3),"",'Total-corrected counts'!O25),"")</f>
        <v/>
      </c>
      <c r="P25" t="str">
        <f>IFERROR(IF(OR(HLOOKUP($A25,'Z-scores'!$C$2:$SK$20,5,FALSE)&gt;3,HLOOKUP($A25,'Z-scores'!$C$2:$SK$20,5,FALSE)&lt;-3),"",'Total-corrected counts'!P25),"")</f>
        <v/>
      </c>
      <c r="Q25" t="str">
        <f>IFERROR(IF(OR(HLOOKUP($A25,'Z-scores'!$C$2:$SK$20,5,FALSE)&gt;3,HLOOKUP($A25,'Z-scores'!$C$2:$SK$20,5,FALSE)&lt;-3),"",'Total-corrected counts'!Q25),"")</f>
        <v/>
      </c>
      <c r="R25" t="str">
        <f>IFERROR(IF(OR(HLOOKUP($A25,'Z-scores'!$C$2:$SK$20,5,FALSE)&gt;3,HLOOKUP($A25,'Z-scores'!$C$2:$SK$20,5,FALSE)&lt;-3),"",'Total-corrected counts'!R25),"")</f>
        <v/>
      </c>
      <c r="S25" t="str">
        <f>IFERROR(IF(OR(HLOOKUP($A25,'Z-scores'!$C$2:$SK$20,5,FALSE)&gt;3,HLOOKUP($A25,'Z-scores'!$C$2:$SK$20,5,FALSE)&lt;-3),"",'Total-corrected counts'!S25),"")</f>
        <v/>
      </c>
      <c r="T25" t="str">
        <f>IFERROR(IF(OR(HLOOKUP($A25,'Z-scores'!$C$2:$SK$20,5,FALSE)&gt;3,HLOOKUP($A25,'Z-scores'!$C$2:$SK$20,5,FALSE)&lt;-3),"",'Total-corrected counts'!T25),"")</f>
        <v/>
      </c>
      <c r="U25">
        <f t="shared" si="0"/>
        <v>0</v>
      </c>
      <c r="V25">
        <f>SUMIFS(Tabel132[Cluster],Tabel132[ID],'Total-corrected counts Z&lt;3'!A25)</f>
        <v>0</v>
      </c>
      <c r="W25" t="str">
        <f t="shared" si="1"/>
        <v/>
      </c>
      <c r="X25" t="str">
        <f t="shared" si="2"/>
        <v/>
      </c>
      <c r="Y25" t="str">
        <f t="shared" si="3"/>
        <v/>
      </c>
    </row>
    <row r="26" spans="1:25" x14ac:dyDescent="0.25">
      <c r="A26">
        <v>26</v>
      </c>
      <c r="B26" t="s">
        <v>16</v>
      </c>
      <c r="C26">
        <v>80800</v>
      </c>
      <c r="D26">
        <v>294</v>
      </c>
      <c r="E26">
        <f>IFERROR(IF(OR(HLOOKUP($A26,'Z-scores'!$C$2:$SK$20,5,FALSE)&gt;3,HLOOKUP($A26,'Z-scores'!$C$2:$SK$20,5,FALSE)&lt;-3),"",'Total-corrected counts'!E26),"")</f>
        <v>2.4027802892749301</v>
      </c>
      <c r="F26">
        <f>IFERROR(IF(OR(HLOOKUP($A26,'Z-scores'!$C$2:$SK$20,5,FALSE)&gt;3,HLOOKUP($A26,'Z-scores'!$C$2:$SK$20,5,FALSE)&lt;-3),"",'Total-corrected counts'!F26),"")</f>
        <v>45.49418680144467</v>
      </c>
      <c r="G26">
        <f>IFERROR(IF(OR(HLOOKUP($A26,'Z-scores'!$C$2:$SK$20,5,FALSE)&gt;3,HLOOKUP($A26,'Z-scores'!$C$2:$SK$20,5,FALSE)&lt;-3),"",'Total-corrected counts'!G26),"")</f>
        <v>27.998022385524735</v>
      </c>
      <c r="H26">
        <f>IFERROR(IF(OR(HLOOKUP($A26,'Z-scores'!$C$2:$SK$20,5,FALSE)&gt;3,HLOOKUP($A26,'Z-scores'!$C$2:$SK$20,5,FALSE)&lt;-3),"",'Total-corrected counts'!H26),"")</f>
        <v>3.9807956766146346</v>
      </c>
      <c r="I26">
        <f>IFERROR(IF(OR(HLOOKUP($A26,'Z-scores'!$C$2:$SK$20,5,FALSE)&gt;3,HLOOKUP($A26,'Z-scores'!$C$2:$SK$20,5,FALSE)&lt;-3),"",'Total-corrected counts'!I26),"")</f>
        <v>14.912514187991095</v>
      </c>
      <c r="J26">
        <f>IFERROR(IF(OR(HLOOKUP($A26,'Z-scores'!$C$2:$SK$20,5,FALSE)&gt;3,HLOOKUP($A26,'Z-scores'!$C$2:$SK$20,5,FALSE)&lt;-3),"",'Total-corrected counts'!J26),"")</f>
        <v>35.554230528386512</v>
      </c>
      <c r="K26">
        <f>IFERROR(IF(OR(HLOOKUP($A26,'Z-scores'!$C$2:$SK$20,5,FALSE)&gt;3,HLOOKUP($A26,'Z-scores'!$C$2:$SK$20,5,FALSE)&lt;-3),"",'Total-corrected counts'!K26),"")</f>
        <v>35.117042145728689</v>
      </c>
      <c r="L26">
        <f>IFERROR(IF(OR(HLOOKUP($A26,'Z-scores'!$C$2:$SK$20,5,FALSE)&gt;3,HLOOKUP($A26,'Z-scores'!$C$2:$SK$20,5,FALSE)&lt;-3),"",'Total-corrected counts'!L26),"")</f>
        <v>44.499978971046524</v>
      </c>
      <c r="M26">
        <f>IFERROR(IF(OR(HLOOKUP($A26,'Z-scores'!$C$2:$SK$20,5,FALSE)&gt;3,HLOOKUP($A26,'Z-scores'!$C$2:$SK$20,5,FALSE)&lt;-3),"",'Total-corrected counts'!M26),"")</f>
        <v>23.212932407998618</v>
      </c>
      <c r="N26">
        <f>IFERROR(IF(OR(HLOOKUP($A26,'Z-scores'!$C$2:$SK$20,5,FALSE)&gt;3,HLOOKUP($A26,'Z-scores'!$C$2:$SK$20,5,FALSE)&lt;-3),"",'Total-corrected counts'!N26),"")</f>
        <v>51.294956583911123</v>
      </c>
      <c r="O26">
        <f>IFERROR(IF(OR(HLOOKUP($A26,'Z-scores'!$C$2:$SK$20,5,FALSE)&gt;3,HLOOKUP($A26,'Z-scores'!$C$2:$SK$20,5,FALSE)&lt;-3),"",'Total-corrected counts'!O26),"")</f>
        <v>38.166656498323107</v>
      </c>
      <c r="P26">
        <f>IFERROR(IF(OR(HLOOKUP($A26,'Z-scores'!$C$2:$SK$20,5,FALSE)&gt;3,HLOOKUP($A26,'Z-scores'!$C$2:$SK$20,5,FALSE)&lt;-3),"",'Total-corrected counts'!P26),"")</f>
        <v>53.611551390799995</v>
      </c>
      <c r="Q26">
        <f>IFERROR(IF(OR(HLOOKUP($A26,'Z-scores'!$C$2:$SK$20,5,FALSE)&gt;3,HLOOKUP($A26,'Z-scores'!$C$2:$SK$20,5,FALSE)&lt;-3),"",'Total-corrected counts'!Q26),"")</f>
        <v>27.734124052322201</v>
      </c>
      <c r="R26">
        <f>IFERROR(IF(OR(HLOOKUP($A26,'Z-scores'!$C$2:$SK$20,5,FALSE)&gt;3,HLOOKUP($A26,'Z-scores'!$C$2:$SK$20,5,FALSE)&lt;-3),"",'Total-corrected counts'!R26),"")</f>
        <v>48.587191695241579</v>
      </c>
      <c r="S26">
        <f>IFERROR(IF(OR(HLOOKUP($A26,'Z-scores'!$C$2:$SK$20,5,FALSE)&gt;3,HLOOKUP($A26,'Z-scores'!$C$2:$SK$20,5,FALSE)&lt;-3),"",'Total-corrected counts'!S26),"")</f>
        <v>38.91416293217906</v>
      </c>
      <c r="T26">
        <f>IFERROR(IF(OR(HLOOKUP($A26,'Z-scores'!$C$2:$SK$20,5,FALSE)&gt;3,HLOOKUP($A26,'Z-scores'!$C$2:$SK$20,5,FALSE)&lt;-3),"",'Total-corrected counts'!T26),"")</f>
        <v>25.651999702387659</v>
      </c>
      <c r="U26">
        <f t="shared" si="0"/>
        <v>1</v>
      </c>
      <c r="V26">
        <f>SUMIFS(Tabel132[Cluster],Tabel132[ID],'Total-corrected counts Z&lt;3'!A26)</f>
        <v>89</v>
      </c>
      <c r="W26">
        <f t="shared" si="1"/>
        <v>0.21120901029117098</v>
      </c>
      <c r="X26">
        <f t="shared" si="2"/>
        <v>28.446743997792151</v>
      </c>
      <c r="Y26">
        <f t="shared" si="3"/>
        <v>38.777614378542268</v>
      </c>
    </row>
    <row r="27" spans="1:25" x14ac:dyDescent="0.25">
      <c r="A27">
        <v>27</v>
      </c>
      <c r="B27" t="s">
        <v>17</v>
      </c>
      <c r="C27">
        <v>69100</v>
      </c>
      <c r="D27">
        <v>1014</v>
      </c>
      <c r="E27">
        <f>IFERROR(IF(OR(HLOOKUP($A27,'Z-scores'!$C$2:$SK$20,5,FALSE)&gt;3,HLOOKUP($A27,'Z-scores'!$C$2:$SK$20,5,FALSE)&lt;-3),"",'Total-corrected counts'!E27),"")</f>
        <v>3.1508623999564027</v>
      </c>
      <c r="F27">
        <f>IFERROR(IF(OR(HLOOKUP($A27,'Z-scores'!$C$2:$SK$20,5,FALSE)&gt;3,HLOOKUP($A27,'Z-scores'!$C$2:$SK$20,5,FALSE)&lt;-3),"",'Total-corrected counts'!F27),"")</f>
        <v>2.5544737996452067</v>
      </c>
      <c r="G27">
        <f>IFERROR(IF(OR(HLOOKUP($A27,'Z-scores'!$C$2:$SK$20,5,FALSE)&gt;3,HLOOKUP($A27,'Z-scores'!$C$2:$SK$20,5,FALSE)&lt;-3),"",'Total-corrected counts'!G27),"")</f>
        <v>2.0133186483391858</v>
      </c>
      <c r="H27">
        <f>IFERROR(IF(OR(HLOOKUP($A27,'Z-scores'!$C$2:$SK$20,5,FALSE)&gt;3,HLOOKUP($A27,'Z-scores'!$C$2:$SK$20,5,FALSE)&lt;-3),"",'Total-corrected counts'!H27),"")</f>
        <v>2.641800767207894</v>
      </c>
      <c r="I27">
        <f>IFERROR(IF(OR(HLOOKUP($A27,'Z-scores'!$C$2:$SK$20,5,FALSE)&gt;3,HLOOKUP($A27,'Z-scores'!$C$2:$SK$20,5,FALSE)&lt;-3),"",'Total-corrected counts'!I27),"")</f>
        <v>1.7332280641136819</v>
      </c>
      <c r="J27">
        <f>IFERROR(IF(OR(HLOOKUP($A27,'Z-scores'!$C$2:$SK$20,5,FALSE)&gt;3,HLOOKUP($A27,'Z-scores'!$C$2:$SK$20,5,FALSE)&lt;-3),"",'Total-corrected counts'!J27),"")</f>
        <v>4.4001278731039042</v>
      </c>
      <c r="K27">
        <f>IFERROR(IF(OR(HLOOKUP($A27,'Z-scores'!$C$2:$SK$20,5,FALSE)&gt;3,HLOOKUP($A27,'Z-scores'!$C$2:$SK$20,5,FALSE)&lt;-3),"",'Total-corrected counts'!K27),"")</f>
        <v>2.6390562734766045</v>
      </c>
      <c r="L27">
        <f>IFERROR(IF(OR(HLOOKUP($A27,'Z-scores'!$C$2:$SK$20,5,FALSE)&gt;3,HLOOKUP($A27,'Z-scores'!$C$2:$SK$20,5,FALSE)&lt;-3),"",'Total-corrected counts'!L27),"")</f>
        <v>2.8762181530066657</v>
      </c>
      <c r="M27">
        <f>IFERROR(IF(OR(HLOOKUP($A27,'Z-scores'!$C$2:$SK$20,5,FALSE)&gt;3,HLOOKUP($A27,'Z-scores'!$C$2:$SK$20,5,FALSE)&lt;-3),"",'Total-corrected counts'!M27),"")</f>
        <v>0.63083253697829511</v>
      </c>
      <c r="N27">
        <f>IFERROR(IF(OR(HLOOKUP($A27,'Z-scores'!$C$2:$SK$20,5,FALSE)&gt;3,HLOOKUP($A27,'Z-scores'!$C$2:$SK$20,5,FALSE)&lt;-3),"",'Total-corrected counts'!N27),"")</f>
        <v>2.2656644433364379</v>
      </c>
      <c r="O27">
        <f>IFERROR(IF(OR(HLOOKUP($A27,'Z-scores'!$C$2:$SK$20,5,FALSE)&gt;3,HLOOKUP($A27,'Z-scores'!$C$2:$SK$20,5,FALSE)&lt;-3),"",'Total-corrected counts'!O27),"")</f>
        <v>2.944398613214779</v>
      </c>
      <c r="P27">
        <f>IFERROR(IF(OR(HLOOKUP($A27,'Z-scores'!$C$2:$SK$20,5,FALSE)&gt;3,HLOOKUP($A27,'Z-scores'!$C$2:$SK$20,5,FALSE)&lt;-3),"",'Total-corrected counts'!P27),"")</f>
        <v>3.0854137067015683</v>
      </c>
      <c r="Q27">
        <f>IFERROR(IF(OR(HLOOKUP($A27,'Z-scores'!$C$2:$SK$20,5,FALSE)&gt;3,HLOOKUP($A27,'Z-scores'!$C$2:$SK$20,5,FALSE)&lt;-3),"",'Total-corrected counts'!Q27),"")</f>
        <v>2.1911051069641867</v>
      </c>
      <c r="R27">
        <f>IFERROR(IF(OR(HLOOKUP($A27,'Z-scores'!$C$2:$SK$20,5,FALSE)&gt;3,HLOOKUP($A27,'Z-scores'!$C$2:$SK$20,5,FALSE)&lt;-3),"",'Total-corrected counts'!R27),"")</f>
        <v>1.7101294614222011</v>
      </c>
      <c r="S27">
        <f>IFERROR(IF(OR(HLOOKUP($A27,'Z-scores'!$C$2:$SK$20,5,FALSE)&gt;3,HLOOKUP($A27,'Z-scores'!$C$2:$SK$20,5,FALSE)&lt;-3),"",'Total-corrected counts'!S27),"")</f>
        <v>2.9724917124100112</v>
      </c>
      <c r="T27">
        <f>IFERROR(IF(OR(HLOOKUP($A27,'Z-scores'!$C$2:$SK$20,5,FALSE)&gt;3,HLOOKUP($A27,'Z-scores'!$C$2:$SK$20,5,FALSE)&lt;-3),"",'Total-corrected counts'!T27),"")</f>
        <v>1.843012219171013</v>
      </c>
      <c r="U27">
        <f t="shared" si="0"/>
        <v>1</v>
      </c>
      <c r="V27">
        <f>SUMIFS(Tabel132[Cluster],Tabel132[ID],'Total-corrected counts Z&lt;3'!A27)</f>
        <v>82</v>
      </c>
      <c r="W27">
        <f t="shared" si="1"/>
        <v>0.94255561969441792</v>
      </c>
      <c r="X27">
        <f t="shared" si="2"/>
        <v>2.4905582959164279</v>
      </c>
      <c r="Y27">
        <f t="shared" si="3"/>
        <v>2.4577584699806265</v>
      </c>
    </row>
    <row r="28" spans="1:25" x14ac:dyDescent="0.25">
      <c r="A28">
        <v>28</v>
      </c>
      <c r="B28" t="s">
        <v>521</v>
      </c>
      <c r="C28">
        <v>42400</v>
      </c>
      <c r="D28">
        <v>918</v>
      </c>
      <c r="E28" t="str">
        <f>IFERROR(IF(OR(HLOOKUP($A28,'Z-scores'!$C$2:$SK$20,5,FALSE)&gt;3,HLOOKUP($A28,'Z-scores'!$C$2:$SK$20,5,FALSE)&lt;-3),"",'Total-corrected counts'!E28),"")</f>
        <v/>
      </c>
      <c r="F28" t="str">
        <f>IFERROR(IF(OR(HLOOKUP($A28,'Z-scores'!$C$2:$SK$20,5,FALSE)&gt;3,HLOOKUP($A28,'Z-scores'!$C$2:$SK$20,5,FALSE)&lt;-3),"",'Total-corrected counts'!F28),"")</f>
        <v/>
      </c>
      <c r="G28" t="str">
        <f>IFERROR(IF(OR(HLOOKUP($A28,'Z-scores'!$C$2:$SK$20,5,FALSE)&gt;3,HLOOKUP($A28,'Z-scores'!$C$2:$SK$20,5,FALSE)&lt;-3),"",'Total-corrected counts'!G28),"")</f>
        <v/>
      </c>
      <c r="H28" t="str">
        <f>IFERROR(IF(OR(HLOOKUP($A28,'Z-scores'!$C$2:$SK$20,5,FALSE)&gt;3,HLOOKUP($A28,'Z-scores'!$C$2:$SK$20,5,FALSE)&lt;-3),"",'Total-corrected counts'!H28),"")</f>
        <v/>
      </c>
      <c r="I28" t="str">
        <f>IFERROR(IF(OR(HLOOKUP($A28,'Z-scores'!$C$2:$SK$20,5,FALSE)&gt;3,HLOOKUP($A28,'Z-scores'!$C$2:$SK$20,5,FALSE)&lt;-3),"",'Total-corrected counts'!I28),"")</f>
        <v/>
      </c>
      <c r="J28" t="str">
        <f>IFERROR(IF(OR(HLOOKUP($A28,'Z-scores'!$C$2:$SK$20,5,FALSE)&gt;3,HLOOKUP($A28,'Z-scores'!$C$2:$SK$20,5,FALSE)&lt;-3),"",'Total-corrected counts'!J28),"")</f>
        <v/>
      </c>
      <c r="K28" t="str">
        <f>IFERROR(IF(OR(HLOOKUP($A28,'Z-scores'!$C$2:$SK$20,5,FALSE)&gt;3,HLOOKUP($A28,'Z-scores'!$C$2:$SK$20,5,FALSE)&lt;-3),"",'Total-corrected counts'!K28),"")</f>
        <v/>
      </c>
      <c r="L28" t="str">
        <f>IFERROR(IF(OR(HLOOKUP($A28,'Z-scores'!$C$2:$SK$20,5,FALSE)&gt;3,HLOOKUP($A28,'Z-scores'!$C$2:$SK$20,5,FALSE)&lt;-3),"",'Total-corrected counts'!L28),"")</f>
        <v/>
      </c>
      <c r="M28" t="str">
        <f>IFERROR(IF(OR(HLOOKUP($A28,'Z-scores'!$C$2:$SK$20,5,FALSE)&gt;3,HLOOKUP($A28,'Z-scores'!$C$2:$SK$20,5,FALSE)&lt;-3),"",'Total-corrected counts'!M28),"")</f>
        <v/>
      </c>
      <c r="N28" t="str">
        <f>IFERROR(IF(OR(HLOOKUP($A28,'Z-scores'!$C$2:$SK$20,5,FALSE)&gt;3,HLOOKUP($A28,'Z-scores'!$C$2:$SK$20,5,FALSE)&lt;-3),"",'Total-corrected counts'!N28),"")</f>
        <v/>
      </c>
      <c r="O28" t="str">
        <f>IFERROR(IF(OR(HLOOKUP($A28,'Z-scores'!$C$2:$SK$20,5,FALSE)&gt;3,HLOOKUP($A28,'Z-scores'!$C$2:$SK$20,5,FALSE)&lt;-3),"",'Total-corrected counts'!O28),"")</f>
        <v/>
      </c>
      <c r="P28" t="str">
        <f>IFERROR(IF(OR(HLOOKUP($A28,'Z-scores'!$C$2:$SK$20,5,FALSE)&gt;3,HLOOKUP($A28,'Z-scores'!$C$2:$SK$20,5,FALSE)&lt;-3),"",'Total-corrected counts'!P28),"")</f>
        <v/>
      </c>
      <c r="Q28" t="str">
        <f>IFERROR(IF(OR(HLOOKUP($A28,'Z-scores'!$C$2:$SK$20,5,FALSE)&gt;3,HLOOKUP($A28,'Z-scores'!$C$2:$SK$20,5,FALSE)&lt;-3),"",'Total-corrected counts'!Q28),"")</f>
        <v/>
      </c>
      <c r="R28" t="str">
        <f>IFERROR(IF(OR(HLOOKUP($A28,'Z-scores'!$C$2:$SK$20,5,FALSE)&gt;3,HLOOKUP($A28,'Z-scores'!$C$2:$SK$20,5,FALSE)&lt;-3),"",'Total-corrected counts'!R28),"")</f>
        <v/>
      </c>
      <c r="S28" t="str">
        <f>IFERROR(IF(OR(HLOOKUP($A28,'Z-scores'!$C$2:$SK$20,5,FALSE)&gt;3,HLOOKUP($A28,'Z-scores'!$C$2:$SK$20,5,FALSE)&lt;-3),"",'Total-corrected counts'!S28),"")</f>
        <v/>
      </c>
      <c r="T28" t="str">
        <f>IFERROR(IF(OR(HLOOKUP($A28,'Z-scores'!$C$2:$SK$20,5,FALSE)&gt;3,HLOOKUP($A28,'Z-scores'!$C$2:$SK$20,5,FALSE)&lt;-3),"",'Total-corrected counts'!T28),"")</f>
        <v/>
      </c>
      <c r="U28">
        <f t="shared" si="0"/>
        <v>0</v>
      </c>
      <c r="V28">
        <f>SUMIFS(Tabel132[Cluster],Tabel132[ID],'Total-corrected counts Z&lt;3'!A28)</f>
        <v>54</v>
      </c>
      <c r="W28" t="str">
        <f t="shared" si="1"/>
        <v/>
      </c>
      <c r="X28" t="str">
        <f t="shared" si="2"/>
        <v/>
      </c>
      <c r="Y28" t="str">
        <f t="shared" si="3"/>
        <v/>
      </c>
    </row>
    <row r="29" spans="1:25" x14ac:dyDescent="0.25">
      <c r="A29">
        <v>29</v>
      </c>
      <c r="B29" t="s">
        <v>522</v>
      </c>
      <c r="C29">
        <v>103200</v>
      </c>
      <c r="D29">
        <v>871</v>
      </c>
      <c r="E29" t="str">
        <f>IFERROR(IF(OR(HLOOKUP($A29,'Z-scores'!$C$2:$SK$20,5,FALSE)&gt;3,HLOOKUP($A29,'Z-scores'!$C$2:$SK$20,5,FALSE)&lt;-3),"",'Total-corrected counts'!E29),"")</f>
        <v/>
      </c>
      <c r="F29" t="str">
        <f>IFERROR(IF(OR(HLOOKUP($A29,'Z-scores'!$C$2:$SK$20,5,FALSE)&gt;3,HLOOKUP($A29,'Z-scores'!$C$2:$SK$20,5,FALSE)&lt;-3),"",'Total-corrected counts'!F29),"")</f>
        <v/>
      </c>
      <c r="G29" t="str">
        <f>IFERROR(IF(OR(HLOOKUP($A29,'Z-scores'!$C$2:$SK$20,5,FALSE)&gt;3,HLOOKUP($A29,'Z-scores'!$C$2:$SK$20,5,FALSE)&lt;-3),"",'Total-corrected counts'!G29),"")</f>
        <v/>
      </c>
      <c r="H29" t="str">
        <f>IFERROR(IF(OR(HLOOKUP($A29,'Z-scores'!$C$2:$SK$20,5,FALSE)&gt;3,HLOOKUP($A29,'Z-scores'!$C$2:$SK$20,5,FALSE)&lt;-3),"",'Total-corrected counts'!H29),"")</f>
        <v/>
      </c>
      <c r="I29" t="str">
        <f>IFERROR(IF(OR(HLOOKUP($A29,'Z-scores'!$C$2:$SK$20,5,FALSE)&gt;3,HLOOKUP($A29,'Z-scores'!$C$2:$SK$20,5,FALSE)&lt;-3),"",'Total-corrected counts'!I29),"")</f>
        <v/>
      </c>
      <c r="J29" t="str">
        <f>IFERROR(IF(OR(HLOOKUP($A29,'Z-scores'!$C$2:$SK$20,5,FALSE)&gt;3,HLOOKUP($A29,'Z-scores'!$C$2:$SK$20,5,FALSE)&lt;-3),"",'Total-corrected counts'!J29),"")</f>
        <v/>
      </c>
      <c r="K29" t="str">
        <f>IFERROR(IF(OR(HLOOKUP($A29,'Z-scores'!$C$2:$SK$20,5,FALSE)&gt;3,HLOOKUP($A29,'Z-scores'!$C$2:$SK$20,5,FALSE)&lt;-3),"",'Total-corrected counts'!K29),"")</f>
        <v/>
      </c>
      <c r="L29" t="str">
        <f>IFERROR(IF(OR(HLOOKUP($A29,'Z-scores'!$C$2:$SK$20,5,FALSE)&gt;3,HLOOKUP($A29,'Z-scores'!$C$2:$SK$20,5,FALSE)&lt;-3),"",'Total-corrected counts'!L29),"")</f>
        <v/>
      </c>
      <c r="M29" t="str">
        <f>IFERROR(IF(OR(HLOOKUP($A29,'Z-scores'!$C$2:$SK$20,5,FALSE)&gt;3,HLOOKUP($A29,'Z-scores'!$C$2:$SK$20,5,FALSE)&lt;-3),"",'Total-corrected counts'!M29),"")</f>
        <v/>
      </c>
      <c r="N29" t="str">
        <f>IFERROR(IF(OR(HLOOKUP($A29,'Z-scores'!$C$2:$SK$20,5,FALSE)&gt;3,HLOOKUP($A29,'Z-scores'!$C$2:$SK$20,5,FALSE)&lt;-3),"",'Total-corrected counts'!N29),"")</f>
        <v/>
      </c>
      <c r="O29" t="str">
        <f>IFERROR(IF(OR(HLOOKUP($A29,'Z-scores'!$C$2:$SK$20,5,FALSE)&gt;3,HLOOKUP($A29,'Z-scores'!$C$2:$SK$20,5,FALSE)&lt;-3),"",'Total-corrected counts'!O29),"")</f>
        <v/>
      </c>
      <c r="P29" t="str">
        <f>IFERROR(IF(OR(HLOOKUP($A29,'Z-scores'!$C$2:$SK$20,5,FALSE)&gt;3,HLOOKUP($A29,'Z-scores'!$C$2:$SK$20,5,FALSE)&lt;-3),"",'Total-corrected counts'!P29),"")</f>
        <v/>
      </c>
      <c r="Q29" t="str">
        <f>IFERROR(IF(OR(HLOOKUP($A29,'Z-scores'!$C$2:$SK$20,5,FALSE)&gt;3,HLOOKUP($A29,'Z-scores'!$C$2:$SK$20,5,FALSE)&lt;-3),"",'Total-corrected counts'!Q29),"")</f>
        <v/>
      </c>
      <c r="R29" t="str">
        <f>IFERROR(IF(OR(HLOOKUP($A29,'Z-scores'!$C$2:$SK$20,5,FALSE)&gt;3,HLOOKUP($A29,'Z-scores'!$C$2:$SK$20,5,FALSE)&lt;-3),"",'Total-corrected counts'!R29),"")</f>
        <v/>
      </c>
      <c r="S29" t="str">
        <f>IFERROR(IF(OR(HLOOKUP($A29,'Z-scores'!$C$2:$SK$20,5,FALSE)&gt;3,HLOOKUP($A29,'Z-scores'!$C$2:$SK$20,5,FALSE)&lt;-3),"",'Total-corrected counts'!S29),"")</f>
        <v/>
      </c>
      <c r="T29" t="str">
        <f>IFERROR(IF(OR(HLOOKUP($A29,'Z-scores'!$C$2:$SK$20,5,FALSE)&gt;3,HLOOKUP($A29,'Z-scores'!$C$2:$SK$20,5,FALSE)&lt;-3),"",'Total-corrected counts'!T29),"")</f>
        <v/>
      </c>
      <c r="U29">
        <f t="shared" si="0"/>
        <v>0</v>
      </c>
      <c r="V29">
        <f>SUMIFS(Tabel132[Cluster],Tabel132[ID],'Total-corrected counts Z&lt;3'!A29)</f>
        <v>0</v>
      </c>
      <c r="W29" t="str">
        <f t="shared" si="1"/>
        <v/>
      </c>
      <c r="X29" t="str">
        <f t="shared" si="2"/>
        <v/>
      </c>
      <c r="Y29" t="str">
        <f t="shared" si="3"/>
        <v/>
      </c>
    </row>
    <row r="30" spans="1:25" x14ac:dyDescent="0.25">
      <c r="A30">
        <v>30</v>
      </c>
      <c r="B30" t="s">
        <v>523</v>
      </c>
      <c r="C30">
        <v>71600</v>
      </c>
      <c r="D30">
        <v>157</v>
      </c>
      <c r="E30" t="str">
        <f>IFERROR(IF(OR(HLOOKUP($A30,'Z-scores'!$C$2:$SK$20,5,FALSE)&gt;3,HLOOKUP($A30,'Z-scores'!$C$2:$SK$20,5,FALSE)&lt;-3),"",'Total-corrected counts'!E30),"")</f>
        <v/>
      </c>
      <c r="F30" t="str">
        <f>IFERROR(IF(OR(HLOOKUP($A30,'Z-scores'!$C$2:$SK$20,5,FALSE)&gt;3,HLOOKUP($A30,'Z-scores'!$C$2:$SK$20,5,FALSE)&lt;-3),"",'Total-corrected counts'!F30),"")</f>
        <v/>
      </c>
      <c r="G30" t="str">
        <f>IFERROR(IF(OR(HLOOKUP($A30,'Z-scores'!$C$2:$SK$20,5,FALSE)&gt;3,HLOOKUP($A30,'Z-scores'!$C$2:$SK$20,5,FALSE)&lt;-3),"",'Total-corrected counts'!G30),"")</f>
        <v/>
      </c>
      <c r="H30" t="str">
        <f>IFERROR(IF(OR(HLOOKUP($A30,'Z-scores'!$C$2:$SK$20,5,FALSE)&gt;3,HLOOKUP($A30,'Z-scores'!$C$2:$SK$20,5,FALSE)&lt;-3),"",'Total-corrected counts'!H30),"")</f>
        <v/>
      </c>
      <c r="I30" t="str">
        <f>IFERROR(IF(OR(HLOOKUP($A30,'Z-scores'!$C$2:$SK$20,5,FALSE)&gt;3,HLOOKUP($A30,'Z-scores'!$C$2:$SK$20,5,FALSE)&lt;-3),"",'Total-corrected counts'!I30),"")</f>
        <v/>
      </c>
      <c r="J30" t="str">
        <f>IFERROR(IF(OR(HLOOKUP($A30,'Z-scores'!$C$2:$SK$20,5,FALSE)&gt;3,HLOOKUP($A30,'Z-scores'!$C$2:$SK$20,5,FALSE)&lt;-3),"",'Total-corrected counts'!J30),"")</f>
        <v/>
      </c>
      <c r="K30" t="str">
        <f>IFERROR(IF(OR(HLOOKUP($A30,'Z-scores'!$C$2:$SK$20,5,FALSE)&gt;3,HLOOKUP($A30,'Z-scores'!$C$2:$SK$20,5,FALSE)&lt;-3),"",'Total-corrected counts'!K30),"")</f>
        <v/>
      </c>
      <c r="L30" t="str">
        <f>IFERROR(IF(OR(HLOOKUP($A30,'Z-scores'!$C$2:$SK$20,5,FALSE)&gt;3,HLOOKUP($A30,'Z-scores'!$C$2:$SK$20,5,FALSE)&lt;-3),"",'Total-corrected counts'!L30),"")</f>
        <v/>
      </c>
      <c r="M30" t="str">
        <f>IFERROR(IF(OR(HLOOKUP($A30,'Z-scores'!$C$2:$SK$20,5,FALSE)&gt;3,HLOOKUP($A30,'Z-scores'!$C$2:$SK$20,5,FALSE)&lt;-3),"",'Total-corrected counts'!M30),"")</f>
        <v/>
      </c>
      <c r="N30" t="str">
        <f>IFERROR(IF(OR(HLOOKUP($A30,'Z-scores'!$C$2:$SK$20,5,FALSE)&gt;3,HLOOKUP($A30,'Z-scores'!$C$2:$SK$20,5,FALSE)&lt;-3),"",'Total-corrected counts'!N30),"")</f>
        <v/>
      </c>
      <c r="O30" t="str">
        <f>IFERROR(IF(OR(HLOOKUP($A30,'Z-scores'!$C$2:$SK$20,5,FALSE)&gt;3,HLOOKUP($A30,'Z-scores'!$C$2:$SK$20,5,FALSE)&lt;-3),"",'Total-corrected counts'!O30),"")</f>
        <v/>
      </c>
      <c r="P30" t="str">
        <f>IFERROR(IF(OR(HLOOKUP($A30,'Z-scores'!$C$2:$SK$20,5,FALSE)&gt;3,HLOOKUP($A30,'Z-scores'!$C$2:$SK$20,5,FALSE)&lt;-3),"",'Total-corrected counts'!P30),"")</f>
        <v/>
      </c>
      <c r="Q30" t="str">
        <f>IFERROR(IF(OR(HLOOKUP($A30,'Z-scores'!$C$2:$SK$20,5,FALSE)&gt;3,HLOOKUP($A30,'Z-scores'!$C$2:$SK$20,5,FALSE)&lt;-3),"",'Total-corrected counts'!Q30),"")</f>
        <v/>
      </c>
      <c r="R30" t="str">
        <f>IFERROR(IF(OR(HLOOKUP($A30,'Z-scores'!$C$2:$SK$20,5,FALSE)&gt;3,HLOOKUP($A30,'Z-scores'!$C$2:$SK$20,5,FALSE)&lt;-3),"",'Total-corrected counts'!R30),"")</f>
        <v/>
      </c>
      <c r="S30" t="str">
        <f>IFERROR(IF(OR(HLOOKUP($A30,'Z-scores'!$C$2:$SK$20,5,FALSE)&gt;3,HLOOKUP($A30,'Z-scores'!$C$2:$SK$20,5,FALSE)&lt;-3),"",'Total-corrected counts'!S30),"")</f>
        <v/>
      </c>
      <c r="T30" t="str">
        <f>IFERROR(IF(OR(HLOOKUP($A30,'Z-scores'!$C$2:$SK$20,5,FALSE)&gt;3,HLOOKUP($A30,'Z-scores'!$C$2:$SK$20,5,FALSE)&lt;-3),"",'Total-corrected counts'!T30),"")</f>
        <v/>
      </c>
      <c r="U30">
        <f t="shared" si="0"/>
        <v>0</v>
      </c>
      <c r="V30">
        <f>SUMIFS(Tabel132[Cluster],Tabel132[ID],'Total-corrected counts Z&lt;3'!A30)</f>
        <v>83</v>
      </c>
      <c r="W30" t="str">
        <f t="shared" si="1"/>
        <v/>
      </c>
      <c r="X30" t="str">
        <f t="shared" si="2"/>
        <v/>
      </c>
      <c r="Y30" t="str">
        <f t="shared" si="3"/>
        <v/>
      </c>
    </row>
    <row r="31" spans="1:25" x14ac:dyDescent="0.25">
      <c r="A31">
        <v>31</v>
      </c>
      <c r="B31" t="s">
        <v>18</v>
      </c>
      <c r="C31">
        <v>18300</v>
      </c>
      <c r="D31">
        <v>315</v>
      </c>
      <c r="E31" t="str">
        <f>IFERROR(IF(OR(HLOOKUP($A31,'Z-scores'!$C$2:$SK$20,5,FALSE)&gt;3,HLOOKUP($A31,'Z-scores'!$C$2:$SK$20,5,FALSE)&lt;-3),"",'Total-corrected counts'!E31),"")</f>
        <v/>
      </c>
      <c r="F31" t="str">
        <f>IFERROR(IF(OR(HLOOKUP($A31,'Z-scores'!$C$2:$SK$20,5,FALSE)&gt;3,HLOOKUP($A31,'Z-scores'!$C$2:$SK$20,5,FALSE)&lt;-3),"",'Total-corrected counts'!F31),"")</f>
        <v/>
      </c>
      <c r="G31" t="str">
        <f>IFERROR(IF(OR(HLOOKUP($A31,'Z-scores'!$C$2:$SK$20,5,FALSE)&gt;3,HLOOKUP($A31,'Z-scores'!$C$2:$SK$20,5,FALSE)&lt;-3),"",'Total-corrected counts'!G31),"")</f>
        <v/>
      </c>
      <c r="H31" t="str">
        <f>IFERROR(IF(OR(HLOOKUP($A31,'Z-scores'!$C$2:$SK$20,5,FALSE)&gt;3,HLOOKUP($A31,'Z-scores'!$C$2:$SK$20,5,FALSE)&lt;-3),"",'Total-corrected counts'!H31),"")</f>
        <v/>
      </c>
      <c r="I31" t="str">
        <f>IFERROR(IF(OR(HLOOKUP($A31,'Z-scores'!$C$2:$SK$20,5,FALSE)&gt;3,HLOOKUP($A31,'Z-scores'!$C$2:$SK$20,5,FALSE)&lt;-3),"",'Total-corrected counts'!I31),"")</f>
        <v/>
      </c>
      <c r="J31" t="str">
        <f>IFERROR(IF(OR(HLOOKUP($A31,'Z-scores'!$C$2:$SK$20,5,FALSE)&gt;3,HLOOKUP($A31,'Z-scores'!$C$2:$SK$20,5,FALSE)&lt;-3),"",'Total-corrected counts'!J31),"")</f>
        <v/>
      </c>
      <c r="K31" t="str">
        <f>IFERROR(IF(OR(HLOOKUP($A31,'Z-scores'!$C$2:$SK$20,5,FALSE)&gt;3,HLOOKUP($A31,'Z-scores'!$C$2:$SK$20,5,FALSE)&lt;-3),"",'Total-corrected counts'!K31),"")</f>
        <v/>
      </c>
      <c r="L31" t="str">
        <f>IFERROR(IF(OR(HLOOKUP($A31,'Z-scores'!$C$2:$SK$20,5,FALSE)&gt;3,HLOOKUP($A31,'Z-scores'!$C$2:$SK$20,5,FALSE)&lt;-3),"",'Total-corrected counts'!L31),"")</f>
        <v/>
      </c>
      <c r="M31" t="str">
        <f>IFERROR(IF(OR(HLOOKUP($A31,'Z-scores'!$C$2:$SK$20,5,FALSE)&gt;3,HLOOKUP($A31,'Z-scores'!$C$2:$SK$20,5,FALSE)&lt;-3),"",'Total-corrected counts'!M31),"")</f>
        <v/>
      </c>
      <c r="N31" t="str">
        <f>IFERROR(IF(OR(HLOOKUP($A31,'Z-scores'!$C$2:$SK$20,5,FALSE)&gt;3,HLOOKUP($A31,'Z-scores'!$C$2:$SK$20,5,FALSE)&lt;-3),"",'Total-corrected counts'!N31),"")</f>
        <v/>
      </c>
      <c r="O31" t="str">
        <f>IFERROR(IF(OR(HLOOKUP($A31,'Z-scores'!$C$2:$SK$20,5,FALSE)&gt;3,HLOOKUP($A31,'Z-scores'!$C$2:$SK$20,5,FALSE)&lt;-3),"",'Total-corrected counts'!O31),"")</f>
        <v/>
      </c>
      <c r="P31" t="str">
        <f>IFERROR(IF(OR(HLOOKUP($A31,'Z-scores'!$C$2:$SK$20,5,FALSE)&gt;3,HLOOKUP($A31,'Z-scores'!$C$2:$SK$20,5,FALSE)&lt;-3),"",'Total-corrected counts'!P31),"")</f>
        <v/>
      </c>
      <c r="Q31" t="str">
        <f>IFERROR(IF(OR(HLOOKUP($A31,'Z-scores'!$C$2:$SK$20,5,FALSE)&gt;3,HLOOKUP($A31,'Z-scores'!$C$2:$SK$20,5,FALSE)&lt;-3),"",'Total-corrected counts'!Q31),"")</f>
        <v/>
      </c>
      <c r="R31" t="str">
        <f>IFERROR(IF(OR(HLOOKUP($A31,'Z-scores'!$C$2:$SK$20,5,FALSE)&gt;3,HLOOKUP($A31,'Z-scores'!$C$2:$SK$20,5,FALSE)&lt;-3),"",'Total-corrected counts'!R31),"")</f>
        <v/>
      </c>
      <c r="S31" t="str">
        <f>IFERROR(IF(OR(HLOOKUP($A31,'Z-scores'!$C$2:$SK$20,5,FALSE)&gt;3,HLOOKUP($A31,'Z-scores'!$C$2:$SK$20,5,FALSE)&lt;-3),"",'Total-corrected counts'!S31),"")</f>
        <v/>
      </c>
      <c r="T31" t="str">
        <f>IFERROR(IF(OR(HLOOKUP($A31,'Z-scores'!$C$2:$SK$20,5,FALSE)&gt;3,HLOOKUP($A31,'Z-scores'!$C$2:$SK$20,5,FALSE)&lt;-3),"",'Total-corrected counts'!T31),"")</f>
        <v/>
      </c>
      <c r="U31">
        <f t="shared" si="0"/>
        <v>0</v>
      </c>
      <c r="V31">
        <f>SUMIFS(Tabel132[Cluster],Tabel132[ID],'Total-corrected counts Z&lt;3'!A31)</f>
        <v>0</v>
      </c>
      <c r="W31" t="str">
        <f t="shared" si="1"/>
        <v/>
      </c>
      <c r="X31" t="str">
        <f t="shared" si="2"/>
        <v/>
      </c>
      <c r="Y31" t="str">
        <f t="shared" si="3"/>
        <v/>
      </c>
    </row>
    <row r="32" spans="1:25" x14ac:dyDescent="0.25">
      <c r="A32">
        <v>33</v>
      </c>
      <c r="B32" t="s">
        <v>19</v>
      </c>
      <c r="C32">
        <v>16700</v>
      </c>
      <c r="D32">
        <v>385</v>
      </c>
      <c r="E32">
        <f>IFERROR(IF(OR(HLOOKUP($A32,'Z-scores'!$C$2:$SK$20,5,FALSE)&gt;3,HLOOKUP($A32,'Z-scores'!$C$2:$SK$20,5,FALSE)&lt;-3),"",'Total-corrected counts'!E32),"")</f>
        <v>10.527645597338612</v>
      </c>
      <c r="F32">
        <f>IFERROR(IF(OR(HLOOKUP($A32,'Z-scores'!$C$2:$SK$20,5,FALSE)&gt;3,HLOOKUP($A32,'Z-scores'!$C$2:$SK$20,5,FALSE)&lt;-3),"",'Total-corrected counts'!F32),"")</f>
        <v>15.690418551240336</v>
      </c>
      <c r="G32">
        <f>IFERROR(IF(OR(HLOOKUP($A32,'Z-scores'!$C$2:$SK$20,5,FALSE)&gt;3,HLOOKUP($A32,'Z-scores'!$C$2:$SK$20,5,FALSE)&lt;-3),"",'Total-corrected counts'!G32),"")</f>
        <v>52.643819632435459</v>
      </c>
      <c r="H32">
        <f>IFERROR(IF(OR(HLOOKUP($A32,'Z-scores'!$C$2:$SK$20,5,FALSE)&gt;3,HLOOKUP($A32,'Z-scores'!$C$2:$SK$20,5,FALSE)&lt;-3),"",'Total-corrected counts'!H32),"")</f>
        <v>62.317546864821828</v>
      </c>
      <c r="I32">
        <f>IFERROR(IF(OR(HLOOKUP($A32,'Z-scores'!$C$2:$SK$20,5,FALSE)&gt;3,HLOOKUP($A32,'Z-scores'!$C$2:$SK$20,5,FALSE)&lt;-3),"",'Total-corrected counts'!I32),"")</f>
        <v>28.311267501804977</v>
      </c>
      <c r="J32">
        <f>IFERROR(IF(OR(HLOOKUP($A32,'Z-scores'!$C$2:$SK$20,5,FALSE)&gt;3,HLOOKUP($A32,'Z-scores'!$C$2:$SK$20,5,FALSE)&lt;-3),"",'Total-corrected counts'!J32),"")</f>
        <v>8.7822960406033026</v>
      </c>
      <c r="K32">
        <f>IFERROR(IF(OR(HLOOKUP($A32,'Z-scores'!$C$2:$SK$20,5,FALSE)&gt;3,HLOOKUP($A32,'Z-scores'!$C$2:$SK$20,5,FALSE)&lt;-3),"",'Total-corrected counts'!K32),"")</f>
        <v>7.2779307452988142</v>
      </c>
      <c r="L32">
        <f>IFERROR(IF(OR(HLOOKUP($A32,'Z-scores'!$C$2:$SK$20,5,FALSE)&gt;3,HLOOKUP($A32,'Z-scores'!$C$2:$SK$20,5,FALSE)&lt;-3),"",'Total-corrected counts'!L32),"")</f>
        <v>45.286868843095512</v>
      </c>
      <c r="M32">
        <f>IFERROR(IF(OR(HLOOKUP($A32,'Z-scores'!$C$2:$SK$20,5,FALSE)&gt;3,HLOOKUP($A32,'Z-scores'!$C$2:$SK$20,5,FALSE)&lt;-3),"",'Total-corrected counts'!M32),"")</f>
        <v>94.599306254704601</v>
      </c>
      <c r="N32">
        <f>IFERROR(IF(OR(HLOOKUP($A32,'Z-scores'!$C$2:$SK$20,5,FALSE)&gt;3,HLOOKUP($A32,'Z-scores'!$C$2:$SK$20,5,FALSE)&lt;-3),"",'Total-corrected counts'!N32),"")</f>
        <v>73.15195474315675</v>
      </c>
      <c r="O32">
        <f>IFERROR(IF(OR(HLOOKUP($A32,'Z-scores'!$C$2:$SK$20,5,FALSE)&gt;3,HLOOKUP($A32,'Z-scores'!$C$2:$SK$20,5,FALSE)&lt;-3),"",'Total-corrected counts'!O32),"")</f>
        <v>25.217492026692344</v>
      </c>
      <c r="P32">
        <f>IFERROR(IF(OR(HLOOKUP($A32,'Z-scores'!$C$2:$SK$20,5,FALSE)&gt;3,HLOOKUP($A32,'Z-scores'!$C$2:$SK$20,5,FALSE)&lt;-3),"",'Total-corrected counts'!P32),"")</f>
        <v>60.066037806270856</v>
      </c>
      <c r="Q32">
        <f>IFERROR(IF(OR(HLOOKUP($A32,'Z-scores'!$C$2:$SK$20,5,FALSE)&gt;3,HLOOKUP($A32,'Z-scores'!$C$2:$SK$20,5,FALSE)&lt;-3),"",'Total-corrected counts'!Q32),"")</f>
        <v>20.28635408556638</v>
      </c>
      <c r="R32">
        <f>IFERROR(IF(OR(HLOOKUP($A32,'Z-scores'!$C$2:$SK$20,5,FALSE)&gt;3,HLOOKUP($A32,'Z-scores'!$C$2:$SK$20,5,FALSE)&lt;-3),"",'Total-corrected counts'!R32),"")</f>
        <v>18.898727982083184</v>
      </c>
      <c r="S32">
        <f>IFERROR(IF(OR(HLOOKUP($A32,'Z-scores'!$C$2:$SK$20,5,FALSE)&gt;3,HLOOKUP($A32,'Z-scores'!$C$2:$SK$20,5,FALSE)&lt;-3),"",'Total-corrected counts'!S32),"")</f>
        <v>32.318062275116844</v>
      </c>
      <c r="T32">
        <f>IFERROR(IF(OR(HLOOKUP($A32,'Z-scores'!$C$2:$SK$20,5,FALSE)&gt;3,HLOOKUP($A32,'Z-scores'!$C$2:$SK$20,5,FALSE)&lt;-3),"",'Total-corrected counts'!T32),"")</f>
        <v>60.771621434368626</v>
      </c>
      <c r="U32">
        <f t="shared" si="0"/>
        <v>1</v>
      </c>
      <c r="V32">
        <f>SUMIFS(Tabel132[Cluster],Tabel132[ID],'Total-corrected counts Z&lt;3'!A32)</f>
        <v>20</v>
      </c>
      <c r="W32">
        <f t="shared" si="1"/>
        <v>0.80065334636235697</v>
      </c>
      <c r="X32">
        <f t="shared" si="2"/>
        <v>39.858905477450023</v>
      </c>
      <c r="Y32">
        <f t="shared" si="3"/>
        <v>36.259715935016374</v>
      </c>
    </row>
    <row r="33" spans="1:25" x14ac:dyDescent="0.25">
      <c r="A33">
        <v>34</v>
      </c>
      <c r="B33" t="s">
        <v>524</v>
      </c>
      <c r="C33">
        <v>118600</v>
      </c>
      <c r="D33">
        <v>1040</v>
      </c>
      <c r="E33" t="str">
        <f>IFERROR(IF(OR(HLOOKUP($A33,'Z-scores'!$C$2:$SK$20,5,FALSE)&gt;3,HLOOKUP($A33,'Z-scores'!$C$2:$SK$20,5,FALSE)&lt;-3),"",'Total-corrected counts'!E33),"")</f>
        <v/>
      </c>
      <c r="F33" t="str">
        <f>IFERROR(IF(OR(HLOOKUP($A33,'Z-scores'!$C$2:$SK$20,5,FALSE)&gt;3,HLOOKUP($A33,'Z-scores'!$C$2:$SK$20,5,FALSE)&lt;-3),"",'Total-corrected counts'!F33),"")</f>
        <v/>
      </c>
      <c r="G33" t="str">
        <f>IFERROR(IF(OR(HLOOKUP($A33,'Z-scores'!$C$2:$SK$20,5,FALSE)&gt;3,HLOOKUP($A33,'Z-scores'!$C$2:$SK$20,5,FALSE)&lt;-3),"",'Total-corrected counts'!G33),"")</f>
        <v/>
      </c>
      <c r="H33" t="str">
        <f>IFERROR(IF(OR(HLOOKUP($A33,'Z-scores'!$C$2:$SK$20,5,FALSE)&gt;3,HLOOKUP($A33,'Z-scores'!$C$2:$SK$20,5,FALSE)&lt;-3),"",'Total-corrected counts'!H33),"")</f>
        <v/>
      </c>
      <c r="I33" t="str">
        <f>IFERROR(IF(OR(HLOOKUP($A33,'Z-scores'!$C$2:$SK$20,5,FALSE)&gt;3,HLOOKUP($A33,'Z-scores'!$C$2:$SK$20,5,FALSE)&lt;-3),"",'Total-corrected counts'!I33),"")</f>
        <v/>
      </c>
      <c r="J33" t="str">
        <f>IFERROR(IF(OR(HLOOKUP($A33,'Z-scores'!$C$2:$SK$20,5,FALSE)&gt;3,HLOOKUP($A33,'Z-scores'!$C$2:$SK$20,5,FALSE)&lt;-3),"",'Total-corrected counts'!J33),"")</f>
        <v/>
      </c>
      <c r="K33" t="str">
        <f>IFERROR(IF(OR(HLOOKUP($A33,'Z-scores'!$C$2:$SK$20,5,FALSE)&gt;3,HLOOKUP($A33,'Z-scores'!$C$2:$SK$20,5,FALSE)&lt;-3),"",'Total-corrected counts'!K33),"")</f>
        <v/>
      </c>
      <c r="L33" t="str">
        <f>IFERROR(IF(OR(HLOOKUP($A33,'Z-scores'!$C$2:$SK$20,5,FALSE)&gt;3,HLOOKUP($A33,'Z-scores'!$C$2:$SK$20,5,FALSE)&lt;-3),"",'Total-corrected counts'!L33),"")</f>
        <v/>
      </c>
      <c r="M33" t="str">
        <f>IFERROR(IF(OR(HLOOKUP($A33,'Z-scores'!$C$2:$SK$20,5,FALSE)&gt;3,HLOOKUP($A33,'Z-scores'!$C$2:$SK$20,5,FALSE)&lt;-3),"",'Total-corrected counts'!M33),"")</f>
        <v/>
      </c>
      <c r="N33" t="str">
        <f>IFERROR(IF(OR(HLOOKUP($A33,'Z-scores'!$C$2:$SK$20,5,FALSE)&gt;3,HLOOKUP($A33,'Z-scores'!$C$2:$SK$20,5,FALSE)&lt;-3),"",'Total-corrected counts'!N33),"")</f>
        <v/>
      </c>
      <c r="O33" t="str">
        <f>IFERROR(IF(OR(HLOOKUP($A33,'Z-scores'!$C$2:$SK$20,5,FALSE)&gt;3,HLOOKUP($A33,'Z-scores'!$C$2:$SK$20,5,FALSE)&lt;-3),"",'Total-corrected counts'!O33),"")</f>
        <v/>
      </c>
      <c r="P33" t="str">
        <f>IFERROR(IF(OR(HLOOKUP($A33,'Z-scores'!$C$2:$SK$20,5,FALSE)&gt;3,HLOOKUP($A33,'Z-scores'!$C$2:$SK$20,5,FALSE)&lt;-3),"",'Total-corrected counts'!P33),"")</f>
        <v/>
      </c>
      <c r="Q33" t="str">
        <f>IFERROR(IF(OR(HLOOKUP($A33,'Z-scores'!$C$2:$SK$20,5,FALSE)&gt;3,HLOOKUP($A33,'Z-scores'!$C$2:$SK$20,5,FALSE)&lt;-3),"",'Total-corrected counts'!Q33),"")</f>
        <v/>
      </c>
      <c r="R33" t="str">
        <f>IFERROR(IF(OR(HLOOKUP($A33,'Z-scores'!$C$2:$SK$20,5,FALSE)&gt;3,HLOOKUP($A33,'Z-scores'!$C$2:$SK$20,5,FALSE)&lt;-3),"",'Total-corrected counts'!R33),"")</f>
        <v/>
      </c>
      <c r="S33" t="str">
        <f>IFERROR(IF(OR(HLOOKUP($A33,'Z-scores'!$C$2:$SK$20,5,FALSE)&gt;3,HLOOKUP($A33,'Z-scores'!$C$2:$SK$20,5,FALSE)&lt;-3),"",'Total-corrected counts'!S33),"")</f>
        <v/>
      </c>
      <c r="T33" t="str">
        <f>IFERROR(IF(OR(HLOOKUP($A33,'Z-scores'!$C$2:$SK$20,5,FALSE)&gt;3,HLOOKUP($A33,'Z-scores'!$C$2:$SK$20,5,FALSE)&lt;-3),"",'Total-corrected counts'!T33),"")</f>
        <v/>
      </c>
      <c r="U33">
        <f t="shared" si="0"/>
        <v>0</v>
      </c>
      <c r="V33">
        <f>SUMIFS(Tabel132[Cluster],Tabel132[ID],'Total-corrected counts Z&lt;3'!A33)</f>
        <v>0</v>
      </c>
      <c r="W33" t="str">
        <f t="shared" si="1"/>
        <v/>
      </c>
      <c r="X33" t="str">
        <f t="shared" si="2"/>
        <v/>
      </c>
      <c r="Y33" t="str">
        <f t="shared" si="3"/>
        <v/>
      </c>
    </row>
    <row r="34" spans="1:25" x14ac:dyDescent="0.25">
      <c r="A34">
        <v>35</v>
      </c>
      <c r="B34" t="s">
        <v>20</v>
      </c>
      <c r="C34">
        <v>82800</v>
      </c>
      <c r="D34">
        <v>323</v>
      </c>
      <c r="E34">
        <f>IFERROR(IF(OR(HLOOKUP($A34,'Z-scores'!$C$2:$SK$20,5,FALSE)&gt;3,HLOOKUP($A34,'Z-scores'!$C$2:$SK$20,5,FALSE)&lt;-3),"",'Total-corrected counts'!E34),"")</f>
        <v>0</v>
      </c>
      <c r="F34">
        <f>IFERROR(IF(OR(HLOOKUP($A34,'Z-scores'!$C$2:$SK$20,5,FALSE)&gt;3,HLOOKUP($A34,'Z-scores'!$C$2:$SK$20,5,FALSE)&lt;-3),"",'Total-corrected counts'!F34),"")</f>
        <v>0</v>
      </c>
      <c r="G34">
        <f>IFERROR(IF(OR(HLOOKUP($A34,'Z-scores'!$C$2:$SK$20,5,FALSE)&gt;3,HLOOKUP($A34,'Z-scores'!$C$2:$SK$20,5,FALSE)&lt;-3),"",'Total-corrected counts'!G34),"")</f>
        <v>0</v>
      </c>
      <c r="H34">
        <f>IFERROR(IF(OR(HLOOKUP($A34,'Z-scores'!$C$2:$SK$20,5,FALSE)&gt;3,HLOOKUP($A34,'Z-scores'!$C$2:$SK$20,5,FALSE)&lt;-3),"",'Total-corrected counts'!H34),"")</f>
        <v>0</v>
      </c>
      <c r="I34">
        <f>IFERROR(IF(OR(HLOOKUP($A34,'Z-scores'!$C$2:$SK$20,5,FALSE)&gt;3,HLOOKUP($A34,'Z-scores'!$C$2:$SK$20,5,FALSE)&lt;-3),"",'Total-corrected counts'!I34),"")</f>
        <v>0</v>
      </c>
      <c r="J34">
        <f>IFERROR(IF(OR(HLOOKUP($A34,'Z-scores'!$C$2:$SK$20,5,FALSE)&gt;3,HLOOKUP($A34,'Z-scores'!$C$2:$SK$20,5,FALSE)&lt;-3),"",'Total-corrected counts'!J34),"")</f>
        <v>1.1973137069670488E-2</v>
      </c>
      <c r="K34">
        <f>IFERROR(IF(OR(HLOOKUP($A34,'Z-scores'!$C$2:$SK$20,5,FALSE)&gt;3,HLOOKUP($A34,'Z-scores'!$C$2:$SK$20,5,FALSE)&lt;-3),"",'Total-corrected counts'!K34),"")</f>
        <v>0</v>
      </c>
      <c r="L34">
        <f>IFERROR(IF(OR(HLOOKUP($A34,'Z-scores'!$C$2:$SK$20,5,FALSE)&gt;3,HLOOKUP($A34,'Z-scores'!$C$2:$SK$20,5,FALSE)&lt;-3),"",'Total-corrected counts'!L34),"")</f>
        <v>0</v>
      </c>
      <c r="M34">
        <f>IFERROR(IF(OR(HLOOKUP($A34,'Z-scores'!$C$2:$SK$20,5,FALSE)&gt;3,HLOOKUP($A34,'Z-scores'!$C$2:$SK$20,5,FALSE)&lt;-3),"",'Total-corrected counts'!M34),"")</f>
        <v>3.4099056052880813E-2</v>
      </c>
      <c r="N34">
        <f>IFERROR(IF(OR(HLOOKUP($A34,'Z-scores'!$C$2:$SK$20,5,FALSE)&gt;3,HLOOKUP($A34,'Z-scores'!$C$2:$SK$20,5,FALSE)&lt;-3),"",'Total-corrected counts'!N34),"")</f>
        <v>0</v>
      </c>
      <c r="O34">
        <f>IFERROR(IF(OR(HLOOKUP($A34,'Z-scores'!$C$2:$SK$20,5,FALSE)&gt;3,HLOOKUP($A34,'Z-scores'!$C$2:$SK$20,5,FALSE)&lt;-3),"",'Total-corrected counts'!O34),"")</f>
        <v>1.7684075755043719E-2</v>
      </c>
      <c r="P34">
        <f>IFERROR(IF(OR(HLOOKUP($A34,'Z-scores'!$C$2:$SK$20,5,FALSE)&gt;3,HLOOKUP($A34,'Z-scores'!$C$2:$SK$20,5,FALSE)&lt;-3),"",'Total-corrected counts'!P34),"")</f>
        <v>0</v>
      </c>
      <c r="Q34">
        <f>IFERROR(IF(OR(HLOOKUP($A34,'Z-scores'!$C$2:$SK$20,5,FALSE)&gt;3,HLOOKUP($A34,'Z-scores'!$C$2:$SK$20,5,FALSE)&lt;-3),"",'Total-corrected counts'!Q34),"")</f>
        <v>0</v>
      </c>
      <c r="R34">
        <f>IFERROR(IF(OR(HLOOKUP($A34,'Z-scores'!$C$2:$SK$20,5,FALSE)&gt;3,HLOOKUP($A34,'Z-scores'!$C$2:$SK$20,5,FALSE)&lt;-3),"",'Total-corrected counts'!R34),"")</f>
        <v>0</v>
      </c>
      <c r="S34">
        <f>IFERROR(IF(OR(HLOOKUP($A34,'Z-scores'!$C$2:$SK$20,5,FALSE)&gt;3,HLOOKUP($A34,'Z-scores'!$C$2:$SK$20,5,FALSE)&lt;-3),"",'Total-corrected counts'!S34),"")</f>
        <v>2.2647555904076279E-2</v>
      </c>
      <c r="T34">
        <f>IFERROR(IF(OR(HLOOKUP($A34,'Z-scores'!$C$2:$SK$20,5,FALSE)&gt;3,HLOOKUP($A34,'Z-scores'!$C$2:$SK$20,5,FALSE)&lt;-3),"",'Total-corrected counts'!T34),"")</f>
        <v>0</v>
      </c>
      <c r="U34">
        <f t="shared" si="0"/>
        <v>1</v>
      </c>
      <c r="V34">
        <f>SUMIFS(Tabel132[Cluster],Tabel132[ID],'Total-corrected counts Z&lt;3'!A34)</f>
        <v>91</v>
      </c>
      <c r="W34">
        <f t="shared" si="1"/>
        <v>0.71153378174835558</v>
      </c>
      <c r="X34">
        <f t="shared" si="2"/>
        <v>4.6072193122551298E-3</v>
      </c>
      <c r="Y34">
        <f t="shared" si="3"/>
        <v>6.7219386098533338E-3</v>
      </c>
    </row>
    <row r="35" spans="1:25" x14ac:dyDescent="0.25">
      <c r="A35">
        <v>36</v>
      </c>
      <c r="B35" t="s">
        <v>21</v>
      </c>
      <c r="C35">
        <v>9200</v>
      </c>
      <c r="D35">
        <v>1057</v>
      </c>
      <c r="E35">
        <f>IFERROR(IF(OR(HLOOKUP($A35,'Z-scores'!$C$2:$SK$20,5,FALSE)&gt;3,HLOOKUP($A35,'Z-scores'!$C$2:$SK$20,5,FALSE)&lt;-3),"",'Total-corrected counts'!E35),"")</f>
        <v>9.9380974438876475</v>
      </c>
      <c r="F35">
        <f>IFERROR(IF(OR(HLOOKUP($A35,'Z-scores'!$C$2:$SK$20,5,FALSE)&gt;3,HLOOKUP($A35,'Z-scores'!$C$2:$SK$20,5,FALSE)&lt;-3),"",'Total-corrected counts'!F35),"")</f>
        <v>5.9494214187670247</v>
      </c>
      <c r="G35">
        <f>IFERROR(IF(OR(HLOOKUP($A35,'Z-scores'!$C$2:$SK$20,5,FALSE)&gt;3,HLOOKUP($A35,'Z-scores'!$C$2:$SK$20,5,FALSE)&lt;-3),"",'Total-corrected counts'!G35),"")</f>
        <v>4.2200349008291802</v>
      </c>
      <c r="H35">
        <f>IFERROR(IF(OR(HLOOKUP($A35,'Z-scores'!$C$2:$SK$20,5,FALSE)&gt;3,HLOOKUP($A35,'Z-scores'!$C$2:$SK$20,5,FALSE)&lt;-3),"",'Total-corrected counts'!H35),"")</f>
        <v>7.4790706651547687</v>
      </c>
      <c r="I35">
        <f>IFERROR(IF(OR(HLOOKUP($A35,'Z-scores'!$C$2:$SK$20,5,FALSE)&gt;3,HLOOKUP($A35,'Z-scores'!$C$2:$SK$20,5,FALSE)&lt;-3),"",'Total-corrected counts'!I35),"")</f>
        <v>10.900203766844811</v>
      </c>
      <c r="J35">
        <f>IFERROR(IF(OR(HLOOKUP($A35,'Z-scores'!$C$2:$SK$20,5,FALSE)&gt;3,HLOOKUP($A35,'Z-scores'!$C$2:$SK$20,5,FALSE)&lt;-3),"",'Total-corrected counts'!J35),"")</f>
        <v>10.781809931238273</v>
      </c>
      <c r="K35">
        <f>IFERROR(IF(OR(HLOOKUP($A35,'Z-scores'!$C$2:$SK$20,5,FALSE)&gt;3,HLOOKUP($A35,'Z-scores'!$C$2:$SK$20,5,FALSE)&lt;-3),"",'Total-corrected counts'!K35),"")</f>
        <v>5.4364559233618062</v>
      </c>
      <c r="L35">
        <f>IFERROR(IF(OR(HLOOKUP($A35,'Z-scores'!$C$2:$SK$20,5,FALSE)&gt;3,HLOOKUP($A35,'Z-scores'!$C$2:$SK$20,5,FALSE)&lt;-3),"",'Total-corrected counts'!L35),"")</f>
        <v>7.2312465827950598</v>
      </c>
      <c r="M35">
        <f>IFERROR(IF(OR(HLOOKUP($A35,'Z-scores'!$C$2:$SK$20,5,FALSE)&gt;3,HLOOKUP($A35,'Z-scores'!$C$2:$SK$20,5,FALSE)&lt;-3),"",'Total-corrected counts'!M35),"")</f>
        <v>8.5503383052598654</v>
      </c>
      <c r="N35">
        <f>IFERROR(IF(OR(HLOOKUP($A35,'Z-scores'!$C$2:$SK$20,5,FALSE)&gt;3,HLOOKUP($A35,'Z-scores'!$C$2:$SK$20,5,FALSE)&lt;-3),"",'Total-corrected counts'!N35),"")</f>
        <v>8.3727668701844831</v>
      </c>
      <c r="O35">
        <f>IFERROR(IF(OR(HLOOKUP($A35,'Z-scores'!$C$2:$SK$20,5,FALSE)&gt;3,HLOOKUP($A35,'Z-scores'!$C$2:$SK$20,5,FALSE)&lt;-3),"",'Total-corrected counts'!O35),"")</f>
        <v>3.9612329691297932</v>
      </c>
      <c r="P35">
        <f>IFERROR(IF(OR(HLOOKUP($A35,'Z-scores'!$C$2:$SK$20,5,FALSE)&gt;3,HLOOKUP($A35,'Z-scores'!$C$2:$SK$20,5,FALSE)&lt;-3),"",'Total-corrected counts'!P35),"")</f>
        <v>4.0209907661530115</v>
      </c>
      <c r="Q35">
        <f>IFERROR(IF(OR(HLOOKUP($A35,'Z-scores'!$C$2:$SK$20,5,FALSE)&gt;3,HLOOKUP($A35,'Z-scores'!$C$2:$SK$20,5,FALSE)&lt;-3),"",'Total-corrected counts'!Q35),"")</f>
        <v>9.90220516594019</v>
      </c>
      <c r="R35">
        <f>IFERROR(IF(OR(HLOOKUP($A35,'Z-scores'!$C$2:$SK$20,5,FALSE)&gt;3,HLOOKUP($A35,'Z-scores'!$C$2:$SK$20,5,FALSE)&lt;-3),"",'Total-corrected counts'!R35),"")</f>
        <v>3.3689036837626549</v>
      </c>
      <c r="S35">
        <f>IFERROR(IF(OR(HLOOKUP($A35,'Z-scores'!$C$2:$SK$20,5,FALSE)&gt;3,HLOOKUP($A35,'Z-scores'!$C$2:$SK$20,5,FALSE)&lt;-3),"",'Total-corrected counts'!S35),"")</f>
        <v>8.8212230246377104</v>
      </c>
      <c r="T35">
        <f>IFERROR(IF(OR(HLOOKUP($A35,'Z-scores'!$C$2:$SK$20,5,FALSE)&gt;3,HLOOKUP($A35,'Z-scores'!$C$2:$SK$20,5,FALSE)&lt;-3),"",'Total-corrected counts'!T35),"")</f>
        <v>11.665584750234302</v>
      </c>
      <c r="U35">
        <f t="shared" si="0"/>
        <v>1</v>
      </c>
      <c r="V35">
        <f>SUMIFS(Tabel132[Cluster],Tabel132[ID],'Total-corrected counts Z&lt;3'!A35)</f>
        <v>12</v>
      </c>
      <c r="W35">
        <f t="shared" si="1"/>
        <v>0.53297094475258255</v>
      </c>
      <c r="X35">
        <f t="shared" si="2"/>
        <v>7.8859445808322919</v>
      </c>
      <c r="Y35">
        <f t="shared" si="3"/>
        <v>6.9566900599762773</v>
      </c>
    </row>
    <row r="36" spans="1:25" x14ac:dyDescent="0.25">
      <c r="A36">
        <v>37</v>
      </c>
      <c r="B36" t="s">
        <v>525</v>
      </c>
      <c r="C36">
        <v>112500</v>
      </c>
      <c r="D36">
        <v>768</v>
      </c>
      <c r="E36" t="str">
        <f>IFERROR(IF(OR(HLOOKUP($A36,'Z-scores'!$C$2:$SK$20,5,FALSE)&gt;3,HLOOKUP($A36,'Z-scores'!$C$2:$SK$20,5,FALSE)&lt;-3),"",'Total-corrected counts'!E36),"")</f>
        <v/>
      </c>
      <c r="F36" t="str">
        <f>IFERROR(IF(OR(HLOOKUP($A36,'Z-scores'!$C$2:$SK$20,5,FALSE)&gt;3,HLOOKUP($A36,'Z-scores'!$C$2:$SK$20,5,FALSE)&lt;-3),"",'Total-corrected counts'!F36),"")</f>
        <v/>
      </c>
      <c r="G36" t="str">
        <f>IFERROR(IF(OR(HLOOKUP($A36,'Z-scores'!$C$2:$SK$20,5,FALSE)&gt;3,HLOOKUP($A36,'Z-scores'!$C$2:$SK$20,5,FALSE)&lt;-3),"",'Total-corrected counts'!G36),"")</f>
        <v/>
      </c>
      <c r="H36" t="str">
        <f>IFERROR(IF(OR(HLOOKUP($A36,'Z-scores'!$C$2:$SK$20,5,FALSE)&gt;3,HLOOKUP($A36,'Z-scores'!$C$2:$SK$20,5,FALSE)&lt;-3),"",'Total-corrected counts'!H36),"")</f>
        <v/>
      </c>
      <c r="I36" t="str">
        <f>IFERROR(IF(OR(HLOOKUP($A36,'Z-scores'!$C$2:$SK$20,5,FALSE)&gt;3,HLOOKUP($A36,'Z-scores'!$C$2:$SK$20,5,FALSE)&lt;-3),"",'Total-corrected counts'!I36),"")</f>
        <v/>
      </c>
      <c r="J36" t="str">
        <f>IFERROR(IF(OR(HLOOKUP($A36,'Z-scores'!$C$2:$SK$20,5,FALSE)&gt;3,HLOOKUP($A36,'Z-scores'!$C$2:$SK$20,5,FALSE)&lt;-3),"",'Total-corrected counts'!J36),"")</f>
        <v/>
      </c>
      <c r="K36" t="str">
        <f>IFERROR(IF(OR(HLOOKUP($A36,'Z-scores'!$C$2:$SK$20,5,FALSE)&gt;3,HLOOKUP($A36,'Z-scores'!$C$2:$SK$20,5,FALSE)&lt;-3),"",'Total-corrected counts'!K36),"")</f>
        <v/>
      </c>
      <c r="L36" t="str">
        <f>IFERROR(IF(OR(HLOOKUP($A36,'Z-scores'!$C$2:$SK$20,5,FALSE)&gt;3,HLOOKUP($A36,'Z-scores'!$C$2:$SK$20,5,FALSE)&lt;-3),"",'Total-corrected counts'!L36),"")</f>
        <v/>
      </c>
      <c r="M36" t="str">
        <f>IFERROR(IF(OR(HLOOKUP($A36,'Z-scores'!$C$2:$SK$20,5,FALSE)&gt;3,HLOOKUP($A36,'Z-scores'!$C$2:$SK$20,5,FALSE)&lt;-3),"",'Total-corrected counts'!M36),"")</f>
        <v/>
      </c>
      <c r="N36" t="str">
        <f>IFERROR(IF(OR(HLOOKUP($A36,'Z-scores'!$C$2:$SK$20,5,FALSE)&gt;3,HLOOKUP($A36,'Z-scores'!$C$2:$SK$20,5,FALSE)&lt;-3),"",'Total-corrected counts'!N36),"")</f>
        <v/>
      </c>
      <c r="O36" t="str">
        <f>IFERROR(IF(OR(HLOOKUP($A36,'Z-scores'!$C$2:$SK$20,5,FALSE)&gt;3,HLOOKUP($A36,'Z-scores'!$C$2:$SK$20,5,FALSE)&lt;-3),"",'Total-corrected counts'!O36),"")</f>
        <v/>
      </c>
      <c r="P36" t="str">
        <f>IFERROR(IF(OR(HLOOKUP($A36,'Z-scores'!$C$2:$SK$20,5,FALSE)&gt;3,HLOOKUP($A36,'Z-scores'!$C$2:$SK$20,5,FALSE)&lt;-3),"",'Total-corrected counts'!P36),"")</f>
        <v/>
      </c>
      <c r="Q36" t="str">
        <f>IFERROR(IF(OR(HLOOKUP($A36,'Z-scores'!$C$2:$SK$20,5,FALSE)&gt;3,HLOOKUP($A36,'Z-scores'!$C$2:$SK$20,5,FALSE)&lt;-3),"",'Total-corrected counts'!Q36),"")</f>
        <v/>
      </c>
      <c r="R36" t="str">
        <f>IFERROR(IF(OR(HLOOKUP($A36,'Z-scores'!$C$2:$SK$20,5,FALSE)&gt;3,HLOOKUP($A36,'Z-scores'!$C$2:$SK$20,5,FALSE)&lt;-3),"",'Total-corrected counts'!R36),"")</f>
        <v/>
      </c>
      <c r="S36" t="str">
        <f>IFERROR(IF(OR(HLOOKUP($A36,'Z-scores'!$C$2:$SK$20,5,FALSE)&gt;3,HLOOKUP($A36,'Z-scores'!$C$2:$SK$20,5,FALSE)&lt;-3),"",'Total-corrected counts'!S36),"")</f>
        <v/>
      </c>
      <c r="T36" t="str">
        <f>IFERROR(IF(OR(HLOOKUP($A36,'Z-scores'!$C$2:$SK$20,5,FALSE)&gt;3,HLOOKUP($A36,'Z-scores'!$C$2:$SK$20,5,FALSE)&lt;-3),"",'Total-corrected counts'!T36),"")</f>
        <v/>
      </c>
      <c r="U36">
        <f t="shared" si="0"/>
        <v>0</v>
      </c>
      <c r="V36">
        <f>SUMIFS(Tabel132[Cluster],Tabel132[ID],'Total-corrected counts Z&lt;3'!A36)</f>
        <v>0</v>
      </c>
      <c r="W36" t="str">
        <f t="shared" si="1"/>
        <v/>
      </c>
      <c r="X36" t="str">
        <f t="shared" si="2"/>
        <v/>
      </c>
      <c r="Y36" t="str">
        <f t="shared" si="3"/>
        <v/>
      </c>
    </row>
    <row r="37" spans="1:25" x14ac:dyDescent="0.25">
      <c r="A37">
        <v>38</v>
      </c>
      <c r="B37" t="s">
        <v>22</v>
      </c>
      <c r="C37">
        <v>70500</v>
      </c>
      <c r="D37">
        <v>157</v>
      </c>
      <c r="E37">
        <f>IFERROR(IF(OR(HLOOKUP($A37,'Z-scores'!$C$2:$SK$20,5,FALSE)&gt;3,HLOOKUP($A37,'Z-scores'!$C$2:$SK$20,5,FALSE)&lt;-3),"",'Total-corrected counts'!E37),"")</f>
        <v>0.43596838238390484</v>
      </c>
      <c r="F37">
        <f>IFERROR(IF(OR(HLOOKUP($A37,'Z-scores'!$C$2:$SK$20,5,FALSE)&gt;3,HLOOKUP($A37,'Z-scores'!$C$2:$SK$20,5,FALSE)&lt;-3),"",'Total-corrected counts'!F37),"")</f>
        <v>0.19359228426146669</v>
      </c>
      <c r="G37">
        <f>IFERROR(IF(OR(HLOOKUP($A37,'Z-scores'!$C$2:$SK$20,5,FALSE)&gt;3,HLOOKUP($A37,'Z-scores'!$C$2:$SK$20,5,FALSE)&lt;-3),"",'Total-corrected counts'!G37),"")</f>
        <v>0.22315108171247133</v>
      </c>
      <c r="H37">
        <f>IFERROR(IF(OR(HLOOKUP($A37,'Z-scores'!$C$2:$SK$20,5,FALSE)&gt;3,HLOOKUP($A37,'Z-scores'!$C$2:$SK$20,5,FALSE)&lt;-3),"",'Total-corrected counts'!H37),"")</f>
        <v>6.0315086009312652E-2</v>
      </c>
      <c r="I37">
        <f>IFERROR(IF(OR(HLOOKUP($A37,'Z-scores'!$C$2:$SK$20,5,FALSE)&gt;3,HLOOKUP($A37,'Z-scores'!$C$2:$SK$20,5,FALSE)&lt;-3),"",'Total-corrected counts'!I37),"")</f>
        <v>1.620680787223183</v>
      </c>
      <c r="J37">
        <f>IFERROR(IF(OR(HLOOKUP($A37,'Z-scores'!$C$2:$SK$20,5,FALSE)&gt;3,HLOOKUP($A37,'Z-scores'!$C$2:$SK$20,5,FALSE)&lt;-3),"",'Total-corrected counts'!J37),"")</f>
        <v>0</v>
      </c>
      <c r="K37">
        <f>IFERROR(IF(OR(HLOOKUP($A37,'Z-scores'!$C$2:$SK$20,5,FALSE)&gt;3,HLOOKUP($A37,'Z-scores'!$C$2:$SK$20,5,FALSE)&lt;-3),"",'Total-corrected counts'!K37),"")</f>
        <v>0.14661423741536692</v>
      </c>
      <c r="L37">
        <f>IFERROR(IF(OR(HLOOKUP($A37,'Z-scores'!$C$2:$SK$20,5,FALSE)&gt;3,HLOOKUP($A37,'Z-scores'!$C$2:$SK$20,5,FALSE)&lt;-3),"",'Total-corrected counts'!L37),"")</f>
        <v>0.4137955361636948</v>
      </c>
      <c r="M37">
        <f>IFERROR(IF(OR(HLOOKUP($A37,'Z-scores'!$C$2:$SK$20,5,FALSE)&gt;3,HLOOKUP($A37,'Z-scores'!$C$2:$SK$20,5,FALSE)&lt;-3),"",'Total-corrected counts'!M37),"")</f>
        <v>0.6734563570443961</v>
      </c>
      <c r="N37">
        <f>IFERROR(IF(OR(HLOOKUP($A37,'Z-scores'!$C$2:$SK$20,5,FALSE)&gt;3,HLOOKUP($A37,'Z-scores'!$C$2:$SK$20,5,FALSE)&lt;-3),"",'Total-corrected counts'!N37),"")</f>
        <v>0.10975537095747451</v>
      </c>
      <c r="O37">
        <f>IFERROR(IF(OR(HLOOKUP($A37,'Z-scores'!$C$2:$SK$20,5,FALSE)&gt;3,HLOOKUP($A37,'Z-scores'!$C$2:$SK$20,5,FALSE)&lt;-3),"",'Total-corrected counts'!O37),"")</f>
        <v>0</v>
      </c>
      <c r="P37">
        <f>IFERROR(IF(OR(HLOOKUP($A37,'Z-scores'!$C$2:$SK$20,5,FALSE)&gt;3,HLOOKUP($A37,'Z-scores'!$C$2:$SK$20,5,FALSE)&lt;-3),"",'Total-corrected counts'!P37),"")</f>
        <v>1.0152006389792256</v>
      </c>
      <c r="Q37">
        <f>IFERROR(IF(OR(HLOOKUP($A37,'Z-scores'!$C$2:$SK$20,5,FALSE)&gt;3,HLOOKUP($A37,'Z-scores'!$C$2:$SK$20,5,FALSE)&lt;-3),"",'Total-corrected counts'!Q37),"")</f>
        <v>0.35773144603496926</v>
      </c>
      <c r="R37">
        <f>IFERROR(IF(OR(HLOOKUP($A37,'Z-scores'!$C$2:$SK$20,5,FALSE)&gt;3,HLOOKUP($A37,'Z-scores'!$C$2:$SK$20,5,FALSE)&lt;-3),"",'Total-corrected counts'!R37),"")</f>
        <v>0.41084191265398229</v>
      </c>
      <c r="S37">
        <f>IFERROR(IF(OR(HLOOKUP($A37,'Z-scores'!$C$2:$SK$20,5,FALSE)&gt;3,HLOOKUP($A37,'Z-scores'!$C$2:$SK$20,5,FALSE)&lt;-3),"",'Total-corrected counts'!S37),"")</f>
        <v>0.4416273401294874</v>
      </c>
      <c r="T37">
        <f>IFERROR(IF(OR(HLOOKUP($A37,'Z-scores'!$C$2:$SK$20,5,FALSE)&gt;3,HLOOKUP($A37,'Z-scores'!$C$2:$SK$20,5,FALSE)&lt;-3),"",'Total-corrected counts'!T37),"")</f>
        <v>0.12286748127806753</v>
      </c>
      <c r="U37">
        <f t="shared" si="0"/>
        <v>1</v>
      </c>
      <c r="V37">
        <f>SUMIFS(Tabel132[Cluster],Tabel132[ID],'Total-corrected counts Z&lt;3'!A37)</f>
        <v>83</v>
      </c>
      <c r="W37">
        <f t="shared" si="1"/>
        <v>0.98735767441296018</v>
      </c>
      <c r="X37">
        <f t="shared" si="2"/>
        <v>0.38773291231712703</v>
      </c>
      <c r="Y37">
        <f t="shared" si="3"/>
        <v>0.39137813651262193</v>
      </c>
    </row>
    <row r="38" spans="1:25" x14ac:dyDescent="0.25">
      <c r="A38">
        <v>39</v>
      </c>
      <c r="B38" t="s">
        <v>526</v>
      </c>
      <c r="C38">
        <v>18900</v>
      </c>
      <c r="D38">
        <v>31</v>
      </c>
      <c r="E38" t="str">
        <f>IFERROR(IF(OR(HLOOKUP($A38,'Z-scores'!$C$2:$SK$20,5,FALSE)&gt;3,HLOOKUP($A38,'Z-scores'!$C$2:$SK$20,5,FALSE)&lt;-3),"",'Total-corrected counts'!E38),"")</f>
        <v/>
      </c>
      <c r="F38" t="str">
        <f>IFERROR(IF(OR(HLOOKUP($A38,'Z-scores'!$C$2:$SK$20,5,FALSE)&gt;3,HLOOKUP($A38,'Z-scores'!$C$2:$SK$20,5,FALSE)&lt;-3),"",'Total-corrected counts'!F38),"")</f>
        <v/>
      </c>
      <c r="G38" t="str">
        <f>IFERROR(IF(OR(HLOOKUP($A38,'Z-scores'!$C$2:$SK$20,5,FALSE)&gt;3,HLOOKUP($A38,'Z-scores'!$C$2:$SK$20,5,FALSE)&lt;-3),"",'Total-corrected counts'!G38),"")</f>
        <v/>
      </c>
      <c r="H38" t="str">
        <f>IFERROR(IF(OR(HLOOKUP($A38,'Z-scores'!$C$2:$SK$20,5,FALSE)&gt;3,HLOOKUP($A38,'Z-scores'!$C$2:$SK$20,5,FALSE)&lt;-3),"",'Total-corrected counts'!H38),"")</f>
        <v/>
      </c>
      <c r="I38" t="str">
        <f>IFERROR(IF(OR(HLOOKUP($A38,'Z-scores'!$C$2:$SK$20,5,FALSE)&gt;3,HLOOKUP($A38,'Z-scores'!$C$2:$SK$20,5,FALSE)&lt;-3),"",'Total-corrected counts'!I38),"")</f>
        <v/>
      </c>
      <c r="J38" t="str">
        <f>IFERROR(IF(OR(HLOOKUP($A38,'Z-scores'!$C$2:$SK$20,5,FALSE)&gt;3,HLOOKUP($A38,'Z-scores'!$C$2:$SK$20,5,FALSE)&lt;-3),"",'Total-corrected counts'!J38),"")</f>
        <v/>
      </c>
      <c r="K38" t="str">
        <f>IFERROR(IF(OR(HLOOKUP($A38,'Z-scores'!$C$2:$SK$20,5,FALSE)&gt;3,HLOOKUP($A38,'Z-scores'!$C$2:$SK$20,5,FALSE)&lt;-3),"",'Total-corrected counts'!K38),"")</f>
        <v/>
      </c>
      <c r="L38" t="str">
        <f>IFERROR(IF(OR(HLOOKUP($A38,'Z-scores'!$C$2:$SK$20,5,FALSE)&gt;3,HLOOKUP($A38,'Z-scores'!$C$2:$SK$20,5,FALSE)&lt;-3),"",'Total-corrected counts'!L38),"")</f>
        <v/>
      </c>
      <c r="M38" t="str">
        <f>IFERROR(IF(OR(HLOOKUP($A38,'Z-scores'!$C$2:$SK$20,5,FALSE)&gt;3,HLOOKUP($A38,'Z-scores'!$C$2:$SK$20,5,FALSE)&lt;-3),"",'Total-corrected counts'!M38),"")</f>
        <v/>
      </c>
      <c r="N38" t="str">
        <f>IFERROR(IF(OR(HLOOKUP($A38,'Z-scores'!$C$2:$SK$20,5,FALSE)&gt;3,HLOOKUP($A38,'Z-scores'!$C$2:$SK$20,5,FALSE)&lt;-3),"",'Total-corrected counts'!N38),"")</f>
        <v/>
      </c>
      <c r="O38" t="str">
        <f>IFERROR(IF(OR(HLOOKUP($A38,'Z-scores'!$C$2:$SK$20,5,FALSE)&gt;3,HLOOKUP($A38,'Z-scores'!$C$2:$SK$20,5,FALSE)&lt;-3),"",'Total-corrected counts'!O38),"")</f>
        <v/>
      </c>
      <c r="P38" t="str">
        <f>IFERROR(IF(OR(HLOOKUP($A38,'Z-scores'!$C$2:$SK$20,5,FALSE)&gt;3,HLOOKUP($A38,'Z-scores'!$C$2:$SK$20,5,FALSE)&lt;-3),"",'Total-corrected counts'!P38),"")</f>
        <v/>
      </c>
      <c r="Q38" t="str">
        <f>IFERROR(IF(OR(HLOOKUP($A38,'Z-scores'!$C$2:$SK$20,5,FALSE)&gt;3,HLOOKUP($A38,'Z-scores'!$C$2:$SK$20,5,FALSE)&lt;-3),"",'Total-corrected counts'!Q38),"")</f>
        <v/>
      </c>
      <c r="R38" t="str">
        <f>IFERROR(IF(OR(HLOOKUP($A38,'Z-scores'!$C$2:$SK$20,5,FALSE)&gt;3,HLOOKUP($A38,'Z-scores'!$C$2:$SK$20,5,FALSE)&lt;-3),"",'Total-corrected counts'!R38),"")</f>
        <v/>
      </c>
      <c r="S38" t="str">
        <f>IFERROR(IF(OR(HLOOKUP($A38,'Z-scores'!$C$2:$SK$20,5,FALSE)&gt;3,HLOOKUP($A38,'Z-scores'!$C$2:$SK$20,5,FALSE)&lt;-3),"",'Total-corrected counts'!S38),"")</f>
        <v/>
      </c>
      <c r="T38" t="str">
        <f>IFERROR(IF(OR(HLOOKUP($A38,'Z-scores'!$C$2:$SK$20,5,FALSE)&gt;3,HLOOKUP($A38,'Z-scores'!$C$2:$SK$20,5,FALSE)&lt;-3),"",'Total-corrected counts'!T38),"")</f>
        <v/>
      </c>
      <c r="U38">
        <f t="shared" si="0"/>
        <v>0</v>
      </c>
      <c r="V38">
        <f>SUMIFS(Tabel132[Cluster],Tabel132[ID],'Total-corrected counts Z&lt;3'!A38)</f>
        <v>23</v>
      </c>
      <c r="W38" t="str">
        <f t="shared" si="1"/>
        <v/>
      </c>
      <c r="X38" t="str">
        <f t="shared" si="2"/>
        <v/>
      </c>
      <c r="Y38" t="str">
        <f t="shared" si="3"/>
        <v/>
      </c>
    </row>
    <row r="39" spans="1:25" x14ac:dyDescent="0.25">
      <c r="A39">
        <v>41</v>
      </c>
      <c r="B39" t="s">
        <v>23</v>
      </c>
      <c r="C39">
        <v>17800</v>
      </c>
      <c r="D39">
        <v>533</v>
      </c>
      <c r="E39">
        <f>IFERROR(IF(OR(HLOOKUP($A39,'Z-scores'!$C$2:$SK$20,5,FALSE)&gt;3,HLOOKUP($A39,'Z-scores'!$C$2:$SK$20,5,FALSE)&lt;-3),"",'Total-corrected counts'!E39),"")</f>
        <v>8.9323976527065962</v>
      </c>
      <c r="F39">
        <f>IFERROR(IF(OR(HLOOKUP($A39,'Z-scores'!$C$2:$SK$20,5,FALSE)&gt;3,HLOOKUP($A39,'Z-scores'!$C$2:$SK$20,5,FALSE)&lt;-3),"",'Total-corrected counts'!F39),"")</f>
        <v>9.9393111797655447</v>
      </c>
      <c r="G39">
        <f>IFERROR(IF(OR(HLOOKUP($A39,'Z-scores'!$C$2:$SK$20,5,FALSE)&gt;3,HLOOKUP($A39,'Z-scores'!$C$2:$SK$20,5,FALSE)&lt;-3),"",'Total-corrected counts'!G39),"")</f>
        <v>4.3489666369297186</v>
      </c>
      <c r="H39">
        <f>IFERROR(IF(OR(HLOOKUP($A39,'Z-scores'!$C$2:$SK$20,5,FALSE)&gt;3,HLOOKUP($A39,'Z-scores'!$C$2:$SK$20,5,FALSE)&lt;-3),"",'Total-corrected counts'!H39),"")</f>
        <v>1.1821756857825279</v>
      </c>
      <c r="I39">
        <f>IFERROR(IF(OR(HLOOKUP($A39,'Z-scores'!$C$2:$SK$20,5,FALSE)&gt;3,HLOOKUP($A39,'Z-scores'!$C$2:$SK$20,5,FALSE)&lt;-3),"",'Total-corrected counts'!I39),"")</f>
        <v>3.8097253227433847</v>
      </c>
      <c r="J39">
        <f>IFERROR(IF(OR(HLOOKUP($A39,'Z-scores'!$C$2:$SK$20,5,FALSE)&gt;3,HLOOKUP($A39,'Z-scores'!$C$2:$SK$20,5,FALSE)&lt;-3),"",'Total-corrected counts'!J39),"")</f>
        <v>3.5859545523663106</v>
      </c>
      <c r="K39">
        <f>IFERROR(IF(OR(HLOOKUP($A39,'Z-scores'!$C$2:$SK$20,5,FALSE)&gt;3,HLOOKUP($A39,'Z-scores'!$C$2:$SK$20,5,FALSE)&lt;-3),"",'Total-corrected counts'!K39),"")</f>
        <v>5.3954039368855033</v>
      </c>
      <c r="L39">
        <f>IFERROR(IF(OR(HLOOKUP($A39,'Z-scores'!$C$2:$SK$20,5,FALSE)&gt;3,HLOOKUP($A39,'Z-scores'!$C$2:$SK$20,5,FALSE)&lt;-3),"",'Total-corrected counts'!L39),"")</f>
        <v>4.0565529610801558</v>
      </c>
      <c r="M39">
        <f>IFERROR(IF(OR(HLOOKUP($A39,'Z-scores'!$C$2:$SK$20,5,FALSE)&gt;3,HLOOKUP($A39,'Z-scores'!$C$2:$SK$20,5,FALSE)&lt;-3),"",'Total-corrected counts'!M39),"")</f>
        <v>8.6952592934846091</v>
      </c>
      <c r="N39">
        <f>IFERROR(IF(OR(HLOOKUP($A39,'Z-scores'!$C$2:$SK$20,5,FALSE)&gt;3,HLOOKUP($A39,'Z-scores'!$C$2:$SK$20,5,FALSE)&lt;-3),"",'Total-corrected counts'!N39),"")</f>
        <v>4.8841140076076153</v>
      </c>
      <c r="O39">
        <f>IFERROR(IF(OR(HLOOKUP($A39,'Z-scores'!$C$2:$SK$20,5,FALSE)&gt;3,HLOOKUP($A39,'Z-scores'!$C$2:$SK$20,5,FALSE)&lt;-3),"",'Total-corrected counts'!O39),"")</f>
        <v>3.346711336642024</v>
      </c>
      <c r="P39">
        <f>IFERROR(IF(OR(HLOOKUP($A39,'Z-scores'!$C$2:$SK$20,5,FALSE)&gt;3,HLOOKUP($A39,'Z-scores'!$C$2:$SK$20,5,FALSE)&lt;-3),"",'Total-corrected counts'!P39),"")</f>
        <v>2.4334956493178499</v>
      </c>
      <c r="Q39">
        <f>IFERROR(IF(OR(HLOOKUP($A39,'Z-scores'!$C$2:$SK$20,5,FALSE)&gt;3,HLOOKUP($A39,'Z-scores'!$C$2:$SK$20,5,FALSE)&lt;-3),"",'Total-corrected counts'!Q39),"")</f>
        <v>1.3762723687734235</v>
      </c>
      <c r="R39">
        <f>IFERROR(IF(OR(HLOOKUP($A39,'Z-scores'!$C$2:$SK$20,5,FALSE)&gt;3,HLOOKUP($A39,'Z-scores'!$C$2:$SK$20,5,FALSE)&lt;-3),"",'Total-corrected counts'!R39),"")</f>
        <v>4.0930125548152985</v>
      </c>
      <c r="S39">
        <f>IFERROR(IF(OR(HLOOKUP($A39,'Z-scores'!$C$2:$SK$20,5,FALSE)&gt;3,HLOOKUP($A39,'Z-scores'!$C$2:$SK$20,5,FALSE)&lt;-3),"",'Total-corrected counts'!S39),"")</f>
        <v>4.9937860768488189</v>
      </c>
      <c r="T39">
        <f>IFERROR(IF(OR(HLOOKUP($A39,'Z-scores'!$C$2:$SK$20,5,FALSE)&gt;3,HLOOKUP($A39,'Z-scores'!$C$2:$SK$20,5,FALSE)&lt;-3),"",'Total-corrected counts'!T39),"")</f>
        <v>9.3993623177721677</v>
      </c>
      <c r="U39">
        <f t="shared" si="0"/>
        <v>1</v>
      </c>
      <c r="V39">
        <f>SUMIFS(Tabel132[Cluster],Tabel132[ID],'Total-corrected counts Z&lt;3'!A39)</f>
        <v>22</v>
      </c>
      <c r="W39">
        <f t="shared" si="1"/>
        <v>0.41778448660543055</v>
      </c>
      <c r="X39">
        <f t="shared" si="2"/>
        <v>5.4829861229351966</v>
      </c>
      <c r="Y39">
        <f t="shared" si="3"/>
        <v>4.2737733840282637</v>
      </c>
    </row>
    <row r="40" spans="1:25" x14ac:dyDescent="0.25">
      <c r="A40">
        <v>42</v>
      </c>
      <c r="B40" t="s">
        <v>24</v>
      </c>
      <c r="C40">
        <v>80900</v>
      </c>
      <c r="D40">
        <v>294</v>
      </c>
      <c r="E40">
        <f>IFERROR(IF(OR(HLOOKUP($A40,'Z-scores'!$C$2:$SK$20,5,FALSE)&gt;3,HLOOKUP($A40,'Z-scores'!$C$2:$SK$20,5,FALSE)&lt;-3),"",'Total-corrected counts'!E40),"")</f>
        <v>0.2724802389899405</v>
      </c>
      <c r="F40">
        <f>IFERROR(IF(OR(HLOOKUP($A40,'Z-scores'!$C$2:$SK$20,5,FALSE)&gt;3,HLOOKUP($A40,'Z-scores'!$C$2:$SK$20,5,FALSE)&lt;-3),"",'Total-corrected counts'!F40),"")</f>
        <v>9.5662919003349156</v>
      </c>
      <c r="G40">
        <f>IFERROR(IF(OR(HLOOKUP($A40,'Z-scores'!$C$2:$SK$20,5,FALSE)&gt;3,HLOOKUP($A40,'Z-scores'!$C$2:$SK$20,5,FALSE)&lt;-3),"",'Total-corrected counts'!G40),"")</f>
        <v>4.9737896657246381</v>
      </c>
      <c r="H40">
        <f>IFERROR(IF(OR(HLOOKUP($A40,'Z-scores'!$C$2:$SK$20,5,FALSE)&gt;3,HLOOKUP($A40,'Z-scores'!$C$2:$SK$20,5,FALSE)&lt;-3),"",'Total-corrected counts'!H40),"")</f>
        <v>0.18094525802793796</v>
      </c>
      <c r="I40">
        <f>IFERROR(IF(OR(HLOOKUP($A40,'Z-scores'!$C$2:$SK$20,5,FALSE)&gt;3,HLOOKUP($A40,'Z-scores'!$C$2:$SK$20,5,FALSE)&lt;-3),"",'Total-corrected counts'!I40),"")</f>
        <v>1.2211379542619123</v>
      </c>
      <c r="J40">
        <f>IFERROR(IF(OR(HLOOKUP($A40,'Z-scores'!$C$2:$SK$20,5,FALSE)&gt;3,HLOOKUP($A40,'Z-scores'!$C$2:$SK$20,5,FALSE)&lt;-3),"",'Total-corrected counts'!J40),"")</f>
        <v>8.6685512384414327</v>
      </c>
      <c r="K40">
        <f>IFERROR(IF(OR(HLOOKUP($A40,'Z-scores'!$C$2:$SK$20,5,FALSE)&gt;3,HLOOKUP($A40,'Z-scores'!$C$2:$SK$20,5,FALSE)&lt;-3),"",'Total-corrected counts'!K40),"")</f>
        <v>5.9759963170503561</v>
      </c>
      <c r="L40">
        <f>IFERROR(IF(OR(HLOOKUP($A40,'Z-scores'!$C$2:$SK$20,5,FALSE)&gt;3,HLOOKUP($A40,'Z-scores'!$C$2:$SK$20,5,FALSE)&lt;-3),"",'Total-corrected counts'!L40),"")</f>
        <v>9.1442029958796809</v>
      </c>
      <c r="M40">
        <f>IFERROR(IF(OR(HLOOKUP($A40,'Z-scores'!$C$2:$SK$20,5,FALSE)&gt;3,HLOOKUP($A40,'Z-scores'!$C$2:$SK$20,5,FALSE)&lt;-3),"",'Total-corrected counts'!M40),"")</f>
        <v>5.3024032162229666</v>
      </c>
      <c r="N40">
        <f>IFERROR(IF(OR(HLOOKUP($A40,'Z-scores'!$C$2:$SK$20,5,FALSE)&gt;3,HLOOKUP($A40,'Z-scores'!$C$2:$SK$20,5,FALSE)&lt;-3),"",'Total-corrected counts'!N40),"")</f>
        <v>8.7882693459520649</v>
      </c>
      <c r="O40">
        <f>IFERROR(IF(OR(HLOOKUP($A40,'Z-scores'!$C$2:$SK$20,5,FALSE)&gt;3,HLOOKUP($A40,'Z-scores'!$C$2:$SK$20,5,FALSE)&lt;-3),"",'Total-corrected counts'!O40),"")</f>
        <v>10.376131449271902</v>
      </c>
      <c r="P40">
        <f>IFERROR(IF(OR(HLOOKUP($A40,'Z-scores'!$C$2:$SK$20,5,FALSE)&gt;3,HLOOKUP($A40,'Z-scores'!$C$2:$SK$20,5,FALSE)&lt;-3),"",'Total-corrected counts'!P40),"")</f>
        <v>12.237148878676059</v>
      </c>
      <c r="Q40">
        <f>IFERROR(IF(OR(HLOOKUP($A40,'Z-scores'!$C$2:$SK$20,5,FALSE)&gt;3,HLOOKUP($A40,'Z-scores'!$C$2:$SK$20,5,FALSE)&lt;-3),"",'Total-corrected counts'!Q40),"")</f>
        <v>7.373242582165199</v>
      </c>
      <c r="R40">
        <f>IFERROR(IF(OR(HLOOKUP($A40,'Z-scores'!$C$2:$SK$20,5,FALSE)&gt;3,HLOOKUP($A40,'Z-scores'!$C$2:$SK$20,5,FALSE)&lt;-3),"",'Total-corrected counts'!R40),"")</f>
        <v>12.407425762150265</v>
      </c>
      <c r="S40">
        <f>IFERROR(IF(OR(HLOOKUP($A40,'Z-scores'!$C$2:$SK$20,5,FALSE)&gt;3,HLOOKUP($A40,'Z-scores'!$C$2:$SK$20,5,FALSE)&lt;-3),"",'Total-corrected counts'!S40),"")</f>
        <v>7.8756875656425249</v>
      </c>
      <c r="T40">
        <f>IFERROR(IF(OR(HLOOKUP($A40,'Z-scores'!$C$2:$SK$20,5,FALSE)&gt;3,HLOOKUP($A40,'Z-scores'!$C$2:$SK$20,5,FALSE)&lt;-3),"",'Total-corrected counts'!T40),"")</f>
        <v>2.8805598388524727</v>
      </c>
      <c r="U40">
        <f t="shared" si="0"/>
        <v>1</v>
      </c>
      <c r="V40">
        <f>SUMIFS(Tabel132[Cluster],Tabel132[ID],'Total-corrected counts Z&lt;3'!A40)</f>
        <v>89</v>
      </c>
      <c r="W40">
        <f t="shared" si="1"/>
        <v>9.1541156464645945E-2</v>
      </c>
      <c r="X40">
        <f t="shared" si="2"/>
        <v>5.4094068130885855</v>
      </c>
      <c r="Y40">
        <f t="shared" si="3"/>
        <v>8.8583660127930681</v>
      </c>
    </row>
    <row r="41" spans="1:25" x14ac:dyDescent="0.25">
      <c r="A41">
        <v>43</v>
      </c>
      <c r="B41" t="s">
        <v>527</v>
      </c>
      <c r="C41">
        <v>118700</v>
      </c>
      <c r="D41">
        <v>1040</v>
      </c>
      <c r="E41" t="str">
        <f>IFERROR(IF(OR(HLOOKUP($A41,'Z-scores'!$C$2:$SK$20,5,FALSE)&gt;3,HLOOKUP($A41,'Z-scores'!$C$2:$SK$20,5,FALSE)&lt;-3),"",'Total-corrected counts'!E41),"")</f>
        <v/>
      </c>
      <c r="F41" t="str">
        <f>IFERROR(IF(OR(HLOOKUP($A41,'Z-scores'!$C$2:$SK$20,5,FALSE)&gt;3,HLOOKUP($A41,'Z-scores'!$C$2:$SK$20,5,FALSE)&lt;-3),"",'Total-corrected counts'!F41),"")</f>
        <v/>
      </c>
      <c r="G41" t="str">
        <f>IFERROR(IF(OR(HLOOKUP($A41,'Z-scores'!$C$2:$SK$20,5,FALSE)&gt;3,HLOOKUP($A41,'Z-scores'!$C$2:$SK$20,5,FALSE)&lt;-3),"",'Total-corrected counts'!G41),"")</f>
        <v/>
      </c>
      <c r="H41" t="str">
        <f>IFERROR(IF(OR(HLOOKUP($A41,'Z-scores'!$C$2:$SK$20,5,FALSE)&gt;3,HLOOKUP($A41,'Z-scores'!$C$2:$SK$20,5,FALSE)&lt;-3),"",'Total-corrected counts'!H41),"")</f>
        <v/>
      </c>
      <c r="I41" t="str">
        <f>IFERROR(IF(OR(HLOOKUP($A41,'Z-scores'!$C$2:$SK$20,5,FALSE)&gt;3,HLOOKUP($A41,'Z-scores'!$C$2:$SK$20,5,FALSE)&lt;-3),"",'Total-corrected counts'!I41),"")</f>
        <v/>
      </c>
      <c r="J41" t="str">
        <f>IFERROR(IF(OR(HLOOKUP($A41,'Z-scores'!$C$2:$SK$20,5,FALSE)&gt;3,HLOOKUP($A41,'Z-scores'!$C$2:$SK$20,5,FALSE)&lt;-3),"",'Total-corrected counts'!J41),"")</f>
        <v/>
      </c>
      <c r="K41" t="str">
        <f>IFERROR(IF(OR(HLOOKUP($A41,'Z-scores'!$C$2:$SK$20,5,FALSE)&gt;3,HLOOKUP($A41,'Z-scores'!$C$2:$SK$20,5,FALSE)&lt;-3),"",'Total-corrected counts'!K41),"")</f>
        <v/>
      </c>
      <c r="L41" t="str">
        <f>IFERROR(IF(OR(HLOOKUP($A41,'Z-scores'!$C$2:$SK$20,5,FALSE)&gt;3,HLOOKUP($A41,'Z-scores'!$C$2:$SK$20,5,FALSE)&lt;-3),"",'Total-corrected counts'!L41),"")</f>
        <v/>
      </c>
      <c r="M41" t="str">
        <f>IFERROR(IF(OR(HLOOKUP($A41,'Z-scores'!$C$2:$SK$20,5,FALSE)&gt;3,HLOOKUP($A41,'Z-scores'!$C$2:$SK$20,5,FALSE)&lt;-3),"",'Total-corrected counts'!M41),"")</f>
        <v/>
      </c>
      <c r="N41" t="str">
        <f>IFERROR(IF(OR(HLOOKUP($A41,'Z-scores'!$C$2:$SK$20,5,FALSE)&gt;3,HLOOKUP($A41,'Z-scores'!$C$2:$SK$20,5,FALSE)&lt;-3),"",'Total-corrected counts'!N41),"")</f>
        <v/>
      </c>
      <c r="O41" t="str">
        <f>IFERROR(IF(OR(HLOOKUP($A41,'Z-scores'!$C$2:$SK$20,5,FALSE)&gt;3,HLOOKUP($A41,'Z-scores'!$C$2:$SK$20,5,FALSE)&lt;-3),"",'Total-corrected counts'!O41),"")</f>
        <v/>
      </c>
      <c r="P41" t="str">
        <f>IFERROR(IF(OR(HLOOKUP($A41,'Z-scores'!$C$2:$SK$20,5,FALSE)&gt;3,HLOOKUP($A41,'Z-scores'!$C$2:$SK$20,5,FALSE)&lt;-3),"",'Total-corrected counts'!P41),"")</f>
        <v/>
      </c>
      <c r="Q41" t="str">
        <f>IFERROR(IF(OR(HLOOKUP($A41,'Z-scores'!$C$2:$SK$20,5,FALSE)&gt;3,HLOOKUP($A41,'Z-scores'!$C$2:$SK$20,5,FALSE)&lt;-3),"",'Total-corrected counts'!Q41),"")</f>
        <v/>
      </c>
      <c r="R41" t="str">
        <f>IFERROR(IF(OR(HLOOKUP($A41,'Z-scores'!$C$2:$SK$20,5,FALSE)&gt;3,HLOOKUP($A41,'Z-scores'!$C$2:$SK$20,5,FALSE)&lt;-3),"",'Total-corrected counts'!R41),"")</f>
        <v/>
      </c>
      <c r="S41" t="str">
        <f>IFERROR(IF(OR(HLOOKUP($A41,'Z-scores'!$C$2:$SK$20,5,FALSE)&gt;3,HLOOKUP($A41,'Z-scores'!$C$2:$SK$20,5,FALSE)&lt;-3),"",'Total-corrected counts'!S41),"")</f>
        <v/>
      </c>
      <c r="T41" t="str">
        <f>IFERROR(IF(OR(HLOOKUP($A41,'Z-scores'!$C$2:$SK$20,5,FALSE)&gt;3,HLOOKUP($A41,'Z-scores'!$C$2:$SK$20,5,FALSE)&lt;-3),"",'Total-corrected counts'!T41),"")</f>
        <v/>
      </c>
      <c r="U41">
        <f t="shared" si="0"/>
        <v>0</v>
      </c>
      <c r="V41">
        <f>SUMIFS(Tabel132[Cluster],Tabel132[ID],'Total-corrected counts Z&lt;3'!A41)</f>
        <v>0</v>
      </c>
      <c r="W41" t="str">
        <f t="shared" si="1"/>
        <v/>
      </c>
      <c r="X41" t="str">
        <f t="shared" si="2"/>
        <v/>
      </c>
      <c r="Y41" t="str">
        <f t="shared" si="3"/>
        <v/>
      </c>
    </row>
    <row r="42" spans="1:25" x14ac:dyDescent="0.25">
      <c r="A42">
        <v>44</v>
      </c>
      <c r="B42" t="s">
        <v>25</v>
      </c>
      <c r="C42">
        <v>8400</v>
      </c>
      <c r="D42">
        <v>315</v>
      </c>
      <c r="E42" t="str">
        <f>IFERROR(IF(OR(HLOOKUP($A42,'Z-scores'!$C$2:$SK$20,5,FALSE)&gt;3,HLOOKUP($A42,'Z-scores'!$C$2:$SK$20,5,FALSE)&lt;-3),"",'Total-corrected counts'!E42),"")</f>
        <v/>
      </c>
      <c r="F42" t="str">
        <f>IFERROR(IF(OR(HLOOKUP($A42,'Z-scores'!$C$2:$SK$20,5,FALSE)&gt;3,HLOOKUP($A42,'Z-scores'!$C$2:$SK$20,5,FALSE)&lt;-3),"",'Total-corrected counts'!F42),"")</f>
        <v/>
      </c>
      <c r="G42" t="str">
        <f>IFERROR(IF(OR(HLOOKUP($A42,'Z-scores'!$C$2:$SK$20,5,FALSE)&gt;3,HLOOKUP($A42,'Z-scores'!$C$2:$SK$20,5,FALSE)&lt;-3),"",'Total-corrected counts'!G42),"")</f>
        <v/>
      </c>
      <c r="H42" t="str">
        <f>IFERROR(IF(OR(HLOOKUP($A42,'Z-scores'!$C$2:$SK$20,5,FALSE)&gt;3,HLOOKUP($A42,'Z-scores'!$C$2:$SK$20,5,FALSE)&lt;-3),"",'Total-corrected counts'!H42),"")</f>
        <v/>
      </c>
      <c r="I42" t="str">
        <f>IFERROR(IF(OR(HLOOKUP($A42,'Z-scores'!$C$2:$SK$20,5,FALSE)&gt;3,HLOOKUP($A42,'Z-scores'!$C$2:$SK$20,5,FALSE)&lt;-3),"",'Total-corrected counts'!I42),"")</f>
        <v/>
      </c>
      <c r="J42" t="str">
        <f>IFERROR(IF(OR(HLOOKUP($A42,'Z-scores'!$C$2:$SK$20,5,FALSE)&gt;3,HLOOKUP($A42,'Z-scores'!$C$2:$SK$20,5,FALSE)&lt;-3),"",'Total-corrected counts'!J42),"")</f>
        <v/>
      </c>
      <c r="K42" t="str">
        <f>IFERROR(IF(OR(HLOOKUP($A42,'Z-scores'!$C$2:$SK$20,5,FALSE)&gt;3,HLOOKUP($A42,'Z-scores'!$C$2:$SK$20,5,FALSE)&lt;-3),"",'Total-corrected counts'!K42),"")</f>
        <v/>
      </c>
      <c r="L42" t="str">
        <f>IFERROR(IF(OR(HLOOKUP($A42,'Z-scores'!$C$2:$SK$20,5,FALSE)&gt;3,HLOOKUP($A42,'Z-scores'!$C$2:$SK$20,5,FALSE)&lt;-3),"",'Total-corrected counts'!L42),"")</f>
        <v/>
      </c>
      <c r="M42" t="str">
        <f>IFERROR(IF(OR(HLOOKUP($A42,'Z-scores'!$C$2:$SK$20,5,FALSE)&gt;3,HLOOKUP($A42,'Z-scores'!$C$2:$SK$20,5,FALSE)&lt;-3),"",'Total-corrected counts'!M42),"")</f>
        <v/>
      </c>
      <c r="N42" t="str">
        <f>IFERROR(IF(OR(HLOOKUP($A42,'Z-scores'!$C$2:$SK$20,5,FALSE)&gt;3,HLOOKUP($A42,'Z-scores'!$C$2:$SK$20,5,FALSE)&lt;-3),"",'Total-corrected counts'!N42),"")</f>
        <v/>
      </c>
      <c r="O42" t="str">
        <f>IFERROR(IF(OR(HLOOKUP($A42,'Z-scores'!$C$2:$SK$20,5,FALSE)&gt;3,HLOOKUP($A42,'Z-scores'!$C$2:$SK$20,5,FALSE)&lt;-3),"",'Total-corrected counts'!O42),"")</f>
        <v/>
      </c>
      <c r="P42" t="str">
        <f>IFERROR(IF(OR(HLOOKUP($A42,'Z-scores'!$C$2:$SK$20,5,FALSE)&gt;3,HLOOKUP($A42,'Z-scores'!$C$2:$SK$20,5,FALSE)&lt;-3),"",'Total-corrected counts'!P42),"")</f>
        <v/>
      </c>
      <c r="Q42" t="str">
        <f>IFERROR(IF(OR(HLOOKUP($A42,'Z-scores'!$C$2:$SK$20,5,FALSE)&gt;3,HLOOKUP($A42,'Z-scores'!$C$2:$SK$20,5,FALSE)&lt;-3),"",'Total-corrected counts'!Q42),"")</f>
        <v/>
      </c>
      <c r="R42" t="str">
        <f>IFERROR(IF(OR(HLOOKUP($A42,'Z-scores'!$C$2:$SK$20,5,FALSE)&gt;3,HLOOKUP($A42,'Z-scores'!$C$2:$SK$20,5,FALSE)&lt;-3),"",'Total-corrected counts'!R42),"")</f>
        <v/>
      </c>
      <c r="S42" t="str">
        <f>IFERROR(IF(OR(HLOOKUP($A42,'Z-scores'!$C$2:$SK$20,5,FALSE)&gt;3,HLOOKUP($A42,'Z-scores'!$C$2:$SK$20,5,FALSE)&lt;-3),"",'Total-corrected counts'!S42),"")</f>
        <v/>
      </c>
      <c r="T42" t="str">
        <f>IFERROR(IF(OR(HLOOKUP($A42,'Z-scores'!$C$2:$SK$20,5,FALSE)&gt;3,HLOOKUP($A42,'Z-scores'!$C$2:$SK$20,5,FALSE)&lt;-3),"",'Total-corrected counts'!T42),"")</f>
        <v/>
      </c>
      <c r="U42">
        <f t="shared" si="0"/>
        <v>0</v>
      </c>
      <c r="V42">
        <f>SUMIFS(Tabel132[Cluster],Tabel132[ID],'Total-corrected counts Z&lt;3'!A42)</f>
        <v>26</v>
      </c>
      <c r="W42" t="str">
        <f t="shared" si="1"/>
        <v/>
      </c>
      <c r="X42" t="str">
        <f t="shared" si="2"/>
        <v/>
      </c>
      <c r="Y42" t="str">
        <f t="shared" si="3"/>
        <v/>
      </c>
    </row>
    <row r="43" spans="1:25" x14ac:dyDescent="0.25">
      <c r="A43">
        <v>45</v>
      </c>
      <c r="B43" t="s">
        <v>528</v>
      </c>
      <c r="C43">
        <v>91900</v>
      </c>
      <c r="D43">
        <v>445</v>
      </c>
      <c r="E43" t="str">
        <f>IFERROR(IF(OR(HLOOKUP($A43,'Z-scores'!$C$2:$SK$20,5,FALSE)&gt;3,HLOOKUP($A43,'Z-scores'!$C$2:$SK$20,5,FALSE)&lt;-3),"",'Total-corrected counts'!E43),"")</f>
        <v/>
      </c>
      <c r="F43" t="str">
        <f>IFERROR(IF(OR(HLOOKUP($A43,'Z-scores'!$C$2:$SK$20,5,FALSE)&gt;3,HLOOKUP($A43,'Z-scores'!$C$2:$SK$20,5,FALSE)&lt;-3),"",'Total-corrected counts'!F43),"")</f>
        <v/>
      </c>
      <c r="G43" t="str">
        <f>IFERROR(IF(OR(HLOOKUP($A43,'Z-scores'!$C$2:$SK$20,5,FALSE)&gt;3,HLOOKUP($A43,'Z-scores'!$C$2:$SK$20,5,FALSE)&lt;-3),"",'Total-corrected counts'!G43),"")</f>
        <v/>
      </c>
      <c r="H43" t="str">
        <f>IFERROR(IF(OR(HLOOKUP($A43,'Z-scores'!$C$2:$SK$20,5,FALSE)&gt;3,HLOOKUP($A43,'Z-scores'!$C$2:$SK$20,5,FALSE)&lt;-3),"",'Total-corrected counts'!H43),"")</f>
        <v/>
      </c>
      <c r="I43" t="str">
        <f>IFERROR(IF(OR(HLOOKUP($A43,'Z-scores'!$C$2:$SK$20,5,FALSE)&gt;3,HLOOKUP($A43,'Z-scores'!$C$2:$SK$20,5,FALSE)&lt;-3),"",'Total-corrected counts'!I43),"")</f>
        <v/>
      </c>
      <c r="J43" t="str">
        <f>IFERROR(IF(OR(HLOOKUP($A43,'Z-scores'!$C$2:$SK$20,5,FALSE)&gt;3,HLOOKUP($A43,'Z-scores'!$C$2:$SK$20,5,FALSE)&lt;-3),"",'Total-corrected counts'!J43),"")</f>
        <v/>
      </c>
      <c r="K43" t="str">
        <f>IFERROR(IF(OR(HLOOKUP($A43,'Z-scores'!$C$2:$SK$20,5,FALSE)&gt;3,HLOOKUP($A43,'Z-scores'!$C$2:$SK$20,5,FALSE)&lt;-3),"",'Total-corrected counts'!K43),"")</f>
        <v/>
      </c>
      <c r="L43" t="str">
        <f>IFERROR(IF(OR(HLOOKUP($A43,'Z-scores'!$C$2:$SK$20,5,FALSE)&gt;3,HLOOKUP($A43,'Z-scores'!$C$2:$SK$20,5,FALSE)&lt;-3),"",'Total-corrected counts'!L43),"")</f>
        <v/>
      </c>
      <c r="M43" t="str">
        <f>IFERROR(IF(OR(HLOOKUP($A43,'Z-scores'!$C$2:$SK$20,5,FALSE)&gt;3,HLOOKUP($A43,'Z-scores'!$C$2:$SK$20,5,FALSE)&lt;-3),"",'Total-corrected counts'!M43),"")</f>
        <v/>
      </c>
      <c r="N43" t="str">
        <f>IFERROR(IF(OR(HLOOKUP($A43,'Z-scores'!$C$2:$SK$20,5,FALSE)&gt;3,HLOOKUP($A43,'Z-scores'!$C$2:$SK$20,5,FALSE)&lt;-3),"",'Total-corrected counts'!N43),"")</f>
        <v/>
      </c>
      <c r="O43" t="str">
        <f>IFERROR(IF(OR(HLOOKUP($A43,'Z-scores'!$C$2:$SK$20,5,FALSE)&gt;3,HLOOKUP($A43,'Z-scores'!$C$2:$SK$20,5,FALSE)&lt;-3),"",'Total-corrected counts'!O43),"")</f>
        <v/>
      </c>
      <c r="P43" t="str">
        <f>IFERROR(IF(OR(HLOOKUP($A43,'Z-scores'!$C$2:$SK$20,5,FALSE)&gt;3,HLOOKUP($A43,'Z-scores'!$C$2:$SK$20,5,FALSE)&lt;-3),"",'Total-corrected counts'!P43),"")</f>
        <v/>
      </c>
      <c r="Q43" t="str">
        <f>IFERROR(IF(OR(HLOOKUP($A43,'Z-scores'!$C$2:$SK$20,5,FALSE)&gt;3,HLOOKUP($A43,'Z-scores'!$C$2:$SK$20,5,FALSE)&lt;-3),"",'Total-corrected counts'!Q43),"")</f>
        <v/>
      </c>
      <c r="R43" t="str">
        <f>IFERROR(IF(OR(HLOOKUP($A43,'Z-scores'!$C$2:$SK$20,5,FALSE)&gt;3,HLOOKUP($A43,'Z-scores'!$C$2:$SK$20,5,FALSE)&lt;-3),"",'Total-corrected counts'!R43),"")</f>
        <v/>
      </c>
      <c r="S43" t="str">
        <f>IFERROR(IF(OR(HLOOKUP($A43,'Z-scores'!$C$2:$SK$20,5,FALSE)&gt;3,HLOOKUP($A43,'Z-scores'!$C$2:$SK$20,5,FALSE)&lt;-3),"",'Total-corrected counts'!S43),"")</f>
        <v/>
      </c>
      <c r="T43" t="str">
        <f>IFERROR(IF(OR(HLOOKUP($A43,'Z-scores'!$C$2:$SK$20,5,FALSE)&gt;3,HLOOKUP($A43,'Z-scores'!$C$2:$SK$20,5,FALSE)&lt;-3),"",'Total-corrected counts'!T43),"")</f>
        <v/>
      </c>
      <c r="U43">
        <f t="shared" si="0"/>
        <v>0</v>
      </c>
      <c r="V43">
        <f>SUMIFS(Tabel132[Cluster],Tabel132[ID],'Total-corrected counts Z&lt;3'!A43)</f>
        <v>96</v>
      </c>
      <c r="W43" t="str">
        <f t="shared" si="1"/>
        <v/>
      </c>
      <c r="X43" t="str">
        <f t="shared" si="2"/>
        <v/>
      </c>
      <c r="Y43" t="str">
        <f t="shared" si="3"/>
        <v/>
      </c>
    </row>
    <row r="44" spans="1:25" x14ac:dyDescent="0.25">
      <c r="A44">
        <v>46</v>
      </c>
      <c r="B44" t="s">
        <v>529</v>
      </c>
      <c r="C44">
        <v>114300</v>
      </c>
      <c r="D44">
        <v>824</v>
      </c>
      <c r="E44" t="str">
        <f>IFERROR(IF(OR(HLOOKUP($A44,'Z-scores'!$C$2:$SK$20,5,FALSE)&gt;3,HLOOKUP($A44,'Z-scores'!$C$2:$SK$20,5,FALSE)&lt;-3),"",'Total-corrected counts'!E44),"")</f>
        <v/>
      </c>
      <c r="F44" t="str">
        <f>IFERROR(IF(OR(HLOOKUP($A44,'Z-scores'!$C$2:$SK$20,5,FALSE)&gt;3,HLOOKUP($A44,'Z-scores'!$C$2:$SK$20,5,FALSE)&lt;-3),"",'Total-corrected counts'!F44),"")</f>
        <v/>
      </c>
      <c r="G44" t="str">
        <f>IFERROR(IF(OR(HLOOKUP($A44,'Z-scores'!$C$2:$SK$20,5,FALSE)&gt;3,HLOOKUP($A44,'Z-scores'!$C$2:$SK$20,5,FALSE)&lt;-3),"",'Total-corrected counts'!G44),"")</f>
        <v/>
      </c>
      <c r="H44" t="str">
        <f>IFERROR(IF(OR(HLOOKUP($A44,'Z-scores'!$C$2:$SK$20,5,FALSE)&gt;3,HLOOKUP($A44,'Z-scores'!$C$2:$SK$20,5,FALSE)&lt;-3),"",'Total-corrected counts'!H44),"")</f>
        <v/>
      </c>
      <c r="I44" t="str">
        <f>IFERROR(IF(OR(HLOOKUP($A44,'Z-scores'!$C$2:$SK$20,5,FALSE)&gt;3,HLOOKUP($A44,'Z-scores'!$C$2:$SK$20,5,FALSE)&lt;-3),"",'Total-corrected counts'!I44),"")</f>
        <v/>
      </c>
      <c r="J44" t="str">
        <f>IFERROR(IF(OR(HLOOKUP($A44,'Z-scores'!$C$2:$SK$20,5,FALSE)&gt;3,HLOOKUP($A44,'Z-scores'!$C$2:$SK$20,5,FALSE)&lt;-3),"",'Total-corrected counts'!J44),"")</f>
        <v/>
      </c>
      <c r="K44" t="str">
        <f>IFERROR(IF(OR(HLOOKUP($A44,'Z-scores'!$C$2:$SK$20,5,FALSE)&gt;3,HLOOKUP($A44,'Z-scores'!$C$2:$SK$20,5,FALSE)&lt;-3),"",'Total-corrected counts'!K44),"")</f>
        <v/>
      </c>
      <c r="L44" t="str">
        <f>IFERROR(IF(OR(HLOOKUP($A44,'Z-scores'!$C$2:$SK$20,5,FALSE)&gt;3,HLOOKUP($A44,'Z-scores'!$C$2:$SK$20,5,FALSE)&lt;-3),"",'Total-corrected counts'!L44),"")</f>
        <v/>
      </c>
      <c r="M44" t="str">
        <f>IFERROR(IF(OR(HLOOKUP($A44,'Z-scores'!$C$2:$SK$20,5,FALSE)&gt;3,HLOOKUP($A44,'Z-scores'!$C$2:$SK$20,5,FALSE)&lt;-3),"",'Total-corrected counts'!M44),"")</f>
        <v/>
      </c>
      <c r="N44" t="str">
        <f>IFERROR(IF(OR(HLOOKUP($A44,'Z-scores'!$C$2:$SK$20,5,FALSE)&gt;3,HLOOKUP($A44,'Z-scores'!$C$2:$SK$20,5,FALSE)&lt;-3),"",'Total-corrected counts'!N44),"")</f>
        <v/>
      </c>
      <c r="O44" t="str">
        <f>IFERROR(IF(OR(HLOOKUP($A44,'Z-scores'!$C$2:$SK$20,5,FALSE)&gt;3,HLOOKUP($A44,'Z-scores'!$C$2:$SK$20,5,FALSE)&lt;-3),"",'Total-corrected counts'!O44),"")</f>
        <v/>
      </c>
      <c r="P44" t="str">
        <f>IFERROR(IF(OR(HLOOKUP($A44,'Z-scores'!$C$2:$SK$20,5,FALSE)&gt;3,HLOOKUP($A44,'Z-scores'!$C$2:$SK$20,5,FALSE)&lt;-3),"",'Total-corrected counts'!P44),"")</f>
        <v/>
      </c>
      <c r="Q44" t="str">
        <f>IFERROR(IF(OR(HLOOKUP($A44,'Z-scores'!$C$2:$SK$20,5,FALSE)&gt;3,HLOOKUP($A44,'Z-scores'!$C$2:$SK$20,5,FALSE)&lt;-3),"",'Total-corrected counts'!Q44),"")</f>
        <v/>
      </c>
      <c r="R44" t="str">
        <f>IFERROR(IF(OR(HLOOKUP($A44,'Z-scores'!$C$2:$SK$20,5,FALSE)&gt;3,HLOOKUP($A44,'Z-scores'!$C$2:$SK$20,5,FALSE)&lt;-3),"",'Total-corrected counts'!R44),"")</f>
        <v/>
      </c>
      <c r="S44" t="str">
        <f>IFERROR(IF(OR(HLOOKUP($A44,'Z-scores'!$C$2:$SK$20,5,FALSE)&gt;3,HLOOKUP($A44,'Z-scores'!$C$2:$SK$20,5,FALSE)&lt;-3),"",'Total-corrected counts'!S44),"")</f>
        <v/>
      </c>
      <c r="T44" t="str">
        <f>IFERROR(IF(OR(HLOOKUP($A44,'Z-scores'!$C$2:$SK$20,5,FALSE)&gt;3,HLOOKUP($A44,'Z-scores'!$C$2:$SK$20,5,FALSE)&lt;-3),"",'Total-corrected counts'!T44),"")</f>
        <v/>
      </c>
      <c r="U44">
        <f t="shared" si="0"/>
        <v>0</v>
      </c>
      <c r="V44">
        <f>SUMIFS(Tabel132[Cluster],Tabel132[ID],'Total-corrected counts Z&lt;3'!A44)</f>
        <v>0</v>
      </c>
      <c r="W44" t="str">
        <f t="shared" si="1"/>
        <v/>
      </c>
      <c r="X44" t="str">
        <f t="shared" si="2"/>
        <v/>
      </c>
      <c r="Y44" t="str">
        <f t="shared" si="3"/>
        <v/>
      </c>
    </row>
    <row r="45" spans="1:25" x14ac:dyDescent="0.25">
      <c r="A45">
        <v>47</v>
      </c>
      <c r="B45" t="s">
        <v>530</v>
      </c>
      <c r="C45">
        <v>70700</v>
      </c>
      <c r="D45">
        <v>71</v>
      </c>
      <c r="E45" t="str">
        <f>IFERROR(IF(OR(HLOOKUP($A45,'Z-scores'!$C$2:$SK$20,5,FALSE)&gt;3,HLOOKUP($A45,'Z-scores'!$C$2:$SK$20,5,FALSE)&lt;-3),"",'Total-corrected counts'!E45),"")</f>
        <v/>
      </c>
      <c r="F45" t="str">
        <f>IFERROR(IF(OR(HLOOKUP($A45,'Z-scores'!$C$2:$SK$20,5,FALSE)&gt;3,HLOOKUP($A45,'Z-scores'!$C$2:$SK$20,5,FALSE)&lt;-3),"",'Total-corrected counts'!F45),"")</f>
        <v/>
      </c>
      <c r="G45" t="str">
        <f>IFERROR(IF(OR(HLOOKUP($A45,'Z-scores'!$C$2:$SK$20,5,FALSE)&gt;3,HLOOKUP($A45,'Z-scores'!$C$2:$SK$20,5,FALSE)&lt;-3),"",'Total-corrected counts'!G45),"")</f>
        <v/>
      </c>
      <c r="H45" t="str">
        <f>IFERROR(IF(OR(HLOOKUP($A45,'Z-scores'!$C$2:$SK$20,5,FALSE)&gt;3,HLOOKUP($A45,'Z-scores'!$C$2:$SK$20,5,FALSE)&lt;-3),"",'Total-corrected counts'!H45),"")</f>
        <v/>
      </c>
      <c r="I45" t="str">
        <f>IFERROR(IF(OR(HLOOKUP($A45,'Z-scores'!$C$2:$SK$20,5,FALSE)&gt;3,HLOOKUP($A45,'Z-scores'!$C$2:$SK$20,5,FALSE)&lt;-3),"",'Total-corrected counts'!I45),"")</f>
        <v/>
      </c>
      <c r="J45" t="str">
        <f>IFERROR(IF(OR(HLOOKUP($A45,'Z-scores'!$C$2:$SK$20,5,FALSE)&gt;3,HLOOKUP($A45,'Z-scores'!$C$2:$SK$20,5,FALSE)&lt;-3),"",'Total-corrected counts'!J45),"")</f>
        <v/>
      </c>
      <c r="K45" t="str">
        <f>IFERROR(IF(OR(HLOOKUP($A45,'Z-scores'!$C$2:$SK$20,5,FALSE)&gt;3,HLOOKUP($A45,'Z-scores'!$C$2:$SK$20,5,FALSE)&lt;-3),"",'Total-corrected counts'!K45),"")</f>
        <v/>
      </c>
      <c r="L45" t="str">
        <f>IFERROR(IF(OR(HLOOKUP($A45,'Z-scores'!$C$2:$SK$20,5,FALSE)&gt;3,HLOOKUP($A45,'Z-scores'!$C$2:$SK$20,5,FALSE)&lt;-3),"",'Total-corrected counts'!L45),"")</f>
        <v/>
      </c>
      <c r="M45" t="str">
        <f>IFERROR(IF(OR(HLOOKUP($A45,'Z-scores'!$C$2:$SK$20,5,FALSE)&gt;3,HLOOKUP($A45,'Z-scores'!$C$2:$SK$20,5,FALSE)&lt;-3),"",'Total-corrected counts'!M45),"")</f>
        <v/>
      </c>
      <c r="N45" t="str">
        <f>IFERROR(IF(OR(HLOOKUP($A45,'Z-scores'!$C$2:$SK$20,5,FALSE)&gt;3,HLOOKUP($A45,'Z-scores'!$C$2:$SK$20,5,FALSE)&lt;-3),"",'Total-corrected counts'!N45),"")</f>
        <v/>
      </c>
      <c r="O45" t="str">
        <f>IFERROR(IF(OR(HLOOKUP($A45,'Z-scores'!$C$2:$SK$20,5,FALSE)&gt;3,HLOOKUP($A45,'Z-scores'!$C$2:$SK$20,5,FALSE)&lt;-3),"",'Total-corrected counts'!O45),"")</f>
        <v/>
      </c>
      <c r="P45" t="str">
        <f>IFERROR(IF(OR(HLOOKUP($A45,'Z-scores'!$C$2:$SK$20,5,FALSE)&gt;3,HLOOKUP($A45,'Z-scores'!$C$2:$SK$20,5,FALSE)&lt;-3),"",'Total-corrected counts'!P45),"")</f>
        <v/>
      </c>
      <c r="Q45" t="str">
        <f>IFERROR(IF(OR(HLOOKUP($A45,'Z-scores'!$C$2:$SK$20,5,FALSE)&gt;3,HLOOKUP($A45,'Z-scores'!$C$2:$SK$20,5,FALSE)&lt;-3),"",'Total-corrected counts'!Q45),"")</f>
        <v/>
      </c>
      <c r="R45" t="str">
        <f>IFERROR(IF(OR(HLOOKUP($A45,'Z-scores'!$C$2:$SK$20,5,FALSE)&gt;3,HLOOKUP($A45,'Z-scores'!$C$2:$SK$20,5,FALSE)&lt;-3),"",'Total-corrected counts'!R45),"")</f>
        <v/>
      </c>
      <c r="S45" t="str">
        <f>IFERROR(IF(OR(HLOOKUP($A45,'Z-scores'!$C$2:$SK$20,5,FALSE)&gt;3,HLOOKUP($A45,'Z-scores'!$C$2:$SK$20,5,FALSE)&lt;-3),"",'Total-corrected counts'!S45),"")</f>
        <v/>
      </c>
      <c r="T45" t="str">
        <f>IFERROR(IF(OR(HLOOKUP($A45,'Z-scores'!$C$2:$SK$20,5,FALSE)&gt;3,HLOOKUP($A45,'Z-scores'!$C$2:$SK$20,5,FALSE)&lt;-3),"",'Total-corrected counts'!T45),"")</f>
        <v/>
      </c>
      <c r="U45">
        <f t="shared" si="0"/>
        <v>0</v>
      </c>
      <c r="V45">
        <f>SUMIFS(Tabel132[Cluster],Tabel132[ID],'Total-corrected counts Z&lt;3'!A45)</f>
        <v>83</v>
      </c>
      <c r="W45" t="str">
        <f t="shared" si="1"/>
        <v/>
      </c>
      <c r="X45" t="str">
        <f t="shared" si="2"/>
        <v/>
      </c>
      <c r="Y45" t="str">
        <f t="shared" si="3"/>
        <v/>
      </c>
    </row>
    <row r="46" spans="1:25" x14ac:dyDescent="0.25">
      <c r="A46">
        <v>48</v>
      </c>
      <c r="B46" t="s">
        <v>531</v>
      </c>
      <c r="C46">
        <v>19500</v>
      </c>
      <c r="D46">
        <v>31</v>
      </c>
      <c r="E46" t="str">
        <f>IFERROR(IF(OR(HLOOKUP($A46,'Z-scores'!$C$2:$SK$20,5,FALSE)&gt;3,HLOOKUP($A46,'Z-scores'!$C$2:$SK$20,5,FALSE)&lt;-3),"",'Total-corrected counts'!E46),"")</f>
        <v/>
      </c>
      <c r="F46" t="str">
        <f>IFERROR(IF(OR(HLOOKUP($A46,'Z-scores'!$C$2:$SK$20,5,FALSE)&gt;3,HLOOKUP($A46,'Z-scores'!$C$2:$SK$20,5,FALSE)&lt;-3),"",'Total-corrected counts'!F46),"")</f>
        <v/>
      </c>
      <c r="G46" t="str">
        <f>IFERROR(IF(OR(HLOOKUP($A46,'Z-scores'!$C$2:$SK$20,5,FALSE)&gt;3,HLOOKUP($A46,'Z-scores'!$C$2:$SK$20,5,FALSE)&lt;-3),"",'Total-corrected counts'!G46),"")</f>
        <v/>
      </c>
      <c r="H46" t="str">
        <f>IFERROR(IF(OR(HLOOKUP($A46,'Z-scores'!$C$2:$SK$20,5,FALSE)&gt;3,HLOOKUP($A46,'Z-scores'!$C$2:$SK$20,5,FALSE)&lt;-3),"",'Total-corrected counts'!H46),"")</f>
        <v/>
      </c>
      <c r="I46" t="str">
        <f>IFERROR(IF(OR(HLOOKUP($A46,'Z-scores'!$C$2:$SK$20,5,FALSE)&gt;3,HLOOKUP($A46,'Z-scores'!$C$2:$SK$20,5,FALSE)&lt;-3),"",'Total-corrected counts'!I46),"")</f>
        <v/>
      </c>
      <c r="J46" t="str">
        <f>IFERROR(IF(OR(HLOOKUP($A46,'Z-scores'!$C$2:$SK$20,5,FALSE)&gt;3,HLOOKUP($A46,'Z-scores'!$C$2:$SK$20,5,FALSE)&lt;-3),"",'Total-corrected counts'!J46),"")</f>
        <v/>
      </c>
      <c r="K46" t="str">
        <f>IFERROR(IF(OR(HLOOKUP($A46,'Z-scores'!$C$2:$SK$20,5,FALSE)&gt;3,HLOOKUP($A46,'Z-scores'!$C$2:$SK$20,5,FALSE)&lt;-3),"",'Total-corrected counts'!K46),"")</f>
        <v/>
      </c>
      <c r="L46" t="str">
        <f>IFERROR(IF(OR(HLOOKUP($A46,'Z-scores'!$C$2:$SK$20,5,FALSE)&gt;3,HLOOKUP($A46,'Z-scores'!$C$2:$SK$20,5,FALSE)&lt;-3),"",'Total-corrected counts'!L46),"")</f>
        <v/>
      </c>
      <c r="M46" t="str">
        <f>IFERROR(IF(OR(HLOOKUP($A46,'Z-scores'!$C$2:$SK$20,5,FALSE)&gt;3,HLOOKUP($A46,'Z-scores'!$C$2:$SK$20,5,FALSE)&lt;-3),"",'Total-corrected counts'!M46),"")</f>
        <v/>
      </c>
      <c r="N46" t="str">
        <f>IFERROR(IF(OR(HLOOKUP($A46,'Z-scores'!$C$2:$SK$20,5,FALSE)&gt;3,HLOOKUP($A46,'Z-scores'!$C$2:$SK$20,5,FALSE)&lt;-3),"",'Total-corrected counts'!N46),"")</f>
        <v/>
      </c>
      <c r="O46" t="str">
        <f>IFERROR(IF(OR(HLOOKUP($A46,'Z-scores'!$C$2:$SK$20,5,FALSE)&gt;3,HLOOKUP($A46,'Z-scores'!$C$2:$SK$20,5,FALSE)&lt;-3),"",'Total-corrected counts'!O46),"")</f>
        <v/>
      </c>
      <c r="P46" t="str">
        <f>IFERROR(IF(OR(HLOOKUP($A46,'Z-scores'!$C$2:$SK$20,5,FALSE)&gt;3,HLOOKUP($A46,'Z-scores'!$C$2:$SK$20,5,FALSE)&lt;-3),"",'Total-corrected counts'!P46),"")</f>
        <v/>
      </c>
      <c r="Q46" t="str">
        <f>IFERROR(IF(OR(HLOOKUP($A46,'Z-scores'!$C$2:$SK$20,5,FALSE)&gt;3,HLOOKUP($A46,'Z-scores'!$C$2:$SK$20,5,FALSE)&lt;-3),"",'Total-corrected counts'!Q46),"")</f>
        <v/>
      </c>
      <c r="R46" t="str">
        <f>IFERROR(IF(OR(HLOOKUP($A46,'Z-scores'!$C$2:$SK$20,5,FALSE)&gt;3,HLOOKUP($A46,'Z-scores'!$C$2:$SK$20,5,FALSE)&lt;-3),"",'Total-corrected counts'!R46),"")</f>
        <v/>
      </c>
      <c r="S46" t="str">
        <f>IFERROR(IF(OR(HLOOKUP($A46,'Z-scores'!$C$2:$SK$20,5,FALSE)&gt;3,HLOOKUP($A46,'Z-scores'!$C$2:$SK$20,5,FALSE)&lt;-3),"",'Total-corrected counts'!S46),"")</f>
        <v/>
      </c>
      <c r="T46" t="str">
        <f>IFERROR(IF(OR(HLOOKUP($A46,'Z-scores'!$C$2:$SK$20,5,FALSE)&gt;3,HLOOKUP($A46,'Z-scores'!$C$2:$SK$20,5,FALSE)&lt;-3),"",'Total-corrected counts'!T46),"")</f>
        <v/>
      </c>
      <c r="U46">
        <f t="shared" si="0"/>
        <v>0</v>
      </c>
      <c r="V46">
        <f>SUMIFS(Tabel132[Cluster],Tabel132[ID],'Total-corrected counts Z&lt;3'!A46)</f>
        <v>24</v>
      </c>
      <c r="W46" t="str">
        <f t="shared" si="1"/>
        <v/>
      </c>
      <c r="X46" t="str">
        <f t="shared" si="2"/>
        <v/>
      </c>
      <c r="Y46" t="str">
        <f t="shared" si="3"/>
        <v/>
      </c>
    </row>
    <row r="47" spans="1:25" x14ac:dyDescent="0.25">
      <c r="A47">
        <v>49</v>
      </c>
      <c r="B47" t="s">
        <v>532</v>
      </c>
      <c r="C47">
        <v>118800</v>
      </c>
      <c r="D47">
        <v>1040</v>
      </c>
      <c r="E47" t="str">
        <f>IFERROR(IF(OR(HLOOKUP($A47,'Z-scores'!$C$2:$SK$20,5,FALSE)&gt;3,HLOOKUP($A47,'Z-scores'!$C$2:$SK$20,5,FALSE)&lt;-3),"",'Total-corrected counts'!E47),"")</f>
        <v/>
      </c>
      <c r="F47" t="str">
        <f>IFERROR(IF(OR(HLOOKUP($A47,'Z-scores'!$C$2:$SK$20,5,FALSE)&gt;3,HLOOKUP($A47,'Z-scores'!$C$2:$SK$20,5,FALSE)&lt;-3),"",'Total-corrected counts'!F47),"")</f>
        <v/>
      </c>
      <c r="G47" t="str">
        <f>IFERROR(IF(OR(HLOOKUP($A47,'Z-scores'!$C$2:$SK$20,5,FALSE)&gt;3,HLOOKUP($A47,'Z-scores'!$C$2:$SK$20,5,FALSE)&lt;-3),"",'Total-corrected counts'!G47),"")</f>
        <v/>
      </c>
      <c r="H47" t="str">
        <f>IFERROR(IF(OR(HLOOKUP($A47,'Z-scores'!$C$2:$SK$20,5,FALSE)&gt;3,HLOOKUP($A47,'Z-scores'!$C$2:$SK$20,5,FALSE)&lt;-3),"",'Total-corrected counts'!H47),"")</f>
        <v/>
      </c>
      <c r="I47" t="str">
        <f>IFERROR(IF(OR(HLOOKUP($A47,'Z-scores'!$C$2:$SK$20,5,FALSE)&gt;3,HLOOKUP($A47,'Z-scores'!$C$2:$SK$20,5,FALSE)&lt;-3),"",'Total-corrected counts'!I47),"")</f>
        <v/>
      </c>
      <c r="J47" t="str">
        <f>IFERROR(IF(OR(HLOOKUP($A47,'Z-scores'!$C$2:$SK$20,5,FALSE)&gt;3,HLOOKUP($A47,'Z-scores'!$C$2:$SK$20,5,FALSE)&lt;-3),"",'Total-corrected counts'!J47),"")</f>
        <v/>
      </c>
      <c r="K47" t="str">
        <f>IFERROR(IF(OR(HLOOKUP($A47,'Z-scores'!$C$2:$SK$20,5,FALSE)&gt;3,HLOOKUP($A47,'Z-scores'!$C$2:$SK$20,5,FALSE)&lt;-3),"",'Total-corrected counts'!K47),"")</f>
        <v/>
      </c>
      <c r="L47" t="str">
        <f>IFERROR(IF(OR(HLOOKUP($A47,'Z-scores'!$C$2:$SK$20,5,FALSE)&gt;3,HLOOKUP($A47,'Z-scores'!$C$2:$SK$20,5,FALSE)&lt;-3),"",'Total-corrected counts'!L47),"")</f>
        <v/>
      </c>
      <c r="M47" t="str">
        <f>IFERROR(IF(OR(HLOOKUP($A47,'Z-scores'!$C$2:$SK$20,5,FALSE)&gt;3,HLOOKUP($A47,'Z-scores'!$C$2:$SK$20,5,FALSE)&lt;-3),"",'Total-corrected counts'!M47),"")</f>
        <v/>
      </c>
      <c r="N47" t="str">
        <f>IFERROR(IF(OR(HLOOKUP($A47,'Z-scores'!$C$2:$SK$20,5,FALSE)&gt;3,HLOOKUP($A47,'Z-scores'!$C$2:$SK$20,5,FALSE)&lt;-3),"",'Total-corrected counts'!N47),"")</f>
        <v/>
      </c>
      <c r="O47" t="str">
        <f>IFERROR(IF(OR(HLOOKUP($A47,'Z-scores'!$C$2:$SK$20,5,FALSE)&gt;3,HLOOKUP($A47,'Z-scores'!$C$2:$SK$20,5,FALSE)&lt;-3),"",'Total-corrected counts'!O47),"")</f>
        <v/>
      </c>
      <c r="P47" t="str">
        <f>IFERROR(IF(OR(HLOOKUP($A47,'Z-scores'!$C$2:$SK$20,5,FALSE)&gt;3,HLOOKUP($A47,'Z-scores'!$C$2:$SK$20,5,FALSE)&lt;-3),"",'Total-corrected counts'!P47),"")</f>
        <v/>
      </c>
      <c r="Q47" t="str">
        <f>IFERROR(IF(OR(HLOOKUP($A47,'Z-scores'!$C$2:$SK$20,5,FALSE)&gt;3,HLOOKUP($A47,'Z-scores'!$C$2:$SK$20,5,FALSE)&lt;-3),"",'Total-corrected counts'!Q47),"")</f>
        <v/>
      </c>
      <c r="R47" t="str">
        <f>IFERROR(IF(OR(HLOOKUP($A47,'Z-scores'!$C$2:$SK$20,5,FALSE)&gt;3,HLOOKUP($A47,'Z-scores'!$C$2:$SK$20,5,FALSE)&lt;-3),"",'Total-corrected counts'!R47),"")</f>
        <v/>
      </c>
      <c r="S47" t="str">
        <f>IFERROR(IF(OR(HLOOKUP($A47,'Z-scores'!$C$2:$SK$20,5,FALSE)&gt;3,HLOOKUP($A47,'Z-scores'!$C$2:$SK$20,5,FALSE)&lt;-3),"",'Total-corrected counts'!S47),"")</f>
        <v/>
      </c>
      <c r="T47" t="str">
        <f>IFERROR(IF(OR(HLOOKUP($A47,'Z-scores'!$C$2:$SK$20,5,FALSE)&gt;3,HLOOKUP($A47,'Z-scores'!$C$2:$SK$20,5,FALSE)&lt;-3),"",'Total-corrected counts'!T47),"")</f>
        <v/>
      </c>
      <c r="U47">
        <f t="shared" si="0"/>
        <v>0</v>
      </c>
      <c r="V47">
        <f>SUMIFS(Tabel132[Cluster],Tabel132[ID],'Total-corrected counts Z&lt;3'!A47)</f>
        <v>0</v>
      </c>
      <c r="W47" t="str">
        <f t="shared" si="1"/>
        <v/>
      </c>
      <c r="X47" t="str">
        <f t="shared" si="2"/>
        <v/>
      </c>
      <c r="Y47" t="str">
        <f t="shared" si="3"/>
        <v/>
      </c>
    </row>
    <row r="48" spans="1:25" x14ac:dyDescent="0.25">
      <c r="A48">
        <v>50</v>
      </c>
      <c r="B48" t="s">
        <v>26</v>
      </c>
      <c r="C48">
        <v>81600</v>
      </c>
      <c r="D48">
        <v>795</v>
      </c>
      <c r="E48">
        <f>IFERROR(IF(OR(HLOOKUP($A48,'Z-scores'!$C$2:$SK$20,5,FALSE)&gt;3,HLOOKUP($A48,'Z-scores'!$C$2:$SK$20,5,FALSE)&lt;-3),"",'Total-corrected counts'!E48),"")</f>
        <v>0.29229698364375439</v>
      </c>
      <c r="F48">
        <f>IFERROR(IF(OR(HLOOKUP($A48,'Z-scores'!$C$2:$SK$20,5,FALSE)&gt;3,HLOOKUP($A48,'Z-scores'!$C$2:$SK$20,5,FALSE)&lt;-3),"",'Total-corrected counts'!F48),"")</f>
        <v>0.24553167759990896</v>
      </c>
      <c r="G48">
        <f>IFERROR(IF(OR(HLOOKUP($A48,'Z-scores'!$C$2:$SK$20,5,FALSE)&gt;3,HLOOKUP($A48,'Z-scores'!$C$2:$SK$20,5,FALSE)&lt;-3),"",'Total-corrected counts'!G48),"")</f>
        <v>3.2332112283673622</v>
      </c>
      <c r="H48">
        <f>IFERROR(IF(OR(HLOOKUP($A48,'Z-scores'!$C$2:$SK$20,5,FALSE)&gt;3,HLOOKUP($A48,'Z-scores'!$C$2:$SK$20,5,FALSE)&lt;-3),"",'Total-corrected counts'!H48),"")</f>
        <v>6.0315086009312645E-3</v>
      </c>
      <c r="I48">
        <f>IFERROR(IF(OR(HLOOKUP($A48,'Z-scores'!$C$2:$SK$20,5,FALSE)&gt;3,HLOOKUP($A48,'Z-scores'!$C$2:$SK$20,5,FALSE)&lt;-3),"",'Total-corrected counts'!I48),"")</f>
        <v>2.0033415286508789</v>
      </c>
      <c r="J48">
        <f>IFERROR(IF(OR(HLOOKUP($A48,'Z-scores'!$C$2:$SK$20,5,FALSE)&gt;3,HLOOKUP($A48,'Z-scores'!$C$2:$SK$20,5,FALSE)&lt;-3),"",'Total-corrected counts'!J48),"")</f>
        <v>0</v>
      </c>
      <c r="K48">
        <f>IFERROR(IF(OR(HLOOKUP($A48,'Z-scores'!$C$2:$SK$20,5,FALSE)&gt;3,HLOOKUP($A48,'Z-scores'!$C$2:$SK$20,5,FALSE)&lt;-3),"",'Total-corrected counts'!K48),"")</f>
        <v>0.63923807513099984</v>
      </c>
      <c r="L48">
        <f>IFERROR(IF(OR(HLOOKUP($A48,'Z-scores'!$C$2:$SK$20,5,FALSE)&gt;3,HLOOKUP($A48,'Z-scores'!$C$2:$SK$20,5,FALSE)&lt;-3),"",'Total-corrected counts'!L48),"")</f>
        <v>0.33239313560690237</v>
      </c>
      <c r="M48">
        <f>IFERROR(IF(OR(HLOOKUP($A48,'Z-scores'!$C$2:$SK$20,5,FALSE)&gt;3,HLOOKUP($A48,'Z-scores'!$C$2:$SK$20,5,FALSE)&lt;-3),"",'Total-corrected counts'!M48),"")</f>
        <v>0.16197051625118386</v>
      </c>
      <c r="N48">
        <f>IFERROR(IF(OR(HLOOKUP($A48,'Z-scores'!$C$2:$SK$20,5,FALSE)&gt;3,HLOOKUP($A48,'Z-scores'!$C$2:$SK$20,5,FALSE)&lt;-3),"",'Total-corrected counts'!N48),"")</f>
        <v>0.1881520644985277</v>
      </c>
      <c r="O48">
        <f>IFERROR(IF(OR(HLOOKUP($A48,'Z-scores'!$C$2:$SK$20,5,FALSE)&gt;3,HLOOKUP($A48,'Z-scores'!$C$2:$SK$20,5,FALSE)&lt;-3),"",'Total-corrected counts'!O48),"")</f>
        <v>0.42883883705981019</v>
      </c>
      <c r="P48">
        <f>IFERROR(IF(OR(HLOOKUP($A48,'Z-scores'!$C$2:$SK$20,5,FALSE)&gt;3,HLOOKUP($A48,'Z-scores'!$C$2:$SK$20,5,FALSE)&lt;-3),"",'Total-corrected counts'!P48),"")</f>
        <v>0.5971768464583681</v>
      </c>
      <c r="Q48">
        <f>IFERROR(IF(OR(HLOOKUP($A48,'Z-scores'!$C$2:$SK$20,5,FALSE)&gt;3,HLOOKUP($A48,'Z-scores'!$C$2:$SK$20,5,FALSE)&lt;-3),"",'Total-corrected counts'!Q48),"")</f>
        <v>0.72539987668202099</v>
      </c>
      <c r="R48">
        <f>IFERROR(IF(OR(HLOOKUP($A48,'Z-scores'!$C$2:$SK$20,5,FALSE)&gt;3,HLOOKUP($A48,'Z-scores'!$C$2:$SK$20,5,FALSE)&lt;-3),"",'Total-corrected counts'!R48),"")</f>
        <v>3.2148379665174112</v>
      </c>
      <c r="S48">
        <f>IFERROR(IF(OR(HLOOKUP($A48,'Z-scores'!$C$2:$SK$20,5,FALSE)&gt;3,HLOOKUP($A48,'Z-scores'!$C$2:$SK$20,5,FALSE)&lt;-3),"",'Total-corrected counts'!S48),"")</f>
        <v>0.57185078657792598</v>
      </c>
      <c r="T48">
        <f>IFERROR(IF(OR(HLOOKUP($A48,'Z-scores'!$C$2:$SK$20,5,FALSE)&gt;3,HLOOKUP($A48,'Z-scores'!$C$2:$SK$20,5,FALSE)&lt;-3),"",'Total-corrected counts'!T48),"")</f>
        <v>0.13651942364229727</v>
      </c>
      <c r="U48">
        <f t="shared" si="0"/>
        <v>1</v>
      </c>
      <c r="V48">
        <f>SUMIFS(Tabel132[Cluster],Tabel132[ID],'Total-corrected counts Z&lt;3'!A48)</f>
        <v>90</v>
      </c>
      <c r="W48">
        <f t="shared" si="1"/>
        <v>0.68100994128836456</v>
      </c>
      <c r="X48">
        <f t="shared" si="2"/>
        <v>0.710216671835045</v>
      </c>
      <c r="Y48">
        <f t="shared" si="3"/>
        <v>0.9457706228229722</v>
      </c>
    </row>
    <row r="49" spans="1:25" x14ac:dyDescent="0.25">
      <c r="A49">
        <v>51</v>
      </c>
      <c r="B49" t="s">
        <v>533</v>
      </c>
      <c r="C49">
        <v>68300</v>
      </c>
      <c r="D49">
        <v>856</v>
      </c>
      <c r="E49" t="str">
        <f>IFERROR(IF(OR(HLOOKUP($A49,'Z-scores'!$C$2:$SK$20,5,FALSE)&gt;3,HLOOKUP($A49,'Z-scores'!$C$2:$SK$20,5,FALSE)&lt;-3),"",'Total-corrected counts'!E49),"")</f>
        <v/>
      </c>
      <c r="F49" t="str">
        <f>IFERROR(IF(OR(HLOOKUP($A49,'Z-scores'!$C$2:$SK$20,5,FALSE)&gt;3,HLOOKUP($A49,'Z-scores'!$C$2:$SK$20,5,FALSE)&lt;-3),"",'Total-corrected counts'!F49),"")</f>
        <v/>
      </c>
      <c r="G49" t="str">
        <f>IFERROR(IF(OR(HLOOKUP($A49,'Z-scores'!$C$2:$SK$20,5,FALSE)&gt;3,HLOOKUP($A49,'Z-scores'!$C$2:$SK$20,5,FALSE)&lt;-3),"",'Total-corrected counts'!G49),"")</f>
        <v/>
      </c>
      <c r="H49" t="str">
        <f>IFERROR(IF(OR(HLOOKUP($A49,'Z-scores'!$C$2:$SK$20,5,FALSE)&gt;3,HLOOKUP($A49,'Z-scores'!$C$2:$SK$20,5,FALSE)&lt;-3),"",'Total-corrected counts'!H49),"")</f>
        <v/>
      </c>
      <c r="I49" t="str">
        <f>IFERROR(IF(OR(HLOOKUP($A49,'Z-scores'!$C$2:$SK$20,5,FALSE)&gt;3,HLOOKUP($A49,'Z-scores'!$C$2:$SK$20,5,FALSE)&lt;-3),"",'Total-corrected counts'!I49),"")</f>
        <v/>
      </c>
      <c r="J49" t="str">
        <f>IFERROR(IF(OR(HLOOKUP($A49,'Z-scores'!$C$2:$SK$20,5,FALSE)&gt;3,HLOOKUP($A49,'Z-scores'!$C$2:$SK$20,5,FALSE)&lt;-3),"",'Total-corrected counts'!J49),"")</f>
        <v/>
      </c>
      <c r="K49" t="str">
        <f>IFERROR(IF(OR(HLOOKUP($A49,'Z-scores'!$C$2:$SK$20,5,FALSE)&gt;3,HLOOKUP($A49,'Z-scores'!$C$2:$SK$20,5,FALSE)&lt;-3),"",'Total-corrected counts'!K49),"")</f>
        <v/>
      </c>
      <c r="L49" t="str">
        <f>IFERROR(IF(OR(HLOOKUP($A49,'Z-scores'!$C$2:$SK$20,5,FALSE)&gt;3,HLOOKUP($A49,'Z-scores'!$C$2:$SK$20,5,FALSE)&lt;-3),"",'Total-corrected counts'!L49),"")</f>
        <v/>
      </c>
      <c r="M49" t="str">
        <f>IFERROR(IF(OR(HLOOKUP($A49,'Z-scores'!$C$2:$SK$20,5,FALSE)&gt;3,HLOOKUP($A49,'Z-scores'!$C$2:$SK$20,5,FALSE)&lt;-3),"",'Total-corrected counts'!M49),"")</f>
        <v/>
      </c>
      <c r="N49" t="str">
        <f>IFERROR(IF(OR(HLOOKUP($A49,'Z-scores'!$C$2:$SK$20,5,FALSE)&gt;3,HLOOKUP($A49,'Z-scores'!$C$2:$SK$20,5,FALSE)&lt;-3),"",'Total-corrected counts'!N49),"")</f>
        <v/>
      </c>
      <c r="O49" t="str">
        <f>IFERROR(IF(OR(HLOOKUP($A49,'Z-scores'!$C$2:$SK$20,5,FALSE)&gt;3,HLOOKUP($A49,'Z-scores'!$C$2:$SK$20,5,FALSE)&lt;-3),"",'Total-corrected counts'!O49),"")</f>
        <v/>
      </c>
      <c r="P49" t="str">
        <f>IFERROR(IF(OR(HLOOKUP($A49,'Z-scores'!$C$2:$SK$20,5,FALSE)&gt;3,HLOOKUP($A49,'Z-scores'!$C$2:$SK$20,5,FALSE)&lt;-3),"",'Total-corrected counts'!P49),"")</f>
        <v/>
      </c>
      <c r="Q49" t="str">
        <f>IFERROR(IF(OR(HLOOKUP($A49,'Z-scores'!$C$2:$SK$20,5,FALSE)&gt;3,HLOOKUP($A49,'Z-scores'!$C$2:$SK$20,5,FALSE)&lt;-3),"",'Total-corrected counts'!Q49),"")</f>
        <v/>
      </c>
      <c r="R49" t="str">
        <f>IFERROR(IF(OR(HLOOKUP($A49,'Z-scores'!$C$2:$SK$20,5,FALSE)&gt;3,HLOOKUP($A49,'Z-scores'!$C$2:$SK$20,5,FALSE)&lt;-3),"",'Total-corrected counts'!R49),"")</f>
        <v/>
      </c>
      <c r="S49" t="str">
        <f>IFERROR(IF(OR(HLOOKUP($A49,'Z-scores'!$C$2:$SK$20,5,FALSE)&gt;3,HLOOKUP($A49,'Z-scores'!$C$2:$SK$20,5,FALSE)&lt;-3),"",'Total-corrected counts'!S49),"")</f>
        <v/>
      </c>
      <c r="T49" t="str">
        <f>IFERROR(IF(OR(HLOOKUP($A49,'Z-scores'!$C$2:$SK$20,5,FALSE)&gt;3,HLOOKUP($A49,'Z-scores'!$C$2:$SK$20,5,FALSE)&lt;-3),"",'Total-corrected counts'!T49),"")</f>
        <v/>
      </c>
      <c r="U49">
        <f t="shared" si="0"/>
        <v>0</v>
      </c>
      <c r="V49">
        <f>SUMIFS(Tabel132[Cluster],Tabel132[ID],'Total-corrected counts Z&lt;3'!A49)</f>
        <v>81</v>
      </c>
      <c r="W49" t="str">
        <f t="shared" si="1"/>
        <v/>
      </c>
      <c r="X49" t="str">
        <f t="shared" si="2"/>
        <v/>
      </c>
      <c r="Y49" t="str">
        <f t="shared" si="3"/>
        <v/>
      </c>
    </row>
    <row r="50" spans="1:25" x14ac:dyDescent="0.25">
      <c r="A50">
        <v>52</v>
      </c>
      <c r="B50" t="s">
        <v>534</v>
      </c>
      <c r="C50">
        <v>41900</v>
      </c>
      <c r="D50">
        <v>918</v>
      </c>
      <c r="E50" t="str">
        <f>IFERROR(IF(OR(HLOOKUP($A50,'Z-scores'!$C$2:$SK$20,5,FALSE)&gt;3,HLOOKUP($A50,'Z-scores'!$C$2:$SK$20,5,FALSE)&lt;-3),"",'Total-corrected counts'!E50),"")</f>
        <v/>
      </c>
      <c r="F50" t="str">
        <f>IFERROR(IF(OR(HLOOKUP($A50,'Z-scores'!$C$2:$SK$20,5,FALSE)&gt;3,HLOOKUP($A50,'Z-scores'!$C$2:$SK$20,5,FALSE)&lt;-3),"",'Total-corrected counts'!F50),"")</f>
        <v/>
      </c>
      <c r="G50" t="str">
        <f>IFERROR(IF(OR(HLOOKUP($A50,'Z-scores'!$C$2:$SK$20,5,FALSE)&gt;3,HLOOKUP($A50,'Z-scores'!$C$2:$SK$20,5,FALSE)&lt;-3),"",'Total-corrected counts'!G50),"")</f>
        <v/>
      </c>
      <c r="H50" t="str">
        <f>IFERROR(IF(OR(HLOOKUP($A50,'Z-scores'!$C$2:$SK$20,5,FALSE)&gt;3,HLOOKUP($A50,'Z-scores'!$C$2:$SK$20,5,FALSE)&lt;-3),"",'Total-corrected counts'!H50),"")</f>
        <v/>
      </c>
      <c r="I50" t="str">
        <f>IFERROR(IF(OR(HLOOKUP($A50,'Z-scores'!$C$2:$SK$20,5,FALSE)&gt;3,HLOOKUP($A50,'Z-scores'!$C$2:$SK$20,5,FALSE)&lt;-3),"",'Total-corrected counts'!I50),"")</f>
        <v/>
      </c>
      <c r="J50" t="str">
        <f>IFERROR(IF(OR(HLOOKUP($A50,'Z-scores'!$C$2:$SK$20,5,FALSE)&gt;3,HLOOKUP($A50,'Z-scores'!$C$2:$SK$20,5,FALSE)&lt;-3),"",'Total-corrected counts'!J50),"")</f>
        <v/>
      </c>
      <c r="K50" t="str">
        <f>IFERROR(IF(OR(HLOOKUP($A50,'Z-scores'!$C$2:$SK$20,5,FALSE)&gt;3,HLOOKUP($A50,'Z-scores'!$C$2:$SK$20,5,FALSE)&lt;-3),"",'Total-corrected counts'!K50),"")</f>
        <v/>
      </c>
      <c r="L50" t="str">
        <f>IFERROR(IF(OR(HLOOKUP($A50,'Z-scores'!$C$2:$SK$20,5,FALSE)&gt;3,HLOOKUP($A50,'Z-scores'!$C$2:$SK$20,5,FALSE)&lt;-3),"",'Total-corrected counts'!L50),"")</f>
        <v/>
      </c>
      <c r="M50" t="str">
        <f>IFERROR(IF(OR(HLOOKUP($A50,'Z-scores'!$C$2:$SK$20,5,FALSE)&gt;3,HLOOKUP($A50,'Z-scores'!$C$2:$SK$20,5,FALSE)&lt;-3),"",'Total-corrected counts'!M50),"")</f>
        <v/>
      </c>
      <c r="N50" t="str">
        <f>IFERROR(IF(OR(HLOOKUP($A50,'Z-scores'!$C$2:$SK$20,5,FALSE)&gt;3,HLOOKUP($A50,'Z-scores'!$C$2:$SK$20,5,FALSE)&lt;-3),"",'Total-corrected counts'!N50),"")</f>
        <v/>
      </c>
      <c r="O50" t="str">
        <f>IFERROR(IF(OR(HLOOKUP($A50,'Z-scores'!$C$2:$SK$20,5,FALSE)&gt;3,HLOOKUP($A50,'Z-scores'!$C$2:$SK$20,5,FALSE)&lt;-3),"",'Total-corrected counts'!O50),"")</f>
        <v/>
      </c>
      <c r="P50" t="str">
        <f>IFERROR(IF(OR(HLOOKUP($A50,'Z-scores'!$C$2:$SK$20,5,FALSE)&gt;3,HLOOKUP($A50,'Z-scores'!$C$2:$SK$20,5,FALSE)&lt;-3),"",'Total-corrected counts'!P50),"")</f>
        <v/>
      </c>
      <c r="Q50" t="str">
        <f>IFERROR(IF(OR(HLOOKUP($A50,'Z-scores'!$C$2:$SK$20,5,FALSE)&gt;3,HLOOKUP($A50,'Z-scores'!$C$2:$SK$20,5,FALSE)&lt;-3),"",'Total-corrected counts'!Q50),"")</f>
        <v/>
      </c>
      <c r="R50" t="str">
        <f>IFERROR(IF(OR(HLOOKUP($A50,'Z-scores'!$C$2:$SK$20,5,FALSE)&gt;3,HLOOKUP($A50,'Z-scores'!$C$2:$SK$20,5,FALSE)&lt;-3),"",'Total-corrected counts'!R50),"")</f>
        <v/>
      </c>
      <c r="S50" t="str">
        <f>IFERROR(IF(OR(HLOOKUP($A50,'Z-scores'!$C$2:$SK$20,5,FALSE)&gt;3,HLOOKUP($A50,'Z-scores'!$C$2:$SK$20,5,FALSE)&lt;-3),"",'Total-corrected counts'!S50),"")</f>
        <v/>
      </c>
      <c r="T50" t="str">
        <f>IFERROR(IF(OR(HLOOKUP($A50,'Z-scores'!$C$2:$SK$20,5,FALSE)&gt;3,HLOOKUP($A50,'Z-scores'!$C$2:$SK$20,5,FALSE)&lt;-3),"",'Total-corrected counts'!T50),"")</f>
        <v/>
      </c>
      <c r="U50">
        <f t="shared" si="0"/>
        <v>0</v>
      </c>
      <c r="V50">
        <f>SUMIFS(Tabel132[Cluster],Tabel132[ID],'Total-corrected counts Z&lt;3'!A50)</f>
        <v>54</v>
      </c>
      <c r="W50" t="str">
        <f t="shared" si="1"/>
        <v/>
      </c>
      <c r="X50" t="str">
        <f t="shared" si="2"/>
        <v/>
      </c>
      <c r="Y50" t="str">
        <f t="shared" si="3"/>
        <v/>
      </c>
    </row>
    <row r="51" spans="1:25" x14ac:dyDescent="0.25">
      <c r="A51">
        <v>53</v>
      </c>
      <c r="B51" t="s">
        <v>535</v>
      </c>
      <c r="C51">
        <v>91700</v>
      </c>
      <c r="D51">
        <v>445</v>
      </c>
      <c r="E51" t="str">
        <f>IFERROR(IF(OR(HLOOKUP($A51,'Z-scores'!$C$2:$SK$20,5,FALSE)&gt;3,HLOOKUP($A51,'Z-scores'!$C$2:$SK$20,5,FALSE)&lt;-3),"",'Total-corrected counts'!E51),"")</f>
        <v/>
      </c>
      <c r="F51" t="str">
        <f>IFERROR(IF(OR(HLOOKUP($A51,'Z-scores'!$C$2:$SK$20,5,FALSE)&gt;3,HLOOKUP($A51,'Z-scores'!$C$2:$SK$20,5,FALSE)&lt;-3),"",'Total-corrected counts'!F51),"")</f>
        <v/>
      </c>
      <c r="G51" t="str">
        <f>IFERROR(IF(OR(HLOOKUP($A51,'Z-scores'!$C$2:$SK$20,5,FALSE)&gt;3,HLOOKUP($A51,'Z-scores'!$C$2:$SK$20,5,FALSE)&lt;-3),"",'Total-corrected counts'!G51),"")</f>
        <v/>
      </c>
      <c r="H51" t="str">
        <f>IFERROR(IF(OR(HLOOKUP($A51,'Z-scores'!$C$2:$SK$20,5,FALSE)&gt;3,HLOOKUP($A51,'Z-scores'!$C$2:$SK$20,5,FALSE)&lt;-3),"",'Total-corrected counts'!H51),"")</f>
        <v/>
      </c>
      <c r="I51" t="str">
        <f>IFERROR(IF(OR(HLOOKUP($A51,'Z-scores'!$C$2:$SK$20,5,FALSE)&gt;3,HLOOKUP($A51,'Z-scores'!$C$2:$SK$20,5,FALSE)&lt;-3),"",'Total-corrected counts'!I51),"")</f>
        <v/>
      </c>
      <c r="J51" t="str">
        <f>IFERROR(IF(OR(HLOOKUP($A51,'Z-scores'!$C$2:$SK$20,5,FALSE)&gt;3,HLOOKUP($A51,'Z-scores'!$C$2:$SK$20,5,FALSE)&lt;-3),"",'Total-corrected counts'!J51),"")</f>
        <v/>
      </c>
      <c r="K51" t="str">
        <f>IFERROR(IF(OR(HLOOKUP($A51,'Z-scores'!$C$2:$SK$20,5,FALSE)&gt;3,HLOOKUP($A51,'Z-scores'!$C$2:$SK$20,5,FALSE)&lt;-3),"",'Total-corrected counts'!K51),"")</f>
        <v/>
      </c>
      <c r="L51" t="str">
        <f>IFERROR(IF(OR(HLOOKUP($A51,'Z-scores'!$C$2:$SK$20,5,FALSE)&gt;3,HLOOKUP($A51,'Z-scores'!$C$2:$SK$20,5,FALSE)&lt;-3),"",'Total-corrected counts'!L51),"")</f>
        <v/>
      </c>
      <c r="M51" t="str">
        <f>IFERROR(IF(OR(HLOOKUP($A51,'Z-scores'!$C$2:$SK$20,5,FALSE)&gt;3,HLOOKUP($A51,'Z-scores'!$C$2:$SK$20,5,FALSE)&lt;-3),"",'Total-corrected counts'!M51),"")</f>
        <v/>
      </c>
      <c r="N51" t="str">
        <f>IFERROR(IF(OR(HLOOKUP($A51,'Z-scores'!$C$2:$SK$20,5,FALSE)&gt;3,HLOOKUP($A51,'Z-scores'!$C$2:$SK$20,5,FALSE)&lt;-3),"",'Total-corrected counts'!N51),"")</f>
        <v/>
      </c>
      <c r="O51" t="str">
        <f>IFERROR(IF(OR(HLOOKUP($A51,'Z-scores'!$C$2:$SK$20,5,FALSE)&gt;3,HLOOKUP($A51,'Z-scores'!$C$2:$SK$20,5,FALSE)&lt;-3),"",'Total-corrected counts'!O51),"")</f>
        <v/>
      </c>
      <c r="P51" t="str">
        <f>IFERROR(IF(OR(HLOOKUP($A51,'Z-scores'!$C$2:$SK$20,5,FALSE)&gt;3,HLOOKUP($A51,'Z-scores'!$C$2:$SK$20,5,FALSE)&lt;-3),"",'Total-corrected counts'!P51),"")</f>
        <v/>
      </c>
      <c r="Q51" t="str">
        <f>IFERROR(IF(OR(HLOOKUP($A51,'Z-scores'!$C$2:$SK$20,5,FALSE)&gt;3,HLOOKUP($A51,'Z-scores'!$C$2:$SK$20,5,FALSE)&lt;-3),"",'Total-corrected counts'!Q51),"")</f>
        <v/>
      </c>
      <c r="R51" t="str">
        <f>IFERROR(IF(OR(HLOOKUP($A51,'Z-scores'!$C$2:$SK$20,5,FALSE)&gt;3,HLOOKUP($A51,'Z-scores'!$C$2:$SK$20,5,FALSE)&lt;-3),"",'Total-corrected counts'!R51),"")</f>
        <v/>
      </c>
      <c r="S51" t="str">
        <f>IFERROR(IF(OR(HLOOKUP($A51,'Z-scores'!$C$2:$SK$20,5,FALSE)&gt;3,HLOOKUP($A51,'Z-scores'!$C$2:$SK$20,5,FALSE)&lt;-3),"",'Total-corrected counts'!S51),"")</f>
        <v/>
      </c>
      <c r="T51" t="str">
        <f>IFERROR(IF(OR(HLOOKUP($A51,'Z-scores'!$C$2:$SK$20,5,FALSE)&gt;3,HLOOKUP($A51,'Z-scores'!$C$2:$SK$20,5,FALSE)&lt;-3),"",'Total-corrected counts'!T51),"")</f>
        <v/>
      </c>
      <c r="U51">
        <f t="shared" si="0"/>
        <v>0</v>
      </c>
      <c r="V51">
        <f>SUMIFS(Tabel132[Cluster],Tabel132[ID],'Total-corrected counts Z&lt;3'!A51)</f>
        <v>96</v>
      </c>
      <c r="W51" t="str">
        <f t="shared" si="1"/>
        <v/>
      </c>
      <c r="X51" t="str">
        <f t="shared" si="2"/>
        <v/>
      </c>
      <c r="Y51" t="str">
        <f t="shared" si="3"/>
        <v/>
      </c>
    </row>
    <row r="52" spans="1:25" x14ac:dyDescent="0.25">
      <c r="A52">
        <v>54</v>
      </c>
      <c r="B52" t="s">
        <v>536</v>
      </c>
      <c r="C52">
        <v>112800</v>
      </c>
      <c r="D52">
        <v>824</v>
      </c>
      <c r="E52" t="str">
        <f>IFERROR(IF(OR(HLOOKUP($A52,'Z-scores'!$C$2:$SK$20,5,FALSE)&gt;3,HLOOKUP($A52,'Z-scores'!$C$2:$SK$20,5,FALSE)&lt;-3),"",'Total-corrected counts'!E52),"")</f>
        <v/>
      </c>
      <c r="F52" t="str">
        <f>IFERROR(IF(OR(HLOOKUP($A52,'Z-scores'!$C$2:$SK$20,5,FALSE)&gt;3,HLOOKUP($A52,'Z-scores'!$C$2:$SK$20,5,FALSE)&lt;-3),"",'Total-corrected counts'!F52),"")</f>
        <v/>
      </c>
      <c r="G52" t="str">
        <f>IFERROR(IF(OR(HLOOKUP($A52,'Z-scores'!$C$2:$SK$20,5,FALSE)&gt;3,HLOOKUP($A52,'Z-scores'!$C$2:$SK$20,5,FALSE)&lt;-3),"",'Total-corrected counts'!G52),"")</f>
        <v/>
      </c>
      <c r="H52" t="str">
        <f>IFERROR(IF(OR(HLOOKUP($A52,'Z-scores'!$C$2:$SK$20,5,FALSE)&gt;3,HLOOKUP($A52,'Z-scores'!$C$2:$SK$20,5,FALSE)&lt;-3),"",'Total-corrected counts'!H52),"")</f>
        <v/>
      </c>
      <c r="I52" t="str">
        <f>IFERROR(IF(OR(HLOOKUP($A52,'Z-scores'!$C$2:$SK$20,5,FALSE)&gt;3,HLOOKUP($A52,'Z-scores'!$C$2:$SK$20,5,FALSE)&lt;-3),"",'Total-corrected counts'!I52),"")</f>
        <v/>
      </c>
      <c r="J52" t="str">
        <f>IFERROR(IF(OR(HLOOKUP($A52,'Z-scores'!$C$2:$SK$20,5,FALSE)&gt;3,HLOOKUP($A52,'Z-scores'!$C$2:$SK$20,5,FALSE)&lt;-3),"",'Total-corrected counts'!J52),"")</f>
        <v/>
      </c>
      <c r="K52" t="str">
        <f>IFERROR(IF(OR(HLOOKUP($A52,'Z-scores'!$C$2:$SK$20,5,FALSE)&gt;3,HLOOKUP($A52,'Z-scores'!$C$2:$SK$20,5,FALSE)&lt;-3),"",'Total-corrected counts'!K52),"")</f>
        <v/>
      </c>
      <c r="L52" t="str">
        <f>IFERROR(IF(OR(HLOOKUP($A52,'Z-scores'!$C$2:$SK$20,5,FALSE)&gt;3,HLOOKUP($A52,'Z-scores'!$C$2:$SK$20,5,FALSE)&lt;-3),"",'Total-corrected counts'!L52),"")</f>
        <v/>
      </c>
      <c r="M52" t="str">
        <f>IFERROR(IF(OR(HLOOKUP($A52,'Z-scores'!$C$2:$SK$20,5,FALSE)&gt;3,HLOOKUP($A52,'Z-scores'!$C$2:$SK$20,5,FALSE)&lt;-3),"",'Total-corrected counts'!M52),"")</f>
        <v/>
      </c>
      <c r="N52" t="str">
        <f>IFERROR(IF(OR(HLOOKUP($A52,'Z-scores'!$C$2:$SK$20,5,FALSE)&gt;3,HLOOKUP($A52,'Z-scores'!$C$2:$SK$20,5,FALSE)&lt;-3),"",'Total-corrected counts'!N52),"")</f>
        <v/>
      </c>
      <c r="O52" t="str">
        <f>IFERROR(IF(OR(HLOOKUP($A52,'Z-scores'!$C$2:$SK$20,5,FALSE)&gt;3,HLOOKUP($A52,'Z-scores'!$C$2:$SK$20,5,FALSE)&lt;-3),"",'Total-corrected counts'!O52),"")</f>
        <v/>
      </c>
      <c r="P52" t="str">
        <f>IFERROR(IF(OR(HLOOKUP($A52,'Z-scores'!$C$2:$SK$20,5,FALSE)&gt;3,HLOOKUP($A52,'Z-scores'!$C$2:$SK$20,5,FALSE)&lt;-3),"",'Total-corrected counts'!P52),"")</f>
        <v/>
      </c>
      <c r="Q52" t="str">
        <f>IFERROR(IF(OR(HLOOKUP($A52,'Z-scores'!$C$2:$SK$20,5,FALSE)&gt;3,HLOOKUP($A52,'Z-scores'!$C$2:$SK$20,5,FALSE)&lt;-3),"",'Total-corrected counts'!Q52),"")</f>
        <v/>
      </c>
      <c r="R52" t="str">
        <f>IFERROR(IF(OR(HLOOKUP($A52,'Z-scores'!$C$2:$SK$20,5,FALSE)&gt;3,HLOOKUP($A52,'Z-scores'!$C$2:$SK$20,5,FALSE)&lt;-3),"",'Total-corrected counts'!R52),"")</f>
        <v/>
      </c>
      <c r="S52" t="str">
        <f>IFERROR(IF(OR(HLOOKUP($A52,'Z-scores'!$C$2:$SK$20,5,FALSE)&gt;3,HLOOKUP($A52,'Z-scores'!$C$2:$SK$20,5,FALSE)&lt;-3),"",'Total-corrected counts'!S52),"")</f>
        <v/>
      </c>
      <c r="T52" t="str">
        <f>IFERROR(IF(OR(HLOOKUP($A52,'Z-scores'!$C$2:$SK$20,5,FALSE)&gt;3,HLOOKUP($A52,'Z-scores'!$C$2:$SK$20,5,FALSE)&lt;-3),"",'Total-corrected counts'!T52),"")</f>
        <v/>
      </c>
      <c r="U52">
        <f t="shared" si="0"/>
        <v>0</v>
      </c>
      <c r="V52">
        <f>SUMIFS(Tabel132[Cluster],Tabel132[ID],'Total-corrected counts Z&lt;3'!A52)</f>
        <v>0</v>
      </c>
      <c r="W52" t="str">
        <f t="shared" si="1"/>
        <v/>
      </c>
      <c r="X52" t="str">
        <f t="shared" si="2"/>
        <v/>
      </c>
      <c r="Y52" t="str">
        <f t="shared" si="3"/>
        <v/>
      </c>
    </row>
    <row r="53" spans="1:25" x14ac:dyDescent="0.25">
      <c r="A53">
        <v>55</v>
      </c>
      <c r="B53" t="s">
        <v>537</v>
      </c>
      <c r="C53">
        <v>71300</v>
      </c>
      <c r="D53">
        <v>94</v>
      </c>
      <c r="E53" t="str">
        <f>IFERROR(IF(OR(HLOOKUP($A53,'Z-scores'!$C$2:$SK$20,5,FALSE)&gt;3,HLOOKUP($A53,'Z-scores'!$C$2:$SK$20,5,FALSE)&lt;-3),"",'Total-corrected counts'!E53),"")</f>
        <v/>
      </c>
      <c r="F53" t="str">
        <f>IFERROR(IF(OR(HLOOKUP($A53,'Z-scores'!$C$2:$SK$20,5,FALSE)&gt;3,HLOOKUP($A53,'Z-scores'!$C$2:$SK$20,5,FALSE)&lt;-3),"",'Total-corrected counts'!F53),"")</f>
        <v/>
      </c>
      <c r="G53" t="str">
        <f>IFERROR(IF(OR(HLOOKUP($A53,'Z-scores'!$C$2:$SK$20,5,FALSE)&gt;3,HLOOKUP($A53,'Z-scores'!$C$2:$SK$20,5,FALSE)&lt;-3),"",'Total-corrected counts'!G53),"")</f>
        <v/>
      </c>
      <c r="H53" t="str">
        <f>IFERROR(IF(OR(HLOOKUP($A53,'Z-scores'!$C$2:$SK$20,5,FALSE)&gt;3,HLOOKUP($A53,'Z-scores'!$C$2:$SK$20,5,FALSE)&lt;-3),"",'Total-corrected counts'!H53),"")</f>
        <v/>
      </c>
      <c r="I53" t="str">
        <f>IFERROR(IF(OR(HLOOKUP($A53,'Z-scores'!$C$2:$SK$20,5,FALSE)&gt;3,HLOOKUP($A53,'Z-scores'!$C$2:$SK$20,5,FALSE)&lt;-3),"",'Total-corrected counts'!I53),"")</f>
        <v/>
      </c>
      <c r="J53" t="str">
        <f>IFERROR(IF(OR(HLOOKUP($A53,'Z-scores'!$C$2:$SK$20,5,FALSE)&gt;3,HLOOKUP($A53,'Z-scores'!$C$2:$SK$20,5,FALSE)&lt;-3),"",'Total-corrected counts'!J53),"")</f>
        <v/>
      </c>
      <c r="K53" t="str">
        <f>IFERROR(IF(OR(HLOOKUP($A53,'Z-scores'!$C$2:$SK$20,5,FALSE)&gt;3,HLOOKUP($A53,'Z-scores'!$C$2:$SK$20,5,FALSE)&lt;-3),"",'Total-corrected counts'!K53),"")</f>
        <v/>
      </c>
      <c r="L53" t="str">
        <f>IFERROR(IF(OR(HLOOKUP($A53,'Z-scores'!$C$2:$SK$20,5,FALSE)&gt;3,HLOOKUP($A53,'Z-scores'!$C$2:$SK$20,5,FALSE)&lt;-3),"",'Total-corrected counts'!L53),"")</f>
        <v/>
      </c>
      <c r="M53" t="str">
        <f>IFERROR(IF(OR(HLOOKUP($A53,'Z-scores'!$C$2:$SK$20,5,FALSE)&gt;3,HLOOKUP($A53,'Z-scores'!$C$2:$SK$20,5,FALSE)&lt;-3),"",'Total-corrected counts'!M53),"")</f>
        <v/>
      </c>
      <c r="N53" t="str">
        <f>IFERROR(IF(OR(HLOOKUP($A53,'Z-scores'!$C$2:$SK$20,5,FALSE)&gt;3,HLOOKUP($A53,'Z-scores'!$C$2:$SK$20,5,FALSE)&lt;-3),"",'Total-corrected counts'!N53),"")</f>
        <v/>
      </c>
      <c r="O53" t="str">
        <f>IFERROR(IF(OR(HLOOKUP($A53,'Z-scores'!$C$2:$SK$20,5,FALSE)&gt;3,HLOOKUP($A53,'Z-scores'!$C$2:$SK$20,5,FALSE)&lt;-3),"",'Total-corrected counts'!O53),"")</f>
        <v/>
      </c>
      <c r="P53" t="str">
        <f>IFERROR(IF(OR(HLOOKUP($A53,'Z-scores'!$C$2:$SK$20,5,FALSE)&gt;3,HLOOKUP($A53,'Z-scores'!$C$2:$SK$20,5,FALSE)&lt;-3),"",'Total-corrected counts'!P53),"")</f>
        <v/>
      </c>
      <c r="Q53" t="str">
        <f>IFERROR(IF(OR(HLOOKUP($A53,'Z-scores'!$C$2:$SK$20,5,FALSE)&gt;3,HLOOKUP($A53,'Z-scores'!$C$2:$SK$20,5,FALSE)&lt;-3),"",'Total-corrected counts'!Q53),"")</f>
        <v/>
      </c>
      <c r="R53" t="str">
        <f>IFERROR(IF(OR(HLOOKUP($A53,'Z-scores'!$C$2:$SK$20,5,FALSE)&gt;3,HLOOKUP($A53,'Z-scores'!$C$2:$SK$20,5,FALSE)&lt;-3),"",'Total-corrected counts'!R53),"")</f>
        <v/>
      </c>
      <c r="S53" t="str">
        <f>IFERROR(IF(OR(HLOOKUP($A53,'Z-scores'!$C$2:$SK$20,5,FALSE)&gt;3,HLOOKUP($A53,'Z-scores'!$C$2:$SK$20,5,FALSE)&lt;-3),"",'Total-corrected counts'!S53),"")</f>
        <v/>
      </c>
      <c r="T53" t="str">
        <f>IFERROR(IF(OR(HLOOKUP($A53,'Z-scores'!$C$2:$SK$20,5,FALSE)&gt;3,HLOOKUP($A53,'Z-scores'!$C$2:$SK$20,5,FALSE)&lt;-3),"",'Total-corrected counts'!T53),"")</f>
        <v/>
      </c>
      <c r="U53">
        <f t="shared" si="0"/>
        <v>0</v>
      </c>
      <c r="V53">
        <f>SUMIFS(Tabel132[Cluster],Tabel132[ID],'Total-corrected counts Z&lt;3'!A53)</f>
        <v>83</v>
      </c>
      <c r="W53" t="str">
        <f t="shared" si="1"/>
        <v/>
      </c>
      <c r="X53" t="str">
        <f t="shared" si="2"/>
        <v/>
      </c>
      <c r="Y53" t="str">
        <f t="shared" si="3"/>
        <v/>
      </c>
    </row>
    <row r="54" spans="1:25" x14ac:dyDescent="0.25">
      <c r="A54">
        <v>56</v>
      </c>
      <c r="B54" t="s">
        <v>27</v>
      </c>
      <c r="C54">
        <v>48400</v>
      </c>
      <c r="D54">
        <v>493</v>
      </c>
      <c r="E54">
        <f>IFERROR(IF(OR(HLOOKUP($A54,'Z-scores'!$C$2:$SK$20,5,FALSE)&gt;3,HLOOKUP($A54,'Z-scores'!$C$2:$SK$20,5,FALSE)&lt;-3),"",'Total-corrected counts'!E54),"")</f>
        <v>77.899623234142268</v>
      </c>
      <c r="F54">
        <f>IFERROR(IF(OR(HLOOKUP($A54,'Z-scores'!$C$2:$SK$20,5,FALSE)&gt;3,HLOOKUP($A54,'Z-scores'!$C$2:$SK$20,5,FALSE)&lt;-3),"",'Total-corrected counts'!F54),"")</f>
        <v>78.825112035632301</v>
      </c>
      <c r="G54">
        <f>IFERROR(IF(OR(HLOOKUP($A54,'Z-scores'!$C$2:$SK$20,5,FALSE)&gt;3,HLOOKUP($A54,'Z-scores'!$C$2:$SK$20,5,FALSE)&lt;-3),"",'Total-corrected counts'!G54),"")</f>
        <v>87.435552727873201</v>
      </c>
      <c r="H54">
        <f>IFERROR(IF(OR(HLOOKUP($A54,'Z-scores'!$C$2:$SK$20,5,FALSE)&gt;3,HLOOKUP($A54,'Z-scores'!$C$2:$SK$20,5,FALSE)&lt;-3),"",'Total-corrected counts'!H54),"")</f>
        <v>78.512147458322275</v>
      </c>
      <c r="I54">
        <f>IFERROR(IF(OR(HLOOKUP($A54,'Z-scores'!$C$2:$SK$20,5,FALSE)&gt;3,HLOOKUP($A54,'Z-scores'!$C$2:$SK$20,5,FALSE)&lt;-3),"",'Total-corrected counts'!I54),"")</f>
        <v>55.874095612288137</v>
      </c>
      <c r="J54">
        <f>IFERROR(IF(OR(HLOOKUP($A54,'Z-scores'!$C$2:$SK$20,5,FALSE)&gt;3,HLOOKUP($A54,'Z-scores'!$C$2:$SK$20,5,FALSE)&lt;-3),"",'Total-corrected counts'!J54),"")</f>
        <v>79.537549553821052</v>
      </c>
      <c r="K54">
        <f>IFERROR(IF(OR(HLOOKUP($A54,'Z-scores'!$C$2:$SK$20,5,FALSE)&gt;3,HLOOKUP($A54,'Z-scores'!$C$2:$SK$20,5,FALSE)&lt;-3),"",'Total-corrected counts'!K54),"")</f>
        <v>103.68558870014749</v>
      </c>
      <c r="L54">
        <f>IFERROR(IF(OR(HLOOKUP($A54,'Z-scores'!$C$2:$SK$20,5,FALSE)&gt;3,HLOOKUP($A54,'Z-scores'!$C$2:$SK$20,5,FALSE)&lt;-3),"",'Total-corrected counts'!L54),"")</f>
        <v>49.065296935606632</v>
      </c>
      <c r="M54">
        <f>IFERROR(IF(OR(HLOOKUP($A54,'Z-scores'!$C$2:$SK$20,5,FALSE)&gt;3,HLOOKUP($A54,'Z-scores'!$C$2:$SK$20,5,FALSE)&lt;-3),"",'Total-corrected counts'!M54),"")</f>
        <v>80.98525812559194</v>
      </c>
      <c r="N54">
        <f>IFERROR(IF(OR(HLOOKUP($A54,'Z-scores'!$C$2:$SK$20,5,FALSE)&gt;3,HLOOKUP($A54,'Z-scores'!$C$2:$SK$20,5,FALSE)&lt;-3),"",'Total-corrected counts'!N54),"")</f>
        <v>32.644383190494558</v>
      </c>
      <c r="O54">
        <f>IFERROR(IF(OR(HLOOKUP($A54,'Z-scores'!$C$2:$SK$20,5,FALSE)&gt;3,HLOOKUP($A54,'Z-scores'!$C$2:$SK$20,5,FALSE)&lt;-3),"",'Total-corrected counts'!O54),"")</f>
        <v>48.326158019595724</v>
      </c>
      <c r="P54">
        <f>IFERROR(IF(OR(HLOOKUP($A54,'Z-scores'!$C$2:$SK$20,5,FALSE)&gt;3,HLOOKUP($A54,'Z-scores'!$C$2:$SK$20,5,FALSE)&lt;-3),"",'Total-corrected counts'!P54),"")</f>
        <v>80.101321004949114</v>
      </c>
      <c r="Q54">
        <f>IFERROR(IF(OR(HLOOKUP($A54,'Z-scores'!$C$2:$SK$20,5,FALSE)&gt;3,HLOOKUP($A54,'Z-scores'!$C$2:$SK$20,5,FALSE)&lt;-3),"",'Total-corrected counts'!Q54),"")</f>
        <v>101.59573067393126</v>
      </c>
      <c r="R54">
        <f>IFERROR(IF(OR(HLOOKUP($A54,'Z-scores'!$C$2:$SK$20,5,FALSE)&gt;3,HLOOKUP($A54,'Z-scores'!$C$2:$SK$20,5,FALSE)&lt;-3),"",'Total-corrected counts'!R54),"")</f>
        <v>83.169809692890539</v>
      </c>
      <c r="S54">
        <f>IFERROR(IF(OR(HLOOKUP($A54,'Z-scores'!$C$2:$SK$20,5,FALSE)&gt;3,HLOOKUP($A54,'Z-scores'!$C$2:$SK$20,5,FALSE)&lt;-3),"",'Total-corrected counts'!S54),"")</f>
        <v>73.581909132343824</v>
      </c>
      <c r="T54">
        <f>IFERROR(IF(OR(HLOOKUP($A54,'Z-scores'!$C$2:$SK$20,5,FALSE)&gt;3,HLOOKUP($A54,'Z-scores'!$C$2:$SK$20,5,FALSE)&lt;-3),"",'Total-corrected counts'!T54),"")</f>
        <v>95.338339500598295</v>
      </c>
      <c r="U54">
        <f t="shared" si="0"/>
        <v>1</v>
      </c>
      <c r="V54">
        <f>SUMIFS(Tabel132[Cluster],Tabel132[ID],'Total-corrected counts Z&lt;3'!A54)</f>
        <v>64</v>
      </c>
      <c r="W54">
        <f t="shared" si="1"/>
        <v>0.45638232849089277</v>
      </c>
      <c r="X54">
        <f t="shared" si="2"/>
        <v>72.446460757391975</v>
      </c>
      <c r="Y54">
        <f t="shared" si="3"/>
        <v>80.352211337384787</v>
      </c>
    </row>
    <row r="55" spans="1:25" x14ac:dyDescent="0.25">
      <c r="A55">
        <v>57</v>
      </c>
      <c r="B55" t="s">
        <v>538</v>
      </c>
      <c r="C55">
        <v>118900</v>
      </c>
      <c r="D55">
        <v>1040</v>
      </c>
      <c r="E55" t="str">
        <f>IFERROR(IF(OR(HLOOKUP($A55,'Z-scores'!$C$2:$SK$20,5,FALSE)&gt;3,HLOOKUP($A55,'Z-scores'!$C$2:$SK$20,5,FALSE)&lt;-3),"",'Total-corrected counts'!E55),"")</f>
        <v/>
      </c>
      <c r="F55" t="str">
        <f>IFERROR(IF(OR(HLOOKUP($A55,'Z-scores'!$C$2:$SK$20,5,FALSE)&gt;3,HLOOKUP($A55,'Z-scores'!$C$2:$SK$20,5,FALSE)&lt;-3),"",'Total-corrected counts'!F55),"")</f>
        <v/>
      </c>
      <c r="G55" t="str">
        <f>IFERROR(IF(OR(HLOOKUP($A55,'Z-scores'!$C$2:$SK$20,5,FALSE)&gt;3,HLOOKUP($A55,'Z-scores'!$C$2:$SK$20,5,FALSE)&lt;-3),"",'Total-corrected counts'!G55),"")</f>
        <v/>
      </c>
      <c r="H55" t="str">
        <f>IFERROR(IF(OR(HLOOKUP($A55,'Z-scores'!$C$2:$SK$20,5,FALSE)&gt;3,HLOOKUP($A55,'Z-scores'!$C$2:$SK$20,5,FALSE)&lt;-3),"",'Total-corrected counts'!H55),"")</f>
        <v/>
      </c>
      <c r="I55" t="str">
        <f>IFERROR(IF(OR(HLOOKUP($A55,'Z-scores'!$C$2:$SK$20,5,FALSE)&gt;3,HLOOKUP($A55,'Z-scores'!$C$2:$SK$20,5,FALSE)&lt;-3),"",'Total-corrected counts'!I55),"")</f>
        <v/>
      </c>
      <c r="J55" t="str">
        <f>IFERROR(IF(OR(HLOOKUP($A55,'Z-scores'!$C$2:$SK$20,5,FALSE)&gt;3,HLOOKUP($A55,'Z-scores'!$C$2:$SK$20,5,FALSE)&lt;-3),"",'Total-corrected counts'!J55),"")</f>
        <v/>
      </c>
      <c r="K55" t="str">
        <f>IFERROR(IF(OR(HLOOKUP($A55,'Z-scores'!$C$2:$SK$20,5,FALSE)&gt;3,HLOOKUP($A55,'Z-scores'!$C$2:$SK$20,5,FALSE)&lt;-3),"",'Total-corrected counts'!K55),"")</f>
        <v/>
      </c>
      <c r="L55" t="str">
        <f>IFERROR(IF(OR(HLOOKUP($A55,'Z-scores'!$C$2:$SK$20,5,FALSE)&gt;3,HLOOKUP($A55,'Z-scores'!$C$2:$SK$20,5,FALSE)&lt;-3),"",'Total-corrected counts'!L55),"")</f>
        <v/>
      </c>
      <c r="M55" t="str">
        <f>IFERROR(IF(OR(HLOOKUP($A55,'Z-scores'!$C$2:$SK$20,5,FALSE)&gt;3,HLOOKUP($A55,'Z-scores'!$C$2:$SK$20,5,FALSE)&lt;-3),"",'Total-corrected counts'!M55),"")</f>
        <v/>
      </c>
      <c r="N55" t="str">
        <f>IFERROR(IF(OR(HLOOKUP($A55,'Z-scores'!$C$2:$SK$20,5,FALSE)&gt;3,HLOOKUP($A55,'Z-scores'!$C$2:$SK$20,5,FALSE)&lt;-3),"",'Total-corrected counts'!N55),"")</f>
        <v/>
      </c>
      <c r="O55" t="str">
        <f>IFERROR(IF(OR(HLOOKUP($A55,'Z-scores'!$C$2:$SK$20,5,FALSE)&gt;3,HLOOKUP($A55,'Z-scores'!$C$2:$SK$20,5,FALSE)&lt;-3),"",'Total-corrected counts'!O55),"")</f>
        <v/>
      </c>
      <c r="P55" t="str">
        <f>IFERROR(IF(OR(HLOOKUP($A55,'Z-scores'!$C$2:$SK$20,5,FALSE)&gt;3,HLOOKUP($A55,'Z-scores'!$C$2:$SK$20,5,FALSE)&lt;-3),"",'Total-corrected counts'!P55),"")</f>
        <v/>
      </c>
      <c r="Q55" t="str">
        <f>IFERROR(IF(OR(HLOOKUP($A55,'Z-scores'!$C$2:$SK$20,5,FALSE)&gt;3,HLOOKUP($A55,'Z-scores'!$C$2:$SK$20,5,FALSE)&lt;-3),"",'Total-corrected counts'!Q55),"")</f>
        <v/>
      </c>
      <c r="R55" t="str">
        <f>IFERROR(IF(OR(HLOOKUP($A55,'Z-scores'!$C$2:$SK$20,5,FALSE)&gt;3,HLOOKUP($A55,'Z-scores'!$C$2:$SK$20,5,FALSE)&lt;-3),"",'Total-corrected counts'!R55),"")</f>
        <v/>
      </c>
      <c r="S55" t="str">
        <f>IFERROR(IF(OR(HLOOKUP($A55,'Z-scores'!$C$2:$SK$20,5,FALSE)&gt;3,HLOOKUP($A55,'Z-scores'!$C$2:$SK$20,5,FALSE)&lt;-3),"",'Total-corrected counts'!S55),"")</f>
        <v/>
      </c>
      <c r="T55" t="str">
        <f>IFERROR(IF(OR(HLOOKUP($A55,'Z-scores'!$C$2:$SK$20,5,FALSE)&gt;3,HLOOKUP($A55,'Z-scores'!$C$2:$SK$20,5,FALSE)&lt;-3),"",'Total-corrected counts'!T55),"")</f>
        <v/>
      </c>
      <c r="U55">
        <f t="shared" si="0"/>
        <v>0</v>
      </c>
      <c r="V55">
        <f>SUMIFS(Tabel132[Cluster],Tabel132[ID],'Total-corrected counts Z&lt;3'!A55)</f>
        <v>0</v>
      </c>
      <c r="W55" t="str">
        <f t="shared" si="1"/>
        <v/>
      </c>
      <c r="X55" t="str">
        <f t="shared" si="2"/>
        <v/>
      </c>
      <c r="Y55" t="str">
        <f t="shared" si="3"/>
        <v/>
      </c>
    </row>
    <row r="56" spans="1:25" x14ac:dyDescent="0.25">
      <c r="A56">
        <v>58</v>
      </c>
      <c r="B56" t="s">
        <v>539</v>
      </c>
      <c r="C56">
        <v>83500</v>
      </c>
      <c r="D56">
        <v>323</v>
      </c>
      <c r="E56" t="str">
        <f>IFERROR(IF(OR(HLOOKUP($A56,'Z-scores'!$C$2:$SK$20,5,FALSE)&gt;3,HLOOKUP($A56,'Z-scores'!$C$2:$SK$20,5,FALSE)&lt;-3),"",'Total-corrected counts'!E56),"")</f>
        <v/>
      </c>
      <c r="F56" t="str">
        <f>IFERROR(IF(OR(HLOOKUP($A56,'Z-scores'!$C$2:$SK$20,5,FALSE)&gt;3,HLOOKUP($A56,'Z-scores'!$C$2:$SK$20,5,FALSE)&lt;-3),"",'Total-corrected counts'!F56),"")</f>
        <v/>
      </c>
      <c r="G56" t="str">
        <f>IFERROR(IF(OR(HLOOKUP($A56,'Z-scores'!$C$2:$SK$20,5,FALSE)&gt;3,HLOOKUP($A56,'Z-scores'!$C$2:$SK$20,5,FALSE)&lt;-3),"",'Total-corrected counts'!G56),"")</f>
        <v/>
      </c>
      <c r="H56" t="str">
        <f>IFERROR(IF(OR(HLOOKUP($A56,'Z-scores'!$C$2:$SK$20,5,FALSE)&gt;3,HLOOKUP($A56,'Z-scores'!$C$2:$SK$20,5,FALSE)&lt;-3),"",'Total-corrected counts'!H56),"")</f>
        <v/>
      </c>
      <c r="I56" t="str">
        <f>IFERROR(IF(OR(HLOOKUP($A56,'Z-scores'!$C$2:$SK$20,5,FALSE)&gt;3,HLOOKUP($A56,'Z-scores'!$C$2:$SK$20,5,FALSE)&lt;-3),"",'Total-corrected counts'!I56),"")</f>
        <v/>
      </c>
      <c r="J56" t="str">
        <f>IFERROR(IF(OR(HLOOKUP($A56,'Z-scores'!$C$2:$SK$20,5,FALSE)&gt;3,HLOOKUP($A56,'Z-scores'!$C$2:$SK$20,5,FALSE)&lt;-3),"",'Total-corrected counts'!J56),"")</f>
        <v/>
      </c>
      <c r="K56" t="str">
        <f>IFERROR(IF(OR(HLOOKUP($A56,'Z-scores'!$C$2:$SK$20,5,FALSE)&gt;3,HLOOKUP($A56,'Z-scores'!$C$2:$SK$20,5,FALSE)&lt;-3),"",'Total-corrected counts'!K56),"")</f>
        <v/>
      </c>
      <c r="L56" t="str">
        <f>IFERROR(IF(OR(HLOOKUP($A56,'Z-scores'!$C$2:$SK$20,5,FALSE)&gt;3,HLOOKUP($A56,'Z-scores'!$C$2:$SK$20,5,FALSE)&lt;-3),"",'Total-corrected counts'!L56),"")</f>
        <v/>
      </c>
      <c r="M56" t="str">
        <f>IFERROR(IF(OR(HLOOKUP($A56,'Z-scores'!$C$2:$SK$20,5,FALSE)&gt;3,HLOOKUP($A56,'Z-scores'!$C$2:$SK$20,5,FALSE)&lt;-3),"",'Total-corrected counts'!M56),"")</f>
        <v/>
      </c>
      <c r="N56" t="str">
        <f>IFERROR(IF(OR(HLOOKUP($A56,'Z-scores'!$C$2:$SK$20,5,FALSE)&gt;3,HLOOKUP($A56,'Z-scores'!$C$2:$SK$20,5,FALSE)&lt;-3),"",'Total-corrected counts'!N56),"")</f>
        <v/>
      </c>
      <c r="O56" t="str">
        <f>IFERROR(IF(OR(HLOOKUP($A56,'Z-scores'!$C$2:$SK$20,5,FALSE)&gt;3,HLOOKUP($A56,'Z-scores'!$C$2:$SK$20,5,FALSE)&lt;-3),"",'Total-corrected counts'!O56),"")</f>
        <v/>
      </c>
      <c r="P56" t="str">
        <f>IFERROR(IF(OR(HLOOKUP($A56,'Z-scores'!$C$2:$SK$20,5,FALSE)&gt;3,HLOOKUP($A56,'Z-scores'!$C$2:$SK$20,5,FALSE)&lt;-3),"",'Total-corrected counts'!P56),"")</f>
        <v/>
      </c>
      <c r="Q56" t="str">
        <f>IFERROR(IF(OR(HLOOKUP($A56,'Z-scores'!$C$2:$SK$20,5,FALSE)&gt;3,HLOOKUP($A56,'Z-scores'!$C$2:$SK$20,5,FALSE)&lt;-3),"",'Total-corrected counts'!Q56),"")</f>
        <v/>
      </c>
      <c r="R56" t="str">
        <f>IFERROR(IF(OR(HLOOKUP($A56,'Z-scores'!$C$2:$SK$20,5,FALSE)&gt;3,HLOOKUP($A56,'Z-scores'!$C$2:$SK$20,5,FALSE)&lt;-3),"",'Total-corrected counts'!R56),"")</f>
        <v/>
      </c>
      <c r="S56" t="str">
        <f>IFERROR(IF(OR(HLOOKUP($A56,'Z-scores'!$C$2:$SK$20,5,FALSE)&gt;3,HLOOKUP($A56,'Z-scores'!$C$2:$SK$20,5,FALSE)&lt;-3),"",'Total-corrected counts'!S56),"")</f>
        <v/>
      </c>
      <c r="T56" t="str">
        <f>IFERROR(IF(OR(HLOOKUP($A56,'Z-scores'!$C$2:$SK$20,5,FALSE)&gt;3,HLOOKUP($A56,'Z-scores'!$C$2:$SK$20,5,FALSE)&lt;-3),"",'Total-corrected counts'!T56),"")</f>
        <v/>
      </c>
      <c r="U56">
        <f t="shared" si="0"/>
        <v>0</v>
      </c>
      <c r="V56">
        <f>SUMIFS(Tabel132[Cluster],Tabel132[ID],'Total-corrected counts Z&lt;3'!A56)</f>
        <v>91</v>
      </c>
      <c r="W56" t="str">
        <f t="shared" si="1"/>
        <v/>
      </c>
      <c r="X56" t="str">
        <f t="shared" si="2"/>
        <v/>
      </c>
      <c r="Y56" t="str">
        <f t="shared" si="3"/>
        <v/>
      </c>
    </row>
    <row r="57" spans="1:25" x14ac:dyDescent="0.25">
      <c r="A57">
        <v>59</v>
      </c>
      <c r="B57" t="s">
        <v>540</v>
      </c>
      <c r="C57">
        <v>67200</v>
      </c>
      <c r="D57">
        <v>444</v>
      </c>
      <c r="E57" t="str">
        <f>IFERROR(IF(OR(HLOOKUP($A57,'Z-scores'!$C$2:$SK$20,5,FALSE)&gt;3,HLOOKUP($A57,'Z-scores'!$C$2:$SK$20,5,FALSE)&lt;-3),"",'Total-corrected counts'!E57),"")</f>
        <v/>
      </c>
      <c r="F57" t="str">
        <f>IFERROR(IF(OR(HLOOKUP($A57,'Z-scores'!$C$2:$SK$20,5,FALSE)&gt;3,HLOOKUP($A57,'Z-scores'!$C$2:$SK$20,5,FALSE)&lt;-3),"",'Total-corrected counts'!F57),"")</f>
        <v/>
      </c>
      <c r="G57" t="str">
        <f>IFERROR(IF(OR(HLOOKUP($A57,'Z-scores'!$C$2:$SK$20,5,FALSE)&gt;3,HLOOKUP($A57,'Z-scores'!$C$2:$SK$20,5,FALSE)&lt;-3),"",'Total-corrected counts'!G57),"")</f>
        <v/>
      </c>
      <c r="H57" t="str">
        <f>IFERROR(IF(OR(HLOOKUP($A57,'Z-scores'!$C$2:$SK$20,5,FALSE)&gt;3,HLOOKUP($A57,'Z-scores'!$C$2:$SK$20,5,FALSE)&lt;-3),"",'Total-corrected counts'!H57),"")</f>
        <v/>
      </c>
      <c r="I57" t="str">
        <f>IFERROR(IF(OR(HLOOKUP($A57,'Z-scores'!$C$2:$SK$20,5,FALSE)&gt;3,HLOOKUP($A57,'Z-scores'!$C$2:$SK$20,5,FALSE)&lt;-3),"",'Total-corrected counts'!I57),"")</f>
        <v/>
      </c>
      <c r="J57" t="str">
        <f>IFERROR(IF(OR(HLOOKUP($A57,'Z-scores'!$C$2:$SK$20,5,FALSE)&gt;3,HLOOKUP($A57,'Z-scores'!$C$2:$SK$20,5,FALSE)&lt;-3),"",'Total-corrected counts'!J57),"")</f>
        <v/>
      </c>
      <c r="K57" t="str">
        <f>IFERROR(IF(OR(HLOOKUP($A57,'Z-scores'!$C$2:$SK$20,5,FALSE)&gt;3,HLOOKUP($A57,'Z-scores'!$C$2:$SK$20,5,FALSE)&lt;-3),"",'Total-corrected counts'!K57),"")</f>
        <v/>
      </c>
      <c r="L57" t="str">
        <f>IFERROR(IF(OR(HLOOKUP($A57,'Z-scores'!$C$2:$SK$20,5,FALSE)&gt;3,HLOOKUP($A57,'Z-scores'!$C$2:$SK$20,5,FALSE)&lt;-3),"",'Total-corrected counts'!L57),"")</f>
        <v/>
      </c>
      <c r="M57" t="str">
        <f>IFERROR(IF(OR(HLOOKUP($A57,'Z-scores'!$C$2:$SK$20,5,FALSE)&gt;3,HLOOKUP($A57,'Z-scores'!$C$2:$SK$20,5,FALSE)&lt;-3),"",'Total-corrected counts'!M57),"")</f>
        <v/>
      </c>
      <c r="N57" t="str">
        <f>IFERROR(IF(OR(HLOOKUP($A57,'Z-scores'!$C$2:$SK$20,5,FALSE)&gt;3,HLOOKUP($A57,'Z-scores'!$C$2:$SK$20,5,FALSE)&lt;-3),"",'Total-corrected counts'!N57),"")</f>
        <v/>
      </c>
      <c r="O57" t="str">
        <f>IFERROR(IF(OR(HLOOKUP($A57,'Z-scores'!$C$2:$SK$20,5,FALSE)&gt;3,HLOOKUP($A57,'Z-scores'!$C$2:$SK$20,5,FALSE)&lt;-3),"",'Total-corrected counts'!O57),"")</f>
        <v/>
      </c>
      <c r="P57" t="str">
        <f>IFERROR(IF(OR(HLOOKUP($A57,'Z-scores'!$C$2:$SK$20,5,FALSE)&gt;3,HLOOKUP($A57,'Z-scores'!$C$2:$SK$20,5,FALSE)&lt;-3),"",'Total-corrected counts'!P57),"")</f>
        <v/>
      </c>
      <c r="Q57" t="str">
        <f>IFERROR(IF(OR(HLOOKUP($A57,'Z-scores'!$C$2:$SK$20,5,FALSE)&gt;3,HLOOKUP($A57,'Z-scores'!$C$2:$SK$20,5,FALSE)&lt;-3),"",'Total-corrected counts'!Q57),"")</f>
        <v/>
      </c>
      <c r="R57" t="str">
        <f>IFERROR(IF(OR(HLOOKUP($A57,'Z-scores'!$C$2:$SK$20,5,FALSE)&gt;3,HLOOKUP($A57,'Z-scores'!$C$2:$SK$20,5,FALSE)&lt;-3),"",'Total-corrected counts'!R57),"")</f>
        <v/>
      </c>
      <c r="S57" t="str">
        <f>IFERROR(IF(OR(HLOOKUP($A57,'Z-scores'!$C$2:$SK$20,5,FALSE)&gt;3,HLOOKUP($A57,'Z-scores'!$C$2:$SK$20,5,FALSE)&lt;-3),"",'Total-corrected counts'!S57),"")</f>
        <v/>
      </c>
      <c r="T57" t="str">
        <f>IFERROR(IF(OR(HLOOKUP($A57,'Z-scores'!$C$2:$SK$20,5,FALSE)&gt;3,HLOOKUP($A57,'Z-scores'!$C$2:$SK$20,5,FALSE)&lt;-3),"",'Total-corrected counts'!T57),"")</f>
        <v/>
      </c>
      <c r="U57">
        <f t="shared" si="0"/>
        <v>0</v>
      </c>
      <c r="V57">
        <f>SUMIFS(Tabel132[Cluster],Tabel132[ID],'Total-corrected counts Z&lt;3'!A57)</f>
        <v>80</v>
      </c>
      <c r="W57" t="str">
        <f t="shared" si="1"/>
        <v/>
      </c>
      <c r="X57" t="str">
        <f t="shared" si="2"/>
        <v/>
      </c>
      <c r="Y57" t="str">
        <f t="shared" si="3"/>
        <v/>
      </c>
    </row>
    <row r="58" spans="1:25" x14ac:dyDescent="0.25">
      <c r="A58">
        <v>60</v>
      </c>
      <c r="B58" t="s">
        <v>541</v>
      </c>
      <c r="C58">
        <v>42500</v>
      </c>
      <c r="D58">
        <v>918</v>
      </c>
      <c r="E58" t="str">
        <f>IFERROR(IF(OR(HLOOKUP($A58,'Z-scores'!$C$2:$SK$20,5,FALSE)&gt;3,HLOOKUP($A58,'Z-scores'!$C$2:$SK$20,5,FALSE)&lt;-3),"",'Total-corrected counts'!E58),"")</f>
        <v/>
      </c>
      <c r="F58" t="str">
        <f>IFERROR(IF(OR(HLOOKUP($A58,'Z-scores'!$C$2:$SK$20,5,FALSE)&gt;3,HLOOKUP($A58,'Z-scores'!$C$2:$SK$20,5,FALSE)&lt;-3),"",'Total-corrected counts'!F58),"")</f>
        <v/>
      </c>
      <c r="G58" t="str">
        <f>IFERROR(IF(OR(HLOOKUP($A58,'Z-scores'!$C$2:$SK$20,5,FALSE)&gt;3,HLOOKUP($A58,'Z-scores'!$C$2:$SK$20,5,FALSE)&lt;-3),"",'Total-corrected counts'!G58),"")</f>
        <v/>
      </c>
      <c r="H58" t="str">
        <f>IFERROR(IF(OR(HLOOKUP($A58,'Z-scores'!$C$2:$SK$20,5,FALSE)&gt;3,HLOOKUP($A58,'Z-scores'!$C$2:$SK$20,5,FALSE)&lt;-3),"",'Total-corrected counts'!H58),"")</f>
        <v/>
      </c>
      <c r="I58" t="str">
        <f>IFERROR(IF(OR(HLOOKUP($A58,'Z-scores'!$C$2:$SK$20,5,FALSE)&gt;3,HLOOKUP($A58,'Z-scores'!$C$2:$SK$20,5,FALSE)&lt;-3),"",'Total-corrected counts'!I58),"")</f>
        <v/>
      </c>
      <c r="J58" t="str">
        <f>IFERROR(IF(OR(HLOOKUP($A58,'Z-scores'!$C$2:$SK$20,5,FALSE)&gt;3,HLOOKUP($A58,'Z-scores'!$C$2:$SK$20,5,FALSE)&lt;-3),"",'Total-corrected counts'!J58),"")</f>
        <v/>
      </c>
      <c r="K58" t="str">
        <f>IFERROR(IF(OR(HLOOKUP($A58,'Z-scores'!$C$2:$SK$20,5,FALSE)&gt;3,HLOOKUP($A58,'Z-scores'!$C$2:$SK$20,5,FALSE)&lt;-3),"",'Total-corrected counts'!K58),"")</f>
        <v/>
      </c>
      <c r="L58" t="str">
        <f>IFERROR(IF(OR(HLOOKUP($A58,'Z-scores'!$C$2:$SK$20,5,FALSE)&gt;3,HLOOKUP($A58,'Z-scores'!$C$2:$SK$20,5,FALSE)&lt;-3),"",'Total-corrected counts'!L58),"")</f>
        <v/>
      </c>
      <c r="M58" t="str">
        <f>IFERROR(IF(OR(HLOOKUP($A58,'Z-scores'!$C$2:$SK$20,5,FALSE)&gt;3,HLOOKUP($A58,'Z-scores'!$C$2:$SK$20,5,FALSE)&lt;-3),"",'Total-corrected counts'!M58),"")</f>
        <v/>
      </c>
      <c r="N58" t="str">
        <f>IFERROR(IF(OR(HLOOKUP($A58,'Z-scores'!$C$2:$SK$20,5,FALSE)&gt;3,HLOOKUP($A58,'Z-scores'!$C$2:$SK$20,5,FALSE)&lt;-3),"",'Total-corrected counts'!N58),"")</f>
        <v/>
      </c>
      <c r="O58" t="str">
        <f>IFERROR(IF(OR(HLOOKUP($A58,'Z-scores'!$C$2:$SK$20,5,FALSE)&gt;3,HLOOKUP($A58,'Z-scores'!$C$2:$SK$20,5,FALSE)&lt;-3),"",'Total-corrected counts'!O58),"")</f>
        <v/>
      </c>
      <c r="P58" t="str">
        <f>IFERROR(IF(OR(HLOOKUP($A58,'Z-scores'!$C$2:$SK$20,5,FALSE)&gt;3,HLOOKUP($A58,'Z-scores'!$C$2:$SK$20,5,FALSE)&lt;-3),"",'Total-corrected counts'!P58),"")</f>
        <v/>
      </c>
      <c r="Q58" t="str">
        <f>IFERROR(IF(OR(HLOOKUP($A58,'Z-scores'!$C$2:$SK$20,5,FALSE)&gt;3,HLOOKUP($A58,'Z-scores'!$C$2:$SK$20,5,FALSE)&lt;-3),"",'Total-corrected counts'!Q58),"")</f>
        <v/>
      </c>
      <c r="R58" t="str">
        <f>IFERROR(IF(OR(HLOOKUP($A58,'Z-scores'!$C$2:$SK$20,5,FALSE)&gt;3,HLOOKUP($A58,'Z-scores'!$C$2:$SK$20,5,FALSE)&lt;-3),"",'Total-corrected counts'!R58),"")</f>
        <v/>
      </c>
      <c r="S58" t="str">
        <f>IFERROR(IF(OR(HLOOKUP($A58,'Z-scores'!$C$2:$SK$20,5,FALSE)&gt;3,HLOOKUP($A58,'Z-scores'!$C$2:$SK$20,5,FALSE)&lt;-3),"",'Total-corrected counts'!S58),"")</f>
        <v/>
      </c>
      <c r="T58" t="str">
        <f>IFERROR(IF(OR(HLOOKUP($A58,'Z-scores'!$C$2:$SK$20,5,FALSE)&gt;3,HLOOKUP($A58,'Z-scores'!$C$2:$SK$20,5,FALSE)&lt;-3),"",'Total-corrected counts'!T58),"")</f>
        <v/>
      </c>
      <c r="U58">
        <f t="shared" si="0"/>
        <v>0</v>
      </c>
      <c r="V58">
        <f>SUMIFS(Tabel132[Cluster],Tabel132[ID],'Total-corrected counts Z&lt;3'!A58)</f>
        <v>54</v>
      </c>
      <c r="W58" t="str">
        <f t="shared" si="1"/>
        <v/>
      </c>
      <c r="X58" t="str">
        <f t="shared" si="2"/>
        <v/>
      </c>
      <c r="Y58" t="str">
        <f t="shared" si="3"/>
        <v/>
      </c>
    </row>
    <row r="59" spans="1:25" x14ac:dyDescent="0.25">
      <c r="A59">
        <v>61</v>
      </c>
      <c r="B59" t="s">
        <v>542</v>
      </c>
      <c r="C59">
        <v>91800</v>
      </c>
      <c r="D59">
        <v>445</v>
      </c>
      <c r="E59" t="str">
        <f>IFERROR(IF(OR(HLOOKUP($A59,'Z-scores'!$C$2:$SK$20,5,FALSE)&gt;3,HLOOKUP($A59,'Z-scores'!$C$2:$SK$20,5,FALSE)&lt;-3),"",'Total-corrected counts'!E59),"")</f>
        <v/>
      </c>
      <c r="F59" t="str">
        <f>IFERROR(IF(OR(HLOOKUP($A59,'Z-scores'!$C$2:$SK$20,5,FALSE)&gt;3,HLOOKUP($A59,'Z-scores'!$C$2:$SK$20,5,FALSE)&lt;-3),"",'Total-corrected counts'!F59),"")</f>
        <v/>
      </c>
      <c r="G59" t="str">
        <f>IFERROR(IF(OR(HLOOKUP($A59,'Z-scores'!$C$2:$SK$20,5,FALSE)&gt;3,HLOOKUP($A59,'Z-scores'!$C$2:$SK$20,5,FALSE)&lt;-3),"",'Total-corrected counts'!G59),"")</f>
        <v/>
      </c>
      <c r="H59" t="str">
        <f>IFERROR(IF(OR(HLOOKUP($A59,'Z-scores'!$C$2:$SK$20,5,FALSE)&gt;3,HLOOKUP($A59,'Z-scores'!$C$2:$SK$20,5,FALSE)&lt;-3),"",'Total-corrected counts'!H59),"")</f>
        <v/>
      </c>
      <c r="I59" t="str">
        <f>IFERROR(IF(OR(HLOOKUP($A59,'Z-scores'!$C$2:$SK$20,5,FALSE)&gt;3,HLOOKUP($A59,'Z-scores'!$C$2:$SK$20,5,FALSE)&lt;-3),"",'Total-corrected counts'!I59),"")</f>
        <v/>
      </c>
      <c r="J59" t="str">
        <f>IFERROR(IF(OR(HLOOKUP($A59,'Z-scores'!$C$2:$SK$20,5,FALSE)&gt;3,HLOOKUP($A59,'Z-scores'!$C$2:$SK$20,5,FALSE)&lt;-3),"",'Total-corrected counts'!J59),"")</f>
        <v/>
      </c>
      <c r="K59" t="str">
        <f>IFERROR(IF(OR(HLOOKUP($A59,'Z-scores'!$C$2:$SK$20,5,FALSE)&gt;3,HLOOKUP($A59,'Z-scores'!$C$2:$SK$20,5,FALSE)&lt;-3),"",'Total-corrected counts'!K59),"")</f>
        <v/>
      </c>
      <c r="L59" t="str">
        <f>IFERROR(IF(OR(HLOOKUP($A59,'Z-scores'!$C$2:$SK$20,5,FALSE)&gt;3,HLOOKUP($A59,'Z-scores'!$C$2:$SK$20,5,FALSE)&lt;-3),"",'Total-corrected counts'!L59),"")</f>
        <v/>
      </c>
      <c r="M59" t="str">
        <f>IFERROR(IF(OR(HLOOKUP($A59,'Z-scores'!$C$2:$SK$20,5,FALSE)&gt;3,HLOOKUP($A59,'Z-scores'!$C$2:$SK$20,5,FALSE)&lt;-3),"",'Total-corrected counts'!M59),"")</f>
        <v/>
      </c>
      <c r="N59" t="str">
        <f>IFERROR(IF(OR(HLOOKUP($A59,'Z-scores'!$C$2:$SK$20,5,FALSE)&gt;3,HLOOKUP($A59,'Z-scores'!$C$2:$SK$20,5,FALSE)&lt;-3),"",'Total-corrected counts'!N59),"")</f>
        <v/>
      </c>
      <c r="O59" t="str">
        <f>IFERROR(IF(OR(HLOOKUP($A59,'Z-scores'!$C$2:$SK$20,5,FALSE)&gt;3,HLOOKUP($A59,'Z-scores'!$C$2:$SK$20,5,FALSE)&lt;-3),"",'Total-corrected counts'!O59),"")</f>
        <v/>
      </c>
      <c r="P59" t="str">
        <f>IFERROR(IF(OR(HLOOKUP($A59,'Z-scores'!$C$2:$SK$20,5,FALSE)&gt;3,HLOOKUP($A59,'Z-scores'!$C$2:$SK$20,5,FALSE)&lt;-3),"",'Total-corrected counts'!P59),"")</f>
        <v/>
      </c>
      <c r="Q59" t="str">
        <f>IFERROR(IF(OR(HLOOKUP($A59,'Z-scores'!$C$2:$SK$20,5,FALSE)&gt;3,HLOOKUP($A59,'Z-scores'!$C$2:$SK$20,5,FALSE)&lt;-3),"",'Total-corrected counts'!Q59),"")</f>
        <v/>
      </c>
      <c r="R59" t="str">
        <f>IFERROR(IF(OR(HLOOKUP($A59,'Z-scores'!$C$2:$SK$20,5,FALSE)&gt;3,HLOOKUP($A59,'Z-scores'!$C$2:$SK$20,5,FALSE)&lt;-3),"",'Total-corrected counts'!R59),"")</f>
        <v/>
      </c>
      <c r="S59" t="str">
        <f>IFERROR(IF(OR(HLOOKUP($A59,'Z-scores'!$C$2:$SK$20,5,FALSE)&gt;3,HLOOKUP($A59,'Z-scores'!$C$2:$SK$20,5,FALSE)&lt;-3),"",'Total-corrected counts'!S59),"")</f>
        <v/>
      </c>
      <c r="T59" t="str">
        <f>IFERROR(IF(OR(HLOOKUP($A59,'Z-scores'!$C$2:$SK$20,5,FALSE)&gt;3,HLOOKUP($A59,'Z-scores'!$C$2:$SK$20,5,FALSE)&lt;-3),"",'Total-corrected counts'!T59),"")</f>
        <v/>
      </c>
      <c r="U59">
        <f t="shared" si="0"/>
        <v>0</v>
      </c>
      <c r="V59">
        <f>SUMIFS(Tabel132[Cluster],Tabel132[ID],'Total-corrected counts Z&lt;3'!A59)</f>
        <v>96</v>
      </c>
      <c r="W59" t="str">
        <f t="shared" si="1"/>
        <v/>
      </c>
      <c r="X59" t="str">
        <f t="shared" si="2"/>
        <v/>
      </c>
      <c r="Y59" t="str">
        <f t="shared" si="3"/>
        <v/>
      </c>
    </row>
    <row r="60" spans="1:25" x14ac:dyDescent="0.25">
      <c r="A60">
        <v>62</v>
      </c>
      <c r="B60" t="s">
        <v>28</v>
      </c>
      <c r="C60">
        <v>99100</v>
      </c>
      <c r="D60">
        <v>832</v>
      </c>
      <c r="E60">
        <f>IFERROR(IF(OR(HLOOKUP($A60,'Z-scores'!$C$2:$SK$20,5,FALSE)&gt;3,HLOOKUP($A60,'Z-scores'!$C$2:$SK$20,5,FALSE)&lt;-3),"",'Total-corrected counts'!E60),"")</f>
        <v>0.72331117986420568</v>
      </c>
      <c r="F60">
        <f>IFERROR(IF(OR(HLOOKUP($A60,'Z-scores'!$C$2:$SK$20,5,FALSE)&gt;3,HLOOKUP($A60,'Z-scores'!$C$2:$SK$20,5,FALSE)&lt;-3),"",'Total-corrected counts'!F60),"")</f>
        <v>3.9048980264447057</v>
      </c>
      <c r="G60">
        <f>IFERROR(IF(OR(HLOOKUP($A60,'Z-scores'!$C$2:$SK$20,5,FALSE)&gt;3,HLOOKUP($A60,'Z-scores'!$C$2:$SK$20,5,FALSE)&lt;-3),"",'Total-corrected counts'!G60),"")</f>
        <v>3.9968838191167082</v>
      </c>
      <c r="H60">
        <f>IFERROR(IF(OR(HLOOKUP($A60,'Z-scores'!$C$2:$SK$20,5,FALSE)&gt;3,HLOOKUP($A60,'Z-scores'!$C$2:$SK$20,5,FALSE)&lt;-3),"",'Total-corrected counts'!H60),"")</f>
        <v>3.6189051605587594E-2</v>
      </c>
      <c r="I60">
        <f>IFERROR(IF(OR(HLOOKUP($A60,'Z-scores'!$C$2:$SK$20,5,FALSE)&gt;3,HLOOKUP($A60,'Z-scores'!$C$2:$SK$20,5,FALSE)&lt;-3),"",'Total-corrected counts'!I60),"")</f>
        <v>0.36015128604959623</v>
      </c>
      <c r="J60">
        <f>IFERROR(IF(OR(HLOOKUP($A60,'Z-scores'!$C$2:$SK$20,5,FALSE)&gt;3,HLOOKUP($A60,'Z-scores'!$C$2:$SK$20,5,FALSE)&lt;-3),"",'Total-corrected counts'!J60),"")</f>
        <v>1.9456347738214543</v>
      </c>
      <c r="K60">
        <f>IFERROR(IF(OR(HLOOKUP($A60,'Z-scores'!$C$2:$SK$20,5,FALSE)&gt;3,HLOOKUP($A60,'Z-scores'!$C$2:$SK$20,5,FALSE)&lt;-3),"",'Total-corrected counts'!K60),"")</f>
        <v>1.9704953508625316</v>
      </c>
      <c r="L60">
        <f>IFERROR(IF(OR(HLOOKUP($A60,'Z-scores'!$C$2:$SK$20,5,FALSE)&gt;3,HLOOKUP($A60,'Z-scores'!$C$2:$SK$20,5,FALSE)&lt;-3),"",'Total-corrected counts'!L60),"")</f>
        <v>3.5749220911191339</v>
      </c>
      <c r="M60">
        <f>IFERROR(IF(OR(HLOOKUP($A60,'Z-scores'!$C$2:$SK$20,5,FALSE)&gt;3,HLOOKUP($A60,'Z-scores'!$C$2:$SK$20,5,FALSE)&lt;-3),"",'Total-corrected counts'!M60),"")</f>
        <v>1.6879032746176004</v>
      </c>
      <c r="N60">
        <f>IFERROR(IF(OR(HLOOKUP($A60,'Z-scores'!$C$2:$SK$20,5,FALSE)&gt;3,HLOOKUP($A60,'Z-scores'!$C$2:$SK$20,5,FALSE)&lt;-3),"",'Total-corrected counts'!N60),"")</f>
        <v>1.5679338708210642</v>
      </c>
      <c r="O60">
        <f>IFERROR(IF(OR(HLOOKUP($A60,'Z-scores'!$C$2:$SK$20,5,FALSE)&gt;3,HLOOKUP($A60,'Z-scores'!$C$2:$SK$20,5,FALSE)&lt;-3),"",'Total-corrected counts'!O60),"")</f>
        <v>2.3431400375432929</v>
      </c>
      <c r="P60">
        <f>IFERROR(IF(OR(HLOOKUP($A60,'Z-scores'!$C$2:$SK$20,5,FALSE)&gt;3,HLOOKUP($A60,'Z-scores'!$C$2:$SK$20,5,FALSE)&lt;-3),"",'Total-corrected counts'!P60),"")</f>
        <v>1.7815775919341312</v>
      </c>
      <c r="Q60">
        <f>IFERROR(IF(OR(HLOOKUP($A60,'Z-scores'!$C$2:$SK$20,5,FALSE)&gt;3,HLOOKUP($A60,'Z-scores'!$C$2:$SK$20,5,FALSE)&lt;-3),"",'Total-corrected counts'!Q60),"")</f>
        <v>3.7710856602853005</v>
      </c>
      <c r="R60">
        <f>IFERROR(IF(OR(HLOOKUP($A60,'Z-scores'!$C$2:$SK$20,5,FALSE)&gt;3,HLOOKUP($A60,'Z-scores'!$C$2:$SK$20,5,FALSE)&lt;-3),"",'Total-corrected counts'!R60),"")</f>
        <v>5.0944397169093802</v>
      </c>
      <c r="S60">
        <f>IFERROR(IF(OR(HLOOKUP($A60,'Z-scores'!$C$2:$SK$20,5,FALSE)&gt;3,HLOOKUP($A60,'Z-scores'!$C$2:$SK$20,5,FALSE)&lt;-3),"",'Total-corrected counts'!S60),"")</f>
        <v>6.3299918751893189</v>
      </c>
      <c r="T60">
        <f>IFERROR(IF(OR(HLOOKUP($A60,'Z-scores'!$C$2:$SK$20,5,FALSE)&gt;3,HLOOKUP($A60,'Z-scores'!$C$2:$SK$20,5,FALSE)&lt;-3),"",'Total-corrected counts'!T60),"")</f>
        <v>1.6655369684360266</v>
      </c>
      <c r="U60">
        <f t="shared" si="0"/>
        <v>1</v>
      </c>
      <c r="V60">
        <f>SUMIFS(Tabel132[Cluster],Tabel132[ID],'Total-corrected counts Z&lt;3'!A60)</f>
        <v>0</v>
      </c>
      <c r="W60">
        <f t="shared" si="1"/>
        <v>9.0908531652520497E-2</v>
      </c>
      <c r="X60">
        <f t="shared" si="2"/>
        <v>1.9768322724322591</v>
      </c>
      <c r="Y60">
        <f t="shared" si="3"/>
        <v>3.4976286417162417</v>
      </c>
    </row>
    <row r="61" spans="1:25" x14ac:dyDescent="0.25">
      <c r="A61">
        <v>63</v>
      </c>
      <c r="B61" t="s">
        <v>29</v>
      </c>
      <c r="C61">
        <v>76200</v>
      </c>
      <c r="D61">
        <v>467</v>
      </c>
      <c r="E61">
        <f>IFERROR(IF(OR(HLOOKUP($A61,'Z-scores'!$C$2:$SK$20,5,FALSE)&gt;3,HLOOKUP($A61,'Z-scores'!$C$2:$SK$20,5,FALSE)&lt;-3),"",'Total-corrected counts'!E61),"")</f>
        <v>0.4310141962204514</v>
      </c>
      <c r="F61">
        <f>IFERROR(IF(OR(HLOOKUP($A61,'Z-scores'!$C$2:$SK$20,5,FALSE)&gt;3,HLOOKUP($A61,'Z-scores'!$C$2:$SK$20,5,FALSE)&lt;-3),"",'Total-corrected counts'!F61),"")</f>
        <v>0.22664462547683903</v>
      </c>
      <c r="G61">
        <f>IFERROR(IF(OR(HLOOKUP($A61,'Z-scores'!$C$2:$SK$20,5,FALSE)&gt;3,HLOOKUP($A61,'Z-scores'!$C$2:$SK$20,5,FALSE)&lt;-3),"",'Total-corrected counts'!G61),"")</f>
        <v>0.35208281781301032</v>
      </c>
      <c r="H61">
        <f>IFERROR(IF(OR(HLOOKUP($A61,'Z-scores'!$C$2:$SK$20,5,FALSE)&gt;3,HLOOKUP($A61,'Z-scores'!$C$2:$SK$20,5,FALSE)&lt;-3),"",'Total-corrected counts'!H61),"")</f>
        <v>0.20507129243166303</v>
      </c>
      <c r="I61">
        <f>IFERROR(IF(OR(HLOOKUP($A61,'Z-scores'!$C$2:$SK$20,5,FALSE)&gt;3,HLOOKUP($A61,'Z-scores'!$C$2:$SK$20,5,FALSE)&lt;-3),"",'Total-corrected counts'!I61),"")</f>
        <v>0.3995428329612708</v>
      </c>
      <c r="J61">
        <f>IFERROR(IF(OR(HLOOKUP($A61,'Z-scores'!$C$2:$SK$20,5,FALSE)&gt;3,HLOOKUP($A61,'Z-scores'!$C$2:$SK$20,5,FALSE)&lt;-3),"",'Total-corrected counts'!J61),"")</f>
        <v>5.3879116813517196E-2</v>
      </c>
      <c r="K61">
        <f>IFERROR(IF(OR(HLOOKUP($A61,'Z-scores'!$C$2:$SK$20,5,FALSE)&gt;3,HLOOKUP($A61,'Z-scores'!$C$2:$SK$20,5,FALSE)&lt;-3),"",'Total-corrected counts'!K61),"")</f>
        <v>0.26977019684427517</v>
      </c>
      <c r="L61">
        <f>IFERROR(IF(OR(HLOOKUP($A61,'Z-scores'!$C$2:$SK$20,5,FALSE)&gt;3,HLOOKUP($A61,'Z-scores'!$C$2:$SK$20,5,FALSE)&lt;-3),"",'Total-corrected counts'!L61),"")</f>
        <v>0.35274373574610052</v>
      </c>
      <c r="M61">
        <f>IFERROR(IF(OR(HLOOKUP($A61,'Z-scores'!$C$2:$SK$20,5,FALSE)&gt;3,HLOOKUP($A61,'Z-scores'!$C$2:$SK$20,5,FALSE)&lt;-3),"",'Total-corrected counts'!M61),"")</f>
        <v>0.2131191003305051</v>
      </c>
      <c r="N61">
        <f>IFERROR(IF(OR(HLOOKUP($A61,'Z-scores'!$C$2:$SK$20,5,FALSE)&gt;3,HLOOKUP($A61,'Z-scores'!$C$2:$SK$20,5,FALSE)&lt;-3),"",'Total-corrected counts'!N61),"")</f>
        <v>0.23519008062315966</v>
      </c>
      <c r="O61">
        <f>IFERROR(IF(OR(HLOOKUP($A61,'Z-scores'!$C$2:$SK$20,5,FALSE)&gt;3,HLOOKUP($A61,'Z-scores'!$C$2:$SK$20,5,FALSE)&lt;-3),"",'Total-corrected counts'!O61),"")</f>
        <v>1.5650407043213692</v>
      </c>
      <c r="P61">
        <f>IFERROR(IF(OR(HLOOKUP($A61,'Z-scores'!$C$2:$SK$20,5,FALSE)&gt;3,HLOOKUP($A61,'Z-scores'!$C$2:$SK$20,5,FALSE)&lt;-3),"",'Total-corrected counts'!P61),"")</f>
        <v>0.1592471590555648</v>
      </c>
      <c r="Q61">
        <f>IFERROR(IF(OR(HLOOKUP($A61,'Z-scores'!$C$2:$SK$20,5,FALSE)&gt;3,HLOOKUP($A61,'Z-scores'!$C$2:$SK$20,5,FALSE)&lt;-3),"",'Total-corrected counts'!Q61),"")</f>
        <v>0.16396024609936091</v>
      </c>
      <c r="R61">
        <f>IFERROR(IF(OR(HLOOKUP($A61,'Z-scores'!$C$2:$SK$20,5,FALSE)&gt;3,HLOOKUP($A61,'Z-scores'!$C$2:$SK$20,5,FALSE)&lt;-3),"",'Total-corrected counts'!R61),"")</f>
        <v>0.15920124115341813</v>
      </c>
      <c r="S61">
        <f>IFERROR(IF(OR(HLOOKUP($A61,'Z-scores'!$C$2:$SK$20,5,FALSE)&gt;3,HLOOKUP($A61,'Z-scores'!$C$2:$SK$20,5,FALSE)&lt;-3),"",'Total-corrected counts'!S61),"")</f>
        <v>0.18118044723261023</v>
      </c>
      <c r="T61">
        <f>IFERROR(IF(OR(HLOOKUP($A61,'Z-scores'!$C$2:$SK$20,5,FALSE)&gt;3,HLOOKUP($A61,'Z-scores'!$C$2:$SK$20,5,FALSE)&lt;-3),"",'Total-corrected counts'!T61),"")</f>
        <v>3.4129855910574318E-2</v>
      </c>
      <c r="U61">
        <f t="shared" si="0"/>
        <v>1</v>
      </c>
      <c r="V61">
        <f>SUMIFS(Tabel132[Cluster],Tabel132[ID],'Total-corrected counts Z&lt;3'!A61)</f>
        <v>84</v>
      </c>
      <c r="W61">
        <f t="shared" si="1"/>
        <v>0.58816157451809592</v>
      </c>
      <c r="X61">
        <f t="shared" si="2"/>
        <v>0.27390579952607919</v>
      </c>
      <c r="Y61">
        <f t="shared" si="3"/>
        <v>0.37712660896214967</v>
      </c>
    </row>
    <row r="62" spans="1:25" x14ac:dyDescent="0.25">
      <c r="A62">
        <v>64</v>
      </c>
      <c r="B62" t="s">
        <v>30</v>
      </c>
      <c r="C62">
        <v>66700</v>
      </c>
      <c r="D62">
        <v>239</v>
      </c>
      <c r="E62">
        <f>IFERROR(IF(OR(HLOOKUP($A62,'Z-scores'!$C$2:$SK$20,5,FALSE)&gt;3,HLOOKUP($A62,'Z-scores'!$C$2:$SK$20,5,FALSE)&lt;-3),"",'Total-corrected counts'!E62),"")</f>
        <v>3.7998607873688068</v>
      </c>
      <c r="F62">
        <f>IFERROR(IF(OR(HLOOKUP($A62,'Z-scores'!$C$2:$SK$20,5,FALSE)&gt;3,HLOOKUP($A62,'Z-scores'!$C$2:$SK$20,5,FALSE)&lt;-3),"",'Total-corrected counts'!F62),"")</f>
        <v>1.4306941983225463</v>
      </c>
      <c r="G62">
        <f>IFERROR(IF(OR(HLOOKUP($A62,'Z-scores'!$C$2:$SK$20,5,FALSE)&gt;3,HLOOKUP($A62,'Z-scores'!$C$2:$SK$20,5,FALSE)&lt;-3),"",'Total-corrected counts'!G62),"")</f>
        <v>7.4135748257809908</v>
      </c>
      <c r="H62">
        <f>IFERROR(IF(OR(HLOOKUP($A62,'Z-scores'!$C$2:$SK$20,5,FALSE)&gt;3,HLOOKUP($A62,'Z-scores'!$C$2:$SK$20,5,FALSE)&lt;-3),"",'Total-corrected counts'!H62),"")</f>
        <v>2.4608555091799564</v>
      </c>
      <c r="I62">
        <f>IFERROR(IF(OR(HLOOKUP($A62,'Z-scores'!$C$2:$SK$20,5,FALSE)&gt;3,HLOOKUP($A62,'Z-scores'!$C$2:$SK$20,5,FALSE)&lt;-3),"",'Total-corrected counts'!I62),"")</f>
        <v>1.1254727689049882E-2</v>
      </c>
      <c r="J62">
        <f>IFERROR(IF(OR(HLOOKUP($A62,'Z-scores'!$C$2:$SK$20,5,FALSE)&gt;3,HLOOKUP($A62,'Z-scores'!$C$2:$SK$20,5,FALSE)&lt;-3),"",'Total-corrected counts'!J62),"")</f>
        <v>0.69444195004088827</v>
      </c>
      <c r="K62">
        <f>IFERROR(IF(OR(HLOOKUP($A62,'Z-scores'!$C$2:$SK$20,5,FALSE)&gt;3,HLOOKUP($A62,'Z-scores'!$C$2:$SK$20,5,FALSE)&lt;-3),"",'Total-corrected counts'!K62),"")</f>
        <v>1.9235787948896141</v>
      </c>
      <c r="L62">
        <f>IFERROR(IF(OR(HLOOKUP($A62,'Z-scores'!$C$2:$SK$20,5,FALSE)&gt;3,HLOOKUP($A62,'Z-scores'!$C$2:$SK$20,5,FALSE)&lt;-3),"",'Total-corrected counts'!L62),"")</f>
        <v>4.4499978971046525</v>
      </c>
      <c r="M62">
        <f>IFERROR(IF(OR(HLOOKUP($A62,'Z-scores'!$C$2:$SK$20,5,FALSE)&gt;3,HLOOKUP($A62,'Z-scores'!$C$2:$SK$20,5,FALSE)&lt;-3),"",'Total-corrected counts'!M62),"")</f>
        <v>1.3213384220491318</v>
      </c>
      <c r="N62">
        <f>IFERROR(IF(OR(HLOOKUP($A62,'Z-scores'!$C$2:$SK$20,5,FALSE)&gt;3,HLOOKUP($A62,'Z-scores'!$C$2:$SK$20,5,FALSE)&lt;-3),"",'Total-corrected counts'!N62),"")</f>
        <v>4.9233123543781412</v>
      </c>
      <c r="O62">
        <f>IFERROR(IF(OR(HLOOKUP($A62,'Z-scores'!$C$2:$SK$20,5,FALSE)&gt;3,HLOOKUP($A62,'Z-scores'!$C$2:$SK$20,5,FALSE)&lt;-3),"",'Total-corrected counts'!O62),"")</f>
        <v>1.6357770073415441</v>
      </c>
      <c r="P62">
        <f>IFERROR(IF(OR(HLOOKUP($A62,'Z-scores'!$C$2:$SK$20,5,FALSE)&gt;3,HLOOKUP($A62,'Z-scores'!$C$2:$SK$20,5,FALSE)&lt;-3),"",'Total-corrected counts'!P62),"")</f>
        <v>2.3837309121129859</v>
      </c>
      <c r="Q62">
        <f>IFERROR(IF(OR(HLOOKUP($A62,'Z-scores'!$C$2:$SK$20,5,FALSE)&gt;3,HLOOKUP($A62,'Z-scores'!$C$2:$SK$20,5,FALSE)&lt;-3),"",'Total-corrected counts'!Q62),"")</f>
        <v>1.8482791378473411</v>
      </c>
      <c r="R62">
        <f>IFERROR(IF(OR(HLOOKUP($A62,'Z-scores'!$C$2:$SK$20,5,FALSE)&gt;3,HLOOKUP($A62,'Z-scores'!$C$2:$SK$20,5,FALSE)&lt;-3),"",'Total-corrected counts'!R62),"")</f>
        <v>2.2647660435050772</v>
      </c>
      <c r="S62">
        <f>IFERROR(IF(OR(HLOOKUP($A62,'Z-scores'!$C$2:$SK$20,5,FALSE)&gt;3,HLOOKUP($A62,'Z-scores'!$C$2:$SK$20,5,FALSE)&lt;-3),"",'Total-corrected counts'!S62),"")</f>
        <v>3.9519985052613102</v>
      </c>
      <c r="T62">
        <f>IFERROR(IF(OR(HLOOKUP($A62,'Z-scores'!$C$2:$SK$20,5,FALSE)&gt;3,HLOOKUP($A62,'Z-scores'!$C$2:$SK$20,5,FALSE)&lt;-3),"",'Total-corrected counts'!T62),"")</f>
        <v>1.2013709280522158</v>
      </c>
      <c r="U62">
        <f t="shared" si="0"/>
        <v>1</v>
      </c>
      <c r="V62">
        <f>SUMIFS(Tabel132[Cluster],Tabel132[ID],'Total-corrected counts Z&lt;3'!A62)</f>
        <v>79</v>
      </c>
      <c r="W62">
        <f t="shared" si="1"/>
        <v>0.53471116626173687</v>
      </c>
      <c r="X62">
        <f t="shared" si="2"/>
        <v>2.8428909466803773</v>
      </c>
      <c r="Y62">
        <f t="shared" si="3"/>
        <v>2.2143204223534121</v>
      </c>
    </row>
    <row r="63" spans="1:25" x14ac:dyDescent="0.25">
      <c r="A63">
        <v>65</v>
      </c>
      <c r="B63" t="s">
        <v>543</v>
      </c>
      <c r="C63">
        <v>119000</v>
      </c>
      <c r="D63">
        <v>1040</v>
      </c>
      <c r="E63" t="str">
        <f>IFERROR(IF(OR(HLOOKUP($A63,'Z-scores'!$C$2:$SK$20,5,FALSE)&gt;3,HLOOKUP($A63,'Z-scores'!$C$2:$SK$20,5,FALSE)&lt;-3),"",'Total-corrected counts'!E63),"")</f>
        <v/>
      </c>
      <c r="F63" t="str">
        <f>IFERROR(IF(OR(HLOOKUP($A63,'Z-scores'!$C$2:$SK$20,5,FALSE)&gt;3,HLOOKUP($A63,'Z-scores'!$C$2:$SK$20,5,FALSE)&lt;-3),"",'Total-corrected counts'!F63),"")</f>
        <v/>
      </c>
      <c r="G63" t="str">
        <f>IFERROR(IF(OR(HLOOKUP($A63,'Z-scores'!$C$2:$SK$20,5,FALSE)&gt;3,HLOOKUP($A63,'Z-scores'!$C$2:$SK$20,5,FALSE)&lt;-3),"",'Total-corrected counts'!G63),"")</f>
        <v/>
      </c>
      <c r="H63" t="str">
        <f>IFERROR(IF(OR(HLOOKUP($A63,'Z-scores'!$C$2:$SK$20,5,FALSE)&gt;3,HLOOKUP($A63,'Z-scores'!$C$2:$SK$20,5,FALSE)&lt;-3),"",'Total-corrected counts'!H63),"")</f>
        <v/>
      </c>
      <c r="I63" t="str">
        <f>IFERROR(IF(OR(HLOOKUP($A63,'Z-scores'!$C$2:$SK$20,5,FALSE)&gt;3,HLOOKUP($A63,'Z-scores'!$C$2:$SK$20,5,FALSE)&lt;-3),"",'Total-corrected counts'!I63),"")</f>
        <v/>
      </c>
      <c r="J63" t="str">
        <f>IFERROR(IF(OR(HLOOKUP($A63,'Z-scores'!$C$2:$SK$20,5,FALSE)&gt;3,HLOOKUP($A63,'Z-scores'!$C$2:$SK$20,5,FALSE)&lt;-3),"",'Total-corrected counts'!J63),"")</f>
        <v/>
      </c>
      <c r="K63" t="str">
        <f>IFERROR(IF(OR(HLOOKUP($A63,'Z-scores'!$C$2:$SK$20,5,FALSE)&gt;3,HLOOKUP($A63,'Z-scores'!$C$2:$SK$20,5,FALSE)&lt;-3),"",'Total-corrected counts'!K63),"")</f>
        <v/>
      </c>
      <c r="L63" t="str">
        <f>IFERROR(IF(OR(HLOOKUP($A63,'Z-scores'!$C$2:$SK$20,5,FALSE)&gt;3,HLOOKUP($A63,'Z-scores'!$C$2:$SK$20,5,FALSE)&lt;-3),"",'Total-corrected counts'!L63),"")</f>
        <v/>
      </c>
      <c r="M63" t="str">
        <f>IFERROR(IF(OR(HLOOKUP($A63,'Z-scores'!$C$2:$SK$20,5,FALSE)&gt;3,HLOOKUP($A63,'Z-scores'!$C$2:$SK$20,5,FALSE)&lt;-3),"",'Total-corrected counts'!M63),"")</f>
        <v/>
      </c>
      <c r="N63" t="str">
        <f>IFERROR(IF(OR(HLOOKUP($A63,'Z-scores'!$C$2:$SK$20,5,FALSE)&gt;3,HLOOKUP($A63,'Z-scores'!$C$2:$SK$20,5,FALSE)&lt;-3),"",'Total-corrected counts'!N63),"")</f>
        <v/>
      </c>
      <c r="O63" t="str">
        <f>IFERROR(IF(OR(HLOOKUP($A63,'Z-scores'!$C$2:$SK$20,5,FALSE)&gt;3,HLOOKUP($A63,'Z-scores'!$C$2:$SK$20,5,FALSE)&lt;-3),"",'Total-corrected counts'!O63),"")</f>
        <v/>
      </c>
      <c r="P63" t="str">
        <f>IFERROR(IF(OR(HLOOKUP($A63,'Z-scores'!$C$2:$SK$20,5,FALSE)&gt;3,HLOOKUP($A63,'Z-scores'!$C$2:$SK$20,5,FALSE)&lt;-3),"",'Total-corrected counts'!P63),"")</f>
        <v/>
      </c>
      <c r="Q63" t="str">
        <f>IFERROR(IF(OR(HLOOKUP($A63,'Z-scores'!$C$2:$SK$20,5,FALSE)&gt;3,HLOOKUP($A63,'Z-scores'!$C$2:$SK$20,5,FALSE)&lt;-3),"",'Total-corrected counts'!Q63),"")</f>
        <v/>
      </c>
      <c r="R63" t="str">
        <f>IFERROR(IF(OR(HLOOKUP($A63,'Z-scores'!$C$2:$SK$20,5,FALSE)&gt;3,HLOOKUP($A63,'Z-scores'!$C$2:$SK$20,5,FALSE)&lt;-3),"",'Total-corrected counts'!R63),"")</f>
        <v/>
      </c>
      <c r="S63" t="str">
        <f>IFERROR(IF(OR(HLOOKUP($A63,'Z-scores'!$C$2:$SK$20,5,FALSE)&gt;3,HLOOKUP($A63,'Z-scores'!$C$2:$SK$20,5,FALSE)&lt;-3),"",'Total-corrected counts'!S63),"")</f>
        <v/>
      </c>
      <c r="T63" t="str">
        <f>IFERROR(IF(OR(HLOOKUP($A63,'Z-scores'!$C$2:$SK$20,5,FALSE)&gt;3,HLOOKUP($A63,'Z-scores'!$C$2:$SK$20,5,FALSE)&lt;-3),"",'Total-corrected counts'!T63),"")</f>
        <v/>
      </c>
      <c r="U63">
        <f t="shared" si="0"/>
        <v>0</v>
      </c>
      <c r="V63">
        <f>SUMIFS(Tabel132[Cluster],Tabel132[ID],'Total-corrected counts Z&lt;3'!A63)</f>
        <v>0</v>
      </c>
      <c r="W63" t="str">
        <f t="shared" si="1"/>
        <v/>
      </c>
      <c r="X63" t="str">
        <f t="shared" si="2"/>
        <v/>
      </c>
      <c r="Y63" t="str">
        <f t="shared" si="3"/>
        <v/>
      </c>
    </row>
    <row r="64" spans="1:25" x14ac:dyDescent="0.25">
      <c r="A64">
        <v>66</v>
      </c>
      <c r="B64" t="s">
        <v>31</v>
      </c>
      <c r="C64">
        <v>83300</v>
      </c>
      <c r="D64">
        <v>323</v>
      </c>
      <c r="E64">
        <f>IFERROR(IF(OR(HLOOKUP($A64,'Z-scores'!$C$2:$SK$20,5,FALSE)&gt;3,HLOOKUP($A64,'Z-scores'!$C$2:$SK$20,5,FALSE)&lt;-3),"",'Total-corrected counts'!E64),"")</f>
        <v>0.25266349433612667</v>
      </c>
      <c r="F64">
        <f>IFERROR(IF(OR(HLOOKUP($A64,'Z-scores'!$C$2:$SK$20,5,FALSE)&gt;3,HLOOKUP($A64,'Z-scores'!$C$2:$SK$20,5,FALSE)&lt;-3),"",'Total-corrected counts'!F64),"")</f>
        <v>0.18414875819993173</v>
      </c>
      <c r="G64">
        <f>IFERROR(IF(OR(HLOOKUP($A64,'Z-scores'!$C$2:$SK$20,5,FALSE)&gt;3,HLOOKUP($A64,'Z-scores'!$C$2:$SK$20,5,FALSE)&lt;-3),"",'Total-corrected counts'!G64),"")</f>
        <v>6.9424780977213302E-2</v>
      </c>
      <c r="H64">
        <f>IFERROR(IF(OR(HLOOKUP($A64,'Z-scores'!$C$2:$SK$20,5,FALSE)&gt;3,HLOOKUP($A64,'Z-scores'!$C$2:$SK$20,5,FALSE)&lt;-3),"",'Total-corrected counts'!H64),"")</f>
        <v>6.634659461024392E-2</v>
      </c>
      <c r="I64">
        <f>IFERROR(IF(OR(HLOOKUP($A64,'Z-scores'!$C$2:$SK$20,5,FALSE)&gt;3,HLOOKUP($A64,'Z-scores'!$C$2:$SK$20,5,FALSE)&lt;-3),"",'Total-corrected counts'!I64),"")</f>
        <v>2.2509455378099764E-2</v>
      </c>
      <c r="J64">
        <f>IFERROR(IF(OR(HLOOKUP($A64,'Z-scores'!$C$2:$SK$20,5,FALSE)&gt;3,HLOOKUP($A64,'Z-scores'!$C$2:$SK$20,5,FALSE)&lt;-3),"",'Total-corrected counts'!J64),"")</f>
        <v>0.50287175692616048</v>
      </c>
      <c r="K64">
        <f>IFERROR(IF(OR(HLOOKUP($A64,'Z-scores'!$C$2:$SK$20,5,FALSE)&gt;3,HLOOKUP($A64,'Z-scores'!$C$2:$SK$20,5,FALSE)&lt;-3),"",'Total-corrected counts'!K64),"")</f>
        <v>0.27563476634088979</v>
      </c>
      <c r="L64">
        <f>IFERROR(IF(OR(HLOOKUP($A64,'Z-scores'!$C$2:$SK$20,5,FALSE)&gt;3,HLOOKUP($A64,'Z-scores'!$C$2:$SK$20,5,FALSE)&lt;-3),"",'Total-corrected counts'!L64),"")</f>
        <v>8.1402400556792417E-2</v>
      </c>
      <c r="M64">
        <f>IFERROR(IF(OR(HLOOKUP($A64,'Z-scores'!$C$2:$SK$20,5,FALSE)&gt;3,HLOOKUP($A64,'Z-scores'!$C$2:$SK$20,5,FALSE)&lt;-3),"",'Total-corrected counts'!M64),"")</f>
        <v>0.36656485256846871</v>
      </c>
      <c r="N64">
        <f>IFERROR(IF(OR(HLOOKUP($A64,'Z-scores'!$C$2:$SK$20,5,FALSE)&gt;3,HLOOKUP($A64,'Z-scores'!$C$2:$SK$20,5,FALSE)&lt;-3),"",'Total-corrected counts'!N64),"")</f>
        <v>0.30574710481010753</v>
      </c>
      <c r="O64">
        <f>IFERROR(IF(OR(HLOOKUP($A64,'Z-scores'!$C$2:$SK$20,5,FALSE)&gt;3,HLOOKUP($A64,'Z-scores'!$C$2:$SK$20,5,FALSE)&lt;-3),"",'Total-corrected counts'!O64),"")</f>
        <v>0.10168343559150138</v>
      </c>
      <c r="P64">
        <f>IFERROR(IF(OR(HLOOKUP($A64,'Z-scores'!$C$2:$SK$20,5,FALSE)&gt;3,HLOOKUP($A64,'Z-scores'!$C$2:$SK$20,5,FALSE)&lt;-3),"",'Total-corrected counts'!P64),"")</f>
        <v>0.26872958090626564</v>
      </c>
      <c r="Q64">
        <f>IFERROR(IF(OR(HLOOKUP($A64,'Z-scores'!$C$2:$SK$20,5,FALSE)&gt;3,HLOOKUP($A64,'Z-scores'!$C$2:$SK$20,5,FALSE)&lt;-3),"",'Total-corrected counts'!Q64),"")</f>
        <v>5.9621907672494874E-2</v>
      </c>
      <c r="R64">
        <f>IFERROR(IF(OR(HLOOKUP($A64,'Z-scores'!$C$2:$SK$20,5,FALSE)&gt;3,HLOOKUP($A64,'Z-scores'!$C$2:$SK$20,5,FALSE)&lt;-3),"",'Total-corrected counts'!R64),"")</f>
        <v>6.6761810806272109E-2</v>
      </c>
      <c r="S64">
        <f>IFERROR(IF(OR(HLOOKUP($A64,'Z-scores'!$C$2:$SK$20,5,FALSE)&gt;3,HLOOKUP($A64,'Z-scores'!$C$2:$SK$20,5,FALSE)&lt;-3),"",'Total-corrected counts'!S64),"")</f>
        <v>0.15853289132853393</v>
      </c>
      <c r="T64">
        <f>IFERROR(IF(OR(HLOOKUP($A64,'Z-scores'!$C$2:$SK$20,5,FALSE)&gt;3,HLOOKUP($A64,'Z-scores'!$C$2:$SK$20,5,FALSE)&lt;-3),"",'Total-corrected counts'!T64),"")</f>
        <v>0.348124530287858</v>
      </c>
      <c r="U64">
        <f t="shared" si="0"/>
        <v>1</v>
      </c>
      <c r="V64">
        <f>SUMIFS(Tabel132[Cluster],Tabel132[ID],'Total-corrected counts Z&lt;3'!A64)</f>
        <v>91</v>
      </c>
      <c r="W64">
        <f t="shared" si="1"/>
        <v>0.54849588952455464</v>
      </c>
      <c r="X64">
        <f t="shared" si="2"/>
        <v>0.21273139647040346</v>
      </c>
      <c r="Y64">
        <f t="shared" si="3"/>
        <v>0.16724235943215429</v>
      </c>
    </row>
    <row r="65" spans="1:25" x14ac:dyDescent="0.25">
      <c r="A65">
        <v>67</v>
      </c>
      <c r="B65" t="s">
        <v>32</v>
      </c>
      <c r="C65">
        <v>81700</v>
      </c>
      <c r="D65">
        <v>795</v>
      </c>
      <c r="E65">
        <f>IFERROR(IF(OR(HLOOKUP($A65,'Z-scores'!$C$2:$SK$20,5,FALSE)&gt;3,HLOOKUP($A65,'Z-scores'!$C$2:$SK$20,5,FALSE)&lt;-3),"",'Total-corrected counts'!E65),"")</f>
        <v>1.1890046792288314</v>
      </c>
      <c r="F65">
        <f>IFERROR(IF(OR(HLOOKUP($A65,'Z-scores'!$C$2:$SK$20,5,FALSE)&gt;3,HLOOKUP($A65,'Z-scores'!$C$2:$SK$20,5,FALSE)&lt;-3),"",'Total-corrected counts'!F65),"")</f>
        <v>2.4978126432759971</v>
      </c>
      <c r="G65">
        <f>IFERROR(IF(OR(HLOOKUP($A65,'Z-scores'!$C$2:$SK$20,5,FALSE)&gt;3,HLOOKUP($A65,'Z-scores'!$C$2:$SK$20,5,FALSE)&lt;-3),"",'Total-corrected counts'!G65),"")</f>
        <v>2.7174842839652062</v>
      </c>
      <c r="H65">
        <f>IFERROR(IF(OR(HLOOKUP($A65,'Z-scores'!$C$2:$SK$20,5,FALSE)&gt;3,HLOOKUP($A65,'Z-scores'!$C$2:$SK$20,5,FALSE)&lt;-3),"",'Total-corrected counts'!H65),"")</f>
        <v>0.37998504185866971</v>
      </c>
      <c r="I65">
        <f>IFERROR(IF(OR(HLOOKUP($A65,'Z-scores'!$C$2:$SK$20,5,FALSE)&gt;3,HLOOKUP($A65,'Z-scores'!$C$2:$SK$20,5,FALSE)&lt;-3),"",'Total-corrected counts'!I65),"")</f>
        <v>2.0314783478735037</v>
      </c>
      <c r="J65">
        <f>IFERROR(IF(OR(HLOOKUP($A65,'Z-scores'!$C$2:$SK$20,5,FALSE)&gt;3,HLOOKUP($A65,'Z-scores'!$C$2:$SK$20,5,FALSE)&lt;-3),"",'Total-corrected counts'!J65),"")</f>
        <v>5.3879116813517196E-2</v>
      </c>
      <c r="K65">
        <f>IFERROR(IF(OR(HLOOKUP($A65,'Z-scores'!$C$2:$SK$20,5,FALSE)&gt;3,HLOOKUP($A65,'Z-scores'!$C$2:$SK$20,5,FALSE)&lt;-3),"",'Total-corrected counts'!K65),"")</f>
        <v>2.8325870668648889</v>
      </c>
      <c r="L65">
        <f>IFERROR(IF(OR(HLOOKUP($A65,'Z-scores'!$C$2:$SK$20,5,FALSE)&gt;3,HLOOKUP($A65,'Z-scores'!$C$2:$SK$20,5,FALSE)&lt;-3),"",'Total-corrected counts'!L65),"")</f>
        <v>0.29169193532850618</v>
      </c>
      <c r="M65">
        <f>IFERROR(IF(OR(HLOOKUP($A65,'Z-scores'!$C$2:$SK$20,5,FALSE)&gt;3,HLOOKUP($A65,'Z-scores'!$C$2:$SK$20,5,FALSE)&lt;-3),"",'Total-corrected counts'!M65),"")</f>
        <v>0.46033725671389097</v>
      </c>
      <c r="N65">
        <f>IFERROR(IF(OR(HLOOKUP($A65,'Z-scores'!$C$2:$SK$20,5,FALSE)&gt;3,HLOOKUP($A65,'Z-scores'!$C$2:$SK$20,5,FALSE)&lt;-3),"",'Total-corrected counts'!N65),"")</f>
        <v>0.54877685478737248</v>
      </c>
      <c r="O65">
        <f>IFERROR(IF(OR(HLOOKUP($A65,'Z-scores'!$C$2:$SK$20,5,FALSE)&gt;3,HLOOKUP($A65,'Z-scores'!$C$2:$SK$20,5,FALSE)&lt;-3),"",'Total-corrected counts'!O65),"")</f>
        <v>0.14589362497911068</v>
      </c>
      <c r="P65">
        <f>IFERROR(IF(OR(HLOOKUP($A65,'Z-scores'!$C$2:$SK$20,5,FALSE)&gt;3,HLOOKUP($A65,'Z-scores'!$C$2:$SK$20,5,FALSE)&lt;-3),"",'Total-corrected counts'!P65),"")</f>
        <v>2.2941543851442305</v>
      </c>
      <c r="Q65">
        <f>IFERROR(IF(OR(HLOOKUP($A65,'Z-scores'!$C$2:$SK$20,5,FALSE)&gt;3,HLOOKUP($A65,'Z-scores'!$C$2:$SK$20,5,FALSE)&lt;-3),"",'Total-corrected counts'!Q65),"")</f>
        <v>2.5289625837749909</v>
      </c>
      <c r="R65">
        <f>IFERROR(IF(OR(HLOOKUP($A65,'Z-scores'!$C$2:$SK$20,5,FALSE)&gt;3,HLOOKUP($A65,'Z-scores'!$C$2:$SK$20,5,FALSE)&lt;-3),"",'Total-corrected counts'!R65),"")</f>
        <v>2.1723266131579311</v>
      </c>
      <c r="S65">
        <f>IFERROR(IF(OR(HLOOKUP($A65,'Z-scores'!$C$2:$SK$20,5,FALSE)&gt;3,HLOOKUP($A65,'Z-scores'!$C$2:$SK$20,5,FALSE)&lt;-3),"",'Total-corrected counts'!S65),"")</f>
        <v>2.5421881502325618</v>
      </c>
      <c r="T65">
        <f>IFERROR(IF(OR(HLOOKUP($A65,'Z-scores'!$C$2:$SK$20,5,FALSE)&gt;3,HLOOKUP($A65,'Z-scores'!$C$2:$SK$20,5,FALSE)&lt;-3),"",'Total-corrected counts'!T65),"")</f>
        <v>1.8634901327173579</v>
      </c>
      <c r="U65">
        <f t="shared" si="0"/>
        <v>1</v>
      </c>
      <c r="V65">
        <f>SUMIFS(Tabel132[Cluster],Tabel132[ID],'Total-corrected counts Z&lt;3'!A65)</f>
        <v>90</v>
      </c>
      <c r="W65">
        <f t="shared" si="1"/>
        <v>0.26448711107380596</v>
      </c>
      <c r="X65">
        <f t="shared" si="2"/>
        <v>1.3003037226710383</v>
      </c>
      <c r="Y65">
        <f t="shared" si="3"/>
        <v>1.9245025816676973</v>
      </c>
    </row>
    <row r="66" spans="1:25" x14ac:dyDescent="0.25">
      <c r="A66">
        <v>68</v>
      </c>
      <c r="B66" t="s">
        <v>33</v>
      </c>
      <c r="C66">
        <v>700</v>
      </c>
      <c r="D66">
        <v>184</v>
      </c>
      <c r="E66">
        <f>IFERROR(IF(OR(HLOOKUP($A66,'Z-scores'!$C$2:$SK$20,5,FALSE)&gt;3,HLOOKUP($A66,'Z-scores'!$C$2:$SK$20,5,FALSE)&lt;-3),"",'Total-corrected counts'!E66),"")</f>
        <v>17.082033891587542</v>
      </c>
      <c r="F66">
        <f>IFERROR(IF(OR(HLOOKUP($A66,'Z-scores'!$C$2:$SK$20,5,FALSE)&gt;3,HLOOKUP($A66,'Z-scores'!$C$2:$SK$20,5,FALSE)&lt;-3),"",'Total-corrected counts'!F66),"")</f>
        <v>6.9268263661358933</v>
      </c>
      <c r="G66">
        <f>IFERROR(IF(OR(HLOOKUP($A66,'Z-scores'!$C$2:$SK$20,5,FALSE)&gt;3,HLOOKUP($A66,'Z-scores'!$C$2:$SK$20,5,FALSE)&lt;-3),"",'Total-corrected counts'!G66),"")</f>
        <v>6.277983765510859</v>
      </c>
      <c r="H66">
        <f>IFERROR(IF(OR(HLOOKUP($A66,'Z-scores'!$C$2:$SK$20,5,FALSE)&gt;3,HLOOKUP($A66,'Z-scores'!$C$2:$SK$20,5,FALSE)&lt;-3),"",'Total-corrected counts'!H66),"")</f>
        <v>9.4453424690583603</v>
      </c>
      <c r="I66">
        <f>IFERROR(IF(OR(HLOOKUP($A66,'Z-scores'!$C$2:$SK$20,5,FALSE)&gt;3,HLOOKUP($A66,'Z-scores'!$C$2:$SK$20,5,FALSE)&lt;-3),"",'Total-corrected counts'!I66),"")</f>
        <v>10.517543025417115</v>
      </c>
      <c r="J66">
        <f>IFERROR(IF(OR(HLOOKUP($A66,'Z-scores'!$C$2:$SK$20,5,FALSE)&gt;3,HLOOKUP($A66,'Z-scores'!$C$2:$SK$20,5,FALSE)&lt;-3),"",'Total-corrected counts'!J66),"")</f>
        <v>21.156533202107752</v>
      </c>
      <c r="K66">
        <f>IFERROR(IF(OR(HLOOKUP($A66,'Z-scores'!$C$2:$SK$20,5,FALSE)&gt;3,HLOOKUP($A66,'Z-scores'!$C$2:$SK$20,5,FALSE)&lt;-3),"",'Total-corrected counts'!K66),"")</f>
        <v>13.904894276473401</v>
      </c>
      <c r="L66">
        <f>IFERROR(IF(OR(HLOOKUP($A66,'Z-scores'!$C$2:$SK$20,5,FALSE)&gt;3,HLOOKUP($A66,'Z-scores'!$C$2:$SK$20,5,FALSE)&lt;-3),"",'Total-corrected counts'!L66),"")</f>
        <v>23.694882095406324</v>
      </c>
      <c r="M66">
        <f>IFERROR(IF(OR(HLOOKUP($A66,'Z-scores'!$C$2:$SK$20,5,FALSE)&gt;3,HLOOKUP($A66,'Z-scores'!$C$2:$SK$20,5,FALSE)&lt;-3),"",'Total-corrected counts'!M66),"")</f>
        <v>21.32895956107695</v>
      </c>
      <c r="N66">
        <f>IFERROR(IF(OR(HLOOKUP($A66,'Z-scores'!$C$2:$SK$20,5,FALSE)&gt;3,HLOOKUP($A66,'Z-scores'!$C$2:$SK$20,5,FALSE)&lt;-3),"",'Total-corrected counts'!N66),"")</f>
        <v>4.680282604400877</v>
      </c>
      <c r="O66">
        <f>IFERROR(IF(OR(HLOOKUP($A66,'Z-scores'!$C$2:$SK$20,5,FALSE)&gt;3,HLOOKUP($A66,'Z-scores'!$C$2:$SK$20,5,FALSE)&lt;-3),"",'Total-corrected counts'!O66),"")</f>
        <v>2.1088260337889633</v>
      </c>
      <c r="P66">
        <f>IFERROR(IF(OR(HLOOKUP($A66,'Z-scores'!$C$2:$SK$20,5,FALSE)&gt;3,HLOOKUP($A66,'Z-scores'!$C$2:$SK$20,5,FALSE)&lt;-3),"",'Total-corrected counts'!P66),"")</f>
        <v>27.037181723402615</v>
      </c>
      <c r="Q66">
        <f>IFERROR(IF(OR(HLOOKUP($A66,'Z-scores'!$C$2:$SK$20,5,FALSE)&gt;3,HLOOKUP($A66,'Z-scores'!$C$2:$SK$20,5,FALSE)&lt;-3),"",'Total-corrected counts'!Q66),"")</f>
        <v>9.6289380891079226</v>
      </c>
      <c r="R66">
        <f>IFERROR(IF(OR(HLOOKUP($A66,'Z-scores'!$C$2:$SK$20,5,FALSE)&gt;3,HLOOKUP($A66,'Z-scores'!$C$2:$SK$20,5,FALSE)&lt;-3),"",'Total-corrected counts'!R66),"")</f>
        <v>6.6248258415454639</v>
      </c>
      <c r="S66">
        <f>IFERROR(IF(OR(HLOOKUP($A66,'Z-scores'!$C$2:$SK$20,5,FALSE)&gt;3,HLOOKUP($A66,'Z-scores'!$C$2:$SK$20,5,FALSE)&lt;-3),"",'Total-corrected counts'!S66),"")</f>
        <v>10.332947381234803</v>
      </c>
      <c r="T66">
        <f>IFERROR(IF(OR(HLOOKUP($A66,'Z-scores'!$C$2:$SK$20,5,FALSE)&gt;3,HLOOKUP($A66,'Z-scores'!$C$2:$SK$20,5,FALSE)&lt;-3),"",'Total-corrected counts'!T66),"")</f>
        <v>17.822610756501909</v>
      </c>
      <c r="U66">
        <f t="shared" si="0"/>
        <v>1</v>
      </c>
      <c r="V66">
        <f>SUMIFS(Tabel132[Cluster],Tabel132[ID],'Total-corrected counts Z&lt;3'!A66)</f>
        <v>1</v>
      </c>
      <c r="W66">
        <f t="shared" si="1"/>
        <v>0.75932084270247036</v>
      </c>
      <c r="X66">
        <f t="shared" si="2"/>
        <v>13.501528125717508</v>
      </c>
      <c r="Y66">
        <f t="shared" si="3"/>
        <v>12.259221637596946</v>
      </c>
    </row>
    <row r="67" spans="1:25" x14ac:dyDescent="0.25">
      <c r="A67">
        <v>69</v>
      </c>
      <c r="B67" t="s">
        <v>544</v>
      </c>
      <c r="C67">
        <v>92000</v>
      </c>
      <c r="D67">
        <v>445</v>
      </c>
      <c r="E67" t="str">
        <f>IFERROR(IF(OR(HLOOKUP($A67,'Z-scores'!$C$2:$SK$20,5,FALSE)&gt;3,HLOOKUP($A67,'Z-scores'!$C$2:$SK$20,5,FALSE)&lt;-3),"",'Total-corrected counts'!E67),"")</f>
        <v/>
      </c>
      <c r="F67" t="str">
        <f>IFERROR(IF(OR(HLOOKUP($A67,'Z-scores'!$C$2:$SK$20,5,FALSE)&gt;3,HLOOKUP($A67,'Z-scores'!$C$2:$SK$20,5,FALSE)&lt;-3),"",'Total-corrected counts'!F67),"")</f>
        <v/>
      </c>
      <c r="G67" t="str">
        <f>IFERROR(IF(OR(HLOOKUP($A67,'Z-scores'!$C$2:$SK$20,5,FALSE)&gt;3,HLOOKUP($A67,'Z-scores'!$C$2:$SK$20,5,FALSE)&lt;-3),"",'Total-corrected counts'!G67),"")</f>
        <v/>
      </c>
      <c r="H67" t="str">
        <f>IFERROR(IF(OR(HLOOKUP($A67,'Z-scores'!$C$2:$SK$20,5,FALSE)&gt;3,HLOOKUP($A67,'Z-scores'!$C$2:$SK$20,5,FALSE)&lt;-3),"",'Total-corrected counts'!H67),"")</f>
        <v/>
      </c>
      <c r="I67" t="str">
        <f>IFERROR(IF(OR(HLOOKUP($A67,'Z-scores'!$C$2:$SK$20,5,FALSE)&gt;3,HLOOKUP($A67,'Z-scores'!$C$2:$SK$20,5,FALSE)&lt;-3),"",'Total-corrected counts'!I67),"")</f>
        <v/>
      </c>
      <c r="J67" t="str">
        <f>IFERROR(IF(OR(HLOOKUP($A67,'Z-scores'!$C$2:$SK$20,5,FALSE)&gt;3,HLOOKUP($A67,'Z-scores'!$C$2:$SK$20,5,FALSE)&lt;-3),"",'Total-corrected counts'!J67),"")</f>
        <v/>
      </c>
      <c r="K67" t="str">
        <f>IFERROR(IF(OR(HLOOKUP($A67,'Z-scores'!$C$2:$SK$20,5,FALSE)&gt;3,HLOOKUP($A67,'Z-scores'!$C$2:$SK$20,5,FALSE)&lt;-3),"",'Total-corrected counts'!K67),"")</f>
        <v/>
      </c>
      <c r="L67" t="str">
        <f>IFERROR(IF(OR(HLOOKUP($A67,'Z-scores'!$C$2:$SK$20,5,FALSE)&gt;3,HLOOKUP($A67,'Z-scores'!$C$2:$SK$20,5,FALSE)&lt;-3),"",'Total-corrected counts'!L67),"")</f>
        <v/>
      </c>
      <c r="M67" t="str">
        <f>IFERROR(IF(OR(HLOOKUP($A67,'Z-scores'!$C$2:$SK$20,5,FALSE)&gt;3,HLOOKUP($A67,'Z-scores'!$C$2:$SK$20,5,FALSE)&lt;-3),"",'Total-corrected counts'!M67),"")</f>
        <v/>
      </c>
      <c r="N67" t="str">
        <f>IFERROR(IF(OR(HLOOKUP($A67,'Z-scores'!$C$2:$SK$20,5,FALSE)&gt;3,HLOOKUP($A67,'Z-scores'!$C$2:$SK$20,5,FALSE)&lt;-3),"",'Total-corrected counts'!N67),"")</f>
        <v/>
      </c>
      <c r="O67" t="str">
        <f>IFERROR(IF(OR(HLOOKUP($A67,'Z-scores'!$C$2:$SK$20,5,FALSE)&gt;3,HLOOKUP($A67,'Z-scores'!$C$2:$SK$20,5,FALSE)&lt;-3),"",'Total-corrected counts'!O67),"")</f>
        <v/>
      </c>
      <c r="P67" t="str">
        <f>IFERROR(IF(OR(HLOOKUP($A67,'Z-scores'!$C$2:$SK$20,5,FALSE)&gt;3,HLOOKUP($A67,'Z-scores'!$C$2:$SK$20,5,FALSE)&lt;-3),"",'Total-corrected counts'!P67),"")</f>
        <v/>
      </c>
      <c r="Q67" t="str">
        <f>IFERROR(IF(OR(HLOOKUP($A67,'Z-scores'!$C$2:$SK$20,5,FALSE)&gt;3,HLOOKUP($A67,'Z-scores'!$C$2:$SK$20,5,FALSE)&lt;-3),"",'Total-corrected counts'!Q67),"")</f>
        <v/>
      </c>
      <c r="R67" t="str">
        <f>IFERROR(IF(OR(HLOOKUP($A67,'Z-scores'!$C$2:$SK$20,5,FALSE)&gt;3,HLOOKUP($A67,'Z-scores'!$C$2:$SK$20,5,FALSE)&lt;-3),"",'Total-corrected counts'!R67),"")</f>
        <v/>
      </c>
      <c r="S67" t="str">
        <f>IFERROR(IF(OR(HLOOKUP($A67,'Z-scores'!$C$2:$SK$20,5,FALSE)&gt;3,HLOOKUP($A67,'Z-scores'!$C$2:$SK$20,5,FALSE)&lt;-3),"",'Total-corrected counts'!S67),"")</f>
        <v/>
      </c>
      <c r="T67" t="str">
        <f>IFERROR(IF(OR(HLOOKUP($A67,'Z-scores'!$C$2:$SK$20,5,FALSE)&gt;3,HLOOKUP($A67,'Z-scores'!$C$2:$SK$20,5,FALSE)&lt;-3),"",'Total-corrected counts'!T67),"")</f>
        <v/>
      </c>
      <c r="U67">
        <f t="shared" si="0"/>
        <v>0</v>
      </c>
      <c r="V67">
        <f>SUMIFS(Tabel132[Cluster],Tabel132[ID],'Total-corrected counts Z&lt;3'!A67)</f>
        <v>96</v>
      </c>
      <c r="W67" t="str">
        <f t="shared" si="1"/>
        <v/>
      </c>
      <c r="X67" t="str">
        <f t="shared" si="2"/>
        <v/>
      </c>
      <c r="Y67" t="str">
        <f t="shared" si="3"/>
        <v/>
      </c>
    </row>
    <row r="68" spans="1:25" x14ac:dyDescent="0.25">
      <c r="A68">
        <v>70</v>
      </c>
      <c r="B68" t="s">
        <v>545</v>
      </c>
      <c r="C68">
        <v>115500</v>
      </c>
      <c r="D68">
        <v>824</v>
      </c>
      <c r="E68" t="str">
        <f>IFERROR(IF(OR(HLOOKUP($A68,'Z-scores'!$C$2:$SK$20,5,FALSE)&gt;3,HLOOKUP($A68,'Z-scores'!$C$2:$SK$20,5,FALSE)&lt;-3),"",'Total-corrected counts'!E68),"")</f>
        <v/>
      </c>
      <c r="F68" t="str">
        <f>IFERROR(IF(OR(HLOOKUP($A68,'Z-scores'!$C$2:$SK$20,5,FALSE)&gt;3,HLOOKUP($A68,'Z-scores'!$C$2:$SK$20,5,FALSE)&lt;-3),"",'Total-corrected counts'!F68),"")</f>
        <v/>
      </c>
      <c r="G68" t="str">
        <f>IFERROR(IF(OR(HLOOKUP($A68,'Z-scores'!$C$2:$SK$20,5,FALSE)&gt;3,HLOOKUP($A68,'Z-scores'!$C$2:$SK$20,5,FALSE)&lt;-3),"",'Total-corrected counts'!G68),"")</f>
        <v/>
      </c>
      <c r="H68" t="str">
        <f>IFERROR(IF(OR(HLOOKUP($A68,'Z-scores'!$C$2:$SK$20,5,FALSE)&gt;3,HLOOKUP($A68,'Z-scores'!$C$2:$SK$20,5,FALSE)&lt;-3),"",'Total-corrected counts'!H68),"")</f>
        <v/>
      </c>
      <c r="I68" t="str">
        <f>IFERROR(IF(OR(HLOOKUP($A68,'Z-scores'!$C$2:$SK$20,5,FALSE)&gt;3,HLOOKUP($A68,'Z-scores'!$C$2:$SK$20,5,FALSE)&lt;-3),"",'Total-corrected counts'!I68),"")</f>
        <v/>
      </c>
      <c r="J68" t="str">
        <f>IFERROR(IF(OR(HLOOKUP($A68,'Z-scores'!$C$2:$SK$20,5,FALSE)&gt;3,HLOOKUP($A68,'Z-scores'!$C$2:$SK$20,5,FALSE)&lt;-3),"",'Total-corrected counts'!J68),"")</f>
        <v/>
      </c>
      <c r="K68" t="str">
        <f>IFERROR(IF(OR(HLOOKUP($A68,'Z-scores'!$C$2:$SK$20,5,FALSE)&gt;3,HLOOKUP($A68,'Z-scores'!$C$2:$SK$20,5,FALSE)&lt;-3),"",'Total-corrected counts'!K68),"")</f>
        <v/>
      </c>
      <c r="L68" t="str">
        <f>IFERROR(IF(OR(HLOOKUP($A68,'Z-scores'!$C$2:$SK$20,5,FALSE)&gt;3,HLOOKUP($A68,'Z-scores'!$C$2:$SK$20,5,FALSE)&lt;-3),"",'Total-corrected counts'!L68),"")</f>
        <v/>
      </c>
      <c r="M68" t="str">
        <f>IFERROR(IF(OR(HLOOKUP($A68,'Z-scores'!$C$2:$SK$20,5,FALSE)&gt;3,HLOOKUP($A68,'Z-scores'!$C$2:$SK$20,5,FALSE)&lt;-3),"",'Total-corrected counts'!M68),"")</f>
        <v/>
      </c>
      <c r="N68" t="str">
        <f>IFERROR(IF(OR(HLOOKUP($A68,'Z-scores'!$C$2:$SK$20,5,FALSE)&gt;3,HLOOKUP($A68,'Z-scores'!$C$2:$SK$20,5,FALSE)&lt;-3),"",'Total-corrected counts'!N68),"")</f>
        <v/>
      </c>
      <c r="O68" t="str">
        <f>IFERROR(IF(OR(HLOOKUP($A68,'Z-scores'!$C$2:$SK$20,5,FALSE)&gt;3,HLOOKUP($A68,'Z-scores'!$C$2:$SK$20,5,FALSE)&lt;-3),"",'Total-corrected counts'!O68),"")</f>
        <v/>
      </c>
      <c r="P68" t="str">
        <f>IFERROR(IF(OR(HLOOKUP($A68,'Z-scores'!$C$2:$SK$20,5,FALSE)&gt;3,HLOOKUP($A68,'Z-scores'!$C$2:$SK$20,5,FALSE)&lt;-3),"",'Total-corrected counts'!P68),"")</f>
        <v/>
      </c>
      <c r="Q68" t="str">
        <f>IFERROR(IF(OR(HLOOKUP($A68,'Z-scores'!$C$2:$SK$20,5,FALSE)&gt;3,HLOOKUP($A68,'Z-scores'!$C$2:$SK$20,5,FALSE)&lt;-3),"",'Total-corrected counts'!Q68),"")</f>
        <v/>
      </c>
      <c r="R68" t="str">
        <f>IFERROR(IF(OR(HLOOKUP($A68,'Z-scores'!$C$2:$SK$20,5,FALSE)&gt;3,HLOOKUP($A68,'Z-scores'!$C$2:$SK$20,5,FALSE)&lt;-3),"",'Total-corrected counts'!R68),"")</f>
        <v/>
      </c>
      <c r="S68" t="str">
        <f>IFERROR(IF(OR(HLOOKUP($A68,'Z-scores'!$C$2:$SK$20,5,FALSE)&gt;3,HLOOKUP($A68,'Z-scores'!$C$2:$SK$20,5,FALSE)&lt;-3),"",'Total-corrected counts'!S68),"")</f>
        <v/>
      </c>
      <c r="T68" t="str">
        <f>IFERROR(IF(OR(HLOOKUP($A68,'Z-scores'!$C$2:$SK$20,5,FALSE)&gt;3,HLOOKUP($A68,'Z-scores'!$C$2:$SK$20,5,FALSE)&lt;-3),"",'Total-corrected counts'!T68),"")</f>
        <v/>
      </c>
      <c r="U68">
        <f t="shared" ref="U68:U131" si="4">IFERROR(IF(X68-Y68=0,0,1),0)</f>
        <v>0</v>
      </c>
      <c r="V68">
        <f>SUMIFS(Tabel132[Cluster],Tabel132[ID],'Total-corrected counts Z&lt;3'!A68)</f>
        <v>0</v>
      </c>
      <c r="W68" t="str">
        <f t="shared" ref="W68:W131" si="5">IFERROR(_xlfn.T.TEST(E68:N68,O68:T68,2,2),"")</f>
        <v/>
      </c>
      <c r="X68" t="str">
        <f t="shared" ref="X68:X131" si="6">IFERROR(AVERAGE(E68:N68),"")</f>
        <v/>
      </c>
      <c r="Y68" t="str">
        <f t="shared" ref="Y68:Y131" si="7">IFERROR(AVERAGE(O68:T68),"")</f>
        <v/>
      </c>
    </row>
    <row r="69" spans="1:25" x14ac:dyDescent="0.25">
      <c r="A69">
        <v>71</v>
      </c>
      <c r="B69" t="s">
        <v>546</v>
      </c>
      <c r="C69">
        <v>70600</v>
      </c>
      <c r="D69">
        <v>38</v>
      </c>
      <c r="E69" t="str">
        <f>IFERROR(IF(OR(HLOOKUP($A69,'Z-scores'!$C$2:$SK$20,5,FALSE)&gt;3,HLOOKUP($A69,'Z-scores'!$C$2:$SK$20,5,FALSE)&lt;-3),"",'Total-corrected counts'!E69),"")</f>
        <v/>
      </c>
      <c r="F69" t="str">
        <f>IFERROR(IF(OR(HLOOKUP($A69,'Z-scores'!$C$2:$SK$20,5,FALSE)&gt;3,HLOOKUP($A69,'Z-scores'!$C$2:$SK$20,5,FALSE)&lt;-3),"",'Total-corrected counts'!F69),"")</f>
        <v/>
      </c>
      <c r="G69" t="str">
        <f>IFERROR(IF(OR(HLOOKUP($A69,'Z-scores'!$C$2:$SK$20,5,FALSE)&gt;3,HLOOKUP($A69,'Z-scores'!$C$2:$SK$20,5,FALSE)&lt;-3),"",'Total-corrected counts'!G69),"")</f>
        <v/>
      </c>
      <c r="H69" t="str">
        <f>IFERROR(IF(OR(HLOOKUP($A69,'Z-scores'!$C$2:$SK$20,5,FALSE)&gt;3,HLOOKUP($A69,'Z-scores'!$C$2:$SK$20,5,FALSE)&lt;-3),"",'Total-corrected counts'!H69),"")</f>
        <v/>
      </c>
      <c r="I69" t="str">
        <f>IFERROR(IF(OR(HLOOKUP($A69,'Z-scores'!$C$2:$SK$20,5,FALSE)&gt;3,HLOOKUP($A69,'Z-scores'!$C$2:$SK$20,5,FALSE)&lt;-3),"",'Total-corrected counts'!I69),"")</f>
        <v/>
      </c>
      <c r="J69" t="str">
        <f>IFERROR(IF(OR(HLOOKUP($A69,'Z-scores'!$C$2:$SK$20,5,FALSE)&gt;3,HLOOKUP($A69,'Z-scores'!$C$2:$SK$20,5,FALSE)&lt;-3),"",'Total-corrected counts'!J69),"")</f>
        <v/>
      </c>
      <c r="K69" t="str">
        <f>IFERROR(IF(OR(HLOOKUP($A69,'Z-scores'!$C$2:$SK$20,5,FALSE)&gt;3,HLOOKUP($A69,'Z-scores'!$C$2:$SK$20,5,FALSE)&lt;-3),"",'Total-corrected counts'!K69),"")</f>
        <v/>
      </c>
      <c r="L69" t="str">
        <f>IFERROR(IF(OR(HLOOKUP($A69,'Z-scores'!$C$2:$SK$20,5,FALSE)&gt;3,HLOOKUP($A69,'Z-scores'!$C$2:$SK$20,5,FALSE)&lt;-3),"",'Total-corrected counts'!L69),"")</f>
        <v/>
      </c>
      <c r="M69" t="str">
        <f>IFERROR(IF(OR(HLOOKUP($A69,'Z-scores'!$C$2:$SK$20,5,FALSE)&gt;3,HLOOKUP($A69,'Z-scores'!$C$2:$SK$20,5,FALSE)&lt;-3),"",'Total-corrected counts'!M69),"")</f>
        <v/>
      </c>
      <c r="N69" t="str">
        <f>IFERROR(IF(OR(HLOOKUP($A69,'Z-scores'!$C$2:$SK$20,5,FALSE)&gt;3,HLOOKUP($A69,'Z-scores'!$C$2:$SK$20,5,FALSE)&lt;-3),"",'Total-corrected counts'!N69),"")</f>
        <v/>
      </c>
      <c r="O69" t="str">
        <f>IFERROR(IF(OR(HLOOKUP($A69,'Z-scores'!$C$2:$SK$20,5,FALSE)&gt;3,HLOOKUP($A69,'Z-scores'!$C$2:$SK$20,5,FALSE)&lt;-3),"",'Total-corrected counts'!O69),"")</f>
        <v/>
      </c>
      <c r="P69" t="str">
        <f>IFERROR(IF(OR(HLOOKUP($A69,'Z-scores'!$C$2:$SK$20,5,FALSE)&gt;3,HLOOKUP($A69,'Z-scores'!$C$2:$SK$20,5,FALSE)&lt;-3),"",'Total-corrected counts'!P69),"")</f>
        <v/>
      </c>
      <c r="Q69" t="str">
        <f>IFERROR(IF(OR(HLOOKUP($A69,'Z-scores'!$C$2:$SK$20,5,FALSE)&gt;3,HLOOKUP($A69,'Z-scores'!$C$2:$SK$20,5,FALSE)&lt;-3),"",'Total-corrected counts'!Q69),"")</f>
        <v/>
      </c>
      <c r="R69" t="str">
        <f>IFERROR(IF(OR(HLOOKUP($A69,'Z-scores'!$C$2:$SK$20,5,FALSE)&gt;3,HLOOKUP($A69,'Z-scores'!$C$2:$SK$20,5,FALSE)&lt;-3),"",'Total-corrected counts'!R69),"")</f>
        <v/>
      </c>
      <c r="S69" t="str">
        <f>IFERROR(IF(OR(HLOOKUP($A69,'Z-scores'!$C$2:$SK$20,5,FALSE)&gt;3,HLOOKUP($A69,'Z-scores'!$C$2:$SK$20,5,FALSE)&lt;-3),"",'Total-corrected counts'!S69),"")</f>
        <v/>
      </c>
      <c r="T69" t="str">
        <f>IFERROR(IF(OR(HLOOKUP($A69,'Z-scores'!$C$2:$SK$20,5,FALSE)&gt;3,HLOOKUP($A69,'Z-scores'!$C$2:$SK$20,5,FALSE)&lt;-3),"",'Total-corrected counts'!T69),"")</f>
        <v/>
      </c>
      <c r="U69">
        <f t="shared" si="4"/>
        <v>0</v>
      </c>
      <c r="V69">
        <f>SUMIFS(Tabel132[Cluster],Tabel132[ID],'Total-corrected counts Z&lt;3'!A69)</f>
        <v>83</v>
      </c>
      <c r="W69" t="str">
        <f t="shared" si="5"/>
        <v/>
      </c>
      <c r="X69" t="str">
        <f t="shared" si="6"/>
        <v/>
      </c>
      <c r="Y69" t="str">
        <f t="shared" si="7"/>
        <v/>
      </c>
    </row>
    <row r="70" spans="1:25" x14ac:dyDescent="0.25">
      <c r="A70">
        <v>72</v>
      </c>
      <c r="B70" t="s">
        <v>34</v>
      </c>
      <c r="C70">
        <v>72000</v>
      </c>
      <c r="D70">
        <v>141</v>
      </c>
      <c r="E70">
        <f>IFERROR(IF(OR(HLOOKUP($A70,'Z-scores'!$C$2:$SK$20,5,FALSE)&gt;3,HLOOKUP($A70,'Z-scores'!$C$2:$SK$20,5,FALSE)&lt;-3),"",'Total-corrected counts'!E70),"")</f>
        <v>0.48551024401843945</v>
      </c>
      <c r="F70">
        <f>IFERROR(IF(OR(HLOOKUP($A70,'Z-scores'!$C$2:$SK$20,5,FALSE)&gt;3,HLOOKUP($A70,'Z-scores'!$C$2:$SK$20,5,FALSE)&lt;-3),"",'Total-corrected counts'!F70),"")</f>
        <v>0.13220936486148943</v>
      </c>
      <c r="G70">
        <f>IFERROR(IF(OR(HLOOKUP($A70,'Z-scores'!$C$2:$SK$20,5,FALSE)&gt;3,HLOOKUP($A70,'Z-scores'!$C$2:$SK$20,5,FALSE)&lt;-3),"",'Total-corrected counts'!G70),"")</f>
        <v>6.9424780977213302E-2</v>
      </c>
      <c r="H70">
        <f>IFERROR(IF(OR(HLOOKUP($A70,'Z-scores'!$C$2:$SK$20,5,FALSE)&gt;3,HLOOKUP($A70,'Z-scores'!$C$2:$SK$20,5,FALSE)&lt;-3),"",'Total-corrected counts'!H70),"")</f>
        <v>6.0315086009312652E-2</v>
      </c>
      <c r="I70">
        <f>IFERROR(IF(OR(HLOOKUP($A70,'Z-scores'!$C$2:$SK$20,5,FALSE)&gt;3,HLOOKUP($A70,'Z-scores'!$C$2:$SK$20,5,FALSE)&lt;-3),"",'Total-corrected counts'!I70),"")</f>
        <v>9.0037821512399058E-2</v>
      </c>
      <c r="J70">
        <f>IFERROR(IF(OR(HLOOKUP($A70,'Z-scores'!$C$2:$SK$20,5,FALSE)&gt;3,HLOOKUP($A70,'Z-scores'!$C$2:$SK$20,5,FALSE)&lt;-3),"",'Total-corrected counts'!J70),"")</f>
        <v>0</v>
      </c>
      <c r="K70">
        <f>IFERROR(IF(OR(HLOOKUP($A70,'Z-scores'!$C$2:$SK$20,5,FALSE)&gt;3,HLOOKUP($A70,'Z-scores'!$C$2:$SK$20,5,FALSE)&lt;-3),"",'Total-corrected counts'!K70),"")</f>
        <v>0</v>
      </c>
      <c r="L70">
        <f>IFERROR(IF(OR(HLOOKUP($A70,'Z-scores'!$C$2:$SK$20,5,FALSE)&gt;3,HLOOKUP($A70,'Z-scores'!$C$2:$SK$20,5,FALSE)&lt;-3),"",'Total-corrected counts'!L70),"")</f>
        <v>0.30525900208797158</v>
      </c>
      <c r="M70">
        <f>IFERROR(IF(OR(HLOOKUP($A70,'Z-scores'!$C$2:$SK$20,5,FALSE)&gt;3,HLOOKUP($A70,'Z-scores'!$C$2:$SK$20,5,FALSE)&lt;-3),"",'Total-corrected counts'!M70),"")</f>
        <v>0.12787146019830306</v>
      </c>
      <c r="N70">
        <f>IFERROR(IF(OR(HLOOKUP($A70,'Z-scores'!$C$2:$SK$20,5,FALSE)&gt;3,HLOOKUP($A70,'Z-scores'!$C$2:$SK$20,5,FALSE)&lt;-3),"",'Total-corrected counts'!N70),"")</f>
        <v>1.5679338708210644E-2</v>
      </c>
      <c r="O70">
        <f>IFERROR(IF(OR(HLOOKUP($A70,'Z-scores'!$C$2:$SK$20,5,FALSE)&gt;3,HLOOKUP($A70,'Z-scores'!$C$2:$SK$20,5,FALSE)&lt;-3),"",'Total-corrected counts'!O70),"")</f>
        <v>0</v>
      </c>
      <c r="P70">
        <f>IFERROR(IF(OR(HLOOKUP($A70,'Z-scores'!$C$2:$SK$20,5,FALSE)&gt;3,HLOOKUP($A70,'Z-scores'!$C$2:$SK$20,5,FALSE)&lt;-3),"",'Total-corrected counts'!P70),"")</f>
        <v>0.17915305393751044</v>
      </c>
      <c r="Q70">
        <f>IFERROR(IF(OR(HLOOKUP($A70,'Z-scores'!$C$2:$SK$20,5,FALSE)&gt;3,HLOOKUP($A70,'Z-scores'!$C$2:$SK$20,5,FALSE)&lt;-3),"",'Total-corrected counts'!Q70),"")</f>
        <v>0.16396024609936091</v>
      </c>
      <c r="R70">
        <f>IFERROR(IF(OR(HLOOKUP($A70,'Z-scores'!$C$2:$SK$20,5,FALSE)&gt;3,HLOOKUP($A70,'Z-scores'!$C$2:$SK$20,5,FALSE)&lt;-3),"",'Total-corrected counts'!R70),"")</f>
        <v>0.10271047816349557</v>
      </c>
      <c r="S70">
        <f>IFERROR(IF(OR(HLOOKUP($A70,'Z-scores'!$C$2:$SK$20,5,FALSE)&gt;3,HLOOKUP($A70,'Z-scores'!$C$2:$SK$20,5,FALSE)&lt;-3),"",'Total-corrected counts'!S70),"")</f>
        <v>0.39633222832133486</v>
      </c>
      <c r="T70">
        <f>IFERROR(IF(OR(HLOOKUP($A70,'Z-scores'!$C$2:$SK$20,5,FALSE)&gt;3,HLOOKUP($A70,'Z-scores'!$C$2:$SK$20,5,FALSE)&lt;-3),"",'Total-corrected counts'!T70),"")</f>
        <v>2.7303884728459453E-2</v>
      </c>
      <c r="U70">
        <f t="shared" si="4"/>
        <v>1</v>
      </c>
      <c r="V70">
        <f>SUMIFS(Tabel132[Cluster],Tabel132[ID],'Total-corrected counts Z&lt;3'!A70)</f>
        <v>83</v>
      </c>
      <c r="W70">
        <f t="shared" si="5"/>
        <v>0.83668069016643531</v>
      </c>
      <c r="X70">
        <f t="shared" si="6"/>
        <v>0.12863070983733391</v>
      </c>
      <c r="Y70">
        <f t="shared" si="7"/>
        <v>0.14490998187502688</v>
      </c>
    </row>
    <row r="71" spans="1:25" x14ac:dyDescent="0.25">
      <c r="A71">
        <v>73</v>
      </c>
      <c r="B71" t="s">
        <v>35</v>
      </c>
      <c r="C71">
        <v>115800</v>
      </c>
      <c r="D71">
        <v>997</v>
      </c>
      <c r="E71">
        <f>IFERROR(IF(OR(HLOOKUP($A71,'Z-scores'!$C$2:$SK$20,5,FALSE)&gt;3,HLOOKUP($A71,'Z-scores'!$C$2:$SK$20,5,FALSE)&lt;-3),"",'Total-corrected counts'!E71),"")</f>
        <v>0.17339651572087125</v>
      </c>
      <c r="F71">
        <f>IFERROR(IF(OR(HLOOKUP($A71,'Z-scores'!$C$2:$SK$20,5,FALSE)&gt;3,HLOOKUP($A71,'Z-scores'!$C$2:$SK$20,5,FALSE)&lt;-3),"",'Total-corrected counts'!F71),"")</f>
        <v>5.3639228029518575</v>
      </c>
      <c r="G71">
        <f>IFERROR(IF(OR(HLOOKUP($A71,'Z-scores'!$C$2:$SK$20,5,FALSE)&gt;3,HLOOKUP($A71,'Z-scores'!$C$2:$SK$20,5,FALSE)&lt;-3),"",'Total-corrected counts'!G71),"")</f>
        <v>2.7670734132346446</v>
      </c>
      <c r="H71">
        <f>IFERROR(IF(OR(HLOOKUP($A71,'Z-scores'!$C$2:$SK$20,5,FALSE)&gt;3,HLOOKUP($A71,'Z-scores'!$C$2:$SK$20,5,FALSE)&lt;-3),"",'Total-corrected counts'!H71),"")</f>
        <v>5.2534439914111317</v>
      </c>
      <c r="I71">
        <f>IFERROR(IF(OR(HLOOKUP($A71,'Z-scores'!$C$2:$SK$20,5,FALSE)&gt;3,HLOOKUP($A71,'Z-scores'!$C$2:$SK$20,5,FALSE)&lt;-3),"",'Total-corrected counts'!I71),"")</f>
        <v>8.9024896020384556</v>
      </c>
      <c r="J71">
        <f>IFERROR(IF(OR(HLOOKUP($A71,'Z-scores'!$C$2:$SK$20,5,FALSE)&gt;3,HLOOKUP($A71,'Z-scores'!$C$2:$SK$20,5,FALSE)&lt;-3),"",'Total-corrected counts'!J71),"")</f>
        <v>9.8419186712691396</v>
      </c>
      <c r="K71">
        <f>IFERROR(IF(OR(HLOOKUP($A71,'Z-scores'!$C$2:$SK$20,5,FALSE)&gt;3,HLOOKUP($A71,'Z-scores'!$C$2:$SK$20,5,FALSE)&lt;-3),"",'Total-corrected counts'!K71),"")</f>
        <v>2.1933489917338895</v>
      </c>
      <c r="L71">
        <f>IFERROR(IF(OR(HLOOKUP($A71,'Z-scores'!$C$2:$SK$20,5,FALSE)&gt;3,HLOOKUP($A71,'Z-scores'!$C$2:$SK$20,5,FALSE)&lt;-3),"",'Total-corrected counts'!L71),"")</f>
        <v>2.1910812816536627</v>
      </c>
      <c r="M71">
        <f>IFERROR(IF(OR(HLOOKUP($A71,'Z-scores'!$C$2:$SK$20,5,FALSE)&gt;3,HLOOKUP($A71,'Z-scores'!$C$2:$SK$20,5,FALSE)&lt;-3),"",'Total-corrected counts'!M71),"")</f>
        <v>4.5096001629934879</v>
      </c>
      <c r="N71">
        <f>IFERROR(IF(OR(HLOOKUP($A71,'Z-scores'!$C$2:$SK$20,5,FALSE)&gt;3,HLOOKUP($A71,'Z-scores'!$C$2:$SK$20,5,FALSE)&lt;-3),"",'Total-corrected counts'!N71),"")</f>
        <v>8.7255519911192234</v>
      </c>
      <c r="O71">
        <f>IFERROR(IF(OR(HLOOKUP($A71,'Z-scores'!$C$2:$SK$20,5,FALSE)&gt;3,HLOOKUP($A71,'Z-scores'!$C$2:$SK$20,5,FALSE)&lt;-3),"",'Total-corrected counts'!O71),"")</f>
        <v>2.060194825462593</v>
      </c>
      <c r="P71">
        <f>IFERROR(IF(OR(HLOOKUP($A71,'Z-scores'!$C$2:$SK$20,5,FALSE)&gt;3,HLOOKUP($A71,'Z-scores'!$C$2:$SK$20,5,FALSE)&lt;-3),"",'Total-corrected counts'!P71),"")</f>
        <v>4.8520618774742408</v>
      </c>
      <c r="Q71">
        <f>IFERROR(IF(OR(HLOOKUP($A71,'Z-scores'!$C$2:$SK$20,5,FALSE)&gt;3,HLOOKUP($A71,'Z-scores'!$C$2:$SK$20,5,FALSE)&lt;-3),"",'Total-corrected counts'!Q71),"")</f>
        <v>11.392752857752562</v>
      </c>
      <c r="R71">
        <f>IFERROR(IF(OR(HLOOKUP($A71,'Z-scores'!$C$2:$SK$20,5,FALSE)&gt;3,HLOOKUP($A71,'Z-scores'!$C$2:$SK$20,5,FALSE)&lt;-3),"",'Total-corrected counts'!R71),"")</f>
        <v>0.79087068185891585</v>
      </c>
      <c r="S71">
        <f>IFERROR(IF(OR(HLOOKUP($A71,'Z-scores'!$C$2:$SK$20,5,FALSE)&gt;3,HLOOKUP($A71,'Z-scores'!$C$2:$SK$20,5,FALSE)&lt;-3),"",'Total-corrected counts'!S71),"")</f>
        <v>12.371227412601666</v>
      </c>
      <c r="T71">
        <f>IFERROR(IF(OR(HLOOKUP($A71,'Z-scores'!$C$2:$SK$20,5,FALSE)&gt;3,HLOOKUP($A71,'Z-scores'!$C$2:$SK$20,5,FALSE)&lt;-3),"",'Total-corrected counts'!T71),"")</f>
        <v>1.4402799194262363</v>
      </c>
      <c r="U71">
        <f t="shared" si="4"/>
        <v>1</v>
      </c>
      <c r="V71">
        <f>SUMIFS(Tabel132[Cluster],Tabel132[ID],'Total-corrected counts Z&lt;3'!A71)</f>
        <v>0</v>
      </c>
      <c r="W71">
        <f t="shared" si="5"/>
        <v>0.81738122833539739</v>
      </c>
      <c r="X71">
        <f t="shared" si="6"/>
        <v>4.9921827424126359</v>
      </c>
      <c r="Y71">
        <f t="shared" si="7"/>
        <v>5.4845645957627021</v>
      </c>
    </row>
    <row r="72" spans="1:25" x14ac:dyDescent="0.25">
      <c r="A72">
        <v>74</v>
      </c>
      <c r="B72" t="s">
        <v>36</v>
      </c>
      <c r="C72">
        <v>16000</v>
      </c>
      <c r="D72">
        <v>409</v>
      </c>
      <c r="E72">
        <f>IFERROR(IF(OR(HLOOKUP($A72,'Z-scores'!$C$2:$SK$20,5,FALSE)&gt;3,HLOOKUP($A72,'Z-scores'!$C$2:$SK$20,5,FALSE)&lt;-3),"",'Total-corrected counts'!E72),"")</f>
        <v>5.3257501257124744</v>
      </c>
      <c r="F72">
        <f>IFERROR(IF(OR(HLOOKUP($A72,'Z-scores'!$C$2:$SK$20,5,FALSE)&gt;3,HLOOKUP($A72,'Z-scores'!$C$2:$SK$20,5,FALSE)&lt;-3),"",'Total-corrected counts'!F72),"")</f>
        <v>5.2930963574903451</v>
      </c>
      <c r="G72">
        <f>IFERROR(IF(OR(HLOOKUP($A72,'Z-scores'!$C$2:$SK$20,5,FALSE)&gt;3,HLOOKUP($A72,'Z-scores'!$C$2:$SK$20,5,FALSE)&lt;-3),"",'Total-corrected counts'!G72),"")</f>
        <v>4.1555690327789101</v>
      </c>
      <c r="H72">
        <f>IFERROR(IF(OR(HLOOKUP($A72,'Z-scores'!$C$2:$SK$20,5,FALSE)&gt;3,HLOOKUP($A72,'Z-scores'!$C$2:$SK$20,5,FALSE)&lt;-3),"",'Total-corrected counts'!H72),"")</f>
        <v>2.9132186542498011</v>
      </c>
      <c r="I72">
        <f>IFERROR(IF(OR(HLOOKUP($A72,'Z-scores'!$C$2:$SK$20,5,FALSE)&gt;3,HLOOKUP($A72,'Z-scores'!$C$2:$SK$20,5,FALSE)&lt;-3),"",'Total-corrected counts'!I72),"")</f>
        <v>3.5002203112945129</v>
      </c>
      <c r="J72">
        <f>IFERROR(IF(OR(HLOOKUP($A72,'Z-scores'!$C$2:$SK$20,5,FALSE)&gt;3,HLOOKUP($A72,'Z-scores'!$C$2:$SK$20,5,FALSE)&lt;-3),"",'Total-corrected counts'!J72),"")</f>
        <v>3.6218739635753221</v>
      </c>
      <c r="K72">
        <f>IFERROR(IF(OR(HLOOKUP($A72,'Z-scores'!$C$2:$SK$20,5,FALSE)&gt;3,HLOOKUP($A72,'Z-scores'!$C$2:$SK$20,5,FALSE)&lt;-3),"",'Total-corrected counts'!K72),"")</f>
        <v>2.0056827678422198</v>
      </c>
      <c r="L72">
        <f>IFERROR(IF(OR(HLOOKUP($A72,'Z-scores'!$C$2:$SK$20,5,FALSE)&gt;3,HLOOKUP($A72,'Z-scores'!$C$2:$SK$20,5,FALSE)&lt;-3),"",'Total-corrected counts'!L72),"")</f>
        <v>2.638794484716021</v>
      </c>
      <c r="M72">
        <f>IFERROR(IF(OR(HLOOKUP($A72,'Z-scores'!$C$2:$SK$20,5,FALSE)&gt;3,HLOOKUP($A72,'Z-scores'!$C$2:$SK$20,5,FALSE)&lt;-3),"",'Total-corrected counts'!M72),"")</f>
        <v>14.440950238395025</v>
      </c>
      <c r="N72">
        <f>IFERROR(IF(OR(HLOOKUP($A72,'Z-scores'!$C$2:$SK$20,5,FALSE)&gt;3,HLOOKUP($A72,'Z-scores'!$C$2:$SK$20,5,FALSE)&lt;-3),"",'Total-corrected counts'!N72),"")</f>
        <v>4.8997933463158265</v>
      </c>
      <c r="O72">
        <f>IFERROR(IF(OR(HLOOKUP($A72,'Z-scores'!$C$2:$SK$20,5,FALSE)&gt;3,HLOOKUP($A72,'Z-scores'!$C$2:$SK$20,5,FALSE)&lt;-3),"",'Total-corrected counts'!O72),"")</f>
        <v>4.8100686053718915</v>
      </c>
      <c r="P72">
        <f>IFERROR(IF(OR(HLOOKUP($A72,'Z-scores'!$C$2:$SK$20,5,FALSE)&gt;3,HLOOKUP($A72,'Z-scores'!$C$2:$SK$20,5,FALSE)&lt;-3),"",'Total-corrected counts'!P72),"")</f>
        <v>9.0372762764033041</v>
      </c>
      <c r="Q72">
        <f>IFERROR(IF(OR(HLOOKUP($A72,'Z-scores'!$C$2:$SK$20,5,FALSE)&gt;3,HLOOKUP($A72,'Z-scores'!$C$2:$SK$20,5,FALSE)&lt;-3),"",'Total-corrected counts'!Q72),"")</f>
        <v>2.2855064607789704</v>
      </c>
      <c r="R72">
        <f>IFERROR(IF(OR(HLOOKUP($A72,'Z-scores'!$C$2:$SK$20,5,FALSE)&gt;3,HLOOKUP($A72,'Z-scores'!$C$2:$SK$20,5,FALSE)&lt;-3),"",'Total-corrected counts'!R72),"")</f>
        <v>5.2330988624300989</v>
      </c>
      <c r="S72">
        <f>IFERROR(IF(OR(HLOOKUP($A72,'Z-scores'!$C$2:$SK$20,5,FALSE)&gt;3,HLOOKUP($A72,'Z-scores'!$C$2:$SK$20,5,FALSE)&lt;-3),"",'Total-corrected counts'!S72),"")</f>
        <v>8.0568680128751353</v>
      </c>
      <c r="T72">
        <f>IFERROR(IF(OR(HLOOKUP($A72,'Z-scores'!$C$2:$SK$20,5,FALSE)&gt;3,HLOOKUP($A72,'Z-scores'!$C$2:$SK$20,5,FALSE)&lt;-3),"",'Total-corrected counts'!T72),"")</f>
        <v>3.7679360925274041</v>
      </c>
      <c r="U72">
        <f t="shared" si="4"/>
        <v>1</v>
      </c>
      <c r="V72">
        <f>SUMIFS(Tabel132[Cluster],Tabel132[ID],'Total-corrected counts Z&lt;3'!A72)</f>
        <v>19</v>
      </c>
      <c r="W72">
        <f t="shared" si="5"/>
        <v>0.70144508784441517</v>
      </c>
      <c r="X72">
        <f t="shared" si="6"/>
        <v>4.8794949282370457</v>
      </c>
      <c r="Y72">
        <f t="shared" si="7"/>
        <v>5.5317923850644677</v>
      </c>
    </row>
    <row r="73" spans="1:25" x14ac:dyDescent="0.25">
      <c r="A73">
        <v>75</v>
      </c>
      <c r="B73" t="s">
        <v>547</v>
      </c>
      <c r="C73">
        <v>83400</v>
      </c>
      <c r="D73">
        <v>323</v>
      </c>
      <c r="E73" t="str">
        <f>IFERROR(IF(OR(HLOOKUP($A73,'Z-scores'!$C$2:$SK$20,5,FALSE)&gt;3,HLOOKUP($A73,'Z-scores'!$C$2:$SK$20,5,FALSE)&lt;-3),"",'Total-corrected counts'!E73),"")</f>
        <v/>
      </c>
      <c r="F73" t="str">
        <f>IFERROR(IF(OR(HLOOKUP($A73,'Z-scores'!$C$2:$SK$20,5,FALSE)&gt;3,HLOOKUP($A73,'Z-scores'!$C$2:$SK$20,5,FALSE)&lt;-3),"",'Total-corrected counts'!F73),"")</f>
        <v/>
      </c>
      <c r="G73" t="str">
        <f>IFERROR(IF(OR(HLOOKUP($A73,'Z-scores'!$C$2:$SK$20,5,FALSE)&gt;3,HLOOKUP($A73,'Z-scores'!$C$2:$SK$20,5,FALSE)&lt;-3),"",'Total-corrected counts'!G73),"")</f>
        <v/>
      </c>
      <c r="H73" t="str">
        <f>IFERROR(IF(OR(HLOOKUP($A73,'Z-scores'!$C$2:$SK$20,5,FALSE)&gt;3,HLOOKUP($A73,'Z-scores'!$C$2:$SK$20,5,FALSE)&lt;-3),"",'Total-corrected counts'!H73),"")</f>
        <v/>
      </c>
      <c r="I73" t="str">
        <f>IFERROR(IF(OR(HLOOKUP($A73,'Z-scores'!$C$2:$SK$20,5,FALSE)&gt;3,HLOOKUP($A73,'Z-scores'!$C$2:$SK$20,5,FALSE)&lt;-3),"",'Total-corrected counts'!I73),"")</f>
        <v/>
      </c>
      <c r="J73" t="str">
        <f>IFERROR(IF(OR(HLOOKUP($A73,'Z-scores'!$C$2:$SK$20,5,FALSE)&gt;3,HLOOKUP($A73,'Z-scores'!$C$2:$SK$20,5,FALSE)&lt;-3),"",'Total-corrected counts'!J73),"")</f>
        <v/>
      </c>
      <c r="K73" t="str">
        <f>IFERROR(IF(OR(HLOOKUP($A73,'Z-scores'!$C$2:$SK$20,5,FALSE)&gt;3,HLOOKUP($A73,'Z-scores'!$C$2:$SK$20,5,FALSE)&lt;-3),"",'Total-corrected counts'!K73),"")</f>
        <v/>
      </c>
      <c r="L73" t="str">
        <f>IFERROR(IF(OR(HLOOKUP($A73,'Z-scores'!$C$2:$SK$20,5,FALSE)&gt;3,HLOOKUP($A73,'Z-scores'!$C$2:$SK$20,5,FALSE)&lt;-3),"",'Total-corrected counts'!L73),"")</f>
        <v/>
      </c>
      <c r="M73" t="str">
        <f>IFERROR(IF(OR(HLOOKUP($A73,'Z-scores'!$C$2:$SK$20,5,FALSE)&gt;3,HLOOKUP($A73,'Z-scores'!$C$2:$SK$20,5,FALSE)&lt;-3),"",'Total-corrected counts'!M73),"")</f>
        <v/>
      </c>
      <c r="N73" t="str">
        <f>IFERROR(IF(OR(HLOOKUP($A73,'Z-scores'!$C$2:$SK$20,5,FALSE)&gt;3,HLOOKUP($A73,'Z-scores'!$C$2:$SK$20,5,FALSE)&lt;-3),"",'Total-corrected counts'!N73),"")</f>
        <v/>
      </c>
      <c r="O73" t="str">
        <f>IFERROR(IF(OR(HLOOKUP($A73,'Z-scores'!$C$2:$SK$20,5,FALSE)&gt;3,HLOOKUP($A73,'Z-scores'!$C$2:$SK$20,5,FALSE)&lt;-3),"",'Total-corrected counts'!O73),"")</f>
        <v/>
      </c>
      <c r="P73" t="str">
        <f>IFERROR(IF(OR(HLOOKUP($A73,'Z-scores'!$C$2:$SK$20,5,FALSE)&gt;3,HLOOKUP($A73,'Z-scores'!$C$2:$SK$20,5,FALSE)&lt;-3),"",'Total-corrected counts'!P73),"")</f>
        <v/>
      </c>
      <c r="Q73" t="str">
        <f>IFERROR(IF(OR(HLOOKUP($A73,'Z-scores'!$C$2:$SK$20,5,FALSE)&gt;3,HLOOKUP($A73,'Z-scores'!$C$2:$SK$20,5,FALSE)&lt;-3),"",'Total-corrected counts'!Q73),"")</f>
        <v/>
      </c>
      <c r="R73" t="str">
        <f>IFERROR(IF(OR(HLOOKUP($A73,'Z-scores'!$C$2:$SK$20,5,FALSE)&gt;3,HLOOKUP($A73,'Z-scores'!$C$2:$SK$20,5,FALSE)&lt;-3),"",'Total-corrected counts'!R73),"")</f>
        <v/>
      </c>
      <c r="S73" t="str">
        <f>IFERROR(IF(OR(HLOOKUP($A73,'Z-scores'!$C$2:$SK$20,5,FALSE)&gt;3,HLOOKUP($A73,'Z-scores'!$C$2:$SK$20,5,FALSE)&lt;-3),"",'Total-corrected counts'!S73),"")</f>
        <v/>
      </c>
      <c r="T73" t="str">
        <f>IFERROR(IF(OR(HLOOKUP($A73,'Z-scores'!$C$2:$SK$20,5,FALSE)&gt;3,HLOOKUP($A73,'Z-scores'!$C$2:$SK$20,5,FALSE)&lt;-3),"",'Total-corrected counts'!T73),"")</f>
        <v/>
      </c>
      <c r="U73">
        <f t="shared" si="4"/>
        <v>0</v>
      </c>
      <c r="V73">
        <f>SUMIFS(Tabel132[Cluster],Tabel132[ID],'Total-corrected counts Z&lt;3'!A73)</f>
        <v>91</v>
      </c>
      <c r="W73" t="str">
        <f t="shared" si="5"/>
        <v/>
      </c>
      <c r="X73" t="str">
        <f t="shared" si="6"/>
        <v/>
      </c>
      <c r="Y73" t="str">
        <f t="shared" si="7"/>
        <v/>
      </c>
    </row>
    <row r="74" spans="1:25" x14ac:dyDescent="0.25">
      <c r="A74">
        <v>76</v>
      </c>
      <c r="B74" t="s">
        <v>548</v>
      </c>
      <c r="C74">
        <v>96700</v>
      </c>
      <c r="D74">
        <v>370</v>
      </c>
      <c r="E74" t="str">
        <f>IFERROR(IF(OR(HLOOKUP($A74,'Z-scores'!$C$2:$SK$20,5,FALSE)&gt;3,HLOOKUP($A74,'Z-scores'!$C$2:$SK$20,5,FALSE)&lt;-3),"",'Total-corrected counts'!E74),"")</f>
        <v/>
      </c>
      <c r="F74" t="str">
        <f>IFERROR(IF(OR(HLOOKUP($A74,'Z-scores'!$C$2:$SK$20,5,FALSE)&gt;3,HLOOKUP($A74,'Z-scores'!$C$2:$SK$20,5,FALSE)&lt;-3),"",'Total-corrected counts'!F74),"")</f>
        <v/>
      </c>
      <c r="G74" t="str">
        <f>IFERROR(IF(OR(HLOOKUP($A74,'Z-scores'!$C$2:$SK$20,5,FALSE)&gt;3,HLOOKUP($A74,'Z-scores'!$C$2:$SK$20,5,FALSE)&lt;-3),"",'Total-corrected counts'!G74),"")</f>
        <v/>
      </c>
      <c r="H74" t="str">
        <f>IFERROR(IF(OR(HLOOKUP($A74,'Z-scores'!$C$2:$SK$20,5,FALSE)&gt;3,HLOOKUP($A74,'Z-scores'!$C$2:$SK$20,5,FALSE)&lt;-3),"",'Total-corrected counts'!H74),"")</f>
        <v/>
      </c>
      <c r="I74" t="str">
        <f>IFERROR(IF(OR(HLOOKUP($A74,'Z-scores'!$C$2:$SK$20,5,FALSE)&gt;3,HLOOKUP($A74,'Z-scores'!$C$2:$SK$20,5,FALSE)&lt;-3),"",'Total-corrected counts'!I74),"")</f>
        <v/>
      </c>
      <c r="J74" t="str">
        <f>IFERROR(IF(OR(HLOOKUP($A74,'Z-scores'!$C$2:$SK$20,5,FALSE)&gt;3,HLOOKUP($A74,'Z-scores'!$C$2:$SK$20,5,FALSE)&lt;-3),"",'Total-corrected counts'!J74),"")</f>
        <v/>
      </c>
      <c r="K74" t="str">
        <f>IFERROR(IF(OR(HLOOKUP($A74,'Z-scores'!$C$2:$SK$20,5,FALSE)&gt;3,HLOOKUP($A74,'Z-scores'!$C$2:$SK$20,5,FALSE)&lt;-3),"",'Total-corrected counts'!K74),"")</f>
        <v/>
      </c>
      <c r="L74" t="str">
        <f>IFERROR(IF(OR(HLOOKUP($A74,'Z-scores'!$C$2:$SK$20,5,FALSE)&gt;3,HLOOKUP($A74,'Z-scores'!$C$2:$SK$20,5,FALSE)&lt;-3),"",'Total-corrected counts'!L74),"")</f>
        <v/>
      </c>
      <c r="M74" t="str">
        <f>IFERROR(IF(OR(HLOOKUP($A74,'Z-scores'!$C$2:$SK$20,5,FALSE)&gt;3,HLOOKUP($A74,'Z-scores'!$C$2:$SK$20,5,FALSE)&lt;-3),"",'Total-corrected counts'!M74),"")</f>
        <v/>
      </c>
      <c r="N74" t="str">
        <f>IFERROR(IF(OR(HLOOKUP($A74,'Z-scores'!$C$2:$SK$20,5,FALSE)&gt;3,HLOOKUP($A74,'Z-scores'!$C$2:$SK$20,5,FALSE)&lt;-3),"",'Total-corrected counts'!N74),"")</f>
        <v/>
      </c>
      <c r="O74" t="str">
        <f>IFERROR(IF(OR(HLOOKUP($A74,'Z-scores'!$C$2:$SK$20,5,FALSE)&gt;3,HLOOKUP($A74,'Z-scores'!$C$2:$SK$20,5,FALSE)&lt;-3),"",'Total-corrected counts'!O74),"")</f>
        <v/>
      </c>
      <c r="P74" t="str">
        <f>IFERROR(IF(OR(HLOOKUP($A74,'Z-scores'!$C$2:$SK$20,5,FALSE)&gt;3,HLOOKUP($A74,'Z-scores'!$C$2:$SK$20,5,FALSE)&lt;-3),"",'Total-corrected counts'!P74),"")</f>
        <v/>
      </c>
      <c r="Q74" t="str">
        <f>IFERROR(IF(OR(HLOOKUP($A74,'Z-scores'!$C$2:$SK$20,5,FALSE)&gt;3,HLOOKUP($A74,'Z-scores'!$C$2:$SK$20,5,FALSE)&lt;-3),"",'Total-corrected counts'!Q74),"")</f>
        <v/>
      </c>
      <c r="R74" t="str">
        <f>IFERROR(IF(OR(HLOOKUP($A74,'Z-scores'!$C$2:$SK$20,5,FALSE)&gt;3,HLOOKUP($A74,'Z-scores'!$C$2:$SK$20,5,FALSE)&lt;-3),"",'Total-corrected counts'!R74),"")</f>
        <v/>
      </c>
      <c r="S74" t="str">
        <f>IFERROR(IF(OR(HLOOKUP($A74,'Z-scores'!$C$2:$SK$20,5,FALSE)&gt;3,HLOOKUP($A74,'Z-scores'!$C$2:$SK$20,5,FALSE)&lt;-3),"",'Total-corrected counts'!S74),"")</f>
        <v/>
      </c>
      <c r="T74" t="str">
        <f>IFERROR(IF(OR(HLOOKUP($A74,'Z-scores'!$C$2:$SK$20,5,FALSE)&gt;3,HLOOKUP($A74,'Z-scores'!$C$2:$SK$20,5,FALSE)&lt;-3),"",'Total-corrected counts'!T74),"")</f>
        <v/>
      </c>
      <c r="U74">
        <f t="shared" si="4"/>
        <v>0</v>
      </c>
      <c r="V74">
        <f>SUMIFS(Tabel132[Cluster],Tabel132[ID],'Total-corrected counts Z&lt;3'!A74)</f>
        <v>96</v>
      </c>
      <c r="W74" t="str">
        <f t="shared" si="5"/>
        <v/>
      </c>
      <c r="X74" t="str">
        <f t="shared" si="6"/>
        <v/>
      </c>
      <c r="Y74" t="str">
        <f t="shared" si="7"/>
        <v/>
      </c>
    </row>
    <row r="75" spans="1:25" x14ac:dyDescent="0.25">
      <c r="A75">
        <v>77</v>
      </c>
      <c r="B75" t="s">
        <v>549</v>
      </c>
      <c r="C75">
        <v>91600</v>
      </c>
      <c r="D75">
        <v>445</v>
      </c>
      <c r="E75" t="str">
        <f>IFERROR(IF(OR(HLOOKUP($A75,'Z-scores'!$C$2:$SK$20,5,FALSE)&gt;3,HLOOKUP($A75,'Z-scores'!$C$2:$SK$20,5,FALSE)&lt;-3),"",'Total-corrected counts'!E75),"")</f>
        <v/>
      </c>
      <c r="F75" t="str">
        <f>IFERROR(IF(OR(HLOOKUP($A75,'Z-scores'!$C$2:$SK$20,5,FALSE)&gt;3,HLOOKUP($A75,'Z-scores'!$C$2:$SK$20,5,FALSE)&lt;-3),"",'Total-corrected counts'!F75),"")</f>
        <v/>
      </c>
      <c r="G75" t="str">
        <f>IFERROR(IF(OR(HLOOKUP($A75,'Z-scores'!$C$2:$SK$20,5,FALSE)&gt;3,HLOOKUP($A75,'Z-scores'!$C$2:$SK$20,5,FALSE)&lt;-3),"",'Total-corrected counts'!G75),"")</f>
        <v/>
      </c>
      <c r="H75" t="str">
        <f>IFERROR(IF(OR(HLOOKUP($A75,'Z-scores'!$C$2:$SK$20,5,FALSE)&gt;3,HLOOKUP($A75,'Z-scores'!$C$2:$SK$20,5,FALSE)&lt;-3),"",'Total-corrected counts'!H75),"")</f>
        <v/>
      </c>
      <c r="I75" t="str">
        <f>IFERROR(IF(OR(HLOOKUP($A75,'Z-scores'!$C$2:$SK$20,5,FALSE)&gt;3,HLOOKUP($A75,'Z-scores'!$C$2:$SK$20,5,FALSE)&lt;-3),"",'Total-corrected counts'!I75),"")</f>
        <v/>
      </c>
      <c r="J75" t="str">
        <f>IFERROR(IF(OR(HLOOKUP($A75,'Z-scores'!$C$2:$SK$20,5,FALSE)&gt;3,HLOOKUP($A75,'Z-scores'!$C$2:$SK$20,5,FALSE)&lt;-3),"",'Total-corrected counts'!J75),"")</f>
        <v/>
      </c>
      <c r="K75" t="str">
        <f>IFERROR(IF(OR(HLOOKUP($A75,'Z-scores'!$C$2:$SK$20,5,FALSE)&gt;3,HLOOKUP($A75,'Z-scores'!$C$2:$SK$20,5,FALSE)&lt;-3),"",'Total-corrected counts'!K75),"")</f>
        <v/>
      </c>
      <c r="L75" t="str">
        <f>IFERROR(IF(OR(HLOOKUP($A75,'Z-scores'!$C$2:$SK$20,5,FALSE)&gt;3,HLOOKUP($A75,'Z-scores'!$C$2:$SK$20,5,FALSE)&lt;-3),"",'Total-corrected counts'!L75),"")</f>
        <v/>
      </c>
      <c r="M75" t="str">
        <f>IFERROR(IF(OR(HLOOKUP($A75,'Z-scores'!$C$2:$SK$20,5,FALSE)&gt;3,HLOOKUP($A75,'Z-scores'!$C$2:$SK$20,5,FALSE)&lt;-3),"",'Total-corrected counts'!M75),"")</f>
        <v/>
      </c>
      <c r="N75" t="str">
        <f>IFERROR(IF(OR(HLOOKUP($A75,'Z-scores'!$C$2:$SK$20,5,FALSE)&gt;3,HLOOKUP($A75,'Z-scores'!$C$2:$SK$20,5,FALSE)&lt;-3),"",'Total-corrected counts'!N75),"")</f>
        <v/>
      </c>
      <c r="O75" t="str">
        <f>IFERROR(IF(OR(HLOOKUP($A75,'Z-scores'!$C$2:$SK$20,5,FALSE)&gt;3,HLOOKUP($A75,'Z-scores'!$C$2:$SK$20,5,FALSE)&lt;-3),"",'Total-corrected counts'!O75),"")</f>
        <v/>
      </c>
      <c r="P75" t="str">
        <f>IFERROR(IF(OR(HLOOKUP($A75,'Z-scores'!$C$2:$SK$20,5,FALSE)&gt;3,HLOOKUP($A75,'Z-scores'!$C$2:$SK$20,5,FALSE)&lt;-3),"",'Total-corrected counts'!P75),"")</f>
        <v/>
      </c>
      <c r="Q75" t="str">
        <f>IFERROR(IF(OR(HLOOKUP($A75,'Z-scores'!$C$2:$SK$20,5,FALSE)&gt;3,HLOOKUP($A75,'Z-scores'!$C$2:$SK$20,5,FALSE)&lt;-3),"",'Total-corrected counts'!Q75),"")</f>
        <v/>
      </c>
      <c r="R75" t="str">
        <f>IFERROR(IF(OR(HLOOKUP($A75,'Z-scores'!$C$2:$SK$20,5,FALSE)&gt;3,HLOOKUP($A75,'Z-scores'!$C$2:$SK$20,5,FALSE)&lt;-3),"",'Total-corrected counts'!R75),"")</f>
        <v/>
      </c>
      <c r="S75" t="str">
        <f>IFERROR(IF(OR(HLOOKUP($A75,'Z-scores'!$C$2:$SK$20,5,FALSE)&gt;3,HLOOKUP($A75,'Z-scores'!$C$2:$SK$20,5,FALSE)&lt;-3),"",'Total-corrected counts'!S75),"")</f>
        <v/>
      </c>
      <c r="T75" t="str">
        <f>IFERROR(IF(OR(HLOOKUP($A75,'Z-scores'!$C$2:$SK$20,5,FALSE)&gt;3,HLOOKUP($A75,'Z-scores'!$C$2:$SK$20,5,FALSE)&lt;-3),"",'Total-corrected counts'!T75),"")</f>
        <v/>
      </c>
      <c r="U75">
        <f t="shared" si="4"/>
        <v>0</v>
      </c>
      <c r="V75">
        <f>SUMIFS(Tabel132[Cluster],Tabel132[ID],'Total-corrected counts Z&lt;3'!A75)</f>
        <v>96</v>
      </c>
      <c r="W75" t="str">
        <f t="shared" si="5"/>
        <v/>
      </c>
      <c r="X75" t="str">
        <f t="shared" si="6"/>
        <v/>
      </c>
      <c r="Y75" t="str">
        <f t="shared" si="7"/>
        <v/>
      </c>
    </row>
    <row r="76" spans="1:25" x14ac:dyDescent="0.25">
      <c r="A76">
        <v>78</v>
      </c>
      <c r="B76" t="s">
        <v>37</v>
      </c>
      <c r="C76">
        <v>105000</v>
      </c>
      <c r="D76">
        <v>752</v>
      </c>
      <c r="E76">
        <f>IFERROR(IF(OR(HLOOKUP($A76,'Z-scores'!$C$2:$SK$20,5,FALSE)&gt;3,HLOOKUP($A76,'Z-scores'!$C$2:$SK$20,5,FALSE)&lt;-3),"",'Total-corrected counts'!E76),"")</f>
        <v>3.8593110213302486</v>
      </c>
      <c r="F76">
        <f>IFERROR(IF(OR(HLOOKUP($A76,'Z-scores'!$C$2:$SK$20,5,FALSE)&gt;3,HLOOKUP($A76,'Z-scores'!$C$2:$SK$20,5,FALSE)&lt;-3),"",'Total-corrected counts'!F76),"")</f>
        <v>9.5332395591195418</v>
      </c>
      <c r="G76">
        <f>IFERROR(IF(OR(HLOOKUP($A76,'Z-scores'!$C$2:$SK$20,5,FALSE)&gt;3,HLOOKUP($A76,'Z-scores'!$C$2:$SK$20,5,FALSE)&lt;-3),"",'Total-corrected counts'!G76),"")</f>
        <v>13.696517504218795</v>
      </c>
      <c r="H76">
        <f>IFERROR(IF(OR(HLOOKUP($A76,'Z-scores'!$C$2:$SK$20,5,FALSE)&gt;3,HLOOKUP($A76,'Z-scores'!$C$2:$SK$20,5,FALSE)&lt;-3),"",'Total-corrected counts'!H76),"")</f>
        <v>4.1677724432435044</v>
      </c>
      <c r="I76">
        <f>IFERROR(IF(OR(HLOOKUP($A76,'Z-scores'!$C$2:$SK$20,5,FALSE)&gt;3,HLOOKUP($A76,'Z-scores'!$C$2:$SK$20,5,FALSE)&lt;-3),"",'Total-corrected counts'!I76),"")</f>
        <v>8.4297910390983617</v>
      </c>
      <c r="J76">
        <f>IFERROR(IF(OR(HLOOKUP($A76,'Z-scores'!$C$2:$SK$20,5,FALSE)&gt;3,HLOOKUP($A76,'Z-scores'!$C$2:$SK$20,5,FALSE)&lt;-3),"",'Total-corrected counts'!J76),"")</f>
        <v>11.685781779998395</v>
      </c>
      <c r="K76">
        <f>IFERROR(IF(OR(HLOOKUP($A76,'Z-scores'!$C$2:$SK$20,5,FALSE)&gt;3,HLOOKUP($A76,'Z-scores'!$C$2:$SK$20,5,FALSE)&lt;-3),"",'Total-corrected counts'!K76),"")</f>
        <v>2.1816198527406598</v>
      </c>
      <c r="L76">
        <f>IFERROR(IF(OR(HLOOKUP($A76,'Z-scores'!$C$2:$SK$20,5,FALSE)&gt;3,HLOOKUP($A76,'Z-scores'!$C$2:$SK$20,5,FALSE)&lt;-3),"",'Total-corrected counts'!L76),"")</f>
        <v>13.98764582900883</v>
      </c>
      <c r="M76">
        <f>IFERROR(IF(OR(HLOOKUP($A76,'Z-scores'!$C$2:$SK$20,5,FALSE)&gt;3,HLOOKUP($A76,'Z-scores'!$C$2:$SK$20,5,FALSE)&lt;-3),"",'Total-corrected counts'!M76),"")</f>
        <v>17.475766227101417</v>
      </c>
      <c r="N76">
        <f>IFERROR(IF(OR(HLOOKUP($A76,'Z-scores'!$C$2:$SK$20,5,FALSE)&gt;3,HLOOKUP($A76,'Z-scores'!$C$2:$SK$20,5,FALSE)&lt;-3),"",'Total-corrected counts'!N76),"")</f>
        <v>14.785616401842637</v>
      </c>
      <c r="O76">
        <f>IFERROR(IF(OR(HLOOKUP($A76,'Z-scores'!$C$2:$SK$20,5,FALSE)&gt;3,HLOOKUP($A76,'Z-scores'!$C$2:$SK$20,5,FALSE)&lt;-3),"",'Total-corrected counts'!O76),"")</f>
        <v>13.386845346568096</v>
      </c>
      <c r="P76">
        <f>IFERROR(IF(OR(HLOOKUP($A76,'Z-scores'!$C$2:$SK$20,5,FALSE)&gt;3,HLOOKUP($A76,'Z-scores'!$C$2:$SK$20,5,FALSE)&lt;-3),"",'Total-corrected counts'!P76),"")</f>
        <v>7.3104398953945227</v>
      </c>
      <c r="Q76">
        <f>IFERROR(IF(OR(HLOOKUP($A76,'Z-scores'!$C$2:$SK$20,5,FALSE)&gt;3,HLOOKUP($A76,'Z-scores'!$C$2:$SK$20,5,FALSE)&lt;-3),"",'Total-corrected counts'!Q76),"")</f>
        <v>18.860396793732544</v>
      </c>
      <c r="R76">
        <f>IFERROR(IF(OR(HLOOKUP($A76,'Z-scores'!$C$2:$SK$20,5,FALSE)&gt;3,HLOOKUP($A76,'Z-scores'!$C$2:$SK$20,5,FALSE)&lt;-3),"",'Total-corrected counts'!R76),"")</f>
        <v>13.290735874356326</v>
      </c>
      <c r="S76">
        <f>IFERROR(IF(OR(HLOOKUP($A76,'Z-scores'!$C$2:$SK$20,5,FALSE)&gt;3,HLOOKUP($A76,'Z-scores'!$C$2:$SK$20,5,FALSE)&lt;-3),"",'Total-corrected counts'!S76),"")</f>
        <v>21.317011994711798</v>
      </c>
      <c r="T76">
        <f>IFERROR(IF(OR(HLOOKUP($A76,'Z-scores'!$C$2:$SK$20,5,FALSE)&gt;3,HLOOKUP($A76,'Z-scores'!$C$2:$SK$20,5,FALSE)&lt;-3),"",'Total-corrected counts'!T76),"")</f>
        <v>11.713366548509105</v>
      </c>
      <c r="U76">
        <f t="shared" si="4"/>
        <v>1</v>
      </c>
      <c r="V76">
        <f>SUMIFS(Tabel132[Cluster],Tabel132[ID],'Total-corrected counts Z&lt;3'!A76)</f>
        <v>0</v>
      </c>
      <c r="W76">
        <f t="shared" si="5"/>
        <v>0.12688034189295386</v>
      </c>
      <c r="X76">
        <f t="shared" si="6"/>
        <v>9.980306165770239</v>
      </c>
      <c r="Y76">
        <f t="shared" si="7"/>
        <v>14.313132742212067</v>
      </c>
    </row>
    <row r="77" spans="1:25" x14ac:dyDescent="0.25">
      <c r="A77">
        <v>79</v>
      </c>
      <c r="B77" t="s">
        <v>550</v>
      </c>
      <c r="C77">
        <v>70800</v>
      </c>
      <c r="D77">
        <v>71</v>
      </c>
      <c r="E77" t="str">
        <f>IFERROR(IF(OR(HLOOKUP($A77,'Z-scores'!$C$2:$SK$20,5,FALSE)&gt;3,HLOOKUP($A77,'Z-scores'!$C$2:$SK$20,5,FALSE)&lt;-3),"",'Total-corrected counts'!E77),"")</f>
        <v/>
      </c>
      <c r="F77" t="str">
        <f>IFERROR(IF(OR(HLOOKUP($A77,'Z-scores'!$C$2:$SK$20,5,FALSE)&gt;3,HLOOKUP($A77,'Z-scores'!$C$2:$SK$20,5,FALSE)&lt;-3),"",'Total-corrected counts'!F77),"")</f>
        <v/>
      </c>
      <c r="G77" t="str">
        <f>IFERROR(IF(OR(HLOOKUP($A77,'Z-scores'!$C$2:$SK$20,5,FALSE)&gt;3,HLOOKUP($A77,'Z-scores'!$C$2:$SK$20,5,FALSE)&lt;-3),"",'Total-corrected counts'!G77),"")</f>
        <v/>
      </c>
      <c r="H77" t="str">
        <f>IFERROR(IF(OR(HLOOKUP($A77,'Z-scores'!$C$2:$SK$20,5,FALSE)&gt;3,HLOOKUP($A77,'Z-scores'!$C$2:$SK$20,5,FALSE)&lt;-3),"",'Total-corrected counts'!H77),"")</f>
        <v/>
      </c>
      <c r="I77" t="str">
        <f>IFERROR(IF(OR(HLOOKUP($A77,'Z-scores'!$C$2:$SK$20,5,FALSE)&gt;3,HLOOKUP($A77,'Z-scores'!$C$2:$SK$20,5,FALSE)&lt;-3),"",'Total-corrected counts'!I77),"")</f>
        <v/>
      </c>
      <c r="J77" t="str">
        <f>IFERROR(IF(OR(HLOOKUP($A77,'Z-scores'!$C$2:$SK$20,5,FALSE)&gt;3,HLOOKUP($A77,'Z-scores'!$C$2:$SK$20,5,FALSE)&lt;-3),"",'Total-corrected counts'!J77),"")</f>
        <v/>
      </c>
      <c r="K77" t="str">
        <f>IFERROR(IF(OR(HLOOKUP($A77,'Z-scores'!$C$2:$SK$20,5,FALSE)&gt;3,HLOOKUP($A77,'Z-scores'!$C$2:$SK$20,5,FALSE)&lt;-3),"",'Total-corrected counts'!K77),"")</f>
        <v/>
      </c>
      <c r="L77" t="str">
        <f>IFERROR(IF(OR(HLOOKUP($A77,'Z-scores'!$C$2:$SK$20,5,FALSE)&gt;3,HLOOKUP($A77,'Z-scores'!$C$2:$SK$20,5,FALSE)&lt;-3),"",'Total-corrected counts'!L77),"")</f>
        <v/>
      </c>
      <c r="M77" t="str">
        <f>IFERROR(IF(OR(HLOOKUP($A77,'Z-scores'!$C$2:$SK$20,5,FALSE)&gt;3,HLOOKUP($A77,'Z-scores'!$C$2:$SK$20,5,FALSE)&lt;-3),"",'Total-corrected counts'!M77),"")</f>
        <v/>
      </c>
      <c r="N77" t="str">
        <f>IFERROR(IF(OR(HLOOKUP($A77,'Z-scores'!$C$2:$SK$20,5,FALSE)&gt;3,HLOOKUP($A77,'Z-scores'!$C$2:$SK$20,5,FALSE)&lt;-3),"",'Total-corrected counts'!N77),"")</f>
        <v/>
      </c>
      <c r="O77" t="str">
        <f>IFERROR(IF(OR(HLOOKUP($A77,'Z-scores'!$C$2:$SK$20,5,FALSE)&gt;3,HLOOKUP($A77,'Z-scores'!$C$2:$SK$20,5,FALSE)&lt;-3),"",'Total-corrected counts'!O77),"")</f>
        <v/>
      </c>
      <c r="P77" t="str">
        <f>IFERROR(IF(OR(HLOOKUP($A77,'Z-scores'!$C$2:$SK$20,5,FALSE)&gt;3,HLOOKUP($A77,'Z-scores'!$C$2:$SK$20,5,FALSE)&lt;-3),"",'Total-corrected counts'!P77),"")</f>
        <v/>
      </c>
      <c r="Q77" t="str">
        <f>IFERROR(IF(OR(HLOOKUP($A77,'Z-scores'!$C$2:$SK$20,5,FALSE)&gt;3,HLOOKUP($A77,'Z-scores'!$C$2:$SK$20,5,FALSE)&lt;-3),"",'Total-corrected counts'!Q77),"")</f>
        <v/>
      </c>
      <c r="R77" t="str">
        <f>IFERROR(IF(OR(HLOOKUP($A77,'Z-scores'!$C$2:$SK$20,5,FALSE)&gt;3,HLOOKUP($A77,'Z-scores'!$C$2:$SK$20,5,FALSE)&lt;-3),"",'Total-corrected counts'!R77),"")</f>
        <v/>
      </c>
      <c r="S77" t="str">
        <f>IFERROR(IF(OR(HLOOKUP($A77,'Z-scores'!$C$2:$SK$20,5,FALSE)&gt;3,HLOOKUP($A77,'Z-scores'!$C$2:$SK$20,5,FALSE)&lt;-3),"",'Total-corrected counts'!S77),"")</f>
        <v/>
      </c>
      <c r="T77" t="str">
        <f>IFERROR(IF(OR(HLOOKUP($A77,'Z-scores'!$C$2:$SK$20,5,FALSE)&gt;3,HLOOKUP($A77,'Z-scores'!$C$2:$SK$20,5,FALSE)&lt;-3),"",'Total-corrected counts'!T77),"")</f>
        <v/>
      </c>
      <c r="U77">
        <f t="shared" si="4"/>
        <v>0</v>
      </c>
      <c r="V77">
        <f>SUMIFS(Tabel132[Cluster],Tabel132[ID],'Total-corrected counts Z&lt;3'!A77)</f>
        <v>83</v>
      </c>
      <c r="W77" t="str">
        <f t="shared" si="5"/>
        <v/>
      </c>
      <c r="X77" t="str">
        <f t="shared" si="6"/>
        <v/>
      </c>
      <c r="Y77" t="str">
        <f t="shared" si="7"/>
        <v/>
      </c>
    </row>
    <row r="78" spans="1:25" x14ac:dyDescent="0.25">
      <c r="A78">
        <v>80</v>
      </c>
      <c r="B78" t="s">
        <v>551</v>
      </c>
      <c r="C78">
        <v>72100</v>
      </c>
      <c r="D78">
        <v>141</v>
      </c>
      <c r="E78" t="str">
        <f>IFERROR(IF(OR(HLOOKUP($A78,'Z-scores'!$C$2:$SK$20,5,FALSE)&gt;3,HLOOKUP($A78,'Z-scores'!$C$2:$SK$20,5,FALSE)&lt;-3),"",'Total-corrected counts'!E78),"")</f>
        <v/>
      </c>
      <c r="F78" t="str">
        <f>IFERROR(IF(OR(HLOOKUP($A78,'Z-scores'!$C$2:$SK$20,5,FALSE)&gt;3,HLOOKUP($A78,'Z-scores'!$C$2:$SK$20,5,FALSE)&lt;-3),"",'Total-corrected counts'!F78),"")</f>
        <v/>
      </c>
      <c r="G78" t="str">
        <f>IFERROR(IF(OR(HLOOKUP($A78,'Z-scores'!$C$2:$SK$20,5,FALSE)&gt;3,HLOOKUP($A78,'Z-scores'!$C$2:$SK$20,5,FALSE)&lt;-3),"",'Total-corrected counts'!G78),"")</f>
        <v/>
      </c>
      <c r="H78" t="str">
        <f>IFERROR(IF(OR(HLOOKUP($A78,'Z-scores'!$C$2:$SK$20,5,FALSE)&gt;3,HLOOKUP($A78,'Z-scores'!$C$2:$SK$20,5,FALSE)&lt;-3),"",'Total-corrected counts'!H78),"")</f>
        <v/>
      </c>
      <c r="I78" t="str">
        <f>IFERROR(IF(OR(HLOOKUP($A78,'Z-scores'!$C$2:$SK$20,5,FALSE)&gt;3,HLOOKUP($A78,'Z-scores'!$C$2:$SK$20,5,FALSE)&lt;-3),"",'Total-corrected counts'!I78),"")</f>
        <v/>
      </c>
      <c r="J78" t="str">
        <f>IFERROR(IF(OR(HLOOKUP($A78,'Z-scores'!$C$2:$SK$20,5,FALSE)&gt;3,HLOOKUP($A78,'Z-scores'!$C$2:$SK$20,5,FALSE)&lt;-3),"",'Total-corrected counts'!J78),"")</f>
        <v/>
      </c>
      <c r="K78" t="str">
        <f>IFERROR(IF(OR(HLOOKUP($A78,'Z-scores'!$C$2:$SK$20,5,FALSE)&gt;3,HLOOKUP($A78,'Z-scores'!$C$2:$SK$20,5,FALSE)&lt;-3),"",'Total-corrected counts'!K78),"")</f>
        <v/>
      </c>
      <c r="L78" t="str">
        <f>IFERROR(IF(OR(HLOOKUP($A78,'Z-scores'!$C$2:$SK$20,5,FALSE)&gt;3,HLOOKUP($A78,'Z-scores'!$C$2:$SK$20,5,FALSE)&lt;-3),"",'Total-corrected counts'!L78),"")</f>
        <v/>
      </c>
      <c r="M78" t="str">
        <f>IFERROR(IF(OR(HLOOKUP($A78,'Z-scores'!$C$2:$SK$20,5,FALSE)&gt;3,HLOOKUP($A78,'Z-scores'!$C$2:$SK$20,5,FALSE)&lt;-3),"",'Total-corrected counts'!M78),"")</f>
        <v/>
      </c>
      <c r="N78" t="str">
        <f>IFERROR(IF(OR(HLOOKUP($A78,'Z-scores'!$C$2:$SK$20,5,FALSE)&gt;3,HLOOKUP($A78,'Z-scores'!$C$2:$SK$20,5,FALSE)&lt;-3),"",'Total-corrected counts'!N78),"")</f>
        <v/>
      </c>
      <c r="O78" t="str">
        <f>IFERROR(IF(OR(HLOOKUP($A78,'Z-scores'!$C$2:$SK$20,5,FALSE)&gt;3,HLOOKUP($A78,'Z-scores'!$C$2:$SK$20,5,FALSE)&lt;-3),"",'Total-corrected counts'!O78),"")</f>
        <v/>
      </c>
      <c r="P78" t="str">
        <f>IFERROR(IF(OR(HLOOKUP($A78,'Z-scores'!$C$2:$SK$20,5,FALSE)&gt;3,HLOOKUP($A78,'Z-scores'!$C$2:$SK$20,5,FALSE)&lt;-3),"",'Total-corrected counts'!P78),"")</f>
        <v/>
      </c>
      <c r="Q78" t="str">
        <f>IFERROR(IF(OR(HLOOKUP($A78,'Z-scores'!$C$2:$SK$20,5,FALSE)&gt;3,HLOOKUP($A78,'Z-scores'!$C$2:$SK$20,5,FALSE)&lt;-3),"",'Total-corrected counts'!Q78),"")</f>
        <v/>
      </c>
      <c r="R78" t="str">
        <f>IFERROR(IF(OR(HLOOKUP($A78,'Z-scores'!$C$2:$SK$20,5,FALSE)&gt;3,HLOOKUP($A78,'Z-scores'!$C$2:$SK$20,5,FALSE)&lt;-3),"",'Total-corrected counts'!R78),"")</f>
        <v/>
      </c>
      <c r="S78" t="str">
        <f>IFERROR(IF(OR(HLOOKUP($A78,'Z-scores'!$C$2:$SK$20,5,FALSE)&gt;3,HLOOKUP($A78,'Z-scores'!$C$2:$SK$20,5,FALSE)&lt;-3),"",'Total-corrected counts'!S78),"")</f>
        <v/>
      </c>
      <c r="T78" t="str">
        <f>IFERROR(IF(OR(HLOOKUP($A78,'Z-scores'!$C$2:$SK$20,5,FALSE)&gt;3,HLOOKUP($A78,'Z-scores'!$C$2:$SK$20,5,FALSE)&lt;-3),"",'Total-corrected counts'!T78),"")</f>
        <v/>
      </c>
      <c r="U78">
        <f t="shared" si="4"/>
        <v>0</v>
      </c>
      <c r="V78">
        <f>SUMIFS(Tabel132[Cluster],Tabel132[ID],'Total-corrected counts Z&lt;3'!A78)</f>
        <v>83</v>
      </c>
      <c r="W78" t="str">
        <f t="shared" si="5"/>
        <v/>
      </c>
      <c r="X78" t="str">
        <f t="shared" si="6"/>
        <v/>
      </c>
      <c r="Y78" t="str">
        <f t="shared" si="7"/>
        <v/>
      </c>
    </row>
    <row r="79" spans="1:25" x14ac:dyDescent="0.25">
      <c r="A79">
        <v>81</v>
      </c>
      <c r="B79" t="s">
        <v>38</v>
      </c>
      <c r="C79">
        <v>115900</v>
      </c>
      <c r="D79">
        <v>73</v>
      </c>
      <c r="E79">
        <f>IFERROR(IF(OR(HLOOKUP($A79,'Z-scores'!$C$2:$SK$20,5,FALSE)&gt;3,HLOOKUP($A79,'Z-scores'!$C$2:$SK$20,5,FALSE)&lt;-3),"",'Total-corrected counts'!E79),"")</f>
        <v>25.558646417256419</v>
      </c>
      <c r="F79">
        <f>IFERROR(IF(OR(HLOOKUP($A79,'Z-scores'!$C$2:$SK$20,5,FALSE)&gt;3,HLOOKUP($A79,'Z-scores'!$C$2:$SK$20,5,FALSE)&lt;-3),"",'Total-corrected counts'!F79),"")</f>
        <v>20.704930889915399</v>
      </c>
      <c r="G79">
        <f>IFERROR(IF(OR(HLOOKUP($A79,'Z-scores'!$C$2:$SK$20,5,FALSE)&gt;3,HLOOKUP($A79,'Z-scores'!$C$2:$SK$20,5,FALSE)&lt;-3),"",'Total-corrected counts'!G79),"")</f>
        <v>31.449425782677626</v>
      </c>
      <c r="H79">
        <f>IFERROR(IF(OR(HLOOKUP($A79,'Z-scores'!$C$2:$SK$20,5,FALSE)&gt;3,HLOOKUP($A79,'Z-scores'!$C$2:$SK$20,5,FALSE)&lt;-3),"",'Total-corrected counts'!H79),"")</f>
        <v>7.0508335544886487</v>
      </c>
      <c r="I79">
        <f>IFERROR(IF(OR(HLOOKUP($A79,'Z-scores'!$C$2:$SK$20,5,FALSE)&gt;3,HLOOKUP($A79,'Z-scores'!$C$2:$SK$20,5,FALSE)&lt;-3),"",'Total-corrected counts'!I79),"")</f>
        <v>88.563452185133514</v>
      </c>
      <c r="J79">
        <f>IFERROR(IF(OR(HLOOKUP($A79,'Z-scores'!$C$2:$SK$20,5,FALSE)&gt;3,HLOOKUP($A79,'Z-scores'!$C$2:$SK$20,5,FALSE)&lt;-3),"",'Total-corrected counts'!J79),"")</f>
        <v>23.736744240621739</v>
      </c>
      <c r="K79">
        <f>IFERROR(IF(OR(HLOOKUP($A79,'Z-scores'!$C$2:$SK$20,5,FALSE)&gt;3,HLOOKUP($A79,'Z-scores'!$C$2:$SK$20,5,FALSE)&lt;-3),"",'Total-corrected counts'!K79),"")</f>
        <v>39.022845430474064</v>
      </c>
      <c r="L79">
        <f>IFERROR(IF(OR(HLOOKUP($A79,'Z-scores'!$C$2:$SK$20,5,FALSE)&gt;3,HLOOKUP($A79,'Z-scores'!$C$2:$SK$20,5,FALSE)&lt;-3),"",'Total-corrected counts'!L79),"")</f>
        <v>29.88146453772255</v>
      </c>
      <c r="M79">
        <f>IFERROR(IF(OR(HLOOKUP($A79,'Z-scores'!$C$2:$SK$20,5,FALSE)&gt;3,HLOOKUP($A79,'Z-scores'!$C$2:$SK$20,5,FALSE)&lt;-3),"",'Total-corrected counts'!M79),"")</f>
        <v>30.083892202654098</v>
      </c>
      <c r="N79">
        <f>IFERROR(IF(OR(HLOOKUP($A79,'Z-scores'!$C$2:$SK$20,5,FALSE)&gt;3,HLOOKUP($A79,'Z-scores'!$C$2:$SK$20,5,FALSE)&lt;-3),"",'Total-corrected counts'!N79),"")</f>
        <v>27.054698941017463</v>
      </c>
      <c r="O79">
        <f>IFERROR(IF(OR(HLOOKUP($A79,'Z-scores'!$C$2:$SK$20,5,FALSE)&gt;3,HLOOKUP($A79,'Z-scores'!$C$2:$SK$20,5,FALSE)&lt;-3),"",'Total-corrected counts'!O79),"")</f>
        <v>76.488048659502851</v>
      </c>
      <c r="P79">
        <f>IFERROR(IF(OR(HLOOKUP($A79,'Z-scores'!$C$2:$SK$20,5,FALSE)&gt;3,HLOOKUP($A79,'Z-scores'!$C$2:$SK$20,5,FALSE)&lt;-3),"",'Total-corrected counts'!P79),"")</f>
        <v>18.726470610190326</v>
      </c>
      <c r="Q79">
        <f>IFERROR(IF(OR(HLOOKUP($A79,'Z-scores'!$C$2:$SK$20,5,FALSE)&gt;3,HLOOKUP($A79,'Z-scores'!$C$2:$SK$20,5,FALSE)&lt;-3),"",'Total-corrected counts'!Q79),"")</f>
        <v>34.714855742310142</v>
      </c>
      <c r="R79">
        <f>IFERROR(IF(OR(HLOOKUP($A79,'Z-scores'!$C$2:$SK$20,5,FALSE)&gt;3,HLOOKUP($A79,'Z-scores'!$C$2:$SK$20,5,FALSE)&lt;-3),"",'Total-corrected counts'!R79),"")</f>
        <v>12.946655772508617</v>
      </c>
      <c r="S79">
        <f>IFERROR(IF(OR(HLOOKUP($A79,'Z-scores'!$C$2:$SK$20,5,FALSE)&gt;3,HLOOKUP($A79,'Z-scores'!$C$2:$SK$20,5,FALSE)&lt;-3),"",'Total-corrected counts'!S79),"")</f>
        <v>23.389263359934777</v>
      </c>
      <c r="T79">
        <f>IFERROR(IF(OR(HLOOKUP($A79,'Z-scores'!$C$2:$SK$20,5,FALSE)&gt;3,HLOOKUP($A79,'Z-scores'!$C$2:$SK$20,5,FALSE)&lt;-3),"",'Total-corrected counts'!T79),"")</f>
        <v>29.290242342454878</v>
      </c>
      <c r="U79">
        <f t="shared" si="4"/>
        <v>1</v>
      </c>
      <c r="V79">
        <f>SUMIFS(Tabel132[Cluster],Tabel132[ID],'Total-corrected counts Z&lt;3'!A79)</f>
        <v>0</v>
      </c>
      <c r="W79">
        <f t="shared" si="5"/>
        <v>0.98051054895724743</v>
      </c>
      <c r="X79">
        <f t="shared" si="6"/>
        <v>32.310693418196152</v>
      </c>
      <c r="Y79">
        <f t="shared" si="7"/>
        <v>32.592589414483598</v>
      </c>
    </row>
    <row r="80" spans="1:25" x14ac:dyDescent="0.25">
      <c r="A80">
        <v>82</v>
      </c>
      <c r="B80" t="s">
        <v>552</v>
      </c>
      <c r="C80">
        <v>85000</v>
      </c>
      <c r="D80">
        <v>612</v>
      </c>
      <c r="E80" t="str">
        <f>IFERROR(IF(OR(HLOOKUP($A80,'Z-scores'!$C$2:$SK$20,5,FALSE)&gt;3,HLOOKUP($A80,'Z-scores'!$C$2:$SK$20,5,FALSE)&lt;-3),"",'Total-corrected counts'!E80),"")</f>
        <v/>
      </c>
      <c r="F80" t="str">
        <f>IFERROR(IF(OR(HLOOKUP($A80,'Z-scores'!$C$2:$SK$20,5,FALSE)&gt;3,HLOOKUP($A80,'Z-scores'!$C$2:$SK$20,5,FALSE)&lt;-3),"",'Total-corrected counts'!F80),"")</f>
        <v/>
      </c>
      <c r="G80" t="str">
        <f>IFERROR(IF(OR(HLOOKUP($A80,'Z-scores'!$C$2:$SK$20,5,FALSE)&gt;3,HLOOKUP($A80,'Z-scores'!$C$2:$SK$20,5,FALSE)&lt;-3),"",'Total-corrected counts'!G80),"")</f>
        <v/>
      </c>
      <c r="H80" t="str">
        <f>IFERROR(IF(OR(HLOOKUP($A80,'Z-scores'!$C$2:$SK$20,5,FALSE)&gt;3,HLOOKUP($A80,'Z-scores'!$C$2:$SK$20,5,FALSE)&lt;-3),"",'Total-corrected counts'!H80),"")</f>
        <v/>
      </c>
      <c r="I80" t="str">
        <f>IFERROR(IF(OR(HLOOKUP($A80,'Z-scores'!$C$2:$SK$20,5,FALSE)&gt;3,HLOOKUP($A80,'Z-scores'!$C$2:$SK$20,5,FALSE)&lt;-3),"",'Total-corrected counts'!I80),"")</f>
        <v/>
      </c>
      <c r="J80" t="str">
        <f>IFERROR(IF(OR(HLOOKUP($A80,'Z-scores'!$C$2:$SK$20,5,FALSE)&gt;3,HLOOKUP($A80,'Z-scores'!$C$2:$SK$20,5,FALSE)&lt;-3),"",'Total-corrected counts'!J80),"")</f>
        <v/>
      </c>
      <c r="K80" t="str">
        <f>IFERROR(IF(OR(HLOOKUP($A80,'Z-scores'!$C$2:$SK$20,5,FALSE)&gt;3,HLOOKUP($A80,'Z-scores'!$C$2:$SK$20,5,FALSE)&lt;-3),"",'Total-corrected counts'!K80),"")</f>
        <v/>
      </c>
      <c r="L80" t="str">
        <f>IFERROR(IF(OR(HLOOKUP($A80,'Z-scores'!$C$2:$SK$20,5,FALSE)&gt;3,HLOOKUP($A80,'Z-scores'!$C$2:$SK$20,5,FALSE)&lt;-3),"",'Total-corrected counts'!L80),"")</f>
        <v/>
      </c>
      <c r="M80" t="str">
        <f>IFERROR(IF(OR(HLOOKUP($A80,'Z-scores'!$C$2:$SK$20,5,FALSE)&gt;3,HLOOKUP($A80,'Z-scores'!$C$2:$SK$20,5,FALSE)&lt;-3),"",'Total-corrected counts'!M80),"")</f>
        <v/>
      </c>
      <c r="N80" t="str">
        <f>IFERROR(IF(OR(HLOOKUP($A80,'Z-scores'!$C$2:$SK$20,5,FALSE)&gt;3,HLOOKUP($A80,'Z-scores'!$C$2:$SK$20,5,FALSE)&lt;-3),"",'Total-corrected counts'!N80),"")</f>
        <v/>
      </c>
      <c r="O80" t="str">
        <f>IFERROR(IF(OR(HLOOKUP($A80,'Z-scores'!$C$2:$SK$20,5,FALSE)&gt;3,HLOOKUP($A80,'Z-scores'!$C$2:$SK$20,5,FALSE)&lt;-3),"",'Total-corrected counts'!O80),"")</f>
        <v/>
      </c>
      <c r="P80" t="str">
        <f>IFERROR(IF(OR(HLOOKUP($A80,'Z-scores'!$C$2:$SK$20,5,FALSE)&gt;3,HLOOKUP($A80,'Z-scores'!$C$2:$SK$20,5,FALSE)&lt;-3),"",'Total-corrected counts'!P80),"")</f>
        <v/>
      </c>
      <c r="Q80" t="str">
        <f>IFERROR(IF(OR(HLOOKUP($A80,'Z-scores'!$C$2:$SK$20,5,FALSE)&gt;3,HLOOKUP($A80,'Z-scores'!$C$2:$SK$20,5,FALSE)&lt;-3),"",'Total-corrected counts'!Q80),"")</f>
        <v/>
      </c>
      <c r="R80" t="str">
        <f>IFERROR(IF(OR(HLOOKUP($A80,'Z-scores'!$C$2:$SK$20,5,FALSE)&gt;3,HLOOKUP($A80,'Z-scores'!$C$2:$SK$20,5,FALSE)&lt;-3),"",'Total-corrected counts'!R80),"")</f>
        <v/>
      </c>
      <c r="S80" t="str">
        <f>IFERROR(IF(OR(HLOOKUP($A80,'Z-scores'!$C$2:$SK$20,5,FALSE)&gt;3,HLOOKUP($A80,'Z-scores'!$C$2:$SK$20,5,FALSE)&lt;-3),"",'Total-corrected counts'!S80),"")</f>
        <v/>
      </c>
      <c r="T80" t="str">
        <f>IFERROR(IF(OR(HLOOKUP($A80,'Z-scores'!$C$2:$SK$20,5,FALSE)&gt;3,HLOOKUP($A80,'Z-scores'!$C$2:$SK$20,5,FALSE)&lt;-3),"",'Total-corrected counts'!T80),"")</f>
        <v/>
      </c>
      <c r="U80">
        <f t="shared" si="4"/>
        <v>0</v>
      </c>
      <c r="V80">
        <f>SUMIFS(Tabel132[Cluster],Tabel132[ID],'Total-corrected counts Z&lt;3'!A80)</f>
        <v>93</v>
      </c>
      <c r="W80" t="str">
        <f t="shared" si="5"/>
        <v/>
      </c>
      <c r="X80" t="str">
        <f t="shared" si="6"/>
        <v/>
      </c>
      <c r="Y80" t="str">
        <f t="shared" si="7"/>
        <v/>
      </c>
    </row>
    <row r="81" spans="1:25" x14ac:dyDescent="0.25">
      <c r="A81">
        <v>83</v>
      </c>
      <c r="B81" t="s">
        <v>553</v>
      </c>
      <c r="C81">
        <v>93500</v>
      </c>
      <c r="D81">
        <v>370</v>
      </c>
      <c r="E81" t="str">
        <f>IFERROR(IF(OR(HLOOKUP($A81,'Z-scores'!$C$2:$SK$20,5,FALSE)&gt;3,HLOOKUP($A81,'Z-scores'!$C$2:$SK$20,5,FALSE)&lt;-3),"",'Total-corrected counts'!E81),"")</f>
        <v/>
      </c>
      <c r="F81" t="str">
        <f>IFERROR(IF(OR(HLOOKUP($A81,'Z-scores'!$C$2:$SK$20,5,FALSE)&gt;3,HLOOKUP($A81,'Z-scores'!$C$2:$SK$20,5,FALSE)&lt;-3),"",'Total-corrected counts'!F81),"")</f>
        <v/>
      </c>
      <c r="G81" t="str">
        <f>IFERROR(IF(OR(HLOOKUP($A81,'Z-scores'!$C$2:$SK$20,5,FALSE)&gt;3,HLOOKUP($A81,'Z-scores'!$C$2:$SK$20,5,FALSE)&lt;-3),"",'Total-corrected counts'!G81),"")</f>
        <v/>
      </c>
      <c r="H81" t="str">
        <f>IFERROR(IF(OR(HLOOKUP($A81,'Z-scores'!$C$2:$SK$20,5,FALSE)&gt;3,HLOOKUP($A81,'Z-scores'!$C$2:$SK$20,5,FALSE)&lt;-3),"",'Total-corrected counts'!H81),"")</f>
        <v/>
      </c>
      <c r="I81" t="str">
        <f>IFERROR(IF(OR(HLOOKUP($A81,'Z-scores'!$C$2:$SK$20,5,FALSE)&gt;3,HLOOKUP($A81,'Z-scores'!$C$2:$SK$20,5,FALSE)&lt;-3),"",'Total-corrected counts'!I81),"")</f>
        <v/>
      </c>
      <c r="J81" t="str">
        <f>IFERROR(IF(OR(HLOOKUP($A81,'Z-scores'!$C$2:$SK$20,5,FALSE)&gt;3,HLOOKUP($A81,'Z-scores'!$C$2:$SK$20,5,FALSE)&lt;-3),"",'Total-corrected counts'!J81),"")</f>
        <v/>
      </c>
      <c r="K81" t="str">
        <f>IFERROR(IF(OR(HLOOKUP($A81,'Z-scores'!$C$2:$SK$20,5,FALSE)&gt;3,HLOOKUP($A81,'Z-scores'!$C$2:$SK$20,5,FALSE)&lt;-3),"",'Total-corrected counts'!K81),"")</f>
        <v/>
      </c>
      <c r="L81" t="str">
        <f>IFERROR(IF(OR(HLOOKUP($A81,'Z-scores'!$C$2:$SK$20,5,FALSE)&gt;3,HLOOKUP($A81,'Z-scores'!$C$2:$SK$20,5,FALSE)&lt;-3),"",'Total-corrected counts'!L81),"")</f>
        <v/>
      </c>
      <c r="M81" t="str">
        <f>IFERROR(IF(OR(HLOOKUP($A81,'Z-scores'!$C$2:$SK$20,5,FALSE)&gt;3,HLOOKUP($A81,'Z-scores'!$C$2:$SK$20,5,FALSE)&lt;-3),"",'Total-corrected counts'!M81),"")</f>
        <v/>
      </c>
      <c r="N81" t="str">
        <f>IFERROR(IF(OR(HLOOKUP($A81,'Z-scores'!$C$2:$SK$20,5,FALSE)&gt;3,HLOOKUP($A81,'Z-scores'!$C$2:$SK$20,5,FALSE)&lt;-3),"",'Total-corrected counts'!N81),"")</f>
        <v/>
      </c>
      <c r="O81" t="str">
        <f>IFERROR(IF(OR(HLOOKUP($A81,'Z-scores'!$C$2:$SK$20,5,FALSE)&gt;3,HLOOKUP($A81,'Z-scores'!$C$2:$SK$20,5,FALSE)&lt;-3),"",'Total-corrected counts'!O81),"")</f>
        <v/>
      </c>
      <c r="P81" t="str">
        <f>IFERROR(IF(OR(HLOOKUP($A81,'Z-scores'!$C$2:$SK$20,5,FALSE)&gt;3,HLOOKUP($A81,'Z-scores'!$C$2:$SK$20,5,FALSE)&lt;-3),"",'Total-corrected counts'!P81),"")</f>
        <v/>
      </c>
      <c r="Q81" t="str">
        <f>IFERROR(IF(OR(HLOOKUP($A81,'Z-scores'!$C$2:$SK$20,5,FALSE)&gt;3,HLOOKUP($A81,'Z-scores'!$C$2:$SK$20,5,FALSE)&lt;-3),"",'Total-corrected counts'!Q81),"")</f>
        <v/>
      </c>
      <c r="R81" t="str">
        <f>IFERROR(IF(OR(HLOOKUP($A81,'Z-scores'!$C$2:$SK$20,5,FALSE)&gt;3,HLOOKUP($A81,'Z-scores'!$C$2:$SK$20,5,FALSE)&lt;-3),"",'Total-corrected counts'!R81),"")</f>
        <v/>
      </c>
      <c r="S81" t="str">
        <f>IFERROR(IF(OR(HLOOKUP($A81,'Z-scores'!$C$2:$SK$20,5,FALSE)&gt;3,HLOOKUP($A81,'Z-scores'!$C$2:$SK$20,5,FALSE)&lt;-3),"",'Total-corrected counts'!S81),"")</f>
        <v/>
      </c>
      <c r="T81" t="str">
        <f>IFERROR(IF(OR(HLOOKUP($A81,'Z-scores'!$C$2:$SK$20,5,FALSE)&gt;3,HLOOKUP($A81,'Z-scores'!$C$2:$SK$20,5,FALSE)&lt;-3),"",'Total-corrected counts'!T81),"")</f>
        <v/>
      </c>
      <c r="U81">
        <f t="shared" si="4"/>
        <v>0</v>
      </c>
      <c r="V81">
        <f>SUMIFS(Tabel132[Cluster],Tabel132[ID],'Total-corrected counts Z&lt;3'!A81)</f>
        <v>96</v>
      </c>
      <c r="W81" t="str">
        <f t="shared" si="5"/>
        <v/>
      </c>
      <c r="X81" t="str">
        <f t="shared" si="6"/>
        <v/>
      </c>
      <c r="Y81" t="str">
        <f t="shared" si="7"/>
        <v/>
      </c>
    </row>
    <row r="82" spans="1:25" x14ac:dyDescent="0.25">
      <c r="A82">
        <v>84</v>
      </c>
      <c r="B82" t="s">
        <v>39</v>
      </c>
      <c r="C82">
        <v>20600</v>
      </c>
      <c r="D82">
        <v>972</v>
      </c>
      <c r="E82">
        <f>IFERROR(IF(OR(HLOOKUP($A82,'Z-scores'!$C$2:$SK$20,5,FALSE)&gt;3,HLOOKUP($A82,'Z-scores'!$C$2:$SK$20,5,FALSE)&lt;-3),"",'Total-corrected counts'!E82),"")</f>
        <v>18.256176012326016</v>
      </c>
      <c r="F82">
        <f>IFERROR(IF(OR(HLOOKUP($A82,'Z-scores'!$C$2:$SK$20,5,FALSE)&gt;3,HLOOKUP($A82,'Z-scores'!$C$2:$SK$20,5,FALSE)&lt;-3),"",'Total-corrected counts'!F82),"")</f>
        <v>12.092435121795516</v>
      </c>
      <c r="G82">
        <f>IFERROR(IF(OR(HLOOKUP($A82,'Z-scores'!$C$2:$SK$20,5,FALSE)&gt;3,HLOOKUP($A82,'Z-scores'!$C$2:$SK$20,5,FALSE)&lt;-3),"",'Total-corrected counts'!G82),"")</f>
        <v>5.7523389952548163</v>
      </c>
      <c r="H82">
        <f>IFERROR(IF(OR(HLOOKUP($A82,'Z-scores'!$C$2:$SK$20,5,FALSE)&gt;3,HLOOKUP($A82,'Z-scores'!$C$2:$SK$20,5,FALSE)&lt;-3),"",'Total-corrected counts'!H82),"")</f>
        <v>8.8482231175661656</v>
      </c>
      <c r="I82">
        <f>IFERROR(IF(OR(HLOOKUP($A82,'Z-scores'!$C$2:$SK$20,5,FALSE)&gt;3,HLOOKUP($A82,'Z-scores'!$C$2:$SK$20,5,FALSE)&lt;-3),"",'Total-corrected counts'!I82),"")</f>
        <v>7.7207431946882181</v>
      </c>
      <c r="J82">
        <f>IFERROR(IF(OR(HLOOKUP($A82,'Z-scores'!$C$2:$SK$20,5,FALSE)&gt;3,HLOOKUP($A82,'Z-scores'!$C$2:$SK$20,5,FALSE)&lt;-3),"",'Total-corrected counts'!J82),"")</f>
        <v>6.9923120486875643</v>
      </c>
      <c r="K82">
        <f>IFERROR(IF(OR(HLOOKUP($A82,'Z-scores'!$C$2:$SK$20,5,FALSE)&gt;3,HLOOKUP($A82,'Z-scores'!$C$2:$SK$20,5,FALSE)&lt;-3),"",'Total-corrected counts'!K82),"")</f>
        <v>14.016321096909079</v>
      </c>
      <c r="L82">
        <f>IFERROR(IF(OR(HLOOKUP($A82,'Z-scores'!$C$2:$SK$20,5,FALSE)&gt;3,HLOOKUP($A82,'Z-scores'!$C$2:$SK$20,5,FALSE)&lt;-3),"",'Total-corrected counts'!L82),"")</f>
        <v>3.0729406210189141</v>
      </c>
      <c r="M82">
        <f>IFERROR(IF(OR(HLOOKUP($A82,'Z-scores'!$C$2:$SK$20,5,FALSE)&gt;3,HLOOKUP($A82,'Z-scores'!$C$2:$SK$20,5,FALSE)&lt;-3),"",'Total-corrected counts'!M82),"")</f>
        <v>9.3687156505290048</v>
      </c>
      <c r="N82">
        <f>IFERROR(IF(OR(HLOOKUP($A82,'Z-scores'!$C$2:$SK$20,5,FALSE)&gt;3,HLOOKUP($A82,'Z-scores'!$C$2:$SK$20,5,FALSE)&lt;-3),"",'Total-corrected counts'!N82),"")</f>
        <v>2.7282049352286517</v>
      </c>
      <c r="O82">
        <f>IFERROR(IF(OR(HLOOKUP($A82,'Z-scores'!$C$2:$SK$20,5,FALSE)&gt;3,HLOOKUP($A82,'Z-scores'!$C$2:$SK$20,5,FALSE)&lt;-3),"",'Total-corrected counts'!O82),"")</f>
        <v>4.7525953591679997</v>
      </c>
      <c r="P82">
        <f>IFERROR(IF(OR(HLOOKUP($A82,'Z-scores'!$C$2:$SK$20,5,FALSE)&gt;3,HLOOKUP($A82,'Z-scores'!$C$2:$SK$20,5,FALSE)&lt;-3),"",'Total-corrected counts'!P82),"")</f>
        <v>6.3698863622225925</v>
      </c>
      <c r="Q82">
        <f>IFERROR(IF(OR(HLOOKUP($A82,'Z-scores'!$C$2:$SK$20,5,FALSE)&gt;3,HLOOKUP($A82,'Z-scores'!$C$2:$SK$20,5,FALSE)&lt;-3),"",'Total-corrected counts'!Q82),"")</f>
        <v>7.41795901291957</v>
      </c>
      <c r="R82">
        <f>IFERROR(IF(OR(HLOOKUP($A82,'Z-scores'!$C$2:$SK$20,5,FALSE)&gt;3,HLOOKUP($A82,'Z-scores'!$C$2:$SK$20,5,FALSE)&lt;-3),"",'Total-corrected counts'!R82),"")</f>
        <v>8.4376657811311606</v>
      </c>
      <c r="S82">
        <f>IFERROR(IF(OR(HLOOKUP($A82,'Z-scores'!$C$2:$SK$20,5,FALSE)&gt;3,HLOOKUP($A82,'Z-scores'!$C$2:$SK$20,5,FALSE)&lt;-3),"",'Total-corrected counts'!S82),"")</f>
        <v>3.7311848351965669</v>
      </c>
      <c r="T82">
        <f>IFERROR(IF(OR(HLOOKUP($A82,'Z-scores'!$C$2:$SK$20,5,FALSE)&gt;3,HLOOKUP($A82,'Z-scores'!$C$2:$SK$20,5,FALSE)&lt;-3),"",'Total-corrected counts'!T82),"")</f>
        <v>3.6314166688851071</v>
      </c>
      <c r="U82">
        <f t="shared" si="4"/>
        <v>1</v>
      </c>
      <c r="V82">
        <f>SUMIFS(Tabel132[Cluster],Tabel132[ID],'Total-corrected counts Z&lt;3'!A82)</f>
        <v>25</v>
      </c>
      <c r="W82">
        <f t="shared" si="5"/>
        <v>0.1540510087844649</v>
      </c>
      <c r="X82">
        <f t="shared" si="6"/>
        <v>8.8848410794003954</v>
      </c>
      <c r="Y82">
        <f t="shared" si="7"/>
        <v>5.7234513365871669</v>
      </c>
    </row>
    <row r="83" spans="1:25" x14ac:dyDescent="0.25">
      <c r="A83">
        <v>85</v>
      </c>
      <c r="B83" t="s">
        <v>554</v>
      </c>
      <c r="C83">
        <v>104700</v>
      </c>
      <c r="D83">
        <v>812</v>
      </c>
      <c r="E83" t="str">
        <f>IFERROR(IF(OR(HLOOKUP($A83,'Z-scores'!$C$2:$SK$20,5,FALSE)&gt;3,HLOOKUP($A83,'Z-scores'!$C$2:$SK$20,5,FALSE)&lt;-3),"",'Total-corrected counts'!E83),"")</f>
        <v/>
      </c>
      <c r="F83" t="str">
        <f>IFERROR(IF(OR(HLOOKUP($A83,'Z-scores'!$C$2:$SK$20,5,FALSE)&gt;3,HLOOKUP($A83,'Z-scores'!$C$2:$SK$20,5,FALSE)&lt;-3),"",'Total-corrected counts'!F83),"")</f>
        <v/>
      </c>
      <c r="G83" t="str">
        <f>IFERROR(IF(OR(HLOOKUP($A83,'Z-scores'!$C$2:$SK$20,5,FALSE)&gt;3,HLOOKUP($A83,'Z-scores'!$C$2:$SK$20,5,FALSE)&lt;-3),"",'Total-corrected counts'!G83),"")</f>
        <v/>
      </c>
      <c r="H83" t="str">
        <f>IFERROR(IF(OR(HLOOKUP($A83,'Z-scores'!$C$2:$SK$20,5,FALSE)&gt;3,HLOOKUP($A83,'Z-scores'!$C$2:$SK$20,5,FALSE)&lt;-3),"",'Total-corrected counts'!H83),"")</f>
        <v/>
      </c>
      <c r="I83" t="str">
        <f>IFERROR(IF(OR(HLOOKUP($A83,'Z-scores'!$C$2:$SK$20,5,FALSE)&gt;3,HLOOKUP($A83,'Z-scores'!$C$2:$SK$20,5,FALSE)&lt;-3),"",'Total-corrected counts'!I83),"")</f>
        <v/>
      </c>
      <c r="J83" t="str">
        <f>IFERROR(IF(OR(HLOOKUP($A83,'Z-scores'!$C$2:$SK$20,5,FALSE)&gt;3,HLOOKUP($A83,'Z-scores'!$C$2:$SK$20,5,FALSE)&lt;-3),"",'Total-corrected counts'!J83),"")</f>
        <v/>
      </c>
      <c r="K83" t="str">
        <f>IFERROR(IF(OR(HLOOKUP($A83,'Z-scores'!$C$2:$SK$20,5,FALSE)&gt;3,HLOOKUP($A83,'Z-scores'!$C$2:$SK$20,5,FALSE)&lt;-3),"",'Total-corrected counts'!K83),"")</f>
        <v/>
      </c>
      <c r="L83" t="str">
        <f>IFERROR(IF(OR(HLOOKUP($A83,'Z-scores'!$C$2:$SK$20,5,FALSE)&gt;3,HLOOKUP($A83,'Z-scores'!$C$2:$SK$20,5,FALSE)&lt;-3),"",'Total-corrected counts'!L83),"")</f>
        <v/>
      </c>
      <c r="M83" t="str">
        <f>IFERROR(IF(OR(HLOOKUP($A83,'Z-scores'!$C$2:$SK$20,5,FALSE)&gt;3,HLOOKUP($A83,'Z-scores'!$C$2:$SK$20,5,FALSE)&lt;-3),"",'Total-corrected counts'!M83),"")</f>
        <v/>
      </c>
      <c r="N83" t="str">
        <f>IFERROR(IF(OR(HLOOKUP($A83,'Z-scores'!$C$2:$SK$20,5,FALSE)&gt;3,HLOOKUP($A83,'Z-scores'!$C$2:$SK$20,5,FALSE)&lt;-3),"",'Total-corrected counts'!N83),"")</f>
        <v/>
      </c>
      <c r="O83" t="str">
        <f>IFERROR(IF(OR(HLOOKUP($A83,'Z-scores'!$C$2:$SK$20,5,FALSE)&gt;3,HLOOKUP($A83,'Z-scores'!$C$2:$SK$20,5,FALSE)&lt;-3),"",'Total-corrected counts'!O83),"")</f>
        <v/>
      </c>
      <c r="P83" t="str">
        <f>IFERROR(IF(OR(HLOOKUP($A83,'Z-scores'!$C$2:$SK$20,5,FALSE)&gt;3,HLOOKUP($A83,'Z-scores'!$C$2:$SK$20,5,FALSE)&lt;-3),"",'Total-corrected counts'!P83),"")</f>
        <v/>
      </c>
      <c r="Q83" t="str">
        <f>IFERROR(IF(OR(HLOOKUP($A83,'Z-scores'!$C$2:$SK$20,5,FALSE)&gt;3,HLOOKUP($A83,'Z-scores'!$C$2:$SK$20,5,FALSE)&lt;-3),"",'Total-corrected counts'!Q83),"")</f>
        <v/>
      </c>
      <c r="R83" t="str">
        <f>IFERROR(IF(OR(HLOOKUP($A83,'Z-scores'!$C$2:$SK$20,5,FALSE)&gt;3,HLOOKUP($A83,'Z-scores'!$C$2:$SK$20,5,FALSE)&lt;-3),"",'Total-corrected counts'!R83),"")</f>
        <v/>
      </c>
      <c r="S83" t="str">
        <f>IFERROR(IF(OR(HLOOKUP($A83,'Z-scores'!$C$2:$SK$20,5,FALSE)&gt;3,HLOOKUP($A83,'Z-scores'!$C$2:$SK$20,5,FALSE)&lt;-3),"",'Total-corrected counts'!S83),"")</f>
        <v/>
      </c>
      <c r="T83" t="str">
        <f>IFERROR(IF(OR(HLOOKUP($A83,'Z-scores'!$C$2:$SK$20,5,FALSE)&gt;3,HLOOKUP($A83,'Z-scores'!$C$2:$SK$20,5,FALSE)&lt;-3),"",'Total-corrected counts'!T83),"")</f>
        <v/>
      </c>
      <c r="U83">
        <f t="shared" si="4"/>
        <v>0</v>
      </c>
      <c r="V83">
        <f>SUMIFS(Tabel132[Cluster],Tabel132[ID],'Total-corrected counts Z&lt;3'!A83)</f>
        <v>0</v>
      </c>
      <c r="W83" t="str">
        <f t="shared" si="5"/>
        <v/>
      </c>
      <c r="X83" t="str">
        <f t="shared" si="6"/>
        <v/>
      </c>
      <c r="Y83" t="str">
        <f t="shared" si="7"/>
        <v/>
      </c>
    </row>
    <row r="84" spans="1:25" x14ac:dyDescent="0.25">
      <c r="A84">
        <v>86</v>
      </c>
      <c r="B84" t="s">
        <v>555</v>
      </c>
      <c r="C84">
        <v>108300</v>
      </c>
      <c r="D84">
        <v>896</v>
      </c>
      <c r="E84" t="str">
        <f>IFERROR(IF(OR(HLOOKUP($A84,'Z-scores'!$C$2:$SK$20,5,FALSE)&gt;3,HLOOKUP($A84,'Z-scores'!$C$2:$SK$20,5,FALSE)&lt;-3),"",'Total-corrected counts'!E84),"")</f>
        <v/>
      </c>
      <c r="F84" t="str">
        <f>IFERROR(IF(OR(HLOOKUP($A84,'Z-scores'!$C$2:$SK$20,5,FALSE)&gt;3,HLOOKUP($A84,'Z-scores'!$C$2:$SK$20,5,FALSE)&lt;-3),"",'Total-corrected counts'!F84),"")</f>
        <v/>
      </c>
      <c r="G84" t="str">
        <f>IFERROR(IF(OR(HLOOKUP($A84,'Z-scores'!$C$2:$SK$20,5,FALSE)&gt;3,HLOOKUP($A84,'Z-scores'!$C$2:$SK$20,5,FALSE)&lt;-3),"",'Total-corrected counts'!G84),"")</f>
        <v/>
      </c>
      <c r="H84" t="str">
        <f>IFERROR(IF(OR(HLOOKUP($A84,'Z-scores'!$C$2:$SK$20,5,FALSE)&gt;3,HLOOKUP($A84,'Z-scores'!$C$2:$SK$20,5,FALSE)&lt;-3),"",'Total-corrected counts'!H84),"")</f>
        <v/>
      </c>
      <c r="I84" t="str">
        <f>IFERROR(IF(OR(HLOOKUP($A84,'Z-scores'!$C$2:$SK$20,5,FALSE)&gt;3,HLOOKUP($A84,'Z-scores'!$C$2:$SK$20,5,FALSE)&lt;-3),"",'Total-corrected counts'!I84),"")</f>
        <v/>
      </c>
      <c r="J84" t="str">
        <f>IFERROR(IF(OR(HLOOKUP($A84,'Z-scores'!$C$2:$SK$20,5,FALSE)&gt;3,HLOOKUP($A84,'Z-scores'!$C$2:$SK$20,5,FALSE)&lt;-3),"",'Total-corrected counts'!J84),"")</f>
        <v/>
      </c>
      <c r="K84" t="str">
        <f>IFERROR(IF(OR(HLOOKUP($A84,'Z-scores'!$C$2:$SK$20,5,FALSE)&gt;3,HLOOKUP($A84,'Z-scores'!$C$2:$SK$20,5,FALSE)&lt;-3),"",'Total-corrected counts'!K84),"")</f>
        <v/>
      </c>
      <c r="L84" t="str">
        <f>IFERROR(IF(OR(HLOOKUP($A84,'Z-scores'!$C$2:$SK$20,5,FALSE)&gt;3,HLOOKUP($A84,'Z-scores'!$C$2:$SK$20,5,FALSE)&lt;-3),"",'Total-corrected counts'!L84),"")</f>
        <v/>
      </c>
      <c r="M84" t="str">
        <f>IFERROR(IF(OR(HLOOKUP($A84,'Z-scores'!$C$2:$SK$20,5,FALSE)&gt;3,HLOOKUP($A84,'Z-scores'!$C$2:$SK$20,5,FALSE)&lt;-3),"",'Total-corrected counts'!M84),"")</f>
        <v/>
      </c>
      <c r="N84" t="str">
        <f>IFERROR(IF(OR(HLOOKUP($A84,'Z-scores'!$C$2:$SK$20,5,FALSE)&gt;3,HLOOKUP($A84,'Z-scores'!$C$2:$SK$20,5,FALSE)&lt;-3),"",'Total-corrected counts'!N84),"")</f>
        <v/>
      </c>
      <c r="O84" t="str">
        <f>IFERROR(IF(OR(HLOOKUP($A84,'Z-scores'!$C$2:$SK$20,5,FALSE)&gt;3,HLOOKUP($A84,'Z-scores'!$C$2:$SK$20,5,FALSE)&lt;-3),"",'Total-corrected counts'!O84),"")</f>
        <v/>
      </c>
      <c r="P84" t="str">
        <f>IFERROR(IF(OR(HLOOKUP($A84,'Z-scores'!$C$2:$SK$20,5,FALSE)&gt;3,HLOOKUP($A84,'Z-scores'!$C$2:$SK$20,5,FALSE)&lt;-3),"",'Total-corrected counts'!P84),"")</f>
        <v/>
      </c>
      <c r="Q84" t="str">
        <f>IFERROR(IF(OR(HLOOKUP($A84,'Z-scores'!$C$2:$SK$20,5,FALSE)&gt;3,HLOOKUP($A84,'Z-scores'!$C$2:$SK$20,5,FALSE)&lt;-3),"",'Total-corrected counts'!Q84),"")</f>
        <v/>
      </c>
      <c r="R84" t="str">
        <f>IFERROR(IF(OR(HLOOKUP($A84,'Z-scores'!$C$2:$SK$20,5,FALSE)&gt;3,HLOOKUP($A84,'Z-scores'!$C$2:$SK$20,5,FALSE)&lt;-3),"",'Total-corrected counts'!R84),"")</f>
        <v/>
      </c>
      <c r="S84" t="str">
        <f>IFERROR(IF(OR(HLOOKUP($A84,'Z-scores'!$C$2:$SK$20,5,FALSE)&gt;3,HLOOKUP($A84,'Z-scores'!$C$2:$SK$20,5,FALSE)&lt;-3),"",'Total-corrected counts'!S84),"")</f>
        <v/>
      </c>
      <c r="T84" t="str">
        <f>IFERROR(IF(OR(HLOOKUP($A84,'Z-scores'!$C$2:$SK$20,5,FALSE)&gt;3,HLOOKUP($A84,'Z-scores'!$C$2:$SK$20,5,FALSE)&lt;-3),"",'Total-corrected counts'!T84),"")</f>
        <v/>
      </c>
      <c r="U84">
        <f t="shared" si="4"/>
        <v>0</v>
      </c>
      <c r="V84">
        <f>SUMIFS(Tabel132[Cluster],Tabel132[ID],'Total-corrected counts Z&lt;3'!A84)</f>
        <v>0</v>
      </c>
      <c r="W84" t="str">
        <f t="shared" si="5"/>
        <v/>
      </c>
      <c r="X84" t="str">
        <f t="shared" si="6"/>
        <v/>
      </c>
      <c r="Y84" t="str">
        <f t="shared" si="7"/>
        <v/>
      </c>
    </row>
    <row r="85" spans="1:25" x14ac:dyDescent="0.25">
      <c r="A85">
        <v>87</v>
      </c>
      <c r="B85" t="s">
        <v>556</v>
      </c>
      <c r="C85">
        <v>71400</v>
      </c>
      <c r="D85">
        <v>94</v>
      </c>
      <c r="E85" t="str">
        <f>IFERROR(IF(OR(HLOOKUP($A85,'Z-scores'!$C$2:$SK$20,5,FALSE)&gt;3,HLOOKUP($A85,'Z-scores'!$C$2:$SK$20,5,FALSE)&lt;-3),"",'Total-corrected counts'!E85),"")</f>
        <v/>
      </c>
      <c r="F85" t="str">
        <f>IFERROR(IF(OR(HLOOKUP($A85,'Z-scores'!$C$2:$SK$20,5,FALSE)&gt;3,HLOOKUP($A85,'Z-scores'!$C$2:$SK$20,5,FALSE)&lt;-3),"",'Total-corrected counts'!F85),"")</f>
        <v/>
      </c>
      <c r="G85" t="str">
        <f>IFERROR(IF(OR(HLOOKUP($A85,'Z-scores'!$C$2:$SK$20,5,FALSE)&gt;3,HLOOKUP($A85,'Z-scores'!$C$2:$SK$20,5,FALSE)&lt;-3),"",'Total-corrected counts'!G85),"")</f>
        <v/>
      </c>
      <c r="H85" t="str">
        <f>IFERROR(IF(OR(HLOOKUP($A85,'Z-scores'!$C$2:$SK$20,5,FALSE)&gt;3,HLOOKUP($A85,'Z-scores'!$C$2:$SK$20,5,FALSE)&lt;-3),"",'Total-corrected counts'!H85),"")</f>
        <v/>
      </c>
      <c r="I85" t="str">
        <f>IFERROR(IF(OR(HLOOKUP($A85,'Z-scores'!$C$2:$SK$20,5,FALSE)&gt;3,HLOOKUP($A85,'Z-scores'!$C$2:$SK$20,5,FALSE)&lt;-3),"",'Total-corrected counts'!I85),"")</f>
        <v/>
      </c>
      <c r="J85" t="str">
        <f>IFERROR(IF(OR(HLOOKUP($A85,'Z-scores'!$C$2:$SK$20,5,FALSE)&gt;3,HLOOKUP($A85,'Z-scores'!$C$2:$SK$20,5,FALSE)&lt;-3),"",'Total-corrected counts'!J85),"")</f>
        <v/>
      </c>
      <c r="K85" t="str">
        <f>IFERROR(IF(OR(HLOOKUP($A85,'Z-scores'!$C$2:$SK$20,5,FALSE)&gt;3,HLOOKUP($A85,'Z-scores'!$C$2:$SK$20,5,FALSE)&lt;-3),"",'Total-corrected counts'!K85),"")</f>
        <v/>
      </c>
      <c r="L85" t="str">
        <f>IFERROR(IF(OR(HLOOKUP($A85,'Z-scores'!$C$2:$SK$20,5,FALSE)&gt;3,HLOOKUP($A85,'Z-scores'!$C$2:$SK$20,5,FALSE)&lt;-3),"",'Total-corrected counts'!L85),"")</f>
        <v/>
      </c>
      <c r="M85" t="str">
        <f>IFERROR(IF(OR(HLOOKUP($A85,'Z-scores'!$C$2:$SK$20,5,FALSE)&gt;3,HLOOKUP($A85,'Z-scores'!$C$2:$SK$20,5,FALSE)&lt;-3),"",'Total-corrected counts'!M85),"")</f>
        <v/>
      </c>
      <c r="N85" t="str">
        <f>IFERROR(IF(OR(HLOOKUP($A85,'Z-scores'!$C$2:$SK$20,5,FALSE)&gt;3,HLOOKUP($A85,'Z-scores'!$C$2:$SK$20,5,FALSE)&lt;-3),"",'Total-corrected counts'!N85),"")</f>
        <v/>
      </c>
      <c r="O85" t="str">
        <f>IFERROR(IF(OR(HLOOKUP($A85,'Z-scores'!$C$2:$SK$20,5,FALSE)&gt;3,HLOOKUP($A85,'Z-scores'!$C$2:$SK$20,5,FALSE)&lt;-3),"",'Total-corrected counts'!O85),"")</f>
        <v/>
      </c>
      <c r="P85" t="str">
        <f>IFERROR(IF(OR(HLOOKUP($A85,'Z-scores'!$C$2:$SK$20,5,FALSE)&gt;3,HLOOKUP($A85,'Z-scores'!$C$2:$SK$20,5,FALSE)&lt;-3),"",'Total-corrected counts'!P85),"")</f>
        <v/>
      </c>
      <c r="Q85" t="str">
        <f>IFERROR(IF(OR(HLOOKUP($A85,'Z-scores'!$C$2:$SK$20,5,FALSE)&gt;3,HLOOKUP($A85,'Z-scores'!$C$2:$SK$20,5,FALSE)&lt;-3),"",'Total-corrected counts'!Q85),"")</f>
        <v/>
      </c>
      <c r="R85" t="str">
        <f>IFERROR(IF(OR(HLOOKUP($A85,'Z-scores'!$C$2:$SK$20,5,FALSE)&gt;3,HLOOKUP($A85,'Z-scores'!$C$2:$SK$20,5,FALSE)&lt;-3),"",'Total-corrected counts'!R85),"")</f>
        <v/>
      </c>
      <c r="S85" t="str">
        <f>IFERROR(IF(OR(HLOOKUP($A85,'Z-scores'!$C$2:$SK$20,5,FALSE)&gt;3,HLOOKUP($A85,'Z-scores'!$C$2:$SK$20,5,FALSE)&lt;-3),"",'Total-corrected counts'!S85),"")</f>
        <v/>
      </c>
      <c r="T85" t="str">
        <f>IFERROR(IF(OR(HLOOKUP($A85,'Z-scores'!$C$2:$SK$20,5,FALSE)&gt;3,HLOOKUP($A85,'Z-scores'!$C$2:$SK$20,5,FALSE)&lt;-3),"",'Total-corrected counts'!T85),"")</f>
        <v/>
      </c>
      <c r="U85">
        <f t="shared" si="4"/>
        <v>0</v>
      </c>
      <c r="V85">
        <f>SUMIFS(Tabel132[Cluster],Tabel132[ID],'Total-corrected counts Z&lt;3'!A85)</f>
        <v>83</v>
      </c>
      <c r="W85" t="str">
        <f t="shared" si="5"/>
        <v/>
      </c>
      <c r="X85" t="str">
        <f t="shared" si="6"/>
        <v/>
      </c>
      <c r="Y85" t="str">
        <f t="shared" si="7"/>
        <v/>
      </c>
    </row>
    <row r="86" spans="1:25" x14ac:dyDescent="0.25">
      <c r="A86">
        <v>88</v>
      </c>
      <c r="B86" t="s">
        <v>40</v>
      </c>
      <c r="C86">
        <v>74100</v>
      </c>
      <c r="D86">
        <v>467</v>
      </c>
      <c r="E86">
        <f>IFERROR(IF(OR(HLOOKUP($A86,'Z-scores'!$C$2:$SK$20,5,FALSE)&gt;3,HLOOKUP($A86,'Z-scores'!$C$2:$SK$20,5,FALSE)&lt;-3),"",'Total-corrected counts'!E86),"")</f>
        <v>7.8672476275641001</v>
      </c>
      <c r="F86">
        <f>IFERROR(IF(OR(HLOOKUP($A86,'Z-scores'!$C$2:$SK$20,5,FALSE)&gt;3,HLOOKUP($A86,'Z-scores'!$C$2:$SK$20,5,FALSE)&lt;-3),"",'Total-corrected counts'!F86),"")</f>
        <v>6.8040605273359391</v>
      </c>
      <c r="G86">
        <f>IFERROR(IF(OR(HLOOKUP($A86,'Z-scores'!$C$2:$SK$20,5,FALSE)&gt;3,HLOOKUP($A86,'Z-scores'!$C$2:$SK$20,5,FALSE)&lt;-3),"",'Total-corrected counts'!G86),"")</f>
        <v>13.661805113730189</v>
      </c>
      <c r="H86">
        <f>IFERROR(IF(OR(HLOOKUP($A86,'Z-scores'!$C$2:$SK$20,5,FALSE)&gt;3,HLOOKUP($A86,'Z-scores'!$C$2:$SK$20,5,FALSE)&lt;-3),"",'Total-corrected counts'!H86),"")</f>
        <v>12.436970735120267</v>
      </c>
      <c r="I86">
        <f>IFERROR(IF(OR(HLOOKUP($A86,'Z-scores'!$C$2:$SK$20,5,FALSE)&gt;3,HLOOKUP($A86,'Z-scores'!$C$2:$SK$20,5,FALSE)&lt;-3),"",'Total-corrected counts'!I86),"")</f>
        <v>3.3032625767361403</v>
      </c>
      <c r="J86">
        <f>IFERROR(IF(OR(HLOOKUP($A86,'Z-scores'!$C$2:$SK$20,5,FALSE)&gt;3,HLOOKUP($A86,'Z-scores'!$C$2:$SK$20,5,FALSE)&lt;-3),"",'Total-corrected counts'!J86),"")</f>
        <v>8.3811959487693405E-2</v>
      </c>
      <c r="K86">
        <f>IFERROR(IF(OR(HLOOKUP($A86,'Z-scores'!$C$2:$SK$20,5,FALSE)&gt;3,HLOOKUP($A86,'Z-scores'!$C$2:$SK$20,5,FALSE)&lt;-3),"",'Total-corrected counts'!K86),"")</f>
        <v>2.4220672021018617</v>
      </c>
      <c r="L86">
        <f>IFERROR(IF(OR(HLOOKUP($A86,'Z-scores'!$C$2:$SK$20,5,FALSE)&gt;3,HLOOKUP($A86,'Z-scores'!$C$2:$SK$20,5,FALSE)&lt;-3),"",'Total-corrected counts'!L86),"")</f>
        <v>3.11364182129731</v>
      </c>
      <c r="M86">
        <f>IFERROR(IF(OR(HLOOKUP($A86,'Z-scores'!$C$2:$SK$20,5,FALSE)&gt;3,HLOOKUP($A86,'Z-scores'!$C$2:$SK$20,5,FALSE)&lt;-3),"",'Total-corrected counts'!M86),"")</f>
        <v>3.8105695139094315</v>
      </c>
      <c r="N86">
        <f>IFERROR(IF(OR(HLOOKUP($A86,'Z-scores'!$C$2:$SK$20,5,FALSE)&gt;3,HLOOKUP($A86,'Z-scores'!$C$2:$SK$20,5,FALSE)&lt;-3),"",'Total-corrected counts'!N86),"")</f>
        <v>3.590568564180237</v>
      </c>
      <c r="O86">
        <f>IFERROR(IF(OR(HLOOKUP($A86,'Z-scores'!$C$2:$SK$20,5,FALSE)&gt;3,HLOOKUP($A86,'Z-scores'!$C$2:$SK$20,5,FALSE)&lt;-3),"",'Total-corrected counts'!O86),"")</f>
        <v>49.086573277062598</v>
      </c>
      <c r="P86">
        <f>IFERROR(IF(OR(HLOOKUP($A86,'Z-scores'!$C$2:$SK$20,5,FALSE)&gt;3,HLOOKUP($A86,'Z-scores'!$C$2:$SK$20,5,FALSE)&lt;-3),"",'Total-corrected counts'!P86),"")</f>
        <v>7.2059339472643078</v>
      </c>
      <c r="Q86">
        <f>IFERROR(IF(OR(HLOOKUP($A86,'Z-scores'!$C$2:$SK$20,5,FALSE)&gt;3,HLOOKUP($A86,'Z-scores'!$C$2:$SK$20,5,FALSE)&lt;-3),"",'Total-corrected counts'!Q86),"")</f>
        <v>12.167837657494996</v>
      </c>
      <c r="R86">
        <f>IFERROR(IF(OR(HLOOKUP($A86,'Z-scores'!$C$2:$SK$20,5,FALSE)&gt;3,HLOOKUP($A86,'Z-scores'!$C$2:$SK$20,5,FALSE)&lt;-3),"",'Total-corrected counts'!R86),"")</f>
        <v>7.6519306231804194</v>
      </c>
      <c r="S86">
        <f>IFERROR(IF(OR(HLOOKUP($A86,'Z-scores'!$C$2:$SK$20,5,FALSE)&gt;3,HLOOKUP($A86,'Z-scores'!$C$2:$SK$20,5,FALSE)&lt;-3),"",'Total-corrected counts'!S86),"")</f>
        <v>6.7772811042948256</v>
      </c>
      <c r="T86">
        <f>IFERROR(IF(OR(HLOOKUP($A86,'Z-scores'!$C$2:$SK$20,5,FALSE)&gt;3,HLOOKUP($A86,'Z-scores'!$C$2:$SK$20,5,FALSE)&lt;-3),"",'Total-corrected counts'!T86),"")</f>
        <v>2.9283416371272764</v>
      </c>
      <c r="U86">
        <f t="shared" si="4"/>
        <v>1</v>
      </c>
      <c r="V86">
        <f>SUMIFS(Tabel132[Cluster],Tabel132[ID],'Total-corrected counts Z&lt;3'!A86)</f>
        <v>84</v>
      </c>
      <c r="W86">
        <f t="shared" si="5"/>
        <v>0.15013732625932308</v>
      </c>
      <c r="X86">
        <f t="shared" si="6"/>
        <v>5.7094005641463159</v>
      </c>
      <c r="Y86">
        <f t="shared" si="7"/>
        <v>14.302983041070737</v>
      </c>
    </row>
    <row r="87" spans="1:25" x14ac:dyDescent="0.25">
      <c r="A87">
        <v>89</v>
      </c>
      <c r="B87" t="s">
        <v>557</v>
      </c>
      <c r="C87">
        <v>116000</v>
      </c>
      <c r="D87">
        <v>81</v>
      </c>
      <c r="E87" t="str">
        <f>IFERROR(IF(OR(HLOOKUP($A87,'Z-scores'!$C$2:$SK$20,5,FALSE)&gt;3,HLOOKUP($A87,'Z-scores'!$C$2:$SK$20,5,FALSE)&lt;-3),"",'Total-corrected counts'!E87),"")</f>
        <v/>
      </c>
      <c r="F87" t="str">
        <f>IFERROR(IF(OR(HLOOKUP($A87,'Z-scores'!$C$2:$SK$20,5,FALSE)&gt;3,HLOOKUP($A87,'Z-scores'!$C$2:$SK$20,5,FALSE)&lt;-3),"",'Total-corrected counts'!F87),"")</f>
        <v/>
      </c>
      <c r="G87" t="str">
        <f>IFERROR(IF(OR(HLOOKUP($A87,'Z-scores'!$C$2:$SK$20,5,FALSE)&gt;3,HLOOKUP($A87,'Z-scores'!$C$2:$SK$20,5,FALSE)&lt;-3),"",'Total-corrected counts'!G87),"")</f>
        <v/>
      </c>
      <c r="H87" t="str">
        <f>IFERROR(IF(OR(HLOOKUP($A87,'Z-scores'!$C$2:$SK$20,5,FALSE)&gt;3,HLOOKUP($A87,'Z-scores'!$C$2:$SK$20,5,FALSE)&lt;-3),"",'Total-corrected counts'!H87),"")</f>
        <v/>
      </c>
      <c r="I87" t="str">
        <f>IFERROR(IF(OR(HLOOKUP($A87,'Z-scores'!$C$2:$SK$20,5,FALSE)&gt;3,HLOOKUP($A87,'Z-scores'!$C$2:$SK$20,5,FALSE)&lt;-3),"",'Total-corrected counts'!I87),"")</f>
        <v/>
      </c>
      <c r="J87" t="str">
        <f>IFERROR(IF(OR(HLOOKUP($A87,'Z-scores'!$C$2:$SK$20,5,FALSE)&gt;3,HLOOKUP($A87,'Z-scores'!$C$2:$SK$20,5,FALSE)&lt;-3),"",'Total-corrected counts'!J87),"")</f>
        <v/>
      </c>
      <c r="K87" t="str">
        <f>IFERROR(IF(OR(HLOOKUP($A87,'Z-scores'!$C$2:$SK$20,5,FALSE)&gt;3,HLOOKUP($A87,'Z-scores'!$C$2:$SK$20,5,FALSE)&lt;-3),"",'Total-corrected counts'!K87),"")</f>
        <v/>
      </c>
      <c r="L87" t="str">
        <f>IFERROR(IF(OR(HLOOKUP($A87,'Z-scores'!$C$2:$SK$20,5,FALSE)&gt;3,HLOOKUP($A87,'Z-scores'!$C$2:$SK$20,5,FALSE)&lt;-3),"",'Total-corrected counts'!L87),"")</f>
        <v/>
      </c>
      <c r="M87" t="str">
        <f>IFERROR(IF(OR(HLOOKUP($A87,'Z-scores'!$C$2:$SK$20,5,FALSE)&gt;3,HLOOKUP($A87,'Z-scores'!$C$2:$SK$20,5,FALSE)&lt;-3),"",'Total-corrected counts'!M87),"")</f>
        <v/>
      </c>
      <c r="N87" t="str">
        <f>IFERROR(IF(OR(HLOOKUP($A87,'Z-scores'!$C$2:$SK$20,5,FALSE)&gt;3,HLOOKUP($A87,'Z-scores'!$C$2:$SK$20,5,FALSE)&lt;-3),"",'Total-corrected counts'!N87),"")</f>
        <v/>
      </c>
      <c r="O87" t="str">
        <f>IFERROR(IF(OR(HLOOKUP($A87,'Z-scores'!$C$2:$SK$20,5,FALSE)&gt;3,HLOOKUP($A87,'Z-scores'!$C$2:$SK$20,5,FALSE)&lt;-3),"",'Total-corrected counts'!O87),"")</f>
        <v/>
      </c>
      <c r="P87" t="str">
        <f>IFERROR(IF(OR(HLOOKUP($A87,'Z-scores'!$C$2:$SK$20,5,FALSE)&gt;3,HLOOKUP($A87,'Z-scores'!$C$2:$SK$20,5,FALSE)&lt;-3),"",'Total-corrected counts'!P87),"")</f>
        <v/>
      </c>
      <c r="Q87" t="str">
        <f>IFERROR(IF(OR(HLOOKUP($A87,'Z-scores'!$C$2:$SK$20,5,FALSE)&gt;3,HLOOKUP($A87,'Z-scores'!$C$2:$SK$20,5,FALSE)&lt;-3),"",'Total-corrected counts'!Q87),"")</f>
        <v/>
      </c>
      <c r="R87" t="str">
        <f>IFERROR(IF(OR(HLOOKUP($A87,'Z-scores'!$C$2:$SK$20,5,FALSE)&gt;3,HLOOKUP($A87,'Z-scores'!$C$2:$SK$20,5,FALSE)&lt;-3),"",'Total-corrected counts'!R87),"")</f>
        <v/>
      </c>
      <c r="S87" t="str">
        <f>IFERROR(IF(OR(HLOOKUP($A87,'Z-scores'!$C$2:$SK$20,5,FALSE)&gt;3,HLOOKUP($A87,'Z-scores'!$C$2:$SK$20,5,FALSE)&lt;-3),"",'Total-corrected counts'!S87),"")</f>
        <v/>
      </c>
      <c r="T87" t="str">
        <f>IFERROR(IF(OR(HLOOKUP($A87,'Z-scores'!$C$2:$SK$20,5,FALSE)&gt;3,HLOOKUP($A87,'Z-scores'!$C$2:$SK$20,5,FALSE)&lt;-3),"",'Total-corrected counts'!T87),"")</f>
        <v/>
      </c>
      <c r="U87">
        <f t="shared" si="4"/>
        <v>0</v>
      </c>
      <c r="V87">
        <f>SUMIFS(Tabel132[Cluster],Tabel132[ID],'Total-corrected counts Z&lt;3'!A87)</f>
        <v>0</v>
      </c>
      <c r="W87" t="str">
        <f t="shared" si="5"/>
        <v/>
      </c>
      <c r="X87" t="str">
        <f t="shared" si="6"/>
        <v/>
      </c>
      <c r="Y87" t="str">
        <f t="shared" si="7"/>
        <v/>
      </c>
    </row>
    <row r="88" spans="1:25" x14ac:dyDescent="0.25">
      <c r="A88">
        <v>90</v>
      </c>
      <c r="B88" t="s">
        <v>558</v>
      </c>
      <c r="C88">
        <v>85100</v>
      </c>
      <c r="D88">
        <v>612</v>
      </c>
      <c r="E88" t="str">
        <f>IFERROR(IF(OR(HLOOKUP($A88,'Z-scores'!$C$2:$SK$20,5,FALSE)&gt;3,HLOOKUP($A88,'Z-scores'!$C$2:$SK$20,5,FALSE)&lt;-3),"",'Total-corrected counts'!E88),"")</f>
        <v/>
      </c>
      <c r="F88" t="str">
        <f>IFERROR(IF(OR(HLOOKUP($A88,'Z-scores'!$C$2:$SK$20,5,FALSE)&gt;3,HLOOKUP($A88,'Z-scores'!$C$2:$SK$20,5,FALSE)&lt;-3),"",'Total-corrected counts'!F88),"")</f>
        <v/>
      </c>
      <c r="G88" t="str">
        <f>IFERROR(IF(OR(HLOOKUP($A88,'Z-scores'!$C$2:$SK$20,5,FALSE)&gt;3,HLOOKUP($A88,'Z-scores'!$C$2:$SK$20,5,FALSE)&lt;-3),"",'Total-corrected counts'!G88),"")</f>
        <v/>
      </c>
      <c r="H88" t="str">
        <f>IFERROR(IF(OR(HLOOKUP($A88,'Z-scores'!$C$2:$SK$20,5,FALSE)&gt;3,HLOOKUP($A88,'Z-scores'!$C$2:$SK$20,5,FALSE)&lt;-3),"",'Total-corrected counts'!H88),"")</f>
        <v/>
      </c>
      <c r="I88" t="str">
        <f>IFERROR(IF(OR(HLOOKUP($A88,'Z-scores'!$C$2:$SK$20,5,FALSE)&gt;3,HLOOKUP($A88,'Z-scores'!$C$2:$SK$20,5,FALSE)&lt;-3),"",'Total-corrected counts'!I88),"")</f>
        <v/>
      </c>
      <c r="J88" t="str">
        <f>IFERROR(IF(OR(HLOOKUP($A88,'Z-scores'!$C$2:$SK$20,5,FALSE)&gt;3,HLOOKUP($A88,'Z-scores'!$C$2:$SK$20,5,FALSE)&lt;-3),"",'Total-corrected counts'!J88),"")</f>
        <v/>
      </c>
      <c r="K88" t="str">
        <f>IFERROR(IF(OR(HLOOKUP($A88,'Z-scores'!$C$2:$SK$20,5,FALSE)&gt;3,HLOOKUP($A88,'Z-scores'!$C$2:$SK$20,5,FALSE)&lt;-3),"",'Total-corrected counts'!K88),"")</f>
        <v/>
      </c>
      <c r="L88" t="str">
        <f>IFERROR(IF(OR(HLOOKUP($A88,'Z-scores'!$C$2:$SK$20,5,FALSE)&gt;3,HLOOKUP($A88,'Z-scores'!$C$2:$SK$20,5,FALSE)&lt;-3),"",'Total-corrected counts'!L88),"")</f>
        <v/>
      </c>
      <c r="M88" t="str">
        <f>IFERROR(IF(OR(HLOOKUP($A88,'Z-scores'!$C$2:$SK$20,5,FALSE)&gt;3,HLOOKUP($A88,'Z-scores'!$C$2:$SK$20,5,FALSE)&lt;-3),"",'Total-corrected counts'!M88),"")</f>
        <v/>
      </c>
      <c r="N88" t="str">
        <f>IFERROR(IF(OR(HLOOKUP($A88,'Z-scores'!$C$2:$SK$20,5,FALSE)&gt;3,HLOOKUP($A88,'Z-scores'!$C$2:$SK$20,5,FALSE)&lt;-3),"",'Total-corrected counts'!N88),"")</f>
        <v/>
      </c>
      <c r="O88" t="str">
        <f>IFERROR(IF(OR(HLOOKUP($A88,'Z-scores'!$C$2:$SK$20,5,FALSE)&gt;3,HLOOKUP($A88,'Z-scores'!$C$2:$SK$20,5,FALSE)&lt;-3),"",'Total-corrected counts'!O88),"")</f>
        <v/>
      </c>
      <c r="P88" t="str">
        <f>IFERROR(IF(OR(HLOOKUP($A88,'Z-scores'!$C$2:$SK$20,5,FALSE)&gt;3,HLOOKUP($A88,'Z-scores'!$C$2:$SK$20,5,FALSE)&lt;-3),"",'Total-corrected counts'!P88),"")</f>
        <v/>
      </c>
      <c r="Q88" t="str">
        <f>IFERROR(IF(OR(HLOOKUP($A88,'Z-scores'!$C$2:$SK$20,5,FALSE)&gt;3,HLOOKUP($A88,'Z-scores'!$C$2:$SK$20,5,FALSE)&lt;-3),"",'Total-corrected counts'!Q88),"")</f>
        <v/>
      </c>
      <c r="R88" t="str">
        <f>IFERROR(IF(OR(HLOOKUP($A88,'Z-scores'!$C$2:$SK$20,5,FALSE)&gt;3,HLOOKUP($A88,'Z-scores'!$C$2:$SK$20,5,FALSE)&lt;-3),"",'Total-corrected counts'!R88),"")</f>
        <v/>
      </c>
      <c r="S88" t="str">
        <f>IFERROR(IF(OR(HLOOKUP($A88,'Z-scores'!$C$2:$SK$20,5,FALSE)&gt;3,HLOOKUP($A88,'Z-scores'!$C$2:$SK$20,5,FALSE)&lt;-3),"",'Total-corrected counts'!S88),"")</f>
        <v/>
      </c>
      <c r="T88" t="str">
        <f>IFERROR(IF(OR(HLOOKUP($A88,'Z-scores'!$C$2:$SK$20,5,FALSE)&gt;3,HLOOKUP($A88,'Z-scores'!$C$2:$SK$20,5,FALSE)&lt;-3),"",'Total-corrected counts'!T88),"")</f>
        <v/>
      </c>
      <c r="U88">
        <f t="shared" si="4"/>
        <v>0</v>
      </c>
      <c r="V88">
        <f>SUMIFS(Tabel132[Cluster],Tabel132[ID],'Total-corrected counts Z&lt;3'!A88)</f>
        <v>93</v>
      </c>
      <c r="W88" t="str">
        <f t="shared" si="5"/>
        <v/>
      </c>
      <c r="X88" t="str">
        <f t="shared" si="6"/>
        <v/>
      </c>
      <c r="Y88" t="str">
        <f t="shared" si="7"/>
        <v/>
      </c>
    </row>
    <row r="89" spans="1:25" x14ac:dyDescent="0.25">
      <c r="A89">
        <v>91</v>
      </c>
      <c r="B89" t="s">
        <v>559</v>
      </c>
      <c r="C89">
        <v>63100</v>
      </c>
      <c r="D89">
        <v>519</v>
      </c>
      <c r="E89">
        <f>IFERROR(IF(OR(HLOOKUP($A89,'Z-scores'!$C$2:$SK$20,5,FALSE)&gt;3,HLOOKUP($A89,'Z-scores'!$C$2:$SK$20,5,FALSE)&lt;-3),"",'Total-corrected counts'!E89),"")</f>
        <v>0</v>
      </c>
      <c r="F89">
        <f>IFERROR(IF(OR(HLOOKUP($A89,'Z-scores'!$C$2:$SK$20,5,FALSE)&gt;3,HLOOKUP($A89,'Z-scores'!$C$2:$SK$20,5,FALSE)&lt;-3),"",'Total-corrected counts'!F89),"")</f>
        <v>0</v>
      </c>
      <c r="G89">
        <f>IFERROR(IF(OR(HLOOKUP($A89,'Z-scores'!$C$2:$SK$20,5,FALSE)&gt;3,HLOOKUP($A89,'Z-scores'!$C$2:$SK$20,5,FALSE)&lt;-3),"",'Total-corrected counts'!G89),"")</f>
        <v>0</v>
      </c>
      <c r="H89">
        <f>IFERROR(IF(OR(HLOOKUP($A89,'Z-scores'!$C$2:$SK$20,5,FALSE)&gt;3,HLOOKUP($A89,'Z-scores'!$C$2:$SK$20,5,FALSE)&lt;-3),"",'Total-corrected counts'!H89),"")</f>
        <v>0</v>
      </c>
      <c r="I89">
        <f>IFERROR(IF(OR(HLOOKUP($A89,'Z-scores'!$C$2:$SK$20,5,FALSE)&gt;3,HLOOKUP($A89,'Z-scores'!$C$2:$SK$20,5,FALSE)&lt;-3),"",'Total-corrected counts'!I89),"")</f>
        <v>0</v>
      </c>
      <c r="J89">
        <f>IFERROR(IF(OR(HLOOKUP($A89,'Z-scores'!$C$2:$SK$20,5,FALSE)&gt;3,HLOOKUP($A89,'Z-scores'!$C$2:$SK$20,5,FALSE)&lt;-3),"",'Total-corrected counts'!J89),"")</f>
        <v>0.13769107630121061</v>
      </c>
      <c r="K89">
        <f>IFERROR(IF(OR(HLOOKUP($A89,'Z-scores'!$C$2:$SK$20,5,FALSE)&gt;3,HLOOKUP($A89,'Z-scores'!$C$2:$SK$20,5,FALSE)&lt;-3),"",'Total-corrected counts'!K89),"")</f>
        <v>0</v>
      </c>
      <c r="L89">
        <f>IFERROR(IF(OR(HLOOKUP($A89,'Z-scores'!$C$2:$SK$20,5,FALSE)&gt;3,HLOOKUP($A89,'Z-scores'!$C$2:$SK$20,5,FALSE)&lt;-3),"",'Total-corrected counts'!L89),"")</f>
        <v>0</v>
      </c>
      <c r="M89">
        <f>IFERROR(IF(OR(HLOOKUP($A89,'Z-scores'!$C$2:$SK$20,5,FALSE)&gt;3,HLOOKUP($A89,'Z-scores'!$C$2:$SK$20,5,FALSE)&lt;-3),"",'Total-corrected counts'!M89),"")</f>
        <v>0</v>
      </c>
      <c r="N89">
        <f>IFERROR(IF(OR(HLOOKUP($A89,'Z-scores'!$C$2:$SK$20,5,FALSE)&gt;3,HLOOKUP($A89,'Z-scores'!$C$2:$SK$20,5,FALSE)&lt;-3),"",'Total-corrected counts'!N89),"")</f>
        <v>0</v>
      </c>
      <c r="O89">
        <f>IFERROR(IF(OR(HLOOKUP($A89,'Z-scores'!$C$2:$SK$20,5,FALSE)&gt;3,HLOOKUP($A89,'Z-scores'!$C$2:$SK$20,5,FALSE)&lt;-3),"",'Total-corrected counts'!O89),"")</f>
        <v>0</v>
      </c>
      <c r="P89">
        <f>IFERROR(IF(OR(HLOOKUP($A89,'Z-scores'!$C$2:$SK$20,5,FALSE)&gt;3,HLOOKUP($A89,'Z-scores'!$C$2:$SK$20,5,FALSE)&lt;-3),"",'Total-corrected counts'!P89),"")</f>
        <v>0</v>
      </c>
      <c r="Q89">
        <f>IFERROR(IF(OR(HLOOKUP($A89,'Z-scores'!$C$2:$SK$20,5,FALSE)&gt;3,HLOOKUP($A89,'Z-scores'!$C$2:$SK$20,5,FALSE)&lt;-3),"",'Total-corrected counts'!Q89),"")</f>
        <v>0</v>
      </c>
      <c r="R89">
        <f>IFERROR(IF(OR(HLOOKUP($A89,'Z-scores'!$C$2:$SK$20,5,FALSE)&gt;3,HLOOKUP($A89,'Z-scores'!$C$2:$SK$20,5,FALSE)&lt;-3),"",'Total-corrected counts'!R89),"")</f>
        <v>0</v>
      </c>
      <c r="S89">
        <f>IFERROR(IF(OR(HLOOKUP($A89,'Z-scores'!$C$2:$SK$20,5,FALSE)&gt;3,HLOOKUP($A89,'Z-scores'!$C$2:$SK$20,5,FALSE)&lt;-3),"",'Total-corrected counts'!S89),"")</f>
        <v>0</v>
      </c>
      <c r="T89">
        <f>IFERROR(IF(OR(HLOOKUP($A89,'Z-scores'!$C$2:$SK$20,5,FALSE)&gt;3,HLOOKUP($A89,'Z-scores'!$C$2:$SK$20,5,FALSE)&lt;-3),"",'Total-corrected counts'!T89),"")</f>
        <v>0</v>
      </c>
      <c r="U89">
        <f t="shared" si="4"/>
        <v>1</v>
      </c>
      <c r="V89">
        <f>SUMIFS(Tabel132[Cluster],Tabel132[ID],'Total-corrected counts Z&lt;3'!A89)</f>
        <v>0</v>
      </c>
      <c r="W89">
        <f t="shared" si="5"/>
        <v>0.45768790507519963</v>
      </c>
      <c r="X89">
        <f t="shared" si="6"/>
        <v>1.376910763012106E-2</v>
      </c>
      <c r="Y89">
        <f t="shared" si="7"/>
        <v>0</v>
      </c>
    </row>
    <row r="90" spans="1:25" x14ac:dyDescent="0.25">
      <c r="A90">
        <v>92</v>
      </c>
      <c r="B90" t="s">
        <v>560</v>
      </c>
      <c r="C90">
        <v>42000</v>
      </c>
      <c r="D90">
        <v>918</v>
      </c>
      <c r="E90" t="str">
        <f>IFERROR(IF(OR(HLOOKUP($A90,'Z-scores'!$C$2:$SK$20,5,FALSE)&gt;3,HLOOKUP($A90,'Z-scores'!$C$2:$SK$20,5,FALSE)&lt;-3),"",'Total-corrected counts'!E90),"")</f>
        <v/>
      </c>
      <c r="F90" t="str">
        <f>IFERROR(IF(OR(HLOOKUP($A90,'Z-scores'!$C$2:$SK$20,5,FALSE)&gt;3,HLOOKUP($A90,'Z-scores'!$C$2:$SK$20,5,FALSE)&lt;-3),"",'Total-corrected counts'!F90),"")</f>
        <v/>
      </c>
      <c r="G90" t="str">
        <f>IFERROR(IF(OR(HLOOKUP($A90,'Z-scores'!$C$2:$SK$20,5,FALSE)&gt;3,HLOOKUP($A90,'Z-scores'!$C$2:$SK$20,5,FALSE)&lt;-3),"",'Total-corrected counts'!G90),"")</f>
        <v/>
      </c>
      <c r="H90" t="str">
        <f>IFERROR(IF(OR(HLOOKUP($A90,'Z-scores'!$C$2:$SK$20,5,FALSE)&gt;3,HLOOKUP($A90,'Z-scores'!$C$2:$SK$20,5,FALSE)&lt;-3),"",'Total-corrected counts'!H90),"")</f>
        <v/>
      </c>
      <c r="I90" t="str">
        <f>IFERROR(IF(OR(HLOOKUP($A90,'Z-scores'!$C$2:$SK$20,5,FALSE)&gt;3,HLOOKUP($A90,'Z-scores'!$C$2:$SK$20,5,FALSE)&lt;-3),"",'Total-corrected counts'!I90),"")</f>
        <v/>
      </c>
      <c r="J90" t="str">
        <f>IFERROR(IF(OR(HLOOKUP($A90,'Z-scores'!$C$2:$SK$20,5,FALSE)&gt;3,HLOOKUP($A90,'Z-scores'!$C$2:$SK$20,5,FALSE)&lt;-3),"",'Total-corrected counts'!J90),"")</f>
        <v/>
      </c>
      <c r="K90" t="str">
        <f>IFERROR(IF(OR(HLOOKUP($A90,'Z-scores'!$C$2:$SK$20,5,FALSE)&gt;3,HLOOKUP($A90,'Z-scores'!$C$2:$SK$20,5,FALSE)&lt;-3),"",'Total-corrected counts'!K90),"")</f>
        <v/>
      </c>
      <c r="L90" t="str">
        <f>IFERROR(IF(OR(HLOOKUP($A90,'Z-scores'!$C$2:$SK$20,5,FALSE)&gt;3,HLOOKUP($A90,'Z-scores'!$C$2:$SK$20,5,FALSE)&lt;-3),"",'Total-corrected counts'!L90),"")</f>
        <v/>
      </c>
      <c r="M90" t="str">
        <f>IFERROR(IF(OR(HLOOKUP($A90,'Z-scores'!$C$2:$SK$20,5,FALSE)&gt;3,HLOOKUP($A90,'Z-scores'!$C$2:$SK$20,5,FALSE)&lt;-3),"",'Total-corrected counts'!M90),"")</f>
        <v/>
      </c>
      <c r="N90" t="str">
        <f>IFERROR(IF(OR(HLOOKUP($A90,'Z-scores'!$C$2:$SK$20,5,FALSE)&gt;3,HLOOKUP($A90,'Z-scores'!$C$2:$SK$20,5,FALSE)&lt;-3),"",'Total-corrected counts'!N90),"")</f>
        <v/>
      </c>
      <c r="O90" t="str">
        <f>IFERROR(IF(OR(HLOOKUP($A90,'Z-scores'!$C$2:$SK$20,5,FALSE)&gt;3,HLOOKUP($A90,'Z-scores'!$C$2:$SK$20,5,FALSE)&lt;-3),"",'Total-corrected counts'!O90),"")</f>
        <v/>
      </c>
      <c r="P90" t="str">
        <f>IFERROR(IF(OR(HLOOKUP($A90,'Z-scores'!$C$2:$SK$20,5,FALSE)&gt;3,HLOOKUP($A90,'Z-scores'!$C$2:$SK$20,5,FALSE)&lt;-3),"",'Total-corrected counts'!P90),"")</f>
        <v/>
      </c>
      <c r="Q90" t="str">
        <f>IFERROR(IF(OR(HLOOKUP($A90,'Z-scores'!$C$2:$SK$20,5,FALSE)&gt;3,HLOOKUP($A90,'Z-scores'!$C$2:$SK$20,5,FALSE)&lt;-3),"",'Total-corrected counts'!Q90),"")</f>
        <v/>
      </c>
      <c r="R90" t="str">
        <f>IFERROR(IF(OR(HLOOKUP($A90,'Z-scores'!$C$2:$SK$20,5,FALSE)&gt;3,HLOOKUP($A90,'Z-scores'!$C$2:$SK$20,5,FALSE)&lt;-3),"",'Total-corrected counts'!R90),"")</f>
        <v/>
      </c>
      <c r="S90" t="str">
        <f>IFERROR(IF(OR(HLOOKUP($A90,'Z-scores'!$C$2:$SK$20,5,FALSE)&gt;3,HLOOKUP($A90,'Z-scores'!$C$2:$SK$20,5,FALSE)&lt;-3),"",'Total-corrected counts'!S90),"")</f>
        <v/>
      </c>
      <c r="T90" t="str">
        <f>IFERROR(IF(OR(HLOOKUP($A90,'Z-scores'!$C$2:$SK$20,5,FALSE)&gt;3,HLOOKUP($A90,'Z-scores'!$C$2:$SK$20,5,FALSE)&lt;-3),"",'Total-corrected counts'!T90),"")</f>
        <v/>
      </c>
      <c r="U90">
        <f t="shared" si="4"/>
        <v>0</v>
      </c>
      <c r="V90">
        <f>SUMIFS(Tabel132[Cluster],Tabel132[ID],'Total-corrected counts Z&lt;3'!A90)</f>
        <v>54</v>
      </c>
      <c r="W90" t="str">
        <f t="shared" si="5"/>
        <v/>
      </c>
      <c r="X90" t="str">
        <f t="shared" si="6"/>
        <v/>
      </c>
      <c r="Y90" t="str">
        <f t="shared" si="7"/>
        <v/>
      </c>
    </row>
    <row r="91" spans="1:25" x14ac:dyDescent="0.25">
      <c r="A91">
        <v>93</v>
      </c>
      <c r="B91" t="s">
        <v>41</v>
      </c>
      <c r="C91">
        <v>99700</v>
      </c>
      <c r="D91">
        <v>901</v>
      </c>
      <c r="E91">
        <f>IFERROR(IF(OR(HLOOKUP($A91,'Z-scores'!$C$2:$SK$20,5,FALSE)&gt;3,HLOOKUP($A91,'Z-scores'!$C$2:$SK$20,5,FALSE)&lt;-3),"",'Total-corrected counts'!E91),"")</f>
        <v>9.9083723269069279E-2</v>
      </c>
      <c r="F91">
        <f>IFERROR(IF(OR(HLOOKUP($A91,'Z-scores'!$C$2:$SK$20,5,FALSE)&gt;3,HLOOKUP($A91,'Z-scores'!$C$2:$SK$20,5,FALSE)&lt;-3),"",'Total-corrected counts'!F91),"")</f>
        <v>0.67049035036898219</v>
      </c>
      <c r="G91">
        <f>IFERROR(IF(OR(HLOOKUP($A91,'Z-scores'!$C$2:$SK$20,5,FALSE)&gt;3,HLOOKUP($A91,'Z-scores'!$C$2:$SK$20,5,FALSE)&lt;-3),"",'Total-corrected counts'!G91),"")</f>
        <v>0.40663086000939219</v>
      </c>
      <c r="H91">
        <f>IFERROR(IF(OR(HLOOKUP($A91,'Z-scores'!$C$2:$SK$20,5,FALSE)&gt;3,HLOOKUP($A91,'Z-scores'!$C$2:$SK$20,5,FALSE)&lt;-3),"",'Total-corrected counts'!H91),"")</f>
        <v>1.2063017201862529E-2</v>
      </c>
      <c r="I91">
        <f>IFERROR(IF(OR(HLOOKUP($A91,'Z-scores'!$C$2:$SK$20,5,FALSE)&gt;3,HLOOKUP($A91,'Z-scores'!$C$2:$SK$20,5,FALSE)&lt;-3),"",'Total-corrected counts'!I91),"")</f>
        <v>0.37140601373864607</v>
      </c>
      <c r="J91">
        <f>IFERROR(IF(OR(HLOOKUP($A91,'Z-scores'!$C$2:$SK$20,5,FALSE)&gt;3,HLOOKUP($A91,'Z-scores'!$C$2:$SK$20,5,FALSE)&lt;-3),"",'Total-corrected counts'!J91),"")</f>
        <v>0</v>
      </c>
      <c r="K91">
        <f>IFERROR(IF(OR(HLOOKUP($A91,'Z-scores'!$C$2:$SK$20,5,FALSE)&gt;3,HLOOKUP($A91,'Z-scores'!$C$2:$SK$20,5,FALSE)&lt;-3),"",'Total-corrected counts'!K91),"")</f>
        <v>8.7968542449220158E-2</v>
      </c>
      <c r="L91">
        <f>IFERROR(IF(OR(HLOOKUP($A91,'Z-scores'!$C$2:$SK$20,5,FALSE)&gt;3,HLOOKUP($A91,'Z-scores'!$C$2:$SK$20,5,FALSE)&lt;-3),"",'Total-corrected counts'!L91),"")</f>
        <v>0.25777426842984263</v>
      </c>
      <c r="M91">
        <f>IFERROR(IF(OR(HLOOKUP($A91,'Z-scores'!$C$2:$SK$20,5,FALSE)&gt;3,HLOOKUP($A91,'Z-scores'!$C$2:$SK$20,5,FALSE)&lt;-3),"",'Total-corrected counts'!M91),"")</f>
        <v>0.4688620207271112</v>
      </c>
      <c r="N91">
        <f>IFERROR(IF(OR(HLOOKUP($A91,'Z-scores'!$C$2:$SK$20,5,FALSE)&gt;3,HLOOKUP($A91,'Z-scores'!$C$2:$SK$20,5,FALSE)&lt;-3),"",'Total-corrected counts'!N91),"")</f>
        <v>0.43118181447579268</v>
      </c>
      <c r="O91">
        <f>IFERROR(IF(OR(HLOOKUP($A91,'Z-scores'!$C$2:$SK$20,5,FALSE)&gt;3,HLOOKUP($A91,'Z-scores'!$C$2:$SK$20,5,FALSE)&lt;-3),"",'Total-corrected counts'!O91),"")</f>
        <v>0.42883883705981019</v>
      </c>
      <c r="P91">
        <f>IFERROR(IF(OR(HLOOKUP($A91,'Z-scores'!$C$2:$SK$20,5,FALSE)&gt;3,HLOOKUP($A91,'Z-scores'!$C$2:$SK$20,5,FALSE)&lt;-3),"",'Total-corrected counts'!P91),"")</f>
        <v>0.32347079183161603</v>
      </c>
      <c r="Q91">
        <f>IFERROR(IF(OR(HLOOKUP($A91,'Z-scores'!$C$2:$SK$20,5,FALSE)&gt;3,HLOOKUP($A91,'Z-scores'!$C$2:$SK$20,5,FALSE)&lt;-3),"",'Total-corrected counts'!Q91),"")</f>
        <v>0.98376147659616542</v>
      </c>
      <c r="R91">
        <f>IFERROR(IF(OR(HLOOKUP($A91,'Z-scores'!$C$2:$SK$20,5,FALSE)&gt;3,HLOOKUP($A91,'Z-scores'!$C$2:$SK$20,5,FALSE)&lt;-3),"",'Total-corrected counts'!R91),"")</f>
        <v>0.32353800621501105</v>
      </c>
      <c r="S91">
        <f>IFERROR(IF(OR(HLOOKUP($A91,'Z-scores'!$C$2:$SK$20,5,FALSE)&gt;3,HLOOKUP($A91,'Z-scores'!$C$2:$SK$20,5,FALSE)&lt;-3),"",'Total-corrected counts'!S91),"")</f>
        <v>0.97950679285129905</v>
      </c>
      <c r="T91">
        <f>IFERROR(IF(OR(HLOOKUP($A91,'Z-scores'!$C$2:$SK$20,5,FALSE)&gt;3,HLOOKUP($A91,'Z-scores'!$C$2:$SK$20,5,FALSE)&lt;-3),"",'Total-corrected counts'!T91),"")</f>
        <v>1.1945449568701012</v>
      </c>
      <c r="U91">
        <f t="shared" si="4"/>
        <v>1</v>
      </c>
      <c r="V91">
        <f>SUMIFS(Tabel132[Cluster],Tabel132[ID],'Total-corrected counts Z&lt;3'!A91)</f>
        <v>0</v>
      </c>
      <c r="W91">
        <f t="shared" si="5"/>
        <v>1.4369320049392854E-2</v>
      </c>
      <c r="X91">
        <f t="shared" si="6"/>
        <v>0.28054606106699193</v>
      </c>
      <c r="Y91">
        <f t="shared" si="7"/>
        <v>0.70561014357066709</v>
      </c>
    </row>
    <row r="92" spans="1:25" x14ac:dyDescent="0.25">
      <c r="A92">
        <v>94</v>
      </c>
      <c r="B92" t="s">
        <v>561</v>
      </c>
      <c r="C92">
        <v>71200</v>
      </c>
      <c r="D92">
        <v>38</v>
      </c>
      <c r="E92" t="str">
        <f>IFERROR(IF(OR(HLOOKUP($A92,'Z-scores'!$C$2:$SK$20,5,FALSE)&gt;3,HLOOKUP($A92,'Z-scores'!$C$2:$SK$20,5,FALSE)&lt;-3),"",'Total-corrected counts'!E92),"")</f>
        <v/>
      </c>
      <c r="F92" t="str">
        <f>IFERROR(IF(OR(HLOOKUP($A92,'Z-scores'!$C$2:$SK$20,5,FALSE)&gt;3,HLOOKUP($A92,'Z-scores'!$C$2:$SK$20,5,FALSE)&lt;-3),"",'Total-corrected counts'!F92),"")</f>
        <v/>
      </c>
      <c r="G92" t="str">
        <f>IFERROR(IF(OR(HLOOKUP($A92,'Z-scores'!$C$2:$SK$20,5,FALSE)&gt;3,HLOOKUP($A92,'Z-scores'!$C$2:$SK$20,5,FALSE)&lt;-3),"",'Total-corrected counts'!G92),"")</f>
        <v/>
      </c>
      <c r="H92" t="str">
        <f>IFERROR(IF(OR(HLOOKUP($A92,'Z-scores'!$C$2:$SK$20,5,FALSE)&gt;3,HLOOKUP($A92,'Z-scores'!$C$2:$SK$20,5,FALSE)&lt;-3),"",'Total-corrected counts'!H92),"")</f>
        <v/>
      </c>
      <c r="I92" t="str">
        <f>IFERROR(IF(OR(HLOOKUP($A92,'Z-scores'!$C$2:$SK$20,5,FALSE)&gt;3,HLOOKUP($A92,'Z-scores'!$C$2:$SK$20,5,FALSE)&lt;-3),"",'Total-corrected counts'!I92),"")</f>
        <v/>
      </c>
      <c r="J92" t="str">
        <f>IFERROR(IF(OR(HLOOKUP($A92,'Z-scores'!$C$2:$SK$20,5,FALSE)&gt;3,HLOOKUP($A92,'Z-scores'!$C$2:$SK$20,5,FALSE)&lt;-3),"",'Total-corrected counts'!J92),"")</f>
        <v/>
      </c>
      <c r="K92" t="str">
        <f>IFERROR(IF(OR(HLOOKUP($A92,'Z-scores'!$C$2:$SK$20,5,FALSE)&gt;3,HLOOKUP($A92,'Z-scores'!$C$2:$SK$20,5,FALSE)&lt;-3),"",'Total-corrected counts'!K92),"")</f>
        <v/>
      </c>
      <c r="L92" t="str">
        <f>IFERROR(IF(OR(HLOOKUP($A92,'Z-scores'!$C$2:$SK$20,5,FALSE)&gt;3,HLOOKUP($A92,'Z-scores'!$C$2:$SK$20,5,FALSE)&lt;-3),"",'Total-corrected counts'!L92),"")</f>
        <v/>
      </c>
      <c r="M92" t="str">
        <f>IFERROR(IF(OR(HLOOKUP($A92,'Z-scores'!$C$2:$SK$20,5,FALSE)&gt;3,HLOOKUP($A92,'Z-scores'!$C$2:$SK$20,5,FALSE)&lt;-3),"",'Total-corrected counts'!M92),"")</f>
        <v/>
      </c>
      <c r="N92" t="str">
        <f>IFERROR(IF(OR(HLOOKUP($A92,'Z-scores'!$C$2:$SK$20,5,FALSE)&gt;3,HLOOKUP($A92,'Z-scores'!$C$2:$SK$20,5,FALSE)&lt;-3),"",'Total-corrected counts'!N92),"")</f>
        <v/>
      </c>
      <c r="O92" t="str">
        <f>IFERROR(IF(OR(HLOOKUP($A92,'Z-scores'!$C$2:$SK$20,5,FALSE)&gt;3,HLOOKUP($A92,'Z-scores'!$C$2:$SK$20,5,FALSE)&lt;-3),"",'Total-corrected counts'!O92),"")</f>
        <v/>
      </c>
      <c r="P92" t="str">
        <f>IFERROR(IF(OR(HLOOKUP($A92,'Z-scores'!$C$2:$SK$20,5,FALSE)&gt;3,HLOOKUP($A92,'Z-scores'!$C$2:$SK$20,5,FALSE)&lt;-3),"",'Total-corrected counts'!P92),"")</f>
        <v/>
      </c>
      <c r="Q92" t="str">
        <f>IFERROR(IF(OR(HLOOKUP($A92,'Z-scores'!$C$2:$SK$20,5,FALSE)&gt;3,HLOOKUP($A92,'Z-scores'!$C$2:$SK$20,5,FALSE)&lt;-3),"",'Total-corrected counts'!Q92),"")</f>
        <v/>
      </c>
      <c r="R92" t="str">
        <f>IFERROR(IF(OR(HLOOKUP($A92,'Z-scores'!$C$2:$SK$20,5,FALSE)&gt;3,HLOOKUP($A92,'Z-scores'!$C$2:$SK$20,5,FALSE)&lt;-3),"",'Total-corrected counts'!R92),"")</f>
        <v/>
      </c>
      <c r="S92" t="str">
        <f>IFERROR(IF(OR(HLOOKUP($A92,'Z-scores'!$C$2:$SK$20,5,FALSE)&gt;3,HLOOKUP($A92,'Z-scores'!$C$2:$SK$20,5,FALSE)&lt;-3),"",'Total-corrected counts'!S92),"")</f>
        <v/>
      </c>
      <c r="T92" t="str">
        <f>IFERROR(IF(OR(HLOOKUP($A92,'Z-scores'!$C$2:$SK$20,5,FALSE)&gt;3,HLOOKUP($A92,'Z-scores'!$C$2:$SK$20,5,FALSE)&lt;-3),"",'Total-corrected counts'!T92),"")</f>
        <v/>
      </c>
      <c r="U92">
        <f t="shared" si="4"/>
        <v>0</v>
      </c>
      <c r="V92">
        <f>SUMIFS(Tabel132[Cluster],Tabel132[ID],'Total-corrected counts Z&lt;3'!A92)</f>
        <v>83</v>
      </c>
      <c r="W92" t="str">
        <f t="shared" si="5"/>
        <v/>
      </c>
      <c r="X92" t="str">
        <f t="shared" si="6"/>
        <v/>
      </c>
      <c r="Y92" t="str">
        <f t="shared" si="7"/>
        <v/>
      </c>
    </row>
    <row r="93" spans="1:25" x14ac:dyDescent="0.25">
      <c r="A93">
        <v>95</v>
      </c>
      <c r="B93" t="s">
        <v>562</v>
      </c>
      <c r="C93">
        <v>23300</v>
      </c>
      <c r="D93">
        <v>315</v>
      </c>
      <c r="E93" t="str">
        <f>IFERROR(IF(OR(HLOOKUP($A93,'Z-scores'!$C$2:$SK$20,5,FALSE)&gt;3,HLOOKUP($A93,'Z-scores'!$C$2:$SK$20,5,FALSE)&lt;-3),"",'Total-corrected counts'!E93),"")</f>
        <v/>
      </c>
      <c r="F93" t="str">
        <f>IFERROR(IF(OR(HLOOKUP($A93,'Z-scores'!$C$2:$SK$20,5,FALSE)&gt;3,HLOOKUP($A93,'Z-scores'!$C$2:$SK$20,5,FALSE)&lt;-3),"",'Total-corrected counts'!F93),"")</f>
        <v/>
      </c>
      <c r="G93" t="str">
        <f>IFERROR(IF(OR(HLOOKUP($A93,'Z-scores'!$C$2:$SK$20,5,FALSE)&gt;3,HLOOKUP($A93,'Z-scores'!$C$2:$SK$20,5,FALSE)&lt;-3),"",'Total-corrected counts'!G93),"")</f>
        <v/>
      </c>
      <c r="H93" t="str">
        <f>IFERROR(IF(OR(HLOOKUP($A93,'Z-scores'!$C$2:$SK$20,5,FALSE)&gt;3,HLOOKUP($A93,'Z-scores'!$C$2:$SK$20,5,FALSE)&lt;-3),"",'Total-corrected counts'!H93),"")</f>
        <v/>
      </c>
      <c r="I93" t="str">
        <f>IFERROR(IF(OR(HLOOKUP($A93,'Z-scores'!$C$2:$SK$20,5,FALSE)&gt;3,HLOOKUP($A93,'Z-scores'!$C$2:$SK$20,5,FALSE)&lt;-3),"",'Total-corrected counts'!I93),"")</f>
        <v/>
      </c>
      <c r="J93" t="str">
        <f>IFERROR(IF(OR(HLOOKUP($A93,'Z-scores'!$C$2:$SK$20,5,FALSE)&gt;3,HLOOKUP($A93,'Z-scores'!$C$2:$SK$20,5,FALSE)&lt;-3),"",'Total-corrected counts'!J93),"")</f>
        <v/>
      </c>
      <c r="K93" t="str">
        <f>IFERROR(IF(OR(HLOOKUP($A93,'Z-scores'!$C$2:$SK$20,5,FALSE)&gt;3,HLOOKUP($A93,'Z-scores'!$C$2:$SK$20,5,FALSE)&lt;-3),"",'Total-corrected counts'!K93),"")</f>
        <v/>
      </c>
      <c r="L93" t="str">
        <f>IFERROR(IF(OR(HLOOKUP($A93,'Z-scores'!$C$2:$SK$20,5,FALSE)&gt;3,HLOOKUP($A93,'Z-scores'!$C$2:$SK$20,5,FALSE)&lt;-3),"",'Total-corrected counts'!L93),"")</f>
        <v/>
      </c>
      <c r="M93" t="str">
        <f>IFERROR(IF(OR(HLOOKUP($A93,'Z-scores'!$C$2:$SK$20,5,FALSE)&gt;3,HLOOKUP($A93,'Z-scores'!$C$2:$SK$20,5,FALSE)&lt;-3),"",'Total-corrected counts'!M93),"")</f>
        <v/>
      </c>
      <c r="N93" t="str">
        <f>IFERROR(IF(OR(HLOOKUP($A93,'Z-scores'!$C$2:$SK$20,5,FALSE)&gt;3,HLOOKUP($A93,'Z-scores'!$C$2:$SK$20,5,FALSE)&lt;-3),"",'Total-corrected counts'!N93),"")</f>
        <v/>
      </c>
      <c r="O93" t="str">
        <f>IFERROR(IF(OR(HLOOKUP($A93,'Z-scores'!$C$2:$SK$20,5,FALSE)&gt;3,HLOOKUP($A93,'Z-scores'!$C$2:$SK$20,5,FALSE)&lt;-3),"",'Total-corrected counts'!O93),"")</f>
        <v/>
      </c>
      <c r="P93" t="str">
        <f>IFERROR(IF(OR(HLOOKUP($A93,'Z-scores'!$C$2:$SK$20,5,FALSE)&gt;3,HLOOKUP($A93,'Z-scores'!$C$2:$SK$20,5,FALSE)&lt;-3),"",'Total-corrected counts'!P93),"")</f>
        <v/>
      </c>
      <c r="Q93" t="str">
        <f>IFERROR(IF(OR(HLOOKUP($A93,'Z-scores'!$C$2:$SK$20,5,FALSE)&gt;3,HLOOKUP($A93,'Z-scores'!$C$2:$SK$20,5,FALSE)&lt;-3),"",'Total-corrected counts'!Q93),"")</f>
        <v/>
      </c>
      <c r="R93" t="str">
        <f>IFERROR(IF(OR(HLOOKUP($A93,'Z-scores'!$C$2:$SK$20,5,FALSE)&gt;3,HLOOKUP($A93,'Z-scores'!$C$2:$SK$20,5,FALSE)&lt;-3),"",'Total-corrected counts'!R93),"")</f>
        <v/>
      </c>
      <c r="S93" t="str">
        <f>IFERROR(IF(OR(HLOOKUP($A93,'Z-scores'!$C$2:$SK$20,5,FALSE)&gt;3,HLOOKUP($A93,'Z-scores'!$C$2:$SK$20,5,FALSE)&lt;-3),"",'Total-corrected counts'!S93),"")</f>
        <v/>
      </c>
      <c r="T93" t="str">
        <f>IFERROR(IF(OR(HLOOKUP($A93,'Z-scores'!$C$2:$SK$20,5,FALSE)&gt;3,HLOOKUP($A93,'Z-scores'!$C$2:$SK$20,5,FALSE)&lt;-3),"",'Total-corrected counts'!T93),"")</f>
        <v/>
      </c>
      <c r="U93">
        <f t="shared" si="4"/>
        <v>0</v>
      </c>
      <c r="V93">
        <f>SUMIFS(Tabel132[Cluster],Tabel132[ID],'Total-corrected counts Z&lt;3'!A93)</f>
        <v>30</v>
      </c>
      <c r="W93" t="str">
        <f t="shared" si="5"/>
        <v/>
      </c>
      <c r="X93" t="str">
        <f t="shared" si="6"/>
        <v/>
      </c>
      <c r="Y93" t="str">
        <f t="shared" si="7"/>
        <v/>
      </c>
    </row>
    <row r="94" spans="1:25" x14ac:dyDescent="0.25">
      <c r="A94">
        <v>96</v>
      </c>
      <c r="B94" t="s">
        <v>563</v>
      </c>
      <c r="C94">
        <v>90000</v>
      </c>
      <c r="D94">
        <v>607</v>
      </c>
      <c r="E94">
        <f>IFERROR(IF(OR(HLOOKUP($A94,'Z-scores'!$C$2:$SK$20,5,FALSE)&gt;3,HLOOKUP($A94,'Z-scores'!$C$2:$SK$20,5,FALSE)&lt;-3),"",'Total-corrected counts'!E94),"")</f>
        <v>0</v>
      </c>
      <c r="F94">
        <f>IFERROR(IF(OR(HLOOKUP($A94,'Z-scores'!$C$2:$SK$20,5,FALSE)&gt;3,HLOOKUP($A94,'Z-scores'!$C$2:$SK$20,5,FALSE)&lt;-3),"",'Total-corrected counts'!F94),"")</f>
        <v>0</v>
      </c>
      <c r="G94">
        <f>IFERROR(IF(OR(HLOOKUP($A94,'Z-scores'!$C$2:$SK$20,5,FALSE)&gt;3,HLOOKUP($A94,'Z-scores'!$C$2:$SK$20,5,FALSE)&lt;-3),"",'Total-corrected counts'!G94),"")</f>
        <v>0</v>
      </c>
      <c r="H94">
        <f>IFERROR(IF(OR(HLOOKUP($A94,'Z-scores'!$C$2:$SK$20,5,FALSE)&gt;3,HLOOKUP($A94,'Z-scores'!$C$2:$SK$20,5,FALSE)&lt;-3),"",'Total-corrected counts'!H94),"")</f>
        <v>0</v>
      </c>
      <c r="I94">
        <f>IFERROR(IF(OR(HLOOKUP($A94,'Z-scores'!$C$2:$SK$20,5,FALSE)&gt;3,HLOOKUP($A94,'Z-scores'!$C$2:$SK$20,5,FALSE)&lt;-3),"",'Total-corrected counts'!I94),"")</f>
        <v>0</v>
      </c>
      <c r="J94">
        <f>IFERROR(IF(OR(HLOOKUP($A94,'Z-scores'!$C$2:$SK$20,5,FALSE)&gt;3,HLOOKUP($A94,'Z-scores'!$C$2:$SK$20,5,FALSE)&lt;-3),"",'Total-corrected counts'!J94),"")</f>
        <v>0.98179723971298005</v>
      </c>
      <c r="K94">
        <f>IFERROR(IF(OR(HLOOKUP($A94,'Z-scores'!$C$2:$SK$20,5,FALSE)&gt;3,HLOOKUP($A94,'Z-scores'!$C$2:$SK$20,5,FALSE)&lt;-3),"",'Total-corrected counts'!K94),"")</f>
        <v>0</v>
      </c>
      <c r="L94">
        <f>IFERROR(IF(OR(HLOOKUP($A94,'Z-scores'!$C$2:$SK$20,5,FALSE)&gt;3,HLOOKUP($A94,'Z-scores'!$C$2:$SK$20,5,FALSE)&lt;-3),"",'Total-corrected counts'!L94),"")</f>
        <v>0.31882606884743697</v>
      </c>
      <c r="M94">
        <f>IFERROR(IF(OR(HLOOKUP($A94,'Z-scores'!$C$2:$SK$20,5,FALSE)&gt;3,HLOOKUP($A94,'Z-scores'!$C$2:$SK$20,5,FALSE)&lt;-3),"",'Total-corrected counts'!M94),"")</f>
        <v>0</v>
      </c>
      <c r="N94">
        <f>IFERROR(IF(OR(HLOOKUP($A94,'Z-scores'!$C$2:$SK$20,5,FALSE)&gt;3,HLOOKUP($A94,'Z-scores'!$C$2:$SK$20,5,FALSE)&lt;-3),"",'Total-corrected counts'!N94),"")</f>
        <v>0</v>
      </c>
      <c r="O94">
        <f>IFERROR(IF(OR(HLOOKUP($A94,'Z-scores'!$C$2:$SK$20,5,FALSE)&gt;3,HLOOKUP($A94,'Z-scores'!$C$2:$SK$20,5,FALSE)&lt;-3),"",'Total-corrected counts'!O94),"")</f>
        <v>0</v>
      </c>
      <c r="P94">
        <f>IFERROR(IF(OR(HLOOKUP($A94,'Z-scores'!$C$2:$SK$20,5,FALSE)&gt;3,HLOOKUP($A94,'Z-scores'!$C$2:$SK$20,5,FALSE)&lt;-3),"",'Total-corrected counts'!P94),"")</f>
        <v>0</v>
      </c>
      <c r="Q94">
        <f>IFERROR(IF(OR(HLOOKUP($A94,'Z-scores'!$C$2:$SK$20,5,FALSE)&gt;3,HLOOKUP($A94,'Z-scores'!$C$2:$SK$20,5,FALSE)&lt;-3),"",'Total-corrected counts'!Q94),"")</f>
        <v>0</v>
      </c>
      <c r="R94">
        <f>IFERROR(IF(OR(HLOOKUP($A94,'Z-scores'!$C$2:$SK$20,5,FALSE)&gt;3,HLOOKUP($A94,'Z-scores'!$C$2:$SK$20,5,FALSE)&lt;-3),"",'Total-corrected counts'!R94),"")</f>
        <v>0</v>
      </c>
      <c r="S94">
        <f>IFERROR(IF(OR(HLOOKUP($A94,'Z-scores'!$C$2:$SK$20,5,FALSE)&gt;3,HLOOKUP($A94,'Z-scores'!$C$2:$SK$20,5,FALSE)&lt;-3),"",'Total-corrected counts'!S94),"")</f>
        <v>0</v>
      </c>
      <c r="T94">
        <f>IFERROR(IF(OR(HLOOKUP($A94,'Z-scores'!$C$2:$SK$20,5,FALSE)&gt;3,HLOOKUP($A94,'Z-scores'!$C$2:$SK$20,5,FALSE)&lt;-3),"",'Total-corrected counts'!T94),"")</f>
        <v>0</v>
      </c>
      <c r="U94">
        <f t="shared" si="4"/>
        <v>1</v>
      </c>
      <c r="V94">
        <f>SUMIFS(Tabel132[Cluster],Tabel132[ID],'Total-corrected counts Z&lt;3'!A94)</f>
        <v>96</v>
      </c>
      <c r="W94">
        <f t="shared" si="5"/>
        <v>0.33645811246733071</v>
      </c>
      <c r="X94">
        <f t="shared" si="6"/>
        <v>0.13006233085604171</v>
      </c>
      <c r="Y94">
        <f t="shared" si="7"/>
        <v>0</v>
      </c>
    </row>
    <row r="95" spans="1:25" x14ac:dyDescent="0.25">
      <c r="A95">
        <v>97</v>
      </c>
      <c r="B95" t="s">
        <v>42</v>
      </c>
      <c r="C95">
        <v>28100</v>
      </c>
      <c r="D95">
        <v>541</v>
      </c>
      <c r="E95">
        <f>IFERROR(IF(OR(HLOOKUP($A95,'Z-scores'!$C$2:$SK$20,5,FALSE)&gt;3,HLOOKUP($A95,'Z-scores'!$C$2:$SK$20,5,FALSE)&lt;-3),"",'Total-corrected counts'!E95),"")</f>
        <v>5.0582240728859862</v>
      </c>
      <c r="F95">
        <f>IFERROR(IF(OR(HLOOKUP($A95,'Z-scores'!$C$2:$SK$20,5,FALSE)&gt;3,HLOOKUP($A95,'Z-scores'!$C$2:$SK$20,5,FALSE)&lt;-3),"",'Total-corrected counts'!F95),"")</f>
        <v>7.375393854058804</v>
      </c>
      <c r="G95">
        <f>IFERROR(IF(OR(HLOOKUP($A95,'Z-scores'!$C$2:$SK$20,5,FALSE)&gt;3,HLOOKUP($A95,'Z-scores'!$C$2:$SK$20,5,FALSE)&lt;-3),"",'Total-corrected counts'!G95),"")</f>
        <v>11.246814518308556</v>
      </c>
      <c r="H95">
        <f>IFERROR(IF(OR(HLOOKUP($A95,'Z-scores'!$C$2:$SK$20,5,FALSE)&gt;3,HLOOKUP($A95,'Z-scores'!$C$2:$SK$20,5,FALSE)&lt;-3),"",'Total-corrected counts'!H95),"")</f>
        <v>21.043933508649182</v>
      </c>
      <c r="I95">
        <f>IFERROR(IF(OR(HLOOKUP($A95,'Z-scores'!$C$2:$SK$20,5,FALSE)&gt;3,HLOOKUP($A95,'Z-scores'!$C$2:$SK$20,5,FALSE)&lt;-3),"",'Total-corrected counts'!I95),"")</f>
        <v>6.668426155762055</v>
      </c>
      <c r="J95">
        <f>IFERROR(IF(OR(HLOOKUP($A95,'Z-scores'!$C$2:$SK$20,5,FALSE)&gt;3,HLOOKUP($A95,'Z-scores'!$C$2:$SK$20,5,FALSE)&lt;-3),"",'Total-corrected counts'!J95),"")</f>
        <v>13.793053904260402</v>
      </c>
      <c r="K95">
        <f>IFERROR(IF(OR(HLOOKUP($A95,'Z-scores'!$C$2:$SK$20,5,FALSE)&gt;3,HLOOKUP($A95,'Z-scores'!$C$2:$SK$20,5,FALSE)&lt;-3),"",'Total-corrected counts'!K95),"")</f>
        <v>10.175028076626466</v>
      </c>
      <c r="L95">
        <f>IFERROR(IF(OR(HLOOKUP($A95,'Z-scores'!$C$2:$SK$20,5,FALSE)&gt;3,HLOOKUP($A95,'Z-scores'!$C$2:$SK$20,5,FALSE)&lt;-3),"",'Total-corrected counts'!L95),"")</f>
        <v>9.8157728004732192</v>
      </c>
      <c r="M95">
        <f>IFERROR(IF(OR(HLOOKUP($A95,'Z-scores'!$C$2:$SK$20,5,FALSE)&gt;3,HLOOKUP($A95,'Z-scores'!$C$2:$SK$20,5,FALSE)&lt;-3),"",'Total-corrected counts'!M95),"")</f>
        <v>12.983215592134371</v>
      </c>
      <c r="N95">
        <f>IFERROR(IF(OR(HLOOKUP($A95,'Z-scores'!$C$2:$SK$20,5,FALSE)&gt;3,HLOOKUP($A95,'Z-scores'!$C$2:$SK$20,5,FALSE)&lt;-3),"",'Total-corrected counts'!N95),"")</f>
        <v>14.236839547055263</v>
      </c>
      <c r="O95">
        <f>IFERROR(IF(OR(HLOOKUP($A95,'Z-scores'!$C$2:$SK$20,5,FALSE)&gt;3,HLOOKUP($A95,'Z-scores'!$C$2:$SK$20,5,FALSE)&lt;-3),"",'Total-corrected counts'!O95),"")</f>
        <v>6.3927933854483046</v>
      </c>
      <c r="P95">
        <f>IFERROR(IF(OR(HLOOKUP($A95,'Z-scores'!$C$2:$SK$20,5,FALSE)&gt;3,HLOOKUP($A95,'Z-scores'!$C$2:$SK$20,5,FALSE)&lt;-3),"",'Total-corrected counts'!P95),"")</f>
        <v>13.078172937438261</v>
      </c>
      <c r="Q95">
        <f>IFERROR(IF(OR(HLOOKUP($A95,'Z-scores'!$C$2:$SK$20,5,FALSE)&gt;3,HLOOKUP($A95,'Z-scores'!$C$2:$SK$20,5,FALSE)&lt;-3),"",'Total-corrected counts'!Q95),"")</f>
        <v>4.2132814755229706</v>
      </c>
      <c r="R95">
        <f>IFERROR(IF(OR(HLOOKUP($A95,'Z-scores'!$C$2:$SK$20,5,FALSE)&gt;3,HLOOKUP($A95,'Z-scores'!$C$2:$SK$20,5,FALSE)&lt;-3),"",'Total-corrected counts'!R95),"")</f>
        <v>8.1346698705488478</v>
      </c>
      <c r="S95">
        <f>IFERROR(IF(OR(HLOOKUP($A95,'Z-scores'!$C$2:$SK$20,5,FALSE)&gt;3,HLOOKUP($A95,'Z-scores'!$C$2:$SK$20,5,FALSE)&lt;-3),"",'Total-corrected counts'!S95),"")</f>
        <v>18.565333952366526</v>
      </c>
      <c r="T95">
        <f>IFERROR(IF(OR(HLOOKUP($A95,'Z-scores'!$C$2:$SK$20,5,FALSE)&gt;3,HLOOKUP($A95,'Z-scores'!$C$2:$SK$20,5,FALSE)&lt;-3),"",'Total-corrected counts'!T95),"")</f>
        <v>23.454036981746672</v>
      </c>
      <c r="U95">
        <f t="shared" si="4"/>
        <v>1</v>
      </c>
      <c r="V95">
        <f>SUMIFS(Tabel132[Cluster],Tabel132[ID],'Total-corrected counts Z&lt;3'!A95)</f>
        <v>36</v>
      </c>
      <c r="W95">
        <f t="shared" si="5"/>
        <v>0.72781458975456859</v>
      </c>
      <c r="X95">
        <f t="shared" si="6"/>
        <v>11.239670203021429</v>
      </c>
      <c r="Y95">
        <f t="shared" si="7"/>
        <v>12.306381433845262</v>
      </c>
    </row>
    <row r="96" spans="1:25" x14ac:dyDescent="0.25">
      <c r="A96">
        <v>98</v>
      </c>
      <c r="B96" t="s">
        <v>564</v>
      </c>
      <c r="C96">
        <v>116100</v>
      </c>
      <c r="D96">
        <v>81</v>
      </c>
      <c r="E96" t="str">
        <f>IFERROR(IF(OR(HLOOKUP($A96,'Z-scores'!$C$2:$SK$20,5,FALSE)&gt;3,HLOOKUP($A96,'Z-scores'!$C$2:$SK$20,5,FALSE)&lt;-3),"",'Total-corrected counts'!E96),"")</f>
        <v/>
      </c>
      <c r="F96" t="str">
        <f>IFERROR(IF(OR(HLOOKUP($A96,'Z-scores'!$C$2:$SK$20,5,FALSE)&gt;3,HLOOKUP($A96,'Z-scores'!$C$2:$SK$20,5,FALSE)&lt;-3),"",'Total-corrected counts'!F96),"")</f>
        <v/>
      </c>
      <c r="G96" t="str">
        <f>IFERROR(IF(OR(HLOOKUP($A96,'Z-scores'!$C$2:$SK$20,5,FALSE)&gt;3,HLOOKUP($A96,'Z-scores'!$C$2:$SK$20,5,FALSE)&lt;-3),"",'Total-corrected counts'!G96),"")</f>
        <v/>
      </c>
      <c r="H96" t="str">
        <f>IFERROR(IF(OR(HLOOKUP($A96,'Z-scores'!$C$2:$SK$20,5,FALSE)&gt;3,HLOOKUP($A96,'Z-scores'!$C$2:$SK$20,5,FALSE)&lt;-3),"",'Total-corrected counts'!H96),"")</f>
        <v/>
      </c>
      <c r="I96" t="str">
        <f>IFERROR(IF(OR(HLOOKUP($A96,'Z-scores'!$C$2:$SK$20,5,FALSE)&gt;3,HLOOKUP($A96,'Z-scores'!$C$2:$SK$20,5,FALSE)&lt;-3),"",'Total-corrected counts'!I96),"")</f>
        <v/>
      </c>
      <c r="J96" t="str">
        <f>IFERROR(IF(OR(HLOOKUP($A96,'Z-scores'!$C$2:$SK$20,5,FALSE)&gt;3,HLOOKUP($A96,'Z-scores'!$C$2:$SK$20,5,FALSE)&lt;-3),"",'Total-corrected counts'!J96),"")</f>
        <v/>
      </c>
      <c r="K96" t="str">
        <f>IFERROR(IF(OR(HLOOKUP($A96,'Z-scores'!$C$2:$SK$20,5,FALSE)&gt;3,HLOOKUP($A96,'Z-scores'!$C$2:$SK$20,5,FALSE)&lt;-3),"",'Total-corrected counts'!K96),"")</f>
        <v/>
      </c>
      <c r="L96" t="str">
        <f>IFERROR(IF(OR(HLOOKUP($A96,'Z-scores'!$C$2:$SK$20,5,FALSE)&gt;3,HLOOKUP($A96,'Z-scores'!$C$2:$SK$20,5,FALSE)&lt;-3),"",'Total-corrected counts'!L96),"")</f>
        <v/>
      </c>
      <c r="M96" t="str">
        <f>IFERROR(IF(OR(HLOOKUP($A96,'Z-scores'!$C$2:$SK$20,5,FALSE)&gt;3,HLOOKUP($A96,'Z-scores'!$C$2:$SK$20,5,FALSE)&lt;-3),"",'Total-corrected counts'!M96),"")</f>
        <v/>
      </c>
      <c r="N96" t="str">
        <f>IFERROR(IF(OR(HLOOKUP($A96,'Z-scores'!$C$2:$SK$20,5,FALSE)&gt;3,HLOOKUP($A96,'Z-scores'!$C$2:$SK$20,5,FALSE)&lt;-3),"",'Total-corrected counts'!N96),"")</f>
        <v/>
      </c>
      <c r="O96" t="str">
        <f>IFERROR(IF(OR(HLOOKUP($A96,'Z-scores'!$C$2:$SK$20,5,FALSE)&gt;3,HLOOKUP($A96,'Z-scores'!$C$2:$SK$20,5,FALSE)&lt;-3),"",'Total-corrected counts'!O96),"")</f>
        <v/>
      </c>
      <c r="P96" t="str">
        <f>IFERROR(IF(OR(HLOOKUP($A96,'Z-scores'!$C$2:$SK$20,5,FALSE)&gt;3,HLOOKUP($A96,'Z-scores'!$C$2:$SK$20,5,FALSE)&lt;-3),"",'Total-corrected counts'!P96),"")</f>
        <v/>
      </c>
      <c r="Q96" t="str">
        <f>IFERROR(IF(OR(HLOOKUP($A96,'Z-scores'!$C$2:$SK$20,5,FALSE)&gt;3,HLOOKUP($A96,'Z-scores'!$C$2:$SK$20,5,FALSE)&lt;-3),"",'Total-corrected counts'!Q96),"")</f>
        <v/>
      </c>
      <c r="R96" t="str">
        <f>IFERROR(IF(OR(HLOOKUP($A96,'Z-scores'!$C$2:$SK$20,5,FALSE)&gt;3,HLOOKUP($A96,'Z-scores'!$C$2:$SK$20,5,FALSE)&lt;-3),"",'Total-corrected counts'!R96),"")</f>
        <v/>
      </c>
      <c r="S96" t="str">
        <f>IFERROR(IF(OR(HLOOKUP($A96,'Z-scores'!$C$2:$SK$20,5,FALSE)&gt;3,HLOOKUP($A96,'Z-scores'!$C$2:$SK$20,5,FALSE)&lt;-3),"",'Total-corrected counts'!S96),"")</f>
        <v/>
      </c>
      <c r="T96" t="str">
        <f>IFERROR(IF(OR(HLOOKUP($A96,'Z-scores'!$C$2:$SK$20,5,FALSE)&gt;3,HLOOKUP($A96,'Z-scores'!$C$2:$SK$20,5,FALSE)&lt;-3),"",'Total-corrected counts'!T96),"")</f>
        <v/>
      </c>
      <c r="U96">
        <f t="shared" si="4"/>
        <v>0</v>
      </c>
      <c r="V96">
        <f>SUMIFS(Tabel132[Cluster],Tabel132[ID],'Total-corrected counts Z&lt;3'!A96)</f>
        <v>0</v>
      </c>
      <c r="W96" t="str">
        <f t="shared" si="5"/>
        <v/>
      </c>
      <c r="X96" t="str">
        <f t="shared" si="6"/>
        <v/>
      </c>
      <c r="Y96" t="str">
        <f t="shared" si="7"/>
        <v/>
      </c>
    </row>
    <row r="97" spans="1:25" x14ac:dyDescent="0.25">
      <c r="A97">
        <v>99</v>
      </c>
      <c r="B97" t="s">
        <v>565</v>
      </c>
      <c r="C97">
        <v>85200</v>
      </c>
      <c r="D97">
        <v>612</v>
      </c>
      <c r="E97" t="str">
        <f>IFERROR(IF(OR(HLOOKUP($A97,'Z-scores'!$C$2:$SK$20,5,FALSE)&gt;3,HLOOKUP($A97,'Z-scores'!$C$2:$SK$20,5,FALSE)&lt;-3),"",'Total-corrected counts'!E97),"")</f>
        <v/>
      </c>
      <c r="F97" t="str">
        <f>IFERROR(IF(OR(HLOOKUP($A97,'Z-scores'!$C$2:$SK$20,5,FALSE)&gt;3,HLOOKUP($A97,'Z-scores'!$C$2:$SK$20,5,FALSE)&lt;-3),"",'Total-corrected counts'!F97),"")</f>
        <v/>
      </c>
      <c r="G97" t="str">
        <f>IFERROR(IF(OR(HLOOKUP($A97,'Z-scores'!$C$2:$SK$20,5,FALSE)&gt;3,HLOOKUP($A97,'Z-scores'!$C$2:$SK$20,5,FALSE)&lt;-3),"",'Total-corrected counts'!G97),"")</f>
        <v/>
      </c>
      <c r="H97" t="str">
        <f>IFERROR(IF(OR(HLOOKUP($A97,'Z-scores'!$C$2:$SK$20,5,FALSE)&gt;3,HLOOKUP($A97,'Z-scores'!$C$2:$SK$20,5,FALSE)&lt;-3),"",'Total-corrected counts'!H97),"")</f>
        <v/>
      </c>
      <c r="I97" t="str">
        <f>IFERROR(IF(OR(HLOOKUP($A97,'Z-scores'!$C$2:$SK$20,5,FALSE)&gt;3,HLOOKUP($A97,'Z-scores'!$C$2:$SK$20,5,FALSE)&lt;-3),"",'Total-corrected counts'!I97),"")</f>
        <v/>
      </c>
      <c r="J97" t="str">
        <f>IFERROR(IF(OR(HLOOKUP($A97,'Z-scores'!$C$2:$SK$20,5,FALSE)&gt;3,HLOOKUP($A97,'Z-scores'!$C$2:$SK$20,5,FALSE)&lt;-3),"",'Total-corrected counts'!J97),"")</f>
        <v/>
      </c>
      <c r="K97" t="str">
        <f>IFERROR(IF(OR(HLOOKUP($A97,'Z-scores'!$C$2:$SK$20,5,FALSE)&gt;3,HLOOKUP($A97,'Z-scores'!$C$2:$SK$20,5,FALSE)&lt;-3),"",'Total-corrected counts'!K97),"")</f>
        <v/>
      </c>
      <c r="L97" t="str">
        <f>IFERROR(IF(OR(HLOOKUP($A97,'Z-scores'!$C$2:$SK$20,5,FALSE)&gt;3,HLOOKUP($A97,'Z-scores'!$C$2:$SK$20,5,FALSE)&lt;-3),"",'Total-corrected counts'!L97),"")</f>
        <v/>
      </c>
      <c r="M97" t="str">
        <f>IFERROR(IF(OR(HLOOKUP($A97,'Z-scores'!$C$2:$SK$20,5,FALSE)&gt;3,HLOOKUP($A97,'Z-scores'!$C$2:$SK$20,5,FALSE)&lt;-3),"",'Total-corrected counts'!M97),"")</f>
        <v/>
      </c>
      <c r="N97" t="str">
        <f>IFERROR(IF(OR(HLOOKUP($A97,'Z-scores'!$C$2:$SK$20,5,FALSE)&gt;3,HLOOKUP($A97,'Z-scores'!$C$2:$SK$20,5,FALSE)&lt;-3),"",'Total-corrected counts'!N97),"")</f>
        <v/>
      </c>
      <c r="O97" t="str">
        <f>IFERROR(IF(OR(HLOOKUP($A97,'Z-scores'!$C$2:$SK$20,5,FALSE)&gt;3,HLOOKUP($A97,'Z-scores'!$C$2:$SK$20,5,FALSE)&lt;-3),"",'Total-corrected counts'!O97),"")</f>
        <v/>
      </c>
      <c r="P97" t="str">
        <f>IFERROR(IF(OR(HLOOKUP($A97,'Z-scores'!$C$2:$SK$20,5,FALSE)&gt;3,HLOOKUP($A97,'Z-scores'!$C$2:$SK$20,5,FALSE)&lt;-3),"",'Total-corrected counts'!P97),"")</f>
        <v/>
      </c>
      <c r="Q97" t="str">
        <f>IFERROR(IF(OR(HLOOKUP($A97,'Z-scores'!$C$2:$SK$20,5,FALSE)&gt;3,HLOOKUP($A97,'Z-scores'!$C$2:$SK$20,5,FALSE)&lt;-3),"",'Total-corrected counts'!Q97),"")</f>
        <v/>
      </c>
      <c r="R97" t="str">
        <f>IFERROR(IF(OR(HLOOKUP($A97,'Z-scores'!$C$2:$SK$20,5,FALSE)&gt;3,HLOOKUP($A97,'Z-scores'!$C$2:$SK$20,5,FALSE)&lt;-3),"",'Total-corrected counts'!R97),"")</f>
        <v/>
      </c>
      <c r="S97" t="str">
        <f>IFERROR(IF(OR(HLOOKUP($A97,'Z-scores'!$C$2:$SK$20,5,FALSE)&gt;3,HLOOKUP($A97,'Z-scores'!$C$2:$SK$20,5,FALSE)&lt;-3),"",'Total-corrected counts'!S97),"")</f>
        <v/>
      </c>
      <c r="T97" t="str">
        <f>IFERROR(IF(OR(HLOOKUP($A97,'Z-scores'!$C$2:$SK$20,5,FALSE)&gt;3,HLOOKUP($A97,'Z-scores'!$C$2:$SK$20,5,FALSE)&lt;-3),"",'Total-corrected counts'!T97),"")</f>
        <v/>
      </c>
      <c r="U97">
        <f t="shared" si="4"/>
        <v>0</v>
      </c>
      <c r="V97">
        <f>SUMIFS(Tabel132[Cluster],Tabel132[ID],'Total-corrected counts Z&lt;3'!A97)</f>
        <v>93</v>
      </c>
      <c r="W97" t="str">
        <f t="shared" si="5"/>
        <v/>
      </c>
      <c r="X97" t="str">
        <f t="shared" si="6"/>
        <v/>
      </c>
      <c r="Y97" t="str">
        <f t="shared" si="7"/>
        <v/>
      </c>
    </row>
    <row r="98" spans="1:25" x14ac:dyDescent="0.25">
      <c r="A98">
        <v>100</v>
      </c>
      <c r="B98" t="s">
        <v>43</v>
      </c>
      <c r="C98">
        <v>84200</v>
      </c>
      <c r="D98">
        <v>165</v>
      </c>
      <c r="E98">
        <f>IFERROR(IF(OR(HLOOKUP($A98,'Z-scores'!$C$2:$SK$20,5,FALSE)&gt;3,HLOOKUP($A98,'Z-scores'!$C$2:$SK$20,5,FALSE)&lt;-3),"",'Total-corrected counts'!E98),"")</f>
        <v>0</v>
      </c>
      <c r="F98">
        <f>IFERROR(IF(OR(HLOOKUP($A98,'Z-scores'!$C$2:$SK$20,5,FALSE)&gt;3,HLOOKUP($A98,'Z-scores'!$C$2:$SK$20,5,FALSE)&lt;-3),"",'Total-corrected counts'!F98),"")</f>
        <v>0.66104682430744721</v>
      </c>
      <c r="G98">
        <f>IFERROR(IF(OR(HLOOKUP($A98,'Z-scores'!$C$2:$SK$20,5,FALSE)&gt;3,HLOOKUP($A98,'Z-scores'!$C$2:$SK$20,5,FALSE)&lt;-3),"",'Total-corrected counts'!G98),"")</f>
        <v>0.31737042732440368</v>
      </c>
      <c r="H98">
        <f>IFERROR(IF(OR(HLOOKUP($A98,'Z-scores'!$C$2:$SK$20,5,FALSE)&gt;3,HLOOKUP($A98,'Z-scores'!$C$2:$SK$20,5,FALSE)&lt;-3),"",'Total-corrected counts'!H98),"")</f>
        <v>0</v>
      </c>
      <c r="I98">
        <f>IFERROR(IF(OR(HLOOKUP($A98,'Z-scores'!$C$2:$SK$20,5,FALSE)&gt;3,HLOOKUP($A98,'Z-scores'!$C$2:$SK$20,5,FALSE)&lt;-3),"",'Total-corrected counts'!I98),"")</f>
        <v>0.63589211443131832</v>
      </c>
      <c r="J98">
        <f>IFERROR(IF(OR(HLOOKUP($A98,'Z-scores'!$C$2:$SK$20,5,FALSE)&gt;3,HLOOKUP($A98,'Z-scores'!$C$2:$SK$20,5,FALSE)&lt;-3),"",'Total-corrected counts'!J98),"")</f>
        <v>0</v>
      </c>
      <c r="K98">
        <f>IFERROR(IF(OR(HLOOKUP($A98,'Z-scores'!$C$2:$SK$20,5,FALSE)&gt;3,HLOOKUP($A98,'Z-scores'!$C$2:$SK$20,5,FALSE)&lt;-3),"",'Total-corrected counts'!K98),"")</f>
        <v>2.9322847483073386E-2</v>
      </c>
      <c r="L98">
        <f>IFERROR(IF(OR(HLOOKUP($A98,'Z-scores'!$C$2:$SK$20,5,FALSE)&gt;3,HLOOKUP($A98,'Z-scores'!$C$2:$SK$20,5,FALSE)&lt;-3),"",'Total-corrected counts'!L98),"")</f>
        <v>2.2249989485523263</v>
      </c>
      <c r="M98">
        <f>IFERROR(IF(OR(HLOOKUP($A98,'Z-scores'!$C$2:$SK$20,5,FALSE)&gt;3,HLOOKUP($A98,'Z-scores'!$C$2:$SK$20,5,FALSE)&lt;-3),"",'Total-corrected counts'!M98),"")</f>
        <v>1.3554374781020126</v>
      </c>
      <c r="N98">
        <f>IFERROR(IF(OR(HLOOKUP($A98,'Z-scores'!$C$2:$SK$20,5,FALSE)&gt;3,HLOOKUP($A98,'Z-scores'!$C$2:$SK$20,5,FALSE)&lt;-3),"",'Total-corrected counts'!N98),"")</f>
        <v>0.54093718543326719</v>
      </c>
      <c r="O98">
        <f>IFERROR(IF(OR(HLOOKUP($A98,'Z-scores'!$C$2:$SK$20,5,FALSE)&gt;3,HLOOKUP($A98,'Z-scores'!$C$2:$SK$20,5,FALSE)&lt;-3),"",'Total-corrected counts'!O98),"")</f>
        <v>0.90630888244599062</v>
      </c>
      <c r="P98">
        <f>IFERROR(IF(OR(HLOOKUP($A98,'Z-scores'!$C$2:$SK$20,5,FALSE)&gt;3,HLOOKUP($A98,'Z-scores'!$C$2:$SK$20,5,FALSE)&lt;-3),"",'Total-corrected counts'!P98),"")</f>
        <v>4.4788263484377609E-2</v>
      </c>
      <c r="Q98">
        <f>IFERROR(IF(OR(HLOOKUP($A98,'Z-scores'!$C$2:$SK$20,5,FALSE)&gt;3,HLOOKUP($A98,'Z-scores'!$C$2:$SK$20,5,FALSE)&lt;-3),"",'Total-corrected counts'!Q98),"")</f>
        <v>6.459039997853612E-2</v>
      </c>
      <c r="R98">
        <f>IFERROR(IF(OR(HLOOKUP($A98,'Z-scores'!$C$2:$SK$20,5,FALSE)&gt;3,HLOOKUP($A98,'Z-scores'!$C$2:$SK$20,5,FALSE)&lt;-3),"",'Total-corrected counts'!R98),"")</f>
        <v>0.14893019333706858</v>
      </c>
      <c r="S98">
        <f>IFERROR(IF(OR(HLOOKUP($A98,'Z-scores'!$C$2:$SK$20,5,FALSE)&gt;3,HLOOKUP($A98,'Z-scores'!$C$2:$SK$20,5,FALSE)&lt;-3),"",'Total-corrected counts'!S98),"")</f>
        <v>1.545695690453206</v>
      </c>
      <c r="T98">
        <f>IFERROR(IF(OR(HLOOKUP($A98,'Z-scores'!$C$2:$SK$20,5,FALSE)&gt;3,HLOOKUP($A98,'Z-scores'!$C$2:$SK$20,5,FALSE)&lt;-3),"",'Total-corrected counts'!T98),"")</f>
        <v>4.7781798274804041E-2</v>
      </c>
      <c r="U98">
        <f t="shared" si="4"/>
        <v>1</v>
      </c>
      <c r="V98">
        <f>SUMIFS(Tabel132[Cluster],Tabel132[ID],'Total-corrected counts Z&lt;3'!A98)</f>
        <v>92</v>
      </c>
      <c r="W98">
        <f t="shared" si="5"/>
        <v>0.74801776303109391</v>
      </c>
      <c r="X98">
        <f t="shared" si="6"/>
        <v>0.57650058256338488</v>
      </c>
      <c r="Y98">
        <f t="shared" si="7"/>
        <v>0.45968253799566378</v>
      </c>
    </row>
    <row r="99" spans="1:25" x14ac:dyDescent="0.25">
      <c r="A99">
        <v>101</v>
      </c>
      <c r="B99" t="s">
        <v>44</v>
      </c>
      <c r="C99">
        <v>90100</v>
      </c>
      <c r="D99">
        <v>607</v>
      </c>
      <c r="E99">
        <f>IFERROR(IF(OR(HLOOKUP($A99,'Z-scores'!$C$2:$SK$20,5,FALSE)&gt;3,HLOOKUP($A99,'Z-scores'!$C$2:$SK$20,5,FALSE)&lt;-3),"",'Total-corrected counts'!E99),"")</f>
        <v>4.7114310414442446</v>
      </c>
      <c r="F99">
        <f>IFERROR(IF(OR(HLOOKUP($A99,'Z-scores'!$C$2:$SK$20,5,FALSE)&gt;3,HLOOKUP($A99,'Z-scores'!$C$2:$SK$20,5,FALSE)&lt;-3),"",'Total-corrected counts'!F99),"")</f>
        <v>1.1946060467841724</v>
      </c>
      <c r="G99">
        <f>IFERROR(IF(OR(HLOOKUP($A99,'Z-scores'!$C$2:$SK$20,5,FALSE)&gt;3,HLOOKUP($A99,'Z-scores'!$C$2:$SK$20,5,FALSE)&lt;-3),"",'Total-corrected counts'!G99),"")</f>
        <v>0.68928889684518913</v>
      </c>
      <c r="H99">
        <f>IFERROR(IF(OR(HLOOKUP($A99,'Z-scores'!$C$2:$SK$20,5,FALSE)&gt;3,HLOOKUP($A99,'Z-scores'!$C$2:$SK$20,5,FALSE)&lt;-3),"",'Total-corrected counts'!H99),"")</f>
        <v>4.1858669690462982</v>
      </c>
      <c r="I99">
        <f>IFERROR(IF(OR(HLOOKUP($A99,'Z-scores'!$C$2:$SK$20,5,FALSE)&gt;3,HLOOKUP($A99,'Z-scores'!$C$2:$SK$20,5,FALSE)&lt;-3),"",'Total-corrected counts'!I99),"")</f>
        <v>0.34889655836054628</v>
      </c>
      <c r="J99">
        <f>IFERROR(IF(OR(HLOOKUP($A99,'Z-scores'!$C$2:$SK$20,5,FALSE)&gt;3,HLOOKUP($A99,'Z-scores'!$C$2:$SK$20,5,FALSE)&lt;-3),"",'Total-corrected counts'!J99),"")</f>
        <v>1.9935273221001362</v>
      </c>
      <c r="K99">
        <f>IFERROR(IF(OR(HLOOKUP($A99,'Z-scores'!$C$2:$SK$20,5,FALSE)&gt;3,HLOOKUP($A99,'Z-scores'!$C$2:$SK$20,5,FALSE)&lt;-3),"",'Total-corrected counts'!K99),"")</f>
        <v>4.0582820916573565</v>
      </c>
      <c r="L99">
        <f>IFERROR(IF(OR(HLOOKUP($A99,'Z-scores'!$C$2:$SK$20,5,FALSE)&gt;3,HLOOKUP($A99,'Z-scores'!$C$2:$SK$20,5,FALSE)&lt;-3),"",'Total-corrected counts'!L99),"")</f>
        <v>6.1390977086580953</v>
      </c>
      <c r="M99">
        <f>IFERROR(IF(OR(HLOOKUP($A99,'Z-scores'!$C$2:$SK$20,5,FALSE)&gt;3,HLOOKUP($A99,'Z-scores'!$C$2:$SK$20,5,FALSE)&lt;-3),"",'Total-corrected counts'!M99),"")</f>
        <v>1.5429822863928571</v>
      </c>
      <c r="N99">
        <f>IFERROR(IF(OR(HLOOKUP($A99,'Z-scores'!$C$2:$SK$20,5,FALSE)&gt;3,HLOOKUP($A99,'Z-scores'!$C$2:$SK$20,5,FALSE)&lt;-3),"",'Total-corrected counts'!N99),"")</f>
        <v>7.7220743137937422</v>
      </c>
      <c r="O99">
        <f>IFERROR(IF(OR(HLOOKUP($A99,'Z-scores'!$C$2:$SK$20,5,FALSE)&gt;3,HLOOKUP($A99,'Z-scores'!$C$2:$SK$20,5,FALSE)&lt;-3),"",'Total-corrected counts'!O99),"")</f>
        <v>0.55262736734511619</v>
      </c>
      <c r="P99">
        <f>IFERROR(IF(OR(HLOOKUP($A99,'Z-scores'!$C$2:$SK$20,5,FALSE)&gt;3,HLOOKUP($A99,'Z-scores'!$C$2:$SK$20,5,FALSE)&lt;-3),"",'Total-corrected counts'!P99),"")</f>
        <v>5.9020978324968709</v>
      </c>
      <c r="Q99">
        <f>IFERROR(IF(OR(HLOOKUP($A99,'Z-scores'!$C$2:$SK$20,5,FALSE)&gt;3,HLOOKUP($A99,'Z-scores'!$C$2:$SK$20,5,FALSE)&lt;-3),"",'Total-corrected counts'!Q99),"")</f>
        <v>7.7856274435666224</v>
      </c>
      <c r="R99">
        <f>IFERROR(IF(OR(HLOOKUP($A99,'Z-scores'!$C$2:$SK$20,5,FALSE)&gt;3,HLOOKUP($A99,'Z-scores'!$C$2:$SK$20,5,FALSE)&lt;-3),"",'Total-corrected counts'!R99),"")</f>
        <v>1.8898727982083183</v>
      </c>
      <c r="S99">
        <f>IFERROR(IF(OR(HLOOKUP($A99,'Z-scores'!$C$2:$SK$20,5,FALSE)&gt;3,HLOOKUP($A99,'Z-scores'!$C$2:$SK$20,5,FALSE)&lt;-3),"",'Total-corrected counts'!S99),"")</f>
        <v>13.135582424364241</v>
      </c>
      <c r="T99">
        <f>IFERROR(IF(OR(HLOOKUP($A99,'Z-scores'!$C$2:$SK$20,5,FALSE)&gt;3,HLOOKUP($A99,'Z-scores'!$C$2:$SK$20,5,FALSE)&lt;-3),"",'Total-corrected counts'!T99),"")</f>
        <v>0.79863862830743892</v>
      </c>
      <c r="U99">
        <f t="shared" si="4"/>
        <v>1</v>
      </c>
      <c r="V99">
        <f>SUMIFS(Tabel132[Cluster],Tabel132[ID],'Total-corrected counts Z&lt;3'!A99)</f>
        <v>96</v>
      </c>
      <c r="W99">
        <f t="shared" si="5"/>
        <v>0.35688925874022626</v>
      </c>
      <c r="X99">
        <f t="shared" si="6"/>
        <v>3.2586053235082639</v>
      </c>
      <c r="Y99">
        <f t="shared" si="7"/>
        <v>5.0107410823814353</v>
      </c>
    </row>
    <row r="100" spans="1:25" x14ac:dyDescent="0.25">
      <c r="A100">
        <v>102</v>
      </c>
      <c r="B100" t="s">
        <v>566</v>
      </c>
      <c r="C100">
        <v>108800</v>
      </c>
      <c r="D100">
        <v>760</v>
      </c>
      <c r="E100" t="str">
        <f>IFERROR(IF(OR(HLOOKUP($A100,'Z-scores'!$C$2:$SK$20,5,FALSE)&gt;3,HLOOKUP($A100,'Z-scores'!$C$2:$SK$20,5,FALSE)&lt;-3),"",'Total-corrected counts'!E100),"")</f>
        <v/>
      </c>
      <c r="F100" t="str">
        <f>IFERROR(IF(OR(HLOOKUP($A100,'Z-scores'!$C$2:$SK$20,5,FALSE)&gt;3,HLOOKUP($A100,'Z-scores'!$C$2:$SK$20,5,FALSE)&lt;-3),"",'Total-corrected counts'!F100),"")</f>
        <v/>
      </c>
      <c r="G100" t="str">
        <f>IFERROR(IF(OR(HLOOKUP($A100,'Z-scores'!$C$2:$SK$20,5,FALSE)&gt;3,HLOOKUP($A100,'Z-scores'!$C$2:$SK$20,5,FALSE)&lt;-3),"",'Total-corrected counts'!G100),"")</f>
        <v/>
      </c>
      <c r="H100" t="str">
        <f>IFERROR(IF(OR(HLOOKUP($A100,'Z-scores'!$C$2:$SK$20,5,FALSE)&gt;3,HLOOKUP($A100,'Z-scores'!$C$2:$SK$20,5,FALSE)&lt;-3),"",'Total-corrected counts'!H100),"")</f>
        <v/>
      </c>
      <c r="I100" t="str">
        <f>IFERROR(IF(OR(HLOOKUP($A100,'Z-scores'!$C$2:$SK$20,5,FALSE)&gt;3,HLOOKUP($A100,'Z-scores'!$C$2:$SK$20,5,FALSE)&lt;-3),"",'Total-corrected counts'!I100),"")</f>
        <v/>
      </c>
      <c r="J100" t="str">
        <f>IFERROR(IF(OR(HLOOKUP($A100,'Z-scores'!$C$2:$SK$20,5,FALSE)&gt;3,HLOOKUP($A100,'Z-scores'!$C$2:$SK$20,5,FALSE)&lt;-3),"",'Total-corrected counts'!J100),"")</f>
        <v/>
      </c>
      <c r="K100" t="str">
        <f>IFERROR(IF(OR(HLOOKUP($A100,'Z-scores'!$C$2:$SK$20,5,FALSE)&gt;3,HLOOKUP($A100,'Z-scores'!$C$2:$SK$20,5,FALSE)&lt;-3),"",'Total-corrected counts'!K100),"")</f>
        <v/>
      </c>
      <c r="L100" t="str">
        <f>IFERROR(IF(OR(HLOOKUP($A100,'Z-scores'!$C$2:$SK$20,5,FALSE)&gt;3,HLOOKUP($A100,'Z-scores'!$C$2:$SK$20,5,FALSE)&lt;-3),"",'Total-corrected counts'!L100),"")</f>
        <v/>
      </c>
      <c r="M100" t="str">
        <f>IFERROR(IF(OR(HLOOKUP($A100,'Z-scores'!$C$2:$SK$20,5,FALSE)&gt;3,HLOOKUP($A100,'Z-scores'!$C$2:$SK$20,5,FALSE)&lt;-3),"",'Total-corrected counts'!M100),"")</f>
        <v/>
      </c>
      <c r="N100" t="str">
        <f>IFERROR(IF(OR(HLOOKUP($A100,'Z-scores'!$C$2:$SK$20,5,FALSE)&gt;3,HLOOKUP($A100,'Z-scores'!$C$2:$SK$20,5,FALSE)&lt;-3),"",'Total-corrected counts'!N100),"")</f>
        <v/>
      </c>
      <c r="O100" t="str">
        <f>IFERROR(IF(OR(HLOOKUP($A100,'Z-scores'!$C$2:$SK$20,5,FALSE)&gt;3,HLOOKUP($A100,'Z-scores'!$C$2:$SK$20,5,FALSE)&lt;-3),"",'Total-corrected counts'!O100),"")</f>
        <v/>
      </c>
      <c r="P100" t="str">
        <f>IFERROR(IF(OR(HLOOKUP($A100,'Z-scores'!$C$2:$SK$20,5,FALSE)&gt;3,HLOOKUP($A100,'Z-scores'!$C$2:$SK$20,5,FALSE)&lt;-3),"",'Total-corrected counts'!P100),"")</f>
        <v/>
      </c>
      <c r="Q100" t="str">
        <f>IFERROR(IF(OR(HLOOKUP($A100,'Z-scores'!$C$2:$SK$20,5,FALSE)&gt;3,HLOOKUP($A100,'Z-scores'!$C$2:$SK$20,5,FALSE)&lt;-3),"",'Total-corrected counts'!Q100),"")</f>
        <v/>
      </c>
      <c r="R100" t="str">
        <f>IFERROR(IF(OR(HLOOKUP($A100,'Z-scores'!$C$2:$SK$20,5,FALSE)&gt;3,HLOOKUP($A100,'Z-scores'!$C$2:$SK$20,5,FALSE)&lt;-3),"",'Total-corrected counts'!R100),"")</f>
        <v/>
      </c>
      <c r="S100" t="str">
        <f>IFERROR(IF(OR(HLOOKUP($A100,'Z-scores'!$C$2:$SK$20,5,FALSE)&gt;3,HLOOKUP($A100,'Z-scores'!$C$2:$SK$20,5,FALSE)&lt;-3),"",'Total-corrected counts'!S100),"")</f>
        <v/>
      </c>
      <c r="T100" t="str">
        <f>IFERROR(IF(OR(HLOOKUP($A100,'Z-scores'!$C$2:$SK$20,5,FALSE)&gt;3,HLOOKUP($A100,'Z-scores'!$C$2:$SK$20,5,FALSE)&lt;-3),"",'Total-corrected counts'!T100),"")</f>
        <v/>
      </c>
      <c r="U100">
        <f t="shared" si="4"/>
        <v>0</v>
      </c>
      <c r="V100">
        <f>SUMIFS(Tabel132[Cluster],Tabel132[ID],'Total-corrected counts Z&lt;3'!A100)</f>
        <v>0</v>
      </c>
      <c r="W100" t="str">
        <f t="shared" si="5"/>
        <v/>
      </c>
      <c r="X100" t="str">
        <f t="shared" si="6"/>
        <v/>
      </c>
      <c r="Y100" t="str">
        <f t="shared" si="7"/>
        <v/>
      </c>
    </row>
    <row r="101" spans="1:25" x14ac:dyDescent="0.25">
      <c r="A101">
        <v>103</v>
      </c>
      <c r="B101" t="s">
        <v>567</v>
      </c>
      <c r="C101">
        <v>70900</v>
      </c>
      <c r="D101">
        <v>71</v>
      </c>
      <c r="E101" t="str">
        <f>IFERROR(IF(OR(HLOOKUP($A101,'Z-scores'!$C$2:$SK$20,5,FALSE)&gt;3,HLOOKUP($A101,'Z-scores'!$C$2:$SK$20,5,FALSE)&lt;-3),"",'Total-corrected counts'!E101),"")</f>
        <v/>
      </c>
      <c r="F101" t="str">
        <f>IFERROR(IF(OR(HLOOKUP($A101,'Z-scores'!$C$2:$SK$20,5,FALSE)&gt;3,HLOOKUP($A101,'Z-scores'!$C$2:$SK$20,5,FALSE)&lt;-3),"",'Total-corrected counts'!F101),"")</f>
        <v/>
      </c>
      <c r="G101" t="str">
        <f>IFERROR(IF(OR(HLOOKUP($A101,'Z-scores'!$C$2:$SK$20,5,FALSE)&gt;3,HLOOKUP($A101,'Z-scores'!$C$2:$SK$20,5,FALSE)&lt;-3),"",'Total-corrected counts'!G101),"")</f>
        <v/>
      </c>
      <c r="H101" t="str">
        <f>IFERROR(IF(OR(HLOOKUP($A101,'Z-scores'!$C$2:$SK$20,5,FALSE)&gt;3,HLOOKUP($A101,'Z-scores'!$C$2:$SK$20,5,FALSE)&lt;-3),"",'Total-corrected counts'!H101),"")</f>
        <v/>
      </c>
      <c r="I101" t="str">
        <f>IFERROR(IF(OR(HLOOKUP($A101,'Z-scores'!$C$2:$SK$20,5,FALSE)&gt;3,HLOOKUP($A101,'Z-scores'!$C$2:$SK$20,5,FALSE)&lt;-3),"",'Total-corrected counts'!I101),"")</f>
        <v/>
      </c>
      <c r="J101" t="str">
        <f>IFERROR(IF(OR(HLOOKUP($A101,'Z-scores'!$C$2:$SK$20,5,FALSE)&gt;3,HLOOKUP($A101,'Z-scores'!$C$2:$SK$20,5,FALSE)&lt;-3),"",'Total-corrected counts'!J101),"")</f>
        <v/>
      </c>
      <c r="K101" t="str">
        <f>IFERROR(IF(OR(HLOOKUP($A101,'Z-scores'!$C$2:$SK$20,5,FALSE)&gt;3,HLOOKUP($A101,'Z-scores'!$C$2:$SK$20,5,FALSE)&lt;-3),"",'Total-corrected counts'!K101),"")</f>
        <v/>
      </c>
      <c r="L101" t="str">
        <f>IFERROR(IF(OR(HLOOKUP($A101,'Z-scores'!$C$2:$SK$20,5,FALSE)&gt;3,HLOOKUP($A101,'Z-scores'!$C$2:$SK$20,5,FALSE)&lt;-3),"",'Total-corrected counts'!L101),"")</f>
        <v/>
      </c>
      <c r="M101" t="str">
        <f>IFERROR(IF(OR(HLOOKUP($A101,'Z-scores'!$C$2:$SK$20,5,FALSE)&gt;3,HLOOKUP($A101,'Z-scores'!$C$2:$SK$20,5,FALSE)&lt;-3),"",'Total-corrected counts'!M101),"")</f>
        <v/>
      </c>
      <c r="N101" t="str">
        <f>IFERROR(IF(OR(HLOOKUP($A101,'Z-scores'!$C$2:$SK$20,5,FALSE)&gt;3,HLOOKUP($A101,'Z-scores'!$C$2:$SK$20,5,FALSE)&lt;-3),"",'Total-corrected counts'!N101),"")</f>
        <v/>
      </c>
      <c r="O101" t="str">
        <f>IFERROR(IF(OR(HLOOKUP($A101,'Z-scores'!$C$2:$SK$20,5,FALSE)&gt;3,HLOOKUP($A101,'Z-scores'!$C$2:$SK$20,5,FALSE)&lt;-3),"",'Total-corrected counts'!O101),"")</f>
        <v/>
      </c>
      <c r="P101" t="str">
        <f>IFERROR(IF(OR(HLOOKUP($A101,'Z-scores'!$C$2:$SK$20,5,FALSE)&gt;3,HLOOKUP($A101,'Z-scores'!$C$2:$SK$20,5,FALSE)&lt;-3),"",'Total-corrected counts'!P101),"")</f>
        <v/>
      </c>
      <c r="Q101" t="str">
        <f>IFERROR(IF(OR(HLOOKUP($A101,'Z-scores'!$C$2:$SK$20,5,FALSE)&gt;3,HLOOKUP($A101,'Z-scores'!$C$2:$SK$20,5,FALSE)&lt;-3),"",'Total-corrected counts'!Q101),"")</f>
        <v/>
      </c>
      <c r="R101" t="str">
        <f>IFERROR(IF(OR(HLOOKUP($A101,'Z-scores'!$C$2:$SK$20,5,FALSE)&gt;3,HLOOKUP($A101,'Z-scores'!$C$2:$SK$20,5,FALSE)&lt;-3),"",'Total-corrected counts'!R101),"")</f>
        <v/>
      </c>
      <c r="S101" t="str">
        <f>IFERROR(IF(OR(HLOOKUP($A101,'Z-scores'!$C$2:$SK$20,5,FALSE)&gt;3,HLOOKUP($A101,'Z-scores'!$C$2:$SK$20,5,FALSE)&lt;-3),"",'Total-corrected counts'!S101),"")</f>
        <v/>
      </c>
      <c r="T101" t="str">
        <f>IFERROR(IF(OR(HLOOKUP($A101,'Z-scores'!$C$2:$SK$20,5,FALSE)&gt;3,HLOOKUP($A101,'Z-scores'!$C$2:$SK$20,5,FALSE)&lt;-3),"",'Total-corrected counts'!T101),"")</f>
        <v/>
      </c>
      <c r="U101">
        <f t="shared" si="4"/>
        <v>0</v>
      </c>
      <c r="V101">
        <f>SUMIFS(Tabel132[Cluster],Tabel132[ID],'Total-corrected counts Z&lt;3'!A101)</f>
        <v>83</v>
      </c>
      <c r="W101" t="str">
        <f t="shared" si="5"/>
        <v/>
      </c>
      <c r="X101" t="str">
        <f t="shared" si="6"/>
        <v/>
      </c>
      <c r="Y101" t="str">
        <f t="shared" si="7"/>
        <v/>
      </c>
    </row>
    <row r="102" spans="1:25" x14ac:dyDescent="0.25">
      <c r="A102">
        <v>104</v>
      </c>
      <c r="B102" t="s">
        <v>45</v>
      </c>
      <c r="C102">
        <v>23400</v>
      </c>
      <c r="D102">
        <v>95</v>
      </c>
      <c r="E102">
        <f>IFERROR(IF(OR(HLOOKUP($A102,'Z-scores'!$C$2:$SK$20,5,FALSE)&gt;3,HLOOKUP($A102,'Z-scores'!$C$2:$SK$20,5,FALSE)&lt;-3),"",'Total-corrected counts'!E102),"")</f>
        <v>0</v>
      </c>
      <c r="F102">
        <f>IFERROR(IF(OR(HLOOKUP($A102,'Z-scores'!$C$2:$SK$20,5,FALSE)&gt;3,HLOOKUP($A102,'Z-scores'!$C$2:$SK$20,5,FALSE)&lt;-3),"",'Total-corrected counts'!F102),"")</f>
        <v>4.7217630307674801E-3</v>
      </c>
      <c r="G102">
        <f>IFERROR(IF(OR(HLOOKUP($A102,'Z-scores'!$C$2:$SK$20,5,FALSE)&gt;3,HLOOKUP($A102,'Z-scores'!$C$2:$SK$20,5,FALSE)&lt;-3),"",'Total-corrected counts'!G102),"")</f>
        <v>0</v>
      </c>
      <c r="H102">
        <f>IFERROR(IF(OR(HLOOKUP($A102,'Z-scores'!$C$2:$SK$20,5,FALSE)&gt;3,HLOOKUP($A102,'Z-scores'!$C$2:$SK$20,5,FALSE)&lt;-3),"",'Total-corrected counts'!H102),"")</f>
        <v>0</v>
      </c>
      <c r="I102">
        <f>IFERROR(IF(OR(HLOOKUP($A102,'Z-scores'!$C$2:$SK$20,5,FALSE)&gt;3,HLOOKUP($A102,'Z-scores'!$C$2:$SK$20,5,FALSE)&lt;-3),"",'Total-corrected counts'!I102),"")</f>
        <v>0</v>
      </c>
      <c r="J102">
        <f>IFERROR(IF(OR(HLOOKUP($A102,'Z-scores'!$C$2:$SK$20,5,FALSE)&gt;3,HLOOKUP($A102,'Z-scores'!$C$2:$SK$20,5,FALSE)&lt;-3),"",'Total-corrected counts'!J102),"")</f>
        <v>0</v>
      </c>
      <c r="K102">
        <f>IFERROR(IF(OR(HLOOKUP($A102,'Z-scores'!$C$2:$SK$20,5,FALSE)&gt;3,HLOOKUP($A102,'Z-scores'!$C$2:$SK$20,5,FALSE)&lt;-3),"",'Total-corrected counts'!K102),"")</f>
        <v>5.8645694966146774E-3</v>
      </c>
      <c r="L102">
        <f>IFERROR(IF(OR(HLOOKUP($A102,'Z-scores'!$C$2:$SK$20,5,FALSE)&gt;3,HLOOKUP($A102,'Z-scores'!$C$2:$SK$20,5,FALSE)&lt;-3),"",'Total-corrected counts'!L102),"")</f>
        <v>0</v>
      </c>
      <c r="M102">
        <f>IFERROR(IF(OR(HLOOKUP($A102,'Z-scores'!$C$2:$SK$20,5,FALSE)&gt;3,HLOOKUP($A102,'Z-scores'!$C$2:$SK$20,5,FALSE)&lt;-3),"",'Total-corrected counts'!M102),"")</f>
        <v>8.5247640132202034E-3</v>
      </c>
      <c r="N102">
        <f>IFERROR(IF(OR(HLOOKUP($A102,'Z-scores'!$C$2:$SK$20,5,FALSE)&gt;3,HLOOKUP($A102,'Z-scores'!$C$2:$SK$20,5,FALSE)&lt;-3),"",'Total-corrected counts'!N102),"")</f>
        <v>1.5679338708210644E-2</v>
      </c>
      <c r="O102">
        <f>IFERROR(IF(OR(HLOOKUP($A102,'Z-scores'!$C$2:$SK$20,5,FALSE)&gt;3,HLOOKUP($A102,'Z-scores'!$C$2:$SK$20,5,FALSE)&lt;-3),"",'Total-corrected counts'!O102),"")</f>
        <v>0</v>
      </c>
      <c r="P102">
        <f>IFERROR(IF(OR(HLOOKUP($A102,'Z-scores'!$C$2:$SK$20,5,FALSE)&gt;3,HLOOKUP($A102,'Z-scores'!$C$2:$SK$20,5,FALSE)&lt;-3),"",'Total-corrected counts'!P102),"")</f>
        <v>4.9764737204864001E-3</v>
      </c>
      <c r="Q102">
        <f>IFERROR(IF(OR(HLOOKUP($A102,'Z-scores'!$C$2:$SK$20,5,FALSE)&gt;3,HLOOKUP($A102,'Z-scores'!$C$2:$SK$20,5,FALSE)&lt;-3),"",'Total-corrected counts'!Q102),"")</f>
        <v>0</v>
      </c>
      <c r="R102">
        <f>IFERROR(IF(OR(HLOOKUP($A102,'Z-scores'!$C$2:$SK$20,5,FALSE)&gt;3,HLOOKUP($A102,'Z-scores'!$C$2:$SK$20,5,FALSE)&lt;-3),"",'Total-corrected counts'!R102),"")</f>
        <v>0</v>
      </c>
      <c r="S102">
        <f>IFERROR(IF(OR(HLOOKUP($A102,'Z-scores'!$C$2:$SK$20,5,FALSE)&gt;3,HLOOKUP($A102,'Z-scores'!$C$2:$SK$20,5,FALSE)&lt;-3),"",'Total-corrected counts'!S102),"")</f>
        <v>0</v>
      </c>
      <c r="T102">
        <f>IFERROR(IF(OR(HLOOKUP($A102,'Z-scores'!$C$2:$SK$20,5,FALSE)&gt;3,HLOOKUP($A102,'Z-scores'!$C$2:$SK$20,5,FALSE)&lt;-3),"",'Total-corrected counts'!T102),"")</f>
        <v>0</v>
      </c>
      <c r="U102">
        <f t="shared" si="4"/>
        <v>1</v>
      </c>
      <c r="V102">
        <f>SUMIFS(Tabel132[Cluster],Tabel132[ID],'Total-corrected counts Z&lt;3'!A102)</f>
        <v>30</v>
      </c>
      <c r="W102">
        <f t="shared" si="5"/>
        <v>0.26618880603138034</v>
      </c>
      <c r="X102">
        <f t="shared" si="6"/>
        <v>3.4790435248813006E-3</v>
      </c>
      <c r="Y102">
        <f t="shared" si="7"/>
        <v>8.2941228674773338E-4</v>
      </c>
    </row>
    <row r="103" spans="1:25" x14ac:dyDescent="0.25">
      <c r="A103">
        <v>105</v>
      </c>
      <c r="B103" t="s">
        <v>46</v>
      </c>
      <c r="C103">
        <v>86800</v>
      </c>
      <c r="D103">
        <v>398</v>
      </c>
      <c r="E103">
        <f>IFERROR(IF(OR(HLOOKUP($A103,'Z-scores'!$C$2:$SK$20,5,FALSE)&gt;3,HLOOKUP($A103,'Z-scores'!$C$2:$SK$20,5,FALSE)&lt;-3),"",'Total-corrected counts'!E103),"")</f>
        <v>3.4679303144174251E-2</v>
      </c>
      <c r="F103">
        <f>IFERROR(IF(OR(HLOOKUP($A103,'Z-scores'!$C$2:$SK$20,5,FALSE)&gt;3,HLOOKUP($A103,'Z-scores'!$C$2:$SK$20,5,FALSE)&lt;-3),"",'Total-corrected counts'!F103),"")</f>
        <v>1.0435096297996131</v>
      </c>
      <c r="G103">
        <f>IFERROR(IF(OR(HLOOKUP($A103,'Z-scores'!$C$2:$SK$20,5,FALSE)&gt;3,HLOOKUP($A103,'Z-scores'!$C$2:$SK$20,5,FALSE)&lt;-3),"",'Total-corrected counts'!G103),"")</f>
        <v>3.2927181834906882</v>
      </c>
      <c r="H103">
        <f>IFERROR(IF(OR(HLOOKUP($A103,'Z-scores'!$C$2:$SK$20,5,FALSE)&gt;3,HLOOKUP($A103,'Z-scores'!$C$2:$SK$20,5,FALSE)&lt;-3),"",'Total-corrected counts'!H103),"")</f>
        <v>3.6189051605587594E-2</v>
      </c>
      <c r="I103">
        <f>IFERROR(IF(OR(HLOOKUP($A103,'Z-scores'!$C$2:$SK$20,5,FALSE)&gt;3,HLOOKUP($A103,'Z-scores'!$C$2:$SK$20,5,FALSE)&lt;-3),"",'Total-corrected counts'!I103),"")</f>
        <v>0.19695773455837295</v>
      </c>
      <c r="J103">
        <f>IFERROR(IF(OR(HLOOKUP($A103,'Z-scores'!$C$2:$SK$20,5,FALSE)&gt;3,HLOOKUP($A103,'Z-scores'!$C$2:$SK$20,5,FALSE)&lt;-3),"",'Total-corrected counts'!J103),"")</f>
        <v>5.3879116813517196E-2</v>
      </c>
      <c r="K103">
        <f>IFERROR(IF(OR(HLOOKUP($A103,'Z-scores'!$C$2:$SK$20,5,FALSE)&gt;3,HLOOKUP($A103,'Z-scores'!$C$2:$SK$20,5,FALSE)&lt;-3),"",'Total-corrected counts'!K103),"")</f>
        <v>5.2781125469532092E-2</v>
      </c>
      <c r="L103">
        <f>IFERROR(IF(OR(HLOOKUP($A103,'Z-scores'!$C$2:$SK$20,5,FALSE)&gt;3,HLOOKUP($A103,'Z-scores'!$C$2:$SK$20,5,FALSE)&lt;-3),"",'Total-corrected counts'!L103),"")</f>
        <v>0.44771320306235829</v>
      </c>
      <c r="M103">
        <f>IFERROR(IF(OR(HLOOKUP($A103,'Z-scores'!$C$2:$SK$20,5,FALSE)&gt;3,HLOOKUP($A103,'Z-scores'!$C$2:$SK$20,5,FALSE)&lt;-3),"",'Total-corrected counts'!M103),"")</f>
        <v>0.45181249270067086</v>
      </c>
      <c r="N103">
        <f>IFERROR(IF(OR(HLOOKUP($A103,'Z-scores'!$C$2:$SK$20,5,FALSE)&gt;3,HLOOKUP($A103,'Z-scores'!$C$2:$SK$20,5,FALSE)&lt;-3),"",'Total-corrected counts'!N103),"")</f>
        <v>0.41550247576758204</v>
      </c>
      <c r="O103">
        <f>IFERROR(IF(OR(HLOOKUP($A103,'Z-scores'!$C$2:$SK$20,5,FALSE)&gt;3,HLOOKUP($A103,'Z-scores'!$C$2:$SK$20,5,FALSE)&lt;-3),"",'Total-corrected counts'!O103),"")</f>
        <v>6.9631048285484649</v>
      </c>
      <c r="P103">
        <f>IFERROR(IF(OR(HLOOKUP($A103,'Z-scores'!$C$2:$SK$20,5,FALSE)&gt;3,HLOOKUP($A103,'Z-scores'!$C$2:$SK$20,5,FALSE)&lt;-3),"",'Total-corrected counts'!P103),"")</f>
        <v>0.95548295433338881</v>
      </c>
      <c r="Q103">
        <f>IFERROR(IF(OR(HLOOKUP($A103,'Z-scores'!$C$2:$SK$20,5,FALSE)&gt;3,HLOOKUP($A103,'Z-scores'!$C$2:$SK$20,5,FALSE)&lt;-3),"",'Total-corrected counts'!Q103),"")</f>
        <v>9.440135381478354E-2</v>
      </c>
      <c r="R103">
        <f>IFERROR(IF(OR(HLOOKUP($A103,'Z-scores'!$C$2:$SK$20,5,FALSE)&gt;3,HLOOKUP($A103,'Z-scores'!$C$2:$SK$20,5,FALSE)&lt;-3),"",'Total-corrected counts'!R103),"")</f>
        <v>0.35948667357223446</v>
      </c>
      <c r="S103">
        <f>IFERROR(IF(OR(HLOOKUP($A103,'Z-scores'!$C$2:$SK$20,5,FALSE)&gt;3,HLOOKUP($A103,'Z-scores'!$C$2:$SK$20,5,FALSE)&lt;-3),"",'Total-corrected counts'!S103),"")</f>
        <v>1.5343719125011677</v>
      </c>
      <c r="T103">
        <f>IFERROR(IF(OR(HLOOKUP($A103,'Z-scores'!$C$2:$SK$20,5,FALSE)&gt;3,HLOOKUP($A103,'Z-scores'!$C$2:$SK$20,5,FALSE)&lt;-3),"",'Total-corrected counts'!T103),"")</f>
        <v>0</v>
      </c>
      <c r="U103">
        <f t="shared" si="4"/>
        <v>1</v>
      </c>
      <c r="V103">
        <f>SUMIFS(Tabel132[Cluster],Tabel132[ID],'Total-corrected counts Z&lt;3'!A103)</f>
        <v>93</v>
      </c>
      <c r="W103">
        <f t="shared" si="5"/>
        <v>0.27362433035846506</v>
      </c>
      <c r="X103">
        <f t="shared" si="6"/>
        <v>0.6025742316412096</v>
      </c>
      <c r="Y103">
        <f t="shared" si="7"/>
        <v>1.65114128712834</v>
      </c>
    </row>
    <row r="104" spans="1:25" x14ac:dyDescent="0.25">
      <c r="A104">
        <v>106</v>
      </c>
      <c r="B104" t="s">
        <v>568</v>
      </c>
      <c r="C104">
        <v>93700</v>
      </c>
      <c r="D104">
        <v>370</v>
      </c>
      <c r="E104" t="str">
        <f>IFERROR(IF(OR(HLOOKUP($A104,'Z-scores'!$C$2:$SK$20,5,FALSE)&gt;3,HLOOKUP($A104,'Z-scores'!$C$2:$SK$20,5,FALSE)&lt;-3),"",'Total-corrected counts'!E104),"")</f>
        <v/>
      </c>
      <c r="F104" t="str">
        <f>IFERROR(IF(OR(HLOOKUP($A104,'Z-scores'!$C$2:$SK$20,5,FALSE)&gt;3,HLOOKUP($A104,'Z-scores'!$C$2:$SK$20,5,FALSE)&lt;-3),"",'Total-corrected counts'!F104),"")</f>
        <v/>
      </c>
      <c r="G104" t="str">
        <f>IFERROR(IF(OR(HLOOKUP($A104,'Z-scores'!$C$2:$SK$20,5,FALSE)&gt;3,HLOOKUP($A104,'Z-scores'!$C$2:$SK$20,5,FALSE)&lt;-3),"",'Total-corrected counts'!G104),"")</f>
        <v/>
      </c>
      <c r="H104" t="str">
        <f>IFERROR(IF(OR(HLOOKUP($A104,'Z-scores'!$C$2:$SK$20,5,FALSE)&gt;3,HLOOKUP($A104,'Z-scores'!$C$2:$SK$20,5,FALSE)&lt;-3),"",'Total-corrected counts'!H104),"")</f>
        <v/>
      </c>
      <c r="I104" t="str">
        <f>IFERROR(IF(OR(HLOOKUP($A104,'Z-scores'!$C$2:$SK$20,5,FALSE)&gt;3,HLOOKUP($A104,'Z-scores'!$C$2:$SK$20,5,FALSE)&lt;-3),"",'Total-corrected counts'!I104),"")</f>
        <v/>
      </c>
      <c r="J104" t="str">
        <f>IFERROR(IF(OR(HLOOKUP($A104,'Z-scores'!$C$2:$SK$20,5,FALSE)&gt;3,HLOOKUP($A104,'Z-scores'!$C$2:$SK$20,5,FALSE)&lt;-3),"",'Total-corrected counts'!J104),"")</f>
        <v/>
      </c>
      <c r="K104" t="str">
        <f>IFERROR(IF(OR(HLOOKUP($A104,'Z-scores'!$C$2:$SK$20,5,FALSE)&gt;3,HLOOKUP($A104,'Z-scores'!$C$2:$SK$20,5,FALSE)&lt;-3),"",'Total-corrected counts'!K104),"")</f>
        <v/>
      </c>
      <c r="L104" t="str">
        <f>IFERROR(IF(OR(HLOOKUP($A104,'Z-scores'!$C$2:$SK$20,5,FALSE)&gt;3,HLOOKUP($A104,'Z-scores'!$C$2:$SK$20,5,FALSE)&lt;-3),"",'Total-corrected counts'!L104),"")</f>
        <v/>
      </c>
      <c r="M104" t="str">
        <f>IFERROR(IF(OR(HLOOKUP($A104,'Z-scores'!$C$2:$SK$20,5,FALSE)&gt;3,HLOOKUP($A104,'Z-scores'!$C$2:$SK$20,5,FALSE)&lt;-3),"",'Total-corrected counts'!M104),"")</f>
        <v/>
      </c>
      <c r="N104" t="str">
        <f>IFERROR(IF(OR(HLOOKUP($A104,'Z-scores'!$C$2:$SK$20,5,FALSE)&gt;3,HLOOKUP($A104,'Z-scores'!$C$2:$SK$20,5,FALSE)&lt;-3),"",'Total-corrected counts'!N104),"")</f>
        <v/>
      </c>
      <c r="O104" t="str">
        <f>IFERROR(IF(OR(HLOOKUP($A104,'Z-scores'!$C$2:$SK$20,5,FALSE)&gt;3,HLOOKUP($A104,'Z-scores'!$C$2:$SK$20,5,FALSE)&lt;-3),"",'Total-corrected counts'!O104),"")</f>
        <v/>
      </c>
      <c r="P104" t="str">
        <f>IFERROR(IF(OR(HLOOKUP($A104,'Z-scores'!$C$2:$SK$20,5,FALSE)&gt;3,HLOOKUP($A104,'Z-scores'!$C$2:$SK$20,5,FALSE)&lt;-3),"",'Total-corrected counts'!P104),"")</f>
        <v/>
      </c>
      <c r="Q104" t="str">
        <f>IFERROR(IF(OR(HLOOKUP($A104,'Z-scores'!$C$2:$SK$20,5,FALSE)&gt;3,HLOOKUP($A104,'Z-scores'!$C$2:$SK$20,5,FALSE)&lt;-3),"",'Total-corrected counts'!Q104),"")</f>
        <v/>
      </c>
      <c r="R104" t="str">
        <f>IFERROR(IF(OR(HLOOKUP($A104,'Z-scores'!$C$2:$SK$20,5,FALSE)&gt;3,HLOOKUP($A104,'Z-scores'!$C$2:$SK$20,5,FALSE)&lt;-3),"",'Total-corrected counts'!R104),"")</f>
        <v/>
      </c>
      <c r="S104" t="str">
        <f>IFERROR(IF(OR(HLOOKUP($A104,'Z-scores'!$C$2:$SK$20,5,FALSE)&gt;3,HLOOKUP($A104,'Z-scores'!$C$2:$SK$20,5,FALSE)&lt;-3),"",'Total-corrected counts'!S104),"")</f>
        <v/>
      </c>
      <c r="T104" t="str">
        <f>IFERROR(IF(OR(HLOOKUP($A104,'Z-scores'!$C$2:$SK$20,5,FALSE)&gt;3,HLOOKUP($A104,'Z-scores'!$C$2:$SK$20,5,FALSE)&lt;-3),"",'Total-corrected counts'!T104),"")</f>
        <v/>
      </c>
      <c r="U104">
        <f t="shared" si="4"/>
        <v>0</v>
      </c>
      <c r="V104">
        <f>SUMIFS(Tabel132[Cluster],Tabel132[ID],'Total-corrected counts Z&lt;3'!A104)</f>
        <v>96</v>
      </c>
      <c r="W104" t="str">
        <f t="shared" si="5"/>
        <v/>
      </c>
      <c r="X104" t="str">
        <f t="shared" si="6"/>
        <v/>
      </c>
      <c r="Y104" t="str">
        <f t="shared" si="7"/>
        <v/>
      </c>
    </row>
    <row r="105" spans="1:25" x14ac:dyDescent="0.25">
      <c r="A105">
        <v>107</v>
      </c>
      <c r="B105" t="s">
        <v>569</v>
      </c>
      <c r="C105">
        <v>1000</v>
      </c>
      <c r="D105">
        <v>500</v>
      </c>
      <c r="E105" t="str">
        <f>IFERROR(IF(OR(HLOOKUP($A105,'Z-scores'!$C$2:$SK$20,5,FALSE)&gt;3,HLOOKUP($A105,'Z-scores'!$C$2:$SK$20,5,FALSE)&lt;-3),"",'Total-corrected counts'!E105),"")</f>
        <v/>
      </c>
      <c r="F105" t="str">
        <f>IFERROR(IF(OR(HLOOKUP($A105,'Z-scores'!$C$2:$SK$20,5,FALSE)&gt;3,HLOOKUP($A105,'Z-scores'!$C$2:$SK$20,5,FALSE)&lt;-3),"",'Total-corrected counts'!F105),"")</f>
        <v/>
      </c>
      <c r="G105" t="str">
        <f>IFERROR(IF(OR(HLOOKUP($A105,'Z-scores'!$C$2:$SK$20,5,FALSE)&gt;3,HLOOKUP($A105,'Z-scores'!$C$2:$SK$20,5,FALSE)&lt;-3),"",'Total-corrected counts'!G105),"")</f>
        <v/>
      </c>
      <c r="H105" t="str">
        <f>IFERROR(IF(OR(HLOOKUP($A105,'Z-scores'!$C$2:$SK$20,5,FALSE)&gt;3,HLOOKUP($A105,'Z-scores'!$C$2:$SK$20,5,FALSE)&lt;-3),"",'Total-corrected counts'!H105),"")</f>
        <v/>
      </c>
      <c r="I105" t="str">
        <f>IFERROR(IF(OR(HLOOKUP($A105,'Z-scores'!$C$2:$SK$20,5,FALSE)&gt;3,HLOOKUP($A105,'Z-scores'!$C$2:$SK$20,5,FALSE)&lt;-3),"",'Total-corrected counts'!I105),"")</f>
        <v/>
      </c>
      <c r="J105" t="str">
        <f>IFERROR(IF(OR(HLOOKUP($A105,'Z-scores'!$C$2:$SK$20,5,FALSE)&gt;3,HLOOKUP($A105,'Z-scores'!$C$2:$SK$20,5,FALSE)&lt;-3),"",'Total-corrected counts'!J105),"")</f>
        <v/>
      </c>
      <c r="K105" t="str">
        <f>IFERROR(IF(OR(HLOOKUP($A105,'Z-scores'!$C$2:$SK$20,5,FALSE)&gt;3,HLOOKUP($A105,'Z-scores'!$C$2:$SK$20,5,FALSE)&lt;-3),"",'Total-corrected counts'!K105),"")</f>
        <v/>
      </c>
      <c r="L105" t="str">
        <f>IFERROR(IF(OR(HLOOKUP($A105,'Z-scores'!$C$2:$SK$20,5,FALSE)&gt;3,HLOOKUP($A105,'Z-scores'!$C$2:$SK$20,5,FALSE)&lt;-3),"",'Total-corrected counts'!L105),"")</f>
        <v/>
      </c>
      <c r="M105" t="str">
        <f>IFERROR(IF(OR(HLOOKUP($A105,'Z-scores'!$C$2:$SK$20,5,FALSE)&gt;3,HLOOKUP($A105,'Z-scores'!$C$2:$SK$20,5,FALSE)&lt;-3),"",'Total-corrected counts'!M105),"")</f>
        <v/>
      </c>
      <c r="N105" t="str">
        <f>IFERROR(IF(OR(HLOOKUP($A105,'Z-scores'!$C$2:$SK$20,5,FALSE)&gt;3,HLOOKUP($A105,'Z-scores'!$C$2:$SK$20,5,FALSE)&lt;-3),"",'Total-corrected counts'!N105),"")</f>
        <v/>
      </c>
      <c r="O105" t="str">
        <f>IFERROR(IF(OR(HLOOKUP($A105,'Z-scores'!$C$2:$SK$20,5,FALSE)&gt;3,HLOOKUP($A105,'Z-scores'!$C$2:$SK$20,5,FALSE)&lt;-3),"",'Total-corrected counts'!O105),"")</f>
        <v/>
      </c>
      <c r="P105" t="str">
        <f>IFERROR(IF(OR(HLOOKUP($A105,'Z-scores'!$C$2:$SK$20,5,FALSE)&gt;3,HLOOKUP($A105,'Z-scores'!$C$2:$SK$20,5,FALSE)&lt;-3),"",'Total-corrected counts'!P105),"")</f>
        <v/>
      </c>
      <c r="Q105" t="str">
        <f>IFERROR(IF(OR(HLOOKUP($A105,'Z-scores'!$C$2:$SK$20,5,FALSE)&gt;3,HLOOKUP($A105,'Z-scores'!$C$2:$SK$20,5,FALSE)&lt;-3),"",'Total-corrected counts'!Q105),"")</f>
        <v/>
      </c>
      <c r="R105" t="str">
        <f>IFERROR(IF(OR(HLOOKUP($A105,'Z-scores'!$C$2:$SK$20,5,FALSE)&gt;3,HLOOKUP($A105,'Z-scores'!$C$2:$SK$20,5,FALSE)&lt;-3),"",'Total-corrected counts'!R105),"")</f>
        <v/>
      </c>
      <c r="S105" t="str">
        <f>IFERROR(IF(OR(HLOOKUP($A105,'Z-scores'!$C$2:$SK$20,5,FALSE)&gt;3,HLOOKUP($A105,'Z-scores'!$C$2:$SK$20,5,FALSE)&lt;-3),"",'Total-corrected counts'!S105),"")</f>
        <v/>
      </c>
      <c r="T105" t="str">
        <f>IFERROR(IF(OR(HLOOKUP($A105,'Z-scores'!$C$2:$SK$20,5,FALSE)&gt;3,HLOOKUP($A105,'Z-scores'!$C$2:$SK$20,5,FALSE)&lt;-3),"",'Total-corrected counts'!T105),"")</f>
        <v/>
      </c>
      <c r="U105">
        <f t="shared" si="4"/>
        <v>0</v>
      </c>
      <c r="V105">
        <f>SUMIFS(Tabel132[Cluster],Tabel132[ID],'Total-corrected counts Z&lt;3'!A105)</f>
        <v>2</v>
      </c>
      <c r="W105" t="str">
        <f t="shared" si="5"/>
        <v/>
      </c>
      <c r="X105" t="str">
        <f t="shared" si="6"/>
        <v/>
      </c>
      <c r="Y105" t="str">
        <f t="shared" si="7"/>
        <v/>
      </c>
    </row>
    <row r="106" spans="1:25" x14ac:dyDescent="0.25">
      <c r="A106">
        <v>108</v>
      </c>
      <c r="B106" t="s">
        <v>570</v>
      </c>
      <c r="C106">
        <v>116200</v>
      </c>
      <c r="D106">
        <v>81</v>
      </c>
      <c r="E106" t="str">
        <f>IFERROR(IF(OR(HLOOKUP($A106,'Z-scores'!$C$2:$SK$20,5,FALSE)&gt;3,HLOOKUP($A106,'Z-scores'!$C$2:$SK$20,5,FALSE)&lt;-3),"",'Total-corrected counts'!E106),"")</f>
        <v/>
      </c>
      <c r="F106" t="str">
        <f>IFERROR(IF(OR(HLOOKUP($A106,'Z-scores'!$C$2:$SK$20,5,FALSE)&gt;3,HLOOKUP($A106,'Z-scores'!$C$2:$SK$20,5,FALSE)&lt;-3),"",'Total-corrected counts'!F106),"")</f>
        <v/>
      </c>
      <c r="G106" t="str">
        <f>IFERROR(IF(OR(HLOOKUP($A106,'Z-scores'!$C$2:$SK$20,5,FALSE)&gt;3,HLOOKUP($A106,'Z-scores'!$C$2:$SK$20,5,FALSE)&lt;-3),"",'Total-corrected counts'!G106),"")</f>
        <v/>
      </c>
      <c r="H106" t="str">
        <f>IFERROR(IF(OR(HLOOKUP($A106,'Z-scores'!$C$2:$SK$20,5,FALSE)&gt;3,HLOOKUP($A106,'Z-scores'!$C$2:$SK$20,5,FALSE)&lt;-3),"",'Total-corrected counts'!H106),"")</f>
        <v/>
      </c>
      <c r="I106" t="str">
        <f>IFERROR(IF(OR(HLOOKUP($A106,'Z-scores'!$C$2:$SK$20,5,FALSE)&gt;3,HLOOKUP($A106,'Z-scores'!$C$2:$SK$20,5,FALSE)&lt;-3),"",'Total-corrected counts'!I106),"")</f>
        <v/>
      </c>
      <c r="J106" t="str">
        <f>IFERROR(IF(OR(HLOOKUP($A106,'Z-scores'!$C$2:$SK$20,5,FALSE)&gt;3,HLOOKUP($A106,'Z-scores'!$C$2:$SK$20,5,FALSE)&lt;-3),"",'Total-corrected counts'!J106),"")</f>
        <v/>
      </c>
      <c r="K106" t="str">
        <f>IFERROR(IF(OR(HLOOKUP($A106,'Z-scores'!$C$2:$SK$20,5,FALSE)&gt;3,HLOOKUP($A106,'Z-scores'!$C$2:$SK$20,5,FALSE)&lt;-3),"",'Total-corrected counts'!K106),"")</f>
        <v/>
      </c>
      <c r="L106" t="str">
        <f>IFERROR(IF(OR(HLOOKUP($A106,'Z-scores'!$C$2:$SK$20,5,FALSE)&gt;3,HLOOKUP($A106,'Z-scores'!$C$2:$SK$20,5,FALSE)&lt;-3),"",'Total-corrected counts'!L106),"")</f>
        <v/>
      </c>
      <c r="M106" t="str">
        <f>IFERROR(IF(OR(HLOOKUP($A106,'Z-scores'!$C$2:$SK$20,5,FALSE)&gt;3,HLOOKUP($A106,'Z-scores'!$C$2:$SK$20,5,FALSE)&lt;-3),"",'Total-corrected counts'!M106),"")</f>
        <v/>
      </c>
      <c r="N106" t="str">
        <f>IFERROR(IF(OR(HLOOKUP($A106,'Z-scores'!$C$2:$SK$20,5,FALSE)&gt;3,HLOOKUP($A106,'Z-scores'!$C$2:$SK$20,5,FALSE)&lt;-3),"",'Total-corrected counts'!N106),"")</f>
        <v/>
      </c>
      <c r="O106" t="str">
        <f>IFERROR(IF(OR(HLOOKUP($A106,'Z-scores'!$C$2:$SK$20,5,FALSE)&gt;3,HLOOKUP($A106,'Z-scores'!$C$2:$SK$20,5,FALSE)&lt;-3),"",'Total-corrected counts'!O106),"")</f>
        <v/>
      </c>
      <c r="P106" t="str">
        <f>IFERROR(IF(OR(HLOOKUP($A106,'Z-scores'!$C$2:$SK$20,5,FALSE)&gt;3,HLOOKUP($A106,'Z-scores'!$C$2:$SK$20,5,FALSE)&lt;-3),"",'Total-corrected counts'!P106),"")</f>
        <v/>
      </c>
      <c r="Q106" t="str">
        <f>IFERROR(IF(OR(HLOOKUP($A106,'Z-scores'!$C$2:$SK$20,5,FALSE)&gt;3,HLOOKUP($A106,'Z-scores'!$C$2:$SK$20,5,FALSE)&lt;-3),"",'Total-corrected counts'!Q106),"")</f>
        <v/>
      </c>
      <c r="R106" t="str">
        <f>IFERROR(IF(OR(HLOOKUP($A106,'Z-scores'!$C$2:$SK$20,5,FALSE)&gt;3,HLOOKUP($A106,'Z-scores'!$C$2:$SK$20,5,FALSE)&lt;-3),"",'Total-corrected counts'!R106),"")</f>
        <v/>
      </c>
      <c r="S106" t="str">
        <f>IFERROR(IF(OR(HLOOKUP($A106,'Z-scores'!$C$2:$SK$20,5,FALSE)&gt;3,HLOOKUP($A106,'Z-scores'!$C$2:$SK$20,5,FALSE)&lt;-3),"",'Total-corrected counts'!S106),"")</f>
        <v/>
      </c>
      <c r="T106" t="str">
        <f>IFERROR(IF(OR(HLOOKUP($A106,'Z-scores'!$C$2:$SK$20,5,FALSE)&gt;3,HLOOKUP($A106,'Z-scores'!$C$2:$SK$20,5,FALSE)&lt;-3),"",'Total-corrected counts'!T106),"")</f>
        <v/>
      </c>
      <c r="U106">
        <f t="shared" si="4"/>
        <v>0</v>
      </c>
      <c r="V106">
        <f>SUMIFS(Tabel132[Cluster],Tabel132[ID],'Total-corrected counts Z&lt;3'!A106)</f>
        <v>0</v>
      </c>
      <c r="W106" t="str">
        <f t="shared" si="5"/>
        <v/>
      </c>
      <c r="X106" t="str">
        <f t="shared" si="6"/>
        <v/>
      </c>
      <c r="Y106" t="str">
        <f t="shared" si="7"/>
        <v/>
      </c>
    </row>
    <row r="107" spans="1:25" x14ac:dyDescent="0.25">
      <c r="A107">
        <v>109</v>
      </c>
      <c r="B107" t="s">
        <v>571</v>
      </c>
      <c r="C107">
        <v>108900</v>
      </c>
      <c r="D107">
        <v>760</v>
      </c>
      <c r="E107" t="str">
        <f>IFERROR(IF(OR(HLOOKUP($A107,'Z-scores'!$C$2:$SK$20,5,FALSE)&gt;3,HLOOKUP($A107,'Z-scores'!$C$2:$SK$20,5,FALSE)&lt;-3),"",'Total-corrected counts'!E107),"")</f>
        <v/>
      </c>
      <c r="F107" t="str">
        <f>IFERROR(IF(OR(HLOOKUP($A107,'Z-scores'!$C$2:$SK$20,5,FALSE)&gt;3,HLOOKUP($A107,'Z-scores'!$C$2:$SK$20,5,FALSE)&lt;-3),"",'Total-corrected counts'!F107),"")</f>
        <v/>
      </c>
      <c r="G107" t="str">
        <f>IFERROR(IF(OR(HLOOKUP($A107,'Z-scores'!$C$2:$SK$20,5,FALSE)&gt;3,HLOOKUP($A107,'Z-scores'!$C$2:$SK$20,5,FALSE)&lt;-3),"",'Total-corrected counts'!G107),"")</f>
        <v/>
      </c>
      <c r="H107" t="str">
        <f>IFERROR(IF(OR(HLOOKUP($A107,'Z-scores'!$C$2:$SK$20,5,FALSE)&gt;3,HLOOKUP($A107,'Z-scores'!$C$2:$SK$20,5,FALSE)&lt;-3),"",'Total-corrected counts'!H107),"")</f>
        <v/>
      </c>
      <c r="I107" t="str">
        <f>IFERROR(IF(OR(HLOOKUP($A107,'Z-scores'!$C$2:$SK$20,5,FALSE)&gt;3,HLOOKUP($A107,'Z-scores'!$C$2:$SK$20,5,FALSE)&lt;-3),"",'Total-corrected counts'!I107),"")</f>
        <v/>
      </c>
      <c r="J107" t="str">
        <f>IFERROR(IF(OR(HLOOKUP($A107,'Z-scores'!$C$2:$SK$20,5,FALSE)&gt;3,HLOOKUP($A107,'Z-scores'!$C$2:$SK$20,5,FALSE)&lt;-3),"",'Total-corrected counts'!J107),"")</f>
        <v/>
      </c>
      <c r="K107" t="str">
        <f>IFERROR(IF(OR(HLOOKUP($A107,'Z-scores'!$C$2:$SK$20,5,FALSE)&gt;3,HLOOKUP($A107,'Z-scores'!$C$2:$SK$20,5,FALSE)&lt;-3),"",'Total-corrected counts'!K107),"")</f>
        <v/>
      </c>
      <c r="L107" t="str">
        <f>IFERROR(IF(OR(HLOOKUP($A107,'Z-scores'!$C$2:$SK$20,5,FALSE)&gt;3,HLOOKUP($A107,'Z-scores'!$C$2:$SK$20,5,FALSE)&lt;-3),"",'Total-corrected counts'!L107),"")</f>
        <v/>
      </c>
      <c r="M107" t="str">
        <f>IFERROR(IF(OR(HLOOKUP($A107,'Z-scores'!$C$2:$SK$20,5,FALSE)&gt;3,HLOOKUP($A107,'Z-scores'!$C$2:$SK$20,5,FALSE)&lt;-3),"",'Total-corrected counts'!M107),"")</f>
        <v/>
      </c>
      <c r="N107" t="str">
        <f>IFERROR(IF(OR(HLOOKUP($A107,'Z-scores'!$C$2:$SK$20,5,FALSE)&gt;3,HLOOKUP($A107,'Z-scores'!$C$2:$SK$20,5,FALSE)&lt;-3),"",'Total-corrected counts'!N107),"")</f>
        <v/>
      </c>
      <c r="O107" t="str">
        <f>IFERROR(IF(OR(HLOOKUP($A107,'Z-scores'!$C$2:$SK$20,5,FALSE)&gt;3,HLOOKUP($A107,'Z-scores'!$C$2:$SK$20,5,FALSE)&lt;-3),"",'Total-corrected counts'!O107),"")</f>
        <v/>
      </c>
      <c r="P107" t="str">
        <f>IFERROR(IF(OR(HLOOKUP($A107,'Z-scores'!$C$2:$SK$20,5,FALSE)&gt;3,HLOOKUP($A107,'Z-scores'!$C$2:$SK$20,5,FALSE)&lt;-3),"",'Total-corrected counts'!P107),"")</f>
        <v/>
      </c>
      <c r="Q107" t="str">
        <f>IFERROR(IF(OR(HLOOKUP($A107,'Z-scores'!$C$2:$SK$20,5,FALSE)&gt;3,HLOOKUP($A107,'Z-scores'!$C$2:$SK$20,5,FALSE)&lt;-3),"",'Total-corrected counts'!Q107),"")</f>
        <v/>
      </c>
      <c r="R107" t="str">
        <f>IFERROR(IF(OR(HLOOKUP($A107,'Z-scores'!$C$2:$SK$20,5,FALSE)&gt;3,HLOOKUP($A107,'Z-scores'!$C$2:$SK$20,5,FALSE)&lt;-3),"",'Total-corrected counts'!R107),"")</f>
        <v/>
      </c>
      <c r="S107" t="str">
        <f>IFERROR(IF(OR(HLOOKUP($A107,'Z-scores'!$C$2:$SK$20,5,FALSE)&gt;3,HLOOKUP($A107,'Z-scores'!$C$2:$SK$20,5,FALSE)&lt;-3),"",'Total-corrected counts'!S107),"")</f>
        <v/>
      </c>
      <c r="T107" t="str">
        <f>IFERROR(IF(OR(HLOOKUP($A107,'Z-scores'!$C$2:$SK$20,5,FALSE)&gt;3,HLOOKUP($A107,'Z-scores'!$C$2:$SK$20,5,FALSE)&lt;-3),"",'Total-corrected counts'!T107),"")</f>
        <v/>
      </c>
      <c r="U107">
        <f t="shared" si="4"/>
        <v>0</v>
      </c>
      <c r="V107">
        <f>SUMIFS(Tabel132[Cluster],Tabel132[ID],'Total-corrected counts Z&lt;3'!A107)</f>
        <v>0</v>
      </c>
      <c r="W107" t="str">
        <f t="shared" si="5"/>
        <v/>
      </c>
      <c r="X107" t="str">
        <f t="shared" si="6"/>
        <v/>
      </c>
      <c r="Y107" t="str">
        <f t="shared" si="7"/>
        <v/>
      </c>
    </row>
    <row r="108" spans="1:25" x14ac:dyDescent="0.25">
      <c r="A108">
        <v>110</v>
      </c>
      <c r="B108" t="s">
        <v>572</v>
      </c>
      <c r="C108">
        <v>71500</v>
      </c>
      <c r="D108">
        <v>94</v>
      </c>
      <c r="E108" t="str">
        <f>IFERROR(IF(OR(HLOOKUP($A108,'Z-scores'!$C$2:$SK$20,5,FALSE)&gt;3,HLOOKUP($A108,'Z-scores'!$C$2:$SK$20,5,FALSE)&lt;-3),"",'Total-corrected counts'!E108),"")</f>
        <v/>
      </c>
      <c r="F108" t="str">
        <f>IFERROR(IF(OR(HLOOKUP($A108,'Z-scores'!$C$2:$SK$20,5,FALSE)&gt;3,HLOOKUP($A108,'Z-scores'!$C$2:$SK$20,5,FALSE)&lt;-3),"",'Total-corrected counts'!F108),"")</f>
        <v/>
      </c>
      <c r="G108" t="str">
        <f>IFERROR(IF(OR(HLOOKUP($A108,'Z-scores'!$C$2:$SK$20,5,FALSE)&gt;3,HLOOKUP($A108,'Z-scores'!$C$2:$SK$20,5,FALSE)&lt;-3),"",'Total-corrected counts'!G108),"")</f>
        <v/>
      </c>
      <c r="H108" t="str">
        <f>IFERROR(IF(OR(HLOOKUP($A108,'Z-scores'!$C$2:$SK$20,5,FALSE)&gt;3,HLOOKUP($A108,'Z-scores'!$C$2:$SK$20,5,FALSE)&lt;-3),"",'Total-corrected counts'!H108),"")</f>
        <v/>
      </c>
      <c r="I108" t="str">
        <f>IFERROR(IF(OR(HLOOKUP($A108,'Z-scores'!$C$2:$SK$20,5,FALSE)&gt;3,HLOOKUP($A108,'Z-scores'!$C$2:$SK$20,5,FALSE)&lt;-3),"",'Total-corrected counts'!I108),"")</f>
        <v/>
      </c>
      <c r="J108" t="str">
        <f>IFERROR(IF(OR(HLOOKUP($A108,'Z-scores'!$C$2:$SK$20,5,FALSE)&gt;3,HLOOKUP($A108,'Z-scores'!$C$2:$SK$20,5,FALSE)&lt;-3),"",'Total-corrected counts'!J108),"")</f>
        <v/>
      </c>
      <c r="K108" t="str">
        <f>IFERROR(IF(OR(HLOOKUP($A108,'Z-scores'!$C$2:$SK$20,5,FALSE)&gt;3,HLOOKUP($A108,'Z-scores'!$C$2:$SK$20,5,FALSE)&lt;-3),"",'Total-corrected counts'!K108),"")</f>
        <v/>
      </c>
      <c r="L108" t="str">
        <f>IFERROR(IF(OR(HLOOKUP($A108,'Z-scores'!$C$2:$SK$20,5,FALSE)&gt;3,HLOOKUP($A108,'Z-scores'!$C$2:$SK$20,5,FALSE)&lt;-3),"",'Total-corrected counts'!L108),"")</f>
        <v/>
      </c>
      <c r="M108" t="str">
        <f>IFERROR(IF(OR(HLOOKUP($A108,'Z-scores'!$C$2:$SK$20,5,FALSE)&gt;3,HLOOKUP($A108,'Z-scores'!$C$2:$SK$20,5,FALSE)&lt;-3),"",'Total-corrected counts'!M108),"")</f>
        <v/>
      </c>
      <c r="N108" t="str">
        <f>IFERROR(IF(OR(HLOOKUP($A108,'Z-scores'!$C$2:$SK$20,5,FALSE)&gt;3,HLOOKUP($A108,'Z-scores'!$C$2:$SK$20,5,FALSE)&lt;-3),"",'Total-corrected counts'!N108),"")</f>
        <v/>
      </c>
      <c r="O108" t="str">
        <f>IFERROR(IF(OR(HLOOKUP($A108,'Z-scores'!$C$2:$SK$20,5,FALSE)&gt;3,HLOOKUP($A108,'Z-scores'!$C$2:$SK$20,5,FALSE)&lt;-3),"",'Total-corrected counts'!O108),"")</f>
        <v/>
      </c>
      <c r="P108" t="str">
        <f>IFERROR(IF(OR(HLOOKUP($A108,'Z-scores'!$C$2:$SK$20,5,FALSE)&gt;3,HLOOKUP($A108,'Z-scores'!$C$2:$SK$20,5,FALSE)&lt;-3),"",'Total-corrected counts'!P108),"")</f>
        <v/>
      </c>
      <c r="Q108" t="str">
        <f>IFERROR(IF(OR(HLOOKUP($A108,'Z-scores'!$C$2:$SK$20,5,FALSE)&gt;3,HLOOKUP($A108,'Z-scores'!$C$2:$SK$20,5,FALSE)&lt;-3),"",'Total-corrected counts'!Q108),"")</f>
        <v/>
      </c>
      <c r="R108" t="str">
        <f>IFERROR(IF(OR(HLOOKUP($A108,'Z-scores'!$C$2:$SK$20,5,FALSE)&gt;3,HLOOKUP($A108,'Z-scores'!$C$2:$SK$20,5,FALSE)&lt;-3),"",'Total-corrected counts'!R108),"")</f>
        <v/>
      </c>
      <c r="S108" t="str">
        <f>IFERROR(IF(OR(HLOOKUP($A108,'Z-scores'!$C$2:$SK$20,5,FALSE)&gt;3,HLOOKUP($A108,'Z-scores'!$C$2:$SK$20,5,FALSE)&lt;-3),"",'Total-corrected counts'!S108),"")</f>
        <v/>
      </c>
      <c r="T108" t="str">
        <f>IFERROR(IF(OR(HLOOKUP($A108,'Z-scores'!$C$2:$SK$20,5,FALSE)&gt;3,HLOOKUP($A108,'Z-scores'!$C$2:$SK$20,5,FALSE)&lt;-3),"",'Total-corrected counts'!T108),"")</f>
        <v/>
      </c>
      <c r="U108">
        <f t="shared" si="4"/>
        <v>0</v>
      </c>
      <c r="V108">
        <f>SUMIFS(Tabel132[Cluster],Tabel132[ID],'Total-corrected counts Z&lt;3'!A108)</f>
        <v>83</v>
      </c>
      <c r="W108" t="str">
        <f t="shared" si="5"/>
        <v/>
      </c>
      <c r="X108" t="str">
        <f t="shared" si="6"/>
        <v/>
      </c>
      <c r="Y108" t="str">
        <f t="shared" si="7"/>
        <v/>
      </c>
    </row>
    <row r="109" spans="1:25" x14ac:dyDescent="0.25">
      <c r="A109">
        <v>111</v>
      </c>
      <c r="B109" t="s">
        <v>573</v>
      </c>
      <c r="C109">
        <v>24000</v>
      </c>
      <c r="D109">
        <v>95</v>
      </c>
      <c r="E109" t="str">
        <f>IFERROR(IF(OR(HLOOKUP($A109,'Z-scores'!$C$2:$SK$20,5,FALSE)&gt;3,HLOOKUP($A109,'Z-scores'!$C$2:$SK$20,5,FALSE)&lt;-3),"",'Total-corrected counts'!E109),"")</f>
        <v/>
      </c>
      <c r="F109" t="str">
        <f>IFERROR(IF(OR(HLOOKUP($A109,'Z-scores'!$C$2:$SK$20,5,FALSE)&gt;3,HLOOKUP($A109,'Z-scores'!$C$2:$SK$20,5,FALSE)&lt;-3),"",'Total-corrected counts'!F109),"")</f>
        <v/>
      </c>
      <c r="G109" t="str">
        <f>IFERROR(IF(OR(HLOOKUP($A109,'Z-scores'!$C$2:$SK$20,5,FALSE)&gt;3,HLOOKUP($A109,'Z-scores'!$C$2:$SK$20,5,FALSE)&lt;-3),"",'Total-corrected counts'!G109),"")</f>
        <v/>
      </c>
      <c r="H109" t="str">
        <f>IFERROR(IF(OR(HLOOKUP($A109,'Z-scores'!$C$2:$SK$20,5,FALSE)&gt;3,HLOOKUP($A109,'Z-scores'!$C$2:$SK$20,5,FALSE)&lt;-3),"",'Total-corrected counts'!H109),"")</f>
        <v/>
      </c>
      <c r="I109" t="str">
        <f>IFERROR(IF(OR(HLOOKUP($A109,'Z-scores'!$C$2:$SK$20,5,FALSE)&gt;3,HLOOKUP($A109,'Z-scores'!$C$2:$SK$20,5,FALSE)&lt;-3),"",'Total-corrected counts'!I109),"")</f>
        <v/>
      </c>
      <c r="J109" t="str">
        <f>IFERROR(IF(OR(HLOOKUP($A109,'Z-scores'!$C$2:$SK$20,5,FALSE)&gt;3,HLOOKUP($A109,'Z-scores'!$C$2:$SK$20,5,FALSE)&lt;-3),"",'Total-corrected counts'!J109),"")</f>
        <v/>
      </c>
      <c r="K109" t="str">
        <f>IFERROR(IF(OR(HLOOKUP($A109,'Z-scores'!$C$2:$SK$20,5,FALSE)&gt;3,HLOOKUP($A109,'Z-scores'!$C$2:$SK$20,5,FALSE)&lt;-3),"",'Total-corrected counts'!K109),"")</f>
        <v/>
      </c>
      <c r="L109" t="str">
        <f>IFERROR(IF(OR(HLOOKUP($A109,'Z-scores'!$C$2:$SK$20,5,FALSE)&gt;3,HLOOKUP($A109,'Z-scores'!$C$2:$SK$20,5,FALSE)&lt;-3),"",'Total-corrected counts'!L109),"")</f>
        <v/>
      </c>
      <c r="M109" t="str">
        <f>IFERROR(IF(OR(HLOOKUP($A109,'Z-scores'!$C$2:$SK$20,5,FALSE)&gt;3,HLOOKUP($A109,'Z-scores'!$C$2:$SK$20,5,FALSE)&lt;-3),"",'Total-corrected counts'!M109),"")</f>
        <v/>
      </c>
      <c r="N109" t="str">
        <f>IFERROR(IF(OR(HLOOKUP($A109,'Z-scores'!$C$2:$SK$20,5,FALSE)&gt;3,HLOOKUP($A109,'Z-scores'!$C$2:$SK$20,5,FALSE)&lt;-3),"",'Total-corrected counts'!N109),"")</f>
        <v/>
      </c>
      <c r="O109" t="str">
        <f>IFERROR(IF(OR(HLOOKUP($A109,'Z-scores'!$C$2:$SK$20,5,FALSE)&gt;3,HLOOKUP($A109,'Z-scores'!$C$2:$SK$20,5,FALSE)&lt;-3),"",'Total-corrected counts'!O109),"")</f>
        <v/>
      </c>
      <c r="P109" t="str">
        <f>IFERROR(IF(OR(HLOOKUP($A109,'Z-scores'!$C$2:$SK$20,5,FALSE)&gt;3,HLOOKUP($A109,'Z-scores'!$C$2:$SK$20,5,FALSE)&lt;-3),"",'Total-corrected counts'!P109),"")</f>
        <v/>
      </c>
      <c r="Q109" t="str">
        <f>IFERROR(IF(OR(HLOOKUP($A109,'Z-scores'!$C$2:$SK$20,5,FALSE)&gt;3,HLOOKUP($A109,'Z-scores'!$C$2:$SK$20,5,FALSE)&lt;-3),"",'Total-corrected counts'!Q109),"")</f>
        <v/>
      </c>
      <c r="R109" t="str">
        <f>IFERROR(IF(OR(HLOOKUP($A109,'Z-scores'!$C$2:$SK$20,5,FALSE)&gt;3,HLOOKUP($A109,'Z-scores'!$C$2:$SK$20,5,FALSE)&lt;-3),"",'Total-corrected counts'!R109),"")</f>
        <v/>
      </c>
      <c r="S109" t="str">
        <f>IFERROR(IF(OR(HLOOKUP($A109,'Z-scores'!$C$2:$SK$20,5,FALSE)&gt;3,HLOOKUP($A109,'Z-scores'!$C$2:$SK$20,5,FALSE)&lt;-3),"",'Total-corrected counts'!S109),"")</f>
        <v/>
      </c>
      <c r="T109" t="str">
        <f>IFERROR(IF(OR(HLOOKUP($A109,'Z-scores'!$C$2:$SK$20,5,FALSE)&gt;3,HLOOKUP($A109,'Z-scores'!$C$2:$SK$20,5,FALSE)&lt;-3),"",'Total-corrected counts'!T109),"")</f>
        <v/>
      </c>
      <c r="U109">
        <f t="shared" si="4"/>
        <v>0</v>
      </c>
      <c r="V109">
        <f>SUMIFS(Tabel132[Cluster],Tabel132[ID],'Total-corrected counts Z&lt;3'!A109)</f>
        <v>31</v>
      </c>
      <c r="W109" t="str">
        <f t="shared" si="5"/>
        <v/>
      </c>
      <c r="X109" t="str">
        <f t="shared" si="6"/>
        <v/>
      </c>
      <c r="Y109" t="str">
        <f t="shared" si="7"/>
        <v/>
      </c>
    </row>
    <row r="110" spans="1:25" x14ac:dyDescent="0.25">
      <c r="A110">
        <v>112</v>
      </c>
      <c r="B110" t="s">
        <v>574</v>
      </c>
      <c r="C110">
        <v>89800</v>
      </c>
      <c r="D110">
        <v>607</v>
      </c>
      <c r="E110" t="str">
        <f>IFERROR(IF(OR(HLOOKUP($A110,'Z-scores'!$C$2:$SK$20,5,FALSE)&gt;3,HLOOKUP($A110,'Z-scores'!$C$2:$SK$20,5,FALSE)&lt;-3),"",'Total-corrected counts'!E110),"")</f>
        <v/>
      </c>
      <c r="F110" t="str">
        <f>IFERROR(IF(OR(HLOOKUP($A110,'Z-scores'!$C$2:$SK$20,5,FALSE)&gt;3,HLOOKUP($A110,'Z-scores'!$C$2:$SK$20,5,FALSE)&lt;-3),"",'Total-corrected counts'!F110),"")</f>
        <v/>
      </c>
      <c r="G110" t="str">
        <f>IFERROR(IF(OR(HLOOKUP($A110,'Z-scores'!$C$2:$SK$20,5,FALSE)&gt;3,HLOOKUP($A110,'Z-scores'!$C$2:$SK$20,5,FALSE)&lt;-3),"",'Total-corrected counts'!G110),"")</f>
        <v/>
      </c>
      <c r="H110" t="str">
        <f>IFERROR(IF(OR(HLOOKUP($A110,'Z-scores'!$C$2:$SK$20,5,FALSE)&gt;3,HLOOKUP($A110,'Z-scores'!$C$2:$SK$20,5,FALSE)&lt;-3),"",'Total-corrected counts'!H110),"")</f>
        <v/>
      </c>
      <c r="I110" t="str">
        <f>IFERROR(IF(OR(HLOOKUP($A110,'Z-scores'!$C$2:$SK$20,5,FALSE)&gt;3,HLOOKUP($A110,'Z-scores'!$C$2:$SK$20,5,FALSE)&lt;-3),"",'Total-corrected counts'!I110),"")</f>
        <v/>
      </c>
      <c r="J110" t="str">
        <f>IFERROR(IF(OR(HLOOKUP($A110,'Z-scores'!$C$2:$SK$20,5,FALSE)&gt;3,HLOOKUP($A110,'Z-scores'!$C$2:$SK$20,5,FALSE)&lt;-3),"",'Total-corrected counts'!J110),"")</f>
        <v/>
      </c>
      <c r="K110" t="str">
        <f>IFERROR(IF(OR(HLOOKUP($A110,'Z-scores'!$C$2:$SK$20,5,FALSE)&gt;3,HLOOKUP($A110,'Z-scores'!$C$2:$SK$20,5,FALSE)&lt;-3),"",'Total-corrected counts'!K110),"")</f>
        <v/>
      </c>
      <c r="L110" t="str">
        <f>IFERROR(IF(OR(HLOOKUP($A110,'Z-scores'!$C$2:$SK$20,5,FALSE)&gt;3,HLOOKUP($A110,'Z-scores'!$C$2:$SK$20,5,FALSE)&lt;-3),"",'Total-corrected counts'!L110),"")</f>
        <v/>
      </c>
      <c r="M110" t="str">
        <f>IFERROR(IF(OR(HLOOKUP($A110,'Z-scores'!$C$2:$SK$20,5,FALSE)&gt;3,HLOOKUP($A110,'Z-scores'!$C$2:$SK$20,5,FALSE)&lt;-3),"",'Total-corrected counts'!M110),"")</f>
        <v/>
      </c>
      <c r="N110" t="str">
        <f>IFERROR(IF(OR(HLOOKUP($A110,'Z-scores'!$C$2:$SK$20,5,FALSE)&gt;3,HLOOKUP($A110,'Z-scores'!$C$2:$SK$20,5,FALSE)&lt;-3),"",'Total-corrected counts'!N110),"")</f>
        <v/>
      </c>
      <c r="O110" t="str">
        <f>IFERROR(IF(OR(HLOOKUP($A110,'Z-scores'!$C$2:$SK$20,5,FALSE)&gt;3,HLOOKUP($A110,'Z-scores'!$C$2:$SK$20,5,FALSE)&lt;-3),"",'Total-corrected counts'!O110),"")</f>
        <v/>
      </c>
      <c r="P110" t="str">
        <f>IFERROR(IF(OR(HLOOKUP($A110,'Z-scores'!$C$2:$SK$20,5,FALSE)&gt;3,HLOOKUP($A110,'Z-scores'!$C$2:$SK$20,5,FALSE)&lt;-3),"",'Total-corrected counts'!P110),"")</f>
        <v/>
      </c>
      <c r="Q110" t="str">
        <f>IFERROR(IF(OR(HLOOKUP($A110,'Z-scores'!$C$2:$SK$20,5,FALSE)&gt;3,HLOOKUP($A110,'Z-scores'!$C$2:$SK$20,5,FALSE)&lt;-3),"",'Total-corrected counts'!Q110),"")</f>
        <v/>
      </c>
      <c r="R110" t="str">
        <f>IFERROR(IF(OR(HLOOKUP($A110,'Z-scores'!$C$2:$SK$20,5,FALSE)&gt;3,HLOOKUP($A110,'Z-scores'!$C$2:$SK$20,5,FALSE)&lt;-3),"",'Total-corrected counts'!R110),"")</f>
        <v/>
      </c>
      <c r="S110" t="str">
        <f>IFERROR(IF(OR(HLOOKUP($A110,'Z-scores'!$C$2:$SK$20,5,FALSE)&gt;3,HLOOKUP($A110,'Z-scores'!$C$2:$SK$20,5,FALSE)&lt;-3),"",'Total-corrected counts'!S110),"")</f>
        <v/>
      </c>
      <c r="T110" t="str">
        <f>IFERROR(IF(OR(HLOOKUP($A110,'Z-scores'!$C$2:$SK$20,5,FALSE)&gt;3,HLOOKUP($A110,'Z-scores'!$C$2:$SK$20,5,FALSE)&lt;-3),"",'Total-corrected counts'!T110),"")</f>
        <v/>
      </c>
      <c r="U110">
        <f t="shared" si="4"/>
        <v>0</v>
      </c>
      <c r="V110">
        <f>SUMIFS(Tabel132[Cluster],Tabel132[ID],'Total-corrected counts Z&lt;3'!A110)</f>
        <v>96</v>
      </c>
      <c r="W110" t="str">
        <f t="shared" si="5"/>
        <v/>
      </c>
      <c r="X110" t="str">
        <f t="shared" si="6"/>
        <v/>
      </c>
      <c r="Y110" t="str">
        <f t="shared" si="7"/>
        <v/>
      </c>
    </row>
    <row r="111" spans="1:25" x14ac:dyDescent="0.25">
      <c r="A111">
        <v>113</v>
      </c>
      <c r="B111" t="s">
        <v>47</v>
      </c>
      <c r="C111">
        <v>5100</v>
      </c>
      <c r="D111">
        <v>337</v>
      </c>
      <c r="E111">
        <f>IFERROR(IF(OR(HLOOKUP($A111,'Z-scores'!$C$2:$SK$20,5,FALSE)&gt;3,HLOOKUP($A111,'Z-scores'!$C$2:$SK$20,5,FALSE)&lt;-3),"",'Total-corrected counts'!E111),"")</f>
        <v>16.264593174617723</v>
      </c>
      <c r="F111">
        <f>IFERROR(IF(OR(HLOOKUP($A111,'Z-scores'!$C$2:$SK$20,5,FALSE)&gt;3,HLOOKUP($A111,'Z-scores'!$C$2:$SK$20,5,FALSE)&lt;-3),"",'Total-corrected counts'!F111),"")</f>
        <v>5.193939333844229</v>
      </c>
      <c r="G111">
        <f>IFERROR(IF(OR(HLOOKUP($A111,'Z-scores'!$C$2:$SK$20,5,FALSE)&gt;3,HLOOKUP($A111,'Z-scores'!$C$2:$SK$20,5,FALSE)&lt;-3),"",'Total-corrected counts'!G111),"")</f>
        <v>10.8104301807375</v>
      </c>
      <c r="H111">
        <f>IFERROR(IF(OR(HLOOKUP($A111,'Z-scores'!$C$2:$SK$20,5,FALSE)&gt;3,HLOOKUP($A111,'Z-scores'!$C$2:$SK$20,5,FALSE)&lt;-3),"",'Total-corrected counts'!H111),"")</f>
        <v>5.9711935149219526</v>
      </c>
      <c r="I111">
        <f>IFERROR(IF(OR(HLOOKUP($A111,'Z-scores'!$C$2:$SK$20,5,FALSE)&gt;3,HLOOKUP($A111,'Z-scores'!$C$2:$SK$20,5,FALSE)&lt;-3),"",'Total-corrected counts'!I111),"")</f>
        <v>11.260355052894406</v>
      </c>
      <c r="J111">
        <f>IFERROR(IF(OR(HLOOKUP($A111,'Z-scores'!$C$2:$SK$20,5,FALSE)&gt;3,HLOOKUP($A111,'Z-scores'!$C$2:$SK$20,5,FALSE)&lt;-3),"",'Total-corrected counts'!J111),"")</f>
        <v>0.95785096557363902</v>
      </c>
      <c r="K111">
        <f>IFERROR(IF(OR(HLOOKUP($A111,'Z-scores'!$C$2:$SK$20,5,FALSE)&gt;3,HLOOKUP($A111,'Z-scores'!$C$2:$SK$20,5,FALSE)&lt;-3),"",'Total-corrected counts'!K111),"")</f>
        <v>9.8114247678363551</v>
      </c>
      <c r="L111">
        <f>IFERROR(IF(OR(HLOOKUP($A111,'Z-scores'!$C$2:$SK$20,5,FALSE)&gt;3,HLOOKUP($A111,'Z-scores'!$C$2:$SK$20,5,FALSE)&lt;-3),"",'Total-corrected counts'!L111),"")</f>
        <v>4.5585344311803757</v>
      </c>
      <c r="M111">
        <f>IFERROR(IF(OR(HLOOKUP($A111,'Z-scores'!$C$2:$SK$20,5,FALSE)&gt;3,HLOOKUP($A111,'Z-scores'!$C$2:$SK$20,5,FALSE)&lt;-3),"",'Total-corrected counts'!M111),"")</f>
        <v>13.042888940226911</v>
      </c>
      <c r="N111">
        <f>IFERROR(IF(OR(HLOOKUP($A111,'Z-scores'!$C$2:$SK$20,5,FALSE)&gt;3,HLOOKUP($A111,'Z-scores'!$C$2:$SK$20,5,FALSE)&lt;-3),"",'Total-corrected counts'!N111),"")</f>
        <v>5.534806563998357</v>
      </c>
      <c r="O111">
        <f>IFERROR(IF(OR(HLOOKUP($A111,'Z-scores'!$C$2:$SK$20,5,FALSE)&gt;3,HLOOKUP($A111,'Z-scores'!$C$2:$SK$20,5,FALSE)&lt;-3),"",'Total-corrected counts'!O111),"")</f>
        <v>11.463702108207091</v>
      </c>
      <c r="P111">
        <f>IFERROR(IF(OR(HLOOKUP($A111,'Z-scores'!$C$2:$SK$20,5,FALSE)&gt;3,HLOOKUP($A111,'Z-scores'!$C$2:$SK$20,5,FALSE)&lt;-3),"",'Total-corrected counts'!P111),"")</f>
        <v>4.643049981213812</v>
      </c>
      <c r="Q111">
        <f>IFERROR(IF(OR(HLOOKUP($A111,'Z-scores'!$C$2:$SK$20,5,FALSE)&gt;3,HLOOKUP($A111,'Z-scores'!$C$2:$SK$20,5,FALSE)&lt;-3),"",'Total-corrected counts'!Q111),"")</f>
        <v>8.9283806739561076</v>
      </c>
      <c r="R111">
        <f>IFERROR(IF(OR(HLOOKUP($A111,'Z-scores'!$C$2:$SK$20,5,FALSE)&gt;3,HLOOKUP($A111,'Z-scores'!$C$2:$SK$20,5,FALSE)&lt;-3),"",'Total-corrected counts'!R111),"")</f>
        <v>5.7877354445129754</v>
      </c>
      <c r="S111">
        <f>IFERROR(IF(OR(HLOOKUP($A111,'Z-scores'!$C$2:$SK$20,5,FALSE)&gt;3,HLOOKUP($A111,'Z-scores'!$C$2:$SK$20,5,FALSE)&lt;-3),"",'Total-corrected counts'!S111),"")</f>
        <v>6.2733729854291287</v>
      </c>
      <c r="T111">
        <f>IFERROR(IF(OR(HLOOKUP($A111,'Z-scores'!$C$2:$SK$20,5,FALSE)&gt;3,HLOOKUP($A111,'Z-scores'!$C$2:$SK$20,5,FALSE)&lt;-3),"",'Total-corrected counts'!T111),"")</f>
        <v>11.331112162310674</v>
      </c>
      <c r="U111">
        <f t="shared" si="4"/>
        <v>1</v>
      </c>
      <c r="V111">
        <f>SUMIFS(Tabel132[Cluster],Tabel132[ID],'Total-corrected counts Z&lt;3'!A111)</f>
        <v>7</v>
      </c>
      <c r="W111">
        <f t="shared" si="5"/>
        <v>0.90090511039156285</v>
      </c>
      <c r="X111">
        <f t="shared" si="6"/>
        <v>8.3406016925831459</v>
      </c>
      <c r="Y111">
        <f t="shared" si="7"/>
        <v>8.07122555927163</v>
      </c>
    </row>
    <row r="112" spans="1:25" x14ac:dyDescent="0.25">
      <c r="A112">
        <v>114</v>
      </c>
      <c r="B112" t="s">
        <v>48</v>
      </c>
      <c r="C112">
        <v>86900</v>
      </c>
      <c r="D112">
        <v>398</v>
      </c>
      <c r="E112">
        <f>IFERROR(IF(OR(HLOOKUP($A112,'Z-scores'!$C$2:$SK$20,5,FALSE)&gt;3,HLOOKUP($A112,'Z-scores'!$C$2:$SK$20,5,FALSE)&lt;-3),"",'Total-corrected counts'!E112),"")</f>
        <v>0.76294466917183346</v>
      </c>
      <c r="F112">
        <f>IFERROR(IF(OR(HLOOKUP($A112,'Z-scores'!$C$2:$SK$20,5,FALSE)&gt;3,HLOOKUP($A112,'Z-scores'!$C$2:$SK$20,5,FALSE)&lt;-3),"",'Total-corrected counts'!F112),"")</f>
        <v>0.70354269158435456</v>
      </c>
      <c r="G112">
        <f>IFERROR(IF(OR(HLOOKUP($A112,'Z-scores'!$C$2:$SK$20,5,FALSE)&gt;3,HLOOKUP($A112,'Z-scores'!$C$2:$SK$20,5,FALSE)&lt;-3),"",'Total-corrected counts'!G112),"")</f>
        <v>6.1440931164833765</v>
      </c>
      <c r="H112">
        <f>IFERROR(IF(OR(HLOOKUP($A112,'Z-scores'!$C$2:$SK$20,5,FALSE)&gt;3,HLOOKUP($A112,'Z-scores'!$C$2:$SK$20,5,FALSE)&lt;-3),"",'Total-corrected counts'!H112),"")</f>
        <v>0.31966995584935703</v>
      </c>
      <c r="I112">
        <f>IFERROR(IF(OR(HLOOKUP($A112,'Z-scores'!$C$2:$SK$20,5,FALSE)&gt;3,HLOOKUP($A112,'Z-scores'!$C$2:$SK$20,5,FALSE)&lt;-3),"",'Total-corrected counts'!I112),"")</f>
        <v>0.27574082838172209</v>
      </c>
      <c r="J112">
        <f>IFERROR(IF(OR(HLOOKUP($A112,'Z-scores'!$C$2:$SK$20,5,FALSE)&gt;3,HLOOKUP($A112,'Z-scores'!$C$2:$SK$20,5,FALSE)&lt;-3),"",'Total-corrected counts'!J112),"")</f>
        <v>0.28136872113725642</v>
      </c>
      <c r="K112">
        <f>IFERROR(IF(OR(HLOOKUP($A112,'Z-scores'!$C$2:$SK$20,5,FALSE)&gt;3,HLOOKUP($A112,'Z-scores'!$C$2:$SK$20,5,FALSE)&lt;-3),"",'Total-corrected counts'!K112),"")</f>
        <v>0.16420794590521096</v>
      </c>
      <c r="L112">
        <f>IFERROR(IF(OR(HLOOKUP($A112,'Z-scores'!$C$2:$SK$20,5,FALSE)&gt;3,HLOOKUP($A112,'Z-scores'!$C$2:$SK$20,5,FALSE)&lt;-3),"",'Total-corrected counts'!L112),"")</f>
        <v>0.4205790695434275</v>
      </c>
      <c r="M112">
        <f>IFERROR(IF(OR(HLOOKUP($A112,'Z-scores'!$C$2:$SK$20,5,FALSE)&gt;3,HLOOKUP($A112,'Z-scores'!$C$2:$SK$20,5,FALSE)&lt;-3),"",'Total-corrected counts'!M112),"")</f>
        <v>2.9410435845609704</v>
      </c>
      <c r="N112">
        <f>IFERROR(IF(OR(HLOOKUP($A112,'Z-scores'!$C$2:$SK$20,5,FALSE)&gt;3,HLOOKUP($A112,'Z-scores'!$C$2:$SK$20,5,FALSE)&lt;-3),"",'Total-corrected counts'!N112),"")</f>
        <v>0.81532561282695337</v>
      </c>
      <c r="O112">
        <f>IFERROR(IF(OR(HLOOKUP($A112,'Z-scores'!$C$2:$SK$20,5,FALSE)&gt;3,HLOOKUP($A112,'Z-scores'!$C$2:$SK$20,5,FALSE)&lt;-3),"",'Total-corrected counts'!O112),"")</f>
        <v>3.0328189919899979</v>
      </c>
      <c r="P112">
        <f>IFERROR(IF(OR(HLOOKUP($A112,'Z-scores'!$C$2:$SK$20,5,FALSE)&gt;3,HLOOKUP($A112,'Z-scores'!$C$2:$SK$20,5,FALSE)&lt;-3),"",'Total-corrected counts'!P112),"")</f>
        <v>0.79623579527782407</v>
      </c>
      <c r="Q112">
        <f>IFERROR(IF(OR(HLOOKUP($A112,'Z-scores'!$C$2:$SK$20,5,FALSE)&gt;3,HLOOKUP($A112,'Z-scores'!$C$2:$SK$20,5,FALSE)&lt;-3),"",'Total-corrected counts'!Q112),"")</f>
        <v>1.2073436303680212</v>
      </c>
      <c r="R112">
        <f>IFERROR(IF(OR(HLOOKUP($A112,'Z-scores'!$C$2:$SK$20,5,FALSE)&gt;3,HLOOKUP($A112,'Z-scores'!$C$2:$SK$20,5,FALSE)&lt;-3),"",'Total-corrected counts'!R112),"")</f>
        <v>0.16947228896976768</v>
      </c>
      <c r="S112">
        <f>IFERROR(IF(OR(HLOOKUP($A112,'Z-scores'!$C$2:$SK$20,5,FALSE)&gt;3,HLOOKUP($A112,'Z-scores'!$C$2:$SK$20,5,FALSE)&lt;-3),"",'Total-corrected counts'!S112),"")</f>
        <v>2.457259815592276</v>
      </c>
      <c r="T112">
        <f>IFERROR(IF(OR(HLOOKUP($A112,'Z-scores'!$C$2:$SK$20,5,FALSE)&gt;3,HLOOKUP($A112,'Z-scores'!$C$2:$SK$20,5,FALSE)&lt;-3),"",'Total-corrected counts'!T112),"")</f>
        <v>0</v>
      </c>
      <c r="U112">
        <f t="shared" si="4"/>
        <v>1</v>
      </c>
      <c r="V112">
        <f>SUMIFS(Tabel132[Cluster],Tabel132[ID],'Total-corrected counts Z&lt;3'!A112)</f>
        <v>93</v>
      </c>
      <c r="W112">
        <f t="shared" si="5"/>
        <v>0.99489667559207873</v>
      </c>
      <c r="X112">
        <f t="shared" si="6"/>
        <v>1.2828516195444464</v>
      </c>
      <c r="Y112">
        <f t="shared" si="7"/>
        <v>1.2771884203663144</v>
      </c>
    </row>
    <row r="113" spans="1:25" x14ac:dyDescent="0.25">
      <c r="A113">
        <v>115</v>
      </c>
      <c r="B113" t="s">
        <v>49</v>
      </c>
      <c r="C113">
        <v>83000</v>
      </c>
      <c r="D113">
        <v>323</v>
      </c>
      <c r="E113">
        <f>IFERROR(IF(OR(HLOOKUP($A113,'Z-scores'!$C$2:$SK$20,5,FALSE)&gt;3,HLOOKUP($A113,'Z-scores'!$C$2:$SK$20,5,FALSE)&lt;-3),"",'Total-corrected counts'!E113),"")</f>
        <v>0</v>
      </c>
      <c r="F113">
        <f>IFERROR(IF(OR(HLOOKUP($A113,'Z-scores'!$C$2:$SK$20,5,FALSE)&gt;3,HLOOKUP($A113,'Z-scores'!$C$2:$SK$20,5,FALSE)&lt;-3),"",'Total-corrected counts'!F113),"")</f>
        <v>8.4991734553814646E-2</v>
      </c>
      <c r="G113">
        <f>IFERROR(IF(OR(HLOOKUP($A113,'Z-scores'!$C$2:$SK$20,5,FALSE)&gt;3,HLOOKUP($A113,'Z-scores'!$C$2:$SK$20,5,FALSE)&lt;-3),"",'Total-corrected counts'!G113),"")</f>
        <v>0</v>
      </c>
      <c r="H113">
        <f>IFERROR(IF(OR(HLOOKUP($A113,'Z-scores'!$C$2:$SK$20,5,FALSE)&gt;3,HLOOKUP($A113,'Z-scores'!$C$2:$SK$20,5,FALSE)&lt;-3),"",'Total-corrected counts'!H113),"")</f>
        <v>0</v>
      </c>
      <c r="I113">
        <f>IFERROR(IF(OR(HLOOKUP($A113,'Z-scores'!$C$2:$SK$20,5,FALSE)&gt;3,HLOOKUP($A113,'Z-scores'!$C$2:$SK$20,5,FALSE)&lt;-3),"",'Total-corrected counts'!I113),"")</f>
        <v>0</v>
      </c>
      <c r="J113">
        <f>IFERROR(IF(OR(HLOOKUP($A113,'Z-scores'!$C$2:$SK$20,5,FALSE)&gt;3,HLOOKUP($A113,'Z-scores'!$C$2:$SK$20,5,FALSE)&lt;-3),"",'Total-corrected counts'!J113),"")</f>
        <v>5.3879116813517196E-2</v>
      </c>
      <c r="K113">
        <f>IFERROR(IF(OR(HLOOKUP($A113,'Z-scores'!$C$2:$SK$20,5,FALSE)&gt;3,HLOOKUP($A113,'Z-scores'!$C$2:$SK$20,5,FALSE)&lt;-3),"",'Total-corrected counts'!K113),"")</f>
        <v>0</v>
      </c>
      <c r="L113">
        <f>IFERROR(IF(OR(HLOOKUP($A113,'Z-scores'!$C$2:$SK$20,5,FALSE)&gt;3,HLOOKUP($A113,'Z-scores'!$C$2:$SK$20,5,FALSE)&lt;-3),"",'Total-corrected counts'!L113),"")</f>
        <v>0.14245420097438674</v>
      </c>
      <c r="M113">
        <f>IFERROR(IF(OR(HLOOKUP($A113,'Z-scores'!$C$2:$SK$20,5,FALSE)&gt;3,HLOOKUP($A113,'Z-scores'!$C$2:$SK$20,5,FALSE)&lt;-3),"",'Total-corrected counts'!M113),"")</f>
        <v>8.5247640132202034E-3</v>
      </c>
      <c r="N113">
        <f>IFERROR(IF(OR(HLOOKUP($A113,'Z-scores'!$C$2:$SK$20,5,FALSE)&gt;3,HLOOKUP($A113,'Z-scores'!$C$2:$SK$20,5,FALSE)&lt;-3),"",'Total-corrected counts'!N113),"")</f>
        <v>0</v>
      </c>
      <c r="O113">
        <f>IFERROR(IF(OR(HLOOKUP($A113,'Z-scores'!$C$2:$SK$20,5,FALSE)&gt;3,HLOOKUP($A113,'Z-scores'!$C$2:$SK$20,5,FALSE)&lt;-3),"",'Total-corrected counts'!O113),"")</f>
        <v>8.8420378775218595E-3</v>
      </c>
      <c r="P113">
        <f>IFERROR(IF(OR(HLOOKUP($A113,'Z-scores'!$C$2:$SK$20,5,FALSE)&gt;3,HLOOKUP($A113,'Z-scores'!$C$2:$SK$20,5,FALSE)&lt;-3),"",'Total-corrected counts'!P113),"")</f>
        <v>0</v>
      </c>
      <c r="Q113">
        <f>IFERROR(IF(OR(HLOOKUP($A113,'Z-scores'!$C$2:$SK$20,5,FALSE)&gt;3,HLOOKUP($A113,'Z-scores'!$C$2:$SK$20,5,FALSE)&lt;-3),"",'Total-corrected counts'!Q113),"")</f>
        <v>0</v>
      </c>
      <c r="R113">
        <f>IFERROR(IF(OR(HLOOKUP($A113,'Z-scores'!$C$2:$SK$20,5,FALSE)&gt;3,HLOOKUP($A113,'Z-scores'!$C$2:$SK$20,5,FALSE)&lt;-3),"",'Total-corrected counts'!R113),"")</f>
        <v>0</v>
      </c>
      <c r="S113">
        <f>IFERROR(IF(OR(HLOOKUP($A113,'Z-scores'!$C$2:$SK$20,5,FALSE)&gt;3,HLOOKUP($A113,'Z-scores'!$C$2:$SK$20,5,FALSE)&lt;-3),"",'Total-corrected counts'!S113),"")</f>
        <v>5.6618889760190697E-3</v>
      </c>
      <c r="T113">
        <f>IFERROR(IF(OR(HLOOKUP($A113,'Z-scores'!$C$2:$SK$20,5,FALSE)&gt;3,HLOOKUP($A113,'Z-scores'!$C$2:$SK$20,5,FALSE)&lt;-3),"",'Total-corrected counts'!T113),"")</f>
        <v>0</v>
      </c>
      <c r="U113">
        <f t="shared" si="4"/>
        <v>1</v>
      </c>
      <c r="V113">
        <f>SUMIFS(Tabel132[Cluster],Tabel132[ID],'Total-corrected counts Z&lt;3'!A113)</f>
        <v>91</v>
      </c>
      <c r="W113">
        <f t="shared" si="5"/>
        <v>0.21695392737417168</v>
      </c>
      <c r="X113">
        <f t="shared" si="6"/>
        <v>2.898498163549388E-2</v>
      </c>
      <c r="Y113">
        <f t="shared" si="7"/>
        <v>2.4173211422568214E-3</v>
      </c>
    </row>
    <row r="114" spans="1:25" x14ac:dyDescent="0.25">
      <c r="A114">
        <v>116</v>
      </c>
      <c r="B114" t="s">
        <v>575</v>
      </c>
      <c r="C114">
        <v>116300</v>
      </c>
      <c r="D114">
        <v>81</v>
      </c>
      <c r="E114" t="str">
        <f>IFERROR(IF(OR(HLOOKUP($A114,'Z-scores'!$C$2:$SK$20,5,FALSE)&gt;3,HLOOKUP($A114,'Z-scores'!$C$2:$SK$20,5,FALSE)&lt;-3),"",'Total-corrected counts'!E114),"")</f>
        <v/>
      </c>
      <c r="F114" t="str">
        <f>IFERROR(IF(OR(HLOOKUP($A114,'Z-scores'!$C$2:$SK$20,5,FALSE)&gt;3,HLOOKUP($A114,'Z-scores'!$C$2:$SK$20,5,FALSE)&lt;-3),"",'Total-corrected counts'!F114),"")</f>
        <v/>
      </c>
      <c r="G114" t="str">
        <f>IFERROR(IF(OR(HLOOKUP($A114,'Z-scores'!$C$2:$SK$20,5,FALSE)&gt;3,HLOOKUP($A114,'Z-scores'!$C$2:$SK$20,5,FALSE)&lt;-3),"",'Total-corrected counts'!G114),"")</f>
        <v/>
      </c>
      <c r="H114" t="str">
        <f>IFERROR(IF(OR(HLOOKUP($A114,'Z-scores'!$C$2:$SK$20,5,FALSE)&gt;3,HLOOKUP($A114,'Z-scores'!$C$2:$SK$20,5,FALSE)&lt;-3),"",'Total-corrected counts'!H114),"")</f>
        <v/>
      </c>
      <c r="I114" t="str">
        <f>IFERROR(IF(OR(HLOOKUP($A114,'Z-scores'!$C$2:$SK$20,5,FALSE)&gt;3,HLOOKUP($A114,'Z-scores'!$C$2:$SK$20,5,FALSE)&lt;-3),"",'Total-corrected counts'!I114),"")</f>
        <v/>
      </c>
      <c r="J114" t="str">
        <f>IFERROR(IF(OR(HLOOKUP($A114,'Z-scores'!$C$2:$SK$20,5,FALSE)&gt;3,HLOOKUP($A114,'Z-scores'!$C$2:$SK$20,5,FALSE)&lt;-3),"",'Total-corrected counts'!J114),"")</f>
        <v/>
      </c>
      <c r="K114" t="str">
        <f>IFERROR(IF(OR(HLOOKUP($A114,'Z-scores'!$C$2:$SK$20,5,FALSE)&gt;3,HLOOKUP($A114,'Z-scores'!$C$2:$SK$20,5,FALSE)&lt;-3),"",'Total-corrected counts'!K114),"")</f>
        <v/>
      </c>
      <c r="L114" t="str">
        <f>IFERROR(IF(OR(HLOOKUP($A114,'Z-scores'!$C$2:$SK$20,5,FALSE)&gt;3,HLOOKUP($A114,'Z-scores'!$C$2:$SK$20,5,FALSE)&lt;-3),"",'Total-corrected counts'!L114),"")</f>
        <v/>
      </c>
      <c r="M114" t="str">
        <f>IFERROR(IF(OR(HLOOKUP($A114,'Z-scores'!$C$2:$SK$20,5,FALSE)&gt;3,HLOOKUP($A114,'Z-scores'!$C$2:$SK$20,5,FALSE)&lt;-3),"",'Total-corrected counts'!M114),"")</f>
        <v/>
      </c>
      <c r="N114" t="str">
        <f>IFERROR(IF(OR(HLOOKUP($A114,'Z-scores'!$C$2:$SK$20,5,FALSE)&gt;3,HLOOKUP($A114,'Z-scores'!$C$2:$SK$20,5,FALSE)&lt;-3),"",'Total-corrected counts'!N114),"")</f>
        <v/>
      </c>
      <c r="O114" t="str">
        <f>IFERROR(IF(OR(HLOOKUP($A114,'Z-scores'!$C$2:$SK$20,5,FALSE)&gt;3,HLOOKUP($A114,'Z-scores'!$C$2:$SK$20,5,FALSE)&lt;-3),"",'Total-corrected counts'!O114),"")</f>
        <v/>
      </c>
      <c r="P114" t="str">
        <f>IFERROR(IF(OR(HLOOKUP($A114,'Z-scores'!$C$2:$SK$20,5,FALSE)&gt;3,HLOOKUP($A114,'Z-scores'!$C$2:$SK$20,5,FALSE)&lt;-3),"",'Total-corrected counts'!P114),"")</f>
        <v/>
      </c>
      <c r="Q114" t="str">
        <f>IFERROR(IF(OR(HLOOKUP($A114,'Z-scores'!$C$2:$SK$20,5,FALSE)&gt;3,HLOOKUP($A114,'Z-scores'!$C$2:$SK$20,5,FALSE)&lt;-3),"",'Total-corrected counts'!Q114),"")</f>
        <v/>
      </c>
      <c r="R114" t="str">
        <f>IFERROR(IF(OR(HLOOKUP($A114,'Z-scores'!$C$2:$SK$20,5,FALSE)&gt;3,HLOOKUP($A114,'Z-scores'!$C$2:$SK$20,5,FALSE)&lt;-3),"",'Total-corrected counts'!R114),"")</f>
        <v/>
      </c>
      <c r="S114" t="str">
        <f>IFERROR(IF(OR(HLOOKUP($A114,'Z-scores'!$C$2:$SK$20,5,FALSE)&gt;3,HLOOKUP($A114,'Z-scores'!$C$2:$SK$20,5,FALSE)&lt;-3),"",'Total-corrected counts'!S114),"")</f>
        <v/>
      </c>
      <c r="T114" t="str">
        <f>IFERROR(IF(OR(HLOOKUP($A114,'Z-scores'!$C$2:$SK$20,5,FALSE)&gt;3,HLOOKUP($A114,'Z-scores'!$C$2:$SK$20,5,FALSE)&lt;-3),"",'Total-corrected counts'!T114),"")</f>
        <v/>
      </c>
      <c r="U114">
        <f t="shared" si="4"/>
        <v>0</v>
      </c>
      <c r="V114">
        <f>SUMIFS(Tabel132[Cluster],Tabel132[ID],'Total-corrected counts Z&lt;3'!A114)</f>
        <v>0</v>
      </c>
      <c r="W114" t="str">
        <f t="shared" si="5"/>
        <v/>
      </c>
      <c r="X114" t="str">
        <f t="shared" si="6"/>
        <v/>
      </c>
      <c r="Y114" t="str">
        <f t="shared" si="7"/>
        <v/>
      </c>
    </row>
    <row r="115" spans="1:25" x14ac:dyDescent="0.25">
      <c r="A115">
        <v>117</v>
      </c>
      <c r="B115" t="s">
        <v>50</v>
      </c>
      <c r="C115">
        <v>98700</v>
      </c>
      <c r="D115">
        <v>848</v>
      </c>
      <c r="E115">
        <f>IFERROR(IF(OR(HLOOKUP($A115,'Z-scores'!$C$2:$SK$20,5,FALSE)&gt;3,HLOOKUP($A115,'Z-scores'!$C$2:$SK$20,5,FALSE)&lt;-3),"",'Total-corrected counts'!E115),"")</f>
        <v>5.8508938590385409</v>
      </c>
      <c r="F115">
        <f>IFERROR(IF(OR(HLOOKUP($A115,'Z-scores'!$C$2:$SK$20,5,FALSE)&gt;3,HLOOKUP($A115,'Z-scores'!$C$2:$SK$20,5,FALSE)&lt;-3),"",'Total-corrected counts'!F115),"")</f>
        <v>1.0293443407073106</v>
      </c>
      <c r="G115">
        <f>IFERROR(IF(OR(HLOOKUP($A115,'Z-scores'!$C$2:$SK$20,5,FALSE)&gt;3,HLOOKUP($A115,'Z-scores'!$C$2:$SK$20,5,FALSE)&lt;-3),"",'Total-corrected counts'!G115),"")</f>
        <v>2.3505247273713645</v>
      </c>
      <c r="H115">
        <f>IFERROR(IF(OR(HLOOKUP($A115,'Z-scores'!$C$2:$SK$20,5,FALSE)&gt;3,HLOOKUP($A115,'Z-scores'!$C$2:$SK$20,5,FALSE)&lt;-3),"",'Total-corrected counts'!H115),"")</f>
        <v>5.5429564042558326</v>
      </c>
      <c r="I115">
        <f>IFERROR(IF(OR(HLOOKUP($A115,'Z-scores'!$C$2:$SK$20,5,FALSE)&gt;3,HLOOKUP($A115,'Z-scores'!$C$2:$SK$20,5,FALSE)&lt;-3),"",'Total-corrected counts'!I115),"")</f>
        <v>0.37703337758317107</v>
      </c>
      <c r="J115">
        <f>IFERROR(IF(OR(HLOOKUP($A115,'Z-scores'!$C$2:$SK$20,5,FALSE)&gt;3,HLOOKUP($A115,'Z-scores'!$C$2:$SK$20,5,FALSE)&lt;-3),"",'Total-corrected counts'!J115),"")</f>
        <v>5.3879116813517196E-2</v>
      </c>
      <c r="K115">
        <f>IFERROR(IF(OR(HLOOKUP($A115,'Z-scores'!$C$2:$SK$20,5,FALSE)&gt;3,HLOOKUP($A115,'Z-scores'!$C$2:$SK$20,5,FALSE)&lt;-3),"",'Total-corrected counts'!K115),"")</f>
        <v>4.8089469872240356</v>
      </c>
      <c r="L115">
        <f>IFERROR(IF(OR(HLOOKUP($A115,'Z-scores'!$C$2:$SK$20,5,FALSE)&gt;3,HLOOKUP($A115,'Z-scores'!$C$2:$SK$20,5,FALSE)&lt;-3),"",'Total-corrected counts'!L115),"")</f>
        <v>17.582918520267164</v>
      </c>
      <c r="M115">
        <f>IFERROR(IF(OR(HLOOKUP($A115,'Z-scores'!$C$2:$SK$20,5,FALSE)&gt;3,HLOOKUP($A115,'Z-scores'!$C$2:$SK$20,5,FALSE)&lt;-3),"",'Total-corrected counts'!M115),"")</f>
        <v>11.840897214362863</v>
      </c>
      <c r="N115">
        <f>IFERROR(IF(OR(HLOOKUP($A115,'Z-scores'!$C$2:$SK$20,5,FALSE)&gt;3,HLOOKUP($A115,'Z-scores'!$C$2:$SK$20,5,FALSE)&lt;-3),"",'Total-corrected counts'!N115),"")</f>
        <v>8.6628346362863802</v>
      </c>
      <c r="O115">
        <f>IFERROR(IF(OR(HLOOKUP($A115,'Z-scores'!$C$2:$SK$20,5,FALSE)&gt;3,HLOOKUP($A115,'Z-scores'!$C$2:$SK$20,5,FALSE)&lt;-3),"",'Total-corrected counts'!O115),"")</f>
        <v>1.821459802769503</v>
      </c>
      <c r="P115">
        <f>IFERROR(IF(OR(HLOOKUP($A115,'Z-scores'!$C$2:$SK$20,5,FALSE)&gt;3,HLOOKUP($A115,'Z-scores'!$C$2:$SK$20,5,FALSE)&lt;-3),"",'Total-corrected counts'!P115),"")</f>
        <v>2.7768723360314116</v>
      </c>
      <c r="Q115">
        <f>IFERROR(IF(OR(HLOOKUP($A115,'Z-scores'!$C$2:$SK$20,5,FALSE)&gt;3,HLOOKUP($A115,'Z-scores'!$C$2:$SK$20,5,FALSE)&lt;-3),"",'Total-corrected counts'!Q115),"")</f>
        <v>2.6978913221803928</v>
      </c>
      <c r="R115">
        <f>IFERROR(IF(OR(HLOOKUP($A115,'Z-scores'!$C$2:$SK$20,5,FALSE)&gt;3,HLOOKUP($A115,'Z-scores'!$C$2:$SK$20,5,FALSE)&lt;-3),"",'Total-corrected counts'!R115),"")</f>
        <v>5.6901604902576546</v>
      </c>
      <c r="S115">
        <f>IFERROR(IF(OR(HLOOKUP($A115,'Z-scores'!$C$2:$SK$20,5,FALSE)&gt;3,HLOOKUP($A115,'Z-scores'!$C$2:$SK$20,5,FALSE)&lt;-3),"",'Total-corrected counts'!S115),"")</f>
        <v>2.8932252667457448</v>
      </c>
      <c r="T115">
        <f>IFERROR(IF(OR(HLOOKUP($A115,'Z-scores'!$C$2:$SK$20,5,FALSE)&gt;3,HLOOKUP($A115,'Z-scores'!$C$2:$SK$20,5,FALSE)&lt;-3),"",'Total-corrected counts'!T115),"")</f>
        <v>8.1911654185378352E-2</v>
      </c>
      <c r="U115">
        <f t="shared" si="4"/>
        <v>1</v>
      </c>
      <c r="V115">
        <f>SUMIFS(Tabel132[Cluster],Tabel132[ID],'Total-corrected counts Z&lt;3'!A115)</f>
        <v>0</v>
      </c>
      <c r="W115">
        <f t="shared" si="5"/>
        <v>0.20753136900743988</v>
      </c>
      <c r="X115">
        <f t="shared" si="6"/>
        <v>5.8100229183910175</v>
      </c>
      <c r="Y115">
        <f t="shared" si="7"/>
        <v>2.6602534786950143</v>
      </c>
    </row>
    <row r="116" spans="1:25" x14ac:dyDescent="0.25">
      <c r="A116">
        <v>118</v>
      </c>
      <c r="B116" t="s">
        <v>51</v>
      </c>
      <c r="C116">
        <v>71700</v>
      </c>
      <c r="D116">
        <v>157</v>
      </c>
      <c r="E116" t="str">
        <f>IFERROR(IF(OR(HLOOKUP($A116,'Z-scores'!$C$2:$SK$20,5,FALSE)&gt;3,HLOOKUP($A116,'Z-scores'!$C$2:$SK$20,5,FALSE)&lt;-3),"",'Total-corrected counts'!E116),"")</f>
        <v/>
      </c>
      <c r="F116" t="str">
        <f>IFERROR(IF(OR(HLOOKUP($A116,'Z-scores'!$C$2:$SK$20,5,FALSE)&gt;3,HLOOKUP($A116,'Z-scores'!$C$2:$SK$20,5,FALSE)&lt;-3),"",'Total-corrected counts'!F116),"")</f>
        <v/>
      </c>
      <c r="G116" t="str">
        <f>IFERROR(IF(OR(HLOOKUP($A116,'Z-scores'!$C$2:$SK$20,5,FALSE)&gt;3,HLOOKUP($A116,'Z-scores'!$C$2:$SK$20,5,FALSE)&lt;-3),"",'Total-corrected counts'!G116),"")</f>
        <v/>
      </c>
      <c r="H116" t="str">
        <f>IFERROR(IF(OR(HLOOKUP($A116,'Z-scores'!$C$2:$SK$20,5,FALSE)&gt;3,HLOOKUP($A116,'Z-scores'!$C$2:$SK$20,5,FALSE)&lt;-3),"",'Total-corrected counts'!H116),"")</f>
        <v/>
      </c>
      <c r="I116" t="str">
        <f>IFERROR(IF(OR(HLOOKUP($A116,'Z-scores'!$C$2:$SK$20,5,FALSE)&gt;3,HLOOKUP($A116,'Z-scores'!$C$2:$SK$20,5,FALSE)&lt;-3),"",'Total-corrected counts'!I116),"")</f>
        <v/>
      </c>
      <c r="J116" t="str">
        <f>IFERROR(IF(OR(HLOOKUP($A116,'Z-scores'!$C$2:$SK$20,5,FALSE)&gt;3,HLOOKUP($A116,'Z-scores'!$C$2:$SK$20,5,FALSE)&lt;-3),"",'Total-corrected counts'!J116),"")</f>
        <v/>
      </c>
      <c r="K116" t="str">
        <f>IFERROR(IF(OR(HLOOKUP($A116,'Z-scores'!$C$2:$SK$20,5,FALSE)&gt;3,HLOOKUP($A116,'Z-scores'!$C$2:$SK$20,5,FALSE)&lt;-3),"",'Total-corrected counts'!K116),"")</f>
        <v/>
      </c>
      <c r="L116" t="str">
        <f>IFERROR(IF(OR(HLOOKUP($A116,'Z-scores'!$C$2:$SK$20,5,FALSE)&gt;3,HLOOKUP($A116,'Z-scores'!$C$2:$SK$20,5,FALSE)&lt;-3),"",'Total-corrected counts'!L116),"")</f>
        <v/>
      </c>
      <c r="M116" t="str">
        <f>IFERROR(IF(OR(HLOOKUP($A116,'Z-scores'!$C$2:$SK$20,5,FALSE)&gt;3,HLOOKUP($A116,'Z-scores'!$C$2:$SK$20,5,FALSE)&lt;-3),"",'Total-corrected counts'!M116),"")</f>
        <v/>
      </c>
      <c r="N116" t="str">
        <f>IFERROR(IF(OR(HLOOKUP($A116,'Z-scores'!$C$2:$SK$20,5,FALSE)&gt;3,HLOOKUP($A116,'Z-scores'!$C$2:$SK$20,5,FALSE)&lt;-3),"",'Total-corrected counts'!N116),"")</f>
        <v/>
      </c>
      <c r="O116" t="str">
        <f>IFERROR(IF(OR(HLOOKUP($A116,'Z-scores'!$C$2:$SK$20,5,FALSE)&gt;3,HLOOKUP($A116,'Z-scores'!$C$2:$SK$20,5,FALSE)&lt;-3),"",'Total-corrected counts'!O116),"")</f>
        <v/>
      </c>
      <c r="P116" t="str">
        <f>IFERROR(IF(OR(HLOOKUP($A116,'Z-scores'!$C$2:$SK$20,5,FALSE)&gt;3,HLOOKUP($A116,'Z-scores'!$C$2:$SK$20,5,FALSE)&lt;-3),"",'Total-corrected counts'!P116),"")</f>
        <v/>
      </c>
      <c r="Q116" t="str">
        <f>IFERROR(IF(OR(HLOOKUP($A116,'Z-scores'!$C$2:$SK$20,5,FALSE)&gt;3,HLOOKUP($A116,'Z-scores'!$C$2:$SK$20,5,FALSE)&lt;-3),"",'Total-corrected counts'!Q116),"")</f>
        <v/>
      </c>
      <c r="R116" t="str">
        <f>IFERROR(IF(OR(HLOOKUP($A116,'Z-scores'!$C$2:$SK$20,5,FALSE)&gt;3,HLOOKUP($A116,'Z-scores'!$C$2:$SK$20,5,FALSE)&lt;-3),"",'Total-corrected counts'!R116),"")</f>
        <v/>
      </c>
      <c r="S116" t="str">
        <f>IFERROR(IF(OR(HLOOKUP($A116,'Z-scores'!$C$2:$SK$20,5,FALSE)&gt;3,HLOOKUP($A116,'Z-scores'!$C$2:$SK$20,5,FALSE)&lt;-3),"",'Total-corrected counts'!S116),"")</f>
        <v/>
      </c>
      <c r="T116" t="str">
        <f>IFERROR(IF(OR(HLOOKUP($A116,'Z-scores'!$C$2:$SK$20,5,FALSE)&gt;3,HLOOKUP($A116,'Z-scores'!$C$2:$SK$20,5,FALSE)&lt;-3),"",'Total-corrected counts'!T116),"")</f>
        <v/>
      </c>
      <c r="U116">
        <f t="shared" si="4"/>
        <v>0</v>
      </c>
      <c r="V116">
        <f>SUMIFS(Tabel132[Cluster],Tabel132[ID],'Total-corrected counts Z&lt;3'!A116)</f>
        <v>83</v>
      </c>
      <c r="W116" t="str">
        <f t="shared" si="5"/>
        <v/>
      </c>
      <c r="X116" t="str">
        <f t="shared" si="6"/>
        <v/>
      </c>
      <c r="Y116" t="str">
        <f t="shared" si="7"/>
        <v/>
      </c>
    </row>
    <row r="117" spans="1:25" x14ac:dyDescent="0.25">
      <c r="A117">
        <v>119</v>
      </c>
      <c r="B117" t="s">
        <v>576</v>
      </c>
      <c r="C117">
        <v>24600</v>
      </c>
      <c r="D117">
        <v>95</v>
      </c>
      <c r="E117" t="str">
        <f>IFERROR(IF(OR(HLOOKUP($A117,'Z-scores'!$C$2:$SK$20,5,FALSE)&gt;3,HLOOKUP($A117,'Z-scores'!$C$2:$SK$20,5,FALSE)&lt;-3),"",'Total-corrected counts'!E117),"")</f>
        <v/>
      </c>
      <c r="F117" t="str">
        <f>IFERROR(IF(OR(HLOOKUP($A117,'Z-scores'!$C$2:$SK$20,5,FALSE)&gt;3,HLOOKUP($A117,'Z-scores'!$C$2:$SK$20,5,FALSE)&lt;-3),"",'Total-corrected counts'!F117),"")</f>
        <v/>
      </c>
      <c r="G117" t="str">
        <f>IFERROR(IF(OR(HLOOKUP($A117,'Z-scores'!$C$2:$SK$20,5,FALSE)&gt;3,HLOOKUP($A117,'Z-scores'!$C$2:$SK$20,5,FALSE)&lt;-3),"",'Total-corrected counts'!G117),"")</f>
        <v/>
      </c>
      <c r="H117" t="str">
        <f>IFERROR(IF(OR(HLOOKUP($A117,'Z-scores'!$C$2:$SK$20,5,FALSE)&gt;3,HLOOKUP($A117,'Z-scores'!$C$2:$SK$20,5,FALSE)&lt;-3),"",'Total-corrected counts'!H117),"")</f>
        <v/>
      </c>
      <c r="I117" t="str">
        <f>IFERROR(IF(OR(HLOOKUP($A117,'Z-scores'!$C$2:$SK$20,5,FALSE)&gt;3,HLOOKUP($A117,'Z-scores'!$C$2:$SK$20,5,FALSE)&lt;-3),"",'Total-corrected counts'!I117),"")</f>
        <v/>
      </c>
      <c r="J117" t="str">
        <f>IFERROR(IF(OR(HLOOKUP($A117,'Z-scores'!$C$2:$SK$20,5,FALSE)&gt;3,HLOOKUP($A117,'Z-scores'!$C$2:$SK$20,5,FALSE)&lt;-3),"",'Total-corrected counts'!J117),"")</f>
        <v/>
      </c>
      <c r="K117" t="str">
        <f>IFERROR(IF(OR(HLOOKUP($A117,'Z-scores'!$C$2:$SK$20,5,FALSE)&gt;3,HLOOKUP($A117,'Z-scores'!$C$2:$SK$20,5,FALSE)&lt;-3),"",'Total-corrected counts'!K117),"")</f>
        <v/>
      </c>
      <c r="L117" t="str">
        <f>IFERROR(IF(OR(HLOOKUP($A117,'Z-scores'!$C$2:$SK$20,5,FALSE)&gt;3,HLOOKUP($A117,'Z-scores'!$C$2:$SK$20,5,FALSE)&lt;-3),"",'Total-corrected counts'!L117),"")</f>
        <v/>
      </c>
      <c r="M117" t="str">
        <f>IFERROR(IF(OR(HLOOKUP($A117,'Z-scores'!$C$2:$SK$20,5,FALSE)&gt;3,HLOOKUP($A117,'Z-scores'!$C$2:$SK$20,5,FALSE)&lt;-3),"",'Total-corrected counts'!M117),"")</f>
        <v/>
      </c>
      <c r="N117" t="str">
        <f>IFERROR(IF(OR(HLOOKUP($A117,'Z-scores'!$C$2:$SK$20,5,FALSE)&gt;3,HLOOKUP($A117,'Z-scores'!$C$2:$SK$20,5,FALSE)&lt;-3),"",'Total-corrected counts'!N117),"")</f>
        <v/>
      </c>
      <c r="O117" t="str">
        <f>IFERROR(IF(OR(HLOOKUP($A117,'Z-scores'!$C$2:$SK$20,5,FALSE)&gt;3,HLOOKUP($A117,'Z-scores'!$C$2:$SK$20,5,FALSE)&lt;-3),"",'Total-corrected counts'!O117),"")</f>
        <v/>
      </c>
      <c r="P117" t="str">
        <f>IFERROR(IF(OR(HLOOKUP($A117,'Z-scores'!$C$2:$SK$20,5,FALSE)&gt;3,HLOOKUP($A117,'Z-scores'!$C$2:$SK$20,5,FALSE)&lt;-3),"",'Total-corrected counts'!P117),"")</f>
        <v/>
      </c>
      <c r="Q117" t="str">
        <f>IFERROR(IF(OR(HLOOKUP($A117,'Z-scores'!$C$2:$SK$20,5,FALSE)&gt;3,HLOOKUP($A117,'Z-scores'!$C$2:$SK$20,5,FALSE)&lt;-3),"",'Total-corrected counts'!Q117),"")</f>
        <v/>
      </c>
      <c r="R117" t="str">
        <f>IFERROR(IF(OR(HLOOKUP($A117,'Z-scores'!$C$2:$SK$20,5,FALSE)&gt;3,HLOOKUP($A117,'Z-scores'!$C$2:$SK$20,5,FALSE)&lt;-3),"",'Total-corrected counts'!R117),"")</f>
        <v/>
      </c>
      <c r="S117" t="str">
        <f>IFERROR(IF(OR(HLOOKUP($A117,'Z-scores'!$C$2:$SK$20,5,FALSE)&gt;3,HLOOKUP($A117,'Z-scores'!$C$2:$SK$20,5,FALSE)&lt;-3),"",'Total-corrected counts'!S117),"")</f>
        <v/>
      </c>
      <c r="T117" t="str">
        <f>IFERROR(IF(OR(HLOOKUP($A117,'Z-scores'!$C$2:$SK$20,5,FALSE)&gt;3,HLOOKUP($A117,'Z-scores'!$C$2:$SK$20,5,FALSE)&lt;-3),"",'Total-corrected counts'!T117),"")</f>
        <v/>
      </c>
      <c r="U117">
        <f t="shared" si="4"/>
        <v>0</v>
      </c>
      <c r="V117">
        <f>SUMIFS(Tabel132[Cluster],Tabel132[ID],'Total-corrected counts Z&lt;3'!A117)</f>
        <v>32</v>
      </c>
      <c r="W117" t="str">
        <f t="shared" si="5"/>
        <v/>
      </c>
      <c r="X117" t="str">
        <f t="shared" si="6"/>
        <v/>
      </c>
      <c r="Y117" t="str">
        <f t="shared" si="7"/>
        <v/>
      </c>
    </row>
    <row r="118" spans="1:25" x14ac:dyDescent="0.25">
      <c r="A118">
        <v>120</v>
      </c>
      <c r="B118" t="s">
        <v>52</v>
      </c>
      <c r="C118">
        <v>24100</v>
      </c>
      <c r="D118">
        <v>111</v>
      </c>
      <c r="E118">
        <f>IFERROR(IF(OR(HLOOKUP($A118,'Z-scores'!$C$2:$SK$20,5,FALSE)&gt;3,HLOOKUP($A118,'Z-scores'!$C$2:$SK$20,5,FALSE)&lt;-3),"",'Total-corrected counts'!E118),"")</f>
        <v>15.447152457647901</v>
      </c>
      <c r="F118">
        <f>IFERROR(IF(OR(HLOOKUP($A118,'Z-scores'!$C$2:$SK$20,5,FALSE)&gt;3,HLOOKUP($A118,'Z-scores'!$C$2:$SK$20,5,FALSE)&lt;-3),"",'Total-corrected counts'!F118),"")</f>
        <v>8.3811293796122772</v>
      </c>
      <c r="G118">
        <f>IFERROR(IF(OR(HLOOKUP($A118,'Z-scores'!$C$2:$SK$20,5,FALSE)&gt;3,HLOOKUP($A118,'Z-scores'!$C$2:$SK$20,5,FALSE)&lt;-3),"",'Total-corrected counts'!G118),"")</f>
        <v>8.5045356697086287</v>
      </c>
      <c r="H118">
        <f>IFERROR(IF(OR(HLOOKUP($A118,'Z-scores'!$C$2:$SK$20,5,FALSE)&gt;3,HLOOKUP($A118,'Z-scores'!$C$2:$SK$20,5,FALSE)&lt;-3),"",'Total-corrected counts'!H118),"")</f>
        <v>10.615455137639026</v>
      </c>
      <c r="I118">
        <f>IFERROR(IF(OR(HLOOKUP($A118,'Z-scores'!$C$2:$SK$20,5,FALSE)&gt;3,HLOOKUP($A118,'Z-scores'!$C$2:$SK$20,5,FALSE)&lt;-3),"",'Total-corrected counts'!I118),"")</f>
        <v>18.03007375785791</v>
      </c>
      <c r="J118">
        <f>IFERROR(IF(OR(HLOOKUP($A118,'Z-scores'!$C$2:$SK$20,5,FALSE)&gt;3,HLOOKUP($A118,'Z-scores'!$C$2:$SK$20,5,FALSE)&lt;-3),"",'Total-corrected counts'!J118),"")</f>
        <v>7.5490629224272423</v>
      </c>
      <c r="K118">
        <f>IFERROR(IF(OR(HLOOKUP($A118,'Z-scores'!$C$2:$SK$20,5,FALSE)&gt;3,HLOOKUP($A118,'Z-scores'!$C$2:$SK$20,5,FALSE)&lt;-3),"",'Total-corrected counts'!K118),"")</f>
        <v>11.494556213364769</v>
      </c>
      <c r="L118">
        <f>IFERROR(IF(OR(HLOOKUP($A118,'Z-scores'!$C$2:$SK$20,5,FALSE)&gt;3,HLOOKUP($A118,'Z-scores'!$C$2:$SK$20,5,FALSE)&lt;-3),"",'Total-corrected counts'!L118),"")</f>
        <v>12.217143616898595</v>
      </c>
      <c r="M118">
        <f>IFERROR(IF(OR(HLOOKUP($A118,'Z-scores'!$C$2:$SK$20,5,FALSE)&gt;3,HLOOKUP($A118,'Z-scores'!$C$2:$SK$20,5,FALSE)&lt;-3),"",'Total-corrected counts'!M118),"")</f>
        <v>9.1896956062513802</v>
      </c>
      <c r="N118">
        <f>IFERROR(IF(OR(HLOOKUP($A118,'Z-scores'!$C$2:$SK$20,5,FALSE)&gt;3,HLOOKUP($A118,'Z-scores'!$C$2:$SK$20,5,FALSE)&lt;-3),"",'Total-corrected counts'!N118),"")</f>
        <v>14.942409788924742</v>
      </c>
      <c r="O118">
        <f>IFERROR(IF(OR(HLOOKUP($A118,'Z-scores'!$C$2:$SK$20,5,FALSE)&gt;3,HLOOKUP($A118,'Z-scores'!$C$2:$SK$20,5,FALSE)&lt;-3),"",'Total-corrected counts'!O118),"")</f>
        <v>11.16749383931011</v>
      </c>
      <c r="P118">
        <f>IFERROR(IF(OR(HLOOKUP($A118,'Z-scores'!$C$2:$SK$20,5,FALSE)&gt;3,HLOOKUP($A118,'Z-scores'!$C$2:$SK$20,5,FALSE)&lt;-3),"",'Total-corrected counts'!P118),"")</f>
        <v>6.3201216250177286</v>
      </c>
      <c r="Q118">
        <f>IFERROR(IF(OR(HLOOKUP($A118,'Z-scores'!$C$2:$SK$20,5,FALSE)&gt;3,HLOOKUP($A118,'Z-scores'!$C$2:$SK$20,5,FALSE)&lt;-3),"",'Total-corrected counts'!Q118),"")</f>
        <v>13.370212795556975</v>
      </c>
      <c r="R118">
        <f>IFERROR(IF(OR(HLOOKUP($A118,'Z-scores'!$C$2:$SK$20,5,FALSE)&gt;3,HLOOKUP($A118,'Z-scores'!$C$2:$SK$20,5,FALSE)&lt;-3),"",'Total-corrected counts'!R118),"")</f>
        <v>9.6034297082868356</v>
      </c>
      <c r="S118">
        <f>IFERROR(IF(OR(HLOOKUP($A118,'Z-scores'!$C$2:$SK$20,5,FALSE)&gt;3,HLOOKUP($A118,'Z-scores'!$C$2:$SK$20,5,FALSE)&lt;-3),"",'Total-corrected counts'!S118),"")</f>
        <v>13.758390211726338</v>
      </c>
      <c r="T118">
        <f>IFERROR(IF(OR(HLOOKUP($A118,'Z-scores'!$C$2:$SK$20,5,FALSE)&gt;3,HLOOKUP($A118,'Z-scores'!$C$2:$SK$20,5,FALSE)&lt;-3),"",'Total-corrected counts'!T118),"")</f>
        <v>14.839661349917712</v>
      </c>
      <c r="U118">
        <f t="shared" si="4"/>
        <v>1</v>
      </c>
      <c r="V118">
        <f>SUMIFS(Tabel132[Cluster],Tabel132[ID],'Total-corrected counts Z&lt;3'!A118)</f>
        <v>31</v>
      </c>
      <c r="W118">
        <f t="shared" si="5"/>
        <v>0.94312752057448079</v>
      </c>
      <c r="X118">
        <f t="shared" si="6"/>
        <v>11.637121455033247</v>
      </c>
      <c r="Y118">
        <f t="shared" si="7"/>
        <v>11.509884921635949</v>
      </c>
    </row>
    <row r="119" spans="1:25" x14ac:dyDescent="0.25">
      <c r="A119">
        <v>121</v>
      </c>
      <c r="B119" t="s">
        <v>53</v>
      </c>
      <c r="C119">
        <v>16100</v>
      </c>
      <c r="D119">
        <v>409</v>
      </c>
      <c r="E119">
        <f>IFERROR(IF(OR(HLOOKUP($A119,'Z-scores'!$C$2:$SK$20,5,FALSE)&gt;3,HLOOKUP($A119,'Z-scores'!$C$2:$SK$20,5,FALSE)&lt;-3),"",'Total-corrected counts'!E119),"")</f>
        <v>0.69358606288348501</v>
      </c>
      <c r="F119">
        <f>IFERROR(IF(OR(HLOOKUP($A119,'Z-scores'!$C$2:$SK$20,5,FALSE)&gt;3,HLOOKUP($A119,'Z-scores'!$C$2:$SK$20,5,FALSE)&lt;-3),"",'Total-corrected counts'!F119),"")</f>
        <v>0.28330578184604882</v>
      </c>
      <c r="G119">
        <f>IFERROR(IF(OR(HLOOKUP($A119,'Z-scores'!$C$2:$SK$20,5,FALSE)&gt;3,HLOOKUP($A119,'Z-scores'!$C$2:$SK$20,5,FALSE)&lt;-3),"",'Total-corrected counts'!G119),"")</f>
        <v>0.51572694440215594</v>
      </c>
      <c r="H119">
        <f>IFERROR(IF(OR(HLOOKUP($A119,'Z-scores'!$C$2:$SK$20,5,FALSE)&gt;3,HLOOKUP($A119,'Z-scores'!$C$2:$SK$20,5,FALSE)&lt;-3),"",'Total-corrected counts'!H119),"")</f>
        <v>0.40411107626239473</v>
      </c>
      <c r="I119">
        <f>IFERROR(IF(OR(HLOOKUP($A119,'Z-scores'!$C$2:$SK$20,5,FALSE)&gt;3,HLOOKUP($A119,'Z-scores'!$C$2:$SK$20,5,FALSE)&lt;-3),"",'Total-corrected counts'!I119),"")</f>
        <v>0.11254727689049882</v>
      </c>
      <c r="J119">
        <f>IFERROR(IF(OR(HLOOKUP($A119,'Z-scores'!$C$2:$SK$20,5,FALSE)&gt;3,HLOOKUP($A119,'Z-scores'!$C$2:$SK$20,5,FALSE)&lt;-3),"",'Total-corrected counts'!J119),"")</f>
        <v>0.12571793923154012</v>
      </c>
      <c r="K119">
        <f>IFERROR(IF(OR(HLOOKUP($A119,'Z-scores'!$C$2:$SK$20,5,FALSE)&gt;3,HLOOKUP($A119,'Z-scores'!$C$2:$SK$20,5,FALSE)&lt;-3),"",'Total-corrected counts'!K119),"")</f>
        <v>0.1290205289255229</v>
      </c>
      <c r="L119">
        <f>IFERROR(IF(OR(HLOOKUP($A119,'Z-scores'!$C$2:$SK$20,5,FALSE)&gt;3,HLOOKUP($A119,'Z-scores'!$C$2:$SK$20,5,FALSE)&lt;-3),"",'Total-corrected counts'!L119),"")</f>
        <v>0.25777426842984263</v>
      </c>
      <c r="M119">
        <f>IFERROR(IF(OR(HLOOKUP($A119,'Z-scores'!$C$2:$SK$20,5,FALSE)&gt;3,HLOOKUP($A119,'Z-scores'!$C$2:$SK$20,5,FALSE)&lt;-3),"",'Total-corrected counts'!M119),"")</f>
        <v>1.1849421978376082</v>
      </c>
      <c r="N119">
        <f>IFERROR(IF(OR(HLOOKUP($A119,'Z-scores'!$C$2:$SK$20,5,FALSE)&gt;3,HLOOKUP($A119,'Z-scores'!$C$2:$SK$20,5,FALSE)&lt;-3),"",'Total-corrected counts'!N119),"")</f>
        <v>0.62717354832842565</v>
      </c>
      <c r="O119">
        <f>IFERROR(IF(OR(HLOOKUP($A119,'Z-scores'!$C$2:$SK$20,5,FALSE)&gt;3,HLOOKUP($A119,'Z-scores'!$C$2:$SK$20,5,FALSE)&lt;-3),"",'Total-corrected counts'!O119),"")</f>
        <v>6.6315284081413947E-2</v>
      </c>
      <c r="P119">
        <f>IFERROR(IF(OR(HLOOKUP($A119,'Z-scores'!$C$2:$SK$20,5,FALSE)&gt;3,HLOOKUP($A119,'Z-scores'!$C$2:$SK$20,5,FALSE)&lt;-3),"",'Total-corrected counts'!P119),"")</f>
        <v>0.49764737204864007</v>
      </c>
      <c r="Q119">
        <f>IFERROR(IF(OR(HLOOKUP($A119,'Z-scores'!$C$2:$SK$20,5,FALSE)&gt;3,HLOOKUP($A119,'Z-scores'!$C$2:$SK$20,5,FALSE)&lt;-3),"",'Total-corrected counts'!Q119),"")</f>
        <v>0.57137661519474259</v>
      </c>
      <c r="R119">
        <f>IFERROR(IF(OR(HLOOKUP($A119,'Z-scores'!$C$2:$SK$20,5,FALSE)&gt;3,HLOOKUP($A119,'Z-scores'!$C$2:$SK$20,5,FALSE)&lt;-3),"",'Total-corrected counts'!R119),"")</f>
        <v>3.5948667357223449E-2</v>
      </c>
      <c r="S119">
        <f>IFERROR(IF(OR(HLOOKUP($A119,'Z-scores'!$C$2:$SK$20,5,FALSE)&gt;3,HLOOKUP($A119,'Z-scores'!$C$2:$SK$20,5,FALSE)&lt;-3),"",'Total-corrected counts'!S119),"")</f>
        <v>0.27743255982493442</v>
      </c>
      <c r="T119">
        <f>IFERROR(IF(OR(HLOOKUP($A119,'Z-scores'!$C$2:$SK$20,5,FALSE)&gt;3,HLOOKUP($A119,'Z-scores'!$C$2:$SK$20,5,FALSE)&lt;-3),"",'Total-corrected counts'!T119),"")</f>
        <v>0.68259711821148639</v>
      </c>
      <c r="U119">
        <f t="shared" si="4"/>
        <v>1</v>
      </c>
      <c r="V119">
        <f>SUMIFS(Tabel132[Cluster],Tabel132[ID],'Total-corrected counts Z&lt;3'!A119)</f>
        <v>19</v>
      </c>
      <c r="W119">
        <f t="shared" si="5"/>
        <v>0.63798767484786434</v>
      </c>
      <c r="X119">
        <f t="shared" si="6"/>
        <v>0.4333905625037523</v>
      </c>
      <c r="Y119">
        <f t="shared" si="7"/>
        <v>0.35521960278640674</v>
      </c>
    </row>
    <row r="120" spans="1:25" x14ac:dyDescent="0.25">
      <c r="A120">
        <v>122</v>
      </c>
      <c r="B120" t="s">
        <v>54</v>
      </c>
      <c r="C120">
        <v>86700</v>
      </c>
      <c r="D120">
        <v>398</v>
      </c>
      <c r="E120">
        <f>IFERROR(IF(OR(HLOOKUP($A120,'Z-scores'!$C$2:$SK$20,5,FALSE)&gt;3,HLOOKUP($A120,'Z-scores'!$C$2:$SK$20,5,FALSE)&lt;-3),"",'Total-corrected counts'!E120),"")</f>
        <v>0.15357977106705739</v>
      </c>
      <c r="F120">
        <f>IFERROR(IF(OR(HLOOKUP($A120,'Z-scores'!$C$2:$SK$20,5,FALSE)&gt;3,HLOOKUP($A120,'Z-scores'!$C$2:$SK$20,5,FALSE)&lt;-3),"",'Total-corrected counts'!F120),"")</f>
        <v>0.65160329824591234</v>
      </c>
      <c r="G120">
        <f>IFERROR(IF(OR(HLOOKUP($A120,'Z-scores'!$C$2:$SK$20,5,FALSE)&gt;3,HLOOKUP($A120,'Z-scores'!$C$2:$SK$20,5,FALSE)&lt;-3),"",'Total-corrected counts'!G120),"")</f>
        <v>4.8994059718204817</v>
      </c>
      <c r="H120">
        <f>IFERROR(IF(OR(HLOOKUP($A120,'Z-scores'!$C$2:$SK$20,5,FALSE)&gt;3,HLOOKUP($A120,'Z-scores'!$C$2:$SK$20,5,FALSE)&lt;-3),"",'Total-corrected counts'!H120),"")</f>
        <v>0.15078771502328162</v>
      </c>
      <c r="I120">
        <f>IFERROR(IF(OR(HLOOKUP($A120,'Z-scores'!$C$2:$SK$20,5,FALSE)&gt;3,HLOOKUP($A120,'Z-scores'!$C$2:$SK$20,5,FALSE)&lt;-3),"",'Total-corrected counts'!I120),"")</f>
        <v>0.33201446682697144</v>
      </c>
      <c r="J120">
        <f>IFERROR(IF(OR(HLOOKUP($A120,'Z-scores'!$C$2:$SK$20,5,FALSE)&gt;3,HLOOKUP($A120,'Z-scores'!$C$2:$SK$20,5,FALSE)&lt;-3),"",'Total-corrected counts'!J120),"")</f>
        <v>6.5852253883187689E-2</v>
      </c>
      <c r="K120">
        <f>IFERROR(IF(OR(HLOOKUP($A120,'Z-scores'!$C$2:$SK$20,5,FALSE)&gt;3,HLOOKUP($A120,'Z-scores'!$C$2:$SK$20,5,FALSE)&lt;-3),"",'Total-corrected counts'!K120),"")</f>
        <v>1.1729138993229355E-2</v>
      </c>
      <c r="L120">
        <f>IFERROR(IF(OR(HLOOKUP($A120,'Z-scores'!$C$2:$SK$20,5,FALSE)&gt;3,HLOOKUP($A120,'Z-scores'!$C$2:$SK$20,5,FALSE)&lt;-3),"",'Total-corrected counts'!L120),"")</f>
        <v>0.48841440334075453</v>
      </c>
      <c r="M120">
        <f>IFERROR(IF(OR(HLOOKUP($A120,'Z-scores'!$C$2:$SK$20,5,FALSE)&gt;3,HLOOKUP($A120,'Z-scores'!$C$2:$SK$20,5,FALSE)&lt;-3),"",'Total-corrected counts'!M120),"")</f>
        <v>2.50628061988674</v>
      </c>
      <c r="N120">
        <f>IFERROR(IF(OR(HLOOKUP($A120,'Z-scores'!$C$2:$SK$20,5,FALSE)&gt;3,HLOOKUP($A120,'Z-scores'!$C$2:$SK$20,5,FALSE)&lt;-3),"",'Total-corrected counts'!N120),"")</f>
        <v>0.89372230636800654</v>
      </c>
      <c r="O120">
        <f>IFERROR(IF(OR(HLOOKUP($A120,'Z-scores'!$C$2:$SK$20,5,FALSE)&gt;3,HLOOKUP($A120,'Z-scores'!$C$2:$SK$20,5,FALSE)&lt;-3),"",'Total-corrected counts'!O120),"")</f>
        <v>2.7719788746031027</v>
      </c>
      <c r="P120">
        <f>IFERROR(IF(OR(HLOOKUP($A120,'Z-scores'!$C$2:$SK$20,5,FALSE)&gt;3,HLOOKUP($A120,'Z-scores'!$C$2:$SK$20,5,FALSE)&lt;-3),"",'Total-corrected counts'!P120),"")</f>
        <v>1.1097536396684673</v>
      </c>
      <c r="Q120">
        <f>IFERROR(IF(OR(HLOOKUP($A120,'Z-scores'!$C$2:$SK$20,5,FALSE)&gt;3,HLOOKUP($A120,'Z-scores'!$C$2:$SK$20,5,FALSE)&lt;-3),"",'Total-corrected counts'!Q120),"")</f>
        <v>1.2520600611223924</v>
      </c>
      <c r="R120">
        <f>IFERROR(IF(OR(HLOOKUP($A120,'Z-scores'!$C$2:$SK$20,5,FALSE)&gt;3,HLOOKUP($A120,'Z-scores'!$C$2:$SK$20,5,FALSE)&lt;-3),"",'Total-corrected counts'!R120),"")</f>
        <v>0.13352362161254422</v>
      </c>
      <c r="S120">
        <f>IFERROR(IF(OR(HLOOKUP($A120,'Z-scores'!$C$2:$SK$20,5,FALSE)&gt;3,HLOOKUP($A120,'Z-scores'!$C$2:$SK$20,5,FALSE)&lt;-3),"",'Total-corrected counts'!S120),"")</f>
        <v>0.85494523537887945</v>
      </c>
      <c r="T120">
        <f>IFERROR(IF(OR(HLOOKUP($A120,'Z-scores'!$C$2:$SK$20,5,FALSE)&gt;3,HLOOKUP($A120,'Z-scores'!$C$2:$SK$20,5,FALSE)&lt;-3),"",'Total-corrected counts'!T120),"")</f>
        <v>0</v>
      </c>
      <c r="U120">
        <f t="shared" si="4"/>
        <v>1</v>
      </c>
      <c r="V120">
        <f>SUMIFS(Tabel132[Cluster],Tabel132[ID],'Total-corrected counts Z&lt;3'!A120)</f>
        <v>93</v>
      </c>
      <c r="W120">
        <f t="shared" si="5"/>
        <v>0.99445111559090682</v>
      </c>
      <c r="X120">
        <f t="shared" si="6"/>
        <v>1.0153389945455624</v>
      </c>
      <c r="Y120">
        <f t="shared" si="7"/>
        <v>1.0203769053975644</v>
      </c>
    </row>
    <row r="121" spans="1:25" x14ac:dyDescent="0.25">
      <c r="A121">
        <v>123</v>
      </c>
      <c r="B121" t="s">
        <v>577</v>
      </c>
      <c r="C121">
        <v>85500</v>
      </c>
      <c r="D121">
        <v>867</v>
      </c>
      <c r="E121" t="str">
        <f>IFERROR(IF(OR(HLOOKUP($A121,'Z-scores'!$C$2:$SK$20,5,FALSE)&gt;3,HLOOKUP($A121,'Z-scores'!$C$2:$SK$20,5,FALSE)&lt;-3),"",'Total-corrected counts'!E121),"")</f>
        <v/>
      </c>
      <c r="F121" t="str">
        <f>IFERROR(IF(OR(HLOOKUP($A121,'Z-scores'!$C$2:$SK$20,5,FALSE)&gt;3,HLOOKUP($A121,'Z-scores'!$C$2:$SK$20,5,FALSE)&lt;-3),"",'Total-corrected counts'!F121),"")</f>
        <v/>
      </c>
      <c r="G121" t="str">
        <f>IFERROR(IF(OR(HLOOKUP($A121,'Z-scores'!$C$2:$SK$20,5,FALSE)&gt;3,HLOOKUP($A121,'Z-scores'!$C$2:$SK$20,5,FALSE)&lt;-3),"",'Total-corrected counts'!G121),"")</f>
        <v/>
      </c>
      <c r="H121" t="str">
        <f>IFERROR(IF(OR(HLOOKUP($A121,'Z-scores'!$C$2:$SK$20,5,FALSE)&gt;3,HLOOKUP($A121,'Z-scores'!$C$2:$SK$20,5,FALSE)&lt;-3),"",'Total-corrected counts'!H121),"")</f>
        <v/>
      </c>
      <c r="I121" t="str">
        <f>IFERROR(IF(OR(HLOOKUP($A121,'Z-scores'!$C$2:$SK$20,5,FALSE)&gt;3,HLOOKUP($A121,'Z-scores'!$C$2:$SK$20,5,FALSE)&lt;-3),"",'Total-corrected counts'!I121),"")</f>
        <v/>
      </c>
      <c r="J121" t="str">
        <f>IFERROR(IF(OR(HLOOKUP($A121,'Z-scores'!$C$2:$SK$20,5,FALSE)&gt;3,HLOOKUP($A121,'Z-scores'!$C$2:$SK$20,5,FALSE)&lt;-3),"",'Total-corrected counts'!J121),"")</f>
        <v/>
      </c>
      <c r="K121" t="str">
        <f>IFERROR(IF(OR(HLOOKUP($A121,'Z-scores'!$C$2:$SK$20,5,FALSE)&gt;3,HLOOKUP($A121,'Z-scores'!$C$2:$SK$20,5,FALSE)&lt;-3),"",'Total-corrected counts'!K121),"")</f>
        <v/>
      </c>
      <c r="L121" t="str">
        <f>IFERROR(IF(OR(HLOOKUP($A121,'Z-scores'!$C$2:$SK$20,5,FALSE)&gt;3,HLOOKUP($A121,'Z-scores'!$C$2:$SK$20,5,FALSE)&lt;-3),"",'Total-corrected counts'!L121),"")</f>
        <v/>
      </c>
      <c r="M121" t="str">
        <f>IFERROR(IF(OR(HLOOKUP($A121,'Z-scores'!$C$2:$SK$20,5,FALSE)&gt;3,HLOOKUP($A121,'Z-scores'!$C$2:$SK$20,5,FALSE)&lt;-3),"",'Total-corrected counts'!M121),"")</f>
        <v/>
      </c>
      <c r="N121" t="str">
        <f>IFERROR(IF(OR(HLOOKUP($A121,'Z-scores'!$C$2:$SK$20,5,FALSE)&gt;3,HLOOKUP($A121,'Z-scores'!$C$2:$SK$20,5,FALSE)&lt;-3),"",'Total-corrected counts'!N121),"")</f>
        <v/>
      </c>
      <c r="O121" t="str">
        <f>IFERROR(IF(OR(HLOOKUP($A121,'Z-scores'!$C$2:$SK$20,5,FALSE)&gt;3,HLOOKUP($A121,'Z-scores'!$C$2:$SK$20,5,FALSE)&lt;-3),"",'Total-corrected counts'!O121),"")</f>
        <v/>
      </c>
      <c r="P121" t="str">
        <f>IFERROR(IF(OR(HLOOKUP($A121,'Z-scores'!$C$2:$SK$20,5,FALSE)&gt;3,HLOOKUP($A121,'Z-scores'!$C$2:$SK$20,5,FALSE)&lt;-3),"",'Total-corrected counts'!P121),"")</f>
        <v/>
      </c>
      <c r="Q121" t="str">
        <f>IFERROR(IF(OR(HLOOKUP($A121,'Z-scores'!$C$2:$SK$20,5,FALSE)&gt;3,HLOOKUP($A121,'Z-scores'!$C$2:$SK$20,5,FALSE)&lt;-3),"",'Total-corrected counts'!Q121),"")</f>
        <v/>
      </c>
      <c r="R121" t="str">
        <f>IFERROR(IF(OR(HLOOKUP($A121,'Z-scores'!$C$2:$SK$20,5,FALSE)&gt;3,HLOOKUP($A121,'Z-scores'!$C$2:$SK$20,5,FALSE)&lt;-3),"",'Total-corrected counts'!R121),"")</f>
        <v/>
      </c>
      <c r="S121" t="str">
        <f>IFERROR(IF(OR(HLOOKUP($A121,'Z-scores'!$C$2:$SK$20,5,FALSE)&gt;3,HLOOKUP($A121,'Z-scores'!$C$2:$SK$20,5,FALSE)&lt;-3),"",'Total-corrected counts'!S121),"")</f>
        <v/>
      </c>
      <c r="T121" t="str">
        <f>IFERROR(IF(OR(HLOOKUP($A121,'Z-scores'!$C$2:$SK$20,5,FALSE)&gt;3,HLOOKUP($A121,'Z-scores'!$C$2:$SK$20,5,FALSE)&lt;-3),"",'Total-corrected counts'!T121),"")</f>
        <v/>
      </c>
      <c r="U121">
        <f t="shared" si="4"/>
        <v>0</v>
      </c>
      <c r="V121">
        <f>SUMIFS(Tabel132[Cluster],Tabel132[ID],'Total-corrected counts Z&lt;3'!A121)</f>
        <v>93</v>
      </c>
      <c r="W121" t="str">
        <f t="shared" si="5"/>
        <v/>
      </c>
      <c r="X121" t="str">
        <f t="shared" si="6"/>
        <v/>
      </c>
      <c r="Y121" t="str">
        <f t="shared" si="7"/>
        <v/>
      </c>
    </row>
    <row r="122" spans="1:25" x14ac:dyDescent="0.25">
      <c r="A122">
        <v>124</v>
      </c>
      <c r="B122" t="s">
        <v>578</v>
      </c>
      <c r="C122">
        <v>116400</v>
      </c>
      <c r="D122">
        <v>73</v>
      </c>
      <c r="E122" t="str">
        <f>IFERROR(IF(OR(HLOOKUP($A122,'Z-scores'!$C$2:$SK$20,5,FALSE)&gt;3,HLOOKUP($A122,'Z-scores'!$C$2:$SK$20,5,FALSE)&lt;-3),"",'Total-corrected counts'!E122),"")</f>
        <v/>
      </c>
      <c r="F122" t="str">
        <f>IFERROR(IF(OR(HLOOKUP($A122,'Z-scores'!$C$2:$SK$20,5,FALSE)&gt;3,HLOOKUP($A122,'Z-scores'!$C$2:$SK$20,5,FALSE)&lt;-3),"",'Total-corrected counts'!F122),"")</f>
        <v/>
      </c>
      <c r="G122" t="str">
        <f>IFERROR(IF(OR(HLOOKUP($A122,'Z-scores'!$C$2:$SK$20,5,FALSE)&gt;3,HLOOKUP($A122,'Z-scores'!$C$2:$SK$20,5,FALSE)&lt;-3),"",'Total-corrected counts'!G122),"")</f>
        <v/>
      </c>
      <c r="H122" t="str">
        <f>IFERROR(IF(OR(HLOOKUP($A122,'Z-scores'!$C$2:$SK$20,5,FALSE)&gt;3,HLOOKUP($A122,'Z-scores'!$C$2:$SK$20,5,FALSE)&lt;-3),"",'Total-corrected counts'!H122),"")</f>
        <v/>
      </c>
      <c r="I122" t="str">
        <f>IFERROR(IF(OR(HLOOKUP($A122,'Z-scores'!$C$2:$SK$20,5,FALSE)&gt;3,HLOOKUP($A122,'Z-scores'!$C$2:$SK$20,5,FALSE)&lt;-3),"",'Total-corrected counts'!I122),"")</f>
        <v/>
      </c>
      <c r="J122" t="str">
        <f>IFERROR(IF(OR(HLOOKUP($A122,'Z-scores'!$C$2:$SK$20,5,FALSE)&gt;3,HLOOKUP($A122,'Z-scores'!$C$2:$SK$20,5,FALSE)&lt;-3),"",'Total-corrected counts'!J122),"")</f>
        <v/>
      </c>
      <c r="K122" t="str">
        <f>IFERROR(IF(OR(HLOOKUP($A122,'Z-scores'!$C$2:$SK$20,5,FALSE)&gt;3,HLOOKUP($A122,'Z-scores'!$C$2:$SK$20,5,FALSE)&lt;-3),"",'Total-corrected counts'!K122),"")</f>
        <v/>
      </c>
      <c r="L122" t="str">
        <f>IFERROR(IF(OR(HLOOKUP($A122,'Z-scores'!$C$2:$SK$20,5,FALSE)&gt;3,HLOOKUP($A122,'Z-scores'!$C$2:$SK$20,5,FALSE)&lt;-3),"",'Total-corrected counts'!L122),"")</f>
        <v/>
      </c>
      <c r="M122" t="str">
        <f>IFERROR(IF(OR(HLOOKUP($A122,'Z-scores'!$C$2:$SK$20,5,FALSE)&gt;3,HLOOKUP($A122,'Z-scores'!$C$2:$SK$20,5,FALSE)&lt;-3),"",'Total-corrected counts'!M122),"")</f>
        <v/>
      </c>
      <c r="N122" t="str">
        <f>IFERROR(IF(OR(HLOOKUP($A122,'Z-scores'!$C$2:$SK$20,5,FALSE)&gt;3,HLOOKUP($A122,'Z-scores'!$C$2:$SK$20,5,FALSE)&lt;-3),"",'Total-corrected counts'!N122),"")</f>
        <v/>
      </c>
      <c r="O122" t="str">
        <f>IFERROR(IF(OR(HLOOKUP($A122,'Z-scores'!$C$2:$SK$20,5,FALSE)&gt;3,HLOOKUP($A122,'Z-scores'!$C$2:$SK$20,5,FALSE)&lt;-3),"",'Total-corrected counts'!O122),"")</f>
        <v/>
      </c>
      <c r="P122" t="str">
        <f>IFERROR(IF(OR(HLOOKUP($A122,'Z-scores'!$C$2:$SK$20,5,FALSE)&gt;3,HLOOKUP($A122,'Z-scores'!$C$2:$SK$20,5,FALSE)&lt;-3),"",'Total-corrected counts'!P122),"")</f>
        <v/>
      </c>
      <c r="Q122" t="str">
        <f>IFERROR(IF(OR(HLOOKUP($A122,'Z-scores'!$C$2:$SK$20,5,FALSE)&gt;3,HLOOKUP($A122,'Z-scores'!$C$2:$SK$20,5,FALSE)&lt;-3),"",'Total-corrected counts'!Q122),"")</f>
        <v/>
      </c>
      <c r="R122" t="str">
        <f>IFERROR(IF(OR(HLOOKUP($A122,'Z-scores'!$C$2:$SK$20,5,FALSE)&gt;3,HLOOKUP($A122,'Z-scores'!$C$2:$SK$20,5,FALSE)&lt;-3),"",'Total-corrected counts'!R122),"")</f>
        <v/>
      </c>
      <c r="S122" t="str">
        <f>IFERROR(IF(OR(HLOOKUP($A122,'Z-scores'!$C$2:$SK$20,5,FALSE)&gt;3,HLOOKUP($A122,'Z-scores'!$C$2:$SK$20,5,FALSE)&lt;-3),"",'Total-corrected counts'!S122),"")</f>
        <v/>
      </c>
      <c r="T122" t="str">
        <f>IFERROR(IF(OR(HLOOKUP($A122,'Z-scores'!$C$2:$SK$20,5,FALSE)&gt;3,HLOOKUP($A122,'Z-scores'!$C$2:$SK$20,5,FALSE)&lt;-3),"",'Total-corrected counts'!T122),"")</f>
        <v/>
      </c>
      <c r="U122">
        <f t="shared" si="4"/>
        <v>0</v>
      </c>
      <c r="V122">
        <f>SUMIFS(Tabel132[Cluster],Tabel132[ID],'Total-corrected counts Z&lt;3'!A122)</f>
        <v>0</v>
      </c>
      <c r="W122" t="str">
        <f t="shared" si="5"/>
        <v/>
      </c>
      <c r="X122" t="str">
        <f t="shared" si="6"/>
        <v/>
      </c>
      <c r="Y122" t="str">
        <f t="shared" si="7"/>
        <v/>
      </c>
    </row>
    <row r="123" spans="1:25" x14ac:dyDescent="0.25">
      <c r="A123">
        <v>125</v>
      </c>
      <c r="B123" t="s">
        <v>55</v>
      </c>
      <c r="C123">
        <v>98800</v>
      </c>
      <c r="D123">
        <v>848</v>
      </c>
      <c r="E123">
        <f>IFERROR(IF(OR(HLOOKUP($A123,'Z-scores'!$C$2:$SK$20,5,FALSE)&gt;3,HLOOKUP($A123,'Z-scores'!$C$2:$SK$20,5,FALSE)&lt;-3),"",'Total-corrected counts'!E123),"")</f>
        <v>30.448428160584989</v>
      </c>
      <c r="F123">
        <f>IFERROR(IF(OR(HLOOKUP($A123,'Z-scores'!$C$2:$SK$20,5,FALSE)&gt;3,HLOOKUP($A123,'Z-scores'!$C$2:$SK$20,5,FALSE)&lt;-3),"",'Total-corrected counts'!F123),"")</f>
        <v>18.877608597008386</v>
      </c>
      <c r="G123">
        <f>IFERROR(IF(OR(HLOOKUP($A123,'Z-scores'!$C$2:$SK$20,5,FALSE)&gt;3,HLOOKUP($A123,'Z-scores'!$C$2:$SK$20,5,FALSE)&lt;-3),"",'Total-corrected counts'!G123),"")</f>
        <v>11.336074950993543</v>
      </c>
      <c r="H123">
        <f>IFERROR(IF(OR(HLOOKUP($A123,'Z-scores'!$C$2:$SK$20,5,FALSE)&gt;3,HLOOKUP($A123,'Z-scores'!$C$2:$SK$20,5,FALSE)&lt;-3),"",'Total-corrected counts'!H123),"")</f>
        <v>11.007503196699558</v>
      </c>
      <c r="I123">
        <f>IFERROR(IF(OR(HLOOKUP($A123,'Z-scores'!$C$2:$SK$20,5,FALSE)&gt;3,HLOOKUP($A123,'Z-scores'!$C$2:$SK$20,5,FALSE)&lt;-3),"",'Total-corrected counts'!I123),"")</f>
        <v>12.413964641022018</v>
      </c>
      <c r="J123">
        <f>IFERROR(IF(OR(HLOOKUP($A123,'Z-scores'!$C$2:$SK$20,5,FALSE)&gt;3,HLOOKUP($A123,'Z-scores'!$C$2:$SK$20,5,FALSE)&lt;-3),"",'Total-corrected counts'!J123),"")</f>
        <v>14.02054350858414</v>
      </c>
      <c r="K123">
        <f>IFERROR(IF(OR(HLOOKUP($A123,'Z-scores'!$C$2:$SK$20,5,FALSE)&gt;3,HLOOKUP($A123,'Z-scores'!$C$2:$SK$20,5,FALSE)&lt;-3),"",'Total-corrected counts'!K123),"")</f>
        <v>13.494374411710371</v>
      </c>
      <c r="L123">
        <f>IFERROR(IF(OR(HLOOKUP($A123,'Z-scores'!$C$2:$SK$20,5,FALSE)&gt;3,HLOOKUP($A123,'Z-scores'!$C$2:$SK$20,5,FALSE)&lt;-3),"",'Total-corrected counts'!L123),"")</f>
        <v>12.875146354732667</v>
      </c>
      <c r="M123">
        <f>IFERROR(IF(OR(HLOOKUP($A123,'Z-scores'!$C$2:$SK$20,5,FALSE)&gt;3,HLOOKUP($A123,'Z-scores'!$C$2:$SK$20,5,FALSE)&lt;-3),"",'Total-corrected counts'!M123),"")</f>
        <v>30.791447615751377</v>
      </c>
      <c r="N123">
        <f>IFERROR(IF(OR(HLOOKUP($A123,'Z-scores'!$C$2:$SK$20,5,FALSE)&gt;3,HLOOKUP($A123,'Z-scores'!$C$2:$SK$20,5,FALSE)&lt;-3),"",'Total-corrected counts'!N123),"")</f>
        <v>26.615677457187562</v>
      </c>
      <c r="O123">
        <f>IFERROR(IF(OR(HLOOKUP($A123,'Z-scores'!$C$2:$SK$20,5,FALSE)&gt;3,HLOOKUP($A123,'Z-scores'!$C$2:$SK$20,5,FALSE)&lt;-3),"",'Total-corrected counts'!O123),"")</f>
        <v>13.630001388199947</v>
      </c>
      <c r="P123">
        <f>IFERROR(IF(OR(HLOOKUP($A123,'Z-scores'!$C$2:$SK$20,5,FALSE)&gt;3,HLOOKUP($A123,'Z-scores'!$C$2:$SK$20,5,FALSE)&lt;-3),"",'Total-corrected counts'!P123),"")</f>
        <v>16.601516331542634</v>
      </c>
      <c r="Q123">
        <f>IFERROR(IF(OR(HLOOKUP($A123,'Z-scores'!$C$2:$SK$20,5,FALSE)&gt;3,HLOOKUP($A123,'Z-scores'!$C$2:$SK$20,5,FALSE)&lt;-3),"",'Total-corrected counts'!Q123),"")</f>
        <v>8.8786957508956945</v>
      </c>
      <c r="R123">
        <f>IFERROR(IF(OR(HLOOKUP($A123,'Z-scores'!$C$2:$SK$20,5,FALSE)&gt;3,HLOOKUP($A123,'Z-scores'!$C$2:$SK$20,5,FALSE)&lt;-3),"",'Total-corrected counts'!R123),"")</f>
        <v>9.3363824650617477</v>
      </c>
      <c r="S123">
        <f>IFERROR(IF(OR(HLOOKUP($A123,'Z-scores'!$C$2:$SK$20,5,FALSE)&gt;3,HLOOKUP($A123,'Z-scores'!$C$2:$SK$20,5,FALSE)&lt;-3),"",'Total-corrected counts'!S123),"")</f>
        <v>11.640843734695206</v>
      </c>
      <c r="T123">
        <f>IFERROR(IF(OR(HLOOKUP($A123,'Z-scores'!$C$2:$SK$20,5,FALSE)&gt;3,HLOOKUP($A123,'Z-scores'!$C$2:$SK$20,5,FALSE)&lt;-3),"",'Total-corrected counts'!T123),"")</f>
        <v>37.27662862552927</v>
      </c>
      <c r="U123">
        <f t="shared" si="4"/>
        <v>1</v>
      </c>
      <c r="V123">
        <f>SUMIFS(Tabel132[Cluster],Tabel132[ID],'Total-corrected counts Z&lt;3'!A123)</f>
        <v>0</v>
      </c>
      <c r="W123">
        <f t="shared" si="5"/>
        <v>0.68195867285447032</v>
      </c>
      <c r="X123">
        <f t="shared" si="6"/>
        <v>18.188076889427457</v>
      </c>
      <c r="Y123">
        <f t="shared" si="7"/>
        <v>16.227344715987417</v>
      </c>
    </row>
    <row r="124" spans="1:25" x14ac:dyDescent="0.25">
      <c r="A124">
        <v>126</v>
      </c>
      <c r="B124" t="s">
        <v>56</v>
      </c>
      <c r="C124">
        <v>73400</v>
      </c>
      <c r="D124">
        <v>141</v>
      </c>
      <c r="E124">
        <f>IFERROR(IF(OR(HLOOKUP($A124,'Z-scores'!$C$2:$SK$20,5,FALSE)&gt;3,HLOOKUP($A124,'Z-scores'!$C$2:$SK$20,5,FALSE)&lt;-3),"",'Total-corrected counts'!E124),"")</f>
        <v>0.21303000502849898</v>
      </c>
      <c r="F124">
        <f>IFERROR(IF(OR(HLOOKUP($A124,'Z-scores'!$C$2:$SK$20,5,FALSE)&gt;3,HLOOKUP($A124,'Z-scores'!$C$2:$SK$20,5,FALSE)&lt;-3),"",'Total-corrected counts'!F124),"")</f>
        <v>2.8330578184604879E-2</v>
      </c>
      <c r="G124">
        <f>IFERROR(IF(OR(HLOOKUP($A124,'Z-scores'!$C$2:$SK$20,5,FALSE)&gt;3,HLOOKUP($A124,'Z-scores'!$C$2:$SK$20,5,FALSE)&lt;-3),"",'Total-corrected counts'!G124),"")</f>
        <v>3.967130341555046E-2</v>
      </c>
      <c r="H124">
        <f>IFERROR(IF(OR(HLOOKUP($A124,'Z-scores'!$C$2:$SK$20,5,FALSE)&gt;3,HLOOKUP($A124,'Z-scores'!$C$2:$SK$20,5,FALSE)&lt;-3),"",'Total-corrected counts'!H124),"")</f>
        <v>0.8383796955294458</v>
      </c>
      <c r="I124">
        <f>IFERROR(IF(OR(HLOOKUP($A124,'Z-scores'!$C$2:$SK$20,5,FALSE)&gt;3,HLOOKUP($A124,'Z-scores'!$C$2:$SK$20,5,FALSE)&lt;-3),"",'Total-corrected counts'!I124),"")</f>
        <v>0.2363492814700475</v>
      </c>
      <c r="J124">
        <f>IFERROR(IF(OR(HLOOKUP($A124,'Z-scores'!$C$2:$SK$20,5,FALSE)&gt;3,HLOOKUP($A124,'Z-scores'!$C$2:$SK$20,5,FALSE)&lt;-3),"",'Total-corrected counts'!J124),"")</f>
        <v>0</v>
      </c>
      <c r="K124">
        <f>IFERROR(IF(OR(HLOOKUP($A124,'Z-scores'!$C$2:$SK$20,5,FALSE)&gt;3,HLOOKUP($A124,'Z-scores'!$C$2:$SK$20,5,FALSE)&lt;-3),"",'Total-corrected counts'!K124),"")</f>
        <v>0</v>
      </c>
      <c r="L124">
        <f>IFERROR(IF(OR(HLOOKUP($A124,'Z-scores'!$C$2:$SK$20,5,FALSE)&gt;3,HLOOKUP($A124,'Z-scores'!$C$2:$SK$20,5,FALSE)&lt;-3),"",'Total-corrected counts'!L124),"")</f>
        <v>3.5749220911191339</v>
      </c>
      <c r="M124">
        <f>IFERROR(IF(OR(HLOOKUP($A124,'Z-scores'!$C$2:$SK$20,5,FALSE)&gt;3,HLOOKUP($A124,'Z-scores'!$C$2:$SK$20,5,FALSE)&lt;-3),"",'Total-corrected counts'!M124),"")</f>
        <v>0</v>
      </c>
      <c r="N124">
        <f>IFERROR(IF(OR(HLOOKUP($A124,'Z-scores'!$C$2:$SK$20,5,FALSE)&gt;3,HLOOKUP($A124,'Z-scores'!$C$2:$SK$20,5,FALSE)&lt;-3),"",'Total-corrected counts'!N124),"")</f>
        <v>7.8396693541053206E-2</v>
      </c>
      <c r="O124">
        <f>IFERROR(IF(OR(HLOOKUP($A124,'Z-scores'!$C$2:$SK$20,5,FALSE)&gt;3,HLOOKUP($A124,'Z-scores'!$C$2:$SK$20,5,FALSE)&lt;-3),"",'Total-corrected counts'!O124),"")</f>
        <v>0</v>
      </c>
      <c r="P124">
        <f>IFERROR(IF(OR(HLOOKUP($A124,'Z-scores'!$C$2:$SK$20,5,FALSE)&gt;3,HLOOKUP($A124,'Z-scores'!$C$2:$SK$20,5,FALSE)&lt;-3),"",'Total-corrected counts'!P124),"")</f>
        <v>0.12441184301216002</v>
      </c>
      <c r="Q124">
        <f>IFERROR(IF(OR(HLOOKUP($A124,'Z-scores'!$C$2:$SK$20,5,FALSE)&gt;3,HLOOKUP($A124,'Z-scores'!$C$2:$SK$20,5,FALSE)&lt;-3),"",'Total-corrected counts'!Q124),"")</f>
        <v>3.9747938448329911E-2</v>
      </c>
      <c r="R124">
        <f>IFERROR(IF(OR(HLOOKUP($A124,'Z-scores'!$C$2:$SK$20,5,FALSE)&gt;3,HLOOKUP($A124,'Z-scores'!$C$2:$SK$20,5,FALSE)&lt;-3),"",'Total-corrected counts'!R124),"")</f>
        <v>5.1355239081747786E-2</v>
      </c>
      <c r="S124">
        <f>IFERROR(IF(OR(HLOOKUP($A124,'Z-scores'!$C$2:$SK$20,5,FALSE)&gt;3,HLOOKUP($A124,'Z-scores'!$C$2:$SK$20,5,FALSE)&lt;-3),"",'Total-corrected counts'!S124),"")</f>
        <v>0.28309444880095347</v>
      </c>
      <c r="T124">
        <f>IFERROR(IF(OR(HLOOKUP($A124,'Z-scores'!$C$2:$SK$20,5,FALSE)&gt;3,HLOOKUP($A124,'Z-scores'!$C$2:$SK$20,5,FALSE)&lt;-3),"",'Total-corrected counts'!T124),"")</f>
        <v>0</v>
      </c>
      <c r="U124">
        <f t="shared" si="4"/>
        <v>1</v>
      </c>
      <c r="V124">
        <f>SUMIFS(Tabel132[Cluster],Tabel132[ID],'Total-corrected counts Z&lt;3'!A124)</f>
        <v>83</v>
      </c>
      <c r="W124">
        <f t="shared" si="5"/>
        <v>0.37979063132233692</v>
      </c>
      <c r="X124">
        <f t="shared" si="6"/>
        <v>0.50090796482883349</v>
      </c>
      <c r="Y124">
        <f t="shared" si="7"/>
        <v>8.31015782238652E-2</v>
      </c>
    </row>
    <row r="125" spans="1:25" x14ac:dyDescent="0.25">
      <c r="A125">
        <v>127</v>
      </c>
      <c r="B125" t="s">
        <v>57</v>
      </c>
      <c r="C125">
        <v>66400</v>
      </c>
      <c r="D125">
        <v>239</v>
      </c>
      <c r="E125">
        <f>IFERROR(IF(OR(HLOOKUP($A125,'Z-scores'!$C$2:$SK$20,5,FALSE)&gt;3,HLOOKUP($A125,'Z-scores'!$C$2:$SK$20,5,FALSE)&lt;-3),"",'Total-corrected counts'!E125),"")</f>
        <v>8.7837720678029925</v>
      </c>
      <c r="F125">
        <f>IFERROR(IF(OR(HLOOKUP($A125,'Z-scores'!$C$2:$SK$20,5,FALSE)&gt;3,HLOOKUP($A125,'Z-scores'!$C$2:$SK$20,5,FALSE)&lt;-3),"",'Total-corrected counts'!F125),"")</f>
        <v>8.9335756542120723</v>
      </c>
      <c r="G125">
        <f>IFERROR(IF(OR(HLOOKUP($A125,'Z-scores'!$C$2:$SK$20,5,FALSE)&gt;3,HLOOKUP($A125,'Z-scores'!$C$2:$SK$20,5,FALSE)&lt;-3),"",'Total-corrected counts'!G125),"")</f>
        <v>8.8367828358138638</v>
      </c>
      <c r="H125">
        <f>IFERROR(IF(OR(HLOOKUP($A125,'Z-scores'!$C$2:$SK$20,5,FALSE)&gt;3,HLOOKUP($A125,'Z-scores'!$C$2:$SK$20,5,FALSE)&lt;-3),"",'Total-corrected counts'!H125),"")</f>
        <v>11.82778836642621</v>
      </c>
      <c r="I125">
        <f>IFERROR(IF(OR(HLOOKUP($A125,'Z-scores'!$C$2:$SK$20,5,FALSE)&gt;3,HLOOKUP($A125,'Z-scores'!$C$2:$SK$20,5,FALSE)&lt;-3),"",'Total-corrected counts'!I125),"")</f>
        <v>3.218852119068266</v>
      </c>
      <c r="J125">
        <f>IFERROR(IF(OR(HLOOKUP($A125,'Z-scores'!$C$2:$SK$20,5,FALSE)&gt;3,HLOOKUP($A125,'Z-scores'!$C$2:$SK$20,5,FALSE)&lt;-3),"",'Total-corrected counts'!J125),"")</f>
        <v>3.933175527386755</v>
      </c>
      <c r="K125">
        <f>IFERROR(IF(OR(HLOOKUP($A125,'Z-scores'!$C$2:$SK$20,5,FALSE)&gt;3,HLOOKUP($A125,'Z-scores'!$C$2:$SK$20,5,FALSE)&lt;-3),"",'Total-corrected counts'!K125),"")</f>
        <v>9.6824042389108325</v>
      </c>
      <c r="L125">
        <f>IFERROR(IF(OR(HLOOKUP($A125,'Z-scores'!$C$2:$SK$20,5,FALSE)&gt;3,HLOOKUP($A125,'Z-scores'!$C$2:$SK$20,5,FALSE)&lt;-3),"",'Total-corrected counts'!L125),"")</f>
        <v>9.7208033331569617</v>
      </c>
      <c r="M125">
        <f>IFERROR(IF(OR(HLOOKUP($A125,'Z-scores'!$C$2:$SK$20,5,FALSE)&gt;3,HLOOKUP($A125,'Z-scores'!$C$2:$SK$20,5,FALSE)&lt;-3),"",'Total-corrected counts'!M125),"")</f>
        <v>2.6597263721247035</v>
      </c>
      <c r="N125">
        <f>IFERROR(IF(OR(HLOOKUP($A125,'Z-scores'!$C$2:$SK$20,5,FALSE)&gt;3,HLOOKUP($A125,'Z-scores'!$C$2:$SK$20,5,FALSE)&lt;-3),"",'Total-corrected counts'!N125),"")</f>
        <v>10.160211482920497</v>
      </c>
      <c r="O125">
        <f>IFERROR(IF(OR(HLOOKUP($A125,'Z-scores'!$C$2:$SK$20,5,FALSE)&gt;3,HLOOKUP($A125,'Z-scores'!$C$2:$SK$20,5,FALSE)&lt;-3),"",'Total-corrected counts'!O125),"")</f>
        <v>5.9153233400621241</v>
      </c>
      <c r="P125">
        <f>IFERROR(IF(OR(HLOOKUP($A125,'Z-scores'!$C$2:$SK$20,5,FALSE)&gt;3,HLOOKUP($A125,'Z-scores'!$C$2:$SK$20,5,FALSE)&lt;-3),"",'Total-corrected counts'!P125),"")</f>
        <v>7.3402987377174407</v>
      </c>
      <c r="Q125">
        <f>IFERROR(IF(OR(HLOOKUP($A125,'Z-scores'!$C$2:$SK$20,5,FALSE)&gt;3,HLOOKUP($A125,'Z-scores'!$C$2:$SK$20,5,FALSE)&lt;-3),"",'Total-corrected counts'!Q125),"")</f>
        <v>8.3967519972096945</v>
      </c>
      <c r="R125">
        <f>IFERROR(IF(OR(HLOOKUP($A125,'Z-scores'!$C$2:$SK$20,5,FALSE)&gt;3,HLOOKUP($A125,'Z-scores'!$C$2:$SK$20,5,FALSE)&lt;-3),"",'Total-corrected counts'!R125),"")</f>
        <v>8.8022879786115702</v>
      </c>
      <c r="S125">
        <f>IFERROR(IF(OR(HLOOKUP($A125,'Z-scores'!$C$2:$SK$20,5,FALSE)&gt;3,HLOOKUP($A125,'Z-scores'!$C$2:$SK$20,5,FALSE)&lt;-3),"",'Total-corrected counts'!S125),"")</f>
        <v>5.8827026460838132</v>
      </c>
      <c r="T125">
        <f>IFERROR(IF(OR(HLOOKUP($A125,'Z-scores'!$C$2:$SK$20,5,FALSE)&gt;3,HLOOKUP($A125,'Z-scores'!$C$2:$SK$20,5,FALSE)&lt;-3),"",'Total-corrected counts'!T125),"")</f>
        <v>4.8464395393015529</v>
      </c>
      <c r="U125">
        <f t="shared" si="4"/>
        <v>1</v>
      </c>
      <c r="V125">
        <f>SUMIFS(Tabel132[Cluster],Tabel132[ID],'Total-corrected counts Z&lt;3'!A125)</f>
        <v>79</v>
      </c>
      <c r="W125">
        <f t="shared" si="5"/>
        <v>0.53331913854576241</v>
      </c>
      <c r="X125">
        <f t="shared" si="6"/>
        <v>7.7757091997823169</v>
      </c>
      <c r="Y125">
        <f t="shared" si="7"/>
        <v>6.8639673731643667</v>
      </c>
    </row>
    <row r="126" spans="1:25" x14ac:dyDescent="0.25">
      <c r="A126">
        <v>128</v>
      </c>
      <c r="B126" t="s">
        <v>58</v>
      </c>
      <c r="C126">
        <v>80300</v>
      </c>
      <c r="D126">
        <v>323</v>
      </c>
      <c r="E126">
        <f>IFERROR(IF(OR(HLOOKUP($A126,'Z-scores'!$C$2:$SK$20,5,FALSE)&gt;3,HLOOKUP($A126,'Z-scores'!$C$2:$SK$20,5,FALSE)&lt;-3),"",'Total-corrected counts'!E126),"")</f>
        <v>103.65148291177337</v>
      </c>
      <c r="F126">
        <f>IFERROR(IF(OR(HLOOKUP($A126,'Z-scores'!$C$2:$SK$20,5,FALSE)&gt;3,HLOOKUP($A126,'Z-scores'!$C$2:$SK$20,5,FALSE)&lt;-3),"",'Total-corrected counts'!F126),"")</f>
        <v>257.85075734718129</v>
      </c>
      <c r="G126">
        <f>IFERROR(IF(OR(HLOOKUP($A126,'Z-scores'!$C$2:$SK$20,5,FALSE)&gt;3,HLOOKUP($A126,'Z-scores'!$C$2:$SK$20,5,FALSE)&lt;-3),"",'Total-corrected counts'!G126),"")</f>
        <v>264.67205964977182</v>
      </c>
      <c r="H126">
        <f>IFERROR(IF(OR(HLOOKUP($A126,'Z-scores'!$C$2:$SK$20,5,FALSE)&gt;3,HLOOKUP($A126,'Z-scores'!$C$2:$SK$20,5,FALSE)&lt;-3),"",'Total-corrected counts'!H126),"")</f>
        <v>76.340804361987011</v>
      </c>
      <c r="I126">
        <f>IFERROR(IF(OR(HLOOKUP($A126,'Z-scores'!$C$2:$SK$20,5,FALSE)&gt;3,HLOOKUP($A126,'Z-scores'!$C$2:$SK$20,5,FALSE)&lt;-3),"",'Total-corrected counts'!I126),"")</f>
        <v>240.50790335115144</v>
      </c>
      <c r="J126">
        <f>IFERROR(IF(OR(HLOOKUP($A126,'Z-scores'!$C$2:$SK$20,5,FALSE)&gt;3,HLOOKUP($A126,'Z-scores'!$C$2:$SK$20,5,FALSE)&lt;-3),"",'Total-corrected counts'!J126),"")</f>
        <v>73.054095830594477</v>
      </c>
      <c r="K126">
        <f>IFERROR(IF(OR(HLOOKUP($A126,'Z-scores'!$C$2:$SK$20,5,FALSE)&gt;3,HLOOKUP($A126,'Z-scores'!$C$2:$SK$20,5,FALSE)&lt;-3),"",'Total-corrected counts'!K126),"")</f>
        <v>167.92608296606466</v>
      </c>
      <c r="L126">
        <f>IFERROR(IF(OR(HLOOKUP($A126,'Z-scores'!$C$2:$SK$20,5,FALSE)&gt;3,HLOOKUP($A126,'Z-scores'!$C$2:$SK$20,5,FALSE)&lt;-3),"",'Total-corrected counts'!L126),"")</f>
        <v>209.40089189896878</v>
      </c>
      <c r="M126">
        <f>IFERROR(IF(OR(HLOOKUP($A126,'Z-scores'!$C$2:$SK$20,5,FALSE)&gt;3,HLOOKUP($A126,'Z-scores'!$C$2:$SK$20,5,FALSE)&lt;-3),"",'Total-corrected counts'!M126),"")</f>
        <v>107.27563034236306</v>
      </c>
      <c r="N126">
        <f>IFERROR(IF(OR(HLOOKUP($A126,'Z-scores'!$C$2:$SK$20,5,FALSE)&gt;3,HLOOKUP($A126,'Z-scores'!$C$2:$SK$20,5,FALSE)&lt;-3),"",'Total-corrected counts'!N126),"")</f>
        <v>269.33968032964242</v>
      </c>
      <c r="O126">
        <f>IFERROR(IF(OR(HLOOKUP($A126,'Z-scores'!$C$2:$SK$20,5,FALSE)&gt;3,HLOOKUP($A126,'Z-scores'!$C$2:$SK$20,5,FALSE)&lt;-3),"",'Total-corrected counts'!O126),"")</f>
        <v>195.86440204392548</v>
      </c>
      <c r="P126">
        <f>IFERROR(IF(OR(HLOOKUP($A126,'Z-scores'!$C$2:$SK$20,5,FALSE)&gt;3,HLOOKUP($A126,'Z-scores'!$C$2:$SK$20,5,FALSE)&lt;-3),"",'Total-corrected counts'!P126),"")</f>
        <v>244.85245999537187</v>
      </c>
      <c r="Q126">
        <f>IFERROR(IF(OR(HLOOKUP($A126,'Z-scores'!$C$2:$SK$20,5,FALSE)&gt;3,HLOOKUP($A126,'Z-scores'!$C$2:$SK$20,5,FALSE)&lt;-3),"",'Total-corrected counts'!Q126),"")</f>
        <v>244.90195425707876</v>
      </c>
      <c r="R126">
        <f>IFERROR(IF(OR(HLOOKUP($A126,'Z-scores'!$C$2:$SK$20,5,FALSE)&gt;3,HLOOKUP($A126,'Z-scores'!$C$2:$SK$20,5,FALSE)&lt;-3),"",'Total-corrected counts'!R126),"")</f>
        <v>243.98874087738372</v>
      </c>
      <c r="S126">
        <f>IFERROR(IF(OR(HLOOKUP($A126,'Z-scores'!$C$2:$SK$20,5,FALSE)&gt;3,HLOOKUP($A126,'Z-scores'!$C$2:$SK$20,5,FALSE)&lt;-3),"",'Total-corrected counts'!S126),"")</f>
        <v>276.09069213761785</v>
      </c>
      <c r="T126">
        <f>IFERROR(IF(OR(HLOOKUP($A126,'Z-scores'!$C$2:$SK$20,5,FALSE)&gt;3,HLOOKUP($A126,'Z-scores'!$C$2:$SK$20,5,FALSE)&lt;-3),"",'Total-corrected counts'!T126),"")</f>
        <v>87.208607822699491</v>
      </c>
      <c r="U126">
        <f t="shared" si="4"/>
        <v>1</v>
      </c>
      <c r="V126">
        <f>SUMIFS(Tabel132[Cluster],Tabel132[ID],'Total-corrected counts Z&lt;3'!A126)</f>
        <v>87</v>
      </c>
      <c r="W126">
        <f t="shared" si="5"/>
        <v>0.34713571429009871</v>
      </c>
      <c r="X126">
        <f t="shared" si="6"/>
        <v>177.00193889894982</v>
      </c>
      <c r="Y126">
        <f t="shared" si="7"/>
        <v>215.48447618901287</v>
      </c>
    </row>
    <row r="127" spans="1:25" x14ac:dyDescent="0.25">
      <c r="A127">
        <v>129</v>
      </c>
      <c r="B127" t="s">
        <v>59</v>
      </c>
      <c r="C127">
        <v>116500</v>
      </c>
      <c r="D127">
        <v>73</v>
      </c>
      <c r="E127">
        <f>IFERROR(IF(OR(HLOOKUP($A127,'Z-scores'!$C$2:$SK$20,5,FALSE)&gt;3,HLOOKUP($A127,'Z-scores'!$C$2:$SK$20,5,FALSE)&lt;-3),"",'Total-corrected counts'!E127),"")</f>
        <v>15.759266185945469</v>
      </c>
      <c r="F127">
        <f>IFERROR(IF(OR(HLOOKUP($A127,'Z-scores'!$C$2:$SK$20,5,FALSE)&gt;3,HLOOKUP($A127,'Z-scores'!$C$2:$SK$20,5,FALSE)&lt;-3),"",'Total-corrected counts'!F127),"")</f>
        <v>13.834765680148717</v>
      </c>
      <c r="G127">
        <f>IFERROR(IF(OR(HLOOKUP($A127,'Z-scores'!$C$2:$SK$20,5,FALSE)&gt;3,HLOOKUP($A127,'Z-scores'!$C$2:$SK$20,5,FALSE)&lt;-3),"",'Total-corrected counts'!G127),"")</f>
        <v>8.4797411050739111</v>
      </c>
      <c r="H127">
        <f>IFERROR(IF(OR(HLOOKUP($A127,'Z-scores'!$C$2:$SK$20,5,FALSE)&gt;3,HLOOKUP($A127,'Z-scores'!$C$2:$SK$20,5,FALSE)&lt;-3),"",'Total-corrected counts'!H127),"")</f>
        <v>17.075200849236413</v>
      </c>
      <c r="I127">
        <f>IFERROR(IF(OR(HLOOKUP($A127,'Z-scores'!$C$2:$SK$20,5,FALSE)&gt;3,HLOOKUP($A127,'Z-scores'!$C$2:$SK$20,5,FALSE)&lt;-3),"",'Total-corrected counts'!I127),"")</f>
        <v>0.82722248514516639</v>
      </c>
      <c r="J127">
        <f>IFERROR(IF(OR(HLOOKUP($A127,'Z-scores'!$C$2:$SK$20,5,FALSE)&gt;3,HLOOKUP($A127,'Z-scores'!$C$2:$SK$20,5,FALSE)&lt;-3),"",'Total-corrected counts'!J127),"")</f>
        <v>0.1795970560450573</v>
      </c>
      <c r="K127">
        <f>IFERROR(IF(OR(HLOOKUP($A127,'Z-scores'!$C$2:$SK$20,5,FALSE)&gt;3,HLOOKUP($A127,'Z-scores'!$C$2:$SK$20,5,FALSE)&lt;-3),"",'Total-corrected counts'!K127),"")</f>
        <v>2.6625145514630635</v>
      </c>
      <c r="L127">
        <f>IFERROR(IF(OR(HLOOKUP($A127,'Z-scores'!$C$2:$SK$20,5,FALSE)&gt;3,HLOOKUP($A127,'Z-scores'!$C$2:$SK$20,5,FALSE)&lt;-3),"",'Total-corrected counts'!L127),"")</f>
        <v>12.98368288880839</v>
      </c>
      <c r="M127">
        <f>IFERROR(IF(OR(HLOOKUP($A127,'Z-scores'!$C$2:$SK$20,5,FALSE)&gt;3,HLOOKUP($A127,'Z-scores'!$C$2:$SK$20,5,FALSE)&lt;-3),"",'Total-corrected counts'!M127),"")</f>
        <v>11.082193217186266</v>
      </c>
      <c r="N127">
        <f>IFERROR(IF(OR(HLOOKUP($A127,'Z-scores'!$C$2:$SK$20,5,FALSE)&gt;3,HLOOKUP($A127,'Z-scores'!$C$2:$SK$20,5,FALSE)&lt;-3),"",'Total-corrected counts'!N127),"")</f>
        <v>28.936219586002743</v>
      </c>
      <c r="O127">
        <f>IFERROR(IF(OR(HLOOKUP($A127,'Z-scores'!$C$2:$SK$20,5,FALSE)&gt;3,HLOOKUP($A127,'Z-scores'!$C$2:$SK$20,5,FALSE)&lt;-3),"",'Total-corrected counts'!O127),"")</f>
        <v>0.98588722334368739</v>
      </c>
      <c r="P127">
        <f>IFERROR(IF(OR(HLOOKUP($A127,'Z-scores'!$C$2:$SK$20,5,FALSE)&gt;3,HLOOKUP($A127,'Z-scores'!$C$2:$SK$20,5,FALSE)&lt;-3),"",'Total-corrected counts'!P127),"")</f>
        <v>12.033113456136116</v>
      </c>
      <c r="Q127">
        <f>IFERROR(IF(OR(HLOOKUP($A127,'Z-scores'!$C$2:$SK$20,5,FALSE)&gt;3,HLOOKUP($A127,'Z-scores'!$C$2:$SK$20,5,FALSE)&lt;-3),"",'Total-corrected counts'!Q127),"")</f>
        <v>11.909476057580852</v>
      </c>
      <c r="R127">
        <f>IFERROR(IF(OR(HLOOKUP($A127,'Z-scores'!$C$2:$SK$20,5,FALSE)&gt;3,HLOOKUP($A127,'Z-scores'!$C$2:$SK$20,5,FALSE)&lt;-3),"",'Total-corrected counts'!R127),"")</f>
        <v>15.49901115487148</v>
      </c>
      <c r="S127">
        <f>IFERROR(IF(OR(HLOOKUP($A127,'Z-scores'!$C$2:$SK$20,5,FALSE)&gt;3,HLOOKUP($A127,'Z-scores'!$C$2:$SK$20,5,FALSE)&lt;-3),"",'Total-corrected counts'!S127),"")</f>
        <v>9.2458646978391403</v>
      </c>
      <c r="T127">
        <f>IFERROR(IF(OR(HLOOKUP($A127,'Z-scores'!$C$2:$SK$20,5,FALSE)&gt;3,HLOOKUP($A127,'Z-scores'!$C$2:$SK$20,5,FALSE)&lt;-3),"",'Total-corrected counts'!T127),"")</f>
        <v>9.4334921736827404</v>
      </c>
      <c r="U127">
        <f t="shared" si="4"/>
        <v>1</v>
      </c>
      <c r="V127">
        <f>SUMIFS(Tabel132[Cluster],Tabel132[ID],'Total-corrected counts Z&lt;3'!A127)</f>
        <v>0</v>
      </c>
      <c r="W127">
        <f t="shared" si="5"/>
        <v>0.73966933491960551</v>
      </c>
      <c r="X127">
        <f t="shared" si="6"/>
        <v>11.182040360505519</v>
      </c>
      <c r="Y127">
        <f t="shared" si="7"/>
        <v>9.8511407939090034</v>
      </c>
    </row>
    <row r="128" spans="1:25" x14ac:dyDescent="0.25">
      <c r="A128">
        <v>130</v>
      </c>
      <c r="B128" t="s">
        <v>579</v>
      </c>
      <c r="C128">
        <v>88600</v>
      </c>
      <c r="D128">
        <v>679</v>
      </c>
      <c r="E128" t="str">
        <f>IFERROR(IF(OR(HLOOKUP($A128,'Z-scores'!$C$2:$SK$20,5,FALSE)&gt;3,HLOOKUP($A128,'Z-scores'!$C$2:$SK$20,5,FALSE)&lt;-3),"",'Total-corrected counts'!E128),"")</f>
        <v/>
      </c>
      <c r="F128" t="str">
        <f>IFERROR(IF(OR(HLOOKUP($A128,'Z-scores'!$C$2:$SK$20,5,FALSE)&gt;3,HLOOKUP($A128,'Z-scores'!$C$2:$SK$20,5,FALSE)&lt;-3),"",'Total-corrected counts'!F128),"")</f>
        <v/>
      </c>
      <c r="G128" t="str">
        <f>IFERROR(IF(OR(HLOOKUP($A128,'Z-scores'!$C$2:$SK$20,5,FALSE)&gt;3,HLOOKUP($A128,'Z-scores'!$C$2:$SK$20,5,FALSE)&lt;-3),"",'Total-corrected counts'!G128),"")</f>
        <v/>
      </c>
      <c r="H128" t="str">
        <f>IFERROR(IF(OR(HLOOKUP($A128,'Z-scores'!$C$2:$SK$20,5,FALSE)&gt;3,HLOOKUP($A128,'Z-scores'!$C$2:$SK$20,5,FALSE)&lt;-3),"",'Total-corrected counts'!H128),"")</f>
        <v/>
      </c>
      <c r="I128" t="str">
        <f>IFERROR(IF(OR(HLOOKUP($A128,'Z-scores'!$C$2:$SK$20,5,FALSE)&gt;3,HLOOKUP($A128,'Z-scores'!$C$2:$SK$20,5,FALSE)&lt;-3),"",'Total-corrected counts'!I128),"")</f>
        <v/>
      </c>
      <c r="J128" t="str">
        <f>IFERROR(IF(OR(HLOOKUP($A128,'Z-scores'!$C$2:$SK$20,5,FALSE)&gt;3,HLOOKUP($A128,'Z-scores'!$C$2:$SK$20,5,FALSE)&lt;-3),"",'Total-corrected counts'!J128),"")</f>
        <v/>
      </c>
      <c r="K128" t="str">
        <f>IFERROR(IF(OR(HLOOKUP($A128,'Z-scores'!$C$2:$SK$20,5,FALSE)&gt;3,HLOOKUP($A128,'Z-scores'!$C$2:$SK$20,5,FALSE)&lt;-3),"",'Total-corrected counts'!K128),"")</f>
        <v/>
      </c>
      <c r="L128" t="str">
        <f>IFERROR(IF(OR(HLOOKUP($A128,'Z-scores'!$C$2:$SK$20,5,FALSE)&gt;3,HLOOKUP($A128,'Z-scores'!$C$2:$SK$20,5,FALSE)&lt;-3),"",'Total-corrected counts'!L128),"")</f>
        <v/>
      </c>
      <c r="M128" t="str">
        <f>IFERROR(IF(OR(HLOOKUP($A128,'Z-scores'!$C$2:$SK$20,5,FALSE)&gt;3,HLOOKUP($A128,'Z-scores'!$C$2:$SK$20,5,FALSE)&lt;-3),"",'Total-corrected counts'!M128),"")</f>
        <v/>
      </c>
      <c r="N128" t="str">
        <f>IFERROR(IF(OR(HLOOKUP($A128,'Z-scores'!$C$2:$SK$20,5,FALSE)&gt;3,HLOOKUP($A128,'Z-scores'!$C$2:$SK$20,5,FALSE)&lt;-3),"",'Total-corrected counts'!N128),"")</f>
        <v/>
      </c>
      <c r="O128" t="str">
        <f>IFERROR(IF(OR(HLOOKUP($A128,'Z-scores'!$C$2:$SK$20,5,FALSE)&gt;3,HLOOKUP($A128,'Z-scores'!$C$2:$SK$20,5,FALSE)&lt;-3),"",'Total-corrected counts'!O128),"")</f>
        <v/>
      </c>
      <c r="P128" t="str">
        <f>IFERROR(IF(OR(HLOOKUP($A128,'Z-scores'!$C$2:$SK$20,5,FALSE)&gt;3,HLOOKUP($A128,'Z-scores'!$C$2:$SK$20,5,FALSE)&lt;-3),"",'Total-corrected counts'!P128),"")</f>
        <v/>
      </c>
      <c r="Q128" t="str">
        <f>IFERROR(IF(OR(HLOOKUP($A128,'Z-scores'!$C$2:$SK$20,5,FALSE)&gt;3,HLOOKUP($A128,'Z-scores'!$C$2:$SK$20,5,FALSE)&lt;-3),"",'Total-corrected counts'!Q128),"")</f>
        <v/>
      </c>
      <c r="R128" t="str">
        <f>IFERROR(IF(OR(HLOOKUP($A128,'Z-scores'!$C$2:$SK$20,5,FALSE)&gt;3,HLOOKUP($A128,'Z-scores'!$C$2:$SK$20,5,FALSE)&lt;-3),"",'Total-corrected counts'!R128),"")</f>
        <v/>
      </c>
      <c r="S128" t="str">
        <f>IFERROR(IF(OR(HLOOKUP($A128,'Z-scores'!$C$2:$SK$20,5,FALSE)&gt;3,HLOOKUP($A128,'Z-scores'!$C$2:$SK$20,5,FALSE)&lt;-3),"",'Total-corrected counts'!S128),"")</f>
        <v/>
      </c>
      <c r="T128" t="str">
        <f>IFERROR(IF(OR(HLOOKUP($A128,'Z-scores'!$C$2:$SK$20,5,FALSE)&gt;3,HLOOKUP($A128,'Z-scores'!$C$2:$SK$20,5,FALSE)&lt;-3),"",'Total-corrected counts'!T128),"")</f>
        <v/>
      </c>
      <c r="U128">
        <f t="shared" si="4"/>
        <v>0</v>
      </c>
      <c r="V128">
        <f>SUMIFS(Tabel132[Cluster],Tabel132[ID],'Total-corrected counts Z&lt;3'!A128)</f>
        <v>95</v>
      </c>
      <c r="W128" t="str">
        <f t="shared" si="5"/>
        <v/>
      </c>
      <c r="X128" t="str">
        <f t="shared" si="6"/>
        <v/>
      </c>
      <c r="Y128" t="str">
        <f t="shared" si="7"/>
        <v/>
      </c>
    </row>
    <row r="129" spans="1:25" x14ac:dyDescent="0.25">
      <c r="A129">
        <v>131</v>
      </c>
      <c r="B129" t="s">
        <v>60</v>
      </c>
      <c r="C129">
        <v>47000</v>
      </c>
      <c r="D129">
        <v>703</v>
      </c>
      <c r="E129">
        <f>IFERROR(IF(OR(HLOOKUP($A129,'Z-scores'!$C$2:$SK$20,5,FALSE)&gt;3,HLOOKUP($A129,'Z-scores'!$C$2:$SK$20,5,FALSE)&lt;-3),"",'Total-corrected counts'!E129),"")</f>
        <v>4.7064768552807914</v>
      </c>
      <c r="F129">
        <f>IFERROR(IF(OR(HLOOKUP($A129,'Z-scores'!$C$2:$SK$20,5,FALSE)&gt;3,HLOOKUP($A129,'Z-scores'!$C$2:$SK$20,5,FALSE)&lt;-3),"",'Total-corrected counts'!F129),"")</f>
        <v>7.7389696074278991</v>
      </c>
      <c r="G129">
        <f>IFERROR(IF(OR(HLOOKUP($A129,'Z-scores'!$C$2:$SK$20,5,FALSE)&gt;3,HLOOKUP($A129,'Z-scores'!$C$2:$SK$20,5,FALSE)&lt;-3),"",'Total-corrected counts'!G129),"")</f>
        <v>7.3639856965115529</v>
      </c>
      <c r="H129">
        <f>IFERROR(IF(OR(HLOOKUP($A129,'Z-scores'!$C$2:$SK$20,5,FALSE)&gt;3,HLOOKUP($A129,'Z-scores'!$C$2:$SK$20,5,FALSE)&lt;-3),"",'Total-corrected counts'!H129),"")</f>
        <v>2.6297377500060315</v>
      </c>
      <c r="I129">
        <f>IFERROR(IF(OR(HLOOKUP($A129,'Z-scores'!$C$2:$SK$20,5,FALSE)&gt;3,HLOOKUP($A129,'Z-scores'!$C$2:$SK$20,5,FALSE)&lt;-3),"",'Total-corrected counts'!I129),"")</f>
        <v>2.0427330755625537</v>
      </c>
      <c r="J129">
        <f>IFERROR(IF(OR(HLOOKUP($A129,'Z-scores'!$C$2:$SK$20,5,FALSE)&gt;3,HLOOKUP($A129,'Z-scores'!$C$2:$SK$20,5,FALSE)&lt;-3),"",'Total-corrected counts'!J129),"")</f>
        <v>10.560306895449369</v>
      </c>
      <c r="K129">
        <f>IFERROR(IF(OR(HLOOKUP($A129,'Z-scores'!$C$2:$SK$20,5,FALSE)&gt;3,HLOOKUP($A129,'Z-scores'!$C$2:$SK$20,5,FALSE)&lt;-3),"",'Total-corrected counts'!K129),"")</f>
        <v>16.391471743038025</v>
      </c>
      <c r="L129">
        <f>IFERROR(IF(OR(HLOOKUP($A129,'Z-scores'!$C$2:$SK$20,5,FALSE)&gt;3,HLOOKUP($A129,'Z-scores'!$C$2:$SK$20,5,FALSE)&lt;-3),"",'Total-corrected counts'!L129),"")</f>
        <v>4.5856685646993061</v>
      </c>
      <c r="M129">
        <f>IFERROR(IF(OR(HLOOKUP($A129,'Z-scores'!$C$2:$SK$20,5,FALSE)&gt;3,HLOOKUP($A129,'Z-scores'!$C$2:$SK$20,5,FALSE)&lt;-3),"",'Total-corrected counts'!M129),"")</f>
        <v>8.5588630692730856</v>
      </c>
      <c r="N129">
        <f>IFERROR(IF(OR(HLOOKUP($A129,'Z-scores'!$C$2:$SK$20,5,FALSE)&gt;3,HLOOKUP($A129,'Z-scores'!$C$2:$SK$20,5,FALSE)&lt;-3),"",'Total-corrected counts'!N129),"")</f>
        <v>4.5705272334434017</v>
      </c>
      <c r="O129">
        <f>IFERROR(IF(OR(HLOOKUP($A129,'Z-scores'!$C$2:$SK$20,5,FALSE)&gt;3,HLOOKUP($A129,'Z-scores'!$C$2:$SK$20,5,FALSE)&lt;-3),"",'Total-corrected counts'!O129),"")</f>
        <v>6.2115316089591071</v>
      </c>
      <c r="P129">
        <f>IFERROR(IF(OR(HLOOKUP($A129,'Z-scores'!$C$2:$SK$20,5,FALSE)&gt;3,HLOOKUP($A129,'Z-scores'!$C$2:$SK$20,5,FALSE)&lt;-3),"",'Total-corrected counts'!P129),"")</f>
        <v>6.2355215717694605</v>
      </c>
      <c r="Q129">
        <f>IFERROR(IF(OR(HLOOKUP($A129,'Z-scores'!$C$2:$SK$20,5,FALSE)&gt;3,HLOOKUP($A129,'Z-scores'!$C$2:$SK$20,5,FALSE)&lt;-3),"",'Total-corrected counts'!Q129),"")</f>
        <v>9.8922681813281077</v>
      </c>
      <c r="R129">
        <f>IFERROR(IF(OR(HLOOKUP($A129,'Z-scores'!$C$2:$SK$20,5,FALSE)&gt;3,HLOOKUP($A129,'Z-scores'!$C$2:$SK$20,5,FALSE)&lt;-3),"",'Total-corrected counts'!R129),"")</f>
        <v>10.034813716573517</v>
      </c>
      <c r="S129">
        <f>IFERROR(IF(OR(HLOOKUP($A129,'Z-scores'!$C$2:$SK$20,5,FALSE)&gt;3,HLOOKUP($A129,'Z-scores'!$C$2:$SK$20,5,FALSE)&lt;-3),"",'Total-corrected counts'!S129),"")</f>
        <v>5.7581410886113931</v>
      </c>
      <c r="T129">
        <f>IFERROR(IF(OR(HLOOKUP($A129,'Z-scores'!$C$2:$SK$20,5,FALSE)&gt;3,HLOOKUP($A129,'Z-scores'!$C$2:$SK$20,5,FALSE)&lt;-3),"",'Total-corrected counts'!T129),"")</f>
        <v>4.6416604038381077</v>
      </c>
      <c r="U129">
        <f t="shared" si="4"/>
        <v>1</v>
      </c>
      <c r="V129">
        <f>SUMIFS(Tabel132[Cluster],Tabel132[ID],'Total-corrected counts Z&lt;3'!A129)</f>
        <v>62</v>
      </c>
      <c r="W129">
        <f t="shared" si="5"/>
        <v>0.91206763524522416</v>
      </c>
      <c r="X129">
        <f t="shared" si="6"/>
        <v>6.9148740490692022</v>
      </c>
      <c r="Y129">
        <f t="shared" si="7"/>
        <v>7.1289894285132824</v>
      </c>
    </row>
    <row r="130" spans="1:25" x14ac:dyDescent="0.25">
      <c r="A130">
        <v>132</v>
      </c>
      <c r="B130" t="s">
        <v>61</v>
      </c>
      <c r="C130">
        <v>20700</v>
      </c>
      <c r="D130">
        <v>972</v>
      </c>
      <c r="E130">
        <f>IFERROR(IF(OR(HLOOKUP($A130,'Z-scores'!$C$2:$SK$20,5,FALSE)&gt;3,HLOOKUP($A130,'Z-scores'!$C$2:$SK$20,5,FALSE)&lt;-3),"",'Total-corrected counts'!E130),"")</f>
        <v>1.1295544452673898</v>
      </c>
      <c r="F130">
        <f>IFERROR(IF(OR(HLOOKUP($A130,'Z-scores'!$C$2:$SK$20,5,FALSE)&gt;3,HLOOKUP($A130,'Z-scores'!$C$2:$SK$20,5,FALSE)&lt;-3),"",'Total-corrected counts'!F130),"")</f>
        <v>1.0907272601072879</v>
      </c>
      <c r="G130">
        <f>IFERROR(IF(OR(HLOOKUP($A130,'Z-scores'!$C$2:$SK$20,5,FALSE)&gt;3,HLOOKUP($A130,'Z-scores'!$C$2:$SK$20,5,FALSE)&lt;-3),"",'Total-corrected counts'!G130),"")</f>
        <v>0.59011063830631305</v>
      </c>
      <c r="H130">
        <f>IFERROR(IF(OR(HLOOKUP($A130,'Z-scores'!$C$2:$SK$20,5,FALSE)&gt;3,HLOOKUP($A130,'Z-scores'!$C$2:$SK$20,5,FALSE)&lt;-3),"",'Total-corrected counts'!H130),"")</f>
        <v>1.0917030567685591</v>
      </c>
      <c r="I130">
        <f>IFERROR(IF(OR(HLOOKUP($A130,'Z-scores'!$C$2:$SK$20,5,FALSE)&gt;3,HLOOKUP($A130,'Z-scores'!$C$2:$SK$20,5,FALSE)&lt;-3),"",'Total-corrected counts'!I130),"")</f>
        <v>0.63026475058679343</v>
      </c>
      <c r="J130">
        <f>IFERROR(IF(OR(HLOOKUP($A130,'Z-scores'!$C$2:$SK$20,5,FALSE)&gt;3,HLOOKUP($A130,'Z-scores'!$C$2:$SK$20,5,FALSE)&lt;-3),"",'Total-corrected counts'!J130),"")</f>
        <v>1.4846689966391404</v>
      </c>
      <c r="K130">
        <f>IFERROR(IF(OR(HLOOKUP($A130,'Z-scores'!$C$2:$SK$20,5,FALSE)&gt;3,HLOOKUP($A130,'Z-scores'!$C$2:$SK$20,5,FALSE)&lt;-3),"",'Total-corrected counts'!K130),"")</f>
        <v>0.49848840721224758</v>
      </c>
      <c r="L130">
        <f>IFERROR(IF(OR(HLOOKUP($A130,'Z-scores'!$C$2:$SK$20,5,FALSE)&gt;3,HLOOKUP($A130,'Z-scores'!$C$2:$SK$20,5,FALSE)&lt;-3),"",'Total-corrected counts'!L130),"")</f>
        <v>0.53589913699888347</v>
      </c>
      <c r="M130">
        <f>IFERROR(IF(OR(HLOOKUP($A130,'Z-scores'!$C$2:$SK$20,5,FALSE)&gt;3,HLOOKUP($A130,'Z-scores'!$C$2:$SK$20,5,FALSE)&lt;-3),"",'Total-corrected counts'!M130),"")</f>
        <v>0.70755541309727699</v>
      </c>
      <c r="N130">
        <f>IFERROR(IF(OR(HLOOKUP($A130,'Z-scores'!$C$2:$SK$20,5,FALSE)&gt;3,HLOOKUP($A130,'Z-scores'!$C$2:$SK$20,5,FALSE)&lt;-3),"",'Total-corrected counts'!N130),"")</f>
        <v>0.21951074191494901</v>
      </c>
      <c r="O130">
        <f>IFERROR(IF(OR(HLOOKUP($A130,'Z-scores'!$C$2:$SK$20,5,FALSE)&gt;3,HLOOKUP($A130,'Z-scores'!$C$2:$SK$20,5,FALSE)&lt;-3),"",'Total-corrected counts'!O130),"")</f>
        <v>0.47304902644741953</v>
      </c>
      <c r="P130">
        <f>IFERROR(IF(OR(HLOOKUP($A130,'Z-scores'!$C$2:$SK$20,5,FALSE)&gt;3,HLOOKUP($A130,'Z-scores'!$C$2:$SK$20,5,FALSE)&lt;-3),"",'Total-corrected counts'!P130),"")</f>
        <v>1.4481538526615425</v>
      </c>
      <c r="Q130">
        <f>IFERROR(IF(OR(HLOOKUP($A130,'Z-scores'!$C$2:$SK$20,5,FALSE)&gt;3,HLOOKUP($A130,'Z-scores'!$C$2:$SK$20,5,FALSE)&lt;-3),"",'Total-corrected counts'!Q130),"")</f>
        <v>1.0284779073505366</v>
      </c>
      <c r="R130">
        <f>IFERROR(IF(OR(HLOOKUP($A130,'Z-scores'!$C$2:$SK$20,5,FALSE)&gt;3,HLOOKUP($A130,'Z-scores'!$C$2:$SK$20,5,FALSE)&lt;-3),"",'Total-corrected counts'!R130),"")</f>
        <v>1.2376612618701215</v>
      </c>
      <c r="S130">
        <f>IFERROR(IF(OR(HLOOKUP($A130,'Z-scores'!$C$2:$SK$20,5,FALSE)&gt;3,HLOOKUP($A130,'Z-scores'!$C$2:$SK$20,5,FALSE)&lt;-3),"",'Total-corrected counts'!S130),"")</f>
        <v>0.54354134169783064</v>
      </c>
      <c r="T130">
        <f>IFERROR(IF(OR(HLOOKUP($A130,'Z-scores'!$C$2:$SK$20,5,FALSE)&gt;3,HLOOKUP($A130,'Z-scores'!$C$2:$SK$20,5,FALSE)&lt;-3),"",'Total-corrected counts'!T130),"")</f>
        <v>0.69624906057571601</v>
      </c>
      <c r="U130">
        <f t="shared" si="4"/>
        <v>1</v>
      </c>
      <c r="V130">
        <f>SUMIFS(Tabel132[Cluster],Tabel132[ID],'Total-corrected counts Z&lt;3'!A130)</f>
        <v>25</v>
      </c>
      <c r="W130">
        <f t="shared" si="5"/>
        <v>0.6028024647103245</v>
      </c>
      <c r="X130">
        <f t="shared" si="6"/>
        <v>0.797848284689884</v>
      </c>
      <c r="Y130">
        <f t="shared" si="7"/>
        <v>0.90452207510052773</v>
      </c>
    </row>
    <row r="131" spans="1:25" x14ac:dyDescent="0.25">
      <c r="A131">
        <v>133</v>
      </c>
      <c r="B131" t="s">
        <v>62</v>
      </c>
      <c r="C131">
        <v>73500</v>
      </c>
      <c r="D131">
        <v>141</v>
      </c>
      <c r="E131" t="str">
        <f>IFERROR(IF(OR(HLOOKUP($A131,'Z-scores'!$C$2:$SK$20,5,FALSE)&gt;3,HLOOKUP($A131,'Z-scores'!$C$2:$SK$20,5,FALSE)&lt;-3),"",'Total-corrected counts'!E131),"")</f>
        <v/>
      </c>
      <c r="F131" t="str">
        <f>IFERROR(IF(OR(HLOOKUP($A131,'Z-scores'!$C$2:$SK$20,5,FALSE)&gt;3,HLOOKUP($A131,'Z-scores'!$C$2:$SK$20,5,FALSE)&lt;-3),"",'Total-corrected counts'!F131),"")</f>
        <v/>
      </c>
      <c r="G131" t="str">
        <f>IFERROR(IF(OR(HLOOKUP($A131,'Z-scores'!$C$2:$SK$20,5,FALSE)&gt;3,HLOOKUP($A131,'Z-scores'!$C$2:$SK$20,5,FALSE)&lt;-3),"",'Total-corrected counts'!G131),"")</f>
        <v/>
      </c>
      <c r="H131" t="str">
        <f>IFERROR(IF(OR(HLOOKUP($A131,'Z-scores'!$C$2:$SK$20,5,FALSE)&gt;3,HLOOKUP($A131,'Z-scores'!$C$2:$SK$20,5,FALSE)&lt;-3),"",'Total-corrected counts'!H131),"")</f>
        <v/>
      </c>
      <c r="I131" t="str">
        <f>IFERROR(IF(OR(HLOOKUP($A131,'Z-scores'!$C$2:$SK$20,5,FALSE)&gt;3,HLOOKUP($A131,'Z-scores'!$C$2:$SK$20,5,FALSE)&lt;-3),"",'Total-corrected counts'!I131),"")</f>
        <v/>
      </c>
      <c r="J131" t="str">
        <f>IFERROR(IF(OR(HLOOKUP($A131,'Z-scores'!$C$2:$SK$20,5,FALSE)&gt;3,HLOOKUP($A131,'Z-scores'!$C$2:$SK$20,5,FALSE)&lt;-3),"",'Total-corrected counts'!J131),"")</f>
        <v/>
      </c>
      <c r="K131" t="str">
        <f>IFERROR(IF(OR(HLOOKUP($A131,'Z-scores'!$C$2:$SK$20,5,FALSE)&gt;3,HLOOKUP($A131,'Z-scores'!$C$2:$SK$20,5,FALSE)&lt;-3),"",'Total-corrected counts'!K131),"")</f>
        <v/>
      </c>
      <c r="L131" t="str">
        <f>IFERROR(IF(OR(HLOOKUP($A131,'Z-scores'!$C$2:$SK$20,5,FALSE)&gt;3,HLOOKUP($A131,'Z-scores'!$C$2:$SK$20,5,FALSE)&lt;-3),"",'Total-corrected counts'!L131),"")</f>
        <v/>
      </c>
      <c r="M131" t="str">
        <f>IFERROR(IF(OR(HLOOKUP($A131,'Z-scores'!$C$2:$SK$20,5,FALSE)&gt;3,HLOOKUP($A131,'Z-scores'!$C$2:$SK$20,5,FALSE)&lt;-3),"",'Total-corrected counts'!M131),"")</f>
        <v/>
      </c>
      <c r="N131" t="str">
        <f>IFERROR(IF(OR(HLOOKUP($A131,'Z-scores'!$C$2:$SK$20,5,FALSE)&gt;3,HLOOKUP($A131,'Z-scores'!$C$2:$SK$20,5,FALSE)&lt;-3),"",'Total-corrected counts'!N131),"")</f>
        <v/>
      </c>
      <c r="O131" t="str">
        <f>IFERROR(IF(OR(HLOOKUP($A131,'Z-scores'!$C$2:$SK$20,5,FALSE)&gt;3,HLOOKUP($A131,'Z-scores'!$C$2:$SK$20,5,FALSE)&lt;-3),"",'Total-corrected counts'!O131),"")</f>
        <v/>
      </c>
      <c r="P131" t="str">
        <f>IFERROR(IF(OR(HLOOKUP($A131,'Z-scores'!$C$2:$SK$20,5,FALSE)&gt;3,HLOOKUP($A131,'Z-scores'!$C$2:$SK$20,5,FALSE)&lt;-3),"",'Total-corrected counts'!P131),"")</f>
        <v/>
      </c>
      <c r="Q131" t="str">
        <f>IFERROR(IF(OR(HLOOKUP($A131,'Z-scores'!$C$2:$SK$20,5,FALSE)&gt;3,HLOOKUP($A131,'Z-scores'!$C$2:$SK$20,5,FALSE)&lt;-3),"",'Total-corrected counts'!Q131),"")</f>
        <v/>
      </c>
      <c r="R131" t="str">
        <f>IFERROR(IF(OR(HLOOKUP($A131,'Z-scores'!$C$2:$SK$20,5,FALSE)&gt;3,HLOOKUP($A131,'Z-scores'!$C$2:$SK$20,5,FALSE)&lt;-3),"",'Total-corrected counts'!R131),"")</f>
        <v/>
      </c>
      <c r="S131" t="str">
        <f>IFERROR(IF(OR(HLOOKUP($A131,'Z-scores'!$C$2:$SK$20,5,FALSE)&gt;3,HLOOKUP($A131,'Z-scores'!$C$2:$SK$20,5,FALSE)&lt;-3),"",'Total-corrected counts'!S131),"")</f>
        <v/>
      </c>
      <c r="T131" t="str">
        <f>IFERROR(IF(OR(HLOOKUP($A131,'Z-scores'!$C$2:$SK$20,5,FALSE)&gt;3,HLOOKUP($A131,'Z-scores'!$C$2:$SK$20,5,FALSE)&lt;-3),"",'Total-corrected counts'!T131),"")</f>
        <v/>
      </c>
      <c r="U131">
        <f t="shared" si="4"/>
        <v>0</v>
      </c>
      <c r="V131">
        <f>SUMIFS(Tabel132[Cluster],Tabel132[ID],'Total-corrected counts Z&lt;3'!A131)</f>
        <v>83</v>
      </c>
      <c r="W131" t="str">
        <f t="shared" si="5"/>
        <v/>
      </c>
      <c r="X131" t="str">
        <f t="shared" si="6"/>
        <v/>
      </c>
      <c r="Y131" t="str">
        <f t="shared" si="7"/>
        <v/>
      </c>
    </row>
    <row r="132" spans="1:25" x14ac:dyDescent="0.25">
      <c r="A132">
        <v>134</v>
      </c>
      <c r="B132" t="s">
        <v>580</v>
      </c>
      <c r="C132">
        <v>109000</v>
      </c>
      <c r="D132">
        <v>760</v>
      </c>
      <c r="E132" t="str">
        <f>IFERROR(IF(OR(HLOOKUP($A132,'Z-scores'!$C$2:$SK$20,5,FALSE)&gt;3,HLOOKUP($A132,'Z-scores'!$C$2:$SK$20,5,FALSE)&lt;-3),"",'Total-corrected counts'!E132),"")</f>
        <v/>
      </c>
      <c r="F132" t="str">
        <f>IFERROR(IF(OR(HLOOKUP($A132,'Z-scores'!$C$2:$SK$20,5,FALSE)&gt;3,HLOOKUP($A132,'Z-scores'!$C$2:$SK$20,5,FALSE)&lt;-3),"",'Total-corrected counts'!F132),"")</f>
        <v/>
      </c>
      <c r="G132" t="str">
        <f>IFERROR(IF(OR(HLOOKUP($A132,'Z-scores'!$C$2:$SK$20,5,FALSE)&gt;3,HLOOKUP($A132,'Z-scores'!$C$2:$SK$20,5,FALSE)&lt;-3),"",'Total-corrected counts'!G132),"")</f>
        <v/>
      </c>
      <c r="H132" t="str">
        <f>IFERROR(IF(OR(HLOOKUP($A132,'Z-scores'!$C$2:$SK$20,5,FALSE)&gt;3,HLOOKUP($A132,'Z-scores'!$C$2:$SK$20,5,FALSE)&lt;-3),"",'Total-corrected counts'!H132),"")</f>
        <v/>
      </c>
      <c r="I132" t="str">
        <f>IFERROR(IF(OR(HLOOKUP($A132,'Z-scores'!$C$2:$SK$20,5,FALSE)&gt;3,HLOOKUP($A132,'Z-scores'!$C$2:$SK$20,5,FALSE)&lt;-3),"",'Total-corrected counts'!I132),"")</f>
        <v/>
      </c>
      <c r="J132" t="str">
        <f>IFERROR(IF(OR(HLOOKUP($A132,'Z-scores'!$C$2:$SK$20,5,FALSE)&gt;3,HLOOKUP($A132,'Z-scores'!$C$2:$SK$20,5,FALSE)&lt;-3),"",'Total-corrected counts'!J132),"")</f>
        <v/>
      </c>
      <c r="K132" t="str">
        <f>IFERROR(IF(OR(HLOOKUP($A132,'Z-scores'!$C$2:$SK$20,5,FALSE)&gt;3,HLOOKUP($A132,'Z-scores'!$C$2:$SK$20,5,FALSE)&lt;-3),"",'Total-corrected counts'!K132),"")</f>
        <v/>
      </c>
      <c r="L132" t="str">
        <f>IFERROR(IF(OR(HLOOKUP($A132,'Z-scores'!$C$2:$SK$20,5,FALSE)&gt;3,HLOOKUP($A132,'Z-scores'!$C$2:$SK$20,5,FALSE)&lt;-3),"",'Total-corrected counts'!L132),"")</f>
        <v/>
      </c>
      <c r="M132" t="str">
        <f>IFERROR(IF(OR(HLOOKUP($A132,'Z-scores'!$C$2:$SK$20,5,FALSE)&gt;3,HLOOKUP($A132,'Z-scores'!$C$2:$SK$20,5,FALSE)&lt;-3),"",'Total-corrected counts'!M132),"")</f>
        <v/>
      </c>
      <c r="N132" t="str">
        <f>IFERROR(IF(OR(HLOOKUP($A132,'Z-scores'!$C$2:$SK$20,5,FALSE)&gt;3,HLOOKUP($A132,'Z-scores'!$C$2:$SK$20,5,FALSE)&lt;-3),"",'Total-corrected counts'!N132),"")</f>
        <v/>
      </c>
      <c r="O132" t="str">
        <f>IFERROR(IF(OR(HLOOKUP($A132,'Z-scores'!$C$2:$SK$20,5,FALSE)&gt;3,HLOOKUP($A132,'Z-scores'!$C$2:$SK$20,5,FALSE)&lt;-3),"",'Total-corrected counts'!O132),"")</f>
        <v/>
      </c>
      <c r="P132" t="str">
        <f>IFERROR(IF(OR(HLOOKUP($A132,'Z-scores'!$C$2:$SK$20,5,FALSE)&gt;3,HLOOKUP($A132,'Z-scores'!$C$2:$SK$20,5,FALSE)&lt;-3),"",'Total-corrected counts'!P132),"")</f>
        <v/>
      </c>
      <c r="Q132" t="str">
        <f>IFERROR(IF(OR(HLOOKUP($A132,'Z-scores'!$C$2:$SK$20,5,FALSE)&gt;3,HLOOKUP($A132,'Z-scores'!$C$2:$SK$20,5,FALSE)&lt;-3),"",'Total-corrected counts'!Q132),"")</f>
        <v/>
      </c>
      <c r="R132" t="str">
        <f>IFERROR(IF(OR(HLOOKUP($A132,'Z-scores'!$C$2:$SK$20,5,FALSE)&gt;3,HLOOKUP($A132,'Z-scores'!$C$2:$SK$20,5,FALSE)&lt;-3),"",'Total-corrected counts'!R132),"")</f>
        <v/>
      </c>
      <c r="S132" t="str">
        <f>IFERROR(IF(OR(HLOOKUP($A132,'Z-scores'!$C$2:$SK$20,5,FALSE)&gt;3,HLOOKUP($A132,'Z-scores'!$C$2:$SK$20,5,FALSE)&lt;-3),"",'Total-corrected counts'!S132),"")</f>
        <v/>
      </c>
      <c r="T132" t="str">
        <f>IFERROR(IF(OR(HLOOKUP($A132,'Z-scores'!$C$2:$SK$20,5,FALSE)&gt;3,HLOOKUP($A132,'Z-scores'!$C$2:$SK$20,5,FALSE)&lt;-3),"",'Total-corrected counts'!T132),"")</f>
        <v/>
      </c>
      <c r="U132">
        <f t="shared" ref="U132:U195" si="8">IFERROR(IF(X132-Y132=0,0,1),0)</f>
        <v>0</v>
      </c>
      <c r="V132">
        <f>SUMIFS(Tabel132[Cluster],Tabel132[ID],'Total-corrected counts Z&lt;3'!A132)</f>
        <v>0</v>
      </c>
      <c r="W132" t="str">
        <f t="shared" ref="W132:W195" si="9">IFERROR(_xlfn.T.TEST(E132:N132,O132:T132,2,2),"")</f>
        <v/>
      </c>
      <c r="X132" t="str">
        <f t="shared" ref="X132:X195" si="10">IFERROR(AVERAGE(E132:N132),"")</f>
        <v/>
      </c>
      <c r="Y132" t="str">
        <f t="shared" ref="Y132:Y195" si="11">IFERROR(AVERAGE(O132:T132),"")</f>
        <v/>
      </c>
    </row>
    <row r="133" spans="1:25" x14ac:dyDescent="0.25">
      <c r="A133">
        <v>135</v>
      </c>
      <c r="B133" t="s">
        <v>581</v>
      </c>
      <c r="C133">
        <v>92800</v>
      </c>
      <c r="D133">
        <v>370</v>
      </c>
      <c r="E133" t="str">
        <f>IFERROR(IF(OR(HLOOKUP($A133,'Z-scores'!$C$2:$SK$20,5,FALSE)&gt;3,HLOOKUP($A133,'Z-scores'!$C$2:$SK$20,5,FALSE)&lt;-3),"",'Total-corrected counts'!E133),"")</f>
        <v/>
      </c>
      <c r="F133" t="str">
        <f>IFERROR(IF(OR(HLOOKUP($A133,'Z-scores'!$C$2:$SK$20,5,FALSE)&gt;3,HLOOKUP($A133,'Z-scores'!$C$2:$SK$20,5,FALSE)&lt;-3),"",'Total-corrected counts'!F133),"")</f>
        <v/>
      </c>
      <c r="G133" t="str">
        <f>IFERROR(IF(OR(HLOOKUP($A133,'Z-scores'!$C$2:$SK$20,5,FALSE)&gt;3,HLOOKUP($A133,'Z-scores'!$C$2:$SK$20,5,FALSE)&lt;-3),"",'Total-corrected counts'!G133),"")</f>
        <v/>
      </c>
      <c r="H133" t="str">
        <f>IFERROR(IF(OR(HLOOKUP($A133,'Z-scores'!$C$2:$SK$20,5,FALSE)&gt;3,HLOOKUP($A133,'Z-scores'!$C$2:$SK$20,5,FALSE)&lt;-3),"",'Total-corrected counts'!H133),"")</f>
        <v/>
      </c>
      <c r="I133" t="str">
        <f>IFERROR(IF(OR(HLOOKUP($A133,'Z-scores'!$C$2:$SK$20,5,FALSE)&gt;3,HLOOKUP($A133,'Z-scores'!$C$2:$SK$20,5,FALSE)&lt;-3),"",'Total-corrected counts'!I133),"")</f>
        <v/>
      </c>
      <c r="J133" t="str">
        <f>IFERROR(IF(OR(HLOOKUP($A133,'Z-scores'!$C$2:$SK$20,5,FALSE)&gt;3,HLOOKUP($A133,'Z-scores'!$C$2:$SK$20,5,FALSE)&lt;-3),"",'Total-corrected counts'!J133),"")</f>
        <v/>
      </c>
      <c r="K133" t="str">
        <f>IFERROR(IF(OR(HLOOKUP($A133,'Z-scores'!$C$2:$SK$20,5,FALSE)&gt;3,HLOOKUP($A133,'Z-scores'!$C$2:$SK$20,5,FALSE)&lt;-3),"",'Total-corrected counts'!K133),"")</f>
        <v/>
      </c>
      <c r="L133" t="str">
        <f>IFERROR(IF(OR(HLOOKUP($A133,'Z-scores'!$C$2:$SK$20,5,FALSE)&gt;3,HLOOKUP($A133,'Z-scores'!$C$2:$SK$20,5,FALSE)&lt;-3),"",'Total-corrected counts'!L133),"")</f>
        <v/>
      </c>
      <c r="M133" t="str">
        <f>IFERROR(IF(OR(HLOOKUP($A133,'Z-scores'!$C$2:$SK$20,5,FALSE)&gt;3,HLOOKUP($A133,'Z-scores'!$C$2:$SK$20,5,FALSE)&lt;-3),"",'Total-corrected counts'!M133),"")</f>
        <v/>
      </c>
      <c r="N133" t="str">
        <f>IFERROR(IF(OR(HLOOKUP($A133,'Z-scores'!$C$2:$SK$20,5,FALSE)&gt;3,HLOOKUP($A133,'Z-scores'!$C$2:$SK$20,5,FALSE)&lt;-3),"",'Total-corrected counts'!N133),"")</f>
        <v/>
      </c>
      <c r="O133" t="str">
        <f>IFERROR(IF(OR(HLOOKUP($A133,'Z-scores'!$C$2:$SK$20,5,FALSE)&gt;3,HLOOKUP($A133,'Z-scores'!$C$2:$SK$20,5,FALSE)&lt;-3),"",'Total-corrected counts'!O133),"")</f>
        <v/>
      </c>
      <c r="P133" t="str">
        <f>IFERROR(IF(OR(HLOOKUP($A133,'Z-scores'!$C$2:$SK$20,5,FALSE)&gt;3,HLOOKUP($A133,'Z-scores'!$C$2:$SK$20,5,FALSE)&lt;-3),"",'Total-corrected counts'!P133),"")</f>
        <v/>
      </c>
      <c r="Q133" t="str">
        <f>IFERROR(IF(OR(HLOOKUP($A133,'Z-scores'!$C$2:$SK$20,5,FALSE)&gt;3,HLOOKUP($A133,'Z-scores'!$C$2:$SK$20,5,FALSE)&lt;-3),"",'Total-corrected counts'!Q133),"")</f>
        <v/>
      </c>
      <c r="R133" t="str">
        <f>IFERROR(IF(OR(HLOOKUP($A133,'Z-scores'!$C$2:$SK$20,5,FALSE)&gt;3,HLOOKUP($A133,'Z-scores'!$C$2:$SK$20,5,FALSE)&lt;-3),"",'Total-corrected counts'!R133),"")</f>
        <v/>
      </c>
      <c r="S133" t="str">
        <f>IFERROR(IF(OR(HLOOKUP($A133,'Z-scores'!$C$2:$SK$20,5,FALSE)&gt;3,HLOOKUP($A133,'Z-scores'!$C$2:$SK$20,5,FALSE)&lt;-3),"",'Total-corrected counts'!S133),"")</f>
        <v/>
      </c>
      <c r="T133" t="str">
        <f>IFERROR(IF(OR(HLOOKUP($A133,'Z-scores'!$C$2:$SK$20,5,FALSE)&gt;3,HLOOKUP($A133,'Z-scores'!$C$2:$SK$20,5,FALSE)&lt;-3),"",'Total-corrected counts'!T133),"")</f>
        <v/>
      </c>
      <c r="U133">
        <f t="shared" si="8"/>
        <v>0</v>
      </c>
      <c r="V133">
        <f>SUMIFS(Tabel132[Cluster],Tabel132[ID],'Total-corrected counts Z&lt;3'!A133)</f>
        <v>96</v>
      </c>
      <c r="W133" t="str">
        <f t="shared" si="9"/>
        <v/>
      </c>
      <c r="X133" t="str">
        <f t="shared" si="10"/>
        <v/>
      </c>
      <c r="Y133" t="str">
        <f t="shared" si="11"/>
        <v/>
      </c>
    </row>
    <row r="134" spans="1:25" x14ac:dyDescent="0.25">
      <c r="A134">
        <v>136</v>
      </c>
      <c r="B134" t="s">
        <v>582</v>
      </c>
      <c r="C134">
        <v>93600</v>
      </c>
      <c r="D134">
        <v>370</v>
      </c>
      <c r="E134">
        <f>IFERROR(IF(OR(HLOOKUP($A134,'Z-scores'!$C$2:$SK$20,5,FALSE)&gt;3,HLOOKUP($A134,'Z-scores'!$C$2:$SK$20,5,FALSE)&lt;-3),"",'Total-corrected counts'!E134),"")</f>
        <v>0</v>
      </c>
      <c r="F134">
        <f>IFERROR(IF(OR(HLOOKUP($A134,'Z-scores'!$C$2:$SK$20,5,FALSE)&gt;3,HLOOKUP($A134,'Z-scores'!$C$2:$SK$20,5,FALSE)&lt;-3),"",'Total-corrected counts'!F134),"")</f>
        <v>0</v>
      </c>
      <c r="G134">
        <f>IFERROR(IF(OR(HLOOKUP($A134,'Z-scores'!$C$2:$SK$20,5,FALSE)&gt;3,HLOOKUP($A134,'Z-scores'!$C$2:$SK$20,5,FALSE)&lt;-3),"",'Total-corrected counts'!G134),"")</f>
        <v>0</v>
      </c>
      <c r="H134">
        <f>IFERROR(IF(OR(HLOOKUP($A134,'Z-scores'!$C$2:$SK$20,5,FALSE)&gt;3,HLOOKUP($A134,'Z-scores'!$C$2:$SK$20,5,FALSE)&lt;-3),"",'Total-corrected counts'!H134),"")</f>
        <v>0</v>
      </c>
      <c r="I134">
        <f>IFERROR(IF(OR(HLOOKUP($A134,'Z-scores'!$C$2:$SK$20,5,FALSE)&gt;3,HLOOKUP($A134,'Z-scores'!$C$2:$SK$20,5,FALSE)&lt;-3),"",'Total-corrected counts'!I134),"")</f>
        <v>0</v>
      </c>
      <c r="J134">
        <f>IFERROR(IF(OR(HLOOKUP($A134,'Z-scores'!$C$2:$SK$20,5,FALSE)&gt;3,HLOOKUP($A134,'Z-scores'!$C$2:$SK$20,5,FALSE)&lt;-3),"",'Total-corrected counts'!J134),"")</f>
        <v>3.6338471006449931</v>
      </c>
      <c r="K134">
        <f>IFERROR(IF(OR(HLOOKUP($A134,'Z-scores'!$C$2:$SK$20,5,FALSE)&gt;3,HLOOKUP($A134,'Z-scores'!$C$2:$SK$20,5,FALSE)&lt;-3),"",'Total-corrected counts'!K134),"")</f>
        <v>0</v>
      </c>
      <c r="L134">
        <f>IFERROR(IF(OR(HLOOKUP($A134,'Z-scores'!$C$2:$SK$20,5,FALSE)&gt;3,HLOOKUP($A134,'Z-scores'!$C$2:$SK$20,5,FALSE)&lt;-3),"",'Total-corrected counts'!L134),"")</f>
        <v>0.54946620375834887</v>
      </c>
      <c r="M134">
        <f>IFERROR(IF(OR(HLOOKUP($A134,'Z-scores'!$C$2:$SK$20,5,FALSE)&gt;3,HLOOKUP($A134,'Z-scores'!$C$2:$SK$20,5,FALSE)&lt;-3),"",'Total-corrected counts'!M134),"")</f>
        <v>0</v>
      </c>
      <c r="N134">
        <f>IFERROR(IF(OR(HLOOKUP($A134,'Z-scores'!$C$2:$SK$20,5,FALSE)&gt;3,HLOOKUP($A134,'Z-scores'!$C$2:$SK$20,5,FALSE)&lt;-3),"",'Total-corrected counts'!N134),"")</f>
        <v>0</v>
      </c>
      <c r="O134">
        <f>IFERROR(IF(OR(HLOOKUP($A134,'Z-scores'!$C$2:$SK$20,5,FALSE)&gt;3,HLOOKUP($A134,'Z-scores'!$C$2:$SK$20,5,FALSE)&lt;-3),"",'Total-corrected counts'!O134),"")</f>
        <v>0</v>
      </c>
      <c r="P134">
        <f>IFERROR(IF(OR(HLOOKUP($A134,'Z-scores'!$C$2:$SK$20,5,FALSE)&gt;3,HLOOKUP($A134,'Z-scores'!$C$2:$SK$20,5,FALSE)&lt;-3),"",'Total-corrected counts'!P134),"")</f>
        <v>0</v>
      </c>
      <c r="Q134">
        <f>IFERROR(IF(OR(HLOOKUP($A134,'Z-scores'!$C$2:$SK$20,5,FALSE)&gt;3,HLOOKUP($A134,'Z-scores'!$C$2:$SK$20,5,FALSE)&lt;-3),"",'Total-corrected counts'!Q134),"")</f>
        <v>0</v>
      </c>
      <c r="R134">
        <f>IFERROR(IF(OR(HLOOKUP($A134,'Z-scores'!$C$2:$SK$20,5,FALSE)&gt;3,HLOOKUP($A134,'Z-scores'!$C$2:$SK$20,5,FALSE)&lt;-3),"",'Total-corrected counts'!R134),"")</f>
        <v>0</v>
      </c>
      <c r="S134">
        <f>IFERROR(IF(OR(HLOOKUP($A134,'Z-scores'!$C$2:$SK$20,5,FALSE)&gt;3,HLOOKUP($A134,'Z-scores'!$C$2:$SK$20,5,FALSE)&lt;-3),"",'Total-corrected counts'!S134),"")</f>
        <v>0</v>
      </c>
      <c r="T134">
        <f>IFERROR(IF(OR(HLOOKUP($A134,'Z-scores'!$C$2:$SK$20,5,FALSE)&gt;3,HLOOKUP($A134,'Z-scores'!$C$2:$SK$20,5,FALSE)&lt;-3),"",'Total-corrected counts'!T134),"")</f>
        <v>0</v>
      </c>
      <c r="U134">
        <f t="shared" si="8"/>
        <v>1</v>
      </c>
      <c r="V134">
        <f>SUMIFS(Tabel132[Cluster],Tabel132[ID],'Total-corrected counts Z&lt;3'!A134)</f>
        <v>96</v>
      </c>
      <c r="W134">
        <f t="shared" si="9"/>
        <v>0.39162033142817088</v>
      </c>
      <c r="X134">
        <f t="shared" si="10"/>
        <v>0.41833133044033416</v>
      </c>
      <c r="Y134">
        <f t="shared" si="11"/>
        <v>0</v>
      </c>
    </row>
    <row r="135" spans="1:25" x14ac:dyDescent="0.25">
      <c r="A135">
        <v>137</v>
      </c>
      <c r="B135" t="s">
        <v>583</v>
      </c>
      <c r="C135">
        <v>88500</v>
      </c>
      <c r="D135">
        <v>679</v>
      </c>
      <c r="E135" t="str">
        <f>IFERROR(IF(OR(HLOOKUP($A135,'Z-scores'!$C$2:$SK$20,5,FALSE)&gt;3,HLOOKUP($A135,'Z-scores'!$C$2:$SK$20,5,FALSE)&lt;-3),"",'Total-corrected counts'!E135),"")</f>
        <v/>
      </c>
      <c r="F135" t="str">
        <f>IFERROR(IF(OR(HLOOKUP($A135,'Z-scores'!$C$2:$SK$20,5,FALSE)&gt;3,HLOOKUP($A135,'Z-scores'!$C$2:$SK$20,5,FALSE)&lt;-3),"",'Total-corrected counts'!F135),"")</f>
        <v/>
      </c>
      <c r="G135" t="str">
        <f>IFERROR(IF(OR(HLOOKUP($A135,'Z-scores'!$C$2:$SK$20,5,FALSE)&gt;3,HLOOKUP($A135,'Z-scores'!$C$2:$SK$20,5,FALSE)&lt;-3),"",'Total-corrected counts'!G135),"")</f>
        <v/>
      </c>
      <c r="H135" t="str">
        <f>IFERROR(IF(OR(HLOOKUP($A135,'Z-scores'!$C$2:$SK$20,5,FALSE)&gt;3,HLOOKUP($A135,'Z-scores'!$C$2:$SK$20,5,FALSE)&lt;-3),"",'Total-corrected counts'!H135),"")</f>
        <v/>
      </c>
      <c r="I135" t="str">
        <f>IFERROR(IF(OR(HLOOKUP($A135,'Z-scores'!$C$2:$SK$20,5,FALSE)&gt;3,HLOOKUP($A135,'Z-scores'!$C$2:$SK$20,5,FALSE)&lt;-3),"",'Total-corrected counts'!I135),"")</f>
        <v/>
      </c>
      <c r="J135" t="str">
        <f>IFERROR(IF(OR(HLOOKUP($A135,'Z-scores'!$C$2:$SK$20,5,FALSE)&gt;3,HLOOKUP($A135,'Z-scores'!$C$2:$SK$20,5,FALSE)&lt;-3),"",'Total-corrected counts'!J135),"")</f>
        <v/>
      </c>
      <c r="K135" t="str">
        <f>IFERROR(IF(OR(HLOOKUP($A135,'Z-scores'!$C$2:$SK$20,5,FALSE)&gt;3,HLOOKUP($A135,'Z-scores'!$C$2:$SK$20,5,FALSE)&lt;-3),"",'Total-corrected counts'!K135),"")</f>
        <v/>
      </c>
      <c r="L135" t="str">
        <f>IFERROR(IF(OR(HLOOKUP($A135,'Z-scores'!$C$2:$SK$20,5,FALSE)&gt;3,HLOOKUP($A135,'Z-scores'!$C$2:$SK$20,5,FALSE)&lt;-3),"",'Total-corrected counts'!L135),"")</f>
        <v/>
      </c>
      <c r="M135" t="str">
        <f>IFERROR(IF(OR(HLOOKUP($A135,'Z-scores'!$C$2:$SK$20,5,FALSE)&gt;3,HLOOKUP($A135,'Z-scores'!$C$2:$SK$20,5,FALSE)&lt;-3),"",'Total-corrected counts'!M135),"")</f>
        <v/>
      </c>
      <c r="N135" t="str">
        <f>IFERROR(IF(OR(HLOOKUP($A135,'Z-scores'!$C$2:$SK$20,5,FALSE)&gt;3,HLOOKUP($A135,'Z-scores'!$C$2:$SK$20,5,FALSE)&lt;-3),"",'Total-corrected counts'!N135),"")</f>
        <v/>
      </c>
      <c r="O135" t="str">
        <f>IFERROR(IF(OR(HLOOKUP($A135,'Z-scores'!$C$2:$SK$20,5,FALSE)&gt;3,HLOOKUP($A135,'Z-scores'!$C$2:$SK$20,5,FALSE)&lt;-3),"",'Total-corrected counts'!O135),"")</f>
        <v/>
      </c>
      <c r="P135" t="str">
        <f>IFERROR(IF(OR(HLOOKUP($A135,'Z-scores'!$C$2:$SK$20,5,FALSE)&gt;3,HLOOKUP($A135,'Z-scores'!$C$2:$SK$20,5,FALSE)&lt;-3),"",'Total-corrected counts'!P135),"")</f>
        <v/>
      </c>
      <c r="Q135" t="str">
        <f>IFERROR(IF(OR(HLOOKUP($A135,'Z-scores'!$C$2:$SK$20,5,FALSE)&gt;3,HLOOKUP($A135,'Z-scores'!$C$2:$SK$20,5,FALSE)&lt;-3),"",'Total-corrected counts'!Q135),"")</f>
        <v/>
      </c>
      <c r="R135" t="str">
        <f>IFERROR(IF(OR(HLOOKUP($A135,'Z-scores'!$C$2:$SK$20,5,FALSE)&gt;3,HLOOKUP($A135,'Z-scores'!$C$2:$SK$20,5,FALSE)&lt;-3),"",'Total-corrected counts'!R135),"")</f>
        <v/>
      </c>
      <c r="S135" t="str">
        <f>IFERROR(IF(OR(HLOOKUP($A135,'Z-scores'!$C$2:$SK$20,5,FALSE)&gt;3,HLOOKUP($A135,'Z-scores'!$C$2:$SK$20,5,FALSE)&lt;-3),"",'Total-corrected counts'!S135),"")</f>
        <v/>
      </c>
      <c r="T135" t="str">
        <f>IFERROR(IF(OR(HLOOKUP($A135,'Z-scores'!$C$2:$SK$20,5,FALSE)&gt;3,HLOOKUP($A135,'Z-scores'!$C$2:$SK$20,5,FALSE)&lt;-3),"",'Total-corrected counts'!T135),"")</f>
        <v/>
      </c>
      <c r="U135">
        <f t="shared" si="8"/>
        <v>0</v>
      </c>
      <c r="V135">
        <f>SUMIFS(Tabel132[Cluster],Tabel132[ID],'Total-corrected counts Z&lt;3'!A135)</f>
        <v>95</v>
      </c>
      <c r="W135" t="str">
        <f t="shared" si="9"/>
        <v/>
      </c>
      <c r="X135" t="str">
        <f t="shared" si="10"/>
        <v/>
      </c>
      <c r="Y135" t="str">
        <f t="shared" si="11"/>
        <v/>
      </c>
    </row>
    <row r="136" spans="1:25" x14ac:dyDescent="0.25">
      <c r="A136">
        <v>138</v>
      </c>
      <c r="B136" t="s">
        <v>584</v>
      </c>
      <c r="C136">
        <v>65700</v>
      </c>
      <c r="D136">
        <v>856</v>
      </c>
      <c r="E136" t="str">
        <f>IFERROR(IF(OR(HLOOKUP($A136,'Z-scores'!$C$2:$SK$20,5,FALSE)&gt;3,HLOOKUP($A136,'Z-scores'!$C$2:$SK$20,5,FALSE)&lt;-3),"",'Total-corrected counts'!E136),"")</f>
        <v/>
      </c>
      <c r="F136" t="str">
        <f>IFERROR(IF(OR(HLOOKUP($A136,'Z-scores'!$C$2:$SK$20,5,FALSE)&gt;3,HLOOKUP($A136,'Z-scores'!$C$2:$SK$20,5,FALSE)&lt;-3),"",'Total-corrected counts'!F136),"")</f>
        <v/>
      </c>
      <c r="G136" t="str">
        <f>IFERROR(IF(OR(HLOOKUP($A136,'Z-scores'!$C$2:$SK$20,5,FALSE)&gt;3,HLOOKUP($A136,'Z-scores'!$C$2:$SK$20,5,FALSE)&lt;-3),"",'Total-corrected counts'!G136),"")</f>
        <v/>
      </c>
      <c r="H136" t="str">
        <f>IFERROR(IF(OR(HLOOKUP($A136,'Z-scores'!$C$2:$SK$20,5,FALSE)&gt;3,HLOOKUP($A136,'Z-scores'!$C$2:$SK$20,5,FALSE)&lt;-3),"",'Total-corrected counts'!H136),"")</f>
        <v/>
      </c>
      <c r="I136" t="str">
        <f>IFERROR(IF(OR(HLOOKUP($A136,'Z-scores'!$C$2:$SK$20,5,FALSE)&gt;3,HLOOKUP($A136,'Z-scores'!$C$2:$SK$20,5,FALSE)&lt;-3),"",'Total-corrected counts'!I136),"")</f>
        <v/>
      </c>
      <c r="J136" t="str">
        <f>IFERROR(IF(OR(HLOOKUP($A136,'Z-scores'!$C$2:$SK$20,5,FALSE)&gt;3,HLOOKUP($A136,'Z-scores'!$C$2:$SK$20,5,FALSE)&lt;-3),"",'Total-corrected counts'!J136),"")</f>
        <v/>
      </c>
      <c r="K136" t="str">
        <f>IFERROR(IF(OR(HLOOKUP($A136,'Z-scores'!$C$2:$SK$20,5,FALSE)&gt;3,HLOOKUP($A136,'Z-scores'!$C$2:$SK$20,5,FALSE)&lt;-3),"",'Total-corrected counts'!K136),"")</f>
        <v/>
      </c>
      <c r="L136" t="str">
        <f>IFERROR(IF(OR(HLOOKUP($A136,'Z-scores'!$C$2:$SK$20,5,FALSE)&gt;3,HLOOKUP($A136,'Z-scores'!$C$2:$SK$20,5,FALSE)&lt;-3),"",'Total-corrected counts'!L136),"")</f>
        <v/>
      </c>
      <c r="M136" t="str">
        <f>IFERROR(IF(OR(HLOOKUP($A136,'Z-scores'!$C$2:$SK$20,5,FALSE)&gt;3,HLOOKUP($A136,'Z-scores'!$C$2:$SK$20,5,FALSE)&lt;-3),"",'Total-corrected counts'!M136),"")</f>
        <v/>
      </c>
      <c r="N136" t="str">
        <f>IFERROR(IF(OR(HLOOKUP($A136,'Z-scores'!$C$2:$SK$20,5,FALSE)&gt;3,HLOOKUP($A136,'Z-scores'!$C$2:$SK$20,5,FALSE)&lt;-3),"",'Total-corrected counts'!N136),"")</f>
        <v/>
      </c>
      <c r="O136" t="str">
        <f>IFERROR(IF(OR(HLOOKUP($A136,'Z-scores'!$C$2:$SK$20,5,FALSE)&gt;3,HLOOKUP($A136,'Z-scores'!$C$2:$SK$20,5,FALSE)&lt;-3),"",'Total-corrected counts'!O136),"")</f>
        <v/>
      </c>
      <c r="P136" t="str">
        <f>IFERROR(IF(OR(HLOOKUP($A136,'Z-scores'!$C$2:$SK$20,5,FALSE)&gt;3,HLOOKUP($A136,'Z-scores'!$C$2:$SK$20,5,FALSE)&lt;-3),"",'Total-corrected counts'!P136),"")</f>
        <v/>
      </c>
      <c r="Q136" t="str">
        <f>IFERROR(IF(OR(HLOOKUP($A136,'Z-scores'!$C$2:$SK$20,5,FALSE)&gt;3,HLOOKUP($A136,'Z-scores'!$C$2:$SK$20,5,FALSE)&lt;-3),"",'Total-corrected counts'!Q136),"")</f>
        <v/>
      </c>
      <c r="R136" t="str">
        <f>IFERROR(IF(OR(HLOOKUP($A136,'Z-scores'!$C$2:$SK$20,5,FALSE)&gt;3,HLOOKUP($A136,'Z-scores'!$C$2:$SK$20,5,FALSE)&lt;-3),"",'Total-corrected counts'!R136),"")</f>
        <v/>
      </c>
      <c r="S136" t="str">
        <f>IFERROR(IF(OR(HLOOKUP($A136,'Z-scores'!$C$2:$SK$20,5,FALSE)&gt;3,HLOOKUP($A136,'Z-scores'!$C$2:$SK$20,5,FALSE)&lt;-3),"",'Total-corrected counts'!S136),"")</f>
        <v/>
      </c>
      <c r="T136" t="str">
        <f>IFERROR(IF(OR(HLOOKUP($A136,'Z-scores'!$C$2:$SK$20,5,FALSE)&gt;3,HLOOKUP($A136,'Z-scores'!$C$2:$SK$20,5,FALSE)&lt;-3),"",'Total-corrected counts'!T136),"")</f>
        <v/>
      </c>
      <c r="U136">
        <f t="shared" si="8"/>
        <v>0</v>
      </c>
      <c r="V136">
        <f>SUMIFS(Tabel132[Cluster],Tabel132[ID],'Total-corrected counts Z&lt;3'!A136)</f>
        <v>78</v>
      </c>
      <c r="W136" t="str">
        <f t="shared" si="9"/>
        <v/>
      </c>
      <c r="X136" t="str">
        <f t="shared" si="10"/>
        <v/>
      </c>
      <c r="Y136" t="str">
        <f t="shared" si="11"/>
        <v/>
      </c>
    </row>
    <row r="137" spans="1:25" x14ac:dyDescent="0.25">
      <c r="A137">
        <v>139</v>
      </c>
      <c r="B137" t="s">
        <v>585</v>
      </c>
      <c r="C137">
        <v>42200</v>
      </c>
      <c r="D137">
        <v>918</v>
      </c>
      <c r="E137" t="str">
        <f>IFERROR(IF(OR(HLOOKUP($A137,'Z-scores'!$C$2:$SK$20,5,FALSE)&gt;3,HLOOKUP($A137,'Z-scores'!$C$2:$SK$20,5,FALSE)&lt;-3),"",'Total-corrected counts'!E137),"")</f>
        <v/>
      </c>
      <c r="F137" t="str">
        <f>IFERROR(IF(OR(HLOOKUP($A137,'Z-scores'!$C$2:$SK$20,5,FALSE)&gt;3,HLOOKUP($A137,'Z-scores'!$C$2:$SK$20,5,FALSE)&lt;-3),"",'Total-corrected counts'!F137),"")</f>
        <v/>
      </c>
      <c r="G137" t="str">
        <f>IFERROR(IF(OR(HLOOKUP($A137,'Z-scores'!$C$2:$SK$20,5,FALSE)&gt;3,HLOOKUP($A137,'Z-scores'!$C$2:$SK$20,5,FALSE)&lt;-3),"",'Total-corrected counts'!G137),"")</f>
        <v/>
      </c>
      <c r="H137" t="str">
        <f>IFERROR(IF(OR(HLOOKUP($A137,'Z-scores'!$C$2:$SK$20,5,FALSE)&gt;3,HLOOKUP($A137,'Z-scores'!$C$2:$SK$20,5,FALSE)&lt;-3),"",'Total-corrected counts'!H137),"")</f>
        <v/>
      </c>
      <c r="I137" t="str">
        <f>IFERROR(IF(OR(HLOOKUP($A137,'Z-scores'!$C$2:$SK$20,5,FALSE)&gt;3,HLOOKUP($A137,'Z-scores'!$C$2:$SK$20,5,FALSE)&lt;-3),"",'Total-corrected counts'!I137),"")</f>
        <v/>
      </c>
      <c r="J137" t="str">
        <f>IFERROR(IF(OR(HLOOKUP($A137,'Z-scores'!$C$2:$SK$20,5,FALSE)&gt;3,HLOOKUP($A137,'Z-scores'!$C$2:$SK$20,5,FALSE)&lt;-3),"",'Total-corrected counts'!J137),"")</f>
        <v/>
      </c>
      <c r="K137" t="str">
        <f>IFERROR(IF(OR(HLOOKUP($A137,'Z-scores'!$C$2:$SK$20,5,FALSE)&gt;3,HLOOKUP($A137,'Z-scores'!$C$2:$SK$20,5,FALSE)&lt;-3),"",'Total-corrected counts'!K137),"")</f>
        <v/>
      </c>
      <c r="L137" t="str">
        <f>IFERROR(IF(OR(HLOOKUP($A137,'Z-scores'!$C$2:$SK$20,5,FALSE)&gt;3,HLOOKUP($A137,'Z-scores'!$C$2:$SK$20,5,FALSE)&lt;-3),"",'Total-corrected counts'!L137),"")</f>
        <v/>
      </c>
      <c r="M137" t="str">
        <f>IFERROR(IF(OR(HLOOKUP($A137,'Z-scores'!$C$2:$SK$20,5,FALSE)&gt;3,HLOOKUP($A137,'Z-scores'!$C$2:$SK$20,5,FALSE)&lt;-3),"",'Total-corrected counts'!M137),"")</f>
        <v/>
      </c>
      <c r="N137" t="str">
        <f>IFERROR(IF(OR(HLOOKUP($A137,'Z-scores'!$C$2:$SK$20,5,FALSE)&gt;3,HLOOKUP($A137,'Z-scores'!$C$2:$SK$20,5,FALSE)&lt;-3),"",'Total-corrected counts'!N137),"")</f>
        <v/>
      </c>
      <c r="O137" t="str">
        <f>IFERROR(IF(OR(HLOOKUP($A137,'Z-scores'!$C$2:$SK$20,5,FALSE)&gt;3,HLOOKUP($A137,'Z-scores'!$C$2:$SK$20,5,FALSE)&lt;-3),"",'Total-corrected counts'!O137),"")</f>
        <v/>
      </c>
      <c r="P137" t="str">
        <f>IFERROR(IF(OR(HLOOKUP($A137,'Z-scores'!$C$2:$SK$20,5,FALSE)&gt;3,HLOOKUP($A137,'Z-scores'!$C$2:$SK$20,5,FALSE)&lt;-3),"",'Total-corrected counts'!P137),"")</f>
        <v/>
      </c>
      <c r="Q137" t="str">
        <f>IFERROR(IF(OR(HLOOKUP($A137,'Z-scores'!$C$2:$SK$20,5,FALSE)&gt;3,HLOOKUP($A137,'Z-scores'!$C$2:$SK$20,5,FALSE)&lt;-3),"",'Total-corrected counts'!Q137),"")</f>
        <v/>
      </c>
      <c r="R137" t="str">
        <f>IFERROR(IF(OR(HLOOKUP($A137,'Z-scores'!$C$2:$SK$20,5,FALSE)&gt;3,HLOOKUP($A137,'Z-scores'!$C$2:$SK$20,5,FALSE)&lt;-3),"",'Total-corrected counts'!R137),"")</f>
        <v/>
      </c>
      <c r="S137" t="str">
        <f>IFERROR(IF(OR(HLOOKUP($A137,'Z-scores'!$C$2:$SK$20,5,FALSE)&gt;3,HLOOKUP($A137,'Z-scores'!$C$2:$SK$20,5,FALSE)&lt;-3),"",'Total-corrected counts'!S137),"")</f>
        <v/>
      </c>
      <c r="T137" t="str">
        <f>IFERROR(IF(OR(HLOOKUP($A137,'Z-scores'!$C$2:$SK$20,5,FALSE)&gt;3,HLOOKUP($A137,'Z-scores'!$C$2:$SK$20,5,FALSE)&lt;-3),"",'Total-corrected counts'!T137),"")</f>
        <v/>
      </c>
      <c r="U137">
        <f t="shared" si="8"/>
        <v>0</v>
      </c>
      <c r="V137">
        <f>SUMIFS(Tabel132[Cluster],Tabel132[ID],'Total-corrected counts Z&lt;3'!A137)</f>
        <v>54</v>
      </c>
      <c r="W137" t="str">
        <f t="shared" si="9"/>
        <v/>
      </c>
      <c r="X137" t="str">
        <f t="shared" si="10"/>
        <v/>
      </c>
      <c r="Y137" t="str">
        <f t="shared" si="11"/>
        <v/>
      </c>
    </row>
    <row r="138" spans="1:25" x14ac:dyDescent="0.25">
      <c r="A138">
        <v>140</v>
      </c>
      <c r="B138" t="s">
        <v>63</v>
      </c>
      <c r="C138">
        <v>116600</v>
      </c>
      <c r="D138">
        <v>73</v>
      </c>
      <c r="E138">
        <f>IFERROR(IF(OR(HLOOKUP($A138,'Z-scores'!$C$2:$SK$20,5,FALSE)&gt;3,HLOOKUP($A138,'Z-scores'!$C$2:$SK$20,5,FALSE)&lt;-3),"",'Total-corrected counts'!E138),"")</f>
        <v>9.9083723269069272E-3</v>
      </c>
      <c r="F138">
        <f>IFERROR(IF(OR(HLOOKUP($A138,'Z-scores'!$C$2:$SK$20,5,FALSE)&gt;3,HLOOKUP($A138,'Z-scores'!$C$2:$SK$20,5,FALSE)&lt;-3),"",'Total-corrected counts'!F138),"")</f>
        <v>0.1652617060768618</v>
      </c>
      <c r="G138">
        <f>IFERROR(IF(OR(HLOOKUP($A138,'Z-scores'!$C$2:$SK$20,5,FALSE)&gt;3,HLOOKUP($A138,'Z-scores'!$C$2:$SK$20,5,FALSE)&lt;-3),"",'Total-corrected counts'!G138),"")</f>
        <v>0</v>
      </c>
      <c r="H138">
        <f>IFERROR(IF(OR(HLOOKUP($A138,'Z-scores'!$C$2:$SK$20,5,FALSE)&gt;3,HLOOKUP($A138,'Z-scores'!$C$2:$SK$20,5,FALSE)&lt;-3),"",'Total-corrected counts'!H138),"")</f>
        <v>6.0315086009312645E-3</v>
      </c>
      <c r="I138">
        <f>IFERROR(IF(OR(HLOOKUP($A138,'Z-scores'!$C$2:$SK$20,5,FALSE)&gt;3,HLOOKUP($A138,'Z-scores'!$C$2:$SK$20,5,FALSE)&lt;-3),"",'Total-corrected counts'!I138),"")</f>
        <v>0</v>
      </c>
      <c r="J138">
        <f>IFERROR(IF(OR(HLOOKUP($A138,'Z-scores'!$C$2:$SK$20,5,FALSE)&gt;3,HLOOKUP($A138,'Z-scores'!$C$2:$SK$20,5,FALSE)&lt;-3),"",'Total-corrected counts'!J138),"")</f>
        <v>1.6103869358706806</v>
      </c>
      <c r="K138">
        <f>IFERROR(IF(OR(HLOOKUP($A138,'Z-scores'!$C$2:$SK$20,5,FALSE)&gt;3,HLOOKUP($A138,'Z-scores'!$C$2:$SK$20,5,FALSE)&lt;-3),"",'Total-corrected counts'!K138),"")</f>
        <v>0</v>
      </c>
      <c r="L138">
        <f>IFERROR(IF(OR(HLOOKUP($A138,'Z-scores'!$C$2:$SK$20,5,FALSE)&gt;3,HLOOKUP($A138,'Z-scores'!$C$2:$SK$20,5,FALSE)&lt;-3),"",'Total-corrected counts'!L138),"")</f>
        <v>0.31204253546770427</v>
      </c>
      <c r="M138">
        <f>IFERROR(IF(OR(HLOOKUP($A138,'Z-scores'!$C$2:$SK$20,5,FALSE)&gt;3,HLOOKUP($A138,'Z-scores'!$C$2:$SK$20,5,FALSE)&lt;-3),"",'Total-corrected counts'!M138),"")</f>
        <v>0.14492098822474347</v>
      </c>
      <c r="N138">
        <f>IFERROR(IF(OR(HLOOKUP($A138,'Z-scores'!$C$2:$SK$20,5,FALSE)&gt;3,HLOOKUP($A138,'Z-scores'!$C$2:$SK$20,5,FALSE)&lt;-3),"",'Total-corrected counts'!N138),"")</f>
        <v>3.026112370684654</v>
      </c>
      <c r="O138">
        <f>IFERROR(IF(OR(HLOOKUP($A138,'Z-scores'!$C$2:$SK$20,5,FALSE)&gt;3,HLOOKUP($A138,'Z-scores'!$C$2:$SK$20,5,FALSE)&lt;-3),"",'Total-corrected counts'!O138),"")</f>
        <v>1.573882742198891</v>
      </c>
      <c r="P138">
        <f>IFERROR(IF(OR(HLOOKUP($A138,'Z-scores'!$C$2:$SK$20,5,FALSE)&gt;3,HLOOKUP($A138,'Z-scores'!$C$2:$SK$20,5,FALSE)&lt;-3),"",'Total-corrected counts'!P138),"")</f>
        <v>1.3486243782518146</v>
      </c>
      <c r="Q138">
        <f>IFERROR(IF(OR(HLOOKUP($A138,'Z-scores'!$C$2:$SK$20,5,FALSE)&gt;3,HLOOKUP($A138,'Z-scores'!$C$2:$SK$20,5,FALSE)&lt;-3),"",'Total-corrected counts'!Q138),"")</f>
        <v>0</v>
      </c>
      <c r="R138">
        <f>IFERROR(IF(OR(HLOOKUP($A138,'Z-scores'!$C$2:$SK$20,5,FALSE)&gt;3,HLOOKUP($A138,'Z-scores'!$C$2:$SK$20,5,FALSE)&lt;-3),"",'Total-corrected counts'!R138),"")</f>
        <v>6.6761810806272109E-2</v>
      </c>
      <c r="S138">
        <f>IFERROR(IF(OR(HLOOKUP($A138,'Z-scores'!$C$2:$SK$20,5,FALSE)&gt;3,HLOOKUP($A138,'Z-scores'!$C$2:$SK$20,5,FALSE)&lt;-3),"",'Total-corrected counts'!S138),"")</f>
        <v>4.3256831776785685</v>
      </c>
      <c r="T138">
        <f>IFERROR(IF(OR(HLOOKUP($A138,'Z-scores'!$C$2:$SK$20,5,FALSE)&gt;3,HLOOKUP($A138,'Z-scores'!$C$2:$SK$20,5,FALSE)&lt;-3),"",'Total-corrected counts'!T138),"")</f>
        <v>0</v>
      </c>
      <c r="U138">
        <f t="shared" si="8"/>
        <v>1</v>
      </c>
      <c r="V138">
        <f>SUMIFS(Tabel132[Cluster],Tabel132[ID],'Total-corrected counts Z&lt;3'!A138)</f>
        <v>0</v>
      </c>
      <c r="W138">
        <f t="shared" si="9"/>
        <v>0.31581880866356937</v>
      </c>
      <c r="X138">
        <f t="shared" si="10"/>
        <v>0.52746644172524815</v>
      </c>
      <c r="Y138">
        <f t="shared" si="11"/>
        <v>1.219158684822591</v>
      </c>
    </row>
    <row r="139" spans="1:25" x14ac:dyDescent="0.25">
      <c r="A139">
        <v>141</v>
      </c>
      <c r="B139" t="s">
        <v>586</v>
      </c>
      <c r="C139">
        <v>71900</v>
      </c>
      <c r="D139">
        <v>1097</v>
      </c>
      <c r="E139" t="str">
        <f>IFERROR(IF(OR(HLOOKUP($A139,'Z-scores'!$C$2:$SK$20,5,FALSE)&gt;3,HLOOKUP($A139,'Z-scores'!$C$2:$SK$20,5,FALSE)&lt;-3),"",'Total-corrected counts'!E139),"")</f>
        <v/>
      </c>
      <c r="F139" t="str">
        <f>IFERROR(IF(OR(HLOOKUP($A139,'Z-scores'!$C$2:$SK$20,5,FALSE)&gt;3,HLOOKUP($A139,'Z-scores'!$C$2:$SK$20,5,FALSE)&lt;-3),"",'Total-corrected counts'!F139),"")</f>
        <v/>
      </c>
      <c r="G139" t="str">
        <f>IFERROR(IF(OR(HLOOKUP($A139,'Z-scores'!$C$2:$SK$20,5,FALSE)&gt;3,HLOOKUP($A139,'Z-scores'!$C$2:$SK$20,5,FALSE)&lt;-3),"",'Total-corrected counts'!G139),"")</f>
        <v/>
      </c>
      <c r="H139" t="str">
        <f>IFERROR(IF(OR(HLOOKUP($A139,'Z-scores'!$C$2:$SK$20,5,FALSE)&gt;3,HLOOKUP($A139,'Z-scores'!$C$2:$SK$20,5,FALSE)&lt;-3),"",'Total-corrected counts'!H139),"")</f>
        <v/>
      </c>
      <c r="I139" t="str">
        <f>IFERROR(IF(OR(HLOOKUP($A139,'Z-scores'!$C$2:$SK$20,5,FALSE)&gt;3,HLOOKUP($A139,'Z-scores'!$C$2:$SK$20,5,FALSE)&lt;-3),"",'Total-corrected counts'!I139),"")</f>
        <v/>
      </c>
      <c r="J139" t="str">
        <f>IFERROR(IF(OR(HLOOKUP($A139,'Z-scores'!$C$2:$SK$20,5,FALSE)&gt;3,HLOOKUP($A139,'Z-scores'!$C$2:$SK$20,5,FALSE)&lt;-3),"",'Total-corrected counts'!J139),"")</f>
        <v/>
      </c>
      <c r="K139" t="str">
        <f>IFERROR(IF(OR(HLOOKUP($A139,'Z-scores'!$C$2:$SK$20,5,FALSE)&gt;3,HLOOKUP($A139,'Z-scores'!$C$2:$SK$20,5,FALSE)&lt;-3),"",'Total-corrected counts'!K139),"")</f>
        <v/>
      </c>
      <c r="L139" t="str">
        <f>IFERROR(IF(OR(HLOOKUP($A139,'Z-scores'!$C$2:$SK$20,5,FALSE)&gt;3,HLOOKUP($A139,'Z-scores'!$C$2:$SK$20,5,FALSE)&lt;-3),"",'Total-corrected counts'!L139),"")</f>
        <v/>
      </c>
      <c r="M139" t="str">
        <f>IFERROR(IF(OR(HLOOKUP($A139,'Z-scores'!$C$2:$SK$20,5,FALSE)&gt;3,HLOOKUP($A139,'Z-scores'!$C$2:$SK$20,5,FALSE)&lt;-3),"",'Total-corrected counts'!M139),"")</f>
        <v/>
      </c>
      <c r="N139" t="str">
        <f>IFERROR(IF(OR(HLOOKUP($A139,'Z-scores'!$C$2:$SK$20,5,FALSE)&gt;3,HLOOKUP($A139,'Z-scores'!$C$2:$SK$20,5,FALSE)&lt;-3),"",'Total-corrected counts'!N139),"")</f>
        <v/>
      </c>
      <c r="O139" t="str">
        <f>IFERROR(IF(OR(HLOOKUP($A139,'Z-scores'!$C$2:$SK$20,5,FALSE)&gt;3,HLOOKUP($A139,'Z-scores'!$C$2:$SK$20,5,FALSE)&lt;-3),"",'Total-corrected counts'!O139),"")</f>
        <v/>
      </c>
      <c r="P139" t="str">
        <f>IFERROR(IF(OR(HLOOKUP($A139,'Z-scores'!$C$2:$SK$20,5,FALSE)&gt;3,HLOOKUP($A139,'Z-scores'!$C$2:$SK$20,5,FALSE)&lt;-3),"",'Total-corrected counts'!P139),"")</f>
        <v/>
      </c>
      <c r="Q139" t="str">
        <f>IFERROR(IF(OR(HLOOKUP($A139,'Z-scores'!$C$2:$SK$20,5,FALSE)&gt;3,HLOOKUP($A139,'Z-scores'!$C$2:$SK$20,5,FALSE)&lt;-3),"",'Total-corrected counts'!Q139),"")</f>
        <v/>
      </c>
      <c r="R139" t="str">
        <f>IFERROR(IF(OR(HLOOKUP($A139,'Z-scores'!$C$2:$SK$20,5,FALSE)&gt;3,HLOOKUP($A139,'Z-scores'!$C$2:$SK$20,5,FALSE)&lt;-3),"",'Total-corrected counts'!R139),"")</f>
        <v/>
      </c>
      <c r="S139" t="str">
        <f>IFERROR(IF(OR(HLOOKUP($A139,'Z-scores'!$C$2:$SK$20,5,FALSE)&gt;3,HLOOKUP($A139,'Z-scores'!$C$2:$SK$20,5,FALSE)&lt;-3),"",'Total-corrected counts'!S139),"")</f>
        <v/>
      </c>
      <c r="T139" t="str">
        <f>IFERROR(IF(OR(HLOOKUP($A139,'Z-scores'!$C$2:$SK$20,5,FALSE)&gt;3,HLOOKUP($A139,'Z-scores'!$C$2:$SK$20,5,FALSE)&lt;-3),"",'Total-corrected counts'!T139),"")</f>
        <v/>
      </c>
      <c r="U139">
        <f t="shared" si="8"/>
        <v>0</v>
      </c>
      <c r="V139">
        <f>SUMIFS(Tabel132[Cluster],Tabel132[ID],'Total-corrected counts Z&lt;3'!A139)</f>
        <v>83</v>
      </c>
      <c r="W139" t="str">
        <f t="shared" si="9"/>
        <v/>
      </c>
      <c r="X139" t="str">
        <f t="shared" si="10"/>
        <v/>
      </c>
      <c r="Y139" t="str">
        <f t="shared" si="11"/>
        <v/>
      </c>
    </row>
    <row r="140" spans="1:25" x14ac:dyDescent="0.25">
      <c r="A140">
        <v>142</v>
      </c>
      <c r="B140" t="s">
        <v>587</v>
      </c>
      <c r="C140">
        <v>108700</v>
      </c>
      <c r="D140">
        <v>760</v>
      </c>
      <c r="E140" t="str">
        <f>IFERROR(IF(OR(HLOOKUP($A140,'Z-scores'!$C$2:$SK$20,5,FALSE)&gt;3,HLOOKUP($A140,'Z-scores'!$C$2:$SK$20,5,FALSE)&lt;-3),"",'Total-corrected counts'!E140),"")</f>
        <v/>
      </c>
      <c r="F140" t="str">
        <f>IFERROR(IF(OR(HLOOKUP($A140,'Z-scores'!$C$2:$SK$20,5,FALSE)&gt;3,HLOOKUP($A140,'Z-scores'!$C$2:$SK$20,5,FALSE)&lt;-3),"",'Total-corrected counts'!F140),"")</f>
        <v/>
      </c>
      <c r="G140" t="str">
        <f>IFERROR(IF(OR(HLOOKUP($A140,'Z-scores'!$C$2:$SK$20,5,FALSE)&gt;3,HLOOKUP($A140,'Z-scores'!$C$2:$SK$20,5,FALSE)&lt;-3),"",'Total-corrected counts'!G140),"")</f>
        <v/>
      </c>
      <c r="H140" t="str">
        <f>IFERROR(IF(OR(HLOOKUP($A140,'Z-scores'!$C$2:$SK$20,5,FALSE)&gt;3,HLOOKUP($A140,'Z-scores'!$C$2:$SK$20,5,FALSE)&lt;-3),"",'Total-corrected counts'!H140),"")</f>
        <v/>
      </c>
      <c r="I140" t="str">
        <f>IFERROR(IF(OR(HLOOKUP($A140,'Z-scores'!$C$2:$SK$20,5,FALSE)&gt;3,HLOOKUP($A140,'Z-scores'!$C$2:$SK$20,5,FALSE)&lt;-3),"",'Total-corrected counts'!I140),"")</f>
        <v/>
      </c>
      <c r="J140" t="str">
        <f>IFERROR(IF(OR(HLOOKUP($A140,'Z-scores'!$C$2:$SK$20,5,FALSE)&gt;3,HLOOKUP($A140,'Z-scores'!$C$2:$SK$20,5,FALSE)&lt;-3),"",'Total-corrected counts'!J140),"")</f>
        <v/>
      </c>
      <c r="K140" t="str">
        <f>IFERROR(IF(OR(HLOOKUP($A140,'Z-scores'!$C$2:$SK$20,5,FALSE)&gt;3,HLOOKUP($A140,'Z-scores'!$C$2:$SK$20,5,FALSE)&lt;-3),"",'Total-corrected counts'!K140),"")</f>
        <v/>
      </c>
      <c r="L140" t="str">
        <f>IFERROR(IF(OR(HLOOKUP($A140,'Z-scores'!$C$2:$SK$20,5,FALSE)&gt;3,HLOOKUP($A140,'Z-scores'!$C$2:$SK$20,5,FALSE)&lt;-3),"",'Total-corrected counts'!L140),"")</f>
        <v/>
      </c>
      <c r="M140" t="str">
        <f>IFERROR(IF(OR(HLOOKUP($A140,'Z-scores'!$C$2:$SK$20,5,FALSE)&gt;3,HLOOKUP($A140,'Z-scores'!$C$2:$SK$20,5,FALSE)&lt;-3),"",'Total-corrected counts'!M140),"")</f>
        <v/>
      </c>
      <c r="N140" t="str">
        <f>IFERROR(IF(OR(HLOOKUP($A140,'Z-scores'!$C$2:$SK$20,5,FALSE)&gt;3,HLOOKUP($A140,'Z-scores'!$C$2:$SK$20,5,FALSE)&lt;-3),"",'Total-corrected counts'!N140),"")</f>
        <v/>
      </c>
      <c r="O140" t="str">
        <f>IFERROR(IF(OR(HLOOKUP($A140,'Z-scores'!$C$2:$SK$20,5,FALSE)&gt;3,HLOOKUP($A140,'Z-scores'!$C$2:$SK$20,5,FALSE)&lt;-3),"",'Total-corrected counts'!O140),"")</f>
        <v/>
      </c>
      <c r="P140" t="str">
        <f>IFERROR(IF(OR(HLOOKUP($A140,'Z-scores'!$C$2:$SK$20,5,FALSE)&gt;3,HLOOKUP($A140,'Z-scores'!$C$2:$SK$20,5,FALSE)&lt;-3),"",'Total-corrected counts'!P140),"")</f>
        <v/>
      </c>
      <c r="Q140" t="str">
        <f>IFERROR(IF(OR(HLOOKUP($A140,'Z-scores'!$C$2:$SK$20,5,FALSE)&gt;3,HLOOKUP($A140,'Z-scores'!$C$2:$SK$20,5,FALSE)&lt;-3),"",'Total-corrected counts'!Q140),"")</f>
        <v/>
      </c>
      <c r="R140" t="str">
        <f>IFERROR(IF(OR(HLOOKUP($A140,'Z-scores'!$C$2:$SK$20,5,FALSE)&gt;3,HLOOKUP($A140,'Z-scores'!$C$2:$SK$20,5,FALSE)&lt;-3),"",'Total-corrected counts'!R140),"")</f>
        <v/>
      </c>
      <c r="S140" t="str">
        <f>IFERROR(IF(OR(HLOOKUP($A140,'Z-scores'!$C$2:$SK$20,5,FALSE)&gt;3,HLOOKUP($A140,'Z-scores'!$C$2:$SK$20,5,FALSE)&lt;-3),"",'Total-corrected counts'!S140),"")</f>
        <v/>
      </c>
      <c r="T140" t="str">
        <f>IFERROR(IF(OR(HLOOKUP($A140,'Z-scores'!$C$2:$SK$20,5,FALSE)&gt;3,HLOOKUP($A140,'Z-scores'!$C$2:$SK$20,5,FALSE)&lt;-3),"",'Total-corrected counts'!T140),"")</f>
        <v/>
      </c>
      <c r="U140">
        <f t="shared" si="8"/>
        <v>0</v>
      </c>
      <c r="V140">
        <f>SUMIFS(Tabel132[Cluster],Tabel132[ID],'Total-corrected counts Z&lt;3'!A140)</f>
        <v>0</v>
      </c>
      <c r="W140" t="str">
        <f t="shared" si="9"/>
        <v/>
      </c>
      <c r="X140" t="str">
        <f t="shared" si="10"/>
        <v/>
      </c>
      <c r="Y140" t="str">
        <f t="shared" si="11"/>
        <v/>
      </c>
    </row>
    <row r="141" spans="1:25" x14ac:dyDescent="0.25">
      <c r="A141">
        <v>143</v>
      </c>
      <c r="B141" t="s">
        <v>588</v>
      </c>
      <c r="C141">
        <v>93000</v>
      </c>
      <c r="D141">
        <v>135</v>
      </c>
      <c r="E141" t="str">
        <f>IFERROR(IF(OR(HLOOKUP($A141,'Z-scores'!$C$2:$SK$20,5,FALSE)&gt;3,HLOOKUP($A141,'Z-scores'!$C$2:$SK$20,5,FALSE)&lt;-3),"",'Total-corrected counts'!E141),"")</f>
        <v/>
      </c>
      <c r="F141" t="str">
        <f>IFERROR(IF(OR(HLOOKUP($A141,'Z-scores'!$C$2:$SK$20,5,FALSE)&gt;3,HLOOKUP($A141,'Z-scores'!$C$2:$SK$20,5,FALSE)&lt;-3),"",'Total-corrected counts'!F141),"")</f>
        <v/>
      </c>
      <c r="G141" t="str">
        <f>IFERROR(IF(OR(HLOOKUP($A141,'Z-scores'!$C$2:$SK$20,5,FALSE)&gt;3,HLOOKUP($A141,'Z-scores'!$C$2:$SK$20,5,FALSE)&lt;-3),"",'Total-corrected counts'!G141),"")</f>
        <v/>
      </c>
      <c r="H141" t="str">
        <f>IFERROR(IF(OR(HLOOKUP($A141,'Z-scores'!$C$2:$SK$20,5,FALSE)&gt;3,HLOOKUP($A141,'Z-scores'!$C$2:$SK$20,5,FALSE)&lt;-3),"",'Total-corrected counts'!H141),"")</f>
        <v/>
      </c>
      <c r="I141" t="str">
        <f>IFERROR(IF(OR(HLOOKUP($A141,'Z-scores'!$C$2:$SK$20,5,FALSE)&gt;3,HLOOKUP($A141,'Z-scores'!$C$2:$SK$20,5,FALSE)&lt;-3),"",'Total-corrected counts'!I141),"")</f>
        <v/>
      </c>
      <c r="J141" t="str">
        <f>IFERROR(IF(OR(HLOOKUP($A141,'Z-scores'!$C$2:$SK$20,5,FALSE)&gt;3,HLOOKUP($A141,'Z-scores'!$C$2:$SK$20,5,FALSE)&lt;-3),"",'Total-corrected counts'!J141),"")</f>
        <v/>
      </c>
      <c r="K141" t="str">
        <f>IFERROR(IF(OR(HLOOKUP($A141,'Z-scores'!$C$2:$SK$20,5,FALSE)&gt;3,HLOOKUP($A141,'Z-scores'!$C$2:$SK$20,5,FALSE)&lt;-3),"",'Total-corrected counts'!K141),"")</f>
        <v/>
      </c>
      <c r="L141" t="str">
        <f>IFERROR(IF(OR(HLOOKUP($A141,'Z-scores'!$C$2:$SK$20,5,FALSE)&gt;3,HLOOKUP($A141,'Z-scores'!$C$2:$SK$20,5,FALSE)&lt;-3),"",'Total-corrected counts'!L141),"")</f>
        <v/>
      </c>
      <c r="M141" t="str">
        <f>IFERROR(IF(OR(HLOOKUP($A141,'Z-scores'!$C$2:$SK$20,5,FALSE)&gt;3,HLOOKUP($A141,'Z-scores'!$C$2:$SK$20,5,FALSE)&lt;-3),"",'Total-corrected counts'!M141),"")</f>
        <v/>
      </c>
      <c r="N141" t="str">
        <f>IFERROR(IF(OR(HLOOKUP($A141,'Z-scores'!$C$2:$SK$20,5,FALSE)&gt;3,HLOOKUP($A141,'Z-scores'!$C$2:$SK$20,5,FALSE)&lt;-3),"",'Total-corrected counts'!N141),"")</f>
        <v/>
      </c>
      <c r="O141" t="str">
        <f>IFERROR(IF(OR(HLOOKUP($A141,'Z-scores'!$C$2:$SK$20,5,FALSE)&gt;3,HLOOKUP($A141,'Z-scores'!$C$2:$SK$20,5,FALSE)&lt;-3),"",'Total-corrected counts'!O141),"")</f>
        <v/>
      </c>
      <c r="P141" t="str">
        <f>IFERROR(IF(OR(HLOOKUP($A141,'Z-scores'!$C$2:$SK$20,5,FALSE)&gt;3,HLOOKUP($A141,'Z-scores'!$C$2:$SK$20,5,FALSE)&lt;-3),"",'Total-corrected counts'!P141),"")</f>
        <v/>
      </c>
      <c r="Q141" t="str">
        <f>IFERROR(IF(OR(HLOOKUP($A141,'Z-scores'!$C$2:$SK$20,5,FALSE)&gt;3,HLOOKUP($A141,'Z-scores'!$C$2:$SK$20,5,FALSE)&lt;-3),"",'Total-corrected counts'!Q141),"")</f>
        <v/>
      </c>
      <c r="R141" t="str">
        <f>IFERROR(IF(OR(HLOOKUP($A141,'Z-scores'!$C$2:$SK$20,5,FALSE)&gt;3,HLOOKUP($A141,'Z-scores'!$C$2:$SK$20,5,FALSE)&lt;-3),"",'Total-corrected counts'!R141),"")</f>
        <v/>
      </c>
      <c r="S141" t="str">
        <f>IFERROR(IF(OR(HLOOKUP($A141,'Z-scores'!$C$2:$SK$20,5,FALSE)&gt;3,HLOOKUP($A141,'Z-scores'!$C$2:$SK$20,5,FALSE)&lt;-3),"",'Total-corrected counts'!S141),"")</f>
        <v/>
      </c>
      <c r="T141" t="str">
        <f>IFERROR(IF(OR(HLOOKUP($A141,'Z-scores'!$C$2:$SK$20,5,FALSE)&gt;3,HLOOKUP($A141,'Z-scores'!$C$2:$SK$20,5,FALSE)&lt;-3),"",'Total-corrected counts'!T141),"")</f>
        <v/>
      </c>
      <c r="U141">
        <f t="shared" si="8"/>
        <v>0</v>
      </c>
      <c r="V141">
        <f>SUMIFS(Tabel132[Cluster],Tabel132[ID],'Total-corrected counts Z&lt;3'!A141)</f>
        <v>96</v>
      </c>
      <c r="W141" t="str">
        <f t="shared" si="9"/>
        <v/>
      </c>
      <c r="X141" t="str">
        <f t="shared" si="10"/>
        <v/>
      </c>
      <c r="Y141" t="str">
        <f t="shared" si="11"/>
        <v/>
      </c>
    </row>
    <row r="142" spans="1:25" x14ac:dyDescent="0.25">
      <c r="A142">
        <v>144</v>
      </c>
      <c r="B142" t="s">
        <v>589</v>
      </c>
      <c r="C142">
        <v>48900</v>
      </c>
      <c r="D142">
        <v>754</v>
      </c>
      <c r="E142" t="str">
        <f>IFERROR(IF(OR(HLOOKUP($A142,'Z-scores'!$C$2:$SK$20,5,FALSE)&gt;3,HLOOKUP($A142,'Z-scores'!$C$2:$SK$20,5,FALSE)&lt;-3),"",'Total-corrected counts'!E142),"")</f>
        <v/>
      </c>
      <c r="F142" t="str">
        <f>IFERROR(IF(OR(HLOOKUP($A142,'Z-scores'!$C$2:$SK$20,5,FALSE)&gt;3,HLOOKUP($A142,'Z-scores'!$C$2:$SK$20,5,FALSE)&lt;-3),"",'Total-corrected counts'!F142),"")</f>
        <v/>
      </c>
      <c r="G142" t="str">
        <f>IFERROR(IF(OR(HLOOKUP($A142,'Z-scores'!$C$2:$SK$20,5,FALSE)&gt;3,HLOOKUP($A142,'Z-scores'!$C$2:$SK$20,5,FALSE)&lt;-3),"",'Total-corrected counts'!G142),"")</f>
        <v/>
      </c>
      <c r="H142" t="str">
        <f>IFERROR(IF(OR(HLOOKUP($A142,'Z-scores'!$C$2:$SK$20,5,FALSE)&gt;3,HLOOKUP($A142,'Z-scores'!$C$2:$SK$20,5,FALSE)&lt;-3),"",'Total-corrected counts'!H142),"")</f>
        <v/>
      </c>
      <c r="I142" t="str">
        <f>IFERROR(IF(OR(HLOOKUP($A142,'Z-scores'!$C$2:$SK$20,5,FALSE)&gt;3,HLOOKUP($A142,'Z-scores'!$C$2:$SK$20,5,FALSE)&lt;-3),"",'Total-corrected counts'!I142),"")</f>
        <v/>
      </c>
      <c r="J142" t="str">
        <f>IFERROR(IF(OR(HLOOKUP($A142,'Z-scores'!$C$2:$SK$20,5,FALSE)&gt;3,HLOOKUP($A142,'Z-scores'!$C$2:$SK$20,5,FALSE)&lt;-3),"",'Total-corrected counts'!J142),"")</f>
        <v/>
      </c>
      <c r="K142" t="str">
        <f>IFERROR(IF(OR(HLOOKUP($A142,'Z-scores'!$C$2:$SK$20,5,FALSE)&gt;3,HLOOKUP($A142,'Z-scores'!$C$2:$SK$20,5,FALSE)&lt;-3),"",'Total-corrected counts'!K142),"")</f>
        <v/>
      </c>
      <c r="L142" t="str">
        <f>IFERROR(IF(OR(HLOOKUP($A142,'Z-scores'!$C$2:$SK$20,5,FALSE)&gt;3,HLOOKUP($A142,'Z-scores'!$C$2:$SK$20,5,FALSE)&lt;-3),"",'Total-corrected counts'!L142),"")</f>
        <v/>
      </c>
      <c r="M142" t="str">
        <f>IFERROR(IF(OR(HLOOKUP($A142,'Z-scores'!$C$2:$SK$20,5,FALSE)&gt;3,HLOOKUP($A142,'Z-scores'!$C$2:$SK$20,5,FALSE)&lt;-3),"",'Total-corrected counts'!M142),"")</f>
        <v/>
      </c>
      <c r="N142" t="str">
        <f>IFERROR(IF(OR(HLOOKUP($A142,'Z-scores'!$C$2:$SK$20,5,FALSE)&gt;3,HLOOKUP($A142,'Z-scores'!$C$2:$SK$20,5,FALSE)&lt;-3),"",'Total-corrected counts'!N142),"")</f>
        <v/>
      </c>
      <c r="O142" t="str">
        <f>IFERROR(IF(OR(HLOOKUP($A142,'Z-scores'!$C$2:$SK$20,5,FALSE)&gt;3,HLOOKUP($A142,'Z-scores'!$C$2:$SK$20,5,FALSE)&lt;-3),"",'Total-corrected counts'!O142),"")</f>
        <v/>
      </c>
      <c r="P142" t="str">
        <f>IFERROR(IF(OR(HLOOKUP($A142,'Z-scores'!$C$2:$SK$20,5,FALSE)&gt;3,HLOOKUP($A142,'Z-scores'!$C$2:$SK$20,5,FALSE)&lt;-3),"",'Total-corrected counts'!P142),"")</f>
        <v/>
      </c>
      <c r="Q142" t="str">
        <f>IFERROR(IF(OR(HLOOKUP($A142,'Z-scores'!$C$2:$SK$20,5,FALSE)&gt;3,HLOOKUP($A142,'Z-scores'!$C$2:$SK$20,5,FALSE)&lt;-3),"",'Total-corrected counts'!Q142),"")</f>
        <v/>
      </c>
      <c r="R142" t="str">
        <f>IFERROR(IF(OR(HLOOKUP($A142,'Z-scores'!$C$2:$SK$20,5,FALSE)&gt;3,HLOOKUP($A142,'Z-scores'!$C$2:$SK$20,5,FALSE)&lt;-3),"",'Total-corrected counts'!R142),"")</f>
        <v/>
      </c>
      <c r="S142" t="str">
        <f>IFERROR(IF(OR(HLOOKUP($A142,'Z-scores'!$C$2:$SK$20,5,FALSE)&gt;3,HLOOKUP($A142,'Z-scores'!$C$2:$SK$20,5,FALSE)&lt;-3),"",'Total-corrected counts'!S142),"")</f>
        <v/>
      </c>
      <c r="T142" t="str">
        <f>IFERROR(IF(OR(HLOOKUP($A142,'Z-scores'!$C$2:$SK$20,5,FALSE)&gt;3,HLOOKUP($A142,'Z-scores'!$C$2:$SK$20,5,FALSE)&lt;-3),"",'Total-corrected counts'!T142),"")</f>
        <v/>
      </c>
      <c r="U142">
        <f t="shared" si="8"/>
        <v>0</v>
      </c>
      <c r="V142">
        <f>SUMIFS(Tabel132[Cluster],Tabel132[ID],'Total-corrected counts Z&lt;3'!A142)</f>
        <v>0</v>
      </c>
      <c r="W142" t="str">
        <f t="shared" si="9"/>
        <v/>
      </c>
      <c r="X142" t="str">
        <f t="shared" si="10"/>
        <v/>
      </c>
      <c r="Y142" t="str">
        <f t="shared" si="11"/>
        <v/>
      </c>
    </row>
    <row r="143" spans="1:25" x14ac:dyDescent="0.25">
      <c r="A143">
        <v>145</v>
      </c>
      <c r="B143" t="s">
        <v>64</v>
      </c>
      <c r="C143">
        <v>116700</v>
      </c>
      <c r="D143">
        <v>73</v>
      </c>
      <c r="E143">
        <f>IFERROR(IF(OR(HLOOKUP($A143,'Z-scores'!$C$2:$SK$20,5,FALSE)&gt;3,HLOOKUP($A143,'Z-scores'!$C$2:$SK$20,5,FALSE)&lt;-3),"",'Total-corrected counts'!E143),"")</f>
        <v>1.4862558490360393E-2</v>
      </c>
      <c r="F143">
        <f>IFERROR(IF(OR(HLOOKUP($A143,'Z-scores'!$C$2:$SK$20,5,FALSE)&gt;3,HLOOKUP($A143,'Z-scores'!$C$2:$SK$20,5,FALSE)&lt;-3),"",'Total-corrected counts'!F143),"")</f>
        <v>0</v>
      </c>
      <c r="G143">
        <f>IFERROR(IF(OR(HLOOKUP($A143,'Z-scores'!$C$2:$SK$20,5,FALSE)&gt;3,HLOOKUP($A143,'Z-scores'!$C$2:$SK$20,5,FALSE)&lt;-3),"",'Total-corrected counts'!G143),"")</f>
        <v>0</v>
      </c>
      <c r="H143">
        <f>IFERROR(IF(OR(HLOOKUP($A143,'Z-scores'!$C$2:$SK$20,5,FALSE)&gt;3,HLOOKUP($A143,'Z-scores'!$C$2:$SK$20,5,FALSE)&lt;-3),"",'Total-corrected counts'!H143),"")</f>
        <v>0</v>
      </c>
      <c r="I143">
        <f>IFERROR(IF(OR(HLOOKUP($A143,'Z-scores'!$C$2:$SK$20,5,FALSE)&gt;3,HLOOKUP($A143,'Z-scores'!$C$2:$SK$20,5,FALSE)&lt;-3),"",'Total-corrected counts'!I143),"")</f>
        <v>0</v>
      </c>
      <c r="J143">
        <f>IFERROR(IF(OR(HLOOKUP($A143,'Z-scores'!$C$2:$SK$20,5,FALSE)&gt;3,HLOOKUP($A143,'Z-scores'!$C$2:$SK$20,5,FALSE)&lt;-3),"",'Total-corrected counts'!J143),"")</f>
        <v>0.89798528022528656</v>
      </c>
      <c r="K143">
        <f>IFERROR(IF(OR(HLOOKUP($A143,'Z-scores'!$C$2:$SK$20,5,FALSE)&gt;3,HLOOKUP($A143,'Z-scores'!$C$2:$SK$20,5,FALSE)&lt;-3),"",'Total-corrected counts'!K143),"")</f>
        <v>0</v>
      </c>
      <c r="L143">
        <f>IFERROR(IF(OR(HLOOKUP($A143,'Z-scores'!$C$2:$SK$20,5,FALSE)&gt;3,HLOOKUP($A143,'Z-scores'!$C$2:$SK$20,5,FALSE)&lt;-3),"",'Total-corrected counts'!L143),"")</f>
        <v>0.4137955361636948</v>
      </c>
      <c r="M143">
        <f>IFERROR(IF(OR(HLOOKUP($A143,'Z-scores'!$C$2:$SK$20,5,FALSE)&gt;3,HLOOKUP($A143,'Z-scores'!$C$2:$SK$20,5,FALSE)&lt;-3),"",'Total-corrected counts'!M143),"")</f>
        <v>0</v>
      </c>
      <c r="N143">
        <f>IFERROR(IF(OR(HLOOKUP($A143,'Z-scores'!$C$2:$SK$20,5,FALSE)&gt;3,HLOOKUP($A143,'Z-scores'!$C$2:$SK$20,5,FALSE)&lt;-3),"",'Total-corrected counts'!N143),"")</f>
        <v>0</v>
      </c>
      <c r="O143">
        <f>IFERROR(IF(OR(HLOOKUP($A143,'Z-scores'!$C$2:$SK$20,5,FALSE)&gt;3,HLOOKUP($A143,'Z-scores'!$C$2:$SK$20,5,FALSE)&lt;-3),"",'Total-corrected counts'!O143),"")</f>
        <v>0</v>
      </c>
      <c r="P143">
        <f>IFERROR(IF(OR(HLOOKUP($A143,'Z-scores'!$C$2:$SK$20,5,FALSE)&gt;3,HLOOKUP($A143,'Z-scores'!$C$2:$SK$20,5,FALSE)&lt;-3),"",'Total-corrected counts'!P143),"")</f>
        <v>0</v>
      </c>
      <c r="Q143">
        <f>IFERROR(IF(OR(HLOOKUP($A143,'Z-scores'!$C$2:$SK$20,5,FALSE)&gt;3,HLOOKUP($A143,'Z-scores'!$C$2:$SK$20,5,FALSE)&lt;-3),"",'Total-corrected counts'!Q143),"")</f>
        <v>0</v>
      </c>
      <c r="R143">
        <f>IFERROR(IF(OR(HLOOKUP($A143,'Z-scores'!$C$2:$SK$20,5,FALSE)&gt;3,HLOOKUP($A143,'Z-scores'!$C$2:$SK$20,5,FALSE)&lt;-3),"",'Total-corrected counts'!R143),"")</f>
        <v>0</v>
      </c>
      <c r="S143">
        <f>IFERROR(IF(OR(HLOOKUP($A143,'Z-scores'!$C$2:$SK$20,5,FALSE)&gt;3,HLOOKUP($A143,'Z-scores'!$C$2:$SK$20,5,FALSE)&lt;-3),"",'Total-corrected counts'!S143),"")</f>
        <v>0</v>
      </c>
      <c r="T143">
        <f>IFERROR(IF(OR(HLOOKUP($A143,'Z-scores'!$C$2:$SK$20,5,FALSE)&gt;3,HLOOKUP($A143,'Z-scores'!$C$2:$SK$20,5,FALSE)&lt;-3),"",'Total-corrected counts'!T143),"")</f>
        <v>0</v>
      </c>
      <c r="U143">
        <f t="shared" si="8"/>
        <v>1</v>
      </c>
      <c r="V143">
        <f>SUMIFS(Tabel132[Cluster],Tabel132[ID],'Total-corrected counts Z&lt;3'!A143)</f>
        <v>0</v>
      </c>
      <c r="W143">
        <f t="shared" si="9"/>
        <v>0.30121134042375231</v>
      </c>
      <c r="X143">
        <f t="shared" si="10"/>
        <v>0.13266433748793419</v>
      </c>
      <c r="Y143">
        <f t="shared" si="11"/>
        <v>0</v>
      </c>
    </row>
    <row r="144" spans="1:25" x14ac:dyDescent="0.25">
      <c r="A144">
        <v>146</v>
      </c>
      <c r="B144" t="s">
        <v>65</v>
      </c>
      <c r="C144">
        <v>89000</v>
      </c>
      <c r="D144">
        <v>1117</v>
      </c>
      <c r="E144">
        <f>IFERROR(IF(OR(HLOOKUP($A144,'Z-scores'!$C$2:$SK$20,5,FALSE)&gt;3,HLOOKUP($A144,'Z-scores'!$C$2:$SK$20,5,FALSE)&lt;-3),"",'Total-corrected counts'!E144),"")</f>
        <v>1.729010971045259</v>
      </c>
      <c r="F144">
        <f>IFERROR(IF(OR(HLOOKUP($A144,'Z-scores'!$C$2:$SK$20,5,FALSE)&gt;3,HLOOKUP($A144,'Z-scores'!$C$2:$SK$20,5,FALSE)&lt;-3),"",'Total-corrected counts'!F144),"")</f>
        <v>68.810252647374483</v>
      </c>
      <c r="G144">
        <f>IFERROR(IF(OR(HLOOKUP($A144,'Z-scores'!$C$2:$SK$20,5,FALSE)&gt;3,HLOOKUP($A144,'Z-scores'!$C$2:$SK$20,5,FALSE)&lt;-3),"",'Total-corrected counts'!G144),"")</f>
        <v>16.061918970370993</v>
      </c>
      <c r="H144">
        <f>IFERROR(IF(OR(HLOOKUP($A144,'Z-scores'!$C$2:$SK$20,5,FALSE)&gt;3,HLOOKUP($A144,'Z-scores'!$C$2:$SK$20,5,FALSE)&lt;-3),"",'Total-corrected counts'!H144),"")</f>
        <v>9.6504137614900232E-2</v>
      </c>
      <c r="I144">
        <f>IFERROR(IF(OR(HLOOKUP($A144,'Z-scores'!$C$2:$SK$20,5,FALSE)&gt;3,HLOOKUP($A144,'Z-scores'!$C$2:$SK$20,5,FALSE)&lt;-3),"",'Total-corrected counts'!I144),"")</f>
        <v>20.646797945562007</v>
      </c>
      <c r="J144">
        <f>IFERROR(IF(OR(HLOOKUP($A144,'Z-scores'!$C$2:$SK$20,5,FALSE)&gt;3,HLOOKUP($A144,'Z-scores'!$C$2:$SK$20,5,FALSE)&lt;-3),"",'Total-corrected counts'!J144),"")</f>
        <v>5.4058713869562247</v>
      </c>
      <c r="K144">
        <f>IFERROR(IF(OR(HLOOKUP($A144,'Z-scores'!$C$2:$SK$20,5,FALSE)&gt;3,HLOOKUP($A144,'Z-scores'!$C$2:$SK$20,5,FALSE)&lt;-3),"",'Total-corrected counts'!K144),"")</f>
        <v>1.5482463471062748</v>
      </c>
      <c r="L144">
        <f>IFERROR(IF(OR(HLOOKUP($A144,'Z-scores'!$C$2:$SK$20,5,FALSE)&gt;3,HLOOKUP($A144,'Z-scores'!$C$2:$SK$20,5,FALSE)&lt;-3),"",'Total-corrected counts'!L144),"")</f>
        <v>40.653715544738077</v>
      </c>
      <c r="M144">
        <f>IFERROR(IF(OR(HLOOKUP($A144,'Z-scores'!$C$2:$SK$20,5,FALSE)&gt;3,HLOOKUP($A144,'Z-scores'!$C$2:$SK$20,5,FALSE)&lt;-3),"",'Total-corrected counts'!M144),"")</f>
        <v>1.0485459736260851</v>
      </c>
      <c r="N144">
        <f>IFERROR(IF(OR(HLOOKUP($A144,'Z-scores'!$C$2:$SK$20,5,FALSE)&gt;3,HLOOKUP($A144,'Z-scores'!$C$2:$SK$20,5,FALSE)&lt;-3),"",'Total-corrected counts'!N144),"")</f>
        <v>10.944178418331029</v>
      </c>
      <c r="O144">
        <f>IFERROR(IF(OR(HLOOKUP($A144,'Z-scores'!$C$2:$SK$20,5,FALSE)&gt;3,HLOOKUP($A144,'Z-scores'!$C$2:$SK$20,5,FALSE)&lt;-3),"",'Total-corrected counts'!O144),"")</f>
        <v>103.57121067835232</v>
      </c>
      <c r="P144">
        <f>IFERROR(IF(OR(HLOOKUP($A144,'Z-scores'!$C$2:$SK$20,5,FALSE)&gt;3,HLOOKUP($A144,'Z-scores'!$C$2:$SK$20,5,FALSE)&lt;-3),"",'Total-corrected counts'!P144),"")</f>
        <v>5.2899915648770435</v>
      </c>
      <c r="Q144">
        <f>IFERROR(IF(OR(HLOOKUP($A144,'Z-scores'!$C$2:$SK$20,5,FALSE)&gt;3,HLOOKUP($A144,'Z-scores'!$C$2:$SK$20,5,FALSE)&lt;-3),"",'Total-corrected counts'!Q144),"")</f>
        <v>5.9423167980253231</v>
      </c>
      <c r="R144">
        <f>IFERROR(IF(OR(HLOOKUP($A144,'Z-scores'!$C$2:$SK$20,5,FALSE)&gt;3,HLOOKUP($A144,'Z-scores'!$C$2:$SK$20,5,FALSE)&lt;-3),"",'Total-corrected counts'!R144),"")</f>
        <v>53.88191684456978</v>
      </c>
      <c r="S144">
        <f>IFERROR(IF(OR(HLOOKUP($A144,'Z-scores'!$C$2:$SK$20,5,FALSE)&gt;3,HLOOKUP($A144,'Z-scores'!$C$2:$SK$20,5,FALSE)&lt;-3),"",'Total-corrected counts'!S144),"")</f>
        <v>70.337646749084897</v>
      </c>
      <c r="T144">
        <f>IFERROR(IF(OR(HLOOKUP($A144,'Z-scores'!$C$2:$SK$20,5,FALSE)&gt;3,HLOOKUP($A144,'Z-scores'!$C$2:$SK$20,5,FALSE)&lt;-3),"",'Total-corrected counts'!T144),"")</f>
        <v>0.32764661674151341</v>
      </c>
      <c r="U144">
        <f t="shared" si="8"/>
        <v>1</v>
      </c>
      <c r="V144">
        <f>SUMIFS(Tabel132[Cluster],Tabel132[ID],'Total-corrected counts Z&lt;3'!A144)</f>
        <v>95</v>
      </c>
      <c r="W144">
        <f t="shared" si="9"/>
        <v>0.17051458464968763</v>
      </c>
      <c r="X144">
        <f t="shared" si="10"/>
        <v>16.694504234272536</v>
      </c>
      <c r="Y144">
        <f t="shared" si="11"/>
        <v>39.891788208608482</v>
      </c>
    </row>
    <row r="145" spans="1:25" x14ac:dyDescent="0.25">
      <c r="A145">
        <v>147</v>
      </c>
      <c r="B145" t="s">
        <v>590</v>
      </c>
      <c r="C145">
        <v>88700</v>
      </c>
      <c r="D145">
        <v>1117</v>
      </c>
      <c r="E145">
        <f>IFERROR(IF(OR(HLOOKUP($A145,'Z-scores'!$C$2:$SK$20,5,FALSE)&gt;3,HLOOKUP($A145,'Z-scores'!$C$2:$SK$20,5,FALSE)&lt;-3),"",'Total-corrected counts'!E145),"")</f>
        <v>0</v>
      </c>
      <c r="F145">
        <f>IFERROR(IF(OR(HLOOKUP($A145,'Z-scores'!$C$2:$SK$20,5,FALSE)&gt;3,HLOOKUP($A145,'Z-scores'!$C$2:$SK$20,5,FALSE)&lt;-3),"",'Total-corrected counts'!F145),"")</f>
        <v>0</v>
      </c>
      <c r="G145">
        <f>IFERROR(IF(OR(HLOOKUP($A145,'Z-scores'!$C$2:$SK$20,5,FALSE)&gt;3,HLOOKUP($A145,'Z-scores'!$C$2:$SK$20,5,FALSE)&lt;-3),"",'Total-corrected counts'!G145),"")</f>
        <v>0</v>
      </c>
      <c r="H145">
        <f>IFERROR(IF(OR(HLOOKUP($A145,'Z-scores'!$C$2:$SK$20,5,FALSE)&gt;3,HLOOKUP($A145,'Z-scores'!$C$2:$SK$20,5,FALSE)&lt;-3),"",'Total-corrected counts'!H145),"")</f>
        <v>0</v>
      </c>
      <c r="I145">
        <f>IFERROR(IF(OR(HLOOKUP($A145,'Z-scores'!$C$2:$SK$20,5,FALSE)&gt;3,HLOOKUP($A145,'Z-scores'!$C$2:$SK$20,5,FALSE)&lt;-3),"",'Total-corrected counts'!I145),"")</f>
        <v>0</v>
      </c>
      <c r="J145">
        <f>IFERROR(IF(OR(HLOOKUP($A145,'Z-scores'!$C$2:$SK$20,5,FALSE)&gt;3,HLOOKUP($A145,'Z-scores'!$C$2:$SK$20,5,FALSE)&lt;-3),"",'Total-corrected counts'!J145),"")</f>
        <v>0</v>
      </c>
      <c r="K145">
        <f>IFERROR(IF(OR(HLOOKUP($A145,'Z-scores'!$C$2:$SK$20,5,FALSE)&gt;3,HLOOKUP($A145,'Z-scores'!$C$2:$SK$20,5,FALSE)&lt;-3),"",'Total-corrected counts'!K145),"")</f>
        <v>0</v>
      </c>
      <c r="L145">
        <f>IFERROR(IF(OR(HLOOKUP($A145,'Z-scores'!$C$2:$SK$20,5,FALSE)&gt;3,HLOOKUP($A145,'Z-scores'!$C$2:$SK$20,5,FALSE)&lt;-3),"",'Total-corrected counts'!L145),"")</f>
        <v>0.72583807163139913</v>
      </c>
      <c r="M145">
        <f>IFERROR(IF(OR(HLOOKUP($A145,'Z-scores'!$C$2:$SK$20,5,FALSE)&gt;3,HLOOKUP($A145,'Z-scores'!$C$2:$SK$20,5,FALSE)&lt;-3),"",'Total-corrected counts'!M145),"")</f>
        <v>0</v>
      </c>
      <c r="N145">
        <f>IFERROR(IF(OR(HLOOKUP($A145,'Z-scores'!$C$2:$SK$20,5,FALSE)&gt;3,HLOOKUP($A145,'Z-scores'!$C$2:$SK$20,5,FALSE)&lt;-3),"",'Total-corrected counts'!N145),"")</f>
        <v>0</v>
      </c>
      <c r="O145">
        <f>IFERROR(IF(OR(HLOOKUP($A145,'Z-scores'!$C$2:$SK$20,5,FALSE)&gt;3,HLOOKUP($A145,'Z-scores'!$C$2:$SK$20,5,FALSE)&lt;-3),"",'Total-corrected counts'!O145),"")</f>
        <v>0</v>
      </c>
      <c r="P145">
        <f>IFERROR(IF(OR(HLOOKUP($A145,'Z-scores'!$C$2:$SK$20,5,FALSE)&gt;3,HLOOKUP($A145,'Z-scores'!$C$2:$SK$20,5,FALSE)&lt;-3),"",'Total-corrected counts'!P145),"")</f>
        <v>0</v>
      </c>
      <c r="Q145">
        <f>IFERROR(IF(OR(HLOOKUP($A145,'Z-scores'!$C$2:$SK$20,5,FALSE)&gt;3,HLOOKUP($A145,'Z-scores'!$C$2:$SK$20,5,FALSE)&lt;-3),"",'Total-corrected counts'!Q145),"")</f>
        <v>0</v>
      </c>
      <c r="R145">
        <f>IFERROR(IF(OR(HLOOKUP($A145,'Z-scores'!$C$2:$SK$20,5,FALSE)&gt;3,HLOOKUP($A145,'Z-scores'!$C$2:$SK$20,5,FALSE)&lt;-3),"",'Total-corrected counts'!R145),"")</f>
        <v>0</v>
      </c>
      <c r="S145">
        <f>IFERROR(IF(OR(HLOOKUP($A145,'Z-scores'!$C$2:$SK$20,5,FALSE)&gt;3,HLOOKUP($A145,'Z-scores'!$C$2:$SK$20,5,FALSE)&lt;-3),"",'Total-corrected counts'!S145),"")</f>
        <v>0</v>
      </c>
      <c r="T145">
        <f>IFERROR(IF(OR(HLOOKUP($A145,'Z-scores'!$C$2:$SK$20,5,FALSE)&gt;3,HLOOKUP($A145,'Z-scores'!$C$2:$SK$20,5,FALSE)&lt;-3),"",'Total-corrected counts'!T145),"")</f>
        <v>0</v>
      </c>
      <c r="U145">
        <f t="shared" si="8"/>
        <v>1</v>
      </c>
      <c r="V145">
        <f>SUMIFS(Tabel132[Cluster],Tabel132[ID],'Total-corrected counts Z&lt;3'!A145)</f>
        <v>95</v>
      </c>
      <c r="W145">
        <f t="shared" si="9"/>
        <v>0.45768790507519963</v>
      </c>
      <c r="X145">
        <f t="shared" si="10"/>
        <v>7.2583807163139918E-2</v>
      </c>
      <c r="Y145">
        <f t="shared" si="11"/>
        <v>0</v>
      </c>
    </row>
    <row r="146" spans="1:25" x14ac:dyDescent="0.25">
      <c r="A146">
        <v>148</v>
      </c>
      <c r="B146" t="s">
        <v>66</v>
      </c>
      <c r="C146">
        <v>9400</v>
      </c>
      <c r="D146">
        <v>1057</v>
      </c>
      <c r="E146">
        <f>IFERROR(IF(OR(HLOOKUP($A146,'Z-scores'!$C$2:$SK$20,5,FALSE)&gt;3,HLOOKUP($A146,'Z-scores'!$C$2:$SK$20,5,FALSE)&lt;-3),"",'Total-corrected counts'!E146),"")</f>
        <v>1.8479114389681421</v>
      </c>
      <c r="F146">
        <f>IFERROR(IF(OR(HLOOKUP($A146,'Z-scores'!$C$2:$SK$20,5,FALSE)&gt;3,HLOOKUP($A146,'Z-scores'!$C$2:$SK$20,5,FALSE)&lt;-3),"",'Total-corrected counts'!F146),"")</f>
        <v>2.2758897808299254</v>
      </c>
      <c r="G146">
        <f>IFERROR(IF(OR(HLOOKUP($A146,'Z-scores'!$C$2:$SK$20,5,FALSE)&gt;3,HLOOKUP($A146,'Z-scores'!$C$2:$SK$20,5,FALSE)&lt;-3),"",'Total-corrected counts'!G146),"")</f>
        <v>1.8744690863847591</v>
      </c>
      <c r="H146">
        <f>IFERROR(IF(OR(HLOOKUP($A146,'Z-scores'!$C$2:$SK$20,5,FALSE)&gt;3,HLOOKUP($A146,'Z-scores'!$C$2:$SK$20,5,FALSE)&lt;-3),"",'Total-corrected counts'!H146),"")</f>
        <v>3.6912832637699338</v>
      </c>
      <c r="I146">
        <f>IFERROR(IF(OR(HLOOKUP($A146,'Z-scores'!$C$2:$SK$20,5,FALSE)&gt;3,HLOOKUP($A146,'Z-scores'!$C$2:$SK$20,5,FALSE)&lt;-3),"",'Total-corrected counts'!I146),"")</f>
        <v>2.6504883707712472</v>
      </c>
      <c r="J146">
        <f>IFERROR(IF(OR(HLOOKUP($A146,'Z-scores'!$C$2:$SK$20,5,FALSE)&gt;3,HLOOKUP($A146,'Z-scores'!$C$2:$SK$20,5,FALSE)&lt;-3),"",'Total-corrected counts'!J146),"")</f>
        <v>4.3761815989645632</v>
      </c>
      <c r="K146">
        <f>IFERROR(IF(OR(HLOOKUP($A146,'Z-scores'!$C$2:$SK$20,5,FALSE)&gt;3,HLOOKUP($A146,'Z-scores'!$C$2:$SK$20,5,FALSE)&lt;-3),"",'Total-corrected counts'!K146),"")</f>
        <v>4.2048963290727235</v>
      </c>
      <c r="L146">
        <f>IFERROR(IF(OR(HLOOKUP($A146,'Z-scores'!$C$2:$SK$20,5,FALSE)&gt;3,HLOOKUP($A146,'Z-scores'!$C$2:$SK$20,5,FALSE)&lt;-3),"",'Total-corrected counts'!L146),"")</f>
        <v>2.4759896836024362</v>
      </c>
      <c r="M146">
        <f>IFERROR(IF(OR(HLOOKUP($A146,'Z-scores'!$C$2:$SK$20,5,FALSE)&gt;3,HLOOKUP($A146,'Z-scores'!$C$2:$SK$20,5,FALSE)&lt;-3),"",'Total-corrected counts'!M146),"")</f>
        <v>4.6204220951653507</v>
      </c>
      <c r="N146">
        <f>IFERROR(IF(OR(HLOOKUP($A146,'Z-scores'!$C$2:$SK$20,5,FALSE)&gt;3,HLOOKUP($A146,'Z-scores'!$C$2:$SK$20,5,FALSE)&lt;-3),"",'Total-corrected counts'!N146),"")</f>
        <v>3.2221041045372871</v>
      </c>
      <c r="O146">
        <f>IFERROR(IF(OR(HLOOKUP($A146,'Z-scores'!$C$2:$SK$20,5,FALSE)&gt;3,HLOOKUP($A146,'Z-scores'!$C$2:$SK$20,5,FALSE)&lt;-3),"",'Total-corrected counts'!O146),"")</f>
        <v>2.8515572155008</v>
      </c>
      <c r="P146">
        <f>IFERROR(IF(OR(HLOOKUP($A146,'Z-scores'!$C$2:$SK$20,5,FALSE)&gt;3,HLOOKUP($A146,'Z-scores'!$C$2:$SK$20,5,FALSE)&lt;-3),"",'Total-corrected counts'!P146),"")</f>
        <v>1.7965070130955907</v>
      </c>
      <c r="Q146">
        <f>IFERROR(IF(OR(HLOOKUP($A146,'Z-scores'!$C$2:$SK$20,5,FALSE)&gt;3,HLOOKUP($A146,'Z-scores'!$C$2:$SK$20,5,FALSE)&lt;-3),"",'Total-corrected counts'!Q146),"")</f>
        <v>3.2593309527630532</v>
      </c>
      <c r="R146">
        <f>IFERROR(IF(OR(HLOOKUP($A146,'Z-scores'!$C$2:$SK$20,5,FALSE)&gt;3,HLOOKUP($A146,'Z-scores'!$C$2:$SK$20,5,FALSE)&lt;-3),"",'Total-corrected counts'!R146),"")</f>
        <v>5.3049961971445461</v>
      </c>
      <c r="S146">
        <f>IFERROR(IF(OR(HLOOKUP($A146,'Z-scores'!$C$2:$SK$20,5,FALSE)&gt;3,HLOOKUP($A146,'Z-scores'!$C$2:$SK$20,5,FALSE)&lt;-3),"",'Total-corrected counts'!S146),"")</f>
        <v>2.7346923754172101</v>
      </c>
      <c r="T146">
        <f>IFERROR(IF(OR(HLOOKUP($A146,'Z-scores'!$C$2:$SK$20,5,FALSE)&gt;3,HLOOKUP($A146,'Z-scores'!$C$2:$SK$20,5,FALSE)&lt;-3),"",'Total-corrected counts'!T146),"")</f>
        <v>3.9863671703550803</v>
      </c>
      <c r="U146">
        <f t="shared" si="8"/>
        <v>1</v>
      </c>
      <c r="V146">
        <f>SUMIFS(Tabel132[Cluster],Tabel132[ID],'Total-corrected counts Z&lt;3'!A146)</f>
        <v>12</v>
      </c>
      <c r="W146">
        <f t="shared" si="9"/>
        <v>0.73367435581931417</v>
      </c>
      <c r="X146">
        <f t="shared" si="10"/>
        <v>3.1239635752066368</v>
      </c>
      <c r="Y146">
        <f t="shared" si="11"/>
        <v>3.3222418207127138</v>
      </c>
    </row>
    <row r="147" spans="1:25" x14ac:dyDescent="0.25">
      <c r="A147">
        <v>149</v>
      </c>
      <c r="B147" t="s">
        <v>591</v>
      </c>
      <c r="C147">
        <v>68000</v>
      </c>
      <c r="D147">
        <v>571</v>
      </c>
      <c r="E147">
        <f>IFERROR(IF(OR(HLOOKUP($A147,'Z-scores'!$C$2:$SK$20,5,FALSE)&gt;3,HLOOKUP($A147,'Z-scores'!$C$2:$SK$20,5,FALSE)&lt;-3),"",'Total-corrected counts'!E147),"")</f>
        <v>0.5746855949606019</v>
      </c>
      <c r="F147">
        <f>IFERROR(IF(OR(HLOOKUP($A147,'Z-scores'!$C$2:$SK$20,5,FALSE)&gt;3,HLOOKUP($A147,'Z-scores'!$C$2:$SK$20,5,FALSE)&lt;-3),"",'Total-corrected counts'!F147),"")</f>
        <v>0.51467217035365531</v>
      </c>
      <c r="G147">
        <f>IFERROR(IF(OR(HLOOKUP($A147,'Z-scores'!$C$2:$SK$20,5,FALSE)&gt;3,HLOOKUP($A147,'Z-scores'!$C$2:$SK$20,5,FALSE)&lt;-3),"",'Total-corrected counts'!G147),"")</f>
        <v>0.34216499195912264</v>
      </c>
      <c r="H147">
        <f>IFERROR(IF(OR(HLOOKUP($A147,'Z-scores'!$C$2:$SK$20,5,FALSE)&gt;3,HLOOKUP($A147,'Z-scores'!$C$2:$SK$20,5,FALSE)&lt;-3),"",'Total-corrected counts'!H147),"")</f>
        <v>3.0157543004656326E-2</v>
      </c>
      <c r="I147">
        <f>IFERROR(IF(OR(HLOOKUP($A147,'Z-scores'!$C$2:$SK$20,5,FALSE)&gt;3,HLOOKUP($A147,'Z-scores'!$C$2:$SK$20,5,FALSE)&lt;-3),"",'Total-corrected counts'!I147),"")</f>
        <v>2.8136819222624704E-2</v>
      </c>
      <c r="J147">
        <f>IFERROR(IF(OR(HLOOKUP($A147,'Z-scores'!$C$2:$SK$20,5,FALSE)&gt;3,HLOOKUP($A147,'Z-scores'!$C$2:$SK$20,5,FALSE)&lt;-3),"",'Total-corrected counts'!J147),"")</f>
        <v>0</v>
      </c>
      <c r="K147">
        <f>IFERROR(IF(OR(HLOOKUP($A147,'Z-scores'!$C$2:$SK$20,5,FALSE)&gt;3,HLOOKUP($A147,'Z-scores'!$C$2:$SK$20,5,FALSE)&lt;-3),"",'Total-corrected counts'!K147),"")</f>
        <v>0</v>
      </c>
      <c r="L147">
        <f>IFERROR(IF(OR(HLOOKUP($A147,'Z-scores'!$C$2:$SK$20,5,FALSE)&gt;3,HLOOKUP($A147,'Z-scores'!$C$2:$SK$20,5,FALSE)&lt;-3),"",'Total-corrected counts'!L147),"")</f>
        <v>6.1051800417594317E-2</v>
      </c>
      <c r="M147">
        <f>IFERROR(IF(OR(HLOOKUP($A147,'Z-scores'!$C$2:$SK$20,5,FALSE)&gt;3,HLOOKUP($A147,'Z-scores'!$C$2:$SK$20,5,FALSE)&lt;-3),"",'Total-corrected counts'!M147),"")</f>
        <v>0.31541626848914756</v>
      </c>
      <c r="N147">
        <f>IFERROR(IF(OR(HLOOKUP($A147,'Z-scores'!$C$2:$SK$20,5,FALSE)&gt;3,HLOOKUP($A147,'Z-scores'!$C$2:$SK$20,5,FALSE)&lt;-3),"",'Total-corrected counts'!N147),"")</f>
        <v>0.45470082253810862</v>
      </c>
      <c r="O147">
        <f>IFERROR(IF(OR(HLOOKUP($A147,'Z-scores'!$C$2:$SK$20,5,FALSE)&gt;3,HLOOKUP($A147,'Z-scores'!$C$2:$SK$20,5,FALSE)&lt;-3),"",'Total-corrected counts'!O147),"")</f>
        <v>1.326305681628279E-2</v>
      </c>
      <c r="P147">
        <f>IFERROR(IF(OR(HLOOKUP($A147,'Z-scores'!$C$2:$SK$20,5,FALSE)&gt;3,HLOOKUP($A147,'Z-scores'!$C$2:$SK$20,5,FALSE)&lt;-3),"",'Total-corrected counts'!P147),"")</f>
        <v>0.11445889557118721</v>
      </c>
      <c r="Q147">
        <f>IFERROR(IF(OR(HLOOKUP($A147,'Z-scores'!$C$2:$SK$20,5,FALSE)&gt;3,HLOOKUP($A147,'Z-scores'!$C$2:$SK$20,5,FALSE)&lt;-3),"",'Total-corrected counts'!Q147),"")</f>
        <v>7.4527384590618598E-2</v>
      </c>
      <c r="R147">
        <f>IFERROR(IF(OR(HLOOKUP($A147,'Z-scores'!$C$2:$SK$20,5,FALSE)&gt;3,HLOOKUP($A147,'Z-scores'!$C$2:$SK$20,5,FALSE)&lt;-3),"",'Total-corrected counts'!R147),"")</f>
        <v>0.22596305195969024</v>
      </c>
      <c r="S147">
        <f>IFERROR(IF(OR(HLOOKUP($A147,'Z-scores'!$C$2:$SK$20,5,FALSE)&gt;3,HLOOKUP($A147,'Z-scores'!$C$2:$SK$20,5,FALSE)&lt;-3),"",'Total-corrected counts'!S147),"")</f>
        <v>3.9633222832133483E-2</v>
      </c>
      <c r="T147">
        <f>IFERROR(IF(OR(HLOOKUP($A147,'Z-scores'!$C$2:$SK$20,5,FALSE)&gt;3,HLOOKUP($A147,'Z-scores'!$C$2:$SK$20,5,FALSE)&lt;-3),"",'Total-corrected counts'!T147),"")</f>
        <v>0</v>
      </c>
      <c r="U147">
        <f t="shared" si="8"/>
        <v>1</v>
      </c>
      <c r="V147">
        <f>SUMIFS(Tabel132[Cluster],Tabel132[ID],'Total-corrected counts Z&lt;3'!A147)</f>
        <v>80</v>
      </c>
      <c r="W147">
        <f t="shared" si="9"/>
        <v>0.14383778168771802</v>
      </c>
      <c r="X147">
        <f t="shared" si="10"/>
        <v>0.23209860109455116</v>
      </c>
      <c r="Y147">
        <f t="shared" si="11"/>
        <v>7.797426862831873E-2</v>
      </c>
    </row>
    <row r="148" spans="1:25" x14ac:dyDescent="0.25">
      <c r="A148">
        <v>150</v>
      </c>
      <c r="B148" t="s">
        <v>592</v>
      </c>
      <c r="C148">
        <v>114200</v>
      </c>
      <c r="D148">
        <v>824</v>
      </c>
      <c r="E148" t="str">
        <f>IFERROR(IF(OR(HLOOKUP($A148,'Z-scores'!$C$2:$SK$20,5,FALSE)&gt;3,HLOOKUP($A148,'Z-scores'!$C$2:$SK$20,5,FALSE)&lt;-3),"",'Total-corrected counts'!E148),"")</f>
        <v/>
      </c>
      <c r="F148" t="str">
        <f>IFERROR(IF(OR(HLOOKUP($A148,'Z-scores'!$C$2:$SK$20,5,FALSE)&gt;3,HLOOKUP($A148,'Z-scores'!$C$2:$SK$20,5,FALSE)&lt;-3),"",'Total-corrected counts'!F148),"")</f>
        <v/>
      </c>
      <c r="G148" t="str">
        <f>IFERROR(IF(OR(HLOOKUP($A148,'Z-scores'!$C$2:$SK$20,5,FALSE)&gt;3,HLOOKUP($A148,'Z-scores'!$C$2:$SK$20,5,FALSE)&lt;-3),"",'Total-corrected counts'!G148),"")</f>
        <v/>
      </c>
      <c r="H148" t="str">
        <f>IFERROR(IF(OR(HLOOKUP($A148,'Z-scores'!$C$2:$SK$20,5,FALSE)&gt;3,HLOOKUP($A148,'Z-scores'!$C$2:$SK$20,5,FALSE)&lt;-3),"",'Total-corrected counts'!H148),"")</f>
        <v/>
      </c>
      <c r="I148" t="str">
        <f>IFERROR(IF(OR(HLOOKUP($A148,'Z-scores'!$C$2:$SK$20,5,FALSE)&gt;3,HLOOKUP($A148,'Z-scores'!$C$2:$SK$20,5,FALSE)&lt;-3),"",'Total-corrected counts'!I148),"")</f>
        <v/>
      </c>
      <c r="J148" t="str">
        <f>IFERROR(IF(OR(HLOOKUP($A148,'Z-scores'!$C$2:$SK$20,5,FALSE)&gt;3,HLOOKUP($A148,'Z-scores'!$C$2:$SK$20,5,FALSE)&lt;-3),"",'Total-corrected counts'!J148),"")</f>
        <v/>
      </c>
      <c r="K148" t="str">
        <f>IFERROR(IF(OR(HLOOKUP($A148,'Z-scores'!$C$2:$SK$20,5,FALSE)&gt;3,HLOOKUP($A148,'Z-scores'!$C$2:$SK$20,5,FALSE)&lt;-3),"",'Total-corrected counts'!K148),"")</f>
        <v/>
      </c>
      <c r="L148" t="str">
        <f>IFERROR(IF(OR(HLOOKUP($A148,'Z-scores'!$C$2:$SK$20,5,FALSE)&gt;3,HLOOKUP($A148,'Z-scores'!$C$2:$SK$20,5,FALSE)&lt;-3),"",'Total-corrected counts'!L148),"")</f>
        <v/>
      </c>
      <c r="M148" t="str">
        <f>IFERROR(IF(OR(HLOOKUP($A148,'Z-scores'!$C$2:$SK$20,5,FALSE)&gt;3,HLOOKUP($A148,'Z-scores'!$C$2:$SK$20,5,FALSE)&lt;-3),"",'Total-corrected counts'!M148),"")</f>
        <v/>
      </c>
      <c r="N148" t="str">
        <f>IFERROR(IF(OR(HLOOKUP($A148,'Z-scores'!$C$2:$SK$20,5,FALSE)&gt;3,HLOOKUP($A148,'Z-scores'!$C$2:$SK$20,5,FALSE)&lt;-3),"",'Total-corrected counts'!N148),"")</f>
        <v/>
      </c>
      <c r="O148" t="str">
        <f>IFERROR(IF(OR(HLOOKUP($A148,'Z-scores'!$C$2:$SK$20,5,FALSE)&gt;3,HLOOKUP($A148,'Z-scores'!$C$2:$SK$20,5,FALSE)&lt;-3),"",'Total-corrected counts'!O148),"")</f>
        <v/>
      </c>
      <c r="P148" t="str">
        <f>IFERROR(IF(OR(HLOOKUP($A148,'Z-scores'!$C$2:$SK$20,5,FALSE)&gt;3,HLOOKUP($A148,'Z-scores'!$C$2:$SK$20,5,FALSE)&lt;-3),"",'Total-corrected counts'!P148),"")</f>
        <v/>
      </c>
      <c r="Q148" t="str">
        <f>IFERROR(IF(OR(HLOOKUP($A148,'Z-scores'!$C$2:$SK$20,5,FALSE)&gt;3,HLOOKUP($A148,'Z-scores'!$C$2:$SK$20,5,FALSE)&lt;-3),"",'Total-corrected counts'!Q148),"")</f>
        <v/>
      </c>
      <c r="R148" t="str">
        <f>IFERROR(IF(OR(HLOOKUP($A148,'Z-scores'!$C$2:$SK$20,5,FALSE)&gt;3,HLOOKUP($A148,'Z-scores'!$C$2:$SK$20,5,FALSE)&lt;-3),"",'Total-corrected counts'!R148),"")</f>
        <v/>
      </c>
      <c r="S148" t="str">
        <f>IFERROR(IF(OR(HLOOKUP($A148,'Z-scores'!$C$2:$SK$20,5,FALSE)&gt;3,HLOOKUP($A148,'Z-scores'!$C$2:$SK$20,5,FALSE)&lt;-3),"",'Total-corrected counts'!S148),"")</f>
        <v/>
      </c>
      <c r="T148" t="str">
        <f>IFERROR(IF(OR(HLOOKUP($A148,'Z-scores'!$C$2:$SK$20,5,FALSE)&gt;3,HLOOKUP($A148,'Z-scores'!$C$2:$SK$20,5,FALSE)&lt;-3),"",'Total-corrected counts'!T148),"")</f>
        <v/>
      </c>
      <c r="U148">
        <f t="shared" si="8"/>
        <v>0</v>
      </c>
      <c r="V148">
        <f>SUMIFS(Tabel132[Cluster],Tabel132[ID],'Total-corrected counts Z&lt;3'!A148)</f>
        <v>0</v>
      </c>
      <c r="W148" t="str">
        <f t="shared" si="9"/>
        <v/>
      </c>
      <c r="X148" t="str">
        <f t="shared" si="10"/>
        <v/>
      </c>
      <c r="Y148" t="str">
        <f t="shared" si="11"/>
        <v/>
      </c>
    </row>
    <row r="149" spans="1:25" x14ac:dyDescent="0.25">
      <c r="A149">
        <v>151</v>
      </c>
      <c r="B149" t="s">
        <v>593</v>
      </c>
      <c r="C149">
        <v>30600</v>
      </c>
      <c r="D149">
        <v>698</v>
      </c>
      <c r="E149" t="str">
        <f>IFERROR(IF(OR(HLOOKUP($A149,'Z-scores'!$C$2:$SK$20,5,FALSE)&gt;3,HLOOKUP($A149,'Z-scores'!$C$2:$SK$20,5,FALSE)&lt;-3),"",'Total-corrected counts'!E149),"")</f>
        <v/>
      </c>
      <c r="F149" t="str">
        <f>IFERROR(IF(OR(HLOOKUP($A149,'Z-scores'!$C$2:$SK$20,5,FALSE)&gt;3,HLOOKUP($A149,'Z-scores'!$C$2:$SK$20,5,FALSE)&lt;-3),"",'Total-corrected counts'!F149),"")</f>
        <v/>
      </c>
      <c r="G149" t="str">
        <f>IFERROR(IF(OR(HLOOKUP($A149,'Z-scores'!$C$2:$SK$20,5,FALSE)&gt;3,HLOOKUP($A149,'Z-scores'!$C$2:$SK$20,5,FALSE)&lt;-3),"",'Total-corrected counts'!G149),"")</f>
        <v/>
      </c>
      <c r="H149" t="str">
        <f>IFERROR(IF(OR(HLOOKUP($A149,'Z-scores'!$C$2:$SK$20,5,FALSE)&gt;3,HLOOKUP($A149,'Z-scores'!$C$2:$SK$20,5,FALSE)&lt;-3),"",'Total-corrected counts'!H149),"")</f>
        <v/>
      </c>
      <c r="I149" t="str">
        <f>IFERROR(IF(OR(HLOOKUP($A149,'Z-scores'!$C$2:$SK$20,5,FALSE)&gt;3,HLOOKUP($A149,'Z-scores'!$C$2:$SK$20,5,FALSE)&lt;-3),"",'Total-corrected counts'!I149),"")</f>
        <v/>
      </c>
      <c r="J149" t="str">
        <f>IFERROR(IF(OR(HLOOKUP($A149,'Z-scores'!$C$2:$SK$20,5,FALSE)&gt;3,HLOOKUP($A149,'Z-scores'!$C$2:$SK$20,5,FALSE)&lt;-3),"",'Total-corrected counts'!J149),"")</f>
        <v/>
      </c>
      <c r="K149" t="str">
        <f>IFERROR(IF(OR(HLOOKUP($A149,'Z-scores'!$C$2:$SK$20,5,FALSE)&gt;3,HLOOKUP($A149,'Z-scores'!$C$2:$SK$20,5,FALSE)&lt;-3),"",'Total-corrected counts'!K149),"")</f>
        <v/>
      </c>
      <c r="L149" t="str">
        <f>IFERROR(IF(OR(HLOOKUP($A149,'Z-scores'!$C$2:$SK$20,5,FALSE)&gt;3,HLOOKUP($A149,'Z-scores'!$C$2:$SK$20,5,FALSE)&lt;-3),"",'Total-corrected counts'!L149),"")</f>
        <v/>
      </c>
      <c r="M149" t="str">
        <f>IFERROR(IF(OR(HLOOKUP($A149,'Z-scores'!$C$2:$SK$20,5,FALSE)&gt;3,HLOOKUP($A149,'Z-scores'!$C$2:$SK$20,5,FALSE)&lt;-3),"",'Total-corrected counts'!M149),"")</f>
        <v/>
      </c>
      <c r="N149" t="str">
        <f>IFERROR(IF(OR(HLOOKUP($A149,'Z-scores'!$C$2:$SK$20,5,FALSE)&gt;3,HLOOKUP($A149,'Z-scores'!$C$2:$SK$20,5,FALSE)&lt;-3),"",'Total-corrected counts'!N149),"")</f>
        <v/>
      </c>
      <c r="O149" t="str">
        <f>IFERROR(IF(OR(HLOOKUP($A149,'Z-scores'!$C$2:$SK$20,5,FALSE)&gt;3,HLOOKUP($A149,'Z-scores'!$C$2:$SK$20,5,FALSE)&lt;-3),"",'Total-corrected counts'!O149),"")</f>
        <v/>
      </c>
      <c r="P149" t="str">
        <f>IFERROR(IF(OR(HLOOKUP($A149,'Z-scores'!$C$2:$SK$20,5,FALSE)&gt;3,HLOOKUP($A149,'Z-scores'!$C$2:$SK$20,5,FALSE)&lt;-3),"",'Total-corrected counts'!P149),"")</f>
        <v/>
      </c>
      <c r="Q149" t="str">
        <f>IFERROR(IF(OR(HLOOKUP($A149,'Z-scores'!$C$2:$SK$20,5,FALSE)&gt;3,HLOOKUP($A149,'Z-scores'!$C$2:$SK$20,5,FALSE)&lt;-3),"",'Total-corrected counts'!Q149),"")</f>
        <v/>
      </c>
      <c r="R149" t="str">
        <f>IFERROR(IF(OR(HLOOKUP($A149,'Z-scores'!$C$2:$SK$20,5,FALSE)&gt;3,HLOOKUP($A149,'Z-scores'!$C$2:$SK$20,5,FALSE)&lt;-3),"",'Total-corrected counts'!R149),"")</f>
        <v/>
      </c>
      <c r="S149" t="str">
        <f>IFERROR(IF(OR(HLOOKUP($A149,'Z-scores'!$C$2:$SK$20,5,FALSE)&gt;3,HLOOKUP($A149,'Z-scores'!$C$2:$SK$20,5,FALSE)&lt;-3),"",'Total-corrected counts'!S149),"")</f>
        <v/>
      </c>
      <c r="T149" t="str">
        <f>IFERROR(IF(OR(HLOOKUP($A149,'Z-scores'!$C$2:$SK$20,5,FALSE)&gt;3,HLOOKUP($A149,'Z-scores'!$C$2:$SK$20,5,FALSE)&lt;-3),"",'Total-corrected counts'!T149),"")</f>
        <v/>
      </c>
      <c r="U149">
        <f t="shared" si="8"/>
        <v>0</v>
      </c>
      <c r="V149">
        <f>SUMIFS(Tabel132[Cluster],Tabel132[ID],'Total-corrected counts Z&lt;3'!A149)</f>
        <v>40</v>
      </c>
      <c r="W149" t="str">
        <f t="shared" si="9"/>
        <v/>
      </c>
      <c r="X149" t="str">
        <f t="shared" si="10"/>
        <v/>
      </c>
      <c r="Y149" t="str">
        <f t="shared" si="11"/>
        <v/>
      </c>
    </row>
    <row r="150" spans="1:25" x14ac:dyDescent="0.25">
      <c r="A150">
        <v>152</v>
      </c>
      <c r="B150" t="s">
        <v>594</v>
      </c>
      <c r="C150">
        <v>33700</v>
      </c>
      <c r="D150">
        <v>961</v>
      </c>
      <c r="E150" t="str">
        <f>IFERROR(IF(OR(HLOOKUP($A150,'Z-scores'!$C$2:$SK$20,5,FALSE)&gt;3,HLOOKUP($A150,'Z-scores'!$C$2:$SK$20,5,FALSE)&lt;-3),"",'Total-corrected counts'!E150),"")</f>
        <v/>
      </c>
      <c r="F150" t="str">
        <f>IFERROR(IF(OR(HLOOKUP($A150,'Z-scores'!$C$2:$SK$20,5,FALSE)&gt;3,HLOOKUP($A150,'Z-scores'!$C$2:$SK$20,5,FALSE)&lt;-3),"",'Total-corrected counts'!F150),"")</f>
        <v/>
      </c>
      <c r="G150" t="str">
        <f>IFERROR(IF(OR(HLOOKUP($A150,'Z-scores'!$C$2:$SK$20,5,FALSE)&gt;3,HLOOKUP($A150,'Z-scores'!$C$2:$SK$20,5,FALSE)&lt;-3),"",'Total-corrected counts'!G150),"")</f>
        <v/>
      </c>
      <c r="H150" t="str">
        <f>IFERROR(IF(OR(HLOOKUP($A150,'Z-scores'!$C$2:$SK$20,5,FALSE)&gt;3,HLOOKUP($A150,'Z-scores'!$C$2:$SK$20,5,FALSE)&lt;-3),"",'Total-corrected counts'!H150),"")</f>
        <v/>
      </c>
      <c r="I150" t="str">
        <f>IFERROR(IF(OR(HLOOKUP($A150,'Z-scores'!$C$2:$SK$20,5,FALSE)&gt;3,HLOOKUP($A150,'Z-scores'!$C$2:$SK$20,5,FALSE)&lt;-3),"",'Total-corrected counts'!I150),"")</f>
        <v/>
      </c>
      <c r="J150" t="str">
        <f>IFERROR(IF(OR(HLOOKUP($A150,'Z-scores'!$C$2:$SK$20,5,FALSE)&gt;3,HLOOKUP($A150,'Z-scores'!$C$2:$SK$20,5,FALSE)&lt;-3),"",'Total-corrected counts'!J150),"")</f>
        <v/>
      </c>
      <c r="K150" t="str">
        <f>IFERROR(IF(OR(HLOOKUP($A150,'Z-scores'!$C$2:$SK$20,5,FALSE)&gt;3,HLOOKUP($A150,'Z-scores'!$C$2:$SK$20,5,FALSE)&lt;-3),"",'Total-corrected counts'!K150),"")</f>
        <v/>
      </c>
      <c r="L150" t="str">
        <f>IFERROR(IF(OR(HLOOKUP($A150,'Z-scores'!$C$2:$SK$20,5,FALSE)&gt;3,HLOOKUP($A150,'Z-scores'!$C$2:$SK$20,5,FALSE)&lt;-3),"",'Total-corrected counts'!L150),"")</f>
        <v/>
      </c>
      <c r="M150" t="str">
        <f>IFERROR(IF(OR(HLOOKUP($A150,'Z-scores'!$C$2:$SK$20,5,FALSE)&gt;3,HLOOKUP($A150,'Z-scores'!$C$2:$SK$20,5,FALSE)&lt;-3),"",'Total-corrected counts'!M150),"")</f>
        <v/>
      </c>
      <c r="N150" t="str">
        <f>IFERROR(IF(OR(HLOOKUP($A150,'Z-scores'!$C$2:$SK$20,5,FALSE)&gt;3,HLOOKUP($A150,'Z-scores'!$C$2:$SK$20,5,FALSE)&lt;-3),"",'Total-corrected counts'!N150),"")</f>
        <v/>
      </c>
      <c r="O150" t="str">
        <f>IFERROR(IF(OR(HLOOKUP($A150,'Z-scores'!$C$2:$SK$20,5,FALSE)&gt;3,HLOOKUP($A150,'Z-scores'!$C$2:$SK$20,5,FALSE)&lt;-3),"",'Total-corrected counts'!O150),"")</f>
        <v/>
      </c>
      <c r="P150" t="str">
        <f>IFERROR(IF(OR(HLOOKUP($A150,'Z-scores'!$C$2:$SK$20,5,FALSE)&gt;3,HLOOKUP($A150,'Z-scores'!$C$2:$SK$20,5,FALSE)&lt;-3),"",'Total-corrected counts'!P150),"")</f>
        <v/>
      </c>
      <c r="Q150" t="str">
        <f>IFERROR(IF(OR(HLOOKUP($A150,'Z-scores'!$C$2:$SK$20,5,FALSE)&gt;3,HLOOKUP($A150,'Z-scores'!$C$2:$SK$20,5,FALSE)&lt;-3),"",'Total-corrected counts'!Q150),"")</f>
        <v/>
      </c>
      <c r="R150" t="str">
        <f>IFERROR(IF(OR(HLOOKUP($A150,'Z-scores'!$C$2:$SK$20,5,FALSE)&gt;3,HLOOKUP($A150,'Z-scores'!$C$2:$SK$20,5,FALSE)&lt;-3),"",'Total-corrected counts'!R150),"")</f>
        <v/>
      </c>
      <c r="S150" t="str">
        <f>IFERROR(IF(OR(HLOOKUP($A150,'Z-scores'!$C$2:$SK$20,5,FALSE)&gt;3,HLOOKUP($A150,'Z-scores'!$C$2:$SK$20,5,FALSE)&lt;-3),"",'Total-corrected counts'!S150),"")</f>
        <v/>
      </c>
      <c r="T150" t="str">
        <f>IFERROR(IF(OR(HLOOKUP($A150,'Z-scores'!$C$2:$SK$20,5,FALSE)&gt;3,HLOOKUP($A150,'Z-scores'!$C$2:$SK$20,5,FALSE)&lt;-3),"",'Total-corrected counts'!T150),"")</f>
        <v/>
      </c>
      <c r="U150">
        <f t="shared" si="8"/>
        <v>0</v>
      </c>
      <c r="V150">
        <f>SUMIFS(Tabel132[Cluster],Tabel132[ID],'Total-corrected counts Z&lt;3'!A150)</f>
        <v>43</v>
      </c>
      <c r="W150" t="str">
        <f t="shared" si="9"/>
        <v/>
      </c>
      <c r="X150" t="str">
        <f t="shared" si="10"/>
        <v/>
      </c>
      <c r="Y150" t="str">
        <f t="shared" si="11"/>
        <v/>
      </c>
    </row>
    <row r="151" spans="1:25" x14ac:dyDescent="0.25">
      <c r="A151">
        <v>153</v>
      </c>
      <c r="B151" t="s">
        <v>595</v>
      </c>
      <c r="C151">
        <v>116800</v>
      </c>
      <c r="D151">
        <v>145</v>
      </c>
      <c r="E151">
        <f>IFERROR(IF(OR(HLOOKUP($A151,'Z-scores'!$C$2:$SK$20,5,FALSE)&gt;3,HLOOKUP($A151,'Z-scores'!$C$2:$SK$20,5,FALSE)&lt;-3),"",'Total-corrected counts'!E151),"")</f>
        <v>0</v>
      </c>
      <c r="F151">
        <f>IFERROR(IF(OR(HLOOKUP($A151,'Z-scores'!$C$2:$SK$20,5,FALSE)&gt;3,HLOOKUP($A151,'Z-scores'!$C$2:$SK$20,5,FALSE)&lt;-3),"",'Total-corrected counts'!F151),"")</f>
        <v>0</v>
      </c>
      <c r="G151">
        <f>IFERROR(IF(OR(HLOOKUP($A151,'Z-scores'!$C$2:$SK$20,5,FALSE)&gt;3,HLOOKUP($A151,'Z-scores'!$C$2:$SK$20,5,FALSE)&lt;-3),"",'Total-corrected counts'!G151),"")</f>
        <v>0</v>
      </c>
      <c r="H151">
        <f>IFERROR(IF(OR(HLOOKUP($A151,'Z-scores'!$C$2:$SK$20,5,FALSE)&gt;3,HLOOKUP($A151,'Z-scores'!$C$2:$SK$20,5,FALSE)&lt;-3),"",'Total-corrected counts'!H151),"")</f>
        <v>0</v>
      </c>
      <c r="I151">
        <f>IFERROR(IF(OR(HLOOKUP($A151,'Z-scores'!$C$2:$SK$20,5,FALSE)&gt;3,HLOOKUP($A151,'Z-scores'!$C$2:$SK$20,5,FALSE)&lt;-3),"",'Total-corrected counts'!I151),"")</f>
        <v>0</v>
      </c>
      <c r="J151">
        <f>IFERROR(IF(OR(HLOOKUP($A151,'Z-scores'!$C$2:$SK$20,5,FALSE)&gt;3,HLOOKUP($A151,'Z-scores'!$C$2:$SK$20,5,FALSE)&lt;-3),"",'Total-corrected counts'!J151),"")</f>
        <v>0.35919411209011459</v>
      </c>
      <c r="K151">
        <f>IFERROR(IF(OR(HLOOKUP($A151,'Z-scores'!$C$2:$SK$20,5,FALSE)&gt;3,HLOOKUP($A151,'Z-scores'!$C$2:$SK$20,5,FALSE)&lt;-3),"",'Total-corrected counts'!K151),"")</f>
        <v>0</v>
      </c>
      <c r="L151">
        <f>IFERROR(IF(OR(HLOOKUP($A151,'Z-scores'!$C$2:$SK$20,5,FALSE)&gt;3,HLOOKUP($A151,'Z-scores'!$C$2:$SK$20,5,FALSE)&lt;-3),"",'Total-corrected counts'!L151),"")</f>
        <v>0.17637186787305026</v>
      </c>
      <c r="M151">
        <f>IFERROR(IF(OR(HLOOKUP($A151,'Z-scores'!$C$2:$SK$20,5,FALSE)&gt;3,HLOOKUP($A151,'Z-scores'!$C$2:$SK$20,5,FALSE)&lt;-3),"",'Total-corrected counts'!M151),"")</f>
        <v>0</v>
      </c>
      <c r="N151">
        <f>IFERROR(IF(OR(HLOOKUP($A151,'Z-scores'!$C$2:$SK$20,5,FALSE)&gt;3,HLOOKUP($A151,'Z-scores'!$C$2:$SK$20,5,FALSE)&lt;-3),"",'Total-corrected counts'!N151),"")</f>
        <v>0.14895371772800109</v>
      </c>
      <c r="O151">
        <f>IFERROR(IF(OR(HLOOKUP($A151,'Z-scores'!$C$2:$SK$20,5,FALSE)&gt;3,HLOOKUP($A151,'Z-scores'!$C$2:$SK$20,5,FALSE)&lt;-3),"",'Total-corrected counts'!O151),"")</f>
        <v>0</v>
      </c>
      <c r="P151">
        <f>IFERROR(IF(OR(HLOOKUP($A151,'Z-scores'!$C$2:$SK$20,5,FALSE)&gt;3,HLOOKUP($A151,'Z-scores'!$C$2:$SK$20,5,FALSE)&lt;-3),"",'Total-corrected counts'!P151),"")</f>
        <v>0</v>
      </c>
      <c r="Q151">
        <f>IFERROR(IF(OR(HLOOKUP($A151,'Z-scores'!$C$2:$SK$20,5,FALSE)&gt;3,HLOOKUP($A151,'Z-scores'!$C$2:$SK$20,5,FALSE)&lt;-3),"",'Total-corrected counts'!Q151),"")</f>
        <v>0</v>
      </c>
      <c r="R151">
        <f>IFERROR(IF(OR(HLOOKUP($A151,'Z-scores'!$C$2:$SK$20,5,FALSE)&gt;3,HLOOKUP($A151,'Z-scores'!$C$2:$SK$20,5,FALSE)&lt;-3),"",'Total-corrected counts'!R151),"")</f>
        <v>0</v>
      </c>
      <c r="S151">
        <f>IFERROR(IF(OR(HLOOKUP($A151,'Z-scores'!$C$2:$SK$20,5,FALSE)&gt;3,HLOOKUP($A151,'Z-scores'!$C$2:$SK$20,5,FALSE)&lt;-3),"",'Total-corrected counts'!S151),"")</f>
        <v>0</v>
      </c>
      <c r="T151">
        <f>IFERROR(IF(OR(HLOOKUP($A151,'Z-scores'!$C$2:$SK$20,5,FALSE)&gt;3,HLOOKUP($A151,'Z-scores'!$C$2:$SK$20,5,FALSE)&lt;-3),"",'Total-corrected counts'!T151),"")</f>
        <v>0</v>
      </c>
      <c r="U151">
        <f t="shared" si="8"/>
        <v>1</v>
      </c>
      <c r="V151">
        <f>SUMIFS(Tabel132[Cluster],Tabel132[ID],'Total-corrected counts Z&lt;3'!A151)</f>
        <v>0</v>
      </c>
      <c r="W151">
        <f t="shared" si="9"/>
        <v>0.19918951317330483</v>
      </c>
      <c r="X151">
        <f t="shared" si="10"/>
        <v>6.8451969769116605E-2</v>
      </c>
      <c r="Y151">
        <f t="shared" si="11"/>
        <v>0</v>
      </c>
    </row>
    <row r="152" spans="1:25" x14ac:dyDescent="0.25">
      <c r="A152">
        <v>154</v>
      </c>
      <c r="B152" t="s">
        <v>596</v>
      </c>
      <c r="C152">
        <v>95100</v>
      </c>
      <c r="D152">
        <v>370</v>
      </c>
      <c r="E152" t="str">
        <f>IFERROR(IF(OR(HLOOKUP($A152,'Z-scores'!$C$2:$SK$20,5,FALSE)&gt;3,HLOOKUP($A152,'Z-scores'!$C$2:$SK$20,5,FALSE)&lt;-3),"",'Total-corrected counts'!E152),"")</f>
        <v/>
      </c>
      <c r="F152" t="str">
        <f>IFERROR(IF(OR(HLOOKUP($A152,'Z-scores'!$C$2:$SK$20,5,FALSE)&gt;3,HLOOKUP($A152,'Z-scores'!$C$2:$SK$20,5,FALSE)&lt;-3),"",'Total-corrected counts'!F152),"")</f>
        <v/>
      </c>
      <c r="G152" t="str">
        <f>IFERROR(IF(OR(HLOOKUP($A152,'Z-scores'!$C$2:$SK$20,5,FALSE)&gt;3,HLOOKUP($A152,'Z-scores'!$C$2:$SK$20,5,FALSE)&lt;-3),"",'Total-corrected counts'!G152),"")</f>
        <v/>
      </c>
      <c r="H152" t="str">
        <f>IFERROR(IF(OR(HLOOKUP($A152,'Z-scores'!$C$2:$SK$20,5,FALSE)&gt;3,HLOOKUP($A152,'Z-scores'!$C$2:$SK$20,5,FALSE)&lt;-3),"",'Total-corrected counts'!H152),"")</f>
        <v/>
      </c>
      <c r="I152" t="str">
        <f>IFERROR(IF(OR(HLOOKUP($A152,'Z-scores'!$C$2:$SK$20,5,FALSE)&gt;3,HLOOKUP($A152,'Z-scores'!$C$2:$SK$20,5,FALSE)&lt;-3),"",'Total-corrected counts'!I152),"")</f>
        <v/>
      </c>
      <c r="J152" t="str">
        <f>IFERROR(IF(OR(HLOOKUP($A152,'Z-scores'!$C$2:$SK$20,5,FALSE)&gt;3,HLOOKUP($A152,'Z-scores'!$C$2:$SK$20,5,FALSE)&lt;-3),"",'Total-corrected counts'!J152),"")</f>
        <v/>
      </c>
      <c r="K152" t="str">
        <f>IFERROR(IF(OR(HLOOKUP($A152,'Z-scores'!$C$2:$SK$20,5,FALSE)&gt;3,HLOOKUP($A152,'Z-scores'!$C$2:$SK$20,5,FALSE)&lt;-3),"",'Total-corrected counts'!K152),"")</f>
        <v/>
      </c>
      <c r="L152" t="str">
        <f>IFERROR(IF(OR(HLOOKUP($A152,'Z-scores'!$C$2:$SK$20,5,FALSE)&gt;3,HLOOKUP($A152,'Z-scores'!$C$2:$SK$20,5,FALSE)&lt;-3),"",'Total-corrected counts'!L152),"")</f>
        <v/>
      </c>
      <c r="M152" t="str">
        <f>IFERROR(IF(OR(HLOOKUP($A152,'Z-scores'!$C$2:$SK$20,5,FALSE)&gt;3,HLOOKUP($A152,'Z-scores'!$C$2:$SK$20,5,FALSE)&lt;-3),"",'Total-corrected counts'!M152),"")</f>
        <v/>
      </c>
      <c r="N152" t="str">
        <f>IFERROR(IF(OR(HLOOKUP($A152,'Z-scores'!$C$2:$SK$20,5,FALSE)&gt;3,HLOOKUP($A152,'Z-scores'!$C$2:$SK$20,5,FALSE)&lt;-3),"",'Total-corrected counts'!N152),"")</f>
        <v/>
      </c>
      <c r="O152" t="str">
        <f>IFERROR(IF(OR(HLOOKUP($A152,'Z-scores'!$C$2:$SK$20,5,FALSE)&gt;3,HLOOKUP($A152,'Z-scores'!$C$2:$SK$20,5,FALSE)&lt;-3),"",'Total-corrected counts'!O152),"")</f>
        <v/>
      </c>
      <c r="P152" t="str">
        <f>IFERROR(IF(OR(HLOOKUP($A152,'Z-scores'!$C$2:$SK$20,5,FALSE)&gt;3,HLOOKUP($A152,'Z-scores'!$C$2:$SK$20,5,FALSE)&lt;-3),"",'Total-corrected counts'!P152),"")</f>
        <v/>
      </c>
      <c r="Q152" t="str">
        <f>IFERROR(IF(OR(HLOOKUP($A152,'Z-scores'!$C$2:$SK$20,5,FALSE)&gt;3,HLOOKUP($A152,'Z-scores'!$C$2:$SK$20,5,FALSE)&lt;-3),"",'Total-corrected counts'!Q152),"")</f>
        <v/>
      </c>
      <c r="R152" t="str">
        <f>IFERROR(IF(OR(HLOOKUP($A152,'Z-scores'!$C$2:$SK$20,5,FALSE)&gt;3,HLOOKUP($A152,'Z-scores'!$C$2:$SK$20,5,FALSE)&lt;-3),"",'Total-corrected counts'!R152),"")</f>
        <v/>
      </c>
      <c r="S152" t="str">
        <f>IFERROR(IF(OR(HLOOKUP($A152,'Z-scores'!$C$2:$SK$20,5,FALSE)&gt;3,HLOOKUP($A152,'Z-scores'!$C$2:$SK$20,5,FALSE)&lt;-3),"",'Total-corrected counts'!S152),"")</f>
        <v/>
      </c>
      <c r="T152" t="str">
        <f>IFERROR(IF(OR(HLOOKUP($A152,'Z-scores'!$C$2:$SK$20,5,FALSE)&gt;3,HLOOKUP($A152,'Z-scores'!$C$2:$SK$20,5,FALSE)&lt;-3),"",'Total-corrected counts'!T152),"")</f>
        <v/>
      </c>
      <c r="U152">
        <f t="shared" si="8"/>
        <v>0</v>
      </c>
      <c r="V152">
        <f>SUMIFS(Tabel132[Cluster],Tabel132[ID],'Total-corrected counts Z&lt;3'!A152)</f>
        <v>96</v>
      </c>
      <c r="W152" t="str">
        <f t="shared" si="9"/>
        <v/>
      </c>
      <c r="X152" t="str">
        <f t="shared" si="10"/>
        <v/>
      </c>
      <c r="Y152" t="str">
        <f t="shared" si="11"/>
        <v/>
      </c>
    </row>
    <row r="153" spans="1:25" x14ac:dyDescent="0.25">
      <c r="A153">
        <v>155</v>
      </c>
      <c r="B153" t="s">
        <v>67</v>
      </c>
      <c r="C153">
        <v>67000</v>
      </c>
      <c r="D153">
        <v>239</v>
      </c>
      <c r="E153">
        <f>IFERROR(IF(OR(HLOOKUP($A153,'Z-scores'!$C$2:$SK$20,5,FALSE)&gt;3,HLOOKUP($A153,'Z-scores'!$C$2:$SK$20,5,FALSE)&lt;-3),"",'Total-corrected counts'!E153),"")</f>
        <v>50.507927936408066</v>
      </c>
      <c r="F153">
        <f>IFERROR(IF(OR(HLOOKUP($A153,'Z-scores'!$C$2:$SK$20,5,FALSE)&gt;3,HLOOKUP($A153,'Z-scores'!$C$2:$SK$20,5,FALSE)&lt;-3),"",'Total-corrected counts'!F153),"")</f>
        <v>26.711013465051636</v>
      </c>
      <c r="G153">
        <f>IFERROR(IF(OR(HLOOKUP($A153,'Z-scores'!$C$2:$SK$20,5,FALSE)&gt;3,HLOOKUP($A153,'Z-scores'!$C$2:$SK$20,5,FALSE)&lt;-3),"",'Total-corrected counts'!G153),"")</f>
        <v>69.677685536487431</v>
      </c>
      <c r="H153">
        <f>IFERROR(IF(OR(HLOOKUP($A153,'Z-scores'!$C$2:$SK$20,5,FALSE)&gt;3,HLOOKUP($A153,'Z-scores'!$C$2:$SK$20,5,FALSE)&lt;-3),"",'Total-corrected counts'!H153),"")</f>
        <v>46.623561485198678</v>
      </c>
      <c r="I153">
        <f>IFERROR(IF(OR(HLOOKUP($A153,'Z-scores'!$C$2:$SK$20,5,FALSE)&gt;3,HLOOKUP($A153,'Z-scores'!$C$2:$SK$20,5,FALSE)&lt;-3),"",'Total-corrected counts'!I153),"")</f>
        <v>16.792053712062422</v>
      </c>
      <c r="J153">
        <f>IFERROR(IF(OR(HLOOKUP($A153,'Z-scores'!$C$2:$SK$20,5,FALSE)&gt;3,HLOOKUP($A153,'Z-scores'!$C$2:$SK$20,5,FALSE)&lt;-3),"",'Total-corrected counts'!J153),"")</f>
        <v>18.971435686892889</v>
      </c>
      <c r="K153">
        <f>IFERROR(IF(OR(HLOOKUP($A153,'Z-scores'!$C$2:$SK$20,5,FALSE)&gt;3,HLOOKUP($A153,'Z-scores'!$C$2:$SK$20,5,FALSE)&lt;-3),"",'Total-corrected counts'!K153),"")</f>
        <v>22.320551504115461</v>
      </c>
      <c r="L153">
        <f>IFERROR(IF(OR(HLOOKUP($A153,'Z-scores'!$C$2:$SK$20,5,FALSE)&gt;3,HLOOKUP($A153,'Z-scores'!$C$2:$SK$20,5,FALSE)&lt;-3),"",'Total-corrected counts'!L153),"")</f>
        <v>28.816449797104518</v>
      </c>
      <c r="M153">
        <f>IFERROR(IF(OR(HLOOKUP($A153,'Z-scores'!$C$2:$SK$20,5,FALSE)&gt;3,HLOOKUP($A153,'Z-scores'!$C$2:$SK$20,5,FALSE)&lt;-3),"",'Total-corrected counts'!M153),"")</f>
        <v>25.420846287422648</v>
      </c>
      <c r="N153">
        <f>IFERROR(IF(OR(HLOOKUP($A153,'Z-scores'!$C$2:$SK$20,5,FALSE)&gt;3,HLOOKUP($A153,'Z-scores'!$C$2:$SK$20,5,FALSE)&lt;-3),"",'Total-corrected counts'!N153),"")</f>
        <v>35.333389778952686</v>
      </c>
      <c r="O153">
        <f>IFERROR(IF(OR(HLOOKUP($A153,'Z-scores'!$C$2:$SK$20,5,FALSE)&gt;3,HLOOKUP($A153,'Z-scores'!$C$2:$SK$20,5,FALSE)&lt;-3),"",'Total-corrected counts'!O153),"")</f>
        <v>37.569818941590377</v>
      </c>
      <c r="P153">
        <f>IFERROR(IF(OR(HLOOKUP($A153,'Z-scores'!$C$2:$SK$20,5,FALSE)&gt;3,HLOOKUP($A153,'Z-scores'!$C$2:$SK$20,5,FALSE)&lt;-3),"",'Total-corrected counts'!P153),"")</f>
        <v>33.884809562791901</v>
      </c>
      <c r="Q153">
        <f>IFERROR(IF(OR(HLOOKUP($A153,'Z-scores'!$C$2:$SK$20,5,FALSE)&gt;3,HLOOKUP($A153,'Z-scores'!$C$2:$SK$20,5,FALSE)&lt;-3),"",'Total-corrected counts'!Q153),"")</f>
        <v>39.395175494600991</v>
      </c>
      <c r="R153">
        <f>IFERROR(IF(OR(HLOOKUP($A153,'Z-scores'!$C$2:$SK$20,5,FALSE)&gt;3,HLOOKUP($A153,'Z-scores'!$C$2:$SK$20,5,FALSE)&lt;-3),"",'Total-corrected counts'!R153),"")</f>
        <v>46.635692610135166</v>
      </c>
      <c r="S153">
        <f>IFERROR(IF(OR(HLOOKUP($A153,'Z-scores'!$C$2:$SK$20,5,FALSE)&gt;3,HLOOKUP($A153,'Z-scores'!$C$2:$SK$20,5,FALSE)&lt;-3),"",'Total-corrected counts'!S153),"")</f>
        <v>22.132324007258543</v>
      </c>
      <c r="T153">
        <f>IFERROR(IF(OR(HLOOKUP($A153,'Z-scores'!$C$2:$SK$20,5,FALSE)&gt;3,HLOOKUP($A153,'Z-scores'!$C$2:$SK$20,5,FALSE)&lt;-3),"",'Total-corrected counts'!T153),"")</f>
        <v>15.570040266404002</v>
      </c>
      <c r="U153">
        <f t="shared" si="8"/>
        <v>1</v>
      </c>
      <c r="V153">
        <f>SUMIFS(Tabel132[Cluster],Tabel132[ID],'Total-corrected counts Z&lt;3'!A153)</f>
        <v>79</v>
      </c>
      <c r="W153">
        <f t="shared" si="9"/>
        <v>0.84162042191891406</v>
      </c>
      <c r="X153">
        <f t="shared" si="10"/>
        <v>34.117491518969643</v>
      </c>
      <c r="Y153">
        <f t="shared" si="11"/>
        <v>32.531310147130164</v>
      </c>
    </row>
    <row r="154" spans="1:25" x14ac:dyDescent="0.25">
      <c r="A154">
        <v>156</v>
      </c>
      <c r="B154" t="s">
        <v>68</v>
      </c>
      <c r="C154">
        <v>11100</v>
      </c>
      <c r="D154">
        <v>1011</v>
      </c>
      <c r="E154">
        <f>IFERROR(IF(OR(HLOOKUP($A154,'Z-scores'!$C$2:$SK$20,5,FALSE)&gt;3,HLOOKUP($A154,'Z-scores'!$C$2:$SK$20,5,FALSE)&lt;-3),"",'Total-corrected counts'!E154),"")</f>
        <v>22.883385888991551</v>
      </c>
      <c r="F154">
        <f>IFERROR(IF(OR(HLOOKUP($A154,'Z-scores'!$C$2:$SK$20,5,FALSE)&gt;3,HLOOKUP($A154,'Z-scores'!$C$2:$SK$20,5,FALSE)&lt;-3),"",'Total-corrected counts'!F154),"")</f>
        <v>47.4065008289055</v>
      </c>
      <c r="G154">
        <f>IFERROR(IF(OR(HLOOKUP($A154,'Z-scores'!$C$2:$SK$20,5,FALSE)&gt;3,HLOOKUP($A154,'Z-scores'!$C$2:$SK$20,5,FALSE)&lt;-3),"",'Total-corrected counts'!G154),"")</f>
        <v>31.057671661449067</v>
      </c>
      <c r="H154">
        <f>IFERROR(IF(OR(HLOOKUP($A154,'Z-scores'!$C$2:$SK$20,5,FALSE)&gt;3,HLOOKUP($A154,'Z-scores'!$C$2:$SK$20,5,FALSE)&lt;-3),"",'Total-corrected counts'!H154),"")</f>
        <v>15.760331974233395</v>
      </c>
      <c r="I154">
        <f>IFERROR(IF(OR(HLOOKUP($A154,'Z-scores'!$C$2:$SK$20,5,FALSE)&gt;3,HLOOKUP($A154,'Z-scores'!$C$2:$SK$20,5,FALSE)&lt;-3),"",'Total-corrected counts'!I154),"")</f>
        <v>9.2345040688654283</v>
      </c>
      <c r="J154">
        <f>IFERROR(IF(OR(HLOOKUP($A154,'Z-scores'!$C$2:$SK$20,5,FALSE)&gt;3,HLOOKUP($A154,'Z-scores'!$C$2:$SK$20,5,FALSE)&lt;-3),"",'Total-corrected counts'!J154),"")</f>
        <v>41.301336321828352</v>
      </c>
      <c r="K154">
        <f>IFERROR(IF(OR(HLOOKUP($A154,'Z-scores'!$C$2:$SK$20,5,FALSE)&gt;3,HLOOKUP($A154,'Z-scores'!$C$2:$SK$20,5,FALSE)&lt;-3),"",'Total-corrected counts'!K154),"")</f>
        <v>36.811902730250331</v>
      </c>
      <c r="L154">
        <f>IFERROR(IF(OR(HLOOKUP($A154,'Z-scores'!$C$2:$SK$20,5,FALSE)&gt;3,HLOOKUP($A154,'Z-scores'!$C$2:$SK$20,5,FALSE)&lt;-3),"",'Total-corrected counts'!L154),"")</f>
        <v>17.406546652394113</v>
      </c>
      <c r="M154">
        <f>IFERROR(IF(OR(HLOOKUP($A154,'Z-scores'!$C$2:$SK$20,5,FALSE)&gt;3,HLOOKUP($A154,'Z-scores'!$C$2:$SK$20,5,FALSE)&lt;-3),"",'Total-corrected counts'!M154),"")</f>
        <v>49.571502736875487</v>
      </c>
      <c r="N154">
        <f>IFERROR(IF(OR(HLOOKUP($A154,'Z-scores'!$C$2:$SK$20,5,FALSE)&gt;3,HLOOKUP($A154,'Z-scores'!$C$2:$SK$20,5,FALSE)&lt;-3),"",'Total-corrected counts'!N154),"")</f>
        <v>27.485880755493255</v>
      </c>
      <c r="O154">
        <f>IFERROR(IF(OR(HLOOKUP($A154,'Z-scores'!$C$2:$SK$20,5,FALSE)&gt;3,HLOOKUP($A154,'Z-scores'!$C$2:$SK$20,5,FALSE)&lt;-3),"",'Total-corrected counts'!O154),"")</f>
        <v>35.102890373761781</v>
      </c>
      <c r="P154">
        <f>IFERROR(IF(OR(HLOOKUP($A154,'Z-scores'!$C$2:$SK$20,5,FALSE)&gt;3,HLOOKUP($A154,'Z-scores'!$C$2:$SK$20,5,FALSE)&lt;-3),"",'Total-corrected counts'!P154),"")</f>
        <v>17.850611235384719</v>
      </c>
      <c r="Q154">
        <f>IFERROR(IF(OR(HLOOKUP($A154,'Z-scores'!$C$2:$SK$20,5,FALSE)&gt;3,HLOOKUP($A154,'Z-scores'!$C$2:$SK$20,5,FALSE)&lt;-3),"",'Total-corrected counts'!Q154),"")</f>
        <v>27.445951498571809</v>
      </c>
      <c r="R154">
        <f>IFERROR(IF(OR(HLOOKUP($A154,'Z-scores'!$C$2:$SK$20,5,FALSE)&gt;3,HLOOKUP($A154,'Z-scores'!$C$2:$SK$20,5,FALSE)&lt;-3),"",'Total-corrected counts'!R154),"")</f>
        <v>48.49475226489443</v>
      </c>
      <c r="S154">
        <f>IFERROR(IF(OR(HLOOKUP($A154,'Z-scores'!$C$2:$SK$20,5,FALSE)&gt;3,HLOOKUP($A154,'Z-scores'!$C$2:$SK$20,5,FALSE)&lt;-3),"",'Total-corrected counts'!S154),"")</f>
        <v>31.440469483833894</v>
      </c>
      <c r="T154">
        <f>IFERROR(IF(OR(HLOOKUP($A154,'Z-scores'!$C$2:$SK$20,5,FALSE)&gt;3,HLOOKUP($A154,'Z-scores'!$C$2:$SK$20,5,FALSE)&lt;-3),"",'Total-corrected counts'!T154),"")</f>
        <v>22.034234975866781</v>
      </c>
      <c r="U154">
        <f t="shared" si="8"/>
        <v>1</v>
      </c>
      <c r="V154">
        <f>SUMIFS(Tabel132[Cluster],Tabel132[ID],'Total-corrected counts Z&lt;3'!A154)</f>
        <v>14</v>
      </c>
      <c r="W154">
        <f t="shared" si="9"/>
        <v>0.94048269630884584</v>
      </c>
      <c r="X154">
        <f t="shared" si="10"/>
        <v>29.891956361928653</v>
      </c>
      <c r="Y154">
        <f t="shared" si="11"/>
        <v>30.394818305385567</v>
      </c>
    </row>
    <row r="155" spans="1:25" x14ac:dyDescent="0.25">
      <c r="A155">
        <v>157</v>
      </c>
      <c r="B155" t="s">
        <v>597</v>
      </c>
      <c r="C155">
        <v>70100</v>
      </c>
      <c r="D155">
        <v>1097</v>
      </c>
      <c r="E155" t="str">
        <f>IFERROR(IF(OR(HLOOKUP($A155,'Z-scores'!$C$2:$SK$20,5,FALSE)&gt;3,HLOOKUP($A155,'Z-scores'!$C$2:$SK$20,5,FALSE)&lt;-3),"",'Total-corrected counts'!E155),"")</f>
        <v/>
      </c>
      <c r="F155" t="str">
        <f>IFERROR(IF(OR(HLOOKUP($A155,'Z-scores'!$C$2:$SK$20,5,FALSE)&gt;3,HLOOKUP($A155,'Z-scores'!$C$2:$SK$20,5,FALSE)&lt;-3),"",'Total-corrected counts'!F155),"")</f>
        <v/>
      </c>
      <c r="G155" t="str">
        <f>IFERROR(IF(OR(HLOOKUP($A155,'Z-scores'!$C$2:$SK$20,5,FALSE)&gt;3,HLOOKUP($A155,'Z-scores'!$C$2:$SK$20,5,FALSE)&lt;-3),"",'Total-corrected counts'!G155),"")</f>
        <v/>
      </c>
      <c r="H155" t="str">
        <f>IFERROR(IF(OR(HLOOKUP($A155,'Z-scores'!$C$2:$SK$20,5,FALSE)&gt;3,HLOOKUP($A155,'Z-scores'!$C$2:$SK$20,5,FALSE)&lt;-3),"",'Total-corrected counts'!H155),"")</f>
        <v/>
      </c>
      <c r="I155" t="str">
        <f>IFERROR(IF(OR(HLOOKUP($A155,'Z-scores'!$C$2:$SK$20,5,FALSE)&gt;3,HLOOKUP($A155,'Z-scores'!$C$2:$SK$20,5,FALSE)&lt;-3),"",'Total-corrected counts'!I155),"")</f>
        <v/>
      </c>
      <c r="J155" t="str">
        <f>IFERROR(IF(OR(HLOOKUP($A155,'Z-scores'!$C$2:$SK$20,5,FALSE)&gt;3,HLOOKUP($A155,'Z-scores'!$C$2:$SK$20,5,FALSE)&lt;-3),"",'Total-corrected counts'!J155),"")</f>
        <v/>
      </c>
      <c r="K155" t="str">
        <f>IFERROR(IF(OR(HLOOKUP($A155,'Z-scores'!$C$2:$SK$20,5,FALSE)&gt;3,HLOOKUP($A155,'Z-scores'!$C$2:$SK$20,5,FALSE)&lt;-3),"",'Total-corrected counts'!K155),"")</f>
        <v/>
      </c>
      <c r="L155" t="str">
        <f>IFERROR(IF(OR(HLOOKUP($A155,'Z-scores'!$C$2:$SK$20,5,FALSE)&gt;3,HLOOKUP($A155,'Z-scores'!$C$2:$SK$20,5,FALSE)&lt;-3),"",'Total-corrected counts'!L155),"")</f>
        <v/>
      </c>
      <c r="M155" t="str">
        <f>IFERROR(IF(OR(HLOOKUP($A155,'Z-scores'!$C$2:$SK$20,5,FALSE)&gt;3,HLOOKUP($A155,'Z-scores'!$C$2:$SK$20,5,FALSE)&lt;-3),"",'Total-corrected counts'!M155),"")</f>
        <v/>
      </c>
      <c r="N155" t="str">
        <f>IFERROR(IF(OR(HLOOKUP($A155,'Z-scores'!$C$2:$SK$20,5,FALSE)&gt;3,HLOOKUP($A155,'Z-scores'!$C$2:$SK$20,5,FALSE)&lt;-3),"",'Total-corrected counts'!N155),"")</f>
        <v/>
      </c>
      <c r="O155" t="str">
        <f>IFERROR(IF(OR(HLOOKUP($A155,'Z-scores'!$C$2:$SK$20,5,FALSE)&gt;3,HLOOKUP($A155,'Z-scores'!$C$2:$SK$20,5,FALSE)&lt;-3),"",'Total-corrected counts'!O155),"")</f>
        <v/>
      </c>
      <c r="P155" t="str">
        <f>IFERROR(IF(OR(HLOOKUP($A155,'Z-scores'!$C$2:$SK$20,5,FALSE)&gt;3,HLOOKUP($A155,'Z-scores'!$C$2:$SK$20,5,FALSE)&lt;-3),"",'Total-corrected counts'!P155),"")</f>
        <v/>
      </c>
      <c r="Q155" t="str">
        <f>IFERROR(IF(OR(HLOOKUP($A155,'Z-scores'!$C$2:$SK$20,5,FALSE)&gt;3,HLOOKUP($A155,'Z-scores'!$C$2:$SK$20,5,FALSE)&lt;-3),"",'Total-corrected counts'!Q155),"")</f>
        <v/>
      </c>
      <c r="R155" t="str">
        <f>IFERROR(IF(OR(HLOOKUP($A155,'Z-scores'!$C$2:$SK$20,5,FALSE)&gt;3,HLOOKUP($A155,'Z-scores'!$C$2:$SK$20,5,FALSE)&lt;-3),"",'Total-corrected counts'!R155),"")</f>
        <v/>
      </c>
      <c r="S155" t="str">
        <f>IFERROR(IF(OR(HLOOKUP($A155,'Z-scores'!$C$2:$SK$20,5,FALSE)&gt;3,HLOOKUP($A155,'Z-scores'!$C$2:$SK$20,5,FALSE)&lt;-3),"",'Total-corrected counts'!S155),"")</f>
        <v/>
      </c>
      <c r="T155" t="str">
        <f>IFERROR(IF(OR(HLOOKUP($A155,'Z-scores'!$C$2:$SK$20,5,FALSE)&gt;3,HLOOKUP($A155,'Z-scores'!$C$2:$SK$20,5,FALSE)&lt;-3),"",'Total-corrected counts'!T155),"")</f>
        <v/>
      </c>
      <c r="U155">
        <f t="shared" si="8"/>
        <v>0</v>
      </c>
      <c r="V155">
        <f>SUMIFS(Tabel132[Cluster],Tabel132[ID],'Total-corrected counts Z&lt;3'!A155)</f>
        <v>83</v>
      </c>
      <c r="W155" t="str">
        <f t="shared" si="9"/>
        <v/>
      </c>
      <c r="X155" t="str">
        <f t="shared" si="10"/>
        <v/>
      </c>
      <c r="Y155" t="str">
        <f t="shared" si="11"/>
        <v/>
      </c>
    </row>
    <row r="156" spans="1:25" x14ac:dyDescent="0.25">
      <c r="A156">
        <v>158</v>
      </c>
      <c r="B156" t="s">
        <v>69</v>
      </c>
      <c r="C156">
        <v>99200</v>
      </c>
      <c r="D156">
        <v>832</v>
      </c>
      <c r="E156">
        <f>IFERROR(IF(OR(HLOOKUP($A156,'Z-scores'!$C$2:$SK$20,5,FALSE)&gt;3,HLOOKUP($A156,'Z-scores'!$C$2:$SK$20,5,FALSE)&lt;-3),"",'Total-corrected counts'!E156),"")</f>
        <v>6.9358606288348501E-2</v>
      </c>
      <c r="F156">
        <f>IFERROR(IF(OR(HLOOKUP($A156,'Z-scores'!$C$2:$SK$20,5,FALSE)&gt;3,HLOOKUP($A156,'Z-scores'!$C$2:$SK$20,5,FALSE)&lt;-3),"",'Total-corrected counts'!F156),"")</f>
        <v>0.36357575336909592</v>
      </c>
      <c r="G156">
        <f>IFERROR(IF(OR(HLOOKUP($A156,'Z-scores'!$C$2:$SK$20,5,FALSE)&gt;3,HLOOKUP($A156,'Z-scores'!$C$2:$SK$20,5,FALSE)&lt;-3),"",'Total-corrected counts'!G156),"")</f>
        <v>0.5107680314752121</v>
      </c>
      <c r="H156">
        <f>IFERROR(IF(OR(HLOOKUP($A156,'Z-scores'!$C$2:$SK$20,5,FALSE)&gt;3,HLOOKUP($A156,'Z-scores'!$C$2:$SK$20,5,FALSE)&lt;-3),"",'Total-corrected counts'!H156),"")</f>
        <v>6.0315086009312645E-3</v>
      </c>
      <c r="I156">
        <f>IFERROR(IF(OR(HLOOKUP($A156,'Z-scores'!$C$2:$SK$20,5,FALSE)&gt;3,HLOOKUP($A156,'Z-scores'!$C$2:$SK$20,5,FALSE)&lt;-3),"",'Total-corrected counts'!I156),"")</f>
        <v>0.17444827918027314</v>
      </c>
      <c r="J156">
        <f>IFERROR(IF(OR(HLOOKUP($A156,'Z-scores'!$C$2:$SK$20,5,FALSE)&gt;3,HLOOKUP($A156,'Z-scores'!$C$2:$SK$20,5,FALSE)&lt;-3),"",'Total-corrected counts'!J156),"")</f>
        <v>0</v>
      </c>
      <c r="K156">
        <f>IFERROR(IF(OR(HLOOKUP($A156,'Z-scores'!$C$2:$SK$20,5,FALSE)&gt;3,HLOOKUP($A156,'Z-scores'!$C$2:$SK$20,5,FALSE)&lt;-3),"",'Total-corrected counts'!K156),"")</f>
        <v>0.23458277986458709</v>
      </c>
      <c r="L156">
        <f>IFERROR(IF(OR(HLOOKUP($A156,'Z-scores'!$C$2:$SK$20,5,FALSE)&gt;3,HLOOKUP($A156,'Z-scores'!$C$2:$SK$20,5,FALSE)&lt;-3),"",'Total-corrected counts'!L156),"")</f>
        <v>6.1051800417594317E-2</v>
      </c>
      <c r="M156">
        <f>IFERROR(IF(OR(HLOOKUP($A156,'Z-scores'!$C$2:$SK$20,5,FALSE)&gt;3,HLOOKUP($A156,'Z-scores'!$C$2:$SK$20,5,FALSE)&lt;-3),"",'Total-corrected counts'!M156),"")</f>
        <v>0.12787146019830306</v>
      </c>
      <c r="N156">
        <f>IFERROR(IF(OR(HLOOKUP($A156,'Z-scores'!$C$2:$SK$20,5,FALSE)&gt;3,HLOOKUP($A156,'Z-scores'!$C$2:$SK$20,5,FALSE)&lt;-3),"",'Total-corrected counts'!N156),"")</f>
        <v>3.1358677416421288E-2</v>
      </c>
      <c r="O156">
        <f>IFERROR(IF(OR(HLOOKUP($A156,'Z-scores'!$C$2:$SK$20,5,FALSE)&gt;3,HLOOKUP($A156,'Z-scores'!$C$2:$SK$20,5,FALSE)&lt;-3),"",'Total-corrected counts'!O156),"")</f>
        <v>3.5368151510087438E-2</v>
      </c>
      <c r="P156">
        <f>IFERROR(IF(OR(HLOOKUP($A156,'Z-scores'!$C$2:$SK$20,5,FALSE)&gt;3,HLOOKUP($A156,'Z-scores'!$C$2:$SK$20,5,FALSE)&lt;-3),"",'Total-corrected counts'!P156),"")</f>
        <v>0.60215332017885448</v>
      </c>
      <c r="Q156">
        <f>IFERROR(IF(OR(HLOOKUP($A156,'Z-scores'!$C$2:$SK$20,5,FALSE)&gt;3,HLOOKUP($A156,'Z-scores'!$C$2:$SK$20,5,FALSE)&lt;-3),"",'Total-corrected counts'!Q156),"")</f>
        <v>0.46206978446183528</v>
      </c>
      <c r="R156">
        <f>IFERROR(IF(OR(HLOOKUP($A156,'Z-scores'!$C$2:$SK$20,5,FALSE)&gt;3,HLOOKUP($A156,'Z-scores'!$C$2:$SK$20,5,FALSE)&lt;-3),"",'Total-corrected counts'!R156),"")</f>
        <v>0.45192610391938048</v>
      </c>
      <c r="S156">
        <f>IFERROR(IF(OR(HLOOKUP($A156,'Z-scores'!$C$2:$SK$20,5,FALSE)&gt;3,HLOOKUP($A156,'Z-scores'!$C$2:$SK$20,5,FALSE)&lt;-3),"",'Total-corrected counts'!S156),"")</f>
        <v>0.4416273401294874</v>
      </c>
      <c r="T156">
        <f>IFERROR(IF(OR(HLOOKUP($A156,'Z-scores'!$C$2:$SK$20,5,FALSE)&gt;3,HLOOKUP($A156,'Z-scores'!$C$2:$SK$20,5,FALSE)&lt;-3),"",'Total-corrected counts'!T156),"")</f>
        <v>0.77816071476109439</v>
      </c>
      <c r="U156">
        <f t="shared" si="8"/>
        <v>1</v>
      </c>
      <c r="V156">
        <f>SUMIFS(Tabel132[Cluster],Tabel132[ID],'Total-corrected counts Z&lt;3'!A156)</f>
        <v>0</v>
      </c>
      <c r="W156">
        <f t="shared" si="9"/>
        <v>1.0534112874397901E-2</v>
      </c>
      <c r="X156">
        <f t="shared" si="10"/>
        <v>0.15790468968107668</v>
      </c>
      <c r="Y156">
        <f t="shared" si="11"/>
        <v>0.46188423582678989</v>
      </c>
    </row>
    <row r="157" spans="1:25" x14ac:dyDescent="0.25">
      <c r="A157">
        <v>159</v>
      </c>
      <c r="B157" t="s">
        <v>70</v>
      </c>
      <c r="C157">
        <v>31000</v>
      </c>
      <c r="D157">
        <v>698</v>
      </c>
      <c r="E157">
        <f>IFERROR(IF(OR(HLOOKUP($A157,'Z-scores'!$C$2:$SK$20,5,FALSE)&gt;3,HLOOKUP($A157,'Z-scores'!$C$2:$SK$20,5,FALSE)&lt;-3),"",'Total-corrected counts'!E157),"")</f>
        <v>50.552515611879151</v>
      </c>
      <c r="F157">
        <f>IFERROR(IF(OR(HLOOKUP($A157,'Z-scores'!$C$2:$SK$20,5,FALSE)&gt;3,HLOOKUP($A157,'Z-scores'!$C$2:$SK$20,5,FALSE)&lt;-3),"",'Total-corrected counts'!F157),"")</f>
        <v>48.889134420566492</v>
      </c>
      <c r="G157">
        <f>IFERROR(IF(OR(HLOOKUP($A157,'Z-scores'!$C$2:$SK$20,5,FALSE)&gt;3,HLOOKUP($A157,'Z-scores'!$C$2:$SK$20,5,FALSE)&lt;-3),"",'Total-corrected counts'!G157),"")</f>
        <v>31.201480136330435</v>
      </c>
      <c r="H157">
        <f>IFERROR(IF(OR(HLOOKUP($A157,'Z-scores'!$C$2:$SK$20,5,FALSE)&gt;3,HLOOKUP($A157,'Z-scores'!$C$2:$SK$20,5,FALSE)&lt;-3),"",'Total-corrected counts'!H157),"")</f>
        <v>20.072860623899249</v>
      </c>
      <c r="I157">
        <f>IFERROR(IF(OR(HLOOKUP($A157,'Z-scores'!$C$2:$SK$20,5,FALSE)&gt;3,HLOOKUP($A157,'Z-scores'!$C$2:$SK$20,5,FALSE)&lt;-3),"",'Total-corrected counts'!I157),"")</f>
        <v>47.64126230774815</v>
      </c>
      <c r="J157">
        <f>IFERROR(IF(OR(HLOOKUP($A157,'Z-scores'!$C$2:$SK$20,5,FALSE)&gt;3,HLOOKUP($A157,'Z-scores'!$C$2:$SK$20,5,FALSE)&lt;-3),"",'Total-corrected counts'!J157),"")</f>
        <v>70.515790771824342</v>
      </c>
      <c r="K157">
        <f>IFERROR(IF(OR(HLOOKUP($A157,'Z-scores'!$C$2:$SK$20,5,FALSE)&gt;3,HLOOKUP($A157,'Z-scores'!$C$2:$SK$20,5,FALSE)&lt;-3),"",'Total-corrected counts'!K157),"")</f>
        <v>144.14525365729216</v>
      </c>
      <c r="L157">
        <f>IFERROR(IF(OR(HLOOKUP($A157,'Z-scores'!$C$2:$SK$20,5,FALSE)&gt;3,HLOOKUP($A157,'Z-scores'!$C$2:$SK$20,5,FALSE)&lt;-3),"",'Total-corrected counts'!L157),"")</f>
        <v>77.06772272714322</v>
      </c>
      <c r="M157">
        <f>IFERROR(IF(OR(HLOOKUP($A157,'Z-scores'!$C$2:$SK$20,5,FALSE)&gt;3,HLOOKUP($A157,'Z-scores'!$C$2:$SK$20,5,FALSE)&lt;-3),"",'Total-corrected counts'!M157),"")</f>
        <v>77.48158011615844</v>
      </c>
      <c r="N157">
        <f>IFERROR(IF(OR(HLOOKUP($A157,'Z-scores'!$C$2:$SK$20,5,FALSE)&gt;3,HLOOKUP($A157,'Z-scores'!$C$2:$SK$20,5,FALSE)&lt;-3),"",'Total-corrected counts'!N157),"")</f>
        <v>20.563452715818258</v>
      </c>
      <c r="O157">
        <f>IFERROR(IF(OR(HLOOKUP($A157,'Z-scores'!$C$2:$SK$20,5,FALSE)&gt;3,HLOOKUP($A157,'Z-scores'!$C$2:$SK$20,5,FALSE)&lt;-3),"",'Total-corrected counts'!O157),"")</f>
        <v>54.329901738433065</v>
      </c>
      <c r="P157">
        <f>IFERROR(IF(OR(HLOOKUP($A157,'Z-scores'!$C$2:$SK$20,5,FALSE)&gt;3,HLOOKUP($A157,'Z-scores'!$C$2:$SK$20,5,FALSE)&lt;-3),"",'Total-corrected counts'!P157),"")</f>
        <v>40.871778666354807</v>
      </c>
      <c r="Q157">
        <f>IFERROR(IF(OR(HLOOKUP($A157,'Z-scores'!$C$2:$SK$20,5,FALSE)&gt;3,HLOOKUP($A157,'Z-scores'!$C$2:$SK$20,5,FALSE)&lt;-3),"",'Total-corrected counts'!Q157),"")</f>
        <v>52.372877397980702</v>
      </c>
      <c r="R157">
        <f>IFERROR(IF(OR(HLOOKUP($A157,'Z-scores'!$C$2:$SK$20,5,FALSE)&gt;3,HLOOKUP($A157,'Z-scores'!$C$2:$SK$20,5,FALSE)&lt;-3),"",'Total-corrected counts'!R157),"")</f>
        <v>45.38262477654051</v>
      </c>
      <c r="S157">
        <f>IFERROR(IF(OR(HLOOKUP($A157,'Z-scores'!$C$2:$SK$20,5,FALSE)&gt;3,HLOOKUP($A157,'Z-scores'!$C$2:$SK$20,5,FALSE)&lt;-3),"",'Total-corrected counts'!S157),"")</f>
        <v>54.88068984455284</v>
      </c>
      <c r="T157">
        <f>IFERROR(IF(OR(HLOOKUP($A157,'Z-scores'!$C$2:$SK$20,5,FALSE)&gt;3,HLOOKUP($A157,'Z-scores'!$C$2:$SK$20,5,FALSE)&lt;-3),"",'Total-corrected counts'!T157),"")</f>
        <v>103.17455441766616</v>
      </c>
      <c r="U157">
        <f t="shared" si="8"/>
        <v>1</v>
      </c>
      <c r="V157">
        <f>SUMIFS(Tabel132[Cluster],Tabel132[ID],'Total-corrected counts Z&lt;3'!A157)</f>
        <v>41</v>
      </c>
      <c r="W157">
        <f t="shared" si="9"/>
        <v>0.98541469739182386</v>
      </c>
      <c r="X157">
        <f t="shared" si="10"/>
        <v>58.813105308865985</v>
      </c>
      <c r="Y157">
        <f t="shared" si="11"/>
        <v>58.502071140254685</v>
      </c>
    </row>
    <row r="158" spans="1:25" x14ac:dyDescent="0.25">
      <c r="A158">
        <v>160</v>
      </c>
      <c r="B158" t="s">
        <v>598</v>
      </c>
      <c r="C158">
        <v>31600</v>
      </c>
      <c r="D158">
        <v>159</v>
      </c>
      <c r="E158" t="str">
        <f>IFERROR(IF(OR(HLOOKUP($A158,'Z-scores'!$C$2:$SK$20,5,FALSE)&gt;3,HLOOKUP($A158,'Z-scores'!$C$2:$SK$20,5,FALSE)&lt;-3),"",'Total-corrected counts'!E158),"")</f>
        <v/>
      </c>
      <c r="F158" t="str">
        <f>IFERROR(IF(OR(HLOOKUP($A158,'Z-scores'!$C$2:$SK$20,5,FALSE)&gt;3,HLOOKUP($A158,'Z-scores'!$C$2:$SK$20,5,FALSE)&lt;-3),"",'Total-corrected counts'!F158),"")</f>
        <v/>
      </c>
      <c r="G158" t="str">
        <f>IFERROR(IF(OR(HLOOKUP($A158,'Z-scores'!$C$2:$SK$20,5,FALSE)&gt;3,HLOOKUP($A158,'Z-scores'!$C$2:$SK$20,5,FALSE)&lt;-3),"",'Total-corrected counts'!G158),"")</f>
        <v/>
      </c>
      <c r="H158" t="str">
        <f>IFERROR(IF(OR(HLOOKUP($A158,'Z-scores'!$C$2:$SK$20,5,FALSE)&gt;3,HLOOKUP($A158,'Z-scores'!$C$2:$SK$20,5,FALSE)&lt;-3),"",'Total-corrected counts'!H158),"")</f>
        <v/>
      </c>
      <c r="I158" t="str">
        <f>IFERROR(IF(OR(HLOOKUP($A158,'Z-scores'!$C$2:$SK$20,5,FALSE)&gt;3,HLOOKUP($A158,'Z-scores'!$C$2:$SK$20,5,FALSE)&lt;-3),"",'Total-corrected counts'!I158),"")</f>
        <v/>
      </c>
      <c r="J158" t="str">
        <f>IFERROR(IF(OR(HLOOKUP($A158,'Z-scores'!$C$2:$SK$20,5,FALSE)&gt;3,HLOOKUP($A158,'Z-scores'!$C$2:$SK$20,5,FALSE)&lt;-3),"",'Total-corrected counts'!J158),"")</f>
        <v/>
      </c>
      <c r="K158" t="str">
        <f>IFERROR(IF(OR(HLOOKUP($A158,'Z-scores'!$C$2:$SK$20,5,FALSE)&gt;3,HLOOKUP($A158,'Z-scores'!$C$2:$SK$20,5,FALSE)&lt;-3),"",'Total-corrected counts'!K158),"")</f>
        <v/>
      </c>
      <c r="L158" t="str">
        <f>IFERROR(IF(OR(HLOOKUP($A158,'Z-scores'!$C$2:$SK$20,5,FALSE)&gt;3,HLOOKUP($A158,'Z-scores'!$C$2:$SK$20,5,FALSE)&lt;-3),"",'Total-corrected counts'!L158),"")</f>
        <v/>
      </c>
      <c r="M158" t="str">
        <f>IFERROR(IF(OR(HLOOKUP($A158,'Z-scores'!$C$2:$SK$20,5,FALSE)&gt;3,HLOOKUP($A158,'Z-scores'!$C$2:$SK$20,5,FALSE)&lt;-3),"",'Total-corrected counts'!M158),"")</f>
        <v/>
      </c>
      <c r="N158" t="str">
        <f>IFERROR(IF(OR(HLOOKUP($A158,'Z-scores'!$C$2:$SK$20,5,FALSE)&gt;3,HLOOKUP($A158,'Z-scores'!$C$2:$SK$20,5,FALSE)&lt;-3),"",'Total-corrected counts'!N158),"")</f>
        <v/>
      </c>
      <c r="O158" t="str">
        <f>IFERROR(IF(OR(HLOOKUP($A158,'Z-scores'!$C$2:$SK$20,5,FALSE)&gt;3,HLOOKUP($A158,'Z-scores'!$C$2:$SK$20,5,FALSE)&lt;-3),"",'Total-corrected counts'!O158),"")</f>
        <v/>
      </c>
      <c r="P158" t="str">
        <f>IFERROR(IF(OR(HLOOKUP($A158,'Z-scores'!$C$2:$SK$20,5,FALSE)&gt;3,HLOOKUP($A158,'Z-scores'!$C$2:$SK$20,5,FALSE)&lt;-3),"",'Total-corrected counts'!P158),"")</f>
        <v/>
      </c>
      <c r="Q158" t="str">
        <f>IFERROR(IF(OR(HLOOKUP($A158,'Z-scores'!$C$2:$SK$20,5,FALSE)&gt;3,HLOOKUP($A158,'Z-scores'!$C$2:$SK$20,5,FALSE)&lt;-3),"",'Total-corrected counts'!Q158),"")</f>
        <v/>
      </c>
      <c r="R158" t="str">
        <f>IFERROR(IF(OR(HLOOKUP($A158,'Z-scores'!$C$2:$SK$20,5,FALSE)&gt;3,HLOOKUP($A158,'Z-scores'!$C$2:$SK$20,5,FALSE)&lt;-3),"",'Total-corrected counts'!R158),"")</f>
        <v/>
      </c>
      <c r="S158" t="str">
        <f>IFERROR(IF(OR(HLOOKUP($A158,'Z-scores'!$C$2:$SK$20,5,FALSE)&gt;3,HLOOKUP($A158,'Z-scores'!$C$2:$SK$20,5,FALSE)&lt;-3),"",'Total-corrected counts'!S158),"")</f>
        <v/>
      </c>
      <c r="T158" t="str">
        <f>IFERROR(IF(OR(HLOOKUP($A158,'Z-scores'!$C$2:$SK$20,5,FALSE)&gt;3,HLOOKUP($A158,'Z-scores'!$C$2:$SK$20,5,FALSE)&lt;-3),"",'Total-corrected counts'!T158),"")</f>
        <v/>
      </c>
      <c r="U158">
        <f t="shared" si="8"/>
        <v>0</v>
      </c>
      <c r="V158">
        <f>SUMIFS(Tabel132[Cluster],Tabel132[ID],'Total-corrected counts Z&lt;3'!A158)</f>
        <v>41</v>
      </c>
      <c r="W158" t="str">
        <f t="shared" si="9"/>
        <v/>
      </c>
      <c r="X158" t="str">
        <f t="shared" si="10"/>
        <v/>
      </c>
      <c r="Y158" t="str">
        <f t="shared" si="11"/>
        <v/>
      </c>
    </row>
    <row r="159" spans="1:25" x14ac:dyDescent="0.25">
      <c r="A159">
        <v>161</v>
      </c>
      <c r="B159" t="s">
        <v>599</v>
      </c>
      <c r="C159">
        <v>95200</v>
      </c>
      <c r="D159">
        <v>154</v>
      </c>
      <c r="E159" t="str">
        <f>IFERROR(IF(OR(HLOOKUP($A159,'Z-scores'!$C$2:$SK$20,5,FALSE)&gt;3,HLOOKUP($A159,'Z-scores'!$C$2:$SK$20,5,FALSE)&lt;-3),"",'Total-corrected counts'!E159),"")</f>
        <v/>
      </c>
      <c r="F159" t="str">
        <f>IFERROR(IF(OR(HLOOKUP($A159,'Z-scores'!$C$2:$SK$20,5,FALSE)&gt;3,HLOOKUP($A159,'Z-scores'!$C$2:$SK$20,5,FALSE)&lt;-3),"",'Total-corrected counts'!F159),"")</f>
        <v/>
      </c>
      <c r="G159" t="str">
        <f>IFERROR(IF(OR(HLOOKUP($A159,'Z-scores'!$C$2:$SK$20,5,FALSE)&gt;3,HLOOKUP($A159,'Z-scores'!$C$2:$SK$20,5,FALSE)&lt;-3),"",'Total-corrected counts'!G159),"")</f>
        <v/>
      </c>
      <c r="H159" t="str">
        <f>IFERROR(IF(OR(HLOOKUP($A159,'Z-scores'!$C$2:$SK$20,5,FALSE)&gt;3,HLOOKUP($A159,'Z-scores'!$C$2:$SK$20,5,FALSE)&lt;-3),"",'Total-corrected counts'!H159),"")</f>
        <v/>
      </c>
      <c r="I159" t="str">
        <f>IFERROR(IF(OR(HLOOKUP($A159,'Z-scores'!$C$2:$SK$20,5,FALSE)&gt;3,HLOOKUP($A159,'Z-scores'!$C$2:$SK$20,5,FALSE)&lt;-3),"",'Total-corrected counts'!I159),"")</f>
        <v/>
      </c>
      <c r="J159" t="str">
        <f>IFERROR(IF(OR(HLOOKUP($A159,'Z-scores'!$C$2:$SK$20,5,FALSE)&gt;3,HLOOKUP($A159,'Z-scores'!$C$2:$SK$20,5,FALSE)&lt;-3),"",'Total-corrected counts'!J159),"")</f>
        <v/>
      </c>
      <c r="K159" t="str">
        <f>IFERROR(IF(OR(HLOOKUP($A159,'Z-scores'!$C$2:$SK$20,5,FALSE)&gt;3,HLOOKUP($A159,'Z-scores'!$C$2:$SK$20,5,FALSE)&lt;-3),"",'Total-corrected counts'!K159),"")</f>
        <v/>
      </c>
      <c r="L159" t="str">
        <f>IFERROR(IF(OR(HLOOKUP($A159,'Z-scores'!$C$2:$SK$20,5,FALSE)&gt;3,HLOOKUP($A159,'Z-scores'!$C$2:$SK$20,5,FALSE)&lt;-3),"",'Total-corrected counts'!L159),"")</f>
        <v/>
      </c>
      <c r="M159" t="str">
        <f>IFERROR(IF(OR(HLOOKUP($A159,'Z-scores'!$C$2:$SK$20,5,FALSE)&gt;3,HLOOKUP($A159,'Z-scores'!$C$2:$SK$20,5,FALSE)&lt;-3),"",'Total-corrected counts'!M159),"")</f>
        <v/>
      </c>
      <c r="N159" t="str">
        <f>IFERROR(IF(OR(HLOOKUP($A159,'Z-scores'!$C$2:$SK$20,5,FALSE)&gt;3,HLOOKUP($A159,'Z-scores'!$C$2:$SK$20,5,FALSE)&lt;-3),"",'Total-corrected counts'!N159),"")</f>
        <v/>
      </c>
      <c r="O159" t="str">
        <f>IFERROR(IF(OR(HLOOKUP($A159,'Z-scores'!$C$2:$SK$20,5,FALSE)&gt;3,HLOOKUP($A159,'Z-scores'!$C$2:$SK$20,5,FALSE)&lt;-3),"",'Total-corrected counts'!O159),"")</f>
        <v/>
      </c>
      <c r="P159" t="str">
        <f>IFERROR(IF(OR(HLOOKUP($A159,'Z-scores'!$C$2:$SK$20,5,FALSE)&gt;3,HLOOKUP($A159,'Z-scores'!$C$2:$SK$20,5,FALSE)&lt;-3),"",'Total-corrected counts'!P159),"")</f>
        <v/>
      </c>
      <c r="Q159" t="str">
        <f>IFERROR(IF(OR(HLOOKUP($A159,'Z-scores'!$C$2:$SK$20,5,FALSE)&gt;3,HLOOKUP($A159,'Z-scores'!$C$2:$SK$20,5,FALSE)&lt;-3),"",'Total-corrected counts'!Q159),"")</f>
        <v/>
      </c>
      <c r="R159" t="str">
        <f>IFERROR(IF(OR(HLOOKUP($A159,'Z-scores'!$C$2:$SK$20,5,FALSE)&gt;3,HLOOKUP($A159,'Z-scores'!$C$2:$SK$20,5,FALSE)&lt;-3),"",'Total-corrected counts'!R159),"")</f>
        <v/>
      </c>
      <c r="S159" t="str">
        <f>IFERROR(IF(OR(HLOOKUP($A159,'Z-scores'!$C$2:$SK$20,5,FALSE)&gt;3,HLOOKUP($A159,'Z-scores'!$C$2:$SK$20,5,FALSE)&lt;-3),"",'Total-corrected counts'!S159),"")</f>
        <v/>
      </c>
      <c r="T159" t="str">
        <f>IFERROR(IF(OR(HLOOKUP($A159,'Z-scores'!$C$2:$SK$20,5,FALSE)&gt;3,HLOOKUP($A159,'Z-scores'!$C$2:$SK$20,5,FALSE)&lt;-3),"",'Total-corrected counts'!T159),"")</f>
        <v/>
      </c>
      <c r="U159">
        <f t="shared" si="8"/>
        <v>0</v>
      </c>
      <c r="V159">
        <f>SUMIFS(Tabel132[Cluster],Tabel132[ID],'Total-corrected counts Z&lt;3'!A159)</f>
        <v>96</v>
      </c>
      <c r="W159" t="str">
        <f t="shared" si="9"/>
        <v/>
      </c>
      <c r="X159" t="str">
        <f t="shared" si="10"/>
        <v/>
      </c>
      <c r="Y159" t="str">
        <f t="shared" si="11"/>
        <v/>
      </c>
    </row>
    <row r="160" spans="1:25" x14ac:dyDescent="0.25">
      <c r="A160">
        <v>162</v>
      </c>
      <c r="B160" t="s">
        <v>71</v>
      </c>
      <c r="C160">
        <v>88800</v>
      </c>
      <c r="D160">
        <v>1117</v>
      </c>
      <c r="E160">
        <f>IFERROR(IF(OR(HLOOKUP($A160,'Z-scores'!$C$2:$SK$20,5,FALSE)&gt;3,HLOOKUP($A160,'Z-scores'!$C$2:$SK$20,5,FALSE)&lt;-3),"",'Total-corrected counts'!E160),"")</f>
        <v>4.9541861634534636E-3</v>
      </c>
      <c r="F160">
        <f>IFERROR(IF(OR(HLOOKUP($A160,'Z-scores'!$C$2:$SK$20,5,FALSE)&gt;3,HLOOKUP($A160,'Z-scores'!$C$2:$SK$20,5,FALSE)&lt;-3),"",'Total-corrected counts'!F160),"")</f>
        <v>8.4991734553814646E-2</v>
      </c>
      <c r="G160">
        <f>IFERROR(IF(OR(HLOOKUP($A160,'Z-scores'!$C$2:$SK$20,5,FALSE)&gt;3,HLOOKUP($A160,'Z-scores'!$C$2:$SK$20,5,FALSE)&lt;-3),"",'Total-corrected counts'!G160),"")</f>
        <v>4.9589129269438075E-3</v>
      </c>
      <c r="H160">
        <f>IFERROR(IF(OR(HLOOKUP($A160,'Z-scores'!$C$2:$SK$20,5,FALSE)&gt;3,HLOOKUP($A160,'Z-scores'!$C$2:$SK$20,5,FALSE)&lt;-3),"",'Total-corrected counts'!H160),"")</f>
        <v>0</v>
      </c>
      <c r="I160">
        <f>IFERROR(IF(OR(HLOOKUP($A160,'Z-scores'!$C$2:$SK$20,5,FALSE)&gt;3,HLOOKUP($A160,'Z-scores'!$C$2:$SK$20,5,FALSE)&lt;-3),"",'Total-corrected counts'!I160),"")</f>
        <v>0</v>
      </c>
      <c r="J160">
        <f>IFERROR(IF(OR(HLOOKUP($A160,'Z-scores'!$C$2:$SK$20,5,FALSE)&gt;3,HLOOKUP($A160,'Z-scores'!$C$2:$SK$20,5,FALSE)&lt;-3),"",'Total-corrected counts'!J160),"")</f>
        <v>4.1786248373150006</v>
      </c>
      <c r="K160">
        <f>IFERROR(IF(OR(HLOOKUP($A160,'Z-scores'!$C$2:$SK$20,5,FALSE)&gt;3,HLOOKUP($A160,'Z-scores'!$C$2:$SK$20,5,FALSE)&lt;-3),"",'Total-corrected counts'!K160),"")</f>
        <v>4.1051986476302739E-2</v>
      </c>
      <c r="L160">
        <f>IFERROR(IF(OR(HLOOKUP($A160,'Z-scores'!$C$2:$SK$20,5,FALSE)&gt;3,HLOOKUP($A160,'Z-scores'!$C$2:$SK$20,5,FALSE)&lt;-3),"",'Total-corrected counts'!L160),"")</f>
        <v>3.4867361571826088</v>
      </c>
      <c r="M160">
        <f>IFERROR(IF(OR(HLOOKUP($A160,'Z-scores'!$C$2:$SK$20,5,FALSE)&gt;3,HLOOKUP($A160,'Z-scores'!$C$2:$SK$20,5,FALSE)&lt;-3),"",'Total-corrected counts'!M160),"")</f>
        <v>9.3772404145422233E-2</v>
      </c>
      <c r="N160">
        <f>IFERROR(IF(OR(HLOOKUP($A160,'Z-scores'!$C$2:$SK$20,5,FALSE)&gt;3,HLOOKUP($A160,'Z-scores'!$C$2:$SK$20,5,FALSE)&lt;-3),"",'Total-corrected counts'!N160),"")</f>
        <v>8.6236362895158528E-2</v>
      </c>
      <c r="O160">
        <f>IFERROR(IF(OR(HLOOKUP($A160,'Z-scores'!$C$2:$SK$20,5,FALSE)&gt;3,HLOOKUP($A160,'Z-scores'!$C$2:$SK$20,5,FALSE)&lt;-3),"",'Total-corrected counts'!O160),"")</f>
        <v>0.76041525746687988</v>
      </c>
      <c r="P160">
        <f>IFERROR(IF(OR(HLOOKUP($A160,'Z-scores'!$C$2:$SK$20,5,FALSE)&gt;3,HLOOKUP($A160,'Z-scores'!$C$2:$SK$20,5,FALSE)&lt;-3),"",'Total-corrected counts'!P160),"")</f>
        <v>3.4835316043404799E-2</v>
      </c>
      <c r="Q160">
        <f>IFERROR(IF(OR(HLOOKUP($A160,'Z-scores'!$C$2:$SK$20,5,FALSE)&gt;3,HLOOKUP($A160,'Z-scores'!$C$2:$SK$20,5,FALSE)&lt;-3),"",'Total-corrected counts'!Q160),"")</f>
        <v>6.459039997853612E-2</v>
      </c>
      <c r="R160">
        <f>IFERROR(IF(OR(HLOOKUP($A160,'Z-scores'!$C$2:$SK$20,5,FALSE)&gt;3,HLOOKUP($A160,'Z-scores'!$C$2:$SK$20,5,FALSE)&lt;-3),"",'Total-corrected counts'!R160),"")</f>
        <v>2.2031397566069799</v>
      </c>
      <c r="S160">
        <f>IFERROR(IF(OR(HLOOKUP($A160,'Z-scores'!$C$2:$SK$20,5,FALSE)&gt;3,HLOOKUP($A160,'Z-scores'!$C$2:$SK$20,5,FALSE)&lt;-3),"",'Total-corrected counts'!S160),"")</f>
        <v>0.8606071243548985</v>
      </c>
      <c r="T160">
        <f>IFERROR(IF(OR(HLOOKUP($A160,'Z-scores'!$C$2:$SK$20,5,FALSE)&gt;3,HLOOKUP($A160,'Z-scores'!$C$2:$SK$20,5,FALSE)&lt;-3),"",'Total-corrected counts'!T160),"")</f>
        <v>0</v>
      </c>
      <c r="U160">
        <f t="shared" si="8"/>
        <v>1</v>
      </c>
      <c r="V160">
        <f>SUMIFS(Tabel132[Cluster],Tabel132[ID],'Total-corrected counts Z&lt;3'!A160)</f>
        <v>95</v>
      </c>
      <c r="W160">
        <f t="shared" si="9"/>
        <v>0.84320098432861001</v>
      </c>
      <c r="X160">
        <f t="shared" si="10"/>
        <v>0.79813265816587053</v>
      </c>
      <c r="Y160">
        <f t="shared" si="11"/>
        <v>0.65393130907511654</v>
      </c>
    </row>
    <row r="161" spans="1:25" x14ac:dyDescent="0.25">
      <c r="A161">
        <v>163</v>
      </c>
      <c r="B161" t="s">
        <v>72</v>
      </c>
      <c r="C161">
        <v>24200</v>
      </c>
      <c r="D161">
        <v>111</v>
      </c>
      <c r="E161">
        <f>IFERROR(IF(OR(HLOOKUP($A161,'Z-scores'!$C$2:$SK$20,5,FALSE)&gt;3,HLOOKUP($A161,'Z-scores'!$C$2:$SK$20,5,FALSE)&lt;-3),"",'Total-corrected counts'!E161),"")</f>
        <v>16.185326196002467</v>
      </c>
      <c r="F161">
        <f>IFERROR(IF(OR(HLOOKUP($A161,'Z-scores'!$C$2:$SK$20,5,FALSE)&gt;3,HLOOKUP($A161,'Z-scores'!$C$2:$SK$20,5,FALSE)&lt;-3),"",'Total-corrected counts'!F161),"")</f>
        <v>11.247239539288138</v>
      </c>
      <c r="G161">
        <f>IFERROR(IF(OR(HLOOKUP($A161,'Z-scores'!$C$2:$SK$20,5,FALSE)&gt;3,HLOOKUP($A161,'Z-scores'!$C$2:$SK$20,5,FALSE)&lt;-3),"",'Total-corrected counts'!G161),"")</f>
        <v>5.8118459503781414</v>
      </c>
      <c r="H161">
        <f>IFERROR(IF(OR(HLOOKUP($A161,'Z-scores'!$C$2:$SK$20,5,FALSE)&gt;3,HLOOKUP($A161,'Z-scores'!$C$2:$SK$20,5,FALSE)&lt;-3),"",'Total-corrected counts'!H161),"")</f>
        <v>9.7469178991049237</v>
      </c>
      <c r="I161">
        <f>IFERROR(IF(OR(HLOOKUP($A161,'Z-scores'!$C$2:$SK$20,5,FALSE)&gt;3,HLOOKUP($A161,'Z-scores'!$C$2:$SK$20,5,FALSE)&lt;-3),"",'Total-corrected counts'!I161),"")</f>
        <v>10.855184856088609</v>
      </c>
      <c r="J161">
        <f>IFERROR(IF(OR(HLOOKUP($A161,'Z-scores'!$C$2:$SK$20,5,FALSE)&gt;3,HLOOKUP($A161,'Z-scores'!$C$2:$SK$20,5,FALSE)&lt;-3),"",'Total-corrected counts'!J161),"")</f>
        <v>9.0995841729495712</v>
      </c>
      <c r="K161">
        <f>IFERROR(IF(OR(HLOOKUP($A161,'Z-scores'!$C$2:$SK$20,5,FALSE)&gt;3,HLOOKUP($A161,'Z-scores'!$C$2:$SK$20,5,FALSE)&lt;-3),"",'Total-corrected counts'!K161),"")</f>
        <v>5.8059238016485306</v>
      </c>
      <c r="L161">
        <f>IFERROR(IF(OR(HLOOKUP($A161,'Z-scores'!$C$2:$SK$20,5,FALSE)&gt;3,HLOOKUP($A161,'Z-scores'!$C$2:$SK$20,5,FALSE)&lt;-3),"",'Total-corrected counts'!L161),"")</f>
        <v>7.0073899812638807</v>
      </c>
      <c r="M161">
        <f>IFERROR(IF(OR(HLOOKUP($A161,'Z-scores'!$C$2:$SK$20,5,FALSE)&gt;3,HLOOKUP($A161,'Z-scores'!$C$2:$SK$20,5,FALSE)&lt;-3),"",'Total-corrected counts'!M161),"")</f>
        <v>6.8027616825497228</v>
      </c>
      <c r="N161">
        <f>IFERROR(IF(OR(HLOOKUP($A161,'Z-scores'!$C$2:$SK$20,5,FALSE)&gt;3,HLOOKUP($A161,'Z-scores'!$C$2:$SK$20,5,FALSE)&lt;-3),"",'Total-corrected counts'!N161),"")</f>
        <v>6.3344528381170999</v>
      </c>
      <c r="O161">
        <f>IFERROR(IF(OR(HLOOKUP($A161,'Z-scores'!$C$2:$SK$20,5,FALSE)&gt;3,HLOOKUP($A161,'Z-scores'!$C$2:$SK$20,5,FALSE)&lt;-3),"",'Total-corrected counts'!O161),"")</f>
        <v>5.7650086961442524</v>
      </c>
      <c r="P161">
        <f>IFERROR(IF(OR(HLOOKUP($A161,'Z-scores'!$C$2:$SK$20,5,FALSE)&gt;3,HLOOKUP($A161,'Z-scores'!$C$2:$SK$20,5,FALSE)&lt;-3),"",'Total-corrected counts'!P161),"")</f>
        <v>3.528319867824858</v>
      </c>
      <c r="Q161">
        <f>IFERROR(IF(OR(HLOOKUP($A161,'Z-scores'!$C$2:$SK$20,5,FALSE)&gt;3,HLOOKUP($A161,'Z-scores'!$C$2:$SK$20,5,FALSE)&lt;-3),"",'Total-corrected counts'!Q161),"")</f>
        <v>6.498787936301941</v>
      </c>
      <c r="R161">
        <f>IFERROR(IF(OR(HLOOKUP($A161,'Z-scores'!$C$2:$SK$20,5,FALSE)&gt;3,HLOOKUP($A161,'Z-scores'!$C$2:$SK$20,5,FALSE)&lt;-3),"",'Total-corrected counts'!R161),"")</f>
        <v>6.0547826877380642</v>
      </c>
      <c r="S161">
        <f>IFERROR(IF(OR(HLOOKUP($A161,'Z-scores'!$C$2:$SK$20,5,FALSE)&gt;3,HLOOKUP($A161,'Z-scores'!$C$2:$SK$20,5,FALSE)&lt;-3),"",'Total-corrected counts'!S161),"")</f>
        <v>7.7737735640741823</v>
      </c>
      <c r="T161">
        <f>IFERROR(IF(OR(HLOOKUP($A161,'Z-scores'!$C$2:$SK$20,5,FALSE)&gt;3,HLOOKUP($A161,'Z-scores'!$C$2:$SK$20,5,FALSE)&lt;-3),"",'Total-corrected counts'!T161),"")</f>
        <v>8.9010664214777826</v>
      </c>
      <c r="U161">
        <f t="shared" si="8"/>
        <v>1</v>
      </c>
      <c r="V161">
        <f>SUMIFS(Tabel132[Cluster],Tabel132[ID],'Total-corrected counts Z&lt;3'!A161)</f>
        <v>31</v>
      </c>
      <c r="W161">
        <f t="shared" si="9"/>
        <v>0.11560635050433861</v>
      </c>
      <c r="X161">
        <f t="shared" si="10"/>
        <v>8.8896626917391082</v>
      </c>
      <c r="Y161">
        <f t="shared" si="11"/>
        <v>6.4202898622601801</v>
      </c>
    </row>
    <row r="162" spans="1:25" x14ac:dyDescent="0.25">
      <c r="A162">
        <v>164</v>
      </c>
      <c r="B162" t="s">
        <v>600</v>
      </c>
      <c r="C162">
        <v>116900</v>
      </c>
      <c r="D162">
        <v>73</v>
      </c>
      <c r="E162" t="str">
        <f>IFERROR(IF(OR(HLOOKUP($A162,'Z-scores'!$C$2:$SK$20,5,FALSE)&gt;3,HLOOKUP($A162,'Z-scores'!$C$2:$SK$20,5,FALSE)&lt;-3),"",'Total-corrected counts'!E162),"")</f>
        <v/>
      </c>
      <c r="F162" t="str">
        <f>IFERROR(IF(OR(HLOOKUP($A162,'Z-scores'!$C$2:$SK$20,5,FALSE)&gt;3,HLOOKUP($A162,'Z-scores'!$C$2:$SK$20,5,FALSE)&lt;-3),"",'Total-corrected counts'!F162),"")</f>
        <v/>
      </c>
      <c r="G162" t="str">
        <f>IFERROR(IF(OR(HLOOKUP($A162,'Z-scores'!$C$2:$SK$20,5,FALSE)&gt;3,HLOOKUP($A162,'Z-scores'!$C$2:$SK$20,5,FALSE)&lt;-3),"",'Total-corrected counts'!G162),"")</f>
        <v/>
      </c>
      <c r="H162" t="str">
        <f>IFERROR(IF(OR(HLOOKUP($A162,'Z-scores'!$C$2:$SK$20,5,FALSE)&gt;3,HLOOKUP($A162,'Z-scores'!$C$2:$SK$20,5,FALSE)&lt;-3),"",'Total-corrected counts'!H162),"")</f>
        <v/>
      </c>
      <c r="I162" t="str">
        <f>IFERROR(IF(OR(HLOOKUP($A162,'Z-scores'!$C$2:$SK$20,5,FALSE)&gt;3,HLOOKUP($A162,'Z-scores'!$C$2:$SK$20,5,FALSE)&lt;-3),"",'Total-corrected counts'!I162),"")</f>
        <v/>
      </c>
      <c r="J162" t="str">
        <f>IFERROR(IF(OR(HLOOKUP($A162,'Z-scores'!$C$2:$SK$20,5,FALSE)&gt;3,HLOOKUP($A162,'Z-scores'!$C$2:$SK$20,5,FALSE)&lt;-3),"",'Total-corrected counts'!J162),"")</f>
        <v/>
      </c>
      <c r="K162" t="str">
        <f>IFERROR(IF(OR(HLOOKUP($A162,'Z-scores'!$C$2:$SK$20,5,FALSE)&gt;3,HLOOKUP($A162,'Z-scores'!$C$2:$SK$20,5,FALSE)&lt;-3),"",'Total-corrected counts'!K162),"")</f>
        <v/>
      </c>
      <c r="L162" t="str">
        <f>IFERROR(IF(OR(HLOOKUP($A162,'Z-scores'!$C$2:$SK$20,5,FALSE)&gt;3,HLOOKUP($A162,'Z-scores'!$C$2:$SK$20,5,FALSE)&lt;-3),"",'Total-corrected counts'!L162),"")</f>
        <v/>
      </c>
      <c r="M162" t="str">
        <f>IFERROR(IF(OR(HLOOKUP($A162,'Z-scores'!$C$2:$SK$20,5,FALSE)&gt;3,HLOOKUP($A162,'Z-scores'!$C$2:$SK$20,5,FALSE)&lt;-3),"",'Total-corrected counts'!M162),"")</f>
        <v/>
      </c>
      <c r="N162" t="str">
        <f>IFERROR(IF(OR(HLOOKUP($A162,'Z-scores'!$C$2:$SK$20,5,FALSE)&gt;3,HLOOKUP($A162,'Z-scores'!$C$2:$SK$20,5,FALSE)&lt;-3),"",'Total-corrected counts'!N162),"")</f>
        <v/>
      </c>
      <c r="O162" t="str">
        <f>IFERROR(IF(OR(HLOOKUP($A162,'Z-scores'!$C$2:$SK$20,5,FALSE)&gt;3,HLOOKUP($A162,'Z-scores'!$C$2:$SK$20,5,FALSE)&lt;-3),"",'Total-corrected counts'!O162),"")</f>
        <v/>
      </c>
      <c r="P162" t="str">
        <f>IFERROR(IF(OR(HLOOKUP($A162,'Z-scores'!$C$2:$SK$20,5,FALSE)&gt;3,HLOOKUP($A162,'Z-scores'!$C$2:$SK$20,5,FALSE)&lt;-3),"",'Total-corrected counts'!P162),"")</f>
        <v/>
      </c>
      <c r="Q162" t="str">
        <f>IFERROR(IF(OR(HLOOKUP($A162,'Z-scores'!$C$2:$SK$20,5,FALSE)&gt;3,HLOOKUP($A162,'Z-scores'!$C$2:$SK$20,5,FALSE)&lt;-3),"",'Total-corrected counts'!Q162),"")</f>
        <v/>
      </c>
      <c r="R162" t="str">
        <f>IFERROR(IF(OR(HLOOKUP($A162,'Z-scores'!$C$2:$SK$20,5,FALSE)&gt;3,HLOOKUP($A162,'Z-scores'!$C$2:$SK$20,5,FALSE)&lt;-3),"",'Total-corrected counts'!R162),"")</f>
        <v/>
      </c>
      <c r="S162" t="str">
        <f>IFERROR(IF(OR(HLOOKUP($A162,'Z-scores'!$C$2:$SK$20,5,FALSE)&gt;3,HLOOKUP($A162,'Z-scores'!$C$2:$SK$20,5,FALSE)&lt;-3),"",'Total-corrected counts'!S162),"")</f>
        <v/>
      </c>
      <c r="T162" t="str">
        <f>IFERROR(IF(OR(HLOOKUP($A162,'Z-scores'!$C$2:$SK$20,5,FALSE)&gt;3,HLOOKUP($A162,'Z-scores'!$C$2:$SK$20,5,FALSE)&lt;-3),"",'Total-corrected counts'!T162),"")</f>
        <v/>
      </c>
      <c r="U162">
        <f t="shared" si="8"/>
        <v>0</v>
      </c>
      <c r="V162">
        <f>SUMIFS(Tabel132[Cluster],Tabel132[ID],'Total-corrected counts Z&lt;3'!A162)</f>
        <v>0</v>
      </c>
      <c r="W162" t="str">
        <f t="shared" si="9"/>
        <v/>
      </c>
      <c r="X162" t="str">
        <f t="shared" si="10"/>
        <v/>
      </c>
      <c r="Y162" t="str">
        <f t="shared" si="11"/>
        <v/>
      </c>
    </row>
    <row r="163" spans="1:25" x14ac:dyDescent="0.25">
      <c r="A163">
        <v>165</v>
      </c>
      <c r="B163" t="s">
        <v>601</v>
      </c>
      <c r="C163">
        <v>84000</v>
      </c>
      <c r="D163">
        <v>348</v>
      </c>
      <c r="E163" t="str">
        <f>IFERROR(IF(OR(HLOOKUP($A163,'Z-scores'!$C$2:$SK$20,5,FALSE)&gt;3,HLOOKUP($A163,'Z-scores'!$C$2:$SK$20,5,FALSE)&lt;-3),"",'Total-corrected counts'!E163),"")</f>
        <v/>
      </c>
      <c r="F163" t="str">
        <f>IFERROR(IF(OR(HLOOKUP($A163,'Z-scores'!$C$2:$SK$20,5,FALSE)&gt;3,HLOOKUP($A163,'Z-scores'!$C$2:$SK$20,5,FALSE)&lt;-3),"",'Total-corrected counts'!F163),"")</f>
        <v/>
      </c>
      <c r="G163" t="str">
        <f>IFERROR(IF(OR(HLOOKUP($A163,'Z-scores'!$C$2:$SK$20,5,FALSE)&gt;3,HLOOKUP($A163,'Z-scores'!$C$2:$SK$20,5,FALSE)&lt;-3),"",'Total-corrected counts'!G163),"")</f>
        <v/>
      </c>
      <c r="H163" t="str">
        <f>IFERROR(IF(OR(HLOOKUP($A163,'Z-scores'!$C$2:$SK$20,5,FALSE)&gt;3,HLOOKUP($A163,'Z-scores'!$C$2:$SK$20,5,FALSE)&lt;-3),"",'Total-corrected counts'!H163),"")</f>
        <v/>
      </c>
      <c r="I163" t="str">
        <f>IFERROR(IF(OR(HLOOKUP($A163,'Z-scores'!$C$2:$SK$20,5,FALSE)&gt;3,HLOOKUP($A163,'Z-scores'!$C$2:$SK$20,5,FALSE)&lt;-3),"",'Total-corrected counts'!I163),"")</f>
        <v/>
      </c>
      <c r="J163" t="str">
        <f>IFERROR(IF(OR(HLOOKUP($A163,'Z-scores'!$C$2:$SK$20,5,FALSE)&gt;3,HLOOKUP($A163,'Z-scores'!$C$2:$SK$20,5,FALSE)&lt;-3),"",'Total-corrected counts'!J163),"")</f>
        <v/>
      </c>
      <c r="K163" t="str">
        <f>IFERROR(IF(OR(HLOOKUP($A163,'Z-scores'!$C$2:$SK$20,5,FALSE)&gt;3,HLOOKUP($A163,'Z-scores'!$C$2:$SK$20,5,FALSE)&lt;-3),"",'Total-corrected counts'!K163),"")</f>
        <v/>
      </c>
      <c r="L163" t="str">
        <f>IFERROR(IF(OR(HLOOKUP($A163,'Z-scores'!$C$2:$SK$20,5,FALSE)&gt;3,HLOOKUP($A163,'Z-scores'!$C$2:$SK$20,5,FALSE)&lt;-3),"",'Total-corrected counts'!L163),"")</f>
        <v/>
      </c>
      <c r="M163" t="str">
        <f>IFERROR(IF(OR(HLOOKUP($A163,'Z-scores'!$C$2:$SK$20,5,FALSE)&gt;3,HLOOKUP($A163,'Z-scores'!$C$2:$SK$20,5,FALSE)&lt;-3),"",'Total-corrected counts'!M163),"")</f>
        <v/>
      </c>
      <c r="N163" t="str">
        <f>IFERROR(IF(OR(HLOOKUP($A163,'Z-scores'!$C$2:$SK$20,5,FALSE)&gt;3,HLOOKUP($A163,'Z-scores'!$C$2:$SK$20,5,FALSE)&lt;-3),"",'Total-corrected counts'!N163),"")</f>
        <v/>
      </c>
      <c r="O163" t="str">
        <f>IFERROR(IF(OR(HLOOKUP($A163,'Z-scores'!$C$2:$SK$20,5,FALSE)&gt;3,HLOOKUP($A163,'Z-scores'!$C$2:$SK$20,5,FALSE)&lt;-3),"",'Total-corrected counts'!O163),"")</f>
        <v/>
      </c>
      <c r="P163" t="str">
        <f>IFERROR(IF(OR(HLOOKUP($A163,'Z-scores'!$C$2:$SK$20,5,FALSE)&gt;3,HLOOKUP($A163,'Z-scores'!$C$2:$SK$20,5,FALSE)&lt;-3),"",'Total-corrected counts'!P163),"")</f>
        <v/>
      </c>
      <c r="Q163" t="str">
        <f>IFERROR(IF(OR(HLOOKUP($A163,'Z-scores'!$C$2:$SK$20,5,FALSE)&gt;3,HLOOKUP($A163,'Z-scores'!$C$2:$SK$20,5,FALSE)&lt;-3),"",'Total-corrected counts'!Q163),"")</f>
        <v/>
      </c>
      <c r="R163" t="str">
        <f>IFERROR(IF(OR(HLOOKUP($A163,'Z-scores'!$C$2:$SK$20,5,FALSE)&gt;3,HLOOKUP($A163,'Z-scores'!$C$2:$SK$20,5,FALSE)&lt;-3),"",'Total-corrected counts'!R163),"")</f>
        <v/>
      </c>
      <c r="S163" t="str">
        <f>IFERROR(IF(OR(HLOOKUP($A163,'Z-scores'!$C$2:$SK$20,5,FALSE)&gt;3,HLOOKUP($A163,'Z-scores'!$C$2:$SK$20,5,FALSE)&lt;-3),"",'Total-corrected counts'!S163),"")</f>
        <v/>
      </c>
      <c r="T163" t="str">
        <f>IFERROR(IF(OR(HLOOKUP($A163,'Z-scores'!$C$2:$SK$20,5,FALSE)&gt;3,HLOOKUP($A163,'Z-scores'!$C$2:$SK$20,5,FALSE)&lt;-3),"",'Total-corrected counts'!T163),"")</f>
        <v/>
      </c>
      <c r="U163">
        <f t="shared" si="8"/>
        <v>0</v>
      </c>
      <c r="V163">
        <f>SUMIFS(Tabel132[Cluster],Tabel132[ID],'Total-corrected counts Z&lt;3'!A163)</f>
        <v>92</v>
      </c>
      <c r="W163" t="str">
        <f t="shared" si="9"/>
        <v/>
      </c>
      <c r="X163" t="str">
        <f t="shared" si="10"/>
        <v/>
      </c>
      <c r="Y163" t="str">
        <f t="shared" si="11"/>
        <v/>
      </c>
    </row>
    <row r="164" spans="1:25" x14ac:dyDescent="0.25">
      <c r="A164">
        <v>166</v>
      </c>
      <c r="B164" t="s">
        <v>602</v>
      </c>
      <c r="C164">
        <v>113500</v>
      </c>
      <c r="D164">
        <v>824</v>
      </c>
      <c r="E164" t="str">
        <f>IFERROR(IF(OR(HLOOKUP($A164,'Z-scores'!$C$2:$SK$20,5,FALSE)&gt;3,HLOOKUP($A164,'Z-scores'!$C$2:$SK$20,5,FALSE)&lt;-3),"",'Total-corrected counts'!E164),"")</f>
        <v/>
      </c>
      <c r="F164" t="str">
        <f>IFERROR(IF(OR(HLOOKUP($A164,'Z-scores'!$C$2:$SK$20,5,FALSE)&gt;3,HLOOKUP($A164,'Z-scores'!$C$2:$SK$20,5,FALSE)&lt;-3),"",'Total-corrected counts'!F164),"")</f>
        <v/>
      </c>
      <c r="G164" t="str">
        <f>IFERROR(IF(OR(HLOOKUP($A164,'Z-scores'!$C$2:$SK$20,5,FALSE)&gt;3,HLOOKUP($A164,'Z-scores'!$C$2:$SK$20,5,FALSE)&lt;-3),"",'Total-corrected counts'!G164),"")</f>
        <v/>
      </c>
      <c r="H164" t="str">
        <f>IFERROR(IF(OR(HLOOKUP($A164,'Z-scores'!$C$2:$SK$20,5,FALSE)&gt;3,HLOOKUP($A164,'Z-scores'!$C$2:$SK$20,5,FALSE)&lt;-3),"",'Total-corrected counts'!H164),"")</f>
        <v/>
      </c>
      <c r="I164" t="str">
        <f>IFERROR(IF(OR(HLOOKUP($A164,'Z-scores'!$C$2:$SK$20,5,FALSE)&gt;3,HLOOKUP($A164,'Z-scores'!$C$2:$SK$20,5,FALSE)&lt;-3),"",'Total-corrected counts'!I164),"")</f>
        <v/>
      </c>
      <c r="J164" t="str">
        <f>IFERROR(IF(OR(HLOOKUP($A164,'Z-scores'!$C$2:$SK$20,5,FALSE)&gt;3,HLOOKUP($A164,'Z-scores'!$C$2:$SK$20,5,FALSE)&lt;-3),"",'Total-corrected counts'!J164),"")</f>
        <v/>
      </c>
      <c r="K164" t="str">
        <f>IFERROR(IF(OR(HLOOKUP($A164,'Z-scores'!$C$2:$SK$20,5,FALSE)&gt;3,HLOOKUP($A164,'Z-scores'!$C$2:$SK$20,5,FALSE)&lt;-3),"",'Total-corrected counts'!K164),"")</f>
        <v/>
      </c>
      <c r="L164" t="str">
        <f>IFERROR(IF(OR(HLOOKUP($A164,'Z-scores'!$C$2:$SK$20,5,FALSE)&gt;3,HLOOKUP($A164,'Z-scores'!$C$2:$SK$20,5,FALSE)&lt;-3),"",'Total-corrected counts'!L164),"")</f>
        <v/>
      </c>
      <c r="M164" t="str">
        <f>IFERROR(IF(OR(HLOOKUP($A164,'Z-scores'!$C$2:$SK$20,5,FALSE)&gt;3,HLOOKUP($A164,'Z-scores'!$C$2:$SK$20,5,FALSE)&lt;-3),"",'Total-corrected counts'!M164),"")</f>
        <v/>
      </c>
      <c r="N164" t="str">
        <f>IFERROR(IF(OR(HLOOKUP($A164,'Z-scores'!$C$2:$SK$20,5,FALSE)&gt;3,HLOOKUP($A164,'Z-scores'!$C$2:$SK$20,5,FALSE)&lt;-3),"",'Total-corrected counts'!N164),"")</f>
        <v/>
      </c>
      <c r="O164" t="str">
        <f>IFERROR(IF(OR(HLOOKUP($A164,'Z-scores'!$C$2:$SK$20,5,FALSE)&gt;3,HLOOKUP($A164,'Z-scores'!$C$2:$SK$20,5,FALSE)&lt;-3),"",'Total-corrected counts'!O164),"")</f>
        <v/>
      </c>
      <c r="P164" t="str">
        <f>IFERROR(IF(OR(HLOOKUP($A164,'Z-scores'!$C$2:$SK$20,5,FALSE)&gt;3,HLOOKUP($A164,'Z-scores'!$C$2:$SK$20,5,FALSE)&lt;-3),"",'Total-corrected counts'!P164),"")</f>
        <v/>
      </c>
      <c r="Q164" t="str">
        <f>IFERROR(IF(OR(HLOOKUP($A164,'Z-scores'!$C$2:$SK$20,5,FALSE)&gt;3,HLOOKUP($A164,'Z-scores'!$C$2:$SK$20,5,FALSE)&lt;-3),"",'Total-corrected counts'!Q164),"")</f>
        <v/>
      </c>
      <c r="R164" t="str">
        <f>IFERROR(IF(OR(HLOOKUP($A164,'Z-scores'!$C$2:$SK$20,5,FALSE)&gt;3,HLOOKUP($A164,'Z-scores'!$C$2:$SK$20,5,FALSE)&lt;-3),"",'Total-corrected counts'!R164),"")</f>
        <v/>
      </c>
      <c r="S164" t="str">
        <f>IFERROR(IF(OR(HLOOKUP($A164,'Z-scores'!$C$2:$SK$20,5,FALSE)&gt;3,HLOOKUP($A164,'Z-scores'!$C$2:$SK$20,5,FALSE)&lt;-3),"",'Total-corrected counts'!S164),"")</f>
        <v/>
      </c>
      <c r="T164" t="str">
        <f>IFERROR(IF(OR(HLOOKUP($A164,'Z-scores'!$C$2:$SK$20,5,FALSE)&gt;3,HLOOKUP($A164,'Z-scores'!$C$2:$SK$20,5,FALSE)&lt;-3),"",'Total-corrected counts'!T164),"")</f>
        <v/>
      </c>
      <c r="U164">
        <f t="shared" si="8"/>
        <v>0</v>
      </c>
      <c r="V164">
        <f>SUMIFS(Tabel132[Cluster],Tabel132[ID],'Total-corrected counts Z&lt;3'!A164)</f>
        <v>0</v>
      </c>
      <c r="W164" t="str">
        <f t="shared" si="9"/>
        <v/>
      </c>
      <c r="X164" t="str">
        <f t="shared" si="10"/>
        <v/>
      </c>
      <c r="Y164" t="str">
        <f t="shared" si="11"/>
        <v/>
      </c>
    </row>
    <row r="165" spans="1:25" x14ac:dyDescent="0.25">
      <c r="A165">
        <v>167</v>
      </c>
      <c r="B165" t="s">
        <v>603</v>
      </c>
      <c r="C165">
        <v>31100</v>
      </c>
      <c r="D165">
        <v>159</v>
      </c>
      <c r="E165" t="str">
        <f>IFERROR(IF(OR(HLOOKUP($A165,'Z-scores'!$C$2:$SK$20,5,FALSE)&gt;3,HLOOKUP($A165,'Z-scores'!$C$2:$SK$20,5,FALSE)&lt;-3),"",'Total-corrected counts'!E165),"")</f>
        <v/>
      </c>
      <c r="F165" t="str">
        <f>IFERROR(IF(OR(HLOOKUP($A165,'Z-scores'!$C$2:$SK$20,5,FALSE)&gt;3,HLOOKUP($A165,'Z-scores'!$C$2:$SK$20,5,FALSE)&lt;-3),"",'Total-corrected counts'!F165),"")</f>
        <v/>
      </c>
      <c r="G165" t="str">
        <f>IFERROR(IF(OR(HLOOKUP($A165,'Z-scores'!$C$2:$SK$20,5,FALSE)&gt;3,HLOOKUP($A165,'Z-scores'!$C$2:$SK$20,5,FALSE)&lt;-3),"",'Total-corrected counts'!G165),"")</f>
        <v/>
      </c>
      <c r="H165" t="str">
        <f>IFERROR(IF(OR(HLOOKUP($A165,'Z-scores'!$C$2:$SK$20,5,FALSE)&gt;3,HLOOKUP($A165,'Z-scores'!$C$2:$SK$20,5,FALSE)&lt;-3),"",'Total-corrected counts'!H165),"")</f>
        <v/>
      </c>
      <c r="I165" t="str">
        <f>IFERROR(IF(OR(HLOOKUP($A165,'Z-scores'!$C$2:$SK$20,5,FALSE)&gt;3,HLOOKUP($A165,'Z-scores'!$C$2:$SK$20,5,FALSE)&lt;-3),"",'Total-corrected counts'!I165),"")</f>
        <v/>
      </c>
      <c r="J165" t="str">
        <f>IFERROR(IF(OR(HLOOKUP($A165,'Z-scores'!$C$2:$SK$20,5,FALSE)&gt;3,HLOOKUP($A165,'Z-scores'!$C$2:$SK$20,5,FALSE)&lt;-3),"",'Total-corrected counts'!J165),"")</f>
        <v/>
      </c>
      <c r="K165" t="str">
        <f>IFERROR(IF(OR(HLOOKUP($A165,'Z-scores'!$C$2:$SK$20,5,FALSE)&gt;3,HLOOKUP($A165,'Z-scores'!$C$2:$SK$20,5,FALSE)&lt;-3),"",'Total-corrected counts'!K165),"")</f>
        <v/>
      </c>
      <c r="L165" t="str">
        <f>IFERROR(IF(OR(HLOOKUP($A165,'Z-scores'!$C$2:$SK$20,5,FALSE)&gt;3,HLOOKUP($A165,'Z-scores'!$C$2:$SK$20,5,FALSE)&lt;-3),"",'Total-corrected counts'!L165),"")</f>
        <v/>
      </c>
      <c r="M165" t="str">
        <f>IFERROR(IF(OR(HLOOKUP($A165,'Z-scores'!$C$2:$SK$20,5,FALSE)&gt;3,HLOOKUP($A165,'Z-scores'!$C$2:$SK$20,5,FALSE)&lt;-3),"",'Total-corrected counts'!M165),"")</f>
        <v/>
      </c>
      <c r="N165" t="str">
        <f>IFERROR(IF(OR(HLOOKUP($A165,'Z-scores'!$C$2:$SK$20,5,FALSE)&gt;3,HLOOKUP($A165,'Z-scores'!$C$2:$SK$20,5,FALSE)&lt;-3),"",'Total-corrected counts'!N165),"")</f>
        <v/>
      </c>
      <c r="O165" t="str">
        <f>IFERROR(IF(OR(HLOOKUP($A165,'Z-scores'!$C$2:$SK$20,5,FALSE)&gt;3,HLOOKUP($A165,'Z-scores'!$C$2:$SK$20,5,FALSE)&lt;-3),"",'Total-corrected counts'!O165),"")</f>
        <v/>
      </c>
      <c r="P165" t="str">
        <f>IFERROR(IF(OR(HLOOKUP($A165,'Z-scores'!$C$2:$SK$20,5,FALSE)&gt;3,HLOOKUP($A165,'Z-scores'!$C$2:$SK$20,5,FALSE)&lt;-3),"",'Total-corrected counts'!P165),"")</f>
        <v/>
      </c>
      <c r="Q165" t="str">
        <f>IFERROR(IF(OR(HLOOKUP($A165,'Z-scores'!$C$2:$SK$20,5,FALSE)&gt;3,HLOOKUP($A165,'Z-scores'!$C$2:$SK$20,5,FALSE)&lt;-3),"",'Total-corrected counts'!Q165),"")</f>
        <v/>
      </c>
      <c r="R165" t="str">
        <f>IFERROR(IF(OR(HLOOKUP($A165,'Z-scores'!$C$2:$SK$20,5,FALSE)&gt;3,HLOOKUP($A165,'Z-scores'!$C$2:$SK$20,5,FALSE)&lt;-3),"",'Total-corrected counts'!R165),"")</f>
        <v/>
      </c>
      <c r="S165" t="str">
        <f>IFERROR(IF(OR(HLOOKUP($A165,'Z-scores'!$C$2:$SK$20,5,FALSE)&gt;3,HLOOKUP($A165,'Z-scores'!$C$2:$SK$20,5,FALSE)&lt;-3),"",'Total-corrected counts'!S165),"")</f>
        <v/>
      </c>
      <c r="T165" t="str">
        <f>IFERROR(IF(OR(HLOOKUP($A165,'Z-scores'!$C$2:$SK$20,5,FALSE)&gt;3,HLOOKUP($A165,'Z-scores'!$C$2:$SK$20,5,FALSE)&lt;-3),"",'Total-corrected counts'!T165),"")</f>
        <v/>
      </c>
      <c r="U165">
        <f t="shared" si="8"/>
        <v>0</v>
      </c>
      <c r="V165">
        <f>SUMIFS(Tabel132[Cluster],Tabel132[ID],'Total-corrected counts Z&lt;3'!A165)</f>
        <v>41</v>
      </c>
      <c r="W165" t="str">
        <f t="shared" si="9"/>
        <v/>
      </c>
      <c r="X165" t="str">
        <f t="shared" si="10"/>
        <v/>
      </c>
      <c r="Y165" t="str">
        <f t="shared" si="11"/>
        <v/>
      </c>
    </row>
    <row r="166" spans="1:25" x14ac:dyDescent="0.25">
      <c r="A166">
        <v>168</v>
      </c>
      <c r="B166" t="s">
        <v>604</v>
      </c>
      <c r="C166">
        <v>31700</v>
      </c>
      <c r="D166">
        <v>159</v>
      </c>
      <c r="E166" t="str">
        <f>IFERROR(IF(OR(HLOOKUP($A166,'Z-scores'!$C$2:$SK$20,5,FALSE)&gt;3,HLOOKUP($A166,'Z-scores'!$C$2:$SK$20,5,FALSE)&lt;-3),"",'Total-corrected counts'!E166),"")</f>
        <v/>
      </c>
      <c r="F166" t="str">
        <f>IFERROR(IF(OR(HLOOKUP($A166,'Z-scores'!$C$2:$SK$20,5,FALSE)&gt;3,HLOOKUP($A166,'Z-scores'!$C$2:$SK$20,5,FALSE)&lt;-3),"",'Total-corrected counts'!F166),"")</f>
        <v/>
      </c>
      <c r="G166" t="str">
        <f>IFERROR(IF(OR(HLOOKUP($A166,'Z-scores'!$C$2:$SK$20,5,FALSE)&gt;3,HLOOKUP($A166,'Z-scores'!$C$2:$SK$20,5,FALSE)&lt;-3),"",'Total-corrected counts'!G166),"")</f>
        <v/>
      </c>
      <c r="H166" t="str">
        <f>IFERROR(IF(OR(HLOOKUP($A166,'Z-scores'!$C$2:$SK$20,5,FALSE)&gt;3,HLOOKUP($A166,'Z-scores'!$C$2:$SK$20,5,FALSE)&lt;-3),"",'Total-corrected counts'!H166),"")</f>
        <v/>
      </c>
      <c r="I166" t="str">
        <f>IFERROR(IF(OR(HLOOKUP($A166,'Z-scores'!$C$2:$SK$20,5,FALSE)&gt;3,HLOOKUP($A166,'Z-scores'!$C$2:$SK$20,5,FALSE)&lt;-3),"",'Total-corrected counts'!I166),"")</f>
        <v/>
      </c>
      <c r="J166" t="str">
        <f>IFERROR(IF(OR(HLOOKUP($A166,'Z-scores'!$C$2:$SK$20,5,FALSE)&gt;3,HLOOKUP($A166,'Z-scores'!$C$2:$SK$20,5,FALSE)&lt;-3),"",'Total-corrected counts'!J166),"")</f>
        <v/>
      </c>
      <c r="K166" t="str">
        <f>IFERROR(IF(OR(HLOOKUP($A166,'Z-scores'!$C$2:$SK$20,5,FALSE)&gt;3,HLOOKUP($A166,'Z-scores'!$C$2:$SK$20,5,FALSE)&lt;-3),"",'Total-corrected counts'!K166),"")</f>
        <v/>
      </c>
      <c r="L166" t="str">
        <f>IFERROR(IF(OR(HLOOKUP($A166,'Z-scores'!$C$2:$SK$20,5,FALSE)&gt;3,HLOOKUP($A166,'Z-scores'!$C$2:$SK$20,5,FALSE)&lt;-3),"",'Total-corrected counts'!L166),"")</f>
        <v/>
      </c>
      <c r="M166" t="str">
        <f>IFERROR(IF(OR(HLOOKUP($A166,'Z-scores'!$C$2:$SK$20,5,FALSE)&gt;3,HLOOKUP($A166,'Z-scores'!$C$2:$SK$20,5,FALSE)&lt;-3),"",'Total-corrected counts'!M166),"")</f>
        <v/>
      </c>
      <c r="N166" t="str">
        <f>IFERROR(IF(OR(HLOOKUP($A166,'Z-scores'!$C$2:$SK$20,5,FALSE)&gt;3,HLOOKUP($A166,'Z-scores'!$C$2:$SK$20,5,FALSE)&lt;-3),"",'Total-corrected counts'!N166),"")</f>
        <v/>
      </c>
      <c r="O166" t="str">
        <f>IFERROR(IF(OR(HLOOKUP($A166,'Z-scores'!$C$2:$SK$20,5,FALSE)&gt;3,HLOOKUP($A166,'Z-scores'!$C$2:$SK$20,5,FALSE)&lt;-3),"",'Total-corrected counts'!O166),"")</f>
        <v/>
      </c>
      <c r="P166" t="str">
        <f>IFERROR(IF(OR(HLOOKUP($A166,'Z-scores'!$C$2:$SK$20,5,FALSE)&gt;3,HLOOKUP($A166,'Z-scores'!$C$2:$SK$20,5,FALSE)&lt;-3),"",'Total-corrected counts'!P166),"")</f>
        <v/>
      </c>
      <c r="Q166" t="str">
        <f>IFERROR(IF(OR(HLOOKUP($A166,'Z-scores'!$C$2:$SK$20,5,FALSE)&gt;3,HLOOKUP($A166,'Z-scores'!$C$2:$SK$20,5,FALSE)&lt;-3),"",'Total-corrected counts'!Q166),"")</f>
        <v/>
      </c>
      <c r="R166" t="str">
        <f>IFERROR(IF(OR(HLOOKUP($A166,'Z-scores'!$C$2:$SK$20,5,FALSE)&gt;3,HLOOKUP($A166,'Z-scores'!$C$2:$SK$20,5,FALSE)&lt;-3),"",'Total-corrected counts'!R166),"")</f>
        <v/>
      </c>
      <c r="S166" t="str">
        <f>IFERROR(IF(OR(HLOOKUP($A166,'Z-scores'!$C$2:$SK$20,5,FALSE)&gt;3,HLOOKUP($A166,'Z-scores'!$C$2:$SK$20,5,FALSE)&lt;-3),"",'Total-corrected counts'!S166),"")</f>
        <v/>
      </c>
      <c r="T166" t="str">
        <f>IFERROR(IF(OR(HLOOKUP($A166,'Z-scores'!$C$2:$SK$20,5,FALSE)&gt;3,HLOOKUP($A166,'Z-scores'!$C$2:$SK$20,5,FALSE)&lt;-3),"",'Total-corrected counts'!T166),"")</f>
        <v/>
      </c>
      <c r="U166">
        <f t="shared" si="8"/>
        <v>0</v>
      </c>
      <c r="V166">
        <f>SUMIFS(Tabel132[Cluster],Tabel132[ID],'Total-corrected counts Z&lt;3'!A166)</f>
        <v>41</v>
      </c>
      <c r="W166" t="str">
        <f t="shared" si="9"/>
        <v/>
      </c>
      <c r="X166" t="str">
        <f t="shared" si="10"/>
        <v/>
      </c>
      <c r="Y166" t="str">
        <f t="shared" si="11"/>
        <v/>
      </c>
    </row>
    <row r="167" spans="1:25" x14ac:dyDescent="0.25">
      <c r="A167">
        <v>169</v>
      </c>
      <c r="B167" t="s">
        <v>605</v>
      </c>
      <c r="C167">
        <v>95400</v>
      </c>
      <c r="D167">
        <v>154</v>
      </c>
      <c r="E167" t="str">
        <f>IFERROR(IF(OR(HLOOKUP($A167,'Z-scores'!$C$2:$SK$20,5,FALSE)&gt;3,HLOOKUP($A167,'Z-scores'!$C$2:$SK$20,5,FALSE)&lt;-3),"",'Total-corrected counts'!E167),"")</f>
        <v/>
      </c>
      <c r="F167" t="str">
        <f>IFERROR(IF(OR(HLOOKUP($A167,'Z-scores'!$C$2:$SK$20,5,FALSE)&gt;3,HLOOKUP($A167,'Z-scores'!$C$2:$SK$20,5,FALSE)&lt;-3),"",'Total-corrected counts'!F167),"")</f>
        <v/>
      </c>
      <c r="G167" t="str">
        <f>IFERROR(IF(OR(HLOOKUP($A167,'Z-scores'!$C$2:$SK$20,5,FALSE)&gt;3,HLOOKUP($A167,'Z-scores'!$C$2:$SK$20,5,FALSE)&lt;-3),"",'Total-corrected counts'!G167),"")</f>
        <v/>
      </c>
      <c r="H167" t="str">
        <f>IFERROR(IF(OR(HLOOKUP($A167,'Z-scores'!$C$2:$SK$20,5,FALSE)&gt;3,HLOOKUP($A167,'Z-scores'!$C$2:$SK$20,5,FALSE)&lt;-3),"",'Total-corrected counts'!H167),"")</f>
        <v/>
      </c>
      <c r="I167" t="str">
        <f>IFERROR(IF(OR(HLOOKUP($A167,'Z-scores'!$C$2:$SK$20,5,FALSE)&gt;3,HLOOKUP($A167,'Z-scores'!$C$2:$SK$20,5,FALSE)&lt;-3),"",'Total-corrected counts'!I167),"")</f>
        <v/>
      </c>
      <c r="J167" t="str">
        <f>IFERROR(IF(OR(HLOOKUP($A167,'Z-scores'!$C$2:$SK$20,5,FALSE)&gt;3,HLOOKUP($A167,'Z-scores'!$C$2:$SK$20,5,FALSE)&lt;-3),"",'Total-corrected counts'!J167),"")</f>
        <v/>
      </c>
      <c r="K167" t="str">
        <f>IFERROR(IF(OR(HLOOKUP($A167,'Z-scores'!$C$2:$SK$20,5,FALSE)&gt;3,HLOOKUP($A167,'Z-scores'!$C$2:$SK$20,5,FALSE)&lt;-3),"",'Total-corrected counts'!K167),"")</f>
        <v/>
      </c>
      <c r="L167" t="str">
        <f>IFERROR(IF(OR(HLOOKUP($A167,'Z-scores'!$C$2:$SK$20,5,FALSE)&gt;3,HLOOKUP($A167,'Z-scores'!$C$2:$SK$20,5,FALSE)&lt;-3),"",'Total-corrected counts'!L167),"")</f>
        <v/>
      </c>
      <c r="M167" t="str">
        <f>IFERROR(IF(OR(HLOOKUP($A167,'Z-scores'!$C$2:$SK$20,5,FALSE)&gt;3,HLOOKUP($A167,'Z-scores'!$C$2:$SK$20,5,FALSE)&lt;-3),"",'Total-corrected counts'!M167),"")</f>
        <v/>
      </c>
      <c r="N167" t="str">
        <f>IFERROR(IF(OR(HLOOKUP($A167,'Z-scores'!$C$2:$SK$20,5,FALSE)&gt;3,HLOOKUP($A167,'Z-scores'!$C$2:$SK$20,5,FALSE)&lt;-3),"",'Total-corrected counts'!N167),"")</f>
        <v/>
      </c>
      <c r="O167" t="str">
        <f>IFERROR(IF(OR(HLOOKUP($A167,'Z-scores'!$C$2:$SK$20,5,FALSE)&gt;3,HLOOKUP($A167,'Z-scores'!$C$2:$SK$20,5,FALSE)&lt;-3),"",'Total-corrected counts'!O167),"")</f>
        <v/>
      </c>
      <c r="P167" t="str">
        <f>IFERROR(IF(OR(HLOOKUP($A167,'Z-scores'!$C$2:$SK$20,5,FALSE)&gt;3,HLOOKUP($A167,'Z-scores'!$C$2:$SK$20,5,FALSE)&lt;-3),"",'Total-corrected counts'!P167),"")</f>
        <v/>
      </c>
      <c r="Q167" t="str">
        <f>IFERROR(IF(OR(HLOOKUP($A167,'Z-scores'!$C$2:$SK$20,5,FALSE)&gt;3,HLOOKUP($A167,'Z-scores'!$C$2:$SK$20,5,FALSE)&lt;-3),"",'Total-corrected counts'!Q167),"")</f>
        <v/>
      </c>
      <c r="R167" t="str">
        <f>IFERROR(IF(OR(HLOOKUP($A167,'Z-scores'!$C$2:$SK$20,5,FALSE)&gt;3,HLOOKUP($A167,'Z-scores'!$C$2:$SK$20,5,FALSE)&lt;-3),"",'Total-corrected counts'!R167),"")</f>
        <v/>
      </c>
      <c r="S167" t="str">
        <f>IFERROR(IF(OR(HLOOKUP($A167,'Z-scores'!$C$2:$SK$20,5,FALSE)&gt;3,HLOOKUP($A167,'Z-scores'!$C$2:$SK$20,5,FALSE)&lt;-3),"",'Total-corrected counts'!S167),"")</f>
        <v/>
      </c>
      <c r="T167" t="str">
        <f>IFERROR(IF(OR(HLOOKUP($A167,'Z-scores'!$C$2:$SK$20,5,FALSE)&gt;3,HLOOKUP($A167,'Z-scores'!$C$2:$SK$20,5,FALSE)&lt;-3),"",'Total-corrected counts'!T167),"")</f>
        <v/>
      </c>
      <c r="U167">
        <f t="shared" si="8"/>
        <v>0</v>
      </c>
      <c r="V167">
        <f>SUMIFS(Tabel132[Cluster],Tabel132[ID],'Total-corrected counts Z&lt;3'!A167)</f>
        <v>96</v>
      </c>
      <c r="W167" t="str">
        <f t="shared" si="9"/>
        <v/>
      </c>
      <c r="X167" t="str">
        <f t="shared" si="10"/>
        <v/>
      </c>
      <c r="Y167" t="str">
        <f t="shared" si="11"/>
        <v/>
      </c>
    </row>
    <row r="168" spans="1:25" x14ac:dyDescent="0.25">
      <c r="A168">
        <v>170</v>
      </c>
      <c r="B168" t="s">
        <v>73</v>
      </c>
      <c r="C168">
        <v>65500</v>
      </c>
      <c r="D168">
        <v>1008</v>
      </c>
      <c r="E168">
        <f>IFERROR(IF(OR(HLOOKUP($A168,'Z-scores'!$C$2:$SK$20,5,FALSE)&gt;3,HLOOKUP($A168,'Z-scores'!$C$2:$SK$20,5,FALSE)&lt;-3),"",'Total-corrected counts'!E168),"")</f>
        <v>26.752605282648705</v>
      </c>
      <c r="F168">
        <f>IFERROR(IF(OR(HLOOKUP($A168,'Z-scores'!$C$2:$SK$20,5,FALSE)&gt;3,HLOOKUP($A168,'Z-scores'!$C$2:$SK$20,5,FALSE)&lt;-3),"",'Total-corrected counts'!F168),"")</f>
        <v>25.681669124344324</v>
      </c>
      <c r="G168">
        <f>IFERROR(IF(OR(HLOOKUP($A168,'Z-scores'!$C$2:$SK$20,5,FALSE)&gt;3,HLOOKUP($A168,'Z-scores'!$C$2:$SK$20,5,FALSE)&lt;-3),"",'Total-corrected counts'!G168),"")</f>
        <v>30.284081244845829</v>
      </c>
      <c r="H168">
        <f>IFERROR(IF(OR(HLOOKUP($A168,'Z-scores'!$C$2:$SK$20,5,FALSE)&gt;3,HLOOKUP($A168,'Z-scores'!$C$2:$SK$20,5,FALSE)&lt;-3),"",'Total-corrected counts'!H168),"")</f>
        <v>23.957152162898986</v>
      </c>
      <c r="I168">
        <f>IFERROR(IF(OR(HLOOKUP($A168,'Z-scores'!$C$2:$SK$20,5,FALSE)&gt;3,HLOOKUP($A168,'Z-scores'!$C$2:$SK$20,5,FALSE)&lt;-3),"",'Total-corrected counts'!I168),"")</f>
        <v>16.831445258974096</v>
      </c>
      <c r="J168">
        <f>IFERROR(IF(OR(HLOOKUP($A168,'Z-scores'!$C$2:$SK$20,5,FALSE)&gt;3,HLOOKUP($A168,'Z-scores'!$C$2:$SK$20,5,FALSE)&lt;-3),"",'Total-corrected counts'!J168),"")</f>
        <v>45.737383606141265</v>
      </c>
      <c r="K168">
        <f>IFERROR(IF(OR(HLOOKUP($A168,'Z-scores'!$C$2:$SK$20,5,FALSE)&gt;3,HLOOKUP($A168,'Z-scores'!$C$2:$SK$20,5,FALSE)&lt;-3),"",'Total-corrected counts'!K168),"")</f>
        <v>27.604528620565286</v>
      </c>
      <c r="L168">
        <f>IFERROR(IF(OR(HLOOKUP($A168,'Z-scores'!$C$2:$SK$20,5,FALSE)&gt;3,HLOOKUP($A168,'Z-scores'!$C$2:$SK$20,5,FALSE)&lt;-3),"",'Total-corrected counts'!L168),"")</f>
        <v>22.304257752561121</v>
      </c>
      <c r="M168">
        <f>IFERROR(IF(OR(HLOOKUP($A168,'Z-scores'!$C$2:$SK$20,5,FALSE)&gt;3,HLOOKUP($A168,'Z-scores'!$C$2:$SK$20,5,FALSE)&lt;-3),"",'Total-corrected counts'!M168),"")</f>
        <v>27.662859222899559</v>
      </c>
      <c r="N168">
        <f>IFERROR(IF(OR(HLOOKUP($A168,'Z-scores'!$C$2:$SK$20,5,FALSE)&gt;3,HLOOKUP($A168,'Z-scores'!$C$2:$SK$20,5,FALSE)&lt;-3),"",'Total-corrected counts'!N168),"")</f>
        <v>32.017209642166129</v>
      </c>
      <c r="O168">
        <f>IFERROR(IF(OR(HLOOKUP($A168,'Z-scores'!$C$2:$SK$20,5,FALSE)&gt;3,HLOOKUP($A168,'Z-scores'!$C$2:$SK$20,5,FALSE)&lt;-3),"",'Total-corrected counts'!O168),"")</f>
        <v>24.96107292824421</v>
      </c>
      <c r="P168">
        <f>IFERROR(IF(OR(HLOOKUP($A168,'Z-scores'!$C$2:$SK$20,5,FALSE)&gt;3,HLOOKUP($A168,'Z-scores'!$C$2:$SK$20,5,FALSE)&lt;-3),"",'Total-corrected counts'!P168),"")</f>
        <v>27.276052461985959</v>
      </c>
      <c r="Q168">
        <f>IFERROR(IF(OR(HLOOKUP($A168,'Z-scores'!$C$2:$SK$20,5,FALSE)&gt;3,HLOOKUP($A168,'Z-scores'!$C$2:$SK$20,5,FALSE)&lt;-3),"",'Total-corrected counts'!Q168),"")</f>
        <v>21.841492177357289</v>
      </c>
      <c r="R168">
        <f>IFERROR(IF(OR(HLOOKUP($A168,'Z-scores'!$C$2:$SK$20,5,FALSE)&gt;3,HLOOKUP($A168,'Z-scores'!$C$2:$SK$20,5,FALSE)&lt;-3),"",'Total-corrected counts'!R168),"")</f>
        <v>24.897019906831328</v>
      </c>
      <c r="S168">
        <f>IFERROR(IF(OR(HLOOKUP($A168,'Z-scores'!$C$2:$SK$20,5,FALSE)&gt;3,HLOOKUP($A168,'Z-scores'!$C$2:$SK$20,5,FALSE)&lt;-3),"",'Total-corrected counts'!S168),"")</f>
        <v>14.284945886496113</v>
      </c>
      <c r="T168">
        <f>IFERROR(IF(OR(HLOOKUP($A168,'Z-scores'!$C$2:$SK$20,5,FALSE)&gt;3,HLOOKUP($A168,'Z-scores'!$C$2:$SK$20,5,FALSE)&lt;-3),"",'Total-corrected counts'!T168),"")</f>
        <v>21.549591021936624</v>
      </c>
      <c r="U168">
        <f t="shared" si="8"/>
        <v>1</v>
      </c>
      <c r="V168">
        <f>SUMIFS(Tabel132[Cluster],Tabel132[ID],'Total-corrected counts Z&lt;3'!A168)</f>
        <v>77</v>
      </c>
      <c r="W168">
        <f t="shared" si="9"/>
        <v>0.13740896434364275</v>
      </c>
      <c r="X168">
        <f t="shared" si="10"/>
        <v>27.883319191804524</v>
      </c>
      <c r="Y168">
        <f t="shared" si="11"/>
        <v>22.46836239714192</v>
      </c>
    </row>
    <row r="169" spans="1:25" x14ac:dyDescent="0.25">
      <c r="A169">
        <v>171</v>
      </c>
      <c r="B169" t="s">
        <v>74</v>
      </c>
      <c r="C169">
        <v>20200</v>
      </c>
      <c r="D169">
        <v>972</v>
      </c>
      <c r="E169">
        <f>IFERROR(IF(OR(HLOOKUP($A169,'Z-scores'!$C$2:$SK$20,5,FALSE)&gt;3,HLOOKUP($A169,'Z-scores'!$C$2:$SK$20,5,FALSE)&lt;-3),"",'Total-corrected counts'!E169),"")</f>
        <v>0.54496047797988101</v>
      </c>
      <c r="F169">
        <f>IFERROR(IF(OR(HLOOKUP($A169,'Z-scores'!$C$2:$SK$20,5,FALSE)&gt;3,HLOOKUP($A169,'Z-scores'!$C$2:$SK$20,5,FALSE)&lt;-3),"",'Total-corrected counts'!F169),"")</f>
        <v>6.6104682430744716E-2</v>
      </c>
      <c r="G169">
        <f>IFERROR(IF(OR(HLOOKUP($A169,'Z-scores'!$C$2:$SK$20,5,FALSE)&gt;3,HLOOKUP($A169,'Z-scores'!$C$2:$SK$20,5,FALSE)&lt;-3),"",'Total-corrected counts'!G169),"")</f>
        <v>0.44630216342494267</v>
      </c>
      <c r="H169">
        <f>IFERROR(IF(OR(HLOOKUP($A169,'Z-scores'!$C$2:$SK$20,5,FALSE)&gt;3,HLOOKUP($A169,'Z-scores'!$C$2:$SK$20,5,FALSE)&lt;-3),"",'Total-corrected counts'!H169),"")</f>
        <v>0.11459866341769404</v>
      </c>
      <c r="I169">
        <f>IFERROR(IF(OR(HLOOKUP($A169,'Z-scores'!$C$2:$SK$20,5,FALSE)&gt;3,HLOOKUP($A169,'Z-scores'!$C$2:$SK$20,5,FALSE)&lt;-3),"",'Total-corrected counts'!I169),"")</f>
        <v>0.64714684212036822</v>
      </c>
      <c r="J169">
        <f>IFERROR(IF(OR(HLOOKUP($A169,'Z-scores'!$C$2:$SK$20,5,FALSE)&gt;3,HLOOKUP($A169,'Z-scores'!$C$2:$SK$20,5,FALSE)&lt;-3),"",'Total-corrected counts'!J169),"")</f>
        <v>3.6518068062494984</v>
      </c>
      <c r="K169">
        <f>IFERROR(IF(OR(HLOOKUP($A169,'Z-scores'!$C$2:$SK$20,5,FALSE)&gt;3,HLOOKUP($A169,'Z-scores'!$C$2:$SK$20,5,FALSE)&lt;-3),"",'Total-corrected counts'!K169),"")</f>
        <v>1.7593708489844033E-2</v>
      </c>
      <c r="L169">
        <f>IFERROR(IF(OR(HLOOKUP($A169,'Z-scores'!$C$2:$SK$20,5,FALSE)&gt;3,HLOOKUP($A169,'Z-scores'!$C$2:$SK$20,5,FALSE)&lt;-3),"",'Total-corrected counts'!L169),"")</f>
        <v>4.4906990973830485</v>
      </c>
      <c r="M169">
        <f>IFERROR(IF(OR(HLOOKUP($A169,'Z-scores'!$C$2:$SK$20,5,FALSE)&gt;3,HLOOKUP($A169,'Z-scores'!$C$2:$SK$20,5,FALSE)&lt;-3),"",'Total-corrected counts'!M169),"")</f>
        <v>1.7561013867233621</v>
      </c>
      <c r="N169">
        <f>IFERROR(IF(OR(HLOOKUP($A169,'Z-scores'!$C$2:$SK$20,5,FALSE)&gt;3,HLOOKUP($A169,'Z-scores'!$C$2:$SK$20,5,FALSE)&lt;-3),"",'Total-corrected counts'!N169),"")</f>
        <v>0.64285288703663634</v>
      </c>
      <c r="O169">
        <f>IFERROR(IF(OR(HLOOKUP($A169,'Z-scores'!$C$2:$SK$20,5,FALSE)&gt;3,HLOOKUP($A169,'Z-scores'!$C$2:$SK$20,5,FALSE)&lt;-3),"",'Total-corrected counts'!O169),"")</f>
        <v>5.7473246203892089E-2</v>
      </c>
      <c r="P169">
        <f>IFERROR(IF(OR(HLOOKUP($A169,'Z-scores'!$C$2:$SK$20,5,FALSE)&gt;3,HLOOKUP($A169,'Z-scores'!$C$2:$SK$20,5,FALSE)&lt;-3),"",'Total-corrected counts'!P169),"")</f>
        <v>0.10948242185070081</v>
      </c>
      <c r="Q169">
        <f>IFERROR(IF(OR(HLOOKUP($A169,'Z-scores'!$C$2:$SK$20,5,FALSE)&gt;3,HLOOKUP($A169,'Z-scores'!$C$2:$SK$20,5,FALSE)&lt;-3),"",'Total-corrected counts'!Q169),"")</f>
        <v>1.495516184118413</v>
      </c>
      <c r="R169">
        <f>IFERROR(IF(OR(HLOOKUP($A169,'Z-scores'!$C$2:$SK$20,5,FALSE)&gt;3,HLOOKUP($A169,'Z-scores'!$C$2:$SK$20,5,FALSE)&lt;-3),"",'Total-corrected counts'!R169),"")</f>
        <v>0.14893019333706858</v>
      </c>
      <c r="S169">
        <f>IFERROR(IF(OR(HLOOKUP($A169,'Z-scores'!$C$2:$SK$20,5,FALSE)&gt;3,HLOOKUP($A169,'Z-scores'!$C$2:$SK$20,5,FALSE)&lt;-3),"",'Total-corrected counts'!S169),"")</f>
        <v>0.56052700862588789</v>
      </c>
      <c r="T169">
        <f>IFERROR(IF(OR(HLOOKUP($A169,'Z-scores'!$C$2:$SK$20,5,FALSE)&gt;3,HLOOKUP($A169,'Z-scores'!$C$2:$SK$20,5,FALSE)&lt;-3),"",'Total-corrected counts'!T169),"")</f>
        <v>1.4061500635156619</v>
      </c>
      <c r="U169">
        <f t="shared" si="8"/>
        <v>1</v>
      </c>
      <c r="V169">
        <f>SUMIFS(Tabel132[Cluster],Tabel132[ID],'Total-corrected counts Z&lt;3'!A169)</f>
        <v>25</v>
      </c>
      <c r="W169">
        <f t="shared" si="9"/>
        <v>0.39116556426982185</v>
      </c>
      <c r="X169">
        <f t="shared" si="10"/>
        <v>1.237816671525602</v>
      </c>
      <c r="Y169">
        <f t="shared" si="11"/>
        <v>0.6296798529419374</v>
      </c>
    </row>
    <row r="170" spans="1:25" x14ac:dyDescent="0.25">
      <c r="A170">
        <v>173</v>
      </c>
      <c r="B170" t="s">
        <v>75</v>
      </c>
      <c r="C170">
        <v>77800</v>
      </c>
      <c r="D170">
        <v>290</v>
      </c>
      <c r="E170">
        <f>IFERROR(IF(OR(HLOOKUP($A170,'Z-scores'!$C$2:$SK$20,5,FALSE)&gt;3,HLOOKUP($A170,'Z-scores'!$C$2:$SK$20,5,FALSE)&lt;-3),"",'Total-corrected counts'!E170),"")</f>
        <v>2.8585654163126488</v>
      </c>
      <c r="F170">
        <f>IFERROR(IF(OR(HLOOKUP($A170,'Z-scores'!$C$2:$SK$20,5,FALSE)&gt;3,HLOOKUP($A170,'Z-scores'!$C$2:$SK$20,5,FALSE)&lt;-3),"",'Total-corrected counts'!F170),"")</f>
        <v>4.7217630307674799E-2</v>
      </c>
      <c r="G170">
        <f>IFERROR(IF(OR(HLOOKUP($A170,'Z-scores'!$C$2:$SK$20,5,FALSE)&gt;3,HLOOKUP($A170,'Z-scores'!$C$2:$SK$20,5,FALSE)&lt;-3),"",'Total-corrected counts'!G170),"")</f>
        <v>2.6778129805496556</v>
      </c>
      <c r="H170">
        <f>IFERROR(IF(OR(HLOOKUP($A170,'Z-scores'!$C$2:$SK$20,5,FALSE)&gt;3,HLOOKUP($A170,'Z-scores'!$C$2:$SK$20,5,FALSE)&lt;-3),"",'Total-corrected counts'!H170),"")</f>
        <v>0.48855219667543248</v>
      </c>
      <c r="I170">
        <f>IFERROR(IF(OR(HLOOKUP($A170,'Z-scores'!$C$2:$SK$20,5,FALSE)&gt;3,HLOOKUP($A170,'Z-scores'!$C$2:$SK$20,5,FALSE)&lt;-3),"",'Total-corrected counts'!I170),"")</f>
        <v>6.3307843250905584</v>
      </c>
      <c r="J170">
        <f>IFERROR(IF(OR(HLOOKUP($A170,'Z-scores'!$C$2:$SK$20,5,FALSE)&gt;3,HLOOKUP($A170,'Z-scores'!$C$2:$SK$20,5,FALSE)&lt;-3),"",'Total-corrected counts'!J170),"")</f>
        <v>0.10775823362703439</v>
      </c>
      <c r="K170">
        <f>IFERROR(IF(OR(HLOOKUP($A170,'Z-scores'!$C$2:$SK$20,5,FALSE)&gt;3,HLOOKUP($A170,'Z-scores'!$C$2:$SK$20,5,FALSE)&lt;-3),"",'Total-corrected counts'!K170),"")</f>
        <v>0.34600960030026595</v>
      </c>
      <c r="L170">
        <f>IFERROR(IF(OR(HLOOKUP($A170,'Z-scores'!$C$2:$SK$20,5,FALSE)&gt;3,HLOOKUP($A170,'Z-scores'!$C$2:$SK$20,5,FALSE)&lt;-3),"",'Total-corrected counts'!L170),"")</f>
        <v>8.3573131238306892</v>
      </c>
      <c r="M170">
        <f>IFERROR(IF(OR(HLOOKUP($A170,'Z-scores'!$C$2:$SK$20,5,FALSE)&gt;3,HLOOKUP($A170,'Z-scores'!$C$2:$SK$20,5,FALSE)&lt;-3),"",'Total-corrected counts'!M170),"")</f>
        <v>0.18754480829084447</v>
      </c>
      <c r="N170">
        <f>IFERROR(IF(OR(HLOOKUP($A170,'Z-scores'!$C$2:$SK$20,5,FALSE)&gt;3,HLOOKUP($A170,'Z-scores'!$C$2:$SK$20,5,FALSE)&lt;-3),"",'Total-corrected counts'!N170),"")</f>
        <v>0.1803123951444224</v>
      </c>
      <c r="O170">
        <f>IFERROR(IF(OR(HLOOKUP($A170,'Z-scores'!$C$2:$SK$20,5,FALSE)&gt;3,HLOOKUP($A170,'Z-scores'!$C$2:$SK$20,5,FALSE)&lt;-3),"",'Total-corrected counts'!O170),"")</f>
        <v>13.386845346568096</v>
      </c>
      <c r="P170">
        <f>IFERROR(IF(OR(HLOOKUP($A170,'Z-scores'!$C$2:$SK$20,5,FALSE)&gt;3,HLOOKUP($A170,'Z-scores'!$C$2:$SK$20,5,FALSE)&lt;-3),"",'Total-corrected counts'!P170),"")</f>
        <v>0.33840021299307527</v>
      </c>
      <c r="Q170">
        <f>IFERROR(IF(OR(HLOOKUP($A170,'Z-scores'!$C$2:$SK$20,5,FALSE)&gt;3,HLOOKUP($A170,'Z-scores'!$C$2:$SK$20,5,FALSE)&lt;-3),"",'Total-corrected counts'!Q170),"")</f>
        <v>5.4752785212574455</v>
      </c>
      <c r="R170">
        <f>IFERROR(IF(OR(HLOOKUP($A170,'Z-scores'!$C$2:$SK$20,5,FALSE)&gt;3,HLOOKUP($A170,'Z-scores'!$C$2:$SK$20,5,FALSE)&lt;-3),"",'Total-corrected counts'!R170),"")</f>
        <v>1.4636243138298117</v>
      </c>
      <c r="S170">
        <f>IFERROR(IF(OR(HLOOKUP($A170,'Z-scores'!$C$2:$SK$20,5,FALSE)&gt;3,HLOOKUP($A170,'Z-scores'!$C$2:$SK$20,5,FALSE)&lt;-3),"",'Total-corrected counts'!S170),"")</f>
        <v>2.4685835935443143</v>
      </c>
      <c r="T170">
        <f>IFERROR(IF(OR(HLOOKUP($A170,'Z-scores'!$C$2:$SK$20,5,FALSE)&gt;3,HLOOKUP($A170,'Z-scores'!$C$2:$SK$20,5,FALSE)&lt;-3),"",'Total-corrected counts'!T170),"")</f>
        <v>0.11604151009595268</v>
      </c>
      <c r="U170">
        <f t="shared" si="8"/>
        <v>1</v>
      </c>
      <c r="V170">
        <f>SUMIFS(Tabel132[Cluster],Tabel132[ID],'Total-corrected counts Z&lt;3'!A170)</f>
        <v>85</v>
      </c>
      <c r="W170">
        <f t="shared" si="9"/>
        <v>0.40143213307486536</v>
      </c>
      <c r="X170">
        <f t="shared" si="10"/>
        <v>2.1581870710129225</v>
      </c>
      <c r="Y170">
        <f t="shared" si="11"/>
        <v>3.8747955830481158</v>
      </c>
    </row>
    <row r="171" spans="1:25" x14ac:dyDescent="0.25">
      <c r="A171">
        <v>174</v>
      </c>
      <c r="B171" t="s">
        <v>606</v>
      </c>
      <c r="C171">
        <v>113000</v>
      </c>
      <c r="D171">
        <v>824</v>
      </c>
      <c r="E171" t="str">
        <f>IFERROR(IF(OR(HLOOKUP($A171,'Z-scores'!$C$2:$SK$20,5,FALSE)&gt;3,HLOOKUP($A171,'Z-scores'!$C$2:$SK$20,5,FALSE)&lt;-3),"",'Total-corrected counts'!E171),"")</f>
        <v/>
      </c>
      <c r="F171" t="str">
        <f>IFERROR(IF(OR(HLOOKUP($A171,'Z-scores'!$C$2:$SK$20,5,FALSE)&gt;3,HLOOKUP($A171,'Z-scores'!$C$2:$SK$20,5,FALSE)&lt;-3),"",'Total-corrected counts'!F171),"")</f>
        <v/>
      </c>
      <c r="G171" t="str">
        <f>IFERROR(IF(OR(HLOOKUP($A171,'Z-scores'!$C$2:$SK$20,5,FALSE)&gt;3,HLOOKUP($A171,'Z-scores'!$C$2:$SK$20,5,FALSE)&lt;-3),"",'Total-corrected counts'!G171),"")</f>
        <v/>
      </c>
      <c r="H171" t="str">
        <f>IFERROR(IF(OR(HLOOKUP($A171,'Z-scores'!$C$2:$SK$20,5,FALSE)&gt;3,HLOOKUP($A171,'Z-scores'!$C$2:$SK$20,5,FALSE)&lt;-3),"",'Total-corrected counts'!H171),"")</f>
        <v/>
      </c>
      <c r="I171" t="str">
        <f>IFERROR(IF(OR(HLOOKUP($A171,'Z-scores'!$C$2:$SK$20,5,FALSE)&gt;3,HLOOKUP($A171,'Z-scores'!$C$2:$SK$20,5,FALSE)&lt;-3),"",'Total-corrected counts'!I171),"")</f>
        <v/>
      </c>
      <c r="J171" t="str">
        <f>IFERROR(IF(OR(HLOOKUP($A171,'Z-scores'!$C$2:$SK$20,5,FALSE)&gt;3,HLOOKUP($A171,'Z-scores'!$C$2:$SK$20,5,FALSE)&lt;-3),"",'Total-corrected counts'!J171),"")</f>
        <v/>
      </c>
      <c r="K171" t="str">
        <f>IFERROR(IF(OR(HLOOKUP($A171,'Z-scores'!$C$2:$SK$20,5,FALSE)&gt;3,HLOOKUP($A171,'Z-scores'!$C$2:$SK$20,5,FALSE)&lt;-3),"",'Total-corrected counts'!K171),"")</f>
        <v/>
      </c>
      <c r="L171" t="str">
        <f>IFERROR(IF(OR(HLOOKUP($A171,'Z-scores'!$C$2:$SK$20,5,FALSE)&gt;3,HLOOKUP($A171,'Z-scores'!$C$2:$SK$20,5,FALSE)&lt;-3),"",'Total-corrected counts'!L171),"")</f>
        <v/>
      </c>
      <c r="M171" t="str">
        <f>IFERROR(IF(OR(HLOOKUP($A171,'Z-scores'!$C$2:$SK$20,5,FALSE)&gt;3,HLOOKUP($A171,'Z-scores'!$C$2:$SK$20,5,FALSE)&lt;-3),"",'Total-corrected counts'!M171),"")</f>
        <v/>
      </c>
      <c r="N171" t="str">
        <f>IFERROR(IF(OR(HLOOKUP($A171,'Z-scores'!$C$2:$SK$20,5,FALSE)&gt;3,HLOOKUP($A171,'Z-scores'!$C$2:$SK$20,5,FALSE)&lt;-3),"",'Total-corrected counts'!N171),"")</f>
        <v/>
      </c>
      <c r="O171" t="str">
        <f>IFERROR(IF(OR(HLOOKUP($A171,'Z-scores'!$C$2:$SK$20,5,FALSE)&gt;3,HLOOKUP($A171,'Z-scores'!$C$2:$SK$20,5,FALSE)&lt;-3),"",'Total-corrected counts'!O171),"")</f>
        <v/>
      </c>
      <c r="P171" t="str">
        <f>IFERROR(IF(OR(HLOOKUP($A171,'Z-scores'!$C$2:$SK$20,5,FALSE)&gt;3,HLOOKUP($A171,'Z-scores'!$C$2:$SK$20,5,FALSE)&lt;-3),"",'Total-corrected counts'!P171),"")</f>
        <v/>
      </c>
      <c r="Q171" t="str">
        <f>IFERROR(IF(OR(HLOOKUP($A171,'Z-scores'!$C$2:$SK$20,5,FALSE)&gt;3,HLOOKUP($A171,'Z-scores'!$C$2:$SK$20,5,FALSE)&lt;-3),"",'Total-corrected counts'!Q171),"")</f>
        <v/>
      </c>
      <c r="R171" t="str">
        <f>IFERROR(IF(OR(HLOOKUP($A171,'Z-scores'!$C$2:$SK$20,5,FALSE)&gt;3,HLOOKUP($A171,'Z-scores'!$C$2:$SK$20,5,FALSE)&lt;-3),"",'Total-corrected counts'!R171),"")</f>
        <v/>
      </c>
      <c r="S171" t="str">
        <f>IFERROR(IF(OR(HLOOKUP($A171,'Z-scores'!$C$2:$SK$20,5,FALSE)&gt;3,HLOOKUP($A171,'Z-scores'!$C$2:$SK$20,5,FALSE)&lt;-3),"",'Total-corrected counts'!S171),"")</f>
        <v/>
      </c>
      <c r="T171" t="str">
        <f>IFERROR(IF(OR(HLOOKUP($A171,'Z-scores'!$C$2:$SK$20,5,FALSE)&gt;3,HLOOKUP($A171,'Z-scores'!$C$2:$SK$20,5,FALSE)&lt;-3),"",'Total-corrected counts'!T171),"")</f>
        <v/>
      </c>
      <c r="U171">
        <f t="shared" si="8"/>
        <v>0</v>
      </c>
      <c r="V171">
        <f>SUMIFS(Tabel132[Cluster],Tabel132[ID],'Total-corrected counts Z&lt;3'!A171)</f>
        <v>0</v>
      </c>
      <c r="W171" t="str">
        <f t="shared" si="9"/>
        <v/>
      </c>
      <c r="X171" t="str">
        <f t="shared" si="10"/>
        <v/>
      </c>
      <c r="Y171" t="str">
        <f t="shared" si="11"/>
        <v/>
      </c>
    </row>
    <row r="172" spans="1:25" x14ac:dyDescent="0.25">
      <c r="A172">
        <v>175</v>
      </c>
      <c r="B172" t="s">
        <v>607</v>
      </c>
      <c r="C172">
        <v>31200</v>
      </c>
      <c r="D172">
        <v>159</v>
      </c>
      <c r="E172" t="str">
        <f>IFERROR(IF(OR(HLOOKUP($A172,'Z-scores'!$C$2:$SK$20,5,FALSE)&gt;3,HLOOKUP($A172,'Z-scores'!$C$2:$SK$20,5,FALSE)&lt;-3),"",'Total-corrected counts'!E172),"")</f>
        <v/>
      </c>
      <c r="F172" t="str">
        <f>IFERROR(IF(OR(HLOOKUP($A172,'Z-scores'!$C$2:$SK$20,5,FALSE)&gt;3,HLOOKUP($A172,'Z-scores'!$C$2:$SK$20,5,FALSE)&lt;-3),"",'Total-corrected counts'!F172),"")</f>
        <v/>
      </c>
      <c r="G172" t="str">
        <f>IFERROR(IF(OR(HLOOKUP($A172,'Z-scores'!$C$2:$SK$20,5,FALSE)&gt;3,HLOOKUP($A172,'Z-scores'!$C$2:$SK$20,5,FALSE)&lt;-3),"",'Total-corrected counts'!G172),"")</f>
        <v/>
      </c>
      <c r="H172" t="str">
        <f>IFERROR(IF(OR(HLOOKUP($A172,'Z-scores'!$C$2:$SK$20,5,FALSE)&gt;3,HLOOKUP($A172,'Z-scores'!$C$2:$SK$20,5,FALSE)&lt;-3),"",'Total-corrected counts'!H172),"")</f>
        <v/>
      </c>
      <c r="I172" t="str">
        <f>IFERROR(IF(OR(HLOOKUP($A172,'Z-scores'!$C$2:$SK$20,5,FALSE)&gt;3,HLOOKUP($A172,'Z-scores'!$C$2:$SK$20,5,FALSE)&lt;-3),"",'Total-corrected counts'!I172),"")</f>
        <v/>
      </c>
      <c r="J172" t="str">
        <f>IFERROR(IF(OR(HLOOKUP($A172,'Z-scores'!$C$2:$SK$20,5,FALSE)&gt;3,HLOOKUP($A172,'Z-scores'!$C$2:$SK$20,5,FALSE)&lt;-3),"",'Total-corrected counts'!J172),"")</f>
        <v/>
      </c>
      <c r="K172" t="str">
        <f>IFERROR(IF(OR(HLOOKUP($A172,'Z-scores'!$C$2:$SK$20,5,FALSE)&gt;3,HLOOKUP($A172,'Z-scores'!$C$2:$SK$20,5,FALSE)&lt;-3),"",'Total-corrected counts'!K172),"")</f>
        <v/>
      </c>
      <c r="L172" t="str">
        <f>IFERROR(IF(OR(HLOOKUP($A172,'Z-scores'!$C$2:$SK$20,5,FALSE)&gt;3,HLOOKUP($A172,'Z-scores'!$C$2:$SK$20,5,FALSE)&lt;-3),"",'Total-corrected counts'!L172),"")</f>
        <v/>
      </c>
      <c r="M172" t="str">
        <f>IFERROR(IF(OR(HLOOKUP($A172,'Z-scores'!$C$2:$SK$20,5,FALSE)&gt;3,HLOOKUP($A172,'Z-scores'!$C$2:$SK$20,5,FALSE)&lt;-3),"",'Total-corrected counts'!M172),"")</f>
        <v/>
      </c>
      <c r="N172" t="str">
        <f>IFERROR(IF(OR(HLOOKUP($A172,'Z-scores'!$C$2:$SK$20,5,FALSE)&gt;3,HLOOKUP($A172,'Z-scores'!$C$2:$SK$20,5,FALSE)&lt;-3),"",'Total-corrected counts'!N172),"")</f>
        <v/>
      </c>
      <c r="O172" t="str">
        <f>IFERROR(IF(OR(HLOOKUP($A172,'Z-scores'!$C$2:$SK$20,5,FALSE)&gt;3,HLOOKUP($A172,'Z-scores'!$C$2:$SK$20,5,FALSE)&lt;-3),"",'Total-corrected counts'!O172),"")</f>
        <v/>
      </c>
      <c r="P172" t="str">
        <f>IFERROR(IF(OR(HLOOKUP($A172,'Z-scores'!$C$2:$SK$20,5,FALSE)&gt;3,HLOOKUP($A172,'Z-scores'!$C$2:$SK$20,5,FALSE)&lt;-3),"",'Total-corrected counts'!P172),"")</f>
        <v/>
      </c>
      <c r="Q172" t="str">
        <f>IFERROR(IF(OR(HLOOKUP($A172,'Z-scores'!$C$2:$SK$20,5,FALSE)&gt;3,HLOOKUP($A172,'Z-scores'!$C$2:$SK$20,5,FALSE)&lt;-3),"",'Total-corrected counts'!Q172),"")</f>
        <v/>
      </c>
      <c r="R172" t="str">
        <f>IFERROR(IF(OR(HLOOKUP($A172,'Z-scores'!$C$2:$SK$20,5,FALSE)&gt;3,HLOOKUP($A172,'Z-scores'!$C$2:$SK$20,5,FALSE)&lt;-3),"",'Total-corrected counts'!R172),"")</f>
        <v/>
      </c>
      <c r="S172" t="str">
        <f>IFERROR(IF(OR(HLOOKUP($A172,'Z-scores'!$C$2:$SK$20,5,FALSE)&gt;3,HLOOKUP($A172,'Z-scores'!$C$2:$SK$20,5,FALSE)&lt;-3),"",'Total-corrected counts'!S172),"")</f>
        <v/>
      </c>
      <c r="T172" t="str">
        <f>IFERROR(IF(OR(HLOOKUP($A172,'Z-scores'!$C$2:$SK$20,5,FALSE)&gt;3,HLOOKUP($A172,'Z-scores'!$C$2:$SK$20,5,FALSE)&lt;-3),"",'Total-corrected counts'!T172),"")</f>
        <v/>
      </c>
      <c r="U172">
        <f t="shared" si="8"/>
        <v>0</v>
      </c>
      <c r="V172">
        <f>SUMIFS(Tabel132[Cluster],Tabel132[ID],'Total-corrected counts Z&lt;3'!A172)</f>
        <v>41</v>
      </c>
      <c r="W172" t="str">
        <f t="shared" si="9"/>
        <v/>
      </c>
      <c r="X172" t="str">
        <f t="shared" si="10"/>
        <v/>
      </c>
      <c r="Y172" t="str">
        <f t="shared" si="11"/>
        <v/>
      </c>
    </row>
    <row r="173" spans="1:25" x14ac:dyDescent="0.25">
      <c r="A173">
        <v>177</v>
      </c>
      <c r="B173" t="s">
        <v>608</v>
      </c>
      <c r="C173">
        <v>95300</v>
      </c>
      <c r="D173">
        <v>154</v>
      </c>
      <c r="E173" t="str">
        <f>IFERROR(IF(OR(HLOOKUP($A173,'Z-scores'!$C$2:$SK$20,5,FALSE)&gt;3,HLOOKUP($A173,'Z-scores'!$C$2:$SK$20,5,FALSE)&lt;-3),"",'Total-corrected counts'!E173),"")</f>
        <v/>
      </c>
      <c r="F173" t="str">
        <f>IFERROR(IF(OR(HLOOKUP($A173,'Z-scores'!$C$2:$SK$20,5,FALSE)&gt;3,HLOOKUP($A173,'Z-scores'!$C$2:$SK$20,5,FALSE)&lt;-3),"",'Total-corrected counts'!F173),"")</f>
        <v/>
      </c>
      <c r="G173" t="str">
        <f>IFERROR(IF(OR(HLOOKUP($A173,'Z-scores'!$C$2:$SK$20,5,FALSE)&gt;3,HLOOKUP($A173,'Z-scores'!$C$2:$SK$20,5,FALSE)&lt;-3),"",'Total-corrected counts'!G173),"")</f>
        <v/>
      </c>
      <c r="H173" t="str">
        <f>IFERROR(IF(OR(HLOOKUP($A173,'Z-scores'!$C$2:$SK$20,5,FALSE)&gt;3,HLOOKUP($A173,'Z-scores'!$C$2:$SK$20,5,FALSE)&lt;-3),"",'Total-corrected counts'!H173),"")</f>
        <v/>
      </c>
      <c r="I173" t="str">
        <f>IFERROR(IF(OR(HLOOKUP($A173,'Z-scores'!$C$2:$SK$20,5,FALSE)&gt;3,HLOOKUP($A173,'Z-scores'!$C$2:$SK$20,5,FALSE)&lt;-3),"",'Total-corrected counts'!I173),"")</f>
        <v/>
      </c>
      <c r="J173" t="str">
        <f>IFERROR(IF(OR(HLOOKUP($A173,'Z-scores'!$C$2:$SK$20,5,FALSE)&gt;3,HLOOKUP($A173,'Z-scores'!$C$2:$SK$20,5,FALSE)&lt;-3),"",'Total-corrected counts'!J173),"")</f>
        <v/>
      </c>
      <c r="K173" t="str">
        <f>IFERROR(IF(OR(HLOOKUP($A173,'Z-scores'!$C$2:$SK$20,5,FALSE)&gt;3,HLOOKUP($A173,'Z-scores'!$C$2:$SK$20,5,FALSE)&lt;-3),"",'Total-corrected counts'!K173),"")</f>
        <v/>
      </c>
      <c r="L173" t="str">
        <f>IFERROR(IF(OR(HLOOKUP($A173,'Z-scores'!$C$2:$SK$20,5,FALSE)&gt;3,HLOOKUP($A173,'Z-scores'!$C$2:$SK$20,5,FALSE)&lt;-3),"",'Total-corrected counts'!L173),"")</f>
        <v/>
      </c>
      <c r="M173" t="str">
        <f>IFERROR(IF(OR(HLOOKUP($A173,'Z-scores'!$C$2:$SK$20,5,FALSE)&gt;3,HLOOKUP($A173,'Z-scores'!$C$2:$SK$20,5,FALSE)&lt;-3),"",'Total-corrected counts'!M173),"")</f>
        <v/>
      </c>
      <c r="N173" t="str">
        <f>IFERROR(IF(OR(HLOOKUP($A173,'Z-scores'!$C$2:$SK$20,5,FALSE)&gt;3,HLOOKUP($A173,'Z-scores'!$C$2:$SK$20,5,FALSE)&lt;-3),"",'Total-corrected counts'!N173),"")</f>
        <v/>
      </c>
      <c r="O173" t="str">
        <f>IFERROR(IF(OR(HLOOKUP($A173,'Z-scores'!$C$2:$SK$20,5,FALSE)&gt;3,HLOOKUP($A173,'Z-scores'!$C$2:$SK$20,5,FALSE)&lt;-3),"",'Total-corrected counts'!O173),"")</f>
        <v/>
      </c>
      <c r="P173" t="str">
        <f>IFERROR(IF(OR(HLOOKUP($A173,'Z-scores'!$C$2:$SK$20,5,FALSE)&gt;3,HLOOKUP($A173,'Z-scores'!$C$2:$SK$20,5,FALSE)&lt;-3),"",'Total-corrected counts'!P173),"")</f>
        <v/>
      </c>
      <c r="Q173" t="str">
        <f>IFERROR(IF(OR(HLOOKUP($A173,'Z-scores'!$C$2:$SK$20,5,FALSE)&gt;3,HLOOKUP($A173,'Z-scores'!$C$2:$SK$20,5,FALSE)&lt;-3),"",'Total-corrected counts'!Q173),"")</f>
        <v/>
      </c>
      <c r="R173" t="str">
        <f>IFERROR(IF(OR(HLOOKUP($A173,'Z-scores'!$C$2:$SK$20,5,FALSE)&gt;3,HLOOKUP($A173,'Z-scores'!$C$2:$SK$20,5,FALSE)&lt;-3),"",'Total-corrected counts'!R173),"")</f>
        <v/>
      </c>
      <c r="S173" t="str">
        <f>IFERROR(IF(OR(HLOOKUP($A173,'Z-scores'!$C$2:$SK$20,5,FALSE)&gt;3,HLOOKUP($A173,'Z-scores'!$C$2:$SK$20,5,FALSE)&lt;-3),"",'Total-corrected counts'!S173),"")</f>
        <v/>
      </c>
      <c r="T173" t="str">
        <f>IFERROR(IF(OR(HLOOKUP($A173,'Z-scores'!$C$2:$SK$20,5,FALSE)&gt;3,HLOOKUP($A173,'Z-scores'!$C$2:$SK$20,5,FALSE)&lt;-3),"",'Total-corrected counts'!T173),"")</f>
        <v/>
      </c>
      <c r="U173">
        <f t="shared" si="8"/>
        <v>0</v>
      </c>
      <c r="V173">
        <f>SUMIFS(Tabel132[Cluster],Tabel132[ID],'Total-corrected counts Z&lt;3'!A173)</f>
        <v>96</v>
      </c>
      <c r="W173" t="str">
        <f t="shared" si="9"/>
        <v/>
      </c>
      <c r="X173" t="str">
        <f t="shared" si="10"/>
        <v/>
      </c>
      <c r="Y173" t="str">
        <f t="shared" si="11"/>
        <v/>
      </c>
    </row>
    <row r="174" spans="1:25" x14ac:dyDescent="0.25">
      <c r="A174">
        <v>178</v>
      </c>
      <c r="B174" t="s">
        <v>76</v>
      </c>
      <c r="C174">
        <v>69200</v>
      </c>
      <c r="D174">
        <v>1014</v>
      </c>
      <c r="E174">
        <f>IFERROR(IF(OR(HLOOKUP($A174,'Z-scores'!$C$2:$SK$20,5,FALSE)&gt;3,HLOOKUP($A174,'Z-scores'!$C$2:$SK$20,5,FALSE)&lt;-3),"",'Total-corrected counts'!E174),"")</f>
        <v>14.699070346966428</v>
      </c>
      <c r="F174">
        <f>IFERROR(IF(OR(HLOOKUP($A174,'Z-scores'!$C$2:$SK$20,5,FALSE)&gt;3,HLOOKUP($A174,'Z-scores'!$C$2:$SK$20,5,FALSE)&lt;-3),"",'Total-corrected counts'!F174),"")</f>
        <v>16.011498437332527</v>
      </c>
      <c r="G174">
        <f>IFERROR(IF(OR(HLOOKUP($A174,'Z-scores'!$C$2:$SK$20,5,FALSE)&gt;3,HLOOKUP($A174,'Z-scores'!$C$2:$SK$20,5,FALSE)&lt;-3),"",'Total-corrected counts'!G174),"")</f>
        <v>17.678524584554673</v>
      </c>
      <c r="H174">
        <f>IFERROR(IF(OR(HLOOKUP($A174,'Z-scores'!$C$2:$SK$20,5,FALSE)&gt;3,HLOOKUP($A174,'Z-scores'!$C$2:$SK$20,5,FALSE)&lt;-3),"",'Total-corrected counts'!H174),"")</f>
        <v>14.662597408863906</v>
      </c>
      <c r="I174">
        <f>IFERROR(IF(OR(HLOOKUP($A174,'Z-scores'!$C$2:$SK$20,5,FALSE)&gt;3,HLOOKUP($A174,'Z-scores'!$C$2:$SK$20,5,FALSE)&lt;-3),"",'Total-corrected counts'!I174),"")</f>
        <v>7.1467520825466746</v>
      </c>
      <c r="J174">
        <f>IFERROR(IF(OR(HLOOKUP($A174,'Z-scores'!$C$2:$SK$20,5,FALSE)&gt;3,HLOOKUP($A174,'Z-scores'!$C$2:$SK$20,5,FALSE)&lt;-3),"",'Total-corrected counts'!J174),"")</f>
        <v>15.032273590971297</v>
      </c>
      <c r="K174">
        <f>IFERROR(IF(OR(HLOOKUP($A174,'Z-scores'!$C$2:$SK$20,5,FALSE)&gt;3,HLOOKUP($A174,'Z-scores'!$C$2:$SK$20,5,FALSE)&lt;-3),"",'Total-corrected counts'!K174),"")</f>
        <v>13.705498913588499</v>
      </c>
      <c r="L174">
        <f>IFERROR(IF(OR(HLOOKUP($A174,'Z-scores'!$C$2:$SK$20,5,FALSE)&gt;3,HLOOKUP($A174,'Z-scores'!$C$2:$SK$20,5,FALSE)&lt;-3),"",'Total-corrected counts'!L174),"")</f>
        <v>12.040771749025545</v>
      </c>
      <c r="M174">
        <f>IFERROR(IF(OR(HLOOKUP($A174,'Z-scores'!$C$2:$SK$20,5,FALSE)&gt;3,HLOOKUP($A174,'Z-scores'!$C$2:$SK$20,5,FALSE)&lt;-3),"",'Total-corrected counts'!M174),"")</f>
        <v>11.107767509225924</v>
      </c>
      <c r="N174">
        <f>IFERROR(IF(OR(HLOOKUP($A174,'Z-scores'!$C$2:$SK$20,5,FALSE)&gt;3,HLOOKUP($A174,'Z-scores'!$C$2:$SK$20,5,FALSE)&lt;-3),"",'Total-corrected counts'!N174),"")</f>
        <v>11.304803208619873</v>
      </c>
      <c r="O174">
        <f>IFERROR(IF(OR(HLOOKUP($A174,'Z-scores'!$C$2:$SK$20,5,FALSE)&gt;3,HLOOKUP($A174,'Z-scores'!$C$2:$SK$20,5,FALSE)&lt;-3),"",'Total-corrected counts'!O174),"")</f>
        <v>16.008509577253328</v>
      </c>
      <c r="P174">
        <f>IFERROR(IF(OR(HLOOKUP($A174,'Z-scores'!$C$2:$SK$20,5,FALSE)&gt;3,HLOOKUP($A174,'Z-scores'!$C$2:$SK$20,5,FALSE)&lt;-3),"",'Total-corrected counts'!P174),"")</f>
        <v>15.81523348370578</v>
      </c>
      <c r="Q174">
        <f>IFERROR(IF(OR(HLOOKUP($A174,'Z-scores'!$C$2:$SK$20,5,FALSE)&gt;3,HLOOKUP($A174,'Z-scores'!$C$2:$SK$20,5,FALSE)&lt;-3),"",'Total-corrected counts'!Q174),"")</f>
        <v>13.499393595514048</v>
      </c>
      <c r="R174">
        <f>IFERROR(IF(OR(HLOOKUP($A174,'Z-scores'!$C$2:$SK$20,5,FALSE)&gt;3,HLOOKUP($A174,'Z-scores'!$C$2:$SK$20,5,FALSE)&lt;-3),"",'Total-corrected counts'!R174),"")</f>
        <v>9.711275710358505</v>
      </c>
      <c r="S174">
        <f>IFERROR(IF(OR(HLOOKUP($A174,'Z-scores'!$C$2:$SK$20,5,FALSE)&gt;3,HLOOKUP($A174,'Z-scores'!$C$2:$SK$20,5,FALSE)&lt;-3),"",'Total-corrected counts'!S174),"")</f>
        <v>14.511421445536875</v>
      </c>
      <c r="T174">
        <f>IFERROR(IF(OR(HLOOKUP($A174,'Z-scores'!$C$2:$SK$20,5,FALSE)&gt;3,HLOOKUP($A174,'Z-scores'!$C$2:$SK$20,5,FALSE)&lt;-3),"",'Total-corrected counts'!T174),"")</f>
        <v>17.105883782379848</v>
      </c>
      <c r="U174">
        <f t="shared" si="8"/>
        <v>1</v>
      </c>
      <c r="V174">
        <f>SUMIFS(Tabel132[Cluster],Tabel132[ID],'Total-corrected counts Z&lt;3'!A174)</f>
        <v>82</v>
      </c>
      <c r="W174">
        <f t="shared" si="9"/>
        <v>0.47114065600411703</v>
      </c>
      <c r="X174">
        <f t="shared" si="10"/>
        <v>13.338955783169535</v>
      </c>
      <c r="Y174">
        <f t="shared" si="11"/>
        <v>14.441952932458065</v>
      </c>
    </row>
    <row r="175" spans="1:25" x14ac:dyDescent="0.25">
      <c r="A175">
        <v>179</v>
      </c>
      <c r="B175" t="s">
        <v>609</v>
      </c>
      <c r="C175">
        <v>18700</v>
      </c>
      <c r="D175">
        <v>31</v>
      </c>
      <c r="E175" t="str">
        <f>IFERROR(IF(OR(HLOOKUP($A175,'Z-scores'!$C$2:$SK$20,5,FALSE)&gt;3,HLOOKUP($A175,'Z-scores'!$C$2:$SK$20,5,FALSE)&lt;-3),"",'Total-corrected counts'!E175),"")</f>
        <v/>
      </c>
      <c r="F175" t="str">
        <f>IFERROR(IF(OR(HLOOKUP($A175,'Z-scores'!$C$2:$SK$20,5,FALSE)&gt;3,HLOOKUP($A175,'Z-scores'!$C$2:$SK$20,5,FALSE)&lt;-3),"",'Total-corrected counts'!F175),"")</f>
        <v/>
      </c>
      <c r="G175" t="str">
        <f>IFERROR(IF(OR(HLOOKUP($A175,'Z-scores'!$C$2:$SK$20,5,FALSE)&gt;3,HLOOKUP($A175,'Z-scores'!$C$2:$SK$20,5,FALSE)&lt;-3),"",'Total-corrected counts'!G175),"")</f>
        <v/>
      </c>
      <c r="H175" t="str">
        <f>IFERROR(IF(OR(HLOOKUP($A175,'Z-scores'!$C$2:$SK$20,5,FALSE)&gt;3,HLOOKUP($A175,'Z-scores'!$C$2:$SK$20,5,FALSE)&lt;-3),"",'Total-corrected counts'!H175),"")</f>
        <v/>
      </c>
      <c r="I175" t="str">
        <f>IFERROR(IF(OR(HLOOKUP($A175,'Z-scores'!$C$2:$SK$20,5,FALSE)&gt;3,HLOOKUP($A175,'Z-scores'!$C$2:$SK$20,5,FALSE)&lt;-3),"",'Total-corrected counts'!I175),"")</f>
        <v/>
      </c>
      <c r="J175" t="str">
        <f>IFERROR(IF(OR(HLOOKUP($A175,'Z-scores'!$C$2:$SK$20,5,FALSE)&gt;3,HLOOKUP($A175,'Z-scores'!$C$2:$SK$20,5,FALSE)&lt;-3),"",'Total-corrected counts'!J175),"")</f>
        <v/>
      </c>
      <c r="K175" t="str">
        <f>IFERROR(IF(OR(HLOOKUP($A175,'Z-scores'!$C$2:$SK$20,5,FALSE)&gt;3,HLOOKUP($A175,'Z-scores'!$C$2:$SK$20,5,FALSE)&lt;-3),"",'Total-corrected counts'!K175),"")</f>
        <v/>
      </c>
      <c r="L175" t="str">
        <f>IFERROR(IF(OR(HLOOKUP($A175,'Z-scores'!$C$2:$SK$20,5,FALSE)&gt;3,HLOOKUP($A175,'Z-scores'!$C$2:$SK$20,5,FALSE)&lt;-3),"",'Total-corrected counts'!L175),"")</f>
        <v/>
      </c>
      <c r="M175" t="str">
        <f>IFERROR(IF(OR(HLOOKUP($A175,'Z-scores'!$C$2:$SK$20,5,FALSE)&gt;3,HLOOKUP($A175,'Z-scores'!$C$2:$SK$20,5,FALSE)&lt;-3),"",'Total-corrected counts'!M175),"")</f>
        <v/>
      </c>
      <c r="N175" t="str">
        <f>IFERROR(IF(OR(HLOOKUP($A175,'Z-scores'!$C$2:$SK$20,5,FALSE)&gt;3,HLOOKUP($A175,'Z-scores'!$C$2:$SK$20,5,FALSE)&lt;-3),"",'Total-corrected counts'!N175),"")</f>
        <v/>
      </c>
      <c r="O175" t="str">
        <f>IFERROR(IF(OR(HLOOKUP($A175,'Z-scores'!$C$2:$SK$20,5,FALSE)&gt;3,HLOOKUP($A175,'Z-scores'!$C$2:$SK$20,5,FALSE)&lt;-3),"",'Total-corrected counts'!O175),"")</f>
        <v/>
      </c>
      <c r="P175" t="str">
        <f>IFERROR(IF(OR(HLOOKUP($A175,'Z-scores'!$C$2:$SK$20,5,FALSE)&gt;3,HLOOKUP($A175,'Z-scores'!$C$2:$SK$20,5,FALSE)&lt;-3),"",'Total-corrected counts'!P175),"")</f>
        <v/>
      </c>
      <c r="Q175" t="str">
        <f>IFERROR(IF(OR(HLOOKUP($A175,'Z-scores'!$C$2:$SK$20,5,FALSE)&gt;3,HLOOKUP($A175,'Z-scores'!$C$2:$SK$20,5,FALSE)&lt;-3),"",'Total-corrected counts'!Q175),"")</f>
        <v/>
      </c>
      <c r="R175" t="str">
        <f>IFERROR(IF(OR(HLOOKUP($A175,'Z-scores'!$C$2:$SK$20,5,FALSE)&gt;3,HLOOKUP($A175,'Z-scores'!$C$2:$SK$20,5,FALSE)&lt;-3),"",'Total-corrected counts'!R175),"")</f>
        <v/>
      </c>
      <c r="S175" t="str">
        <f>IFERROR(IF(OR(HLOOKUP($A175,'Z-scores'!$C$2:$SK$20,5,FALSE)&gt;3,HLOOKUP($A175,'Z-scores'!$C$2:$SK$20,5,FALSE)&lt;-3),"",'Total-corrected counts'!S175),"")</f>
        <v/>
      </c>
      <c r="T175" t="str">
        <f>IFERROR(IF(OR(HLOOKUP($A175,'Z-scores'!$C$2:$SK$20,5,FALSE)&gt;3,HLOOKUP($A175,'Z-scores'!$C$2:$SK$20,5,FALSE)&lt;-3),"",'Total-corrected counts'!T175),"")</f>
        <v/>
      </c>
      <c r="U175">
        <f t="shared" si="8"/>
        <v>0</v>
      </c>
      <c r="V175">
        <f>SUMIFS(Tabel132[Cluster],Tabel132[ID],'Total-corrected counts Z&lt;3'!A175)</f>
        <v>0</v>
      </c>
      <c r="W175" t="str">
        <f t="shared" si="9"/>
        <v/>
      </c>
      <c r="X175" t="str">
        <f t="shared" si="10"/>
        <v/>
      </c>
      <c r="Y175" t="str">
        <f t="shared" si="11"/>
        <v/>
      </c>
    </row>
    <row r="176" spans="1:25" x14ac:dyDescent="0.25">
      <c r="A176">
        <v>180</v>
      </c>
      <c r="B176" t="s">
        <v>77</v>
      </c>
      <c r="C176">
        <v>9300</v>
      </c>
      <c r="D176">
        <v>1057</v>
      </c>
      <c r="E176">
        <f>IFERROR(IF(OR(HLOOKUP($A176,'Z-scores'!$C$2:$SK$20,5,FALSE)&gt;3,HLOOKUP($A176,'Z-scores'!$C$2:$SK$20,5,FALSE)&lt;-3),"",'Total-corrected counts'!E176),"")</f>
        <v>9.3535034766001406</v>
      </c>
      <c r="F176">
        <f>IFERROR(IF(OR(HLOOKUP($A176,'Z-scores'!$C$2:$SK$20,5,FALSE)&gt;3,HLOOKUP($A176,'Z-scores'!$C$2:$SK$20,5,FALSE)&lt;-3),"",'Total-corrected counts'!F176),"")</f>
        <v>8.4047381947661144</v>
      </c>
      <c r="G176">
        <f>IFERROR(IF(OR(HLOOKUP($A176,'Z-scores'!$C$2:$SK$20,5,FALSE)&gt;3,HLOOKUP($A176,'Z-scores'!$C$2:$SK$20,5,FALSE)&lt;-3),"",'Total-corrected counts'!G176),"")</f>
        <v>5.4895166101267945</v>
      </c>
      <c r="H176">
        <f>IFERROR(IF(OR(HLOOKUP($A176,'Z-scores'!$C$2:$SK$20,5,FALSE)&gt;3,HLOOKUP($A176,'Z-scores'!$C$2:$SK$20,5,FALSE)&lt;-3),"",'Total-corrected counts'!H176),"")</f>
        <v>10.404352336606433</v>
      </c>
      <c r="I176">
        <f>IFERROR(IF(OR(HLOOKUP($A176,'Z-scores'!$C$2:$SK$20,5,FALSE)&gt;3,HLOOKUP($A176,'Z-scores'!$C$2:$SK$20,5,FALSE)&lt;-3),"",'Total-corrected counts'!I176),"")</f>
        <v>7.8614272908013421</v>
      </c>
      <c r="J176">
        <f>IFERROR(IF(OR(HLOOKUP($A176,'Z-scores'!$C$2:$SK$20,5,FALSE)&gt;3,HLOOKUP($A176,'Z-scores'!$C$2:$SK$20,5,FALSE)&lt;-3),"",'Total-corrected counts'!J176),"")</f>
        <v>25.383050587701437</v>
      </c>
      <c r="K176">
        <f>IFERROR(IF(OR(HLOOKUP($A176,'Z-scores'!$C$2:$SK$20,5,FALSE)&gt;3,HLOOKUP($A176,'Z-scores'!$C$2:$SK$20,5,FALSE)&lt;-3),"",'Total-corrected counts'!K176),"")</f>
        <v>9.6413522524345296</v>
      </c>
      <c r="L176">
        <f>IFERROR(IF(OR(HLOOKUP($A176,'Z-scores'!$C$2:$SK$20,5,FALSE)&gt;3,HLOOKUP($A176,'Z-scores'!$C$2:$SK$20,5,FALSE)&lt;-3),"",'Total-corrected counts'!L176),"")</f>
        <v>9.7411539332961592</v>
      </c>
      <c r="M176">
        <f>IFERROR(IF(OR(HLOOKUP($A176,'Z-scores'!$C$2:$SK$20,5,FALSE)&gt;3,HLOOKUP($A176,'Z-scores'!$C$2:$SK$20,5,FALSE)&lt;-3),"",'Total-corrected counts'!M176),"")</f>
        <v>12.718947907724544</v>
      </c>
      <c r="N176">
        <f>IFERROR(IF(OR(HLOOKUP($A176,'Z-scores'!$C$2:$SK$20,5,FALSE)&gt;3,HLOOKUP($A176,'Z-scores'!$C$2:$SK$20,5,FALSE)&lt;-3),"",'Total-corrected counts'!N176),"")</f>
        <v>10.458118918376499</v>
      </c>
      <c r="O176">
        <f>IFERROR(IF(OR(HLOOKUP($A176,'Z-scores'!$C$2:$SK$20,5,FALSE)&gt;3,HLOOKUP($A176,'Z-scores'!$C$2:$SK$20,5,FALSE)&lt;-3),"",'Total-corrected counts'!O176),"")</f>
        <v>6.3353201392444127</v>
      </c>
      <c r="P176">
        <f>IFERROR(IF(OR(HLOOKUP($A176,'Z-scores'!$C$2:$SK$20,5,FALSE)&gt;3,HLOOKUP($A176,'Z-scores'!$C$2:$SK$20,5,FALSE)&lt;-3),"",'Total-corrected counts'!P176),"")</f>
        <v>5.2501797751131525</v>
      </c>
      <c r="Q176">
        <f>IFERROR(IF(OR(HLOOKUP($A176,'Z-scores'!$C$2:$SK$20,5,FALSE)&gt;3,HLOOKUP($A176,'Z-scores'!$C$2:$SK$20,5,FALSE)&lt;-3),"",'Total-corrected counts'!Q176),"")</f>
        <v>9.1320888585037974</v>
      </c>
      <c r="R176">
        <f>IFERROR(IF(OR(HLOOKUP($A176,'Z-scores'!$C$2:$SK$20,5,FALSE)&gt;3,HLOOKUP($A176,'Z-scores'!$C$2:$SK$20,5,FALSE)&lt;-3),"",'Total-corrected counts'!R176),"")</f>
        <v>10.368622770604878</v>
      </c>
      <c r="S176">
        <f>IFERROR(IF(OR(HLOOKUP($A176,'Z-scores'!$C$2:$SK$20,5,FALSE)&gt;3,HLOOKUP($A176,'Z-scores'!$C$2:$SK$20,5,FALSE)&lt;-3),"",'Total-corrected counts'!S176),"")</f>
        <v>8.3739337955322029</v>
      </c>
      <c r="T176">
        <f>IFERROR(IF(OR(HLOOKUP($A176,'Z-scores'!$C$2:$SK$20,5,FALSE)&gt;3,HLOOKUP($A176,'Z-scores'!$C$2:$SK$20,5,FALSE)&lt;-3),"",'Total-corrected counts'!T176),"")</f>
        <v>9.0239339027558483</v>
      </c>
      <c r="U176">
        <f t="shared" si="8"/>
        <v>1</v>
      </c>
      <c r="V176">
        <f>SUMIFS(Tabel132[Cluster],Tabel132[ID],'Total-corrected counts Z&lt;3'!A176)</f>
        <v>12</v>
      </c>
      <c r="W176">
        <f t="shared" si="9"/>
        <v>0.23667386749637953</v>
      </c>
      <c r="X176">
        <f t="shared" si="10"/>
        <v>10.945616150843399</v>
      </c>
      <c r="Y176">
        <f t="shared" si="11"/>
        <v>8.0806798736257157</v>
      </c>
    </row>
    <row r="177" spans="1:25" x14ac:dyDescent="0.25">
      <c r="A177">
        <v>181</v>
      </c>
      <c r="B177" t="s">
        <v>78</v>
      </c>
      <c r="C177">
        <v>68200</v>
      </c>
      <c r="D177">
        <v>571</v>
      </c>
      <c r="E177">
        <f>IFERROR(IF(OR(HLOOKUP($A177,'Z-scores'!$C$2:$SK$20,5,FALSE)&gt;3,HLOOKUP($A177,'Z-scores'!$C$2:$SK$20,5,FALSE)&lt;-3),"",'Total-corrected counts'!E177),"")</f>
        <v>1.4614849182187719</v>
      </c>
      <c r="F177">
        <f>IFERROR(IF(OR(HLOOKUP($A177,'Z-scores'!$C$2:$SK$20,5,FALSE)&gt;3,HLOOKUP($A177,'Z-scores'!$C$2:$SK$20,5,FALSE)&lt;-3),"",'Total-corrected counts'!F177),"")</f>
        <v>1.4731900655994539</v>
      </c>
      <c r="G177">
        <f>IFERROR(IF(OR(HLOOKUP($A177,'Z-scores'!$C$2:$SK$20,5,FALSE)&gt;3,HLOOKUP($A177,'Z-scores'!$C$2:$SK$20,5,FALSE)&lt;-3),"",'Total-corrected counts'!G177),"")</f>
        <v>0.53060368318298734</v>
      </c>
      <c r="H177">
        <f>IFERROR(IF(OR(HLOOKUP($A177,'Z-scores'!$C$2:$SK$20,5,FALSE)&gt;3,HLOOKUP($A177,'Z-scores'!$C$2:$SK$20,5,FALSE)&lt;-3),"",'Total-corrected counts'!H177),"")</f>
        <v>0.29554392144563196</v>
      </c>
      <c r="I177">
        <f>IFERROR(IF(OR(HLOOKUP($A177,'Z-scores'!$C$2:$SK$20,5,FALSE)&gt;3,HLOOKUP($A177,'Z-scores'!$C$2:$SK$20,5,FALSE)&lt;-3),"",'Total-corrected counts'!I177),"")</f>
        <v>1.4968787826436343</v>
      </c>
      <c r="J177">
        <f>IFERROR(IF(OR(HLOOKUP($A177,'Z-scores'!$C$2:$SK$20,5,FALSE)&gt;3,HLOOKUP($A177,'Z-scores'!$C$2:$SK$20,5,FALSE)&lt;-3),"",'Total-corrected counts'!J177),"")</f>
        <v>1.1973137069670488E-2</v>
      </c>
      <c r="K177">
        <f>IFERROR(IF(OR(HLOOKUP($A177,'Z-scores'!$C$2:$SK$20,5,FALSE)&gt;3,HLOOKUP($A177,'Z-scores'!$C$2:$SK$20,5,FALSE)&lt;-3),"",'Total-corrected counts'!K177),"")</f>
        <v>0.74480032607006397</v>
      </c>
      <c r="L177">
        <f>IFERROR(IF(OR(HLOOKUP($A177,'Z-scores'!$C$2:$SK$20,5,FALSE)&gt;3,HLOOKUP($A177,'Z-scores'!$C$2:$SK$20,5,FALSE)&lt;-3),"",'Total-corrected counts'!L177),"")</f>
        <v>0.23064013491091187</v>
      </c>
      <c r="M177">
        <f>IFERROR(IF(OR(HLOOKUP($A177,'Z-scores'!$C$2:$SK$20,5,FALSE)&gt;3,HLOOKUP($A177,'Z-scores'!$C$2:$SK$20,5,FALSE)&lt;-3),"",'Total-corrected counts'!M177),"")</f>
        <v>3.4099056052880813E-2</v>
      </c>
      <c r="N177">
        <f>IFERROR(IF(OR(HLOOKUP($A177,'Z-scores'!$C$2:$SK$20,5,FALSE)&gt;3,HLOOKUP($A177,'Z-scores'!$C$2:$SK$20,5,FALSE)&lt;-3),"",'Total-corrected counts'!N177),"")</f>
        <v>0.28222809674779159</v>
      </c>
      <c r="O177">
        <f>IFERROR(IF(OR(HLOOKUP($A177,'Z-scores'!$C$2:$SK$20,5,FALSE)&gt;3,HLOOKUP($A177,'Z-scores'!$C$2:$SK$20,5,FALSE)&lt;-3),"",'Total-corrected counts'!O177),"")</f>
        <v>2.2105094693804648E-2</v>
      </c>
      <c r="P177">
        <f>IFERROR(IF(OR(HLOOKUP($A177,'Z-scores'!$C$2:$SK$20,5,FALSE)&gt;3,HLOOKUP($A177,'Z-scores'!$C$2:$SK$20,5,FALSE)&lt;-3),"",'Total-corrected counts'!P177),"")</f>
        <v>1.2690007987240319</v>
      </c>
      <c r="Q177">
        <f>IFERROR(IF(OR(HLOOKUP($A177,'Z-scores'!$C$2:$SK$20,5,FALSE)&gt;3,HLOOKUP($A177,'Z-scores'!$C$2:$SK$20,5,FALSE)&lt;-3),"",'Total-corrected counts'!Q177),"")</f>
        <v>1.3762723687734235</v>
      </c>
      <c r="R177">
        <f>IFERROR(IF(OR(HLOOKUP($A177,'Z-scores'!$C$2:$SK$20,5,FALSE)&gt;3,HLOOKUP($A177,'Z-scores'!$C$2:$SK$20,5,FALSE)&lt;-3),"",'Total-corrected counts'!R177),"")</f>
        <v>2.0233964198208625</v>
      </c>
      <c r="S177">
        <f>IFERROR(IF(OR(HLOOKUP($A177,'Z-scores'!$C$2:$SK$20,5,FALSE)&gt;3,HLOOKUP($A177,'Z-scores'!$C$2:$SK$20,5,FALSE)&lt;-3),"",'Total-corrected counts'!S177),"")</f>
        <v>1.1833347959879854</v>
      </c>
      <c r="T177">
        <f>IFERROR(IF(OR(HLOOKUP($A177,'Z-scores'!$C$2:$SK$20,5,FALSE)&gt;3,HLOOKUP($A177,'Z-scores'!$C$2:$SK$20,5,FALSE)&lt;-3),"",'Total-corrected counts'!T177),"")</f>
        <v>3.4129855910574318E-2</v>
      </c>
      <c r="U177">
        <f t="shared" si="8"/>
        <v>1</v>
      </c>
      <c r="V177">
        <f>SUMIFS(Tabel132[Cluster],Tabel132[ID],'Total-corrected counts Z&lt;3'!A177)</f>
        <v>80</v>
      </c>
      <c r="W177">
        <f t="shared" si="9"/>
        <v>0.36560519895942267</v>
      </c>
      <c r="X177">
        <f t="shared" si="10"/>
        <v>0.65614421219417984</v>
      </c>
      <c r="Y177">
        <f t="shared" si="11"/>
        <v>0.98470655565178034</v>
      </c>
    </row>
    <row r="178" spans="1:25" x14ac:dyDescent="0.25">
      <c r="A178">
        <v>182</v>
      </c>
      <c r="B178" t="s">
        <v>610</v>
      </c>
      <c r="C178">
        <v>113700</v>
      </c>
      <c r="D178">
        <v>824</v>
      </c>
      <c r="E178" t="str">
        <f>IFERROR(IF(OR(HLOOKUP($A178,'Z-scores'!$C$2:$SK$20,5,FALSE)&gt;3,HLOOKUP($A178,'Z-scores'!$C$2:$SK$20,5,FALSE)&lt;-3),"",'Total-corrected counts'!E178),"")</f>
        <v/>
      </c>
      <c r="F178" t="str">
        <f>IFERROR(IF(OR(HLOOKUP($A178,'Z-scores'!$C$2:$SK$20,5,FALSE)&gt;3,HLOOKUP($A178,'Z-scores'!$C$2:$SK$20,5,FALSE)&lt;-3),"",'Total-corrected counts'!F178),"")</f>
        <v/>
      </c>
      <c r="G178" t="str">
        <f>IFERROR(IF(OR(HLOOKUP($A178,'Z-scores'!$C$2:$SK$20,5,FALSE)&gt;3,HLOOKUP($A178,'Z-scores'!$C$2:$SK$20,5,FALSE)&lt;-3),"",'Total-corrected counts'!G178),"")</f>
        <v/>
      </c>
      <c r="H178" t="str">
        <f>IFERROR(IF(OR(HLOOKUP($A178,'Z-scores'!$C$2:$SK$20,5,FALSE)&gt;3,HLOOKUP($A178,'Z-scores'!$C$2:$SK$20,5,FALSE)&lt;-3),"",'Total-corrected counts'!H178),"")</f>
        <v/>
      </c>
      <c r="I178" t="str">
        <f>IFERROR(IF(OR(HLOOKUP($A178,'Z-scores'!$C$2:$SK$20,5,FALSE)&gt;3,HLOOKUP($A178,'Z-scores'!$C$2:$SK$20,5,FALSE)&lt;-3),"",'Total-corrected counts'!I178),"")</f>
        <v/>
      </c>
      <c r="J178" t="str">
        <f>IFERROR(IF(OR(HLOOKUP($A178,'Z-scores'!$C$2:$SK$20,5,FALSE)&gt;3,HLOOKUP($A178,'Z-scores'!$C$2:$SK$20,5,FALSE)&lt;-3),"",'Total-corrected counts'!J178),"")</f>
        <v/>
      </c>
      <c r="K178" t="str">
        <f>IFERROR(IF(OR(HLOOKUP($A178,'Z-scores'!$C$2:$SK$20,5,FALSE)&gt;3,HLOOKUP($A178,'Z-scores'!$C$2:$SK$20,5,FALSE)&lt;-3),"",'Total-corrected counts'!K178),"")</f>
        <v/>
      </c>
      <c r="L178" t="str">
        <f>IFERROR(IF(OR(HLOOKUP($A178,'Z-scores'!$C$2:$SK$20,5,FALSE)&gt;3,HLOOKUP($A178,'Z-scores'!$C$2:$SK$20,5,FALSE)&lt;-3),"",'Total-corrected counts'!L178),"")</f>
        <v/>
      </c>
      <c r="M178" t="str">
        <f>IFERROR(IF(OR(HLOOKUP($A178,'Z-scores'!$C$2:$SK$20,5,FALSE)&gt;3,HLOOKUP($A178,'Z-scores'!$C$2:$SK$20,5,FALSE)&lt;-3),"",'Total-corrected counts'!M178),"")</f>
        <v/>
      </c>
      <c r="N178" t="str">
        <f>IFERROR(IF(OR(HLOOKUP($A178,'Z-scores'!$C$2:$SK$20,5,FALSE)&gt;3,HLOOKUP($A178,'Z-scores'!$C$2:$SK$20,5,FALSE)&lt;-3),"",'Total-corrected counts'!N178),"")</f>
        <v/>
      </c>
      <c r="O178" t="str">
        <f>IFERROR(IF(OR(HLOOKUP($A178,'Z-scores'!$C$2:$SK$20,5,FALSE)&gt;3,HLOOKUP($A178,'Z-scores'!$C$2:$SK$20,5,FALSE)&lt;-3),"",'Total-corrected counts'!O178),"")</f>
        <v/>
      </c>
      <c r="P178" t="str">
        <f>IFERROR(IF(OR(HLOOKUP($A178,'Z-scores'!$C$2:$SK$20,5,FALSE)&gt;3,HLOOKUP($A178,'Z-scores'!$C$2:$SK$20,5,FALSE)&lt;-3),"",'Total-corrected counts'!P178),"")</f>
        <v/>
      </c>
      <c r="Q178" t="str">
        <f>IFERROR(IF(OR(HLOOKUP($A178,'Z-scores'!$C$2:$SK$20,5,FALSE)&gt;3,HLOOKUP($A178,'Z-scores'!$C$2:$SK$20,5,FALSE)&lt;-3),"",'Total-corrected counts'!Q178),"")</f>
        <v/>
      </c>
      <c r="R178" t="str">
        <f>IFERROR(IF(OR(HLOOKUP($A178,'Z-scores'!$C$2:$SK$20,5,FALSE)&gt;3,HLOOKUP($A178,'Z-scores'!$C$2:$SK$20,5,FALSE)&lt;-3),"",'Total-corrected counts'!R178),"")</f>
        <v/>
      </c>
      <c r="S178" t="str">
        <f>IFERROR(IF(OR(HLOOKUP($A178,'Z-scores'!$C$2:$SK$20,5,FALSE)&gt;3,HLOOKUP($A178,'Z-scores'!$C$2:$SK$20,5,FALSE)&lt;-3),"",'Total-corrected counts'!S178),"")</f>
        <v/>
      </c>
      <c r="T178" t="str">
        <f>IFERROR(IF(OR(HLOOKUP($A178,'Z-scores'!$C$2:$SK$20,5,FALSE)&gt;3,HLOOKUP($A178,'Z-scores'!$C$2:$SK$20,5,FALSE)&lt;-3),"",'Total-corrected counts'!T178),"")</f>
        <v/>
      </c>
      <c r="U178">
        <f t="shared" si="8"/>
        <v>0</v>
      </c>
      <c r="V178">
        <f>SUMIFS(Tabel132[Cluster],Tabel132[ID],'Total-corrected counts Z&lt;3'!A178)</f>
        <v>0</v>
      </c>
      <c r="W178" t="str">
        <f t="shared" si="9"/>
        <v/>
      </c>
      <c r="X178" t="str">
        <f t="shared" si="10"/>
        <v/>
      </c>
      <c r="Y178" t="str">
        <f t="shared" si="11"/>
        <v/>
      </c>
    </row>
    <row r="179" spans="1:25" x14ac:dyDescent="0.25">
      <c r="A179">
        <v>183</v>
      </c>
      <c r="B179" t="s">
        <v>611</v>
      </c>
      <c r="C179">
        <v>31300</v>
      </c>
      <c r="D179">
        <v>159</v>
      </c>
      <c r="E179" t="str">
        <f>IFERROR(IF(OR(HLOOKUP($A179,'Z-scores'!$C$2:$SK$20,5,FALSE)&gt;3,HLOOKUP($A179,'Z-scores'!$C$2:$SK$20,5,FALSE)&lt;-3),"",'Total-corrected counts'!E179),"")</f>
        <v/>
      </c>
      <c r="F179" t="str">
        <f>IFERROR(IF(OR(HLOOKUP($A179,'Z-scores'!$C$2:$SK$20,5,FALSE)&gt;3,HLOOKUP($A179,'Z-scores'!$C$2:$SK$20,5,FALSE)&lt;-3),"",'Total-corrected counts'!F179),"")</f>
        <v/>
      </c>
      <c r="G179" t="str">
        <f>IFERROR(IF(OR(HLOOKUP($A179,'Z-scores'!$C$2:$SK$20,5,FALSE)&gt;3,HLOOKUP($A179,'Z-scores'!$C$2:$SK$20,5,FALSE)&lt;-3),"",'Total-corrected counts'!G179),"")</f>
        <v/>
      </c>
      <c r="H179" t="str">
        <f>IFERROR(IF(OR(HLOOKUP($A179,'Z-scores'!$C$2:$SK$20,5,FALSE)&gt;3,HLOOKUP($A179,'Z-scores'!$C$2:$SK$20,5,FALSE)&lt;-3),"",'Total-corrected counts'!H179),"")</f>
        <v/>
      </c>
      <c r="I179" t="str">
        <f>IFERROR(IF(OR(HLOOKUP($A179,'Z-scores'!$C$2:$SK$20,5,FALSE)&gt;3,HLOOKUP($A179,'Z-scores'!$C$2:$SK$20,5,FALSE)&lt;-3),"",'Total-corrected counts'!I179),"")</f>
        <v/>
      </c>
      <c r="J179" t="str">
        <f>IFERROR(IF(OR(HLOOKUP($A179,'Z-scores'!$C$2:$SK$20,5,FALSE)&gt;3,HLOOKUP($A179,'Z-scores'!$C$2:$SK$20,5,FALSE)&lt;-3),"",'Total-corrected counts'!J179),"")</f>
        <v/>
      </c>
      <c r="K179" t="str">
        <f>IFERROR(IF(OR(HLOOKUP($A179,'Z-scores'!$C$2:$SK$20,5,FALSE)&gt;3,HLOOKUP($A179,'Z-scores'!$C$2:$SK$20,5,FALSE)&lt;-3),"",'Total-corrected counts'!K179),"")</f>
        <v/>
      </c>
      <c r="L179" t="str">
        <f>IFERROR(IF(OR(HLOOKUP($A179,'Z-scores'!$C$2:$SK$20,5,FALSE)&gt;3,HLOOKUP($A179,'Z-scores'!$C$2:$SK$20,5,FALSE)&lt;-3),"",'Total-corrected counts'!L179),"")</f>
        <v/>
      </c>
      <c r="M179" t="str">
        <f>IFERROR(IF(OR(HLOOKUP($A179,'Z-scores'!$C$2:$SK$20,5,FALSE)&gt;3,HLOOKUP($A179,'Z-scores'!$C$2:$SK$20,5,FALSE)&lt;-3),"",'Total-corrected counts'!M179),"")</f>
        <v/>
      </c>
      <c r="N179" t="str">
        <f>IFERROR(IF(OR(HLOOKUP($A179,'Z-scores'!$C$2:$SK$20,5,FALSE)&gt;3,HLOOKUP($A179,'Z-scores'!$C$2:$SK$20,5,FALSE)&lt;-3),"",'Total-corrected counts'!N179),"")</f>
        <v/>
      </c>
      <c r="O179" t="str">
        <f>IFERROR(IF(OR(HLOOKUP($A179,'Z-scores'!$C$2:$SK$20,5,FALSE)&gt;3,HLOOKUP($A179,'Z-scores'!$C$2:$SK$20,5,FALSE)&lt;-3),"",'Total-corrected counts'!O179),"")</f>
        <v/>
      </c>
      <c r="P179" t="str">
        <f>IFERROR(IF(OR(HLOOKUP($A179,'Z-scores'!$C$2:$SK$20,5,FALSE)&gt;3,HLOOKUP($A179,'Z-scores'!$C$2:$SK$20,5,FALSE)&lt;-3),"",'Total-corrected counts'!P179),"")</f>
        <v/>
      </c>
      <c r="Q179" t="str">
        <f>IFERROR(IF(OR(HLOOKUP($A179,'Z-scores'!$C$2:$SK$20,5,FALSE)&gt;3,HLOOKUP($A179,'Z-scores'!$C$2:$SK$20,5,FALSE)&lt;-3),"",'Total-corrected counts'!Q179),"")</f>
        <v/>
      </c>
      <c r="R179" t="str">
        <f>IFERROR(IF(OR(HLOOKUP($A179,'Z-scores'!$C$2:$SK$20,5,FALSE)&gt;3,HLOOKUP($A179,'Z-scores'!$C$2:$SK$20,5,FALSE)&lt;-3),"",'Total-corrected counts'!R179),"")</f>
        <v/>
      </c>
      <c r="S179" t="str">
        <f>IFERROR(IF(OR(HLOOKUP($A179,'Z-scores'!$C$2:$SK$20,5,FALSE)&gt;3,HLOOKUP($A179,'Z-scores'!$C$2:$SK$20,5,FALSE)&lt;-3),"",'Total-corrected counts'!S179),"")</f>
        <v/>
      </c>
      <c r="T179" t="str">
        <f>IFERROR(IF(OR(HLOOKUP($A179,'Z-scores'!$C$2:$SK$20,5,FALSE)&gt;3,HLOOKUP($A179,'Z-scores'!$C$2:$SK$20,5,FALSE)&lt;-3),"",'Total-corrected counts'!T179),"")</f>
        <v/>
      </c>
      <c r="U179">
        <f t="shared" si="8"/>
        <v>0</v>
      </c>
      <c r="V179">
        <f>SUMIFS(Tabel132[Cluster],Tabel132[ID],'Total-corrected counts Z&lt;3'!A179)</f>
        <v>41</v>
      </c>
      <c r="W179" t="str">
        <f t="shared" si="9"/>
        <v/>
      </c>
      <c r="X179" t="str">
        <f t="shared" si="10"/>
        <v/>
      </c>
      <c r="Y179" t="str">
        <f t="shared" si="11"/>
        <v/>
      </c>
    </row>
    <row r="180" spans="1:25" x14ac:dyDescent="0.25">
      <c r="A180">
        <v>184</v>
      </c>
      <c r="B180" t="s">
        <v>612</v>
      </c>
      <c r="C180">
        <v>600</v>
      </c>
      <c r="D180">
        <v>315</v>
      </c>
      <c r="E180" t="str">
        <f>IFERROR(IF(OR(HLOOKUP($A180,'Z-scores'!$C$2:$SK$20,5,FALSE)&gt;3,HLOOKUP($A180,'Z-scores'!$C$2:$SK$20,5,FALSE)&lt;-3),"",'Total-corrected counts'!E180),"")</f>
        <v/>
      </c>
      <c r="F180" t="str">
        <f>IFERROR(IF(OR(HLOOKUP($A180,'Z-scores'!$C$2:$SK$20,5,FALSE)&gt;3,HLOOKUP($A180,'Z-scores'!$C$2:$SK$20,5,FALSE)&lt;-3),"",'Total-corrected counts'!F180),"")</f>
        <v/>
      </c>
      <c r="G180" t="str">
        <f>IFERROR(IF(OR(HLOOKUP($A180,'Z-scores'!$C$2:$SK$20,5,FALSE)&gt;3,HLOOKUP($A180,'Z-scores'!$C$2:$SK$20,5,FALSE)&lt;-3),"",'Total-corrected counts'!G180),"")</f>
        <v/>
      </c>
      <c r="H180" t="str">
        <f>IFERROR(IF(OR(HLOOKUP($A180,'Z-scores'!$C$2:$SK$20,5,FALSE)&gt;3,HLOOKUP($A180,'Z-scores'!$C$2:$SK$20,5,FALSE)&lt;-3),"",'Total-corrected counts'!H180),"")</f>
        <v/>
      </c>
      <c r="I180" t="str">
        <f>IFERROR(IF(OR(HLOOKUP($A180,'Z-scores'!$C$2:$SK$20,5,FALSE)&gt;3,HLOOKUP($A180,'Z-scores'!$C$2:$SK$20,5,FALSE)&lt;-3),"",'Total-corrected counts'!I180),"")</f>
        <v/>
      </c>
      <c r="J180" t="str">
        <f>IFERROR(IF(OR(HLOOKUP($A180,'Z-scores'!$C$2:$SK$20,5,FALSE)&gt;3,HLOOKUP($A180,'Z-scores'!$C$2:$SK$20,5,FALSE)&lt;-3),"",'Total-corrected counts'!J180),"")</f>
        <v/>
      </c>
      <c r="K180" t="str">
        <f>IFERROR(IF(OR(HLOOKUP($A180,'Z-scores'!$C$2:$SK$20,5,FALSE)&gt;3,HLOOKUP($A180,'Z-scores'!$C$2:$SK$20,5,FALSE)&lt;-3),"",'Total-corrected counts'!K180),"")</f>
        <v/>
      </c>
      <c r="L180" t="str">
        <f>IFERROR(IF(OR(HLOOKUP($A180,'Z-scores'!$C$2:$SK$20,5,FALSE)&gt;3,HLOOKUP($A180,'Z-scores'!$C$2:$SK$20,5,FALSE)&lt;-3),"",'Total-corrected counts'!L180),"")</f>
        <v/>
      </c>
      <c r="M180" t="str">
        <f>IFERROR(IF(OR(HLOOKUP($A180,'Z-scores'!$C$2:$SK$20,5,FALSE)&gt;3,HLOOKUP($A180,'Z-scores'!$C$2:$SK$20,5,FALSE)&lt;-3),"",'Total-corrected counts'!M180),"")</f>
        <v/>
      </c>
      <c r="N180" t="str">
        <f>IFERROR(IF(OR(HLOOKUP($A180,'Z-scores'!$C$2:$SK$20,5,FALSE)&gt;3,HLOOKUP($A180,'Z-scores'!$C$2:$SK$20,5,FALSE)&lt;-3),"",'Total-corrected counts'!N180),"")</f>
        <v/>
      </c>
      <c r="O180" t="str">
        <f>IFERROR(IF(OR(HLOOKUP($A180,'Z-scores'!$C$2:$SK$20,5,FALSE)&gt;3,HLOOKUP($A180,'Z-scores'!$C$2:$SK$20,5,FALSE)&lt;-3),"",'Total-corrected counts'!O180),"")</f>
        <v/>
      </c>
      <c r="P180" t="str">
        <f>IFERROR(IF(OR(HLOOKUP($A180,'Z-scores'!$C$2:$SK$20,5,FALSE)&gt;3,HLOOKUP($A180,'Z-scores'!$C$2:$SK$20,5,FALSE)&lt;-3),"",'Total-corrected counts'!P180),"")</f>
        <v/>
      </c>
      <c r="Q180" t="str">
        <f>IFERROR(IF(OR(HLOOKUP($A180,'Z-scores'!$C$2:$SK$20,5,FALSE)&gt;3,HLOOKUP($A180,'Z-scores'!$C$2:$SK$20,5,FALSE)&lt;-3),"",'Total-corrected counts'!Q180),"")</f>
        <v/>
      </c>
      <c r="R180" t="str">
        <f>IFERROR(IF(OR(HLOOKUP($A180,'Z-scores'!$C$2:$SK$20,5,FALSE)&gt;3,HLOOKUP($A180,'Z-scores'!$C$2:$SK$20,5,FALSE)&lt;-3),"",'Total-corrected counts'!R180),"")</f>
        <v/>
      </c>
      <c r="S180" t="str">
        <f>IFERROR(IF(OR(HLOOKUP($A180,'Z-scores'!$C$2:$SK$20,5,FALSE)&gt;3,HLOOKUP($A180,'Z-scores'!$C$2:$SK$20,5,FALSE)&lt;-3),"",'Total-corrected counts'!S180),"")</f>
        <v/>
      </c>
      <c r="T180" t="str">
        <f>IFERROR(IF(OR(HLOOKUP($A180,'Z-scores'!$C$2:$SK$20,5,FALSE)&gt;3,HLOOKUP($A180,'Z-scores'!$C$2:$SK$20,5,FALSE)&lt;-3),"",'Total-corrected counts'!T180),"")</f>
        <v/>
      </c>
      <c r="U180">
        <f t="shared" si="8"/>
        <v>0</v>
      </c>
      <c r="V180">
        <f>SUMIFS(Tabel132[Cluster],Tabel132[ID],'Total-corrected counts Z&lt;3'!A180)</f>
        <v>1</v>
      </c>
      <c r="W180" t="str">
        <f t="shared" si="9"/>
        <v/>
      </c>
      <c r="X180" t="str">
        <f t="shared" si="10"/>
        <v/>
      </c>
      <c r="Y180" t="str">
        <f t="shared" si="11"/>
        <v/>
      </c>
    </row>
    <row r="181" spans="1:25" x14ac:dyDescent="0.25">
      <c r="A181">
        <v>185</v>
      </c>
      <c r="B181" t="s">
        <v>613</v>
      </c>
      <c r="C181">
        <v>95700</v>
      </c>
      <c r="D181">
        <v>1069</v>
      </c>
      <c r="E181" t="str">
        <f>IFERROR(IF(OR(HLOOKUP($A181,'Z-scores'!$C$2:$SK$20,5,FALSE)&gt;3,HLOOKUP($A181,'Z-scores'!$C$2:$SK$20,5,FALSE)&lt;-3),"",'Total-corrected counts'!E181),"")</f>
        <v/>
      </c>
      <c r="F181" t="str">
        <f>IFERROR(IF(OR(HLOOKUP($A181,'Z-scores'!$C$2:$SK$20,5,FALSE)&gt;3,HLOOKUP($A181,'Z-scores'!$C$2:$SK$20,5,FALSE)&lt;-3),"",'Total-corrected counts'!F181),"")</f>
        <v/>
      </c>
      <c r="G181" t="str">
        <f>IFERROR(IF(OR(HLOOKUP($A181,'Z-scores'!$C$2:$SK$20,5,FALSE)&gt;3,HLOOKUP($A181,'Z-scores'!$C$2:$SK$20,5,FALSE)&lt;-3),"",'Total-corrected counts'!G181),"")</f>
        <v/>
      </c>
      <c r="H181" t="str">
        <f>IFERROR(IF(OR(HLOOKUP($A181,'Z-scores'!$C$2:$SK$20,5,FALSE)&gt;3,HLOOKUP($A181,'Z-scores'!$C$2:$SK$20,5,FALSE)&lt;-3),"",'Total-corrected counts'!H181),"")</f>
        <v/>
      </c>
      <c r="I181" t="str">
        <f>IFERROR(IF(OR(HLOOKUP($A181,'Z-scores'!$C$2:$SK$20,5,FALSE)&gt;3,HLOOKUP($A181,'Z-scores'!$C$2:$SK$20,5,FALSE)&lt;-3),"",'Total-corrected counts'!I181),"")</f>
        <v/>
      </c>
      <c r="J181" t="str">
        <f>IFERROR(IF(OR(HLOOKUP($A181,'Z-scores'!$C$2:$SK$20,5,FALSE)&gt;3,HLOOKUP($A181,'Z-scores'!$C$2:$SK$20,5,FALSE)&lt;-3),"",'Total-corrected counts'!J181),"")</f>
        <v/>
      </c>
      <c r="K181" t="str">
        <f>IFERROR(IF(OR(HLOOKUP($A181,'Z-scores'!$C$2:$SK$20,5,FALSE)&gt;3,HLOOKUP($A181,'Z-scores'!$C$2:$SK$20,5,FALSE)&lt;-3),"",'Total-corrected counts'!K181),"")</f>
        <v/>
      </c>
      <c r="L181" t="str">
        <f>IFERROR(IF(OR(HLOOKUP($A181,'Z-scores'!$C$2:$SK$20,5,FALSE)&gt;3,HLOOKUP($A181,'Z-scores'!$C$2:$SK$20,5,FALSE)&lt;-3),"",'Total-corrected counts'!L181),"")</f>
        <v/>
      </c>
      <c r="M181" t="str">
        <f>IFERROR(IF(OR(HLOOKUP($A181,'Z-scores'!$C$2:$SK$20,5,FALSE)&gt;3,HLOOKUP($A181,'Z-scores'!$C$2:$SK$20,5,FALSE)&lt;-3),"",'Total-corrected counts'!M181),"")</f>
        <v/>
      </c>
      <c r="N181" t="str">
        <f>IFERROR(IF(OR(HLOOKUP($A181,'Z-scores'!$C$2:$SK$20,5,FALSE)&gt;3,HLOOKUP($A181,'Z-scores'!$C$2:$SK$20,5,FALSE)&lt;-3),"",'Total-corrected counts'!N181),"")</f>
        <v/>
      </c>
      <c r="O181" t="str">
        <f>IFERROR(IF(OR(HLOOKUP($A181,'Z-scores'!$C$2:$SK$20,5,FALSE)&gt;3,HLOOKUP($A181,'Z-scores'!$C$2:$SK$20,5,FALSE)&lt;-3),"",'Total-corrected counts'!O181),"")</f>
        <v/>
      </c>
      <c r="P181" t="str">
        <f>IFERROR(IF(OR(HLOOKUP($A181,'Z-scores'!$C$2:$SK$20,5,FALSE)&gt;3,HLOOKUP($A181,'Z-scores'!$C$2:$SK$20,5,FALSE)&lt;-3),"",'Total-corrected counts'!P181),"")</f>
        <v/>
      </c>
      <c r="Q181" t="str">
        <f>IFERROR(IF(OR(HLOOKUP($A181,'Z-scores'!$C$2:$SK$20,5,FALSE)&gt;3,HLOOKUP($A181,'Z-scores'!$C$2:$SK$20,5,FALSE)&lt;-3),"",'Total-corrected counts'!Q181),"")</f>
        <v/>
      </c>
      <c r="R181" t="str">
        <f>IFERROR(IF(OR(HLOOKUP($A181,'Z-scores'!$C$2:$SK$20,5,FALSE)&gt;3,HLOOKUP($A181,'Z-scores'!$C$2:$SK$20,5,FALSE)&lt;-3),"",'Total-corrected counts'!R181),"")</f>
        <v/>
      </c>
      <c r="S181" t="str">
        <f>IFERROR(IF(OR(HLOOKUP($A181,'Z-scores'!$C$2:$SK$20,5,FALSE)&gt;3,HLOOKUP($A181,'Z-scores'!$C$2:$SK$20,5,FALSE)&lt;-3),"",'Total-corrected counts'!S181),"")</f>
        <v/>
      </c>
      <c r="T181" t="str">
        <f>IFERROR(IF(OR(HLOOKUP($A181,'Z-scores'!$C$2:$SK$20,5,FALSE)&gt;3,HLOOKUP($A181,'Z-scores'!$C$2:$SK$20,5,FALSE)&lt;-3),"",'Total-corrected counts'!T181),"")</f>
        <v/>
      </c>
      <c r="U181">
        <f t="shared" si="8"/>
        <v>0</v>
      </c>
      <c r="V181">
        <f>SUMIFS(Tabel132[Cluster],Tabel132[ID],'Total-corrected counts Z&lt;3'!A181)</f>
        <v>96</v>
      </c>
      <c r="W181" t="str">
        <f t="shared" si="9"/>
        <v/>
      </c>
      <c r="X181" t="str">
        <f t="shared" si="10"/>
        <v/>
      </c>
      <c r="Y181" t="str">
        <f t="shared" si="11"/>
        <v/>
      </c>
    </row>
    <row r="182" spans="1:25" x14ac:dyDescent="0.25">
      <c r="A182">
        <v>186</v>
      </c>
      <c r="B182" t="s">
        <v>79</v>
      </c>
      <c r="C182">
        <v>69800</v>
      </c>
      <c r="D182">
        <v>958</v>
      </c>
      <c r="E182">
        <f>IFERROR(IF(OR(HLOOKUP($A182,'Z-scores'!$C$2:$SK$20,5,FALSE)&gt;3,HLOOKUP($A182,'Z-scores'!$C$2:$SK$20,5,FALSE)&lt;-3),"",'Total-corrected counts'!E182),"")</f>
        <v>2.7594816930435795</v>
      </c>
      <c r="F182">
        <f>IFERROR(IF(OR(HLOOKUP($A182,'Z-scores'!$C$2:$SK$20,5,FALSE)&gt;3,HLOOKUP($A182,'Z-scores'!$C$2:$SK$20,5,FALSE)&lt;-3),"",'Total-corrected counts'!F182),"")</f>
        <v>2.8094490033066504</v>
      </c>
      <c r="G182">
        <f>IFERROR(IF(OR(HLOOKUP($A182,'Z-scores'!$C$2:$SK$20,5,FALSE)&gt;3,HLOOKUP($A182,'Z-scores'!$C$2:$SK$20,5,FALSE)&lt;-3),"",'Total-corrected counts'!G182),"")</f>
        <v>7.1408346147990827</v>
      </c>
      <c r="H182">
        <f>IFERROR(IF(OR(HLOOKUP($A182,'Z-scores'!$C$2:$SK$20,5,FALSE)&gt;3,HLOOKUP($A182,'Z-scores'!$C$2:$SK$20,5,FALSE)&lt;-3),"",'Total-corrected counts'!H182),"")</f>
        <v>4.6020410625105548</v>
      </c>
      <c r="I182">
        <f>IFERROR(IF(OR(HLOOKUP($A182,'Z-scores'!$C$2:$SK$20,5,FALSE)&gt;3,HLOOKUP($A182,'Z-scores'!$C$2:$SK$20,5,FALSE)&lt;-3),"",'Total-corrected counts'!I182),"")</f>
        <v>3.2694983936689908</v>
      </c>
      <c r="J182">
        <f>IFERROR(IF(OR(HLOOKUP($A182,'Z-scores'!$C$2:$SK$20,5,FALSE)&gt;3,HLOOKUP($A182,'Z-scores'!$C$2:$SK$20,5,FALSE)&lt;-3),"",'Total-corrected counts'!J182),"")</f>
        <v>0.31728813234626796</v>
      </c>
      <c r="K182">
        <f>IFERROR(IF(OR(HLOOKUP($A182,'Z-scores'!$C$2:$SK$20,5,FALSE)&gt;3,HLOOKUP($A182,'Z-scores'!$C$2:$SK$20,5,FALSE)&lt;-3),"",'Total-corrected counts'!K182),"")</f>
        <v>1.1259973433500181</v>
      </c>
      <c r="L182">
        <f>IFERROR(IF(OR(HLOOKUP($A182,'Z-scores'!$C$2:$SK$20,5,FALSE)&gt;3,HLOOKUP($A182,'Z-scores'!$C$2:$SK$20,5,FALSE)&lt;-3),"",'Total-corrected counts'!L182),"")</f>
        <v>5.0130311676224659</v>
      </c>
      <c r="M182">
        <f>IFERROR(IF(OR(HLOOKUP($A182,'Z-scores'!$C$2:$SK$20,5,FALSE)&gt;3,HLOOKUP($A182,'Z-scores'!$C$2:$SK$20,5,FALSE)&lt;-3),"",'Total-corrected counts'!M182),"")</f>
        <v>2.0800424192257299</v>
      </c>
      <c r="N182">
        <f>IFERROR(IF(OR(HLOOKUP($A182,'Z-scores'!$C$2:$SK$20,5,FALSE)&gt;3,HLOOKUP($A182,'Z-scores'!$C$2:$SK$20,5,FALSE)&lt;-3),"",'Total-corrected counts'!N182),"")</f>
        <v>4.7116412818172986</v>
      </c>
      <c r="O182">
        <f>IFERROR(IF(OR(HLOOKUP($A182,'Z-scores'!$C$2:$SK$20,5,FALSE)&gt;3,HLOOKUP($A182,'Z-scores'!$C$2:$SK$20,5,FALSE)&lt;-3),"",'Total-corrected counts'!O182),"")</f>
        <v>3.523552094192461</v>
      </c>
      <c r="P182">
        <f>IFERROR(IF(OR(HLOOKUP($A182,'Z-scores'!$C$2:$SK$20,5,FALSE)&gt;3,HLOOKUP($A182,'Z-scores'!$C$2:$SK$20,5,FALSE)&lt;-3),"",'Total-corrected counts'!P182),"")</f>
        <v>4.6679323498162439</v>
      </c>
      <c r="Q182">
        <f>IFERROR(IF(OR(HLOOKUP($A182,'Z-scores'!$C$2:$SK$20,5,FALSE)&gt;3,HLOOKUP($A182,'Z-scores'!$C$2:$SK$20,5,FALSE)&lt;-3),"",'Total-corrected counts'!Q182),"")</f>
        <v>4.1288171063202697</v>
      </c>
      <c r="R182">
        <f>IFERROR(IF(OR(HLOOKUP($A182,'Z-scores'!$C$2:$SK$20,5,FALSE)&gt;3,HLOOKUP($A182,'Z-scores'!$C$2:$SK$20,5,FALSE)&lt;-3),"",'Total-corrected counts'!R182),"")</f>
        <v>5.5412302969205864</v>
      </c>
      <c r="S182">
        <f>IFERROR(IF(OR(HLOOKUP($A182,'Z-scores'!$C$2:$SK$20,5,FALSE)&gt;3,HLOOKUP($A182,'Z-scores'!$C$2:$SK$20,5,FALSE)&lt;-3),"",'Total-corrected counts'!S182),"")</f>
        <v>5.9110120909639079</v>
      </c>
      <c r="T182">
        <f>IFERROR(IF(OR(HLOOKUP($A182,'Z-scores'!$C$2:$SK$20,5,FALSE)&gt;3,HLOOKUP($A182,'Z-scores'!$C$2:$SK$20,5,FALSE)&lt;-3),"",'Total-corrected counts'!T182),"")</f>
        <v>1.4539318617904657</v>
      </c>
      <c r="U182">
        <f t="shared" si="8"/>
        <v>1</v>
      </c>
      <c r="V182">
        <f>SUMIFS(Tabel132[Cluster],Tabel132[ID],'Total-corrected counts Z&lt;3'!A182)</f>
        <v>82</v>
      </c>
      <c r="W182">
        <f t="shared" si="9"/>
        <v>0.41360725245997609</v>
      </c>
      <c r="X182">
        <f t="shared" si="10"/>
        <v>3.3829305111690635</v>
      </c>
      <c r="Y182">
        <f t="shared" si="11"/>
        <v>4.2044126333339884</v>
      </c>
    </row>
    <row r="183" spans="1:25" x14ac:dyDescent="0.25">
      <c r="A183">
        <v>187</v>
      </c>
      <c r="B183" t="s">
        <v>80</v>
      </c>
      <c r="C183">
        <v>9500</v>
      </c>
      <c r="D183">
        <v>1057</v>
      </c>
      <c r="E183">
        <f>IFERROR(IF(OR(HLOOKUP($A183,'Z-scores'!$C$2:$SK$20,5,FALSE)&gt;3,HLOOKUP($A183,'Z-scores'!$C$2:$SK$20,5,FALSE)&lt;-3),"",'Total-corrected counts'!E183),"")</f>
        <v>12.682716578440868</v>
      </c>
      <c r="F183">
        <f>IFERROR(IF(OR(HLOOKUP($A183,'Z-scores'!$C$2:$SK$20,5,FALSE)&gt;3,HLOOKUP($A183,'Z-scores'!$C$2:$SK$20,5,FALSE)&lt;-3),"",'Total-corrected counts'!F183),"")</f>
        <v>14.339994324440836</v>
      </c>
      <c r="G183">
        <f>IFERROR(IF(OR(HLOOKUP($A183,'Z-scores'!$C$2:$SK$20,5,FALSE)&gt;3,HLOOKUP($A183,'Z-scores'!$C$2:$SK$20,5,FALSE)&lt;-3),"",'Total-corrected counts'!G183),"")</f>
        <v>11.331116038066599</v>
      </c>
      <c r="H183">
        <f>IFERROR(IF(OR(HLOOKUP($A183,'Z-scores'!$C$2:$SK$20,5,FALSE)&gt;3,HLOOKUP($A183,'Z-scores'!$C$2:$SK$20,5,FALSE)&lt;-3),"",'Total-corrected counts'!H183),"")</f>
        <v>15.899056672054813</v>
      </c>
      <c r="I183">
        <f>IFERROR(IF(OR(HLOOKUP($A183,'Z-scores'!$C$2:$SK$20,5,FALSE)&gt;3,HLOOKUP($A183,'Z-scores'!$C$2:$SK$20,5,FALSE)&lt;-3),"",'Total-corrected counts'!I183),"")</f>
        <v>18.536536503865154</v>
      </c>
      <c r="J183">
        <f>IFERROR(IF(OR(HLOOKUP($A183,'Z-scores'!$C$2:$SK$20,5,FALSE)&gt;3,HLOOKUP($A183,'Z-scores'!$C$2:$SK$20,5,FALSE)&lt;-3),"",'Total-corrected counts'!J183),"")</f>
        <v>17.486766690253745</v>
      </c>
      <c r="K183">
        <f>IFERROR(IF(OR(HLOOKUP($A183,'Z-scores'!$C$2:$SK$20,5,FALSE)&gt;3,HLOOKUP($A183,'Z-scores'!$C$2:$SK$20,5,FALSE)&lt;-3),"",'Total-corrected counts'!K183),"")</f>
        <v>37.51565106984409</v>
      </c>
      <c r="L183">
        <f>IFERROR(IF(OR(HLOOKUP($A183,'Z-scores'!$C$2:$SK$20,5,FALSE)&gt;3,HLOOKUP($A183,'Z-scores'!$C$2:$SK$20,5,FALSE)&lt;-3),"",'Total-corrected counts'!L183),"")</f>
        <v>11.55235734568479</v>
      </c>
      <c r="M183">
        <f>IFERROR(IF(OR(HLOOKUP($A183,'Z-scores'!$C$2:$SK$20,5,FALSE)&gt;3,HLOOKUP($A183,'Z-scores'!$C$2:$SK$20,5,FALSE)&lt;-3),"",'Total-corrected counts'!M183),"")</f>
        <v>32.121310801813728</v>
      </c>
      <c r="N183">
        <f>IFERROR(IF(OR(HLOOKUP($A183,'Z-scores'!$C$2:$SK$20,5,FALSE)&gt;3,HLOOKUP($A183,'Z-scores'!$C$2:$SK$20,5,FALSE)&lt;-3),"",'Total-corrected counts'!N183),"")</f>
        <v>17.215913901615284</v>
      </c>
      <c r="O183">
        <f>IFERROR(IF(OR(HLOOKUP($A183,'Z-scores'!$C$2:$SK$20,5,FALSE)&gt;3,HLOOKUP($A183,'Z-scores'!$C$2:$SK$20,5,FALSE)&lt;-3),"",'Total-corrected counts'!O183),"")</f>
        <v>26.092853776567008</v>
      </c>
      <c r="P183">
        <f>IFERROR(IF(OR(HLOOKUP($A183,'Z-scores'!$C$2:$SK$20,5,FALSE)&gt;3,HLOOKUP($A183,'Z-scores'!$C$2:$SK$20,5,FALSE)&lt;-3),"",'Total-corrected counts'!P183),"")</f>
        <v>14.312338420118889</v>
      </c>
      <c r="Q183">
        <f>IFERROR(IF(OR(HLOOKUP($A183,'Z-scores'!$C$2:$SK$20,5,FALSE)&gt;3,HLOOKUP($A183,'Z-scores'!$C$2:$SK$20,5,FALSE)&lt;-3),"",'Total-corrected counts'!Q183),"")</f>
        <v>24.991516299387435</v>
      </c>
      <c r="R183">
        <f>IFERROR(IF(OR(HLOOKUP($A183,'Z-scores'!$C$2:$SK$20,5,FALSE)&gt;3,HLOOKUP($A183,'Z-scores'!$C$2:$SK$20,5,FALSE)&lt;-3),"",'Total-corrected counts'!R183),"")</f>
        <v>31.054513072732885</v>
      </c>
      <c r="S183">
        <f>IFERROR(IF(OR(HLOOKUP($A183,'Z-scores'!$C$2:$SK$20,5,FALSE)&gt;3,HLOOKUP($A183,'Z-scores'!$C$2:$SK$20,5,FALSE)&lt;-3),"",'Total-corrected counts'!S183),"")</f>
        <v>16.074102802918137</v>
      </c>
      <c r="T183">
        <f>IFERROR(IF(OR(HLOOKUP($A183,'Z-scores'!$C$2:$SK$20,5,FALSE)&gt;3,HLOOKUP($A183,'Z-scores'!$C$2:$SK$20,5,FALSE)&lt;-3),"",'Total-corrected counts'!T183),"")</f>
        <v>17.843088670048253</v>
      </c>
      <c r="U183">
        <f t="shared" si="8"/>
        <v>1</v>
      </c>
      <c r="V183">
        <f>SUMIFS(Tabel132[Cluster],Tabel132[ID],'Total-corrected counts Z&lt;3'!A183)</f>
        <v>12</v>
      </c>
      <c r="W183">
        <f t="shared" si="9"/>
        <v>0.50671879618366999</v>
      </c>
      <c r="X183">
        <f t="shared" si="10"/>
        <v>18.868141992607992</v>
      </c>
      <c r="Y183">
        <f t="shared" si="11"/>
        <v>21.728068840295435</v>
      </c>
    </row>
    <row r="184" spans="1:25" x14ac:dyDescent="0.25">
      <c r="A184">
        <v>188</v>
      </c>
      <c r="B184" t="s">
        <v>81</v>
      </c>
      <c r="C184">
        <v>30700</v>
      </c>
      <c r="D184">
        <v>151</v>
      </c>
      <c r="E184">
        <f>IFERROR(IF(OR(HLOOKUP($A184,'Z-scores'!$C$2:$SK$20,5,FALSE)&gt;3,HLOOKUP($A184,'Z-scores'!$C$2:$SK$20,5,FALSE)&lt;-3),"",'Total-corrected counts'!E184),"")</f>
        <v>2.0708498163235478</v>
      </c>
      <c r="F184">
        <f>IFERROR(IF(OR(HLOOKUP($A184,'Z-scores'!$C$2:$SK$20,5,FALSE)&gt;3,HLOOKUP($A184,'Z-scores'!$C$2:$SK$20,5,FALSE)&lt;-3),"",'Total-corrected counts'!F184),"")</f>
        <v>0.7318732697689595</v>
      </c>
      <c r="G184">
        <f>IFERROR(IF(OR(HLOOKUP($A184,'Z-scores'!$C$2:$SK$20,5,FALSE)&gt;3,HLOOKUP($A184,'Z-scores'!$C$2:$SK$20,5,FALSE)&lt;-3),"",'Total-corrected counts'!G184),"")</f>
        <v>0.67441215806435773</v>
      </c>
      <c r="H184">
        <f>IFERROR(IF(OR(HLOOKUP($A184,'Z-scores'!$C$2:$SK$20,5,FALSE)&gt;3,HLOOKUP($A184,'Z-scores'!$C$2:$SK$20,5,FALSE)&lt;-3),"",'Total-corrected counts'!H184),"")</f>
        <v>14.367053487418273</v>
      </c>
      <c r="I184">
        <f>IFERROR(IF(OR(HLOOKUP($A184,'Z-scores'!$C$2:$SK$20,5,FALSE)&gt;3,HLOOKUP($A184,'Z-scores'!$C$2:$SK$20,5,FALSE)&lt;-3),"",'Total-corrected counts'!I184),"")</f>
        <v>3.8997631442557839</v>
      </c>
      <c r="J184">
        <f>IFERROR(IF(OR(HLOOKUP($A184,'Z-scores'!$C$2:$SK$20,5,FALSE)&gt;3,HLOOKUP($A184,'Z-scores'!$C$2:$SK$20,5,FALSE)&lt;-3),"",'Total-corrected counts'!J184),"")</f>
        <v>0.20952989871923353</v>
      </c>
      <c r="K184">
        <f>IFERROR(IF(OR(HLOOKUP($A184,'Z-scores'!$C$2:$SK$20,5,FALSE)&gt;3,HLOOKUP($A184,'Z-scores'!$C$2:$SK$20,5,FALSE)&lt;-3),"",'Total-corrected counts'!K184),"")</f>
        <v>4.7033847362849706</v>
      </c>
      <c r="L184">
        <f>IFERROR(IF(OR(HLOOKUP($A184,'Z-scores'!$C$2:$SK$20,5,FALSE)&gt;3,HLOOKUP($A184,'Z-scores'!$C$2:$SK$20,5,FALSE)&lt;-3),"",'Total-corrected counts'!L184),"")</f>
        <v>2.1232459478563355</v>
      </c>
      <c r="M184">
        <f>IFERROR(IF(OR(HLOOKUP($A184,'Z-scores'!$C$2:$SK$20,5,FALSE)&gt;3,HLOOKUP($A184,'Z-scores'!$C$2:$SK$20,5,FALSE)&lt;-3),"",'Total-corrected counts'!M184),"")</f>
        <v>3.1712122129179159</v>
      </c>
      <c r="N184">
        <f>IFERROR(IF(OR(HLOOKUP($A184,'Z-scores'!$C$2:$SK$20,5,FALSE)&gt;3,HLOOKUP($A184,'Z-scores'!$C$2:$SK$20,5,FALSE)&lt;-3),"",'Total-corrected counts'!N184),"")</f>
        <v>1.3954611450307473</v>
      </c>
      <c r="O184">
        <f>IFERROR(IF(OR(HLOOKUP($A184,'Z-scores'!$C$2:$SK$20,5,FALSE)&gt;3,HLOOKUP($A184,'Z-scores'!$C$2:$SK$20,5,FALSE)&lt;-3),"",'Total-corrected counts'!O184),"")</f>
        <v>2.4846126435836426</v>
      </c>
      <c r="P184">
        <f>IFERROR(IF(OR(HLOOKUP($A184,'Z-scores'!$C$2:$SK$20,5,FALSE)&gt;3,HLOOKUP($A184,'Z-scores'!$C$2:$SK$20,5,FALSE)&lt;-3),"",'Total-corrected counts'!P184),"")</f>
        <v>8.7585937480560645</v>
      </c>
      <c r="Q184">
        <f>IFERROR(IF(OR(HLOOKUP($A184,'Z-scores'!$C$2:$SK$20,5,FALSE)&gt;3,HLOOKUP($A184,'Z-scores'!$C$2:$SK$20,5,FALSE)&lt;-3),"",'Total-corrected counts'!Q184),"")</f>
        <v>4.7796895984116725</v>
      </c>
      <c r="R184">
        <f>IFERROR(IF(OR(HLOOKUP($A184,'Z-scores'!$C$2:$SK$20,5,FALSE)&gt;3,HLOOKUP($A184,'Z-scores'!$C$2:$SK$20,5,FALSE)&lt;-3),"",'Total-corrected counts'!R184),"")</f>
        <v>1.2376612618701215</v>
      </c>
      <c r="S184">
        <f>IFERROR(IF(OR(HLOOKUP($A184,'Z-scores'!$C$2:$SK$20,5,FALSE)&gt;3,HLOOKUP($A184,'Z-scores'!$C$2:$SK$20,5,FALSE)&lt;-3),"",'Total-corrected counts'!S184),"")</f>
        <v>3.617947055676185</v>
      </c>
      <c r="T184">
        <f>IFERROR(IF(OR(HLOOKUP($A184,'Z-scores'!$C$2:$SK$20,5,FALSE)&gt;3,HLOOKUP($A184,'Z-scores'!$C$2:$SK$20,5,FALSE)&lt;-3),"",'Total-corrected counts'!T184),"")</f>
        <v>1.4607578329725808</v>
      </c>
      <c r="U184">
        <f t="shared" si="8"/>
        <v>1</v>
      </c>
      <c r="V184">
        <f>SUMIFS(Tabel132[Cluster],Tabel132[ID],'Total-corrected counts Z&lt;3'!A184)</f>
        <v>40</v>
      </c>
      <c r="W184">
        <f t="shared" si="9"/>
        <v>0.84260770593544509</v>
      </c>
      <c r="X184">
        <f t="shared" si="10"/>
        <v>3.3346785816640123</v>
      </c>
      <c r="Y184">
        <f t="shared" si="11"/>
        <v>3.7232103567617116</v>
      </c>
    </row>
    <row r="185" spans="1:25" x14ac:dyDescent="0.25">
      <c r="A185">
        <v>189</v>
      </c>
      <c r="B185" t="s">
        <v>82</v>
      </c>
      <c r="C185">
        <v>68400</v>
      </c>
      <c r="D185">
        <v>51</v>
      </c>
      <c r="E185">
        <f>IFERROR(IF(OR(HLOOKUP($A185,'Z-scores'!$C$2:$SK$20,5,FALSE)&gt;3,HLOOKUP($A185,'Z-scores'!$C$2:$SK$20,5,FALSE)&lt;-3),"",'Total-corrected counts'!E185),"")</f>
        <v>4.9541861634534636E-3</v>
      </c>
      <c r="F185">
        <f>IFERROR(IF(OR(HLOOKUP($A185,'Z-scores'!$C$2:$SK$20,5,FALSE)&gt;3,HLOOKUP($A185,'Z-scores'!$C$2:$SK$20,5,FALSE)&lt;-3),"",'Total-corrected counts'!F185),"")</f>
        <v>0</v>
      </c>
      <c r="G185">
        <f>IFERROR(IF(OR(HLOOKUP($A185,'Z-scores'!$C$2:$SK$20,5,FALSE)&gt;3,HLOOKUP($A185,'Z-scores'!$C$2:$SK$20,5,FALSE)&lt;-3),"",'Total-corrected counts'!G185),"")</f>
        <v>0</v>
      </c>
      <c r="H185">
        <f>IFERROR(IF(OR(HLOOKUP($A185,'Z-scores'!$C$2:$SK$20,5,FALSE)&gt;3,HLOOKUP($A185,'Z-scores'!$C$2:$SK$20,5,FALSE)&lt;-3),"",'Total-corrected counts'!H185),"")</f>
        <v>6.0315086009312645E-3</v>
      </c>
      <c r="I185">
        <f>IFERROR(IF(OR(HLOOKUP($A185,'Z-scores'!$C$2:$SK$20,5,FALSE)&gt;3,HLOOKUP($A185,'Z-scores'!$C$2:$SK$20,5,FALSE)&lt;-3),"",'Total-corrected counts'!I185),"")</f>
        <v>0</v>
      </c>
      <c r="J185">
        <f>IFERROR(IF(OR(HLOOKUP($A185,'Z-scores'!$C$2:$SK$20,5,FALSE)&gt;3,HLOOKUP($A185,'Z-scores'!$C$2:$SK$20,5,FALSE)&lt;-3),"",'Total-corrected counts'!J185),"")</f>
        <v>0</v>
      </c>
      <c r="K185">
        <f>IFERROR(IF(OR(HLOOKUP($A185,'Z-scores'!$C$2:$SK$20,5,FALSE)&gt;3,HLOOKUP($A185,'Z-scores'!$C$2:$SK$20,5,FALSE)&lt;-3),"",'Total-corrected counts'!K185),"")</f>
        <v>0</v>
      </c>
      <c r="L185">
        <f>IFERROR(IF(OR(HLOOKUP($A185,'Z-scores'!$C$2:$SK$20,5,FALSE)&gt;3,HLOOKUP($A185,'Z-scores'!$C$2:$SK$20,5,FALSE)&lt;-3),"",'Total-corrected counts'!L185),"")</f>
        <v>0</v>
      </c>
      <c r="M185">
        <f>IFERROR(IF(OR(HLOOKUP($A185,'Z-scores'!$C$2:$SK$20,5,FALSE)&gt;3,HLOOKUP($A185,'Z-scores'!$C$2:$SK$20,5,FALSE)&lt;-3),"",'Total-corrected counts'!M185),"")</f>
        <v>0</v>
      </c>
      <c r="N185">
        <f>IFERROR(IF(OR(HLOOKUP($A185,'Z-scores'!$C$2:$SK$20,5,FALSE)&gt;3,HLOOKUP($A185,'Z-scores'!$C$2:$SK$20,5,FALSE)&lt;-3),"",'Total-corrected counts'!N185),"")</f>
        <v>0</v>
      </c>
      <c r="O185">
        <f>IFERROR(IF(OR(HLOOKUP($A185,'Z-scores'!$C$2:$SK$20,5,FALSE)&gt;3,HLOOKUP($A185,'Z-scores'!$C$2:$SK$20,5,FALSE)&lt;-3),"",'Total-corrected counts'!O185),"")</f>
        <v>0</v>
      </c>
      <c r="P185">
        <f>IFERROR(IF(OR(HLOOKUP($A185,'Z-scores'!$C$2:$SK$20,5,FALSE)&gt;3,HLOOKUP($A185,'Z-scores'!$C$2:$SK$20,5,FALSE)&lt;-3),"",'Total-corrected counts'!P185),"")</f>
        <v>0</v>
      </c>
      <c r="Q185">
        <f>IFERROR(IF(OR(HLOOKUP($A185,'Z-scores'!$C$2:$SK$20,5,FALSE)&gt;3,HLOOKUP($A185,'Z-scores'!$C$2:$SK$20,5,FALSE)&lt;-3),"",'Total-corrected counts'!Q185),"")</f>
        <v>0</v>
      </c>
      <c r="R185">
        <f>IFERROR(IF(OR(HLOOKUP($A185,'Z-scores'!$C$2:$SK$20,5,FALSE)&gt;3,HLOOKUP($A185,'Z-scores'!$C$2:$SK$20,5,FALSE)&lt;-3),"",'Total-corrected counts'!R185),"")</f>
        <v>0</v>
      </c>
      <c r="S185">
        <f>IFERROR(IF(OR(HLOOKUP($A185,'Z-scores'!$C$2:$SK$20,5,FALSE)&gt;3,HLOOKUP($A185,'Z-scores'!$C$2:$SK$20,5,FALSE)&lt;-3),"",'Total-corrected counts'!S185),"")</f>
        <v>0</v>
      </c>
      <c r="T185">
        <f>IFERROR(IF(OR(HLOOKUP($A185,'Z-scores'!$C$2:$SK$20,5,FALSE)&gt;3,HLOOKUP($A185,'Z-scores'!$C$2:$SK$20,5,FALSE)&lt;-3),"",'Total-corrected counts'!T185),"")</f>
        <v>0</v>
      </c>
      <c r="U185">
        <f t="shared" si="8"/>
        <v>1</v>
      </c>
      <c r="V185">
        <f>SUMIFS(Tabel132[Cluster],Tabel132[ID],'Total-corrected counts Z&lt;3'!A185)</f>
        <v>81</v>
      </c>
      <c r="W185">
        <f t="shared" si="9"/>
        <v>0.2738908253789793</v>
      </c>
      <c r="X185">
        <f t="shared" si="10"/>
        <v>1.0985694764384729E-3</v>
      </c>
      <c r="Y185">
        <f t="shared" si="11"/>
        <v>0</v>
      </c>
    </row>
    <row r="186" spans="1:25" x14ac:dyDescent="0.25">
      <c r="A186">
        <v>190</v>
      </c>
      <c r="B186" t="s">
        <v>83</v>
      </c>
      <c r="C186">
        <v>107600</v>
      </c>
      <c r="D186">
        <v>784</v>
      </c>
      <c r="E186">
        <f>IFERROR(IF(OR(HLOOKUP($A186,'Z-scores'!$C$2:$SK$20,5,FALSE)&gt;3,HLOOKUP($A186,'Z-scores'!$C$2:$SK$20,5,FALSE)&lt;-3),"",'Total-corrected counts'!E186),"")</f>
        <v>0.10899209559597621</v>
      </c>
      <c r="F186">
        <f>IFERROR(IF(OR(HLOOKUP($A186,'Z-scores'!$C$2:$SK$20,5,FALSE)&gt;3,HLOOKUP($A186,'Z-scores'!$C$2:$SK$20,5,FALSE)&lt;-3),"",'Total-corrected counts'!F186),"")</f>
        <v>1.8367658189685496</v>
      </c>
      <c r="G186">
        <f>IFERROR(IF(OR(HLOOKUP($A186,'Z-scores'!$C$2:$SK$20,5,FALSE)&gt;3,HLOOKUP($A186,'Z-scores'!$C$2:$SK$20,5,FALSE)&lt;-3),"",'Total-corrected counts'!G186),"")</f>
        <v>0.20827434293163991</v>
      </c>
      <c r="H186">
        <f>IFERROR(IF(OR(HLOOKUP($A186,'Z-scores'!$C$2:$SK$20,5,FALSE)&gt;3,HLOOKUP($A186,'Z-scores'!$C$2:$SK$20,5,FALSE)&lt;-3),"",'Total-corrected counts'!H186),"")</f>
        <v>0.12666168061955654</v>
      </c>
      <c r="I186">
        <f>IFERROR(IF(OR(HLOOKUP($A186,'Z-scores'!$C$2:$SK$20,5,FALSE)&gt;3,HLOOKUP($A186,'Z-scores'!$C$2:$SK$20,5,FALSE)&lt;-3),"",'Total-corrected counts'!I186),"")</f>
        <v>0.44456174371747031</v>
      </c>
      <c r="J186">
        <f>IFERROR(IF(OR(HLOOKUP($A186,'Z-scores'!$C$2:$SK$20,5,FALSE)&gt;3,HLOOKUP($A186,'Z-scores'!$C$2:$SK$20,5,FALSE)&lt;-3),"",'Total-corrected counts'!J186),"")</f>
        <v>5.9865685348352441E-3</v>
      </c>
      <c r="K186">
        <f>IFERROR(IF(OR(HLOOKUP($A186,'Z-scores'!$C$2:$SK$20,5,FALSE)&gt;3,HLOOKUP($A186,'Z-scores'!$C$2:$SK$20,5,FALSE)&lt;-3),"",'Total-corrected counts'!K186),"")</f>
        <v>2.9322847483073386E-2</v>
      </c>
      <c r="L186">
        <f>IFERROR(IF(OR(HLOOKUP($A186,'Z-scores'!$C$2:$SK$20,5,FALSE)&gt;3,HLOOKUP($A186,'Z-scores'!$C$2:$SK$20,5,FALSE)&lt;-3),"",'Total-corrected counts'!L186),"")</f>
        <v>6.7835333797327015E-3</v>
      </c>
      <c r="M186">
        <f>IFERROR(IF(OR(HLOOKUP($A186,'Z-scores'!$C$2:$SK$20,5,FALSE)&gt;3,HLOOKUP($A186,'Z-scores'!$C$2:$SK$20,5,FALSE)&lt;-3),"",'Total-corrected counts'!M186),"")</f>
        <v>0.34099056052880816</v>
      </c>
      <c r="N186">
        <f>IFERROR(IF(OR(HLOOKUP($A186,'Z-scores'!$C$2:$SK$20,5,FALSE)&gt;3,HLOOKUP($A186,'Z-scores'!$C$2:$SK$20,5,FALSE)&lt;-3),"",'Total-corrected counts'!N186),"")</f>
        <v>1.2229884192404301</v>
      </c>
      <c r="O186">
        <f>IFERROR(IF(OR(HLOOKUP($A186,'Z-scores'!$C$2:$SK$20,5,FALSE)&gt;3,HLOOKUP($A186,'Z-scores'!$C$2:$SK$20,5,FALSE)&lt;-3),"",'Total-corrected counts'!O186),"")</f>
        <v>0.26526113632565579</v>
      </c>
      <c r="P186">
        <f>IFERROR(IF(OR(HLOOKUP($A186,'Z-scores'!$C$2:$SK$20,5,FALSE)&gt;3,HLOOKUP($A186,'Z-scores'!$C$2:$SK$20,5,FALSE)&lt;-3),"",'Total-corrected counts'!P186),"")</f>
        <v>2.2642955428213125</v>
      </c>
      <c r="Q186">
        <f>IFERROR(IF(OR(HLOOKUP($A186,'Z-scores'!$C$2:$SK$20,5,FALSE)&gt;3,HLOOKUP($A186,'Z-scores'!$C$2:$SK$20,5,FALSE)&lt;-3),"",'Total-corrected counts'!Q186),"")</f>
        <v>0.55647113827661876</v>
      </c>
      <c r="R186">
        <f>IFERROR(IF(OR(HLOOKUP($A186,'Z-scores'!$C$2:$SK$20,5,FALSE)&gt;3,HLOOKUP($A186,'Z-scores'!$C$2:$SK$20,5,FALSE)&lt;-3),"",'Total-corrected counts'!R186),"")</f>
        <v>1.5406571724524335E-2</v>
      </c>
      <c r="S186">
        <f>IFERROR(IF(OR(HLOOKUP($A186,'Z-scores'!$C$2:$SK$20,5,FALSE)&gt;3,HLOOKUP($A186,'Z-scores'!$C$2:$SK$20,5,FALSE)&lt;-3),"",'Total-corrected counts'!S186),"")</f>
        <v>8.4928334640286041E-2</v>
      </c>
      <c r="T186">
        <f>IFERROR(IF(OR(HLOOKUP($A186,'Z-scores'!$C$2:$SK$20,5,FALSE)&gt;3,HLOOKUP($A186,'Z-scores'!$C$2:$SK$20,5,FALSE)&lt;-3),"",'Total-corrected counts'!T186),"")</f>
        <v>0</v>
      </c>
      <c r="U186">
        <f t="shared" si="8"/>
        <v>1</v>
      </c>
      <c r="V186">
        <f>SUMIFS(Tabel132[Cluster],Tabel132[ID],'Total-corrected counts Z&lt;3'!A186)</f>
        <v>0</v>
      </c>
      <c r="W186">
        <f t="shared" si="9"/>
        <v>0.7953239068833059</v>
      </c>
      <c r="X186">
        <f t="shared" si="10"/>
        <v>0.43313276110000726</v>
      </c>
      <c r="Y186">
        <f t="shared" si="11"/>
        <v>0.53106045396473289</v>
      </c>
    </row>
    <row r="187" spans="1:25" x14ac:dyDescent="0.25">
      <c r="A187">
        <v>191</v>
      </c>
      <c r="B187" t="s">
        <v>614</v>
      </c>
      <c r="C187">
        <v>31400</v>
      </c>
      <c r="D187">
        <v>159</v>
      </c>
      <c r="E187" t="str">
        <f>IFERROR(IF(OR(HLOOKUP($A187,'Z-scores'!$C$2:$SK$20,5,FALSE)&gt;3,HLOOKUP($A187,'Z-scores'!$C$2:$SK$20,5,FALSE)&lt;-3),"",'Total-corrected counts'!E187),"")</f>
        <v/>
      </c>
      <c r="F187" t="str">
        <f>IFERROR(IF(OR(HLOOKUP($A187,'Z-scores'!$C$2:$SK$20,5,FALSE)&gt;3,HLOOKUP($A187,'Z-scores'!$C$2:$SK$20,5,FALSE)&lt;-3),"",'Total-corrected counts'!F187),"")</f>
        <v/>
      </c>
      <c r="G187" t="str">
        <f>IFERROR(IF(OR(HLOOKUP($A187,'Z-scores'!$C$2:$SK$20,5,FALSE)&gt;3,HLOOKUP($A187,'Z-scores'!$C$2:$SK$20,5,FALSE)&lt;-3),"",'Total-corrected counts'!G187),"")</f>
        <v/>
      </c>
      <c r="H187" t="str">
        <f>IFERROR(IF(OR(HLOOKUP($A187,'Z-scores'!$C$2:$SK$20,5,FALSE)&gt;3,HLOOKUP($A187,'Z-scores'!$C$2:$SK$20,5,FALSE)&lt;-3),"",'Total-corrected counts'!H187),"")</f>
        <v/>
      </c>
      <c r="I187" t="str">
        <f>IFERROR(IF(OR(HLOOKUP($A187,'Z-scores'!$C$2:$SK$20,5,FALSE)&gt;3,HLOOKUP($A187,'Z-scores'!$C$2:$SK$20,5,FALSE)&lt;-3),"",'Total-corrected counts'!I187),"")</f>
        <v/>
      </c>
      <c r="J187" t="str">
        <f>IFERROR(IF(OR(HLOOKUP($A187,'Z-scores'!$C$2:$SK$20,5,FALSE)&gt;3,HLOOKUP($A187,'Z-scores'!$C$2:$SK$20,5,FALSE)&lt;-3),"",'Total-corrected counts'!J187),"")</f>
        <v/>
      </c>
      <c r="K187" t="str">
        <f>IFERROR(IF(OR(HLOOKUP($A187,'Z-scores'!$C$2:$SK$20,5,FALSE)&gt;3,HLOOKUP($A187,'Z-scores'!$C$2:$SK$20,5,FALSE)&lt;-3),"",'Total-corrected counts'!K187),"")</f>
        <v/>
      </c>
      <c r="L187" t="str">
        <f>IFERROR(IF(OR(HLOOKUP($A187,'Z-scores'!$C$2:$SK$20,5,FALSE)&gt;3,HLOOKUP($A187,'Z-scores'!$C$2:$SK$20,5,FALSE)&lt;-3),"",'Total-corrected counts'!L187),"")</f>
        <v/>
      </c>
      <c r="M187" t="str">
        <f>IFERROR(IF(OR(HLOOKUP($A187,'Z-scores'!$C$2:$SK$20,5,FALSE)&gt;3,HLOOKUP($A187,'Z-scores'!$C$2:$SK$20,5,FALSE)&lt;-3),"",'Total-corrected counts'!M187),"")</f>
        <v/>
      </c>
      <c r="N187" t="str">
        <f>IFERROR(IF(OR(HLOOKUP($A187,'Z-scores'!$C$2:$SK$20,5,FALSE)&gt;3,HLOOKUP($A187,'Z-scores'!$C$2:$SK$20,5,FALSE)&lt;-3),"",'Total-corrected counts'!N187),"")</f>
        <v/>
      </c>
      <c r="O187" t="str">
        <f>IFERROR(IF(OR(HLOOKUP($A187,'Z-scores'!$C$2:$SK$20,5,FALSE)&gt;3,HLOOKUP($A187,'Z-scores'!$C$2:$SK$20,5,FALSE)&lt;-3),"",'Total-corrected counts'!O187),"")</f>
        <v/>
      </c>
      <c r="P187" t="str">
        <f>IFERROR(IF(OR(HLOOKUP($A187,'Z-scores'!$C$2:$SK$20,5,FALSE)&gt;3,HLOOKUP($A187,'Z-scores'!$C$2:$SK$20,5,FALSE)&lt;-3),"",'Total-corrected counts'!P187),"")</f>
        <v/>
      </c>
      <c r="Q187" t="str">
        <f>IFERROR(IF(OR(HLOOKUP($A187,'Z-scores'!$C$2:$SK$20,5,FALSE)&gt;3,HLOOKUP($A187,'Z-scores'!$C$2:$SK$20,5,FALSE)&lt;-3),"",'Total-corrected counts'!Q187),"")</f>
        <v/>
      </c>
      <c r="R187" t="str">
        <f>IFERROR(IF(OR(HLOOKUP($A187,'Z-scores'!$C$2:$SK$20,5,FALSE)&gt;3,HLOOKUP($A187,'Z-scores'!$C$2:$SK$20,5,FALSE)&lt;-3),"",'Total-corrected counts'!R187),"")</f>
        <v/>
      </c>
      <c r="S187" t="str">
        <f>IFERROR(IF(OR(HLOOKUP($A187,'Z-scores'!$C$2:$SK$20,5,FALSE)&gt;3,HLOOKUP($A187,'Z-scores'!$C$2:$SK$20,5,FALSE)&lt;-3),"",'Total-corrected counts'!S187),"")</f>
        <v/>
      </c>
      <c r="T187" t="str">
        <f>IFERROR(IF(OR(HLOOKUP($A187,'Z-scores'!$C$2:$SK$20,5,FALSE)&gt;3,HLOOKUP($A187,'Z-scores'!$C$2:$SK$20,5,FALSE)&lt;-3),"",'Total-corrected counts'!T187),"")</f>
        <v/>
      </c>
      <c r="U187">
        <f t="shared" si="8"/>
        <v>0</v>
      </c>
      <c r="V187">
        <f>SUMIFS(Tabel132[Cluster],Tabel132[ID],'Total-corrected counts Z&lt;3'!A187)</f>
        <v>41</v>
      </c>
      <c r="W187" t="str">
        <f t="shared" si="9"/>
        <v/>
      </c>
      <c r="X187" t="str">
        <f t="shared" si="10"/>
        <v/>
      </c>
      <c r="Y187" t="str">
        <f t="shared" si="11"/>
        <v/>
      </c>
    </row>
    <row r="188" spans="1:25" x14ac:dyDescent="0.25">
      <c r="A188">
        <v>192</v>
      </c>
      <c r="B188" t="s">
        <v>615</v>
      </c>
      <c r="C188">
        <v>34800</v>
      </c>
      <c r="D188">
        <v>639</v>
      </c>
      <c r="E188" t="str">
        <f>IFERROR(IF(OR(HLOOKUP($A188,'Z-scores'!$C$2:$SK$20,5,FALSE)&gt;3,HLOOKUP($A188,'Z-scores'!$C$2:$SK$20,5,FALSE)&lt;-3),"",'Total-corrected counts'!E188),"")</f>
        <v/>
      </c>
      <c r="F188" t="str">
        <f>IFERROR(IF(OR(HLOOKUP($A188,'Z-scores'!$C$2:$SK$20,5,FALSE)&gt;3,HLOOKUP($A188,'Z-scores'!$C$2:$SK$20,5,FALSE)&lt;-3),"",'Total-corrected counts'!F188),"")</f>
        <v/>
      </c>
      <c r="G188" t="str">
        <f>IFERROR(IF(OR(HLOOKUP($A188,'Z-scores'!$C$2:$SK$20,5,FALSE)&gt;3,HLOOKUP($A188,'Z-scores'!$C$2:$SK$20,5,FALSE)&lt;-3),"",'Total-corrected counts'!G188),"")</f>
        <v/>
      </c>
      <c r="H188" t="str">
        <f>IFERROR(IF(OR(HLOOKUP($A188,'Z-scores'!$C$2:$SK$20,5,FALSE)&gt;3,HLOOKUP($A188,'Z-scores'!$C$2:$SK$20,5,FALSE)&lt;-3),"",'Total-corrected counts'!H188),"")</f>
        <v/>
      </c>
      <c r="I188" t="str">
        <f>IFERROR(IF(OR(HLOOKUP($A188,'Z-scores'!$C$2:$SK$20,5,FALSE)&gt;3,HLOOKUP($A188,'Z-scores'!$C$2:$SK$20,5,FALSE)&lt;-3),"",'Total-corrected counts'!I188),"")</f>
        <v/>
      </c>
      <c r="J188" t="str">
        <f>IFERROR(IF(OR(HLOOKUP($A188,'Z-scores'!$C$2:$SK$20,5,FALSE)&gt;3,HLOOKUP($A188,'Z-scores'!$C$2:$SK$20,5,FALSE)&lt;-3),"",'Total-corrected counts'!J188),"")</f>
        <v/>
      </c>
      <c r="K188" t="str">
        <f>IFERROR(IF(OR(HLOOKUP($A188,'Z-scores'!$C$2:$SK$20,5,FALSE)&gt;3,HLOOKUP($A188,'Z-scores'!$C$2:$SK$20,5,FALSE)&lt;-3),"",'Total-corrected counts'!K188),"")</f>
        <v/>
      </c>
      <c r="L188" t="str">
        <f>IFERROR(IF(OR(HLOOKUP($A188,'Z-scores'!$C$2:$SK$20,5,FALSE)&gt;3,HLOOKUP($A188,'Z-scores'!$C$2:$SK$20,5,FALSE)&lt;-3),"",'Total-corrected counts'!L188),"")</f>
        <v/>
      </c>
      <c r="M188" t="str">
        <f>IFERROR(IF(OR(HLOOKUP($A188,'Z-scores'!$C$2:$SK$20,5,FALSE)&gt;3,HLOOKUP($A188,'Z-scores'!$C$2:$SK$20,5,FALSE)&lt;-3),"",'Total-corrected counts'!M188),"")</f>
        <v/>
      </c>
      <c r="N188" t="str">
        <f>IFERROR(IF(OR(HLOOKUP($A188,'Z-scores'!$C$2:$SK$20,5,FALSE)&gt;3,HLOOKUP($A188,'Z-scores'!$C$2:$SK$20,5,FALSE)&lt;-3),"",'Total-corrected counts'!N188),"")</f>
        <v/>
      </c>
      <c r="O188" t="str">
        <f>IFERROR(IF(OR(HLOOKUP($A188,'Z-scores'!$C$2:$SK$20,5,FALSE)&gt;3,HLOOKUP($A188,'Z-scores'!$C$2:$SK$20,5,FALSE)&lt;-3),"",'Total-corrected counts'!O188),"")</f>
        <v/>
      </c>
      <c r="P188" t="str">
        <f>IFERROR(IF(OR(HLOOKUP($A188,'Z-scores'!$C$2:$SK$20,5,FALSE)&gt;3,HLOOKUP($A188,'Z-scores'!$C$2:$SK$20,5,FALSE)&lt;-3),"",'Total-corrected counts'!P188),"")</f>
        <v/>
      </c>
      <c r="Q188" t="str">
        <f>IFERROR(IF(OR(HLOOKUP($A188,'Z-scores'!$C$2:$SK$20,5,FALSE)&gt;3,HLOOKUP($A188,'Z-scores'!$C$2:$SK$20,5,FALSE)&lt;-3),"",'Total-corrected counts'!Q188),"")</f>
        <v/>
      </c>
      <c r="R188" t="str">
        <f>IFERROR(IF(OR(HLOOKUP($A188,'Z-scores'!$C$2:$SK$20,5,FALSE)&gt;3,HLOOKUP($A188,'Z-scores'!$C$2:$SK$20,5,FALSE)&lt;-3),"",'Total-corrected counts'!R188),"")</f>
        <v/>
      </c>
      <c r="S188" t="str">
        <f>IFERROR(IF(OR(HLOOKUP($A188,'Z-scores'!$C$2:$SK$20,5,FALSE)&gt;3,HLOOKUP($A188,'Z-scores'!$C$2:$SK$20,5,FALSE)&lt;-3),"",'Total-corrected counts'!S188),"")</f>
        <v/>
      </c>
      <c r="T188" t="str">
        <f>IFERROR(IF(OR(HLOOKUP($A188,'Z-scores'!$C$2:$SK$20,5,FALSE)&gt;3,HLOOKUP($A188,'Z-scores'!$C$2:$SK$20,5,FALSE)&lt;-3),"",'Total-corrected counts'!T188),"")</f>
        <v/>
      </c>
      <c r="U188">
        <f t="shared" si="8"/>
        <v>0</v>
      </c>
      <c r="V188">
        <f>SUMIFS(Tabel132[Cluster],Tabel132[ID],'Total-corrected counts Z&lt;3'!A188)</f>
        <v>45</v>
      </c>
      <c r="W188" t="str">
        <f t="shared" si="9"/>
        <v/>
      </c>
      <c r="X188" t="str">
        <f t="shared" si="10"/>
        <v/>
      </c>
      <c r="Y188" t="str">
        <f t="shared" si="11"/>
        <v/>
      </c>
    </row>
    <row r="189" spans="1:25" x14ac:dyDescent="0.25">
      <c r="A189">
        <v>193</v>
      </c>
      <c r="B189" t="s">
        <v>616</v>
      </c>
      <c r="C189">
        <v>95800</v>
      </c>
      <c r="D189">
        <v>1069</v>
      </c>
      <c r="E189" t="str">
        <f>IFERROR(IF(OR(HLOOKUP($A189,'Z-scores'!$C$2:$SK$20,5,FALSE)&gt;3,HLOOKUP($A189,'Z-scores'!$C$2:$SK$20,5,FALSE)&lt;-3),"",'Total-corrected counts'!E189),"")</f>
        <v/>
      </c>
      <c r="F189" t="str">
        <f>IFERROR(IF(OR(HLOOKUP($A189,'Z-scores'!$C$2:$SK$20,5,FALSE)&gt;3,HLOOKUP($A189,'Z-scores'!$C$2:$SK$20,5,FALSE)&lt;-3),"",'Total-corrected counts'!F189),"")</f>
        <v/>
      </c>
      <c r="G189" t="str">
        <f>IFERROR(IF(OR(HLOOKUP($A189,'Z-scores'!$C$2:$SK$20,5,FALSE)&gt;3,HLOOKUP($A189,'Z-scores'!$C$2:$SK$20,5,FALSE)&lt;-3),"",'Total-corrected counts'!G189),"")</f>
        <v/>
      </c>
      <c r="H189" t="str">
        <f>IFERROR(IF(OR(HLOOKUP($A189,'Z-scores'!$C$2:$SK$20,5,FALSE)&gt;3,HLOOKUP($A189,'Z-scores'!$C$2:$SK$20,5,FALSE)&lt;-3),"",'Total-corrected counts'!H189),"")</f>
        <v/>
      </c>
      <c r="I189" t="str">
        <f>IFERROR(IF(OR(HLOOKUP($A189,'Z-scores'!$C$2:$SK$20,5,FALSE)&gt;3,HLOOKUP($A189,'Z-scores'!$C$2:$SK$20,5,FALSE)&lt;-3),"",'Total-corrected counts'!I189),"")</f>
        <v/>
      </c>
      <c r="J189" t="str">
        <f>IFERROR(IF(OR(HLOOKUP($A189,'Z-scores'!$C$2:$SK$20,5,FALSE)&gt;3,HLOOKUP($A189,'Z-scores'!$C$2:$SK$20,5,FALSE)&lt;-3),"",'Total-corrected counts'!J189),"")</f>
        <v/>
      </c>
      <c r="K189" t="str">
        <f>IFERROR(IF(OR(HLOOKUP($A189,'Z-scores'!$C$2:$SK$20,5,FALSE)&gt;3,HLOOKUP($A189,'Z-scores'!$C$2:$SK$20,5,FALSE)&lt;-3),"",'Total-corrected counts'!K189),"")</f>
        <v/>
      </c>
      <c r="L189" t="str">
        <f>IFERROR(IF(OR(HLOOKUP($A189,'Z-scores'!$C$2:$SK$20,5,FALSE)&gt;3,HLOOKUP($A189,'Z-scores'!$C$2:$SK$20,5,FALSE)&lt;-3),"",'Total-corrected counts'!L189),"")</f>
        <v/>
      </c>
      <c r="M189" t="str">
        <f>IFERROR(IF(OR(HLOOKUP($A189,'Z-scores'!$C$2:$SK$20,5,FALSE)&gt;3,HLOOKUP($A189,'Z-scores'!$C$2:$SK$20,5,FALSE)&lt;-3),"",'Total-corrected counts'!M189),"")</f>
        <v/>
      </c>
      <c r="N189" t="str">
        <f>IFERROR(IF(OR(HLOOKUP($A189,'Z-scores'!$C$2:$SK$20,5,FALSE)&gt;3,HLOOKUP($A189,'Z-scores'!$C$2:$SK$20,5,FALSE)&lt;-3),"",'Total-corrected counts'!N189),"")</f>
        <v/>
      </c>
      <c r="O189" t="str">
        <f>IFERROR(IF(OR(HLOOKUP($A189,'Z-scores'!$C$2:$SK$20,5,FALSE)&gt;3,HLOOKUP($A189,'Z-scores'!$C$2:$SK$20,5,FALSE)&lt;-3),"",'Total-corrected counts'!O189),"")</f>
        <v/>
      </c>
      <c r="P189" t="str">
        <f>IFERROR(IF(OR(HLOOKUP($A189,'Z-scores'!$C$2:$SK$20,5,FALSE)&gt;3,HLOOKUP($A189,'Z-scores'!$C$2:$SK$20,5,FALSE)&lt;-3),"",'Total-corrected counts'!P189),"")</f>
        <v/>
      </c>
      <c r="Q189" t="str">
        <f>IFERROR(IF(OR(HLOOKUP($A189,'Z-scores'!$C$2:$SK$20,5,FALSE)&gt;3,HLOOKUP($A189,'Z-scores'!$C$2:$SK$20,5,FALSE)&lt;-3),"",'Total-corrected counts'!Q189),"")</f>
        <v/>
      </c>
      <c r="R189" t="str">
        <f>IFERROR(IF(OR(HLOOKUP($A189,'Z-scores'!$C$2:$SK$20,5,FALSE)&gt;3,HLOOKUP($A189,'Z-scores'!$C$2:$SK$20,5,FALSE)&lt;-3),"",'Total-corrected counts'!R189),"")</f>
        <v/>
      </c>
      <c r="S189" t="str">
        <f>IFERROR(IF(OR(HLOOKUP($A189,'Z-scores'!$C$2:$SK$20,5,FALSE)&gt;3,HLOOKUP($A189,'Z-scores'!$C$2:$SK$20,5,FALSE)&lt;-3),"",'Total-corrected counts'!S189),"")</f>
        <v/>
      </c>
      <c r="T189" t="str">
        <f>IFERROR(IF(OR(HLOOKUP($A189,'Z-scores'!$C$2:$SK$20,5,FALSE)&gt;3,HLOOKUP($A189,'Z-scores'!$C$2:$SK$20,5,FALSE)&lt;-3),"",'Total-corrected counts'!T189),"")</f>
        <v/>
      </c>
      <c r="U189">
        <f t="shared" si="8"/>
        <v>0</v>
      </c>
      <c r="V189">
        <f>SUMIFS(Tabel132[Cluster],Tabel132[ID],'Total-corrected counts Z&lt;3'!A189)</f>
        <v>96</v>
      </c>
      <c r="W189" t="str">
        <f t="shared" si="9"/>
        <v/>
      </c>
      <c r="X189" t="str">
        <f t="shared" si="10"/>
        <v/>
      </c>
      <c r="Y189" t="str">
        <f t="shared" si="11"/>
        <v/>
      </c>
    </row>
    <row r="190" spans="1:25" x14ac:dyDescent="0.25">
      <c r="A190">
        <v>194</v>
      </c>
      <c r="B190" t="s">
        <v>84</v>
      </c>
      <c r="C190">
        <v>77300</v>
      </c>
      <c r="D190">
        <v>290</v>
      </c>
      <c r="E190">
        <f>IFERROR(IF(OR(HLOOKUP($A190,'Z-scores'!$C$2:$SK$20,5,FALSE)&gt;3,HLOOKUP($A190,'Z-scores'!$C$2:$SK$20,5,FALSE)&lt;-3),"",'Total-corrected counts'!E190),"")</f>
        <v>142.95799593261316</v>
      </c>
      <c r="F190">
        <f>IFERROR(IF(OR(HLOOKUP($A190,'Z-scores'!$C$2:$SK$20,5,FALSE)&gt;3,HLOOKUP($A190,'Z-scores'!$C$2:$SK$20,5,FALSE)&lt;-3),"",'Total-corrected counts'!F190),"")</f>
        <v>161.98480253350917</v>
      </c>
      <c r="G190">
        <f>IFERROR(IF(OR(HLOOKUP($A190,'Z-scores'!$C$2:$SK$20,5,FALSE)&gt;3,HLOOKUP($A190,'Z-scores'!$C$2:$SK$20,5,FALSE)&lt;-3),"",'Total-corrected counts'!G190),"")</f>
        <v>180.9259381395448</v>
      </c>
      <c r="H190">
        <f>IFERROR(IF(OR(HLOOKUP($A190,'Z-scores'!$C$2:$SK$20,5,FALSE)&gt;3,HLOOKUP($A190,'Z-scores'!$C$2:$SK$20,5,FALSE)&lt;-3),"",'Total-corrected counts'!H190),"")</f>
        <v>149.55125576009073</v>
      </c>
      <c r="I190">
        <f>IFERROR(IF(OR(HLOOKUP($A190,'Z-scores'!$C$2:$SK$20,5,FALSE)&gt;3,HLOOKUP($A190,'Z-scores'!$C$2:$SK$20,5,FALSE)&lt;-3),"",'Total-corrected counts'!I190),"")</f>
        <v>118.61357511489669</v>
      </c>
      <c r="J190">
        <f>IFERROR(IF(OR(HLOOKUP($A190,'Z-scores'!$C$2:$SK$20,5,FALSE)&gt;3,HLOOKUP($A190,'Z-scores'!$C$2:$SK$20,5,FALSE)&lt;-3),"",'Total-corrected counts'!J190),"")</f>
        <v>58.123593904715385</v>
      </c>
      <c r="K190">
        <f>IFERROR(IF(OR(HLOOKUP($A190,'Z-scores'!$C$2:$SK$20,5,FALSE)&gt;3,HLOOKUP($A190,'Z-scores'!$C$2:$SK$20,5,FALSE)&lt;-3),"",'Total-corrected counts'!K190),"")</f>
        <v>138.44489210658267</v>
      </c>
      <c r="L190">
        <f>IFERROR(IF(OR(HLOOKUP($A190,'Z-scores'!$C$2:$SK$20,5,FALSE)&gt;3,HLOOKUP($A190,'Z-scores'!$C$2:$SK$20,5,FALSE)&lt;-3),"",'Total-corrected counts'!L190),"")</f>
        <v>78.302325802254572</v>
      </c>
      <c r="M190">
        <f>IFERROR(IF(OR(HLOOKUP($A190,'Z-scores'!$C$2:$SK$20,5,FALSE)&gt;3,HLOOKUP($A190,'Z-scores'!$C$2:$SK$20,5,FALSE)&lt;-3),"",'Total-corrected counts'!M190),"")</f>
        <v>37.065673929481449</v>
      </c>
      <c r="N190">
        <f>IFERROR(IF(OR(HLOOKUP($A190,'Z-scores'!$C$2:$SK$20,5,FALSE)&gt;3,HLOOKUP($A190,'Z-scores'!$C$2:$SK$20,5,FALSE)&lt;-3),"",'Total-corrected counts'!N190),"")</f>
        <v>153.24985653405082</v>
      </c>
      <c r="O190">
        <f>IFERROR(IF(OR(HLOOKUP($A190,'Z-scores'!$C$2:$SK$20,5,FALSE)&gt;3,HLOOKUP($A190,'Z-scores'!$C$2:$SK$20,5,FALSE)&lt;-3),"",'Total-corrected counts'!O190),"")</f>
        <v>209.8701900419201</v>
      </c>
      <c r="P190">
        <f>IFERROR(IF(OR(HLOOKUP($A190,'Z-scores'!$C$2:$SK$20,5,FALSE)&gt;3,HLOOKUP($A190,'Z-scores'!$C$2:$SK$20,5,FALSE)&lt;-3),"",'Total-corrected counts'!P190),"")</f>
        <v>140.0827587579717</v>
      </c>
      <c r="Q190">
        <f>IFERROR(IF(OR(HLOOKUP($A190,'Z-scores'!$C$2:$SK$20,5,FALSE)&gt;3,HLOOKUP($A190,'Z-scores'!$C$2:$SK$20,5,FALSE)&lt;-3),"",'Total-corrected counts'!Q190),"")</f>
        <v>159.25011539323381</v>
      </c>
      <c r="R190">
        <f>IFERROR(IF(OR(HLOOKUP($A190,'Z-scores'!$C$2:$SK$20,5,FALSE)&gt;3,HLOOKUP($A190,'Z-scores'!$C$2:$SK$20,5,FALSE)&lt;-3),"",'Total-corrected counts'!R190),"")</f>
        <v>181.49455043880485</v>
      </c>
      <c r="S190">
        <f>IFERROR(IF(OR(HLOOKUP($A190,'Z-scores'!$C$2:$SK$20,5,FALSE)&gt;3,HLOOKUP($A190,'Z-scores'!$C$2:$SK$20,5,FALSE)&lt;-3),"",'Total-corrected counts'!S190),"")</f>
        <v>156.01901262318148</v>
      </c>
      <c r="T190">
        <f>IFERROR(IF(OR(HLOOKUP($A190,'Z-scores'!$C$2:$SK$20,5,FALSE)&gt;3,HLOOKUP($A190,'Z-scores'!$C$2:$SK$20,5,FALSE)&lt;-3),"",'Total-corrected counts'!T190),"")</f>
        <v>67.065166864278524</v>
      </c>
      <c r="U190">
        <f t="shared" si="8"/>
        <v>1</v>
      </c>
      <c r="V190">
        <f>SUMIFS(Tabel132[Cluster],Tabel132[ID],'Total-corrected counts Z&lt;3'!A190)</f>
        <v>85</v>
      </c>
      <c r="W190">
        <f t="shared" si="9"/>
        <v>0.2414470541371867</v>
      </c>
      <c r="X190">
        <f t="shared" si="10"/>
        <v>121.92199097577392</v>
      </c>
      <c r="Y190">
        <f t="shared" si="11"/>
        <v>152.29696568656507</v>
      </c>
    </row>
    <row r="191" spans="1:25" x14ac:dyDescent="0.25">
      <c r="A191">
        <v>195</v>
      </c>
      <c r="B191" t="s">
        <v>617</v>
      </c>
      <c r="C191">
        <v>20300</v>
      </c>
      <c r="D191">
        <v>972</v>
      </c>
      <c r="E191" t="str">
        <f>IFERROR(IF(OR(HLOOKUP($A191,'Z-scores'!$C$2:$SK$20,5,FALSE)&gt;3,HLOOKUP($A191,'Z-scores'!$C$2:$SK$20,5,FALSE)&lt;-3),"",'Total-corrected counts'!E191),"")</f>
        <v/>
      </c>
      <c r="F191" t="str">
        <f>IFERROR(IF(OR(HLOOKUP($A191,'Z-scores'!$C$2:$SK$20,5,FALSE)&gt;3,HLOOKUP($A191,'Z-scores'!$C$2:$SK$20,5,FALSE)&lt;-3),"",'Total-corrected counts'!F191),"")</f>
        <v/>
      </c>
      <c r="G191" t="str">
        <f>IFERROR(IF(OR(HLOOKUP($A191,'Z-scores'!$C$2:$SK$20,5,FALSE)&gt;3,HLOOKUP($A191,'Z-scores'!$C$2:$SK$20,5,FALSE)&lt;-3),"",'Total-corrected counts'!G191),"")</f>
        <v/>
      </c>
      <c r="H191" t="str">
        <f>IFERROR(IF(OR(HLOOKUP($A191,'Z-scores'!$C$2:$SK$20,5,FALSE)&gt;3,HLOOKUP($A191,'Z-scores'!$C$2:$SK$20,5,FALSE)&lt;-3),"",'Total-corrected counts'!H191),"")</f>
        <v/>
      </c>
      <c r="I191" t="str">
        <f>IFERROR(IF(OR(HLOOKUP($A191,'Z-scores'!$C$2:$SK$20,5,FALSE)&gt;3,HLOOKUP($A191,'Z-scores'!$C$2:$SK$20,5,FALSE)&lt;-3),"",'Total-corrected counts'!I191),"")</f>
        <v/>
      </c>
      <c r="J191" t="str">
        <f>IFERROR(IF(OR(HLOOKUP($A191,'Z-scores'!$C$2:$SK$20,5,FALSE)&gt;3,HLOOKUP($A191,'Z-scores'!$C$2:$SK$20,5,FALSE)&lt;-3),"",'Total-corrected counts'!J191),"")</f>
        <v/>
      </c>
      <c r="K191" t="str">
        <f>IFERROR(IF(OR(HLOOKUP($A191,'Z-scores'!$C$2:$SK$20,5,FALSE)&gt;3,HLOOKUP($A191,'Z-scores'!$C$2:$SK$20,5,FALSE)&lt;-3),"",'Total-corrected counts'!K191),"")</f>
        <v/>
      </c>
      <c r="L191" t="str">
        <f>IFERROR(IF(OR(HLOOKUP($A191,'Z-scores'!$C$2:$SK$20,5,FALSE)&gt;3,HLOOKUP($A191,'Z-scores'!$C$2:$SK$20,5,FALSE)&lt;-3),"",'Total-corrected counts'!L191),"")</f>
        <v/>
      </c>
      <c r="M191" t="str">
        <f>IFERROR(IF(OR(HLOOKUP($A191,'Z-scores'!$C$2:$SK$20,5,FALSE)&gt;3,HLOOKUP($A191,'Z-scores'!$C$2:$SK$20,5,FALSE)&lt;-3),"",'Total-corrected counts'!M191),"")</f>
        <v/>
      </c>
      <c r="N191" t="str">
        <f>IFERROR(IF(OR(HLOOKUP($A191,'Z-scores'!$C$2:$SK$20,5,FALSE)&gt;3,HLOOKUP($A191,'Z-scores'!$C$2:$SK$20,5,FALSE)&lt;-3),"",'Total-corrected counts'!N191),"")</f>
        <v/>
      </c>
      <c r="O191" t="str">
        <f>IFERROR(IF(OR(HLOOKUP($A191,'Z-scores'!$C$2:$SK$20,5,FALSE)&gt;3,HLOOKUP($A191,'Z-scores'!$C$2:$SK$20,5,FALSE)&lt;-3),"",'Total-corrected counts'!O191),"")</f>
        <v/>
      </c>
      <c r="P191" t="str">
        <f>IFERROR(IF(OR(HLOOKUP($A191,'Z-scores'!$C$2:$SK$20,5,FALSE)&gt;3,HLOOKUP($A191,'Z-scores'!$C$2:$SK$20,5,FALSE)&lt;-3),"",'Total-corrected counts'!P191),"")</f>
        <v/>
      </c>
      <c r="Q191" t="str">
        <f>IFERROR(IF(OR(HLOOKUP($A191,'Z-scores'!$C$2:$SK$20,5,FALSE)&gt;3,HLOOKUP($A191,'Z-scores'!$C$2:$SK$20,5,FALSE)&lt;-3),"",'Total-corrected counts'!Q191),"")</f>
        <v/>
      </c>
      <c r="R191" t="str">
        <f>IFERROR(IF(OR(HLOOKUP($A191,'Z-scores'!$C$2:$SK$20,5,FALSE)&gt;3,HLOOKUP($A191,'Z-scores'!$C$2:$SK$20,5,FALSE)&lt;-3),"",'Total-corrected counts'!R191),"")</f>
        <v/>
      </c>
      <c r="S191" t="str">
        <f>IFERROR(IF(OR(HLOOKUP($A191,'Z-scores'!$C$2:$SK$20,5,FALSE)&gt;3,HLOOKUP($A191,'Z-scores'!$C$2:$SK$20,5,FALSE)&lt;-3),"",'Total-corrected counts'!S191),"")</f>
        <v/>
      </c>
      <c r="T191" t="str">
        <f>IFERROR(IF(OR(HLOOKUP($A191,'Z-scores'!$C$2:$SK$20,5,FALSE)&gt;3,HLOOKUP($A191,'Z-scores'!$C$2:$SK$20,5,FALSE)&lt;-3),"",'Total-corrected counts'!T191),"")</f>
        <v/>
      </c>
      <c r="U191">
        <f t="shared" si="8"/>
        <v>0</v>
      </c>
      <c r="V191">
        <f>SUMIFS(Tabel132[Cluster],Tabel132[ID],'Total-corrected counts Z&lt;3'!A191)</f>
        <v>25</v>
      </c>
      <c r="W191" t="str">
        <f t="shared" si="9"/>
        <v/>
      </c>
      <c r="X191" t="str">
        <f t="shared" si="10"/>
        <v/>
      </c>
      <c r="Y191" t="str">
        <f t="shared" si="11"/>
        <v/>
      </c>
    </row>
    <row r="192" spans="1:25" x14ac:dyDescent="0.25">
      <c r="A192">
        <v>196</v>
      </c>
      <c r="B192" t="s">
        <v>85</v>
      </c>
      <c r="C192">
        <v>30800</v>
      </c>
      <c r="D192">
        <v>151</v>
      </c>
      <c r="E192">
        <f>IFERROR(IF(OR(HLOOKUP($A192,'Z-scores'!$C$2:$SK$20,5,FALSE)&gt;3,HLOOKUP($A192,'Z-scores'!$C$2:$SK$20,5,FALSE)&lt;-3),"",'Total-corrected counts'!E192),"")</f>
        <v>1.25836328551718</v>
      </c>
      <c r="F192">
        <f>IFERROR(IF(OR(HLOOKUP($A192,'Z-scores'!$C$2:$SK$20,5,FALSE)&gt;3,HLOOKUP($A192,'Z-scores'!$C$2:$SK$20,5,FALSE)&lt;-3),"",'Total-corrected counts'!F192),"")</f>
        <v>0.47689806610751551</v>
      </c>
      <c r="G192">
        <f>IFERROR(IF(OR(HLOOKUP($A192,'Z-scores'!$C$2:$SK$20,5,FALSE)&gt;3,HLOOKUP($A192,'Z-scores'!$C$2:$SK$20,5,FALSE)&lt;-3),"",'Total-corrected counts'!G192),"")</f>
        <v>0.24298673342024654</v>
      </c>
      <c r="H192">
        <f>IFERROR(IF(OR(HLOOKUP($A192,'Z-scores'!$C$2:$SK$20,5,FALSE)&gt;3,HLOOKUP($A192,'Z-scores'!$C$2:$SK$20,5,FALSE)&lt;-3),"",'Total-corrected counts'!H192),"")</f>
        <v>5.6394605418707329</v>
      </c>
      <c r="I192">
        <f>IFERROR(IF(OR(HLOOKUP($A192,'Z-scores'!$C$2:$SK$20,5,FALSE)&gt;3,HLOOKUP($A192,'Z-scores'!$C$2:$SK$20,5,FALSE)&lt;-3),"",'Total-corrected counts'!I192),"")</f>
        <v>3.5902581328069125</v>
      </c>
      <c r="J192">
        <f>IFERROR(IF(OR(HLOOKUP($A192,'Z-scores'!$C$2:$SK$20,5,FALSE)&gt;3,HLOOKUP($A192,'Z-scores'!$C$2:$SK$20,5,FALSE)&lt;-3),"",'Total-corrected counts'!J192),"")</f>
        <v>2.8196737799073999</v>
      </c>
      <c r="K192">
        <f>IFERROR(IF(OR(HLOOKUP($A192,'Z-scores'!$C$2:$SK$20,5,FALSE)&gt;3,HLOOKUP($A192,'Z-scores'!$C$2:$SK$20,5,FALSE)&lt;-3),"",'Total-corrected counts'!K192),"")</f>
        <v>1.3899029706976784</v>
      </c>
      <c r="L192">
        <f>IFERROR(IF(OR(HLOOKUP($A192,'Z-scores'!$C$2:$SK$20,5,FALSE)&gt;3,HLOOKUP($A192,'Z-scores'!$C$2:$SK$20,5,FALSE)&lt;-3),"",'Total-corrected counts'!L192),"")</f>
        <v>0.17637186787305026</v>
      </c>
      <c r="M192">
        <f>IFERROR(IF(OR(HLOOKUP($A192,'Z-scores'!$C$2:$SK$20,5,FALSE)&gt;3,HLOOKUP($A192,'Z-scores'!$C$2:$SK$20,5,FALSE)&lt;-3),"",'Total-corrected counts'!M192),"")</f>
        <v>0.14492098822474347</v>
      </c>
      <c r="N192">
        <f>IFERROR(IF(OR(HLOOKUP($A192,'Z-scores'!$C$2:$SK$20,5,FALSE)&gt;3,HLOOKUP($A192,'Z-scores'!$C$2:$SK$20,5,FALSE)&lt;-3),"",'Total-corrected counts'!N192),"")</f>
        <v>0.11759504031157983</v>
      </c>
      <c r="O192">
        <f>IFERROR(IF(OR(HLOOKUP($A192,'Z-scores'!$C$2:$SK$20,5,FALSE)&gt;3,HLOOKUP($A192,'Z-scores'!$C$2:$SK$20,5,FALSE)&lt;-3),"",'Total-corrected counts'!O192),"")</f>
        <v>7.5157321958935805E-2</v>
      </c>
      <c r="P192">
        <f>IFERROR(IF(OR(HLOOKUP($A192,'Z-scores'!$C$2:$SK$20,5,FALSE)&gt;3,HLOOKUP($A192,'Z-scores'!$C$2:$SK$20,5,FALSE)&lt;-3),"",'Total-corrected counts'!P192),"")</f>
        <v>0.4180237925208577</v>
      </c>
      <c r="Q192">
        <f>IFERROR(IF(OR(HLOOKUP($A192,'Z-scores'!$C$2:$SK$20,5,FALSE)&gt;3,HLOOKUP($A192,'Z-scores'!$C$2:$SK$20,5,FALSE)&lt;-3),"",'Total-corrected counts'!Q192),"")</f>
        <v>2.6730488606501868</v>
      </c>
      <c r="R192">
        <f>IFERROR(IF(OR(HLOOKUP($A192,'Z-scores'!$C$2:$SK$20,5,FALSE)&gt;3,HLOOKUP($A192,'Z-scores'!$C$2:$SK$20,5,FALSE)&lt;-3),"",'Total-corrected counts'!R192),"")</f>
        <v>2.7629118625980307</v>
      </c>
      <c r="S192">
        <f>IFERROR(IF(OR(HLOOKUP($A192,'Z-scores'!$C$2:$SK$20,5,FALSE)&gt;3,HLOOKUP($A192,'Z-scores'!$C$2:$SK$20,5,FALSE)&lt;-3),"",'Total-corrected counts'!S192),"")</f>
        <v>2.7969731541534202</v>
      </c>
      <c r="T192">
        <f>IFERROR(IF(OR(HLOOKUP($A192,'Z-scores'!$C$2:$SK$20,5,FALSE)&gt;3,HLOOKUP($A192,'Z-scores'!$C$2:$SK$20,5,FALSE)&lt;-3),"",'Total-corrected counts'!T192),"")</f>
        <v>19.413062041934673</v>
      </c>
      <c r="U192">
        <f t="shared" si="8"/>
        <v>1</v>
      </c>
      <c r="V192">
        <f>SUMIFS(Tabel132[Cluster],Tabel132[ID],'Total-corrected counts Z&lt;3'!A192)</f>
        <v>40</v>
      </c>
      <c r="W192">
        <f t="shared" si="9"/>
        <v>0.21438086733186945</v>
      </c>
      <c r="X192">
        <f t="shared" si="10"/>
        <v>1.5856431406737039</v>
      </c>
      <c r="Y192">
        <f t="shared" si="11"/>
        <v>4.6898628389693506</v>
      </c>
    </row>
    <row r="193" spans="1:25" x14ac:dyDescent="0.25">
      <c r="A193">
        <v>197</v>
      </c>
      <c r="B193" t="s">
        <v>618</v>
      </c>
      <c r="C193">
        <v>84300</v>
      </c>
      <c r="D193">
        <v>165</v>
      </c>
      <c r="E193" t="str">
        <f>IFERROR(IF(OR(HLOOKUP($A193,'Z-scores'!$C$2:$SK$20,5,FALSE)&gt;3,HLOOKUP($A193,'Z-scores'!$C$2:$SK$20,5,FALSE)&lt;-3),"",'Total-corrected counts'!E193),"")</f>
        <v/>
      </c>
      <c r="F193" t="str">
        <f>IFERROR(IF(OR(HLOOKUP($A193,'Z-scores'!$C$2:$SK$20,5,FALSE)&gt;3,HLOOKUP($A193,'Z-scores'!$C$2:$SK$20,5,FALSE)&lt;-3),"",'Total-corrected counts'!F193),"")</f>
        <v/>
      </c>
      <c r="G193" t="str">
        <f>IFERROR(IF(OR(HLOOKUP($A193,'Z-scores'!$C$2:$SK$20,5,FALSE)&gt;3,HLOOKUP($A193,'Z-scores'!$C$2:$SK$20,5,FALSE)&lt;-3),"",'Total-corrected counts'!G193),"")</f>
        <v/>
      </c>
      <c r="H193" t="str">
        <f>IFERROR(IF(OR(HLOOKUP($A193,'Z-scores'!$C$2:$SK$20,5,FALSE)&gt;3,HLOOKUP($A193,'Z-scores'!$C$2:$SK$20,5,FALSE)&lt;-3),"",'Total-corrected counts'!H193),"")</f>
        <v/>
      </c>
      <c r="I193" t="str">
        <f>IFERROR(IF(OR(HLOOKUP($A193,'Z-scores'!$C$2:$SK$20,5,FALSE)&gt;3,HLOOKUP($A193,'Z-scores'!$C$2:$SK$20,5,FALSE)&lt;-3),"",'Total-corrected counts'!I193),"")</f>
        <v/>
      </c>
      <c r="J193" t="str">
        <f>IFERROR(IF(OR(HLOOKUP($A193,'Z-scores'!$C$2:$SK$20,5,FALSE)&gt;3,HLOOKUP($A193,'Z-scores'!$C$2:$SK$20,5,FALSE)&lt;-3),"",'Total-corrected counts'!J193),"")</f>
        <v/>
      </c>
      <c r="K193" t="str">
        <f>IFERROR(IF(OR(HLOOKUP($A193,'Z-scores'!$C$2:$SK$20,5,FALSE)&gt;3,HLOOKUP($A193,'Z-scores'!$C$2:$SK$20,5,FALSE)&lt;-3),"",'Total-corrected counts'!K193),"")</f>
        <v/>
      </c>
      <c r="L193" t="str">
        <f>IFERROR(IF(OR(HLOOKUP($A193,'Z-scores'!$C$2:$SK$20,5,FALSE)&gt;3,HLOOKUP($A193,'Z-scores'!$C$2:$SK$20,5,FALSE)&lt;-3),"",'Total-corrected counts'!L193),"")</f>
        <v/>
      </c>
      <c r="M193" t="str">
        <f>IFERROR(IF(OR(HLOOKUP($A193,'Z-scores'!$C$2:$SK$20,5,FALSE)&gt;3,HLOOKUP($A193,'Z-scores'!$C$2:$SK$20,5,FALSE)&lt;-3),"",'Total-corrected counts'!M193),"")</f>
        <v/>
      </c>
      <c r="N193" t="str">
        <f>IFERROR(IF(OR(HLOOKUP($A193,'Z-scores'!$C$2:$SK$20,5,FALSE)&gt;3,HLOOKUP($A193,'Z-scores'!$C$2:$SK$20,5,FALSE)&lt;-3),"",'Total-corrected counts'!N193),"")</f>
        <v/>
      </c>
      <c r="O193" t="str">
        <f>IFERROR(IF(OR(HLOOKUP($A193,'Z-scores'!$C$2:$SK$20,5,FALSE)&gt;3,HLOOKUP($A193,'Z-scores'!$C$2:$SK$20,5,FALSE)&lt;-3),"",'Total-corrected counts'!O193),"")</f>
        <v/>
      </c>
      <c r="P193" t="str">
        <f>IFERROR(IF(OR(HLOOKUP($A193,'Z-scores'!$C$2:$SK$20,5,FALSE)&gt;3,HLOOKUP($A193,'Z-scores'!$C$2:$SK$20,5,FALSE)&lt;-3),"",'Total-corrected counts'!P193),"")</f>
        <v/>
      </c>
      <c r="Q193" t="str">
        <f>IFERROR(IF(OR(HLOOKUP($A193,'Z-scores'!$C$2:$SK$20,5,FALSE)&gt;3,HLOOKUP($A193,'Z-scores'!$C$2:$SK$20,5,FALSE)&lt;-3),"",'Total-corrected counts'!Q193),"")</f>
        <v/>
      </c>
      <c r="R193" t="str">
        <f>IFERROR(IF(OR(HLOOKUP($A193,'Z-scores'!$C$2:$SK$20,5,FALSE)&gt;3,HLOOKUP($A193,'Z-scores'!$C$2:$SK$20,5,FALSE)&lt;-3),"",'Total-corrected counts'!R193),"")</f>
        <v/>
      </c>
      <c r="S193" t="str">
        <f>IFERROR(IF(OR(HLOOKUP($A193,'Z-scores'!$C$2:$SK$20,5,FALSE)&gt;3,HLOOKUP($A193,'Z-scores'!$C$2:$SK$20,5,FALSE)&lt;-3),"",'Total-corrected counts'!S193),"")</f>
        <v/>
      </c>
      <c r="T193" t="str">
        <f>IFERROR(IF(OR(HLOOKUP($A193,'Z-scores'!$C$2:$SK$20,5,FALSE)&gt;3,HLOOKUP($A193,'Z-scores'!$C$2:$SK$20,5,FALSE)&lt;-3),"",'Total-corrected counts'!T193),"")</f>
        <v/>
      </c>
      <c r="U193">
        <f t="shared" si="8"/>
        <v>0</v>
      </c>
      <c r="V193">
        <f>SUMIFS(Tabel132[Cluster],Tabel132[ID],'Total-corrected counts Z&lt;3'!A193)</f>
        <v>0</v>
      </c>
      <c r="W193" t="str">
        <f t="shared" si="9"/>
        <v/>
      </c>
      <c r="X193" t="str">
        <f t="shared" si="10"/>
        <v/>
      </c>
      <c r="Y193" t="str">
        <f t="shared" si="11"/>
        <v/>
      </c>
    </row>
    <row r="194" spans="1:25" x14ac:dyDescent="0.25">
      <c r="A194">
        <v>198</v>
      </c>
      <c r="B194" t="s">
        <v>619</v>
      </c>
      <c r="C194">
        <v>107700</v>
      </c>
      <c r="D194">
        <v>784</v>
      </c>
      <c r="E194" t="str">
        <f>IFERROR(IF(OR(HLOOKUP($A194,'Z-scores'!$C$2:$SK$20,5,FALSE)&gt;3,HLOOKUP($A194,'Z-scores'!$C$2:$SK$20,5,FALSE)&lt;-3),"",'Total-corrected counts'!E194),"")</f>
        <v/>
      </c>
      <c r="F194" t="str">
        <f>IFERROR(IF(OR(HLOOKUP($A194,'Z-scores'!$C$2:$SK$20,5,FALSE)&gt;3,HLOOKUP($A194,'Z-scores'!$C$2:$SK$20,5,FALSE)&lt;-3),"",'Total-corrected counts'!F194),"")</f>
        <v/>
      </c>
      <c r="G194" t="str">
        <f>IFERROR(IF(OR(HLOOKUP($A194,'Z-scores'!$C$2:$SK$20,5,FALSE)&gt;3,HLOOKUP($A194,'Z-scores'!$C$2:$SK$20,5,FALSE)&lt;-3),"",'Total-corrected counts'!G194),"")</f>
        <v/>
      </c>
      <c r="H194" t="str">
        <f>IFERROR(IF(OR(HLOOKUP($A194,'Z-scores'!$C$2:$SK$20,5,FALSE)&gt;3,HLOOKUP($A194,'Z-scores'!$C$2:$SK$20,5,FALSE)&lt;-3),"",'Total-corrected counts'!H194),"")</f>
        <v/>
      </c>
      <c r="I194" t="str">
        <f>IFERROR(IF(OR(HLOOKUP($A194,'Z-scores'!$C$2:$SK$20,5,FALSE)&gt;3,HLOOKUP($A194,'Z-scores'!$C$2:$SK$20,5,FALSE)&lt;-3),"",'Total-corrected counts'!I194),"")</f>
        <v/>
      </c>
      <c r="J194" t="str">
        <f>IFERROR(IF(OR(HLOOKUP($A194,'Z-scores'!$C$2:$SK$20,5,FALSE)&gt;3,HLOOKUP($A194,'Z-scores'!$C$2:$SK$20,5,FALSE)&lt;-3),"",'Total-corrected counts'!J194),"")</f>
        <v/>
      </c>
      <c r="K194" t="str">
        <f>IFERROR(IF(OR(HLOOKUP($A194,'Z-scores'!$C$2:$SK$20,5,FALSE)&gt;3,HLOOKUP($A194,'Z-scores'!$C$2:$SK$20,5,FALSE)&lt;-3),"",'Total-corrected counts'!K194),"")</f>
        <v/>
      </c>
      <c r="L194" t="str">
        <f>IFERROR(IF(OR(HLOOKUP($A194,'Z-scores'!$C$2:$SK$20,5,FALSE)&gt;3,HLOOKUP($A194,'Z-scores'!$C$2:$SK$20,5,FALSE)&lt;-3),"",'Total-corrected counts'!L194),"")</f>
        <v/>
      </c>
      <c r="M194" t="str">
        <f>IFERROR(IF(OR(HLOOKUP($A194,'Z-scores'!$C$2:$SK$20,5,FALSE)&gt;3,HLOOKUP($A194,'Z-scores'!$C$2:$SK$20,5,FALSE)&lt;-3),"",'Total-corrected counts'!M194),"")</f>
        <v/>
      </c>
      <c r="N194" t="str">
        <f>IFERROR(IF(OR(HLOOKUP($A194,'Z-scores'!$C$2:$SK$20,5,FALSE)&gt;3,HLOOKUP($A194,'Z-scores'!$C$2:$SK$20,5,FALSE)&lt;-3),"",'Total-corrected counts'!N194),"")</f>
        <v/>
      </c>
      <c r="O194" t="str">
        <f>IFERROR(IF(OR(HLOOKUP($A194,'Z-scores'!$C$2:$SK$20,5,FALSE)&gt;3,HLOOKUP($A194,'Z-scores'!$C$2:$SK$20,5,FALSE)&lt;-3),"",'Total-corrected counts'!O194),"")</f>
        <v/>
      </c>
      <c r="P194" t="str">
        <f>IFERROR(IF(OR(HLOOKUP($A194,'Z-scores'!$C$2:$SK$20,5,FALSE)&gt;3,HLOOKUP($A194,'Z-scores'!$C$2:$SK$20,5,FALSE)&lt;-3),"",'Total-corrected counts'!P194),"")</f>
        <v/>
      </c>
      <c r="Q194" t="str">
        <f>IFERROR(IF(OR(HLOOKUP($A194,'Z-scores'!$C$2:$SK$20,5,FALSE)&gt;3,HLOOKUP($A194,'Z-scores'!$C$2:$SK$20,5,FALSE)&lt;-3),"",'Total-corrected counts'!Q194),"")</f>
        <v/>
      </c>
      <c r="R194" t="str">
        <f>IFERROR(IF(OR(HLOOKUP($A194,'Z-scores'!$C$2:$SK$20,5,FALSE)&gt;3,HLOOKUP($A194,'Z-scores'!$C$2:$SK$20,5,FALSE)&lt;-3),"",'Total-corrected counts'!R194),"")</f>
        <v/>
      </c>
      <c r="S194" t="str">
        <f>IFERROR(IF(OR(HLOOKUP($A194,'Z-scores'!$C$2:$SK$20,5,FALSE)&gt;3,HLOOKUP($A194,'Z-scores'!$C$2:$SK$20,5,FALSE)&lt;-3),"",'Total-corrected counts'!S194),"")</f>
        <v/>
      </c>
      <c r="T194" t="str">
        <f>IFERROR(IF(OR(HLOOKUP($A194,'Z-scores'!$C$2:$SK$20,5,FALSE)&gt;3,HLOOKUP($A194,'Z-scores'!$C$2:$SK$20,5,FALSE)&lt;-3),"",'Total-corrected counts'!T194),"")</f>
        <v/>
      </c>
      <c r="U194">
        <f t="shared" si="8"/>
        <v>0</v>
      </c>
      <c r="V194">
        <f>SUMIFS(Tabel132[Cluster],Tabel132[ID],'Total-corrected counts Z&lt;3'!A194)</f>
        <v>0</v>
      </c>
      <c r="W194" t="str">
        <f t="shared" si="9"/>
        <v/>
      </c>
      <c r="X194" t="str">
        <f t="shared" si="10"/>
        <v/>
      </c>
      <c r="Y194" t="str">
        <f t="shared" si="11"/>
        <v/>
      </c>
    </row>
    <row r="195" spans="1:25" x14ac:dyDescent="0.25">
      <c r="A195">
        <v>199</v>
      </c>
      <c r="B195" t="s">
        <v>620</v>
      </c>
      <c r="C195">
        <v>31500</v>
      </c>
      <c r="D195">
        <v>159</v>
      </c>
      <c r="E195" t="str">
        <f>IFERROR(IF(OR(HLOOKUP($A195,'Z-scores'!$C$2:$SK$20,5,FALSE)&gt;3,HLOOKUP($A195,'Z-scores'!$C$2:$SK$20,5,FALSE)&lt;-3),"",'Total-corrected counts'!E195),"")</f>
        <v/>
      </c>
      <c r="F195" t="str">
        <f>IFERROR(IF(OR(HLOOKUP($A195,'Z-scores'!$C$2:$SK$20,5,FALSE)&gt;3,HLOOKUP($A195,'Z-scores'!$C$2:$SK$20,5,FALSE)&lt;-3),"",'Total-corrected counts'!F195),"")</f>
        <v/>
      </c>
      <c r="G195" t="str">
        <f>IFERROR(IF(OR(HLOOKUP($A195,'Z-scores'!$C$2:$SK$20,5,FALSE)&gt;3,HLOOKUP($A195,'Z-scores'!$C$2:$SK$20,5,FALSE)&lt;-3),"",'Total-corrected counts'!G195),"")</f>
        <v/>
      </c>
      <c r="H195" t="str">
        <f>IFERROR(IF(OR(HLOOKUP($A195,'Z-scores'!$C$2:$SK$20,5,FALSE)&gt;3,HLOOKUP($A195,'Z-scores'!$C$2:$SK$20,5,FALSE)&lt;-3),"",'Total-corrected counts'!H195),"")</f>
        <v/>
      </c>
      <c r="I195" t="str">
        <f>IFERROR(IF(OR(HLOOKUP($A195,'Z-scores'!$C$2:$SK$20,5,FALSE)&gt;3,HLOOKUP($A195,'Z-scores'!$C$2:$SK$20,5,FALSE)&lt;-3),"",'Total-corrected counts'!I195),"")</f>
        <v/>
      </c>
      <c r="J195" t="str">
        <f>IFERROR(IF(OR(HLOOKUP($A195,'Z-scores'!$C$2:$SK$20,5,FALSE)&gt;3,HLOOKUP($A195,'Z-scores'!$C$2:$SK$20,5,FALSE)&lt;-3),"",'Total-corrected counts'!J195),"")</f>
        <v/>
      </c>
      <c r="K195" t="str">
        <f>IFERROR(IF(OR(HLOOKUP($A195,'Z-scores'!$C$2:$SK$20,5,FALSE)&gt;3,HLOOKUP($A195,'Z-scores'!$C$2:$SK$20,5,FALSE)&lt;-3),"",'Total-corrected counts'!K195),"")</f>
        <v/>
      </c>
      <c r="L195" t="str">
        <f>IFERROR(IF(OR(HLOOKUP($A195,'Z-scores'!$C$2:$SK$20,5,FALSE)&gt;3,HLOOKUP($A195,'Z-scores'!$C$2:$SK$20,5,FALSE)&lt;-3),"",'Total-corrected counts'!L195),"")</f>
        <v/>
      </c>
      <c r="M195" t="str">
        <f>IFERROR(IF(OR(HLOOKUP($A195,'Z-scores'!$C$2:$SK$20,5,FALSE)&gt;3,HLOOKUP($A195,'Z-scores'!$C$2:$SK$20,5,FALSE)&lt;-3),"",'Total-corrected counts'!M195),"")</f>
        <v/>
      </c>
      <c r="N195" t="str">
        <f>IFERROR(IF(OR(HLOOKUP($A195,'Z-scores'!$C$2:$SK$20,5,FALSE)&gt;3,HLOOKUP($A195,'Z-scores'!$C$2:$SK$20,5,FALSE)&lt;-3),"",'Total-corrected counts'!N195),"")</f>
        <v/>
      </c>
      <c r="O195" t="str">
        <f>IFERROR(IF(OR(HLOOKUP($A195,'Z-scores'!$C$2:$SK$20,5,FALSE)&gt;3,HLOOKUP($A195,'Z-scores'!$C$2:$SK$20,5,FALSE)&lt;-3),"",'Total-corrected counts'!O195),"")</f>
        <v/>
      </c>
      <c r="P195" t="str">
        <f>IFERROR(IF(OR(HLOOKUP($A195,'Z-scores'!$C$2:$SK$20,5,FALSE)&gt;3,HLOOKUP($A195,'Z-scores'!$C$2:$SK$20,5,FALSE)&lt;-3),"",'Total-corrected counts'!P195),"")</f>
        <v/>
      </c>
      <c r="Q195" t="str">
        <f>IFERROR(IF(OR(HLOOKUP($A195,'Z-scores'!$C$2:$SK$20,5,FALSE)&gt;3,HLOOKUP($A195,'Z-scores'!$C$2:$SK$20,5,FALSE)&lt;-3),"",'Total-corrected counts'!Q195),"")</f>
        <v/>
      </c>
      <c r="R195" t="str">
        <f>IFERROR(IF(OR(HLOOKUP($A195,'Z-scores'!$C$2:$SK$20,5,FALSE)&gt;3,HLOOKUP($A195,'Z-scores'!$C$2:$SK$20,5,FALSE)&lt;-3),"",'Total-corrected counts'!R195),"")</f>
        <v/>
      </c>
      <c r="S195" t="str">
        <f>IFERROR(IF(OR(HLOOKUP($A195,'Z-scores'!$C$2:$SK$20,5,FALSE)&gt;3,HLOOKUP($A195,'Z-scores'!$C$2:$SK$20,5,FALSE)&lt;-3),"",'Total-corrected counts'!S195),"")</f>
        <v/>
      </c>
      <c r="T195" t="str">
        <f>IFERROR(IF(OR(HLOOKUP($A195,'Z-scores'!$C$2:$SK$20,5,FALSE)&gt;3,HLOOKUP($A195,'Z-scores'!$C$2:$SK$20,5,FALSE)&lt;-3),"",'Total-corrected counts'!T195),"")</f>
        <v/>
      </c>
      <c r="U195">
        <f t="shared" si="8"/>
        <v>0</v>
      </c>
      <c r="V195">
        <f>SUMIFS(Tabel132[Cluster],Tabel132[ID],'Total-corrected counts Z&lt;3'!A195)</f>
        <v>0</v>
      </c>
      <c r="W195" t="str">
        <f t="shared" si="9"/>
        <v/>
      </c>
      <c r="X195" t="str">
        <f t="shared" si="10"/>
        <v/>
      </c>
      <c r="Y195" t="str">
        <f t="shared" si="11"/>
        <v/>
      </c>
    </row>
    <row r="196" spans="1:25" x14ac:dyDescent="0.25">
      <c r="A196">
        <v>200</v>
      </c>
      <c r="B196" t="s">
        <v>621</v>
      </c>
      <c r="C196">
        <v>34900</v>
      </c>
      <c r="D196">
        <v>639</v>
      </c>
      <c r="E196" t="str">
        <f>IFERROR(IF(OR(HLOOKUP($A196,'Z-scores'!$C$2:$SK$20,5,FALSE)&gt;3,HLOOKUP($A196,'Z-scores'!$C$2:$SK$20,5,FALSE)&lt;-3),"",'Total-corrected counts'!E196),"")</f>
        <v/>
      </c>
      <c r="F196" t="str">
        <f>IFERROR(IF(OR(HLOOKUP($A196,'Z-scores'!$C$2:$SK$20,5,FALSE)&gt;3,HLOOKUP($A196,'Z-scores'!$C$2:$SK$20,5,FALSE)&lt;-3),"",'Total-corrected counts'!F196),"")</f>
        <v/>
      </c>
      <c r="G196" t="str">
        <f>IFERROR(IF(OR(HLOOKUP($A196,'Z-scores'!$C$2:$SK$20,5,FALSE)&gt;3,HLOOKUP($A196,'Z-scores'!$C$2:$SK$20,5,FALSE)&lt;-3),"",'Total-corrected counts'!G196),"")</f>
        <v/>
      </c>
      <c r="H196" t="str">
        <f>IFERROR(IF(OR(HLOOKUP($A196,'Z-scores'!$C$2:$SK$20,5,FALSE)&gt;3,HLOOKUP($A196,'Z-scores'!$C$2:$SK$20,5,FALSE)&lt;-3),"",'Total-corrected counts'!H196),"")</f>
        <v/>
      </c>
      <c r="I196" t="str">
        <f>IFERROR(IF(OR(HLOOKUP($A196,'Z-scores'!$C$2:$SK$20,5,FALSE)&gt;3,HLOOKUP($A196,'Z-scores'!$C$2:$SK$20,5,FALSE)&lt;-3),"",'Total-corrected counts'!I196),"")</f>
        <v/>
      </c>
      <c r="J196" t="str">
        <f>IFERROR(IF(OR(HLOOKUP($A196,'Z-scores'!$C$2:$SK$20,5,FALSE)&gt;3,HLOOKUP($A196,'Z-scores'!$C$2:$SK$20,5,FALSE)&lt;-3),"",'Total-corrected counts'!J196),"")</f>
        <v/>
      </c>
      <c r="K196" t="str">
        <f>IFERROR(IF(OR(HLOOKUP($A196,'Z-scores'!$C$2:$SK$20,5,FALSE)&gt;3,HLOOKUP($A196,'Z-scores'!$C$2:$SK$20,5,FALSE)&lt;-3),"",'Total-corrected counts'!K196),"")</f>
        <v/>
      </c>
      <c r="L196" t="str">
        <f>IFERROR(IF(OR(HLOOKUP($A196,'Z-scores'!$C$2:$SK$20,5,FALSE)&gt;3,HLOOKUP($A196,'Z-scores'!$C$2:$SK$20,5,FALSE)&lt;-3),"",'Total-corrected counts'!L196),"")</f>
        <v/>
      </c>
      <c r="M196" t="str">
        <f>IFERROR(IF(OR(HLOOKUP($A196,'Z-scores'!$C$2:$SK$20,5,FALSE)&gt;3,HLOOKUP($A196,'Z-scores'!$C$2:$SK$20,5,FALSE)&lt;-3),"",'Total-corrected counts'!M196),"")</f>
        <v/>
      </c>
      <c r="N196" t="str">
        <f>IFERROR(IF(OR(HLOOKUP($A196,'Z-scores'!$C$2:$SK$20,5,FALSE)&gt;3,HLOOKUP($A196,'Z-scores'!$C$2:$SK$20,5,FALSE)&lt;-3),"",'Total-corrected counts'!N196),"")</f>
        <v/>
      </c>
      <c r="O196" t="str">
        <f>IFERROR(IF(OR(HLOOKUP($A196,'Z-scores'!$C$2:$SK$20,5,FALSE)&gt;3,HLOOKUP($A196,'Z-scores'!$C$2:$SK$20,5,FALSE)&lt;-3),"",'Total-corrected counts'!O196),"")</f>
        <v/>
      </c>
      <c r="P196" t="str">
        <f>IFERROR(IF(OR(HLOOKUP($A196,'Z-scores'!$C$2:$SK$20,5,FALSE)&gt;3,HLOOKUP($A196,'Z-scores'!$C$2:$SK$20,5,FALSE)&lt;-3),"",'Total-corrected counts'!P196),"")</f>
        <v/>
      </c>
      <c r="Q196" t="str">
        <f>IFERROR(IF(OR(HLOOKUP($A196,'Z-scores'!$C$2:$SK$20,5,FALSE)&gt;3,HLOOKUP($A196,'Z-scores'!$C$2:$SK$20,5,FALSE)&lt;-3),"",'Total-corrected counts'!Q196),"")</f>
        <v/>
      </c>
      <c r="R196" t="str">
        <f>IFERROR(IF(OR(HLOOKUP($A196,'Z-scores'!$C$2:$SK$20,5,FALSE)&gt;3,HLOOKUP($A196,'Z-scores'!$C$2:$SK$20,5,FALSE)&lt;-3),"",'Total-corrected counts'!R196),"")</f>
        <v/>
      </c>
      <c r="S196" t="str">
        <f>IFERROR(IF(OR(HLOOKUP($A196,'Z-scores'!$C$2:$SK$20,5,FALSE)&gt;3,HLOOKUP($A196,'Z-scores'!$C$2:$SK$20,5,FALSE)&lt;-3),"",'Total-corrected counts'!S196),"")</f>
        <v/>
      </c>
      <c r="T196" t="str">
        <f>IFERROR(IF(OR(HLOOKUP($A196,'Z-scores'!$C$2:$SK$20,5,FALSE)&gt;3,HLOOKUP($A196,'Z-scores'!$C$2:$SK$20,5,FALSE)&lt;-3),"",'Total-corrected counts'!T196),"")</f>
        <v/>
      </c>
      <c r="U196">
        <f t="shared" ref="U196:U259" si="12">IFERROR(IF(X196-Y196=0,0,1),0)</f>
        <v>0</v>
      </c>
      <c r="V196">
        <f>SUMIFS(Tabel132[Cluster],Tabel132[ID],'Total-corrected counts Z&lt;3'!A196)</f>
        <v>0</v>
      </c>
      <c r="W196" t="str">
        <f t="shared" ref="W196:W259" si="13">IFERROR(_xlfn.T.TEST(E196:N196,O196:T196,2,2),"")</f>
        <v/>
      </c>
      <c r="X196" t="str">
        <f t="shared" ref="X196:X259" si="14">IFERROR(AVERAGE(E196:N196),"")</f>
        <v/>
      </c>
      <c r="Y196" t="str">
        <f t="shared" ref="Y196:Y259" si="15">IFERROR(AVERAGE(O196:T196),"")</f>
        <v/>
      </c>
    </row>
    <row r="197" spans="1:25" x14ac:dyDescent="0.25">
      <c r="A197">
        <v>201</v>
      </c>
      <c r="B197" t="s">
        <v>86</v>
      </c>
      <c r="C197">
        <v>4400</v>
      </c>
      <c r="D197">
        <v>329</v>
      </c>
      <c r="E197">
        <f>IFERROR(IF(OR(HLOOKUP($A197,'Z-scores'!$C$2:$SK$20,5,FALSE)&gt;3,HLOOKUP($A197,'Z-scores'!$C$2:$SK$20,5,FALSE)&lt;-3),"",'Total-corrected counts'!E197),"")</f>
        <v>81.10993586806012</v>
      </c>
      <c r="F197">
        <f>IFERROR(IF(OR(HLOOKUP($A197,'Z-scores'!$C$2:$SK$20,5,FALSE)&gt;3,HLOOKUP($A197,'Z-scores'!$C$2:$SK$20,5,FALSE)&lt;-3),"",'Total-corrected counts'!F197),"")</f>
        <v>63.880732043253239</v>
      </c>
      <c r="G197">
        <f>IFERROR(IF(OR(HLOOKUP($A197,'Z-scores'!$C$2:$SK$20,5,FALSE)&gt;3,HLOOKUP($A197,'Z-scores'!$C$2:$SK$20,5,FALSE)&lt;-3),"",'Total-corrected counts'!G197),"")</f>
        <v>22.592807295155982</v>
      </c>
      <c r="H197">
        <f>IFERROR(IF(OR(HLOOKUP($A197,'Z-scores'!$C$2:$SK$20,5,FALSE)&gt;3,HLOOKUP($A197,'Z-scores'!$C$2:$SK$20,5,FALSE)&lt;-3),"",'Total-corrected counts'!H197),"")</f>
        <v>35.887476175541025</v>
      </c>
      <c r="I197">
        <f>IFERROR(IF(OR(HLOOKUP($A197,'Z-scores'!$C$2:$SK$20,5,FALSE)&gt;3,HLOOKUP($A197,'Z-scores'!$C$2:$SK$20,5,FALSE)&lt;-3),"",'Total-corrected counts'!I197),"")</f>
        <v>30.387764760434681</v>
      </c>
      <c r="J197">
        <f>IFERROR(IF(OR(HLOOKUP($A197,'Z-scores'!$C$2:$SK$20,5,FALSE)&gt;3,HLOOKUP($A197,'Z-scores'!$C$2:$SK$20,5,FALSE)&lt;-3),"",'Total-corrected counts'!J197),"")</f>
        <v>7.7466196840768049</v>
      </c>
      <c r="K197">
        <f>IFERROR(IF(OR(HLOOKUP($A197,'Z-scores'!$C$2:$SK$20,5,FALSE)&gt;3,HLOOKUP($A197,'Z-scores'!$C$2:$SK$20,5,FALSE)&lt;-3),"",'Total-corrected counts'!K197),"")</f>
        <v>51.279795678398735</v>
      </c>
      <c r="L197">
        <f>IFERROR(IF(OR(HLOOKUP($A197,'Z-scores'!$C$2:$SK$20,5,FALSE)&gt;3,HLOOKUP($A197,'Z-scores'!$C$2:$SK$20,5,FALSE)&lt;-3),"",'Total-corrected counts'!L197),"")</f>
        <v>20.540539073830619</v>
      </c>
      <c r="M197">
        <f>IFERROR(IF(OR(HLOOKUP($A197,'Z-scores'!$C$2:$SK$20,5,FALSE)&gt;3,HLOOKUP($A197,'Z-scores'!$C$2:$SK$20,5,FALSE)&lt;-3),"",'Total-corrected counts'!M197),"")</f>
        <v>46.101923783494861</v>
      </c>
      <c r="N197">
        <f>IFERROR(IF(OR(HLOOKUP($A197,'Z-scores'!$C$2:$SK$20,5,FALSE)&gt;3,HLOOKUP($A197,'Z-scores'!$C$2:$SK$20,5,FALSE)&lt;-3),"",'Total-corrected counts'!N197),"")</f>
        <v>37.599054222289119</v>
      </c>
      <c r="O197">
        <f>IFERROR(IF(OR(HLOOKUP($A197,'Z-scores'!$C$2:$SK$20,5,FALSE)&gt;3,HLOOKUP($A197,'Z-scores'!$C$2:$SK$20,5,FALSE)&lt;-3),"",'Total-corrected counts'!O197),"")</f>
        <v>38.515916994485224</v>
      </c>
      <c r="P197">
        <f>IFERROR(IF(OR(HLOOKUP($A197,'Z-scores'!$C$2:$SK$20,5,FALSE)&gt;3,HLOOKUP($A197,'Z-scores'!$C$2:$SK$20,5,FALSE)&lt;-3),"",'Total-corrected counts'!P197),"")</f>
        <v>19.244023877120913</v>
      </c>
      <c r="Q197">
        <f>IFERROR(IF(OR(HLOOKUP($A197,'Z-scores'!$C$2:$SK$20,5,FALSE)&gt;3,HLOOKUP($A197,'Z-scores'!$C$2:$SK$20,5,FALSE)&lt;-3),"",'Total-corrected counts'!Q197),"")</f>
        <v>72.246846622145668</v>
      </c>
      <c r="R197">
        <f>IFERROR(IF(OR(HLOOKUP($A197,'Z-scores'!$C$2:$SK$20,5,FALSE)&gt;3,HLOOKUP($A197,'Z-scores'!$C$2:$SK$20,5,FALSE)&lt;-3),"",'Total-corrected counts'!R197),"")</f>
        <v>41.459084510694986</v>
      </c>
      <c r="S197">
        <f>IFERROR(IF(OR(HLOOKUP($A197,'Z-scores'!$C$2:$SK$20,5,FALSE)&gt;3,HLOOKUP($A197,'Z-scores'!$C$2:$SK$20,5,FALSE)&lt;-3),"",'Total-corrected counts'!S197),"")</f>
        <v>49.671751986615298</v>
      </c>
      <c r="T197">
        <f>IFERROR(IF(OR(HLOOKUP($A197,'Z-scores'!$C$2:$SK$20,5,FALSE)&gt;3,HLOOKUP($A197,'Z-scores'!$C$2:$SK$20,5,FALSE)&lt;-3),"",'Total-corrected counts'!T197),"")</f>
        <v>38.361958043485529</v>
      </c>
      <c r="U197">
        <f t="shared" si="12"/>
        <v>1</v>
      </c>
      <c r="V197">
        <f>SUMIFS(Tabel132[Cluster],Tabel132[ID],'Total-corrected counts Z&lt;3'!A197)</f>
        <v>6</v>
      </c>
      <c r="W197">
        <f t="shared" si="13"/>
        <v>0.74078755455703937</v>
      </c>
      <c r="X197">
        <f t="shared" si="14"/>
        <v>39.712664858453522</v>
      </c>
      <c r="Y197">
        <f t="shared" si="15"/>
        <v>43.249930339091271</v>
      </c>
    </row>
    <row r="198" spans="1:25" x14ac:dyDescent="0.25">
      <c r="A198">
        <v>202</v>
      </c>
      <c r="B198" t="s">
        <v>622</v>
      </c>
      <c r="C198">
        <v>96100</v>
      </c>
      <c r="D198">
        <v>701</v>
      </c>
      <c r="E198">
        <f>IFERROR(IF(OR(HLOOKUP($A198,'Z-scores'!$C$2:$SK$20,5,FALSE)&gt;3,HLOOKUP($A198,'Z-scores'!$C$2:$SK$20,5,FALSE)&lt;-3),"",'Total-corrected counts'!E198),"")</f>
        <v>0</v>
      </c>
      <c r="F198">
        <f>IFERROR(IF(OR(HLOOKUP($A198,'Z-scores'!$C$2:$SK$20,5,FALSE)&gt;3,HLOOKUP($A198,'Z-scores'!$C$2:$SK$20,5,FALSE)&lt;-3),"",'Total-corrected counts'!F198),"")</f>
        <v>0</v>
      </c>
      <c r="G198">
        <f>IFERROR(IF(OR(HLOOKUP($A198,'Z-scores'!$C$2:$SK$20,5,FALSE)&gt;3,HLOOKUP($A198,'Z-scores'!$C$2:$SK$20,5,FALSE)&lt;-3),"",'Total-corrected counts'!G198),"")</f>
        <v>0</v>
      </c>
      <c r="H198">
        <f>IFERROR(IF(OR(HLOOKUP($A198,'Z-scores'!$C$2:$SK$20,5,FALSE)&gt;3,HLOOKUP($A198,'Z-scores'!$C$2:$SK$20,5,FALSE)&lt;-3),"",'Total-corrected counts'!H198),"")</f>
        <v>0</v>
      </c>
      <c r="I198">
        <f>IFERROR(IF(OR(HLOOKUP($A198,'Z-scores'!$C$2:$SK$20,5,FALSE)&gt;3,HLOOKUP($A198,'Z-scores'!$C$2:$SK$20,5,FALSE)&lt;-3),"",'Total-corrected counts'!I198),"")</f>
        <v>0</v>
      </c>
      <c r="J198">
        <f>IFERROR(IF(OR(HLOOKUP($A198,'Z-scores'!$C$2:$SK$20,5,FALSE)&gt;3,HLOOKUP($A198,'Z-scores'!$C$2:$SK$20,5,FALSE)&lt;-3),"",'Total-corrected counts'!J198),"")</f>
        <v>2.1372049669361819</v>
      </c>
      <c r="K198">
        <f>IFERROR(IF(OR(HLOOKUP($A198,'Z-scores'!$C$2:$SK$20,5,FALSE)&gt;3,HLOOKUP($A198,'Z-scores'!$C$2:$SK$20,5,FALSE)&lt;-3),"",'Total-corrected counts'!K198),"")</f>
        <v>0</v>
      </c>
      <c r="L198">
        <f>IFERROR(IF(OR(HLOOKUP($A198,'Z-scores'!$C$2:$SK$20,5,FALSE)&gt;3,HLOOKUP($A198,'Z-scores'!$C$2:$SK$20,5,FALSE)&lt;-3),"",'Total-corrected counts'!L198),"")</f>
        <v>0</v>
      </c>
      <c r="M198">
        <f>IFERROR(IF(OR(HLOOKUP($A198,'Z-scores'!$C$2:$SK$20,5,FALSE)&gt;3,HLOOKUP($A198,'Z-scores'!$C$2:$SK$20,5,FALSE)&lt;-3),"",'Total-corrected counts'!M198),"")</f>
        <v>0</v>
      </c>
      <c r="N198">
        <f>IFERROR(IF(OR(HLOOKUP($A198,'Z-scores'!$C$2:$SK$20,5,FALSE)&gt;3,HLOOKUP($A198,'Z-scores'!$C$2:$SK$20,5,FALSE)&lt;-3),"",'Total-corrected counts'!N198),"")</f>
        <v>0</v>
      </c>
      <c r="O198">
        <f>IFERROR(IF(OR(HLOOKUP($A198,'Z-scores'!$C$2:$SK$20,5,FALSE)&gt;3,HLOOKUP($A198,'Z-scores'!$C$2:$SK$20,5,FALSE)&lt;-3),"",'Total-corrected counts'!O198),"")</f>
        <v>0</v>
      </c>
      <c r="P198">
        <f>IFERROR(IF(OR(HLOOKUP($A198,'Z-scores'!$C$2:$SK$20,5,FALSE)&gt;3,HLOOKUP($A198,'Z-scores'!$C$2:$SK$20,5,FALSE)&lt;-3),"",'Total-corrected counts'!P198),"")</f>
        <v>0</v>
      </c>
      <c r="Q198">
        <f>IFERROR(IF(OR(HLOOKUP($A198,'Z-scores'!$C$2:$SK$20,5,FALSE)&gt;3,HLOOKUP($A198,'Z-scores'!$C$2:$SK$20,5,FALSE)&lt;-3),"",'Total-corrected counts'!Q198),"")</f>
        <v>0</v>
      </c>
      <c r="R198">
        <f>IFERROR(IF(OR(HLOOKUP($A198,'Z-scores'!$C$2:$SK$20,5,FALSE)&gt;3,HLOOKUP($A198,'Z-scores'!$C$2:$SK$20,5,FALSE)&lt;-3),"",'Total-corrected counts'!R198),"")</f>
        <v>0</v>
      </c>
      <c r="S198">
        <f>IFERROR(IF(OR(HLOOKUP($A198,'Z-scores'!$C$2:$SK$20,5,FALSE)&gt;3,HLOOKUP($A198,'Z-scores'!$C$2:$SK$20,5,FALSE)&lt;-3),"",'Total-corrected counts'!S198),"")</f>
        <v>0</v>
      </c>
      <c r="T198">
        <f>IFERROR(IF(OR(HLOOKUP($A198,'Z-scores'!$C$2:$SK$20,5,FALSE)&gt;3,HLOOKUP($A198,'Z-scores'!$C$2:$SK$20,5,FALSE)&lt;-3),"",'Total-corrected counts'!T198),"")</f>
        <v>0</v>
      </c>
      <c r="U198">
        <f t="shared" si="12"/>
        <v>1</v>
      </c>
      <c r="V198">
        <f>SUMIFS(Tabel132[Cluster],Tabel132[ID],'Total-corrected counts Z&lt;3'!A198)</f>
        <v>96</v>
      </c>
      <c r="W198">
        <f t="shared" si="13"/>
        <v>0.45768790507519963</v>
      </c>
      <c r="X198">
        <f t="shared" si="14"/>
        <v>0.2137204966936182</v>
      </c>
      <c r="Y198">
        <f t="shared" si="15"/>
        <v>0</v>
      </c>
    </row>
    <row r="199" spans="1:25" x14ac:dyDescent="0.25">
      <c r="A199">
        <v>203</v>
      </c>
      <c r="B199" t="s">
        <v>623</v>
      </c>
      <c r="C199">
        <v>93800</v>
      </c>
      <c r="D199">
        <v>370</v>
      </c>
      <c r="E199" t="str">
        <f>IFERROR(IF(OR(HLOOKUP($A199,'Z-scores'!$C$2:$SK$20,5,FALSE)&gt;3,HLOOKUP($A199,'Z-scores'!$C$2:$SK$20,5,FALSE)&lt;-3),"",'Total-corrected counts'!E199),"")</f>
        <v/>
      </c>
      <c r="F199" t="str">
        <f>IFERROR(IF(OR(HLOOKUP($A199,'Z-scores'!$C$2:$SK$20,5,FALSE)&gt;3,HLOOKUP($A199,'Z-scores'!$C$2:$SK$20,5,FALSE)&lt;-3),"",'Total-corrected counts'!F199),"")</f>
        <v/>
      </c>
      <c r="G199" t="str">
        <f>IFERROR(IF(OR(HLOOKUP($A199,'Z-scores'!$C$2:$SK$20,5,FALSE)&gt;3,HLOOKUP($A199,'Z-scores'!$C$2:$SK$20,5,FALSE)&lt;-3),"",'Total-corrected counts'!G199),"")</f>
        <v/>
      </c>
      <c r="H199" t="str">
        <f>IFERROR(IF(OR(HLOOKUP($A199,'Z-scores'!$C$2:$SK$20,5,FALSE)&gt;3,HLOOKUP($A199,'Z-scores'!$C$2:$SK$20,5,FALSE)&lt;-3),"",'Total-corrected counts'!H199),"")</f>
        <v/>
      </c>
      <c r="I199" t="str">
        <f>IFERROR(IF(OR(HLOOKUP($A199,'Z-scores'!$C$2:$SK$20,5,FALSE)&gt;3,HLOOKUP($A199,'Z-scores'!$C$2:$SK$20,5,FALSE)&lt;-3),"",'Total-corrected counts'!I199),"")</f>
        <v/>
      </c>
      <c r="J199" t="str">
        <f>IFERROR(IF(OR(HLOOKUP($A199,'Z-scores'!$C$2:$SK$20,5,FALSE)&gt;3,HLOOKUP($A199,'Z-scores'!$C$2:$SK$20,5,FALSE)&lt;-3),"",'Total-corrected counts'!J199),"")</f>
        <v/>
      </c>
      <c r="K199" t="str">
        <f>IFERROR(IF(OR(HLOOKUP($A199,'Z-scores'!$C$2:$SK$20,5,FALSE)&gt;3,HLOOKUP($A199,'Z-scores'!$C$2:$SK$20,5,FALSE)&lt;-3),"",'Total-corrected counts'!K199),"")</f>
        <v/>
      </c>
      <c r="L199" t="str">
        <f>IFERROR(IF(OR(HLOOKUP($A199,'Z-scores'!$C$2:$SK$20,5,FALSE)&gt;3,HLOOKUP($A199,'Z-scores'!$C$2:$SK$20,5,FALSE)&lt;-3),"",'Total-corrected counts'!L199),"")</f>
        <v/>
      </c>
      <c r="M199" t="str">
        <f>IFERROR(IF(OR(HLOOKUP($A199,'Z-scores'!$C$2:$SK$20,5,FALSE)&gt;3,HLOOKUP($A199,'Z-scores'!$C$2:$SK$20,5,FALSE)&lt;-3),"",'Total-corrected counts'!M199),"")</f>
        <v/>
      </c>
      <c r="N199" t="str">
        <f>IFERROR(IF(OR(HLOOKUP($A199,'Z-scores'!$C$2:$SK$20,5,FALSE)&gt;3,HLOOKUP($A199,'Z-scores'!$C$2:$SK$20,5,FALSE)&lt;-3),"",'Total-corrected counts'!N199),"")</f>
        <v/>
      </c>
      <c r="O199" t="str">
        <f>IFERROR(IF(OR(HLOOKUP($A199,'Z-scores'!$C$2:$SK$20,5,FALSE)&gt;3,HLOOKUP($A199,'Z-scores'!$C$2:$SK$20,5,FALSE)&lt;-3),"",'Total-corrected counts'!O199),"")</f>
        <v/>
      </c>
      <c r="P199" t="str">
        <f>IFERROR(IF(OR(HLOOKUP($A199,'Z-scores'!$C$2:$SK$20,5,FALSE)&gt;3,HLOOKUP($A199,'Z-scores'!$C$2:$SK$20,5,FALSE)&lt;-3),"",'Total-corrected counts'!P199),"")</f>
        <v/>
      </c>
      <c r="Q199" t="str">
        <f>IFERROR(IF(OR(HLOOKUP($A199,'Z-scores'!$C$2:$SK$20,5,FALSE)&gt;3,HLOOKUP($A199,'Z-scores'!$C$2:$SK$20,5,FALSE)&lt;-3),"",'Total-corrected counts'!Q199),"")</f>
        <v/>
      </c>
      <c r="R199" t="str">
        <f>IFERROR(IF(OR(HLOOKUP($A199,'Z-scores'!$C$2:$SK$20,5,FALSE)&gt;3,HLOOKUP($A199,'Z-scores'!$C$2:$SK$20,5,FALSE)&lt;-3),"",'Total-corrected counts'!R199),"")</f>
        <v/>
      </c>
      <c r="S199" t="str">
        <f>IFERROR(IF(OR(HLOOKUP($A199,'Z-scores'!$C$2:$SK$20,5,FALSE)&gt;3,HLOOKUP($A199,'Z-scores'!$C$2:$SK$20,5,FALSE)&lt;-3),"",'Total-corrected counts'!S199),"")</f>
        <v/>
      </c>
      <c r="T199" t="str">
        <f>IFERROR(IF(OR(HLOOKUP($A199,'Z-scores'!$C$2:$SK$20,5,FALSE)&gt;3,HLOOKUP($A199,'Z-scores'!$C$2:$SK$20,5,FALSE)&lt;-3),"",'Total-corrected counts'!T199),"")</f>
        <v/>
      </c>
      <c r="U199">
        <f t="shared" si="12"/>
        <v>0</v>
      </c>
      <c r="V199">
        <f>SUMIFS(Tabel132[Cluster],Tabel132[ID],'Total-corrected counts Z&lt;3'!A199)</f>
        <v>96</v>
      </c>
      <c r="W199" t="str">
        <f t="shared" si="13"/>
        <v/>
      </c>
      <c r="X199" t="str">
        <f t="shared" si="14"/>
        <v/>
      </c>
      <c r="Y199" t="str">
        <f t="shared" si="15"/>
        <v/>
      </c>
    </row>
    <row r="200" spans="1:25" x14ac:dyDescent="0.25">
      <c r="A200">
        <v>204</v>
      </c>
      <c r="B200" t="s">
        <v>87</v>
      </c>
      <c r="C200">
        <v>30900</v>
      </c>
      <c r="D200">
        <v>151</v>
      </c>
      <c r="E200">
        <f>IFERROR(IF(OR(HLOOKUP($A200,'Z-scores'!$C$2:$SK$20,5,FALSE)&gt;3,HLOOKUP($A200,'Z-scores'!$C$2:$SK$20,5,FALSE)&lt;-3),"",'Total-corrected counts'!E200),"")</f>
        <v>0.5003728025087999</v>
      </c>
      <c r="F200">
        <f>IFERROR(IF(OR(HLOOKUP($A200,'Z-scores'!$C$2:$SK$20,5,FALSE)&gt;3,HLOOKUP($A200,'Z-scores'!$C$2:$SK$20,5,FALSE)&lt;-3),"",'Total-corrected counts'!F200),"")</f>
        <v>0.67993387643051717</v>
      </c>
      <c r="G200">
        <f>IFERROR(IF(OR(HLOOKUP($A200,'Z-scores'!$C$2:$SK$20,5,FALSE)&gt;3,HLOOKUP($A200,'Z-scores'!$C$2:$SK$20,5,FALSE)&lt;-3),"",'Total-corrected counts'!G200),"")</f>
        <v>0.67441215806435773</v>
      </c>
      <c r="H200">
        <f>IFERROR(IF(OR(HLOOKUP($A200,'Z-scores'!$C$2:$SK$20,5,FALSE)&gt;3,HLOOKUP($A200,'Z-scores'!$C$2:$SK$20,5,FALSE)&lt;-3),"",'Total-corrected counts'!H200),"")</f>
        <v>8.4983956187121521</v>
      </c>
      <c r="I200">
        <f>IFERROR(IF(OR(HLOOKUP($A200,'Z-scores'!$C$2:$SK$20,5,FALSE)&gt;3,HLOOKUP($A200,'Z-scores'!$C$2:$SK$20,5,FALSE)&lt;-3),"",'Total-corrected counts'!I200),"")</f>
        <v>7.0060679864335507</v>
      </c>
      <c r="J200">
        <f>IFERROR(IF(OR(HLOOKUP($A200,'Z-scores'!$C$2:$SK$20,5,FALSE)&gt;3,HLOOKUP($A200,'Z-scores'!$C$2:$SK$20,5,FALSE)&lt;-3),"",'Total-corrected counts'!J200),"")</f>
        <v>5.2801534477246843</v>
      </c>
      <c r="K200">
        <f>IFERROR(IF(OR(HLOOKUP($A200,'Z-scores'!$C$2:$SK$20,5,FALSE)&gt;3,HLOOKUP($A200,'Z-scores'!$C$2:$SK$20,5,FALSE)&lt;-3),"",'Total-corrected counts'!K200),"")</f>
        <v>1.7300480015013298</v>
      </c>
      <c r="L200">
        <f>IFERROR(IF(OR(HLOOKUP($A200,'Z-scores'!$C$2:$SK$20,5,FALSE)&gt;3,HLOOKUP($A200,'Z-scores'!$C$2:$SK$20,5,FALSE)&lt;-3),"",'Total-corrected counts'!L200),"")</f>
        <v>1.1939018748329555</v>
      </c>
      <c r="M200">
        <f>IFERROR(IF(OR(HLOOKUP($A200,'Z-scores'!$C$2:$SK$20,5,FALSE)&gt;3,HLOOKUP($A200,'Z-scores'!$C$2:$SK$20,5,FALSE)&lt;-3),"",'Total-corrected counts'!M200),"")</f>
        <v>2.5744787319925018</v>
      </c>
      <c r="N200">
        <f>IFERROR(IF(OR(HLOOKUP($A200,'Z-scores'!$C$2:$SK$20,5,FALSE)&gt;3,HLOOKUP($A200,'Z-scores'!$C$2:$SK$20,5,FALSE)&lt;-3),"",'Total-corrected counts'!N200),"")</f>
        <v>1.2151487498863247</v>
      </c>
      <c r="O200">
        <f>IFERROR(IF(OR(HLOOKUP($A200,'Z-scores'!$C$2:$SK$20,5,FALSE)&gt;3,HLOOKUP($A200,'Z-scores'!$C$2:$SK$20,5,FALSE)&lt;-3),"",'Total-corrected counts'!O200),"")</f>
        <v>2.66145340113408</v>
      </c>
      <c r="P200">
        <f>IFERROR(IF(OR(HLOOKUP($A200,'Z-scores'!$C$2:$SK$20,5,FALSE)&gt;3,HLOOKUP($A200,'Z-scores'!$C$2:$SK$20,5,FALSE)&lt;-3),"",'Total-corrected counts'!P200),"")</f>
        <v>9.3408411733529739</v>
      </c>
      <c r="Q200">
        <f>IFERROR(IF(OR(HLOOKUP($A200,'Z-scores'!$C$2:$SK$20,5,FALSE)&gt;3,HLOOKUP($A200,'Z-scores'!$C$2:$SK$20,5,FALSE)&lt;-3),"",'Total-corrected counts'!Q200),"")</f>
        <v>5.1572950136708071</v>
      </c>
      <c r="R200">
        <f>IFERROR(IF(OR(HLOOKUP($A200,'Z-scores'!$C$2:$SK$20,5,FALSE)&gt;3,HLOOKUP($A200,'Z-scores'!$C$2:$SK$20,5,FALSE)&lt;-3),"",'Total-corrected counts'!R200),"")</f>
        <v>2.2339529000560283</v>
      </c>
      <c r="S200">
        <f>IFERROR(IF(OR(HLOOKUP($A200,'Z-scores'!$C$2:$SK$20,5,FALSE)&gt;3,HLOOKUP($A200,'Z-scores'!$C$2:$SK$20,5,FALSE)&lt;-3),"",'Total-corrected counts'!S200),"")</f>
        <v>4.2747261768943972</v>
      </c>
      <c r="T200">
        <f>IFERROR(IF(OR(HLOOKUP($A200,'Z-scores'!$C$2:$SK$20,5,FALSE)&gt;3,HLOOKUP($A200,'Z-scores'!$C$2:$SK$20,5,FALSE)&lt;-3),"",'Total-corrected counts'!T200),"")</f>
        <v>3.4607673893322359</v>
      </c>
      <c r="U200">
        <f t="shared" si="12"/>
        <v>1</v>
      </c>
      <c r="V200">
        <f>SUMIFS(Tabel132[Cluster],Tabel132[ID],'Total-corrected counts Z&lt;3'!A200)</f>
        <v>40</v>
      </c>
      <c r="W200">
        <f t="shared" si="13"/>
        <v>0.29212388166380715</v>
      </c>
      <c r="X200">
        <f t="shared" si="14"/>
        <v>2.9352913248087176</v>
      </c>
      <c r="Y200">
        <f t="shared" si="15"/>
        <v>4.5215060090734207</v>
      </c>
    </row>
    <row r="201" spans="1:25" x14ac:dyDescent="0.25">
      <c r="A201">
        <v>205</v>
      </c>
      <c r="B201" t="s">
        <v>624</v>
      </c>
      <c r="C201">
        <v>110200</v>
      </c>
      <c r="D201">
        <v>855</v>
      </c>
      <c r="E201" t="str">
        <f>IFERROR(IF(OR(HLOOKUP($A201,'Z-scores'!$C$2:$SK$20,5,FALSE)&gt;3,HLOOKUP($A201,'Z-scores'!$C$2:$SK$20,5,FALSE)&lt;-3),"",'Total-corrected counts'!E201),"")</f>
        <v/>
      </c>
      <c r="F201" t="str">
        <f>IFERROR(IF(OR(HLOOKUP($A201,'Z-scores'!$C$2:$SK$20,5,FALSE)&gt;3,HLOOKUP($A201,'Z-scores'!$C$2:$SK$20,5,FALSE)&lt;-3),"",'Total-corrected counts'!F201),"")</f>
        <v/>
      </c>
      <c r="G201" t="str">
        <f>IFERROR(IF(OR(HLOOKUP($A201,'Z-scores'!$C$2:$SK$20,5,FALSE)&gt;3,HLOOKUP($A201,'Z-scores'!$C$2:$SK$20,5,FALSE)&lt;-3),"",'Total-corrected counts'!G201),"")</f>
        <v/>
      </c>
      <c r="H201" t="str">
        <f>IFERROR(IF(OR(HLOOKUP($A201,'Z-scores'!$C$2:$SK$20,5,FALSE)&gt;3,HLOOKUP($A201,'Z-scores'!$C$2:$SK$20,5,FALSE)&lt;-3),"",'Total-corrected counts'!H201),"")</f>
        <v/>
      </c>
      <c r="I201" t="str">
        <f>IFERROR(IF(OR(HLOOKUP($A201,'Z-scores'!$C$2:$SK$20,5,FALSE)&gt;3,HLOOKUP($A201,'Z-scores'!$C$2:$SK$20,5,FALSE)&lt;-3),"",'Total-corrected counts'!I201),"")</f>
        <v/>
      </c>
      <c r="J201" t="str">
        <f>IFERROR(IF(OR(HLOOKUP($A201,'Z-scores'!$C$2:$SK$20,5,FALSE)&gt;3,HLOOKUP($A201,'Z-scores'!$C$2:$SK$20,5,FALSE)&lt;-3),"",'Total-corrected counts'!J201),"")</f>
        <v/>
      </c>
      <c r="K201" t="str">
        <f>IFERROR(IF(OR(HLOOKUP($A201,'Z-scores'!$C$2:$SK$20,5,FALSE)&gt;3,HLOOKUP($A201,'Z-scores'!$C$2:$SK$20,5,FALSE)&lt;-3),"",'Total-corrected counts'!K201),"")</f>
        <v/>
      </c>
      <c r="L201" t="str">
        <f>IFERROR(IF(OR(HLOOKUP($A201,'Z-scores'!$C$2:$SK$20,5,FALSE)&gt;3,HLOOKUP($A201,'Z-scores'!$C$2:$SK$20,5,FALSE)&lt;-3),"",'Total-corrected counts'!L201),"")</f>
        <v/>
      </c>
      <c r="M201" t="str">
        <f>IFERROR(IF(OR(HLOOKUP($A201,'Z-scores'!$C$2:$SK$20,5,FALSE)&gt;3,HLOOKUP($A201,'Z-scores'!$C$2:$SK$20,5,FALSE)&lt;-3),"",'Total-corrected counts'!M201),"")</f>
        <v/>
      </c>
      <c r="N201" t="str">
        <f>IFERROR(IF(OR(HLOOKUP($A201,'Z-scores'!$C$2:$SK$20,5,FALSE)&gt;3,HLOOKUP($A201,'Z-scores'!$C$2:$SK$20,5,FALSE)&lt;-3),"",'Total-corrected counts'!N201),"")</f>
        <v/>
      </c>
      <c r="O201" t="str">
        <f>IFERROR(IF(OR(HLOOKUP($A201,'Z-scores'!$C$2:$SK$20,5,FALSE)&gt;3,HLOOKUP($A201,'Z-scores'!$C$2:$SK$20,5,FALSE)&lt;-3),"",'Total-corrected counts'!O201),"")</f>
        <v/>
      </c>
      <c r="P201" t="str">
        <f>IFERROR(IF(OR(HLOOKUP($A201,'Z-scores'!$C$2:$SK$20,5,FALSE)&gt;3,HLOOKUP($A201,'Z-scores'!$C$2:$SK$20,5,FALSE)&lt;-3),"",'Total-corrected counts'!P201),"")</f>
        <v/>
      </c>
      <c r="Q201" t="str">
        <f>IFERROR(IF(OR(HLOOKUP($A201,'Z-scores'!$C$2:$SK$20,5,FALSE)&gt;3,HLOOKUP($A201,'Z-scores'!$C$2:$SK$20,5,FALSE)&lt;-3),"",'Total-corrected counts'!Q201),"")</f>
        <v/>
      </c>
      <c r="R201" t="str">
        <f>IFERROR(IF(OR(HLOOKUP($A201,'Z-scores'!$C$2:$SK$20,5,FALSE)&gt;3,HLOOKUP($A201,'Z-scores'!$C$2:$SK$20,5,FALSE)&lt;-3),"",'Total-corrected counts'!R201),"")</f>
        <v/>
      </c>
      <c r="S201" t="str">
        <f>IFERROR(IF(OR(HLOOKUP($A201,'Z-scores'!$C$2:$SK$20,5,FALSE)&gt;3,HLOOKUP($A201,'Z-scores'!$C$2:$SK$20,5,FALSE)&lt;-3),"",'Total-corrected counts'!S201),"")</f>
        <v/>
      </c>
      <c r="T201" t="str">
        <f>IFERROR(IF(OR(HLOOKUP($A201,'Z-scores'!$C$2:$SK$20,5,FALSE)&gt;3,HLOOKUP($A201,'Z-scores'!$C$2:$SK$20,5,FALSE)&lt;-3),"",'Total-corrected counts'!T201),"")</f>
        <v/>
      </c>
      <c r="U201">
        <f t="shared" si="12"/>
        <v>0</v>
      </c>
      <c r="V201">
        <f>SUMIFS(Tabel132[Cluster],Tabel132[ID],'Total-corrected counts Z&lt;3'!A201)</f>
        <v>0</v>
      </c>
      <c r="W201" t="str">
        <f t="shared" si="13"/>
        <v/>
      </c>
      <c r="X201" t="str">
        <f t="shared" si="14"/>
        <v/>
      </c>
      <c r="Y201" t="str">
        <f t="shared" si="15"/>
        <v/>
      </c>
    </row>
    <row r="202" spans="1:25" x14ac:dyDescent="0.25">
      <c r="A202">
        <v>206</v>
      </c>
      <c r="B202" t="s">
        <v>625</v>
      </c>
      <c r="C202">
        <v>96900</v>
      </c>
      <c r="D202">
        <v>379</v>
      </c>
      <c r="E202" t="str">
        <f>IFERROR(IF(OR(HLOOKUP($A202,'Z-scores'!$C$2:$SK$20,5,FALSE)&gt;3,HLOOKUP($A202,'Z-scores'!$C$2:$SK$20,5,FALSE)&lt;-3),"",'Total-corrected counts'!E202),"")</f>
        <v/>
      </c>
      <c r="F202" t="str">
        <f>IFERROR(IF(OR(HLOOKUP($A202,'Z-scores'!$C$2:$SK$20,5,FALSE)&gt;3,HLOOKUP($A202,'Z-scores'!$C$2:$SK$20,5,FALSE)&lt;-3),"",'Total-corrected counts'!F202),"")</f>
        <v/>
      </c>
      <c r="G202" t="str">
        <f>IFERROR(IF(OR(HLOOKUP($A202,'Z-scores'!$C$2:$SK$20,5,FALSE)&gt;3,HLOOKUP($A202,'Z-scores'!$C$2:$SK$20,5,FALSE)&lt;-3),"",'Total-corrected counts'!G202),"")</f>
        <v/>
      </c>
      <c r="H202" t="str">
        <f>IFERROR(IF(OR(HLOOKUP($A202,'Z-scores'!$C$2:$SK$20,5,FALSE)&gt;3,HLOOKUP($A202,'Z-scores'!$C$2:$SK$20,5,FALSE)&lt;-3),"",'Total-corrected counts'!H202),"")</f>
        <v/>
      </c>
      <c r="I202" t="str">
        <f>IFERROR(IF(OR(HLOOKUP($A202,'Z-scores'!$C$2:$SK$20,5,FALSE)&gt;3,HLOOKUP($A202,'Z-scores'!$C$2:$SK$20,5,FALSE)&lt;-3),"",'Total-corrected counts'!I202),"")</f>
        <v/>
      </c>
      <c r="J202" t="str">
        <f>IFERROR(IF(OR(HLOOKUP($A202,'Z-scores'!$C$2:$SK$20,5,FALSE)&gt;3,HLOOKUP($A202,'Z-scores'!$C$2:$SK$20,5,FALSE)&lt;-3),"",'Total-corrected counts'!J202),"")</f>
        <v/>
      </c>
      <c r="K202" t="str">
        <f>IFERROR(IF(OR(HLOOKUP($A202,'Z-scores'!$C$2:$SK$20,5,FALSE)&gt;3,HLOOKUP($A202,'Z-scores'!$C$2:$SK$20,5,FALSE)&lt;-3),"",'Total-corrected counts'!K202),"")</f>
        <v/>
      </c>
      <c r="L202" t="str">
        <f>IFERROR(IF(OR(HLOOKUP($A202,'Z-scores'!$C$2:$SK$20,5,FALSE)&gt;3,HLOOKUP($A202,'Z-scores'!$C$2:$SK$20,5,FALSE)&lt;-3),"",'Total-corrected counts'!L202),"")</f>
        <v/>
      </c>
      <c r="M202" t="str">
        <f>IFERROR(IF(OR(HLOOKUP($A202,'Z-scores'!$C$2:$SK$20,5,FALSE)&gt;3,HLOOKUP($A202,'Z-scores'!$C$2:$SK$20,5,FALSE)&lt;-3),"",'Total-corrected counts'!M202),"")</f>
        <v/>
      </c>
      <c r="N202" t="str">
        <f>IFERROR(IF(OR(HLOOKUP($A202,'Z-scores'!$C$2:$SK$20,5,FALSE)&gt;3,HLOOKUP($A202,'Z-scores'!$C$2:$SK$20,5,FALSE)&lt;-3),"",'Total-corrected counts'!N202),"")</f>
        <v/>
      </c>
      <c r="O202" t="str">
        <f>IFERROR(IF(OR(HLOOKUP($A202,'Z-scores'!$C$2:$SK$20,5,FALSE)&gt;3,HLOOKUP($A202,'Z-scores'!$C$2:$SK$20,5,FALSE)&lt;-3),"",'Total-corrected counts'!O202),"")</f>
        <v/>
      </c>
      <c r="P202" t="str">
        <f>IFERROR(IF(OR(HLOOKUP($A202,'Z-scores'!$C$2:$SK$20,5,FALSE)&gt;3,HLOOKUP($A202,'Z-scores'!$C$2:$SK$20,5,FALSE)&lt;-3),"",'Total-corrected counts'!P202),"")</f>
        <v/>
      </c>
      <c r="Q202" t="str">
        <f>IFERROR(IF(OR(HLOOKUP($A202,'Z-scores'!$C$2:$SK$20,5,FALSE)&gt;3,HLOOKUP($A202,'Z-scores'!$C$2:$SK$20,5,FALSE)&lt;-3),"",'Total-corrected counts'!Q202),"")</f>
        <v/>
      </c>
      <c r="R202" t="str">
        <f>IFERROR(IF(OR(HLOOKUP($A202,'Z-scores'!$C$2:$SK$20,5,FALSE)&gt;3,HLOOKUP($A202,'Z-scores'!$C$2:$SK$20,5,FALSE)&lt;-3),"",'Total-corrected counts'!R202),"")</f>
        <v/>
      </c>
      <c r="S202" t="str">
        <f>IFERROR(IF(OR(HLOOKUP($A202,'Z-scores'!$C$2:$SK$20,5,FALSE)&gt;3,HLOOKUP($A202,'Z-scores'!$C$2:$SK$20,5,FALSE)&lt;-3),"",'Total-corrected counts'!S202),"")</f>
        <v/>
      </c>
      <c r="T202" t="str">
        <f>IFERROR(IF(OR(HLOOKUP($A202,'Z-scores'!$C$2:$SK$20,5,FALSE)&gt;3,HLOOKUP($A202,'Z-scores'!$C$2:$SK$20,5,FALSE)&lt;-3),"",'Total-corrected counts'!T202),"")</f>
        <v/>
      </c>
      <c r="U202">
        <f t="shared" si="12"/>
        <v>0</v>
      </c>
      <c r="V202">
        <f>SUMIFS(Tabel132[Cluster],Tabel132[ID],'Total-corrected counts Z&lt;3'!A202)</f>
        <v>96</v>
      </c>
      <c r="W202" t="str">
        <f t="shared" si="13"/>
        <v/>
      </c>
      <c r="X202" t="str">
        <f t="shared" si="14"/>
        <v/>
      </c>
      <c r="Y202" t="str">
        <f t="shared" si="15"/>
        <v/>
      </c>
    </row>
    <row r="203" spans="1:25" x14ac:dyDescent="0.25">
      <c r="A203">
        <v>207</v>
      </c>
      <c r="B203" t="s">
        <v>626</v>
      </c>
      <c r="C203">
        <v>89600</v>
      </c>
      <c r="D203">
        <v>386</v>
      </c>
      <c r="E203" t="str">
        <f>IFERROR(IF(OR(HLOOKUP($A203,'Z-scores'!$C$2:$SK$20,5,FALSE)&gt;3,HLOOKUP($A203,'Z-scores'!$C$2:$SK$20,5,FALSE)&lt;-3),"",'Total-corrected counts'!E203),"")</f>
        <v/>
      </c>
      <c r="F203" t="str">
        <f>IFERROR(IF(OR(HLOOKUP($A203,'Z-scores'!$C$2:$SK$20,5,FALSE)&gt;3,HLOOKUP($A203,'Z-scores'!$C$2:$SK$20,5,FALSE)&lt;-3),"",'Total-corrected counts'!F203),"")</f>
        <v/>
      </c>
      <c r="G203" t="str">
        <f>IFERROR(IF(OR(HLOOKUP($A203,'Z-scores'!$C$2:$SK$20,5,FALSE)&gt;3,HLOOKUP($A203,'Z-scores'!$C$2:$SK$20,5,FALSE)&lt;-3),"",'Total-corrected counts'!G203),"")</f>
        <v/>
      </c>
      <c r="H203" t="str">
        <f>IFERROR(IF(OR(HLOOKUP($A203,'Z-scores'!$C$2:$SK$20,5,FALSE)&gt;3,HLOOKUP($A203,'Z-scores'!$C$2:$SK$20,5,FALSE)&lt;-3),"",'Total-corrected counts'!H203),"")</f>
        <v/>
      </c>
      <c r="I203" t="str">
        <f>IFERROR(IF(OR(HLOOKUP($A203,'Z-scores'!$C$2:$SK$20,5,FALSE)&gt;3,HLOOKUP($A203,'Z-scores'!$C$2:$SK$20,5,FALSE)&lt;-3),"",'Total-corrected counts'!I203),"")</f>
        <v/>
      </c>
      <c r="J203" t="str">
        <f>IFERROR(IF(OR(HLOOKUP($A203,'Z-scores'!$C$2:$SK$20,5,FALSE)&gt;3,HLOOKUP($A203,'Z-scores'!$C$2:$SK$20,5,FALSE)&lt;-3),"",'Total-corrected counts'!J203),"")</f>
        <v/>
      </c>
      <c r="K203" t="str">
        <f>IFERROR(IF(OR(HLOOKUP($A203,'Z-scores'!$C$2:$SK$20,5,FALSE)&gt;3,HLOOKUP($A203,'Z-scores'!$C$2:$SK$20,5,FALSE)&lt;-3),"",'Total-corrected counts'!K203),"")</f>
        <v/>
      </c>
      <c r="L203" t="str">
        <f>IFERROR(IF(OR(HLOOKUP($A203,'Z-scores'!$C$2:$SK$20,5,FALSE)&gt;3,HLOOKUP($A203,'Z-scores'!$C$2:$SK$20,5,FALSE)&lt;-3),"",'Total-corrected counts'!L203),"")</f>
        <v/>
      </c>
      <c r="M203" t="str">
        <f>IFERROR(IF(OR(HLOOKUP($A203,'Z-scores'!$C$2:$SK$20,5,FALSE)&gt;3,HLOOKUP($A203,'Z-scores'!$C$2:$SK$20,5,FALSE)&lt;-3),"",'Total-corrected counts'!M203),"")</f>
        <v/>
      </c>
      <c r="N203" t="str">
        <f>IFERROR(IF(OR(HLOOKUP($A203,'Z-scores'!$C$2:$SK$20,5,FALSE)&gt;3,HLOOKUP($A203,'Z-scores'!$C$2:$SK$20,5,FALSE)&lt;-3),"",'Total-corrected counts'!N203),"")</f>
        <v/>
      </c>
      <c r="O203" t="str">
        <f>IFERROR(IF(OR(HLOOKUP($A203,'Z-scores'!$C$2:$SK$20,5,FALSE)&gt;3,HLOOKUP($A203,'Z-scores'!$C$2:$SK$20,5,FALSE)&lt;-3),"",'Total-corrected counts'!O203),"")</f>
        <v/>
      </c>
      <c r="P203" t="str">
        <f>IFERROR(IF(OR(HLOOKUP($A203,'Z-scores'!$C$2:$SK$20,5,FALSE)&gt;3,HLOOKUP($A203,'Z-scores'!$C$2:$SK$20,5,FALSE)&lt;-3),"",'Total-corrected counts'!P203),"")</f>
        <v/>
      </c>
      <c r="Q203" t="str">
        <f>IFERROR(IF(OR(HLOOKUP($A203,'Z-scores'!$C$2:$SK$20,5,FALSE)&gt;3,HLOOKUP($A203,'Z-scores'!$C$2:$SK$20,5,FALSE)&lt;-3),"",'Total-corrected counts'!Q203),"")</f>
        <v/>
      </c>
      <c r="R203" t="str">
        <f>IFERROR(IF(OR(HLOOKUP($A203,'Z-scores'!$C$2:$SK$20,5,FALSE)&gt;3,HLOOKUP($A203,'Z-scores'!$C$2:$SK$20,5,FALSE)&lt;-3),"",'Total-corrected counts'!R203),"")</f>
        <v/>
      </c>
      <c r="S203" t="str">
        <f>IFERROR(IF(OR(HLOOKUP($A203,'Z-scores'!$C$2:$SK$20,5,FALSE)&gt;3,HLOOKUP($A203,'Z-scores'!$C$2:$SK$20,5,FALSE)&lt;-3),"",'Total-corrected counts'!S203),"")</f>
        <v/>
      </c>
      <c r="T203" t="str">
        <f>IFERROR(IF(OR(HLOOKUP($A203,'Z-scores'!$C$2:$SK$20,5,FALSE)&gt;3,HLOOKUP($A203,'Z-scores'!$C$2:$SK$20,5,FALSE)&lt;-3),"",'Total-corrected counts'!T203),"")</f>
        <v/>
      </c>
      <c r="U203">
        <f t="shared" si="12"/>
        <v>0</v>
      </c>
      <c r="V203">
        <f>SUMIFS(Tabel132[Cluster],Tabel132[ID],'Total-corrected counts Z&lt;3'!A203)</f>
        <v>96</v>
      </c>
      <c r="W203" t="str">
        <f t="shared" si="13"/>
        <v/>
      </c>
      <c r="X203" t="str">
        <f t="shared" si="14"/>
        <v/>
      </c>
      <c r="Y203" t="str">
        <f t="shared" si="15"/>
        <v/>
      </c>
    </row>
    <row r="204" spans="1:25" x14ac:dyDescent="0.25">
      <c r="A204">
        <v>208</v>
      </c>
      <c r="B204" t="s">
        <v>627</v>
      </c>
      <c r="C204">
        <v>35000</v>
      </c>
      <c r="D204">
        <v>639</v>
      </c>
      <c r="E204" t="str">
        <f>IFERROR(IF(OR(HLOOKUP($A204,'Z-scores'!$C$2:$SK$20,5,FALSE)&gt;3,HLOOKUP($A204,'Z-scores'!$C$2:$SK$20,5,FALSE)&lt;-3),"",'Total-corrected counts'!E204),"")</f>
        <v/>
      </c>
      <c r="F204" t="str">
        <f>IFERROR(IF(OR(HLOOKUP($A204,'Z-scores'!$C$2:$SK$20,5,FALSE)&gt;3,HLOOKUP($A204,'Z-scores'!$C$2:$SK$20,5,FALSE)&lt;-3),"",'Total-corrected counts'!F204),"")</f>
        <v/>
      </c>
      <c r="G204" t="str">
        <f>IFERROR(IF(OR(HLOOKUP($A204,'Z-scores'!$C$2:$SK$20,5,FALSE)&gt;3,HLOOKUP($A204,'Z-scores'!$C$2:$SK$20,5,FALSE)&lt;-3),"",'Total-corrected counts'!G204),"")</f>
        <v/>
      </c>
      <c r="H204" t="str">
        <f>IFERROR(IF(OR(HLOOKUP($A204,'Z-scores'!$C$2:$SK$20,5,FALSE)&gt;3,HLOOKUP($A204,'Z-scores'!$C$2:$SK$20,5,FALSE)&lt;-3),"",'Total-corrected counts'!H204),"")</f>
        <v/>
      </c>
      <c r="I204" t="str">
        <f>IFERROR(IF(OR(HLOOKUP($A204,'Z-scores'!$C$2:$SK$20,5,FALSE)&gt;3,HLOOKUP($A204,'Z-scores'!$C$2:$SK$20,5,FALSE)&lt;-3),"",'Total-corrected counts'!I204),"")</f>
        <v/>
      </c>
      <c r="J204" t="str">
        <f>IFERROR(IF(OR(HLOOKUP($A204,'Z-scores'!$C$2:$SK$20,5,FALSE)&gt;3,HLOOKUP($A204,'Z-scores'!$C$2:$SK$20,5,FALSE)&lt;-3),"",'Total-corrected counts'!J204),"")</f>
        <v/>
      </c>
      <c r="K204" t="str">
        <f>IFERROR(IF(OR(HLOOKUP($A204,'Z-scores'!$C$2:$SK$20,5,FALSE)&gt;3,HLOOKUP($A204,'Z-scores'!$C$2:$SK$20,5,FALSE)&lt;-3),"",'Total-corrected counts'!K204),"")</f>
        <v/>
      </c>
      <c r="L204" t="str">
        <f>IFERROR(IF(OR(HLOOKUP($A204,'Z-scores'!$C$2:$SK$20,5,FALSE)&gt;3,HLOOKUP($A204,'Z-scores'!$C$2:$SK$20,5,FALSE)&lt;-3),"",'Total-corrected counts'!L204),"")</f>
        <v/>
      </c>
      <c r="M204" t="str">
        <f>IFERROR(IF(OR(HLOOKUP($A204,'Z-scores'!$C$2:$SK$20,5,FALSE)&gt;3,HLOOKUP($A204,'Z-scores'!$C$2:$SK$20,5,FALSE)&lt;-3),"",'Total-corrected counts'!M204),"")</f>
        <v/>
      </c>
      <c r="N204" t="str">
        <f>IFERROR(IF(OR(HLOOKUP($A204,'Z-scores'!$C$2:$SK$20,5,FALSE)&gt;3,HLOOKUP($A204,'Z-scores'!$C$2:$SK$20,5,FALSE)&lt;-3),"",'Total-corrected counts'!N204),"")</f>
        <v/>
      </c>
      <c r="O204" t="str">
        <f>IFERROR(IF(OR(HLOOKUP($A204,'Z-scores'!$C$2:$SK$20,5,FALSE)&gt;3,HLOOKUP($A204,'Z-scores'!$C$2:$SK$20,5,FALSE)&lt;-3),"",'Total-corrected counts'!O204),"")</f>
        <v/>
      </c>
      <c r="P204" t="str">
        <f>IFERROR(IF(OR(HLOOKUP($A204,'Z-scores'!$C$2:$SK$20,5,FALSE)&gt;3,HLOOKUP($A204,'Z-scores'!$C$2:$SK$20,5,FALSE)&lt;-3),"",'Total-corrected counts'!P204),"")</f>
        <v/>
      </c>
      <c r="Q204" t="str">
        <f>IFERROR(IF(OR(HLOOKUP($A204,'Z-scores'!$C$2:$SK$20,5,FALSE)&gt;3,HLOOKUP($A204,'Z-scores'!$C$2:$SK$20,5,FALSE)&lt;-3),"",'Total-corrected counts'!Q204),"")</f>
        <v/>
      </c>
      <c r="R204" t="str">
        <f>IFERROR(IF(OR(HLOOKUP($A204,'Z-scores'!$C$2:$SK$20,5,FALSE)&gt;3,HLOOKUP($A204,'Z-scores'!$C$2:$SK$20,5,FALSE)&lt;-3),"",'Total-corrected counts'!R204),"")</f>
        <v/>
      </c>
      <c r="S204" t="str">
        <f>IFERROR(IF(OR(HLOOKUP($A204,'Z-scores'!$C$2:$SK$20,5,FALSE)&gt;3,HLOOKUP($A204,'Z-scores'!$C$2:$SK$20,5,FALSE)&lt;-3),"",'Total-corrected counts'!S204),"")</f>
        <v/>
      </c>
      <c r="T204" t="str">
        <f>IFERROR(IF(OR(HLOOKUP($A204,'Z-scores'!$C$2:$SK$20,5,FALSE)&gt;3,HLOOKUP($A204,'Z-scores'!$C$2:$SK$20,5,FALSE)&lt;-3),"",'Total-corrected counts'!T204),"")</f>
        <v/>
      </c>
      <c r="U204">
        <f t="shared" si="12"/>
        <v>0</v>
      </c>
      <c r="V204">
        <f>SUMIFS(Tabel132[Cluster],Tabel132[ID],'Total-corrected counts Z&lt;3'!A204)</f>
        <v>45</v>
      </c>
      <c r="W204" t="str">
        <f t="shared" si="13"/>
        <v/>
      </c>
      <c r="X204" t="str">
        <f t="shared" si="14"/>
        <v/>
      </c>
      <c r="Y204" t="str">
        <f t="shared" si="15"/>
        <v/>
      </c>
    </row>
    <row r="205" spans="1:25" x14ac:dyDescent="0.25">
      <c r="A205">
        <v>209</v>
      </c>
      <c r="B205" t="s">
        <v>628</v>
      </c>
      <c r="C205">
        <v>96000</v>
      </c>
      <c r="D205">
        <v>701</v>
      </c>
      <c r="E205" t="str">
        <f>IFERROR(IF(OR(HLOOKUP($A205,'Z-scores'!$C$2:$SK$20,5,FALSE)&gt;3,HLOOKUP($A205,'Z-scores'!$C$2:$SK$20,5,FALSE)&lt;-3),"",'Total-corrected counts'!E205),"")</f>
        <v/>
      </c>
      <c r="F205" t="str">
        <f>IFERROR(IF(OR(HLOOKUP($A205,'Z-scores'!$C$2:$SK$20,5,FALSE)&gt;3,HLOOKUP($A205,'Z-scores'!$C$2:$SK$20,5,FALSE)&lt;-3),"",'Total-corrected counts'!F205),"")</f>
        <v/>
      </c>
      <c r="G205" t="str">
        <f>IFERROR(IF(OR(HLOOKUP($A205,'Z-scores'!$C$2:$SK$20,5,FALSE)&gt;3,HLOOKUP($A205,'Z-scores'!$C$2:$SK$20,5,FALSE)&lt;-3),"",'Total-corrected counts'!G205),"")</f>
        <v/>
      </c>
      <c r="H205" t="str">
        <f>IFERROR(IF(OR(HLOOKUP($A205,'Z-scores'!$C$2:$SK$20,5,FALSE)&gt;3,HLOOKUP($A205,'Z-scores'!$C$2:$SK$20,5,FALSE)&lt;-3),"",'Total-corrected counts'!H205),"")</f>
        <v/>
      </c>
      <c r="I205" t="str">
        <f>IFERROR(IF(OR(HLOOKUP($A205,'Z-scores'!$C$2:$SK$20,5,FALSE)&gt;3,HLOOKUP($A205,'Z-scores'!$C$2:$SK$20,5,FALSE)&lt;-3),"",'Total-corrected counts'!I205),"")</f>
        <v/>
      </c>
      <c r="J205" t="str">
        <f>IFERROR(IF(OR(HLOOKUP($A205,'Z-scores'!$C$2:$SK$20,5,FALSE)&gt;3,HLOOKUP($A205,'Z-scores'!$C$2:$SK$20,5,FALSE)&lt;-3),"",'Total-corrected counts'!J205),"")</f>
        <v/>
      </c>
      <c r="K205" t="str">
        <f>IFERROR(IF(OR(HLOOKUP($A205,'Z-scores'!$C$2:$SK$20,5,FALSE)&gt;3,HLOOKUP($A205,'Z-scores'!$C$2:$SK$20,5,FALSE)&lt;-3),"",'Total-corrected counts'!K205),"")</f>
        <v/>
      </c>
      <c r="L205" t="str">
        <f>IFERROR(IF(OR(HLOOKUP($A205,'Z-scores'!$C$2:$SK$20,5,FALSE)&gt;3,HLOOKUP($A205,'Z-scores'!$C$2:$SK$20,5,FALSE)&lt;-3),"",'Total-corrected counts'!L205),"")</f>
        <v/>
      </c>
      <c r="M205" t="str">
        <f>IFERROR(IF(OR(HLOOKUP($A205,'Z-scores'!$C$2:$SK$20,5,FALSE)&gt;3,HLOOKUP($A205,'Z-scores'!$C$2:$SK$20,5,FALSE)&lt;-3),"",'Total-corrected counts'!M205),"")</f>
        <v/>
      </c>
      <c r="N205" t="str">
        <f>IFERROR(IF(OR(HLOOKUP($A205,'Z-scores'!$C$2:$SK$20,5,FALSE)&gt;3,HLOOKUP($A205,'Z-scores'!$C$2:$SK$20,5,FALSE)&lt;-3),"",'Total-corrected counts'!N205),"")</f>
        <v/>
      </c>
      <c r="O205" t="str">
        <f>IFERROR(IF(OR(HLOOKUP($A205,'Z-scores'!$C$2:$SK$20,5,FALSE)&gt;3,HLOOKUP($A205,'Z-scores'!$C$2:$SK$20,5,FALSE)&lt;-3),"",'Total-corrected counts'!O205),"")</f>
        <v/>
      </c>
      <c r="P205" t="str">
        <f>IFERROR(IF(OR(HLOOKUP($A205,'Z-scores'!$C$2:$SK$20,5,FALSE)&gt;3,HLOOKUP($A205,'Z-scores'!$C$2:$SK$20,5,FALSE)&lt;-3),"",'Total-corrected counts'!P205),"")</f>
        <v/>
      </c>
      <c r="Q205" t="str">
        <f>IFERROR(IF(OR(HLOOKUP($A205,'Z-scores'!$C$2:$SK$20,5,FALSE)&gt;3,HLOOKUP($A205,'Z-scores'!$C$2:$SK$20,5,FALSE)&lt;-3),"",'Total-corrected counts'!Q205),"")</f>
        <v/>
      </c>
      <c r="R205" t="str">
        <f>IFERROR(IF(OR(HLOOKUP($A205,'Z-scores'!$C$2:$SK$20,5,FALSE)&gt;3,HLOOKUP($A205,'Z-scores'!$C$2:$SK$20,5,FALSE)&lt;-3),"",'Total-corrected counts'!R205),"")</f>
        <v/>
      </c>
      <c r="S205" t="str">
        <f>IFERROR(IF(OR(HLOOKUP($A205,'Z-scores'!$C$2:$SK$20,5,FALSE)&gt;3,HLOOKUP($A205,'Z-scores'!$C$2:$SK$20,5,FALSE)&lt;-3),"",'Total-corrected counts'!S205),"")</f>
        <v/>
      </c>
      <c r="T205" t="str">
        <f>IFERROR(IF(OR(HLOOKUP($A205,'Z-scores'!$C$2:$SK$20,5,FALSE)&gt;3,HLOOKUP($A205,'Z-scores'!$C$2:$SK$20,5,FALSE)&lt;-3),"",'Total-corrected counts'!T205),"")</f>
        <v/>
      </c>
      <c r="U205">
        <f t="shared" si="12"/>
        <v>0</v>
      </c>
      <c r="V205">
        <f>SUMIFS(Tabel132[Cluster],Tabel132[ID],'Total-corrected counts Z&lt;3'!A205)</f>
        <v>96</v>
      </c>
      <c r="W205" t="str">
        <f t="shared" si="13"/>
        <v/>
      </c>
      <c r="X205" t="str">
        <f t="shared" si="14"/>
        <v/>
      </c>
      <c r="Y205" t="str">
        <f t="shared" si="15"/>
        <v/>
      </c>
    </row>
    <row r="206" spans="1:25" x14ac:dyDescent="0.25">
      <c r="A206">
        <v>210</v>
      </c>
      <c r="B206" t="s">
        <v>88</v>
      </c>
      <c r="C206">
        <v>74700</v>
      </c>
      <c r="D206">
        <v>331</v>
      </c>
      <c r="E206">
        <f>IFERROR(IF(OR(HLOOKUP($A206,'Z-scores'!$C$2:$SK$20,5,FALSE)&gt;3,HLOOKUP($A206,'Z-scores'!$C$2:$SK$20,5,FALSE)&lt;-3),"",'Total-corrected counts'!E206),"")</f>
        <v>5.945023396144157E-2</v>
      </c>
      <c r="F206">
        <f>IFERROR(IF(OR(HLOOKUP($A206,'Z-scores'!$C$2:$SK$20,5,FALSE)&gt;3,HLOOKUP($A206,'Z-scores'!$C$2:$SK$20,5,FALSE)&lt;-3),"",'Total-corrected counts'!F206),"")</f>
        <v>1.4165289092302439E-2</v>
      </c>
      <c r="G206">
        <f>IFERROR(IF(OR(HLOOKUP($A206,'Z-scores'!$C$2:$SK$20,5,FALSE)&gt;3,HLOOKUP($A206,'Z-scores'!$C$2:$SK$20,5,FALSE)&lt;-3),"",'Total-corrected counts'!G206),"")</f>
        <v>0.45126107635188645</v>
      </c>
      <c r="H206">
        <f>IFERROR(IF(OR(HLOOKUP($A206,'Z-scores'!$C$2:$SK$20,5,FALSE)&gt;3,HLOOKUP($A206,'Z-scores'!$C$2:$SK$20,5,FALSE)&lt;-3),"",'Total-corrected counts'!H206),"")</f>
        <v>0</v>
      </c>
      <c r="I206">
        <f>IFERROR(IF(OR(HLOOKUP($A206,'Z-scores'!$C$2:$SK$20,5,FALSE)&gt;3,HLOOKUP($A206,'Z-scores'!$C$2:$SK$20,5,FALSE)&lt;-3),"",'Total-corrected counts'!I206),"")</f>
        <v>1.1142180412159384</v>
      </c>
      <c r="J206">
        <f>IFERROR(IF(OR(HLOOKUP($A206,'Z-scores'!$C$2:$SK$20,5,FALSE)&gt;3,HLOOKUP($A206,'Z-scores'!$C$2:$SK$20,5,FALSE)&lt;-3),"",'Total-corrected counts'!J206),"")</f>
        <v>0</v>
      </c>
      <c r="K206">
        <f>IFERROR(IF(OR(HLOOKUP($A206,'Z-scores'!$C$2:$SK$20,5,FALSE)&gt;3,HLOOKUP($A206,'Z-scores'!$C$2:$SK$20,5,FALSE)&lt;-3),"",'Total-corrected counts'!K206),"")</f>
        <v>0</v>
      </c>
      <c r="L206">
        <f>IFERROR(IF(OR(HLOOKUP($A206,'Z-scores'!$C$2:$SK$20,5,FALSE)&gt;3,HLOOKUP($A206,'Z-scores'!$C$2:$SK$20,5,FALSE)&lt;-3),"",'Total-corrected counts'!L206),"")</f>
        <v>0.18993893463251563</v>
      </c>
      <c r="M206">
        <f>IFERROR(IF(OR(HLOOKUP($A206,'Z-scores'!$C$2:$SK$20,5,FALSE)&gt;3,HLOOKUP($A206,'Z-scores'!$C$2:$SK$20,5,FALSE)&lt;-3),"",'Total-corrected counts'!M206),"")</f>
        <v>8.5247640132202034E-3</v>
      </c>
      <c r="N206">
        <f>IFERROR(IF(OR(HLOOKUP($A206,'Z-scores'!$C$2:$SK$20,5,FALSE)&gt;3,HLOOKUP($A206,'Z-scores'!$C$2:$SK$20,5,FALSE)&lt;-3),"",'Total-corrected counts'!N206),"")</f>
        <v>1.0583553628042184</v>
      </c>
      <c r="O206">
        <f>IFERROR(IF(OR(HLOOKUP($A206,'Z-scores'!$C$2:$SK$20,5,FALSE)&gt;3,HLOOKUP($A206,'Z-scores'!$C$2:$SK$20,5,FALSE)&lt;-3),"",'Total-corrected counts'!O206),"")</f>
        <v>3.6384985866002451</v>
      </c>
      <c r="P206">
        <f>IFERROR(IF(OR(HLOOKUP($A206,'Z-scores'!$C$2:$SK$20,5,FALSE)&gt;3,HLOOKUP($A206,'Z-scores'!$C$2:$SK$20,5,FALSE)&lt;-3),"",'Total-corrected counts'!P206),"")</f>
        <v>0</v>
      </c>
      <c r="Q206">
        <f>IFERROR(IF(OR(HLOOKUP($A206,'Z-scores'!$C$2:$SK$20,5,FALSE)&gt;3,HLOOKUP($A206,'Z-scores'!$C$2:$SK$20,5,FALSE)&lt;-3),"",'Total-corrected counts'!Q206),"")</f>
        <v>3.4779446142288672E-2</v>
      </c>
      <c r="R206">
        <f>IFERROR(IF(OR(HLOOKUP($A206,'Z-scores'!$C$2:$SK$20,5,FALSE)&gt;3,HLOOKUP($A206,'Z-scores'!$C$2:$SK$20,5,FALSE)&lt;-3),"",'Total-corrected counts'!R206),"")</f>
        <v>0.47246819955207958</v>
      </c>
      <c r="S206">
        <f>IFERROR(IF(OR(HLOOKUP($A206,'Z-scores'!$C$2:$SK$20,5,FALSE)&gt;3,HLOOKUP($A206,'Z-scores'!$C$2:$SK$20,5,FALSE)&lt;-3),"",'Total-corrected counts'!S206),"")</f>
        <v>0.65677912121821203</v>
      </c>
      <c r="T206">
        <f>IFERROR(IF(OR(HLOOKUP($A206,'Z-scores'!$C$2:$SK$20,5,FALSE)&gt;3,HLOOKUP($A206,'Z-scores'!$C$2:$SK$20,5,FALSE)&lt;-3),"",'Total-corrected counts'!T206),"")</f>
        <v>0</v>
      </c>
      <c r="U206">
        <f t="shared" si="12"/>
        <v>1</v>
      </c>
      <c r="V206">
        <f>SUMIFS(Tabel132[Cluster],Tabel132[ID],'Total-corrected counts Z&lt;3'!A206)</f>
        <v>84</v>
      </c>
      <c r="W206">
        <f t="shared" si="13"/>
        <v>0.29980925595426933</v>
      </c>
      <c r="X206">
        <f t="shared" si="14"/>
        <v>0.28959137020715231</v>
      </c>
      <c r="Y206">
        <f t="shared" si="15"/>
        <v>0.80042089225213753</v>
      </c>
    </row>
    <row r="207" spans="1:25" x14ac:dyDescent="0.25">
      <c r="A207">
        <v>211</v>
      </c>
      <c r="B207" t="s">
        <v>89</v>
      </c>
      <c r="C207">
        <v>19100</v>
      </c>
      <c r="D207">
        <v>39</v>
      </c>
      <c r="E207">
        <f>IFERROR(IF(OR(HLOOKUP($A207,'Z-scores'!$C$2:$SK$20,5,FALSE)&gt;3,HLOOKUP($A207,'Z-scores'!$C$2:$SK$20,5,FALSE)&lt;-3),"",'Total-corrected counts'!E207),"")</f>
        <v>0.42606001005699795</v>
      </c>
      <c r="F207">
        <f>IFERROR(IF(OR(HLOOKUP($A207,'Z-scores'!$C$2:$SK$20,5,FALSE)&gt;3,HLOOKUP($A207,'Z-scores'!$C$2:$SK$20,5,FALSE)&lt;-3),"",'Total-corrected counts'!F207),"")</f>
        <v>4.6273277701521307</v>
      </c>
      <c r="G207">
        <f>IFERROR(IF(OR(HLOOKUP($A207,'Z-scores'!$C$2:$SK$20,5,FALSE)&gt;3,HLOOKUP($A207,'Z-scores'!$C$2:$SK$20,5,FALSE)&lt;-3),"",'Total-corrected counts'!G207),"")</f>
        <v>5.4597631325651319</v>
      </c>
      <c r="H207">
        <f>IFERROR(IF(OR(HLOOKUP($A207,'Z-scores'!$C$2:$SK$20,5,FALSE)&gt;3,HLOOKUP($A207,'Z-scores'!$C$2:$SK$20,5,FALSE)&lt;-3),"",'Total-corrected counts'!H207),"")</f>
        <v>3.6611257207652779</v>
      </c>
      <c r="I207">
        <f>IFERROR(IF(OR(HLOOKUP($A207,'Z-scores'!$C$2:$SK$20,5,FALSE)&gt;3,HLOOKUP($A207,'Z-scores'!$C$2:$SK$20,5,FALSE)&lt;-3),"",'Total-corrected counts'!I207),"")</f>
        <v>5.8412036706168884</v>
      </c>
      <c r="J207">
        <f>IFERROR(IF(OR(HLOOKUP($A207,'Z-scores'!$C$2:$SK$20,5,FALSE)&gt;3,HLOOKUP($A207,'Z-scores'!$C$2:$SK$20,5,FALSE)&lt;-3),"",'Total-corrected counts'!J207),"")</f>
        <v>32.417268616132844</v>
      </c>
      <c r="K207">
        <f>IFERROR(IF(OR(HLOOKUP($A207,'Z-scores'!$C$2:$SK$20,5,FALSE)&gt;3,HLOOKUP($A207,'Z-scores'!$C$2:$SK$20,5,FALSE)&lt;-3),"",'Total-corrected counts'!K207),"")</f>
        <v>31.09394747105102</v>
      </c>
      <c r="L207">
        <f>IFERROR(IF(OR(HLOOKUP($A207,'Z-scores'!$C$2:$SK$20,5,FALSE)&gt;3,HLOOKUP($A207,'Z-scores'!$C$2:$SK$20,5,FALSE)&lt;-3),"",'Total-corrected counts'!L207),"")</f>
        <v>6.87850284704896</v>
      </c>
      <c r="M207">
        <f>IFERROR(IF(OR(HLOOKUP($A207,'Z-scores'!$C$2:$SK$20,5,FALSE)&gt;3,HLOOKUP($A207,'Z-scores'!$C$2:$SK$20,5,FALSE)&lt;-3),"",'Total-corrected counts'!M207),"")</f>
        <v>14.901287495108916</v>
      </c>
      <c r="N207">
        <f>IFERROR(IF(OR(HLOOKUP($A207,'Z-scores'!$C$2:$SK$20,5,FALSE)&gt;3,HLOOKUP($A207,'Z-scores'!$C$2:$SK$20,5,FALSE)&lt;-3),"",'Total-corrected counts'!N207),"")</f>
        <v>7.706394975085531</v>
      </c>
      <c r="O207">
        <f>IFERROR(IF(OR(HLOOKUP($A207,'Z-scores'!$C$2:$SK$20,5,FALSE)&gt;3,HLOOKUP($A207,'Z-scores'!$C$2:$SK$20,5,FALSE)&lt;-3),"",'Total-corrected counts'!O207),"")</f>
        <v>2.8957674048884092</v>
      </c>
      <c r="P207">
        <f>IFERROR(IF(OR(HLOOKUP($A207,'Z-scores'!$C$2:$SK$20,5,FALSE)&gt;3,HLOOKUP($A207,'Z-scores'!$C$2:$SK$20,5,FALSE)&lt;-3),"",'Total-corrected counts'!P207),"")</f>
        <v>6.0165567280680579</v>
      </c>
      <c r="Q207">
        <f>IFERROR(IF(OR(HLOOKUP($A207,'Z-scores'!$C$2:$SK$20,5,FALSE)&gt;3,HLOOKUP($A207,'Z-scores'!$C$2:$SK$20,5,FALSE)&lt;-3),"",'Total-corrected counts'!Q207),"")</f>
        <v>15.968734271616544</v>
      </c>
      <c r="R207">
        <f>IFERROR(IF(OR(HLOOKUP($A207,'Z-scores'!$C$2:$SK$20,5,FALSE)&gt;3,HLOOKUP($A207,'Z-scores'!$C$2:$SK$20,5,FALSE)&lt;-3),"",'Total-corrected counts'!R207),"")</f>
        <v>5.2741830536954977</v>
      </c>
      <c r="S207">
        <f>IFERROR(IF(OR(HLOOKUP($A207,'Z-scores'!$C$2:$SK$20,5,FALSE)&gt;3,HLOOKUP($A207,'Z-scores'!$C$2:$SK$20,5,FALSE)&lt;-3),"",'Total-corrected counts'!S207),"")</f>
        <v>4.6823821831677703</v>
      </c>
      <c r="T207">
        <f>IFERROR(IF(OR(HLOOKUP($A207,'Z-scores'!$C$2:$SK$20,5,FALSE)&gt;3,HLOOKUP($A207,'Z-scores'!$C$2:$SK$20,5,FALSE)&lt;-3),"",'Total-corrected counts'!T207),"")</f>
        <v>6.3208493146383642</v>
      </c>
      <c r="U207">
        <f t="shared" si="12"/>
        <v>1</v>
      </c>
      <c r="V207">
        <f>SUMIFS(Tabel132[Cluster],Tabel132[ID],'Total-corrected counts Z&lt;3'!A207)</f>
        <v>23</v>
      </c>
      <c r="W207">
        <f t="shared" si="13"/>
        <v>0.38270991698726609</v>
      </c>
      <c r="X207">
        <f t="shared" si="14"/>
        <v>11.301288170858371</v>
      </c>
      <c r="Y207">
        <f t="shared" si="15"/>
        <v>6.8597454926791075</v>
      </c>
    </row>
    <row r="208" spans="1:25" x14ac:dyDescent="0.25">
      <c r="A208">
        <v>212</v>
      </c>
      <c r="B208" t="s">
        <v>629</v>
      </c>
      <c r="C208">
        <v>30100</v>
      </c>
      <c r="D208">
        <v>507</v>
      </c>
      <c r="E208" t="str">
        <f>IFERROR(IF(OR(HLOOKUP($A208,'Z-scores'!$C$2:$SK$20,5,FALSE)&gt;3,HLOOKUP($A208,'Z-scores'!$C$2:$SK$20,5,FALSE)&lt;-3),"",'Total-corrected counts'!E208),"")</f>
        <v/>
      </c>
      <c r="F208" t="str">
        <f>IFERROR(IF(OR(HLOOKUP($A208,'Z-scores'!$C$2:$SK$20,5,FALSE)&gt;3,HLOOKUP($A208,'Z-scores'!$C$2:$SK$20,5,FALSE)&lt;-3),"",'Total-corrected counts'!F208),"")</f>
        <v/>
      </c>
      <c r="G208" t="str">
        <f>IFERROR(IF(OR(HLOOKUP($A208,'Z-scores'!$C$2:$SK$20,5,FALSE)&gt;3,HLOOKUP($A208,'Z-scores'!$C$2:$SK$20,5,FALSE)&lt;-3),"",'Total-corrected counts'!G208),"")</f>
        <v/>
      </c>
      <c r="H208" t="str">
        <f>IFERROR(IF(OR(HLOOKUP($A208,'Z-scores'!$C$2:$SK$20,5,FALSE)&gt;3,HLOOKUP($A208,'Z-scores'!$C$2:$SK$20,5,FALSE)&lt;-3),"",'Total-corrected counts'!H208),"")</f>
        <v/>
      </c>
      <c r="I208" t="str">
        <f>IFERROR(IF(OR(HLOOKUP($A208,'Z-scores'!$C$2:$SK$20,5,FALSE)&gt;3,HLOOKUP($A208,'Z-scores'!$C$2:$SK$20,5,FALSE)&lt;-3),"",'Total-corrected counts'!I208),"")</f>
        <v/>
      </c>
      <c r="J208" t="str">
        <f>IFERROR(IF(OR(HLOOKUP($A208,'Z-scores'!$C$2:$SK$20,5,FALSE)&gt;3,HLOOKUP($A208,'Z-scores'!$C$2:$SK$20,5,FALSE)&lt;-3),"",'Total-corrected counts'!J208),"")</f>
        <v/>
      </c>
      <c r="K208" t="str">
        <f>IFERROR(IF(OR(HLOOKUP($A208,'Z-scores'!$C$2:$SK$20,5,FALSE)&gt;3,HLOOKUP($A208,'Z-scores'!$C$2:$SK$20,5,FALSE)&lt;-3),"",'Total-corrected counts'!K208),"")</f>
        <v/>
      </c>
      <c r="L208" t="str">
        <f>IFERROR(IF(OR(HLOOKUP($A208,'Z-scores'!$C$2:$SK$20,5,FALSE)&gt;3,HLOOKUP($A208,'Z-scores'!$C$2:$SK$20,5,FALSE)&lt;-3),"",'Total-corrected counts'!L208),"")</f>
        <v/>
      </c>
      <c r="M208" t="str">
        <f>IFERROR(IF(OR(HLOOKUP($A208,'Z-scores'!$C$2:$SK$20,5,FALSE)&gt;3,HLOOKUP($A208,'Z-scores'!$C$2:$SK$20,5,FALSE)&lt;-3),"",'Total-corrected counts'!M208),"")</f>
        <v/>
      </c>
      <c r="N208" t="str">
        <f>IFERROR(IF(OR(HLOOKUP($A208,'Z-scores'!$C$2:$SK$20,5,FALSE)&gt;3,HLOOKUP($A208,'Z-scores'!$C$2:$SK$20,5,FALSE)&lt;-3),"",'Total-corrected counts'!N208),"")</f>
        <v/>
      </c>
      <c r="O208" t="str">
        <f>IFERROR(IF(OR(HLOOKUP($A208,'Z-scores'!$C$2:$SK$20,5,FALSE)&gt;3,HLOOKUP($A208,'Z-scores'!$C$2:$SK$20,5,FALSE)&lt;-3),"",'Total-corrected counts'!O208),"")</f>
        <v/>
      </c>
      <c r="P208" t="str">
        <f>IFERROR(IF(OR(HLOOKUP($A208,'Z-scores'!$C$2:$SK$20,5,FALSE)&gt;3,HLOOKUP($A208,'Z-scores'!$C$2:$SK$20,5,FALSE)&lt;-3),"",'Total-corrected counts'!P208),"")</f>
        <v/>
      </c>
      <c r="Q208" t="str">
        <f>IFERROR(IF(OR(HLOOKUP($A208,'Z-scores'!$C$2:$SK$20,5,FALSE)&gt;3,HLOOKUP($A208,'Z-scores'!$C$2:$SK$20,5,FALSE)&lt;-3),"",'Total-corrected counts'!Q208),"")</f>
        <v/>
      </c>
      <c r="R208" t="str">
        <f>IFERROR(IF(OR(HLOOKUP($A208,'Z-scores'!$C$2:$SK$20,5,FALSE)&gt;3,HLOOKUP($A208,'Z-scores'!$C$2:$SK$20,5,FALSE)&lt;-3),"",'Total-corrected counts'!R208),"")</f>
        <v/>
      </c>
      <c r="S208" t="str">
        <f>IFERROR(IF(OR(HLOOKUP($A208,'Z-scores'!$C$2:$SK$20,5,FALSE)&gt;3,HLOOKUP($A208,'Z-scores'!$C$2:$SK$20,5,FALSE)&lt;-3),"",'Total-corrected counts'!S208),"")</f>
        <v/>
      </c>
      <c r="T208" t="str">
        <f>IFERROR(IF(OR(HLOOKUP($A208,'Z-scores'!$C$2:$SK$20,5,FALSE)&gt;3,HLOOKUP($A208,'Z-scores'!$C$2:$SK$20,5,FALSE)&lt;-3),"",'Total-corrected counts'!T208),"")</f>
        <v/>
      </c>
      <c r="U208">
        <f t="shared" si="12"/>
        <v>0</v>
      </c>
      <c r="V208">
        <f>SUMIFS(Tabel132[Cluster],Tabel132[ID],'Total-corrected counts Z&lt;3'!A208)</f>
        <v>39</v>
      </c>
      <c r="W208" t="str">
        <f t="shared" si="13"/>
        <v/>
      </c>
      <c r="X208" t="str">
        <f t="shared" si="14"/>
        <v/>
      </c>
      <c r="Y208" t="str">
        <f t="shared" si="15"/>
        <v/>
      </c>
    </row>
    <row r="209" spans="1:25" x14ac:dyDescent="0.25">
      <c r="A209">
        <v>213</v>
      </c>
      <c r="B209" t="s">
        <v>630</v>
      </c>
      <c r="C209">
        <v>110300</v>
      </c>
      <c r="D209">
        <v>855</v>
      </c>
      <c r="E209" t="str">
        <f>IFERROR(IF(OR(HLOOKUP($A209,'Z-scores'!$C$2:$SK$20,5,FALSE)&gt;3,HLOOKUP($A209,'Z-scores'!$C$2:$SK$20,5,FALSE)&lt;-3),"",'Total-corrected counts'!E209),"")</f>
        <v/>
      </c>
      <c r="F209" t="str">
        <f>IFERROR(IF(OR(HLOOKUP($A209,'Z-scores'!$C$2:$SK$20,5,FALSE)&gt;3,HLOOKUP($A209,'Z-scores'!$C$2:$SK$20,5,FALSE)&lt;-3),"",'Total-corrected counts'!F209),"")</f>
        <v/>
      </c>
      <c r="G209" t="str">
        <f>IFERROR(IF(OR(HLOOKUP($A209,'Z-scores'!$C$2:$SK$20,5,FALSE)&gt;3,HLOOKUP($A209,'Z-scores'!$C$2:$SK$20,5,FALSE)&lt;-3),"",'Total-corrected counts'!G209),"")</f>
        <v/>
      </c>
      <c r="H209" t="str">
        <f>IFERROR(IF(OR(HLOOKUP($A209,'Z-scores'!$C$2:$SK$20,5,FALSE)&gt;3,HLOOKUP($A209,'Z-scores'!$C$2:$SK$20,5,FALSE)&lt;-3),"",'Total-corrected counts'!H209),"")</f>
        <v/>
      </c>
      <c r="I209" t="str">
        <f>IFERROR(IF(OR(HLOOKUP($A209,'Z-scores'!$C$2:$SK$20,5,FALSE)&gt;3,HLOOKUP($A209,'Z-scores'!$C$2:$SK$20,5,FALSE)&lt;-3),"",'Total-corrected counts'!I209),"")</f>
        <v/>
      </c>
      <c r="J209" t="str">
        <f>IFERROR(IF(OR(HLOOKUP($A209,'Z-scores'!$C$2:$SK$20,5,FALSE)&gt;3,HLOOKUP($A209,'Z-scores'!$C$2:$SK$20,5,FALSE)&lt;-3),"",'Total-corrected counts'!J209),"")</f>
        <v/>
      </c>
      <c r="K209" t="str">
        <f>IFERROR(IF(OR(HLOOKUP($A209,'Z-scores'!$C$2:$SK$20,5,FALSE)&gt;3,HLOOKUP($A209,'Z-scores'!$C$2:$SK$20,5,FALSE)&lt;-3),"",'Total-corrected counts'!K209),"")</f>
        <v/>
      </c>
      <c r="L209" t="str">
        <f>IFERROR(IF(OR(HLOOKUP($A209,'Z-scores'!$C$2:$SK$20,5,FALSE)&gt;3,HLOOKUP($A209,'Z-scores'!$C$2:$SK$20,5,FALSE)&lt;-3),"",'Total-corrected counts'!L209),"")</f>
        <v/>
      </c>
      <c r="M209" t="str">
        <f>IFERROR(IF(OR(HLOOKUP($A209,'Z-scores'!$C$2:$SK$20,5,FALSE)&gt;3,HLOOKUP($A209,'Z-scores'!$C$2:$SK$20,5,FALSE)&lt;-3),"",'Total-corrected counts'!M209),"")</f>
        <v/>
      </c>
      <c r="N209" t="str">
        <f>IFERROR(IF(OR(HLOOKUP($A209,'Z-scores'!$C$2:$SK$20,5,FALSE)&gt;3,HLOOKUP($A209,'Z-scores'!$C$2:$SK$20,5,FALSE)&lt;-3),"",'Total-corrected counts'!N209),"")</f>
        <v/>
      </c>
      <c r="O209" t="str">
        <f>IFERROR(IF(OR(HLOOKUP($A209,'Z-scores'!$C$2:$SK$20,5,FALSE)&gt;3,HLOOKUP($A209,'Z-scores'!$C$2:$SK$20,5,FALSE)&lt;-3),"",'Total-corrected counts'!O209),"")</f>
        <v/>
      </c>
      <c r="P209" t="str">
        <f>IFERROR(IF(OR(HLOOKUP($A209,'Z-scores'!$C$2:$SK$20,5,FALSE)&gt;3,HLOOKUP($A209,'Z-scores'!$C$2:$SK$20,5,FALSE)&lt;-3),"",'Total-corrected counts'!P209),"")</f>
        <v/>
      </c>
      <c r="Q209" t="str">
        <f>IFERROR(IF(OR(HLOOKUP($A209,'Z-scores'!$C$2:$SK$20,5,FALSE)&gt;3,HLOOKUP($A209,'Z-scores'!$C$2:$SK$20,5,FALSE)&lt;-3),"",'Total-corrected counts'!Q209),"")</f>
        <v/>
      </c>
      <c r="R209" t="str">
        <f>IFERROR(IF(OR(HLOOKUP($A209,'Z-scores'!$C$2:$SK$20,5,FALSE)&gt;3,HLOOKUP($A209,'Z-scores'!$C$2:$SK$20,5,FALSE)&lt;-3),"",'Total-corrected counts'!R209),"")</f>
        <v/>
      </c>
      <c r="S209" t="str">
        <f>IFERROR(IF(OR(HLOOKUP($A209,'Z-scores'!$C$2:$SK$20,5,FALSE)&gt;3,HLOOKUP($A209,'Z-scores'!$C$2:$SK$20,5,FALSE)&lt;-3),"",'Total-corrected counts'!S209),"")</f>
        <v/>
      </c>
      <c r="T209" t="str">
        <f>IFERROR(IF(OR(HLOOKUP($A209,'Z-scores'!$C$2:$SK$20,5,FALSE)&gt;3,HLOOKUP($A209,'Z-scores'!$C$2:$SK$20,5,FALSE)&lt;-3),"",'Total-corrected counts'!T209),"")</f>
        <v/>
      </c>
      <c r="U209">
        <f t="shared" si="12"/>
        <v>0</v>
      </c>
      <c r="V209">
        <f>SUMIFS(Tabel132[Cluster],Tabel132[ID],'Total-corrected counts Z&lt;3'!A209)</f>
        <v>0</v>
      </c>
      <c r="W209" t="str">
        <f t="shared" si="13"/>
        <v/>
      </c>
      <c r="X209" t="str">
        <f t="shared" si="14"/>
        <v/>
      </c>
      <c r="Y209" t="str">
        <f t="shared" si="15"/>
        <v/>
      </c>
    </row>
    <row r="210" spans="1:25" x14ac:dyDescent="0.25">
      <c r="A210">
        <v>214</v>
      </c>
      <c r="B210" t="s">
        <v>90</v>
      </c>
      <c r="C210">
        <v>82700</v>
      </c>
      <c r="D210">
        <v>323</v>
      </c>
      <c r="E210">
        <f>IFERROR(IF(OR(HLOOKUP($A210,'Z-scores'!$C$2:$SK$20,5,FALSE)&gt;3,HLOOKUP($A210,'Z-scores'!$C$2:$SK$20,5,FALSE)&lt;-3),"",'Total-corrected counts'!E210),"")</f>
        <v>14.817970814889311</v>
      </c>
      <c r="F210">
        <f>IFERROR(IF(OR(HLOOKUP($A210,'Z-scores'!$C$2:$SK$20,5,FALSE)&gt;3,HLOOKUP($A210,'Z-scores'!$C$2:$SK$20,5,FALSE)&lt;-3),"",'Total-corrected counts'!F210),"")</f>
        <v>36.52283704298646</v>
      </c>
      <c r="G210">
        <f>IFERROR(IF(OR(HLOOKUP($A210,'Z-scores'!$C$2:$SK$20,5,FALSE)&gt;3,HLOOKUP($A210,'Z-scores'!$C$2:$SK$20,5,FALSE)&lt;-3),"",'Total-corrected counts'!G210),"")</f>
        <v>43.524378759785797</v>
      </c>
      <c r="H210">
        <f>IFERROR(IF(OR(HLOOKUP($A210,'Z-scores'!$C$2:$SK$20,5,FALSE)&gt;3,HLOOKUP($A210,'Z-scores'!$C$2:$SK$20,5,FALSE)&lt;-3),"",'Total-corrected counts'!H210),"")</f>
        <v>15.700016888224082</v>
      </c>
      <c r="I210">
        <f>IFERROR(IF(OR(HLOOKUP($A210,'Z-scores'!$C$2:$SK$20,5,FALSE)&gt;3,HLOOKUP($A210,'Z-scores'!$C$2:$SK$20,5,FALSE)&lt;-3),"",'Total-corrected counts'!I210),"")</f>
        <v>39.245235451716937</v>
      </c>
      <c r="J210">
        <f>IFERROR(IF(OR(HLOOKUP($A210,'Z-scores'!$C$2:$SK$20,5,FALSE)&gt;3,HLOOKUP($A210,'Z-scores'!$C$2:$SK$20,5,FALSE)&lt;-3),"",'Total-corrected counts'!J210),"")</f>
        <v>5.4417907981652363</v>
      </c>
      <c r="K210">
        <f>IFERROR(IF(OR(HLOOKUP($A210,'Z-scores'!$C$2:$SK$20,5,FALSE)&gt;3,HLOOKUP($A210,'Z-scores'!$C$2:$SK$20,5,FALSE)&lt;-3),"",'Total-corrected counts'!K210),"")</f>
        <v>27.340622993217625</v>
      </c>
      <c r="L210">
        <f>IFERROR(IF(OR(HLOOKUP($A210,'Z-scores'!$C$2:$SK$20,5,FALSE)&gt;3,HLOOKUP($A210,'Z-scores'!$C$2:$SK$20,5,FALSE)&lt;-3),"",'Total-corrected counts'!L210),"")</f>
        <v>30.966829878479782</v>
      </c>
      <c r="M210">
        <f>IFERROR(IF(OR(HLOOKUP($A210,'Z-scores'!$C$2:$SK$20,5,FALSE)&gt;3,HLOOKUP($A210,'Z-scores'!$C$2:$SK$20,5,FALSE)&lt;-3),"",'Total-corrected counts'!M210),"")</f>
        <v>13.281582332597079</v>
      </c>
      <c r="N210">
        <f>IFERROR(IF(OR(HLOOKUP($A210,'Z-scores'!$C$2:$SK$20,5,FALSE)&gt;3,HLOOKUP($A210,'Z-scores'!$C$2:$SK$20,5,FALSE)&lt;-3),"",'Total-corrected counts'!N210),"")</f>
        <v>40.272381472039037</v>
      </c>
      <c r="O210">
        <f>IFERROR(IF(OR(HLOOKUP($A210,'Z-scores'!$C$2:$SK$20,5,FALSE)&gt;3,HLOOKUP($A210,'Z-scores'!$C$2:$SK$20,5,FALSE)&lt;-3),"",'Total-corrected counts'!O210),"")</f>
        <v>28.935568954190288</v>
      </c>
      <c r="P210">
        <f>IFERROR(IF(OR(HLOOKUP($A210,'Z-scores'!$C$2:$SK$20,5,FALSE)&gt;3,HLOOKUP($A210,'Z-scores'!$C$2:$SK$20,5,FALSE)&lt;-3),"",'Total-corrected counts'!P210),"")</f>
        <v>46.06721723054261</v>
      </c>
      <c r="Q210">
        <f>IFERROR(IF(OR(HLOOKUP($A210,'Z-scores'!$C$2:$SK$20,5,FALSE)&gt;3,HLOOKUP($A210,'Z-scores'!$C$2:$SK$20,5,FALSE)&lt;-3),"",'Total-corrected counts'!Q210),"")</f>
        <v>37.671108664404677</v>
      </c>
      <c r="R210">
        <f>IFERROR(IF(OR(HLOOKUP($A210,'Z-scores'!$C$2:$SK$20,5,FALSE)&gt;3,HLOOKUP($A210,'Z-scores'!$C$2:$SK$20,5,FALSE)&lt;-3),"",'Total-corrected counts'!R210),"")</f>
        <v>37.746100725084624</v>
      </c>
      <c r="S210">
        <f>IFERROR(IF(OR(HLOOKUP($A210,'Z-scores'!$C$2:$SK$20,5,FALSE)&gt;3,HLOOKUP($A210,'Z-scores'!$C$2:$SK$20,5,FALSE)&lt;-3),"",'Total-corrected counts'!S210),"")</f>
        <v>39.559618275445231</v>
      </c>
      <c r="T210">
        <f>IFERROR(IF(OR(HLOOKUP($A210,'Z-scores'!$C$2:$SK$20,5,FALSE)&gt;3,HLOOKUP($A210,'Z-scores'!$C$2:$SK$20,5,FALSE)&lt;-3),"",'Total-corrected counts'!T210),"")</f>
        <v>8.2389472168126403</v>
      </c>
      <c r="U210">
        <f t="shared" si="12"/>
        <v>1</v>
      </c>
      <c r="V210">
        <f>SUMIFS(Tabel132[Cluster],Tabel132[ID],'Total-corrected counts Z&lt;3'!A210)</f>
        <v>91</v>
      </c>
      <c r="W210">
        <f t="shared" si="13"/>
        <v>0.37687770807922338</v>
      </c>
      <c r="X210">
        <f t="shared" si="14"/>
        <v>26.711364643210139</v>
      </c>
      <c r="Y210">
        <f t="shared" si="15"/>
        <v>33.036426844413349</v>
      </c>
    </row>
    <row r="211" spans="1:25" x14ac:dyDescent="0.25">
      <c r="A211">
        <v>215</v>
      </c>
      <c r="B211" t="s">
        <v>91</v>
      </c>
      <c r="C211">
        <v>82000</v>
      </c>
      <c r="D211">
        <v>1100</v>
      </c>
      <c r="E211">
        <f>IFERROR(IF(OR(HLOOKUP($A211,'Z-scores'!$C$2:$SK$20,5,FALSE)&gt;3,HLOOKUP($A211,'Z-scores'!$C$2:$SK$20,5,FALSE)&lt;-3),"",'Total-corrected counts'!E211),"")</f>
        <v>42.749672404439941</v>
      </c>
      <c r="F211">
        <f>IFERROR(IF(OR(HLOOKUP($A211,'Z-scores'!$C$2:$SK$20,5,FALSE)&gt;3,HLOOKUP($A211,'Z-scores'!$C$2:$SK$20,5,FALSE)&lt;-3),"",'Total-corrected counts'!F211),"")</f>
        <v>49.521850666689332</v>
      </c>
      <c r="G211">
        <f>IFERROR(IF(OR(HLOOKUP($A211,'Z-scores'!$C$2:$SK$20,5,FALSE)&gt;3,HLOOKUP($A211,'Z-scores'!$C$2:$SK$20,5,FALSE)&lt;-3),"",'Total-corrected counts'!G211),"")</f>
        <v>47.337782800605581</v>
      </c>
      <c r="H211">
        <f>IFERROR(IF(OR(HLOOKUP($A211,'Z-scores'!$C$2:$SK$20,5,FALSE)&gt;3,HLOOKUP($A211,'Z-scores'!$C$2:$SK$20,5,FALSE)&lt;-3),"",'Total-corrected counts'!H211),"")</f>
        <v>35.507491133682358</v>
      </c>
      <c r="I211">
        <f>IFERROR(IF(OR(HLOOKUP($A211,'Z-scores'!$C$2:$SK$20,5,FALSE)&gt;3,HLOOKUP($A211,'Z-scores'!$C$2:$SK$20,5,FALSE)&lt;-3),"",'Total-corrected counts'!I211),"")</f>
        <v>62.942064601011467</v>
      </c>
      <c r="J211">
        <f>IFERROR(IF(OR(HLOOKUP($A211,'Z-scores'!$C$2:$SK$20,5,FALSE)&gt;3,HLOOKUP($A211,'Z-scores'!$C$2:$SK$20,5,FALSE)&lt;-3),"",'Total-corrected counts'!J211),"")</f>
        <v>49.910021874921426</v>
      </c>
      <c r="K211">
        <f>IFERROR(IF(OR(HLOOKUP($A211,'Z-scores'!$C$2:$SK$20,5,FALSE)&gt;3,HLOOKUP($A211,'Z-scores'!$C$2:$SK$20,5,FALSE)&lt;-3),"",'Total-corrected counts'!K211),"")</f>
        <v>46.130703660371054</v>
      </c>
      <c r="L211">
        <f>IFERROR(IF(OR(HLOOKUP($A211,'Z-scores'!$C$2:$SK$20,5,FALSE)&gt;3,HLOOKUP($A211,'Z-scores'!$C$2:$SK$20,5,FALSE)&lt;-3),"",'Total-corrected counts'!L211),"")</f>
        <v>60.39379767976024</v>
      </c>
      <c r="M211">
        <f>IFERROR(IF(OR(HLOOKUP($A211,'Z-scores'!$C$2:$SK$20,5,FALSE)&gt;3,HLOOKUP($A211,'Z-scores'!$C$2:$SK$20,5,FALSE)&lt;-3),"",'Total-corrected counts'!M211),"")</f>
        <v>41.455927396289852</v>
      </c>
      <c r="N211">
        <f>IFERROR(IF(OR(HLOOKUP($A211,'Z-scores'!$C$2:$SK$20,5,FALSE)&gt;3,HLOOKUP($A211,'Z-scores'!$C$2:$SK$20,5,FALSE)&lt;-3),"",'Total-corrected counts'!N211),"")</f>
        <v>83.594394322825053</v>
      </c>
      <c r="O211">
        <f>IFERROR(IF(OR(HLOOKUP($A211,'Z-scores'!$C$2:$SK$20,5,FALSE)&gt;3,HLOOKUP($A211,'Z-scores'!$C$2:$SK$20,5,FALSE)&lt;-3),"",'Total-corrected counts'!O211),"")</f>
        <v>44.864500190545918</v>
      </c>
      <c r="P211">
        <f>IFERROR(IF(OR(HLOOKUP($A211,'Z-scores'!$C$2:$SK$20,5,FALSE)&gt;3,HLOOKUP($A211,'Z-scores'!$C$2:$SK$20,5,FALSE)&lt;-3),"",'Total-corrected counts'!P211),"")</f>
        <v>52.755597910876325</v>
      </c>
      <c r="Q211">
        <f>IFERROR(IF(OR(HLOOKUP($A211,'Z-scores'!$C$2:$SK$20,5,FALSE)&gt;3,HLOOKUP($A211,'Z-scores'!$C$2:$SK$20,5,FALSE)&lt;-3),"",'Total-corrected counts'!Q211),"")</f>
        <v>42.555136601243213</v>
      </c>
      <c r="R211">
        <f>IFERROR(IF(OR(HLOOKUP($A211,'Z-scores'!$C$2:$SK$20,5,FALSE)&gt;3,HLOOKUP($A211,'Z-scores'!$C$2:$SK$20,5,FALSE)&lt;-3),"",'Total-corrected counts'!R211),"")</f>
        <v>42.552951103136209</v>
      </c>
      <c r="S211">
        <f>IFERROR(IF(OR(HLOOKUP($A211,'Z-scores'!$C$2:$SK$20,5,FALSE)&gt;3,HLOOKUP($A211,'Z-scores'!$C$2:$SK$20,5,FALSE)&lt;-3),"",'Total-corrected counts'!S211),"")</f>
        <v>51.02494345188385</v>
      </c>
      <c r="T211">
        <f>IFERROR(IF(OR(HLOOKUP($A211,'Z-scores'!$C$2:$SK$20,5,FALSE)&gt;3,HLOOKUP($A211,'Z-scores'!$C$2:$SK$20,5,FALSE)&lt;-3),"",'Total-corrected counts'!T211),"")</f>
        <v>23.979636762769516</v>
      </c>
      <c r="U211">
        <f t="shared" si="12"/>
        <v>1</v>
      </c>
      <c r="V211">
        <f>SUMIFS(Tabel132[Cluster],Tabel132[ID],'Total-corrected counts Z&lt;3'!A211)</f>
        <v>91</v>
      </c>
      <c r="W211">
        <f t="shared" si="13"/>
        <v>0.19076670235041934</v>
      </c>
      <c r="X211">
        <f t="shared" si="14"/>
        <v>51.95437065405963</v>
      </c>
      <c r="Y211">
        <f t="shared" si="15"/>
        <v>42.95546100340917</v>
      </c>
    </row>
    <row r="212" spans="1:25" x14ac:dyDescent="0.25">
      <c r="A212">
        <v>216</v>
      </c>
      <c r="B212" t="s">
        <v>631</v>
      </c>
      <c r="C212">
        <v>35500</v>
      </c>
      <c r="D212">
        <v>655</v>
      </c>
      <c r="E212" t="str">
        <f>IFERROR(IF(OR(HLOOKUP($A212,'Z-scores'!$C$2:$SK$20,5,FALSE)&gt;3,HLOOKUP($A212,'Z-scores'!$C$2:$SK$20,5,FALSE)&lt;-3),"",'Total-corrected counts'!E212),"")</f>
        <v/>
      </c>
      <c r="F212" t="str">
        <f>IFERROR(IF(OR(HLOOKUP($A212,'Z-scores'!$C$2:$SK$20,5,FALSE)&gt;3,HLOOKUP($A212,'Z-scores'!$C$2:$SK$20,5,FALSE)&lt;-3),"",'Total-corrected counts'!F212),"")</f>
        <v/>
      </c>
      <c r="G212" t="str">
        <f>IFERROR(IF(OR(HLOOKUP($A212,'Z-scores'!$C$2:$SK$20,5,FALSE)&gt;3,HLOOKUP($A212,'Z-scores'!$C$2:$SK$20,5,FALSE)&lt;-3),"",'Total-corrected counts'!G212),"")</f>
        <v/>
      </c>
      <c r="H212" t="str">
        <f>IFERROR(IF(OR(HLOOKUP($A212,'Z-scores'!$C$2:$SK$20,5,FALSE)&gt;3,HLOOKUP($A212,'Z-scores'!$C$2:$SK$20,5,FALSE)&lt;-3),"",'Total-corrected counts'!H212),"")</f>
        <v/>
      </c>
      <c r="I212" t="str">
        <f>IFERROR(IF(OR(HLOOKUP($A212,'Z-scores'!$C$2:$SK$20,5,FALSE)&gt;3,HLOOKUP($A212,'Z-scores'!$C$2:$SK$20,5,FALSE)&lt;-3),"",'Total-corrected counts'!I212),"")</f>
        <v/>
      </c>
      <c r="J212" t="str">
        <f>IFERROR(IF(OR(HLOOKUP($A212,'Z-scores'!$C$2:$SK$20,5,FALSE)&gt;3,HLOOKUP($A212,'Z-scores'!$C$2:$SK$20,5,FALSE)&lt;-3),"",'Total-corrected counts'!J212),"")</f>
        <v/>
      </c>
      <c r="K212" t="str">
        <f>IFERROR(IF(OR(HLOOKUP($A212,'Z-scores'!$C$2:$SK$20,5,FALSE)&gt;3,HLOOKUP($A212,'Z-scores'!$C$2:$SK$20,5,FALSE)&lt;-3),"",'Total-corrected counts'!K212),"")</f>
        <v/>
      </c>
      <c r="L212" t="str">
        <f>IFERROR(IF(OR(HLOOKUP($A212,'Z-scores'!$C$2:$SK$20,5,FALSE)&gt;3,HLOOKUP($A212,'Z-scores'!$C$2:$SK$20,5,FALSE)&lt;-3),"",'Total-corrected counts'!L212),"")</f>
        <v/>
      </c>
      <c r="M212" t="str">
        <f>IFERROR(IF(OR(HLOOKUP($A212,'Z-scores'!$C$2:$SK$20,5,FALSE)&gt;3,HLOOKUP($A212,'Z-scores'!$C$2:$SK$20,5,FALSE)&lt;-3),"",'Total-corrected counts'!M212),"")</f>
        <v/>
      </c>
      <c r="N212" t="str">
        <f>IFERROR(IF(OR(HLOOKUP($A212,'Z-scores'!$C$2:$SK$20,5,FALSE)&gt;3,HLOOKUP($A212,'Z-scores'!$C$2:$SK$20,5,FALSE)&lt;-3),"",'Total-corrected counts'!N212),"")</f>
        <v/>
      </c>
      <c r="O212" t="str">
        <f>IFERROR(IF(OR(HLOOKUP($A212,'Z-scores'!$C$2:$SK$20,5,FALSE)&gt;3,HLOOKUP($A212,'Z-scores'!$C$2:$SK$20,5,FALSE)&lt;-3),"",'Total-corrected counts'!O212),"")</f>
        <v/>
      </c>
      <c r="P212" t="str">
        <f>IFERROR(IF(OR(HLOOKUP($A212,'Z-scores'!$C$2:$SK$20,5,FALSE)&gt;3,HLOOKUP($A212,'Z-scores'!$C$2:$SK$20,5,FALSE)&lt;-3),"",'Total-corrected counts'!P212),"")</f>
        <v/>
      </c>
      <c r="Q212" t="str">
        <f>IFERROR(IF(OR(HLOOKUP($A212,'Z-scores'!$C$2:$SK$20,5,FALSE)&gt;3,HLOOKUP($A212,'Z-scores'!$C$2:$SK$20,5,FALSE)&lt;-3),"",'Total-corrected counts'!Q212),"")</f>
        <v/>
      </c>
      <c r="R212" t="str">
        <f>IFERROR(IF(OR(HLOOKUP($A212,'Z-scores'!$C$2:$SK$20,5,FALSE)&gt;3,HLOOKUP($A212,'Z-scores'!$C$2:$SK$20,5,FALSE)&lt;-3),"",'Total-corrected counts'!R212),"")</f>
        <v/>
      </c>
      <c r="S212" t="str">
        <f>IFERROR(IF(OR(HLOOKUP($A212,'Z-scores'!$C$2:$SK$20,5,FALSE)&gt;3,HLOOKUP($A212,'Z-scores'!$C$2:$SK$20,5,FALSE)&lt;-3),"",'Total-corrected counts'!S212),"")</f>
        <v/>
      </c>
      <c r="T212" t="str">
        <f>IFERROR(IF(OR(HLOOKUP($A212,'Z-scores'!$C$2:$SK$20,5,FALSE)&gt;3,HLOOKUP($A212,'Z-scores'!$C$2:$SK$20,5,FALSE)&lt;-3),"",'Total-corrected counts'!T212),"")</f>
        <v/>
      </c>
      <c r="U212">
        <f t="shared" si="12"/>
        <v>0</v>
      </c>
      <c r="V212">
        <f>SUMIFS(Tabel132[Cluster],Tabel132[ID],'Total-corrected counts Z&lt;3'!A212)</f>
        <v>45</v>
      </c>
      <c r="W212" t="str">
        <f t="shared" si="13"/>
        <v/>
      </c>
      <c r="X212" t="str">
        <f t="shared" si="14"/>
        <v/>
      </c>
      <c r="Y212" t="str">
        <f t="shared" si="15"/>
        <v/>
      </c>
    </row>
    <row r="213" spans="1:25" x14ac:dyDescent="0.25">
      <c r="A213">
        <v>217</v>
      </c>
      <c r="B213" t="s">
        <v>632</v>
      </c>
      <c r="C213">
        <v>96300</v>
      </c>
      <c r="D213">
        <v>701</v>
      </c>
      <c r="E213">
        <f>IFERROR(IF(OR(HLOOKUP($A213,'Z-scores'!$C$2:$SK$20,5,FALSE)&gt;3,HLOOKUP($A213,'Z-scores'!$C$2:$SK$20,5,FALSE)&lt;-3),"",'Total-corrected counts'!E213),"")</f>
        <v>0</v>
      </c>
      <c r="F213">
        <f>IFERROR(IF(OR(HLOOKUP($A213,'Z-scores'!$C$2:$SK$20,5,FALSE)&gt;3,HLOOKUP($A213,'Z-scores'!$C$2:$SK$20,5,FALSE)&lt;-3),"",'Total-corrected counts'!F213),"")</f>
        <v>0</v>
      </c>
      <c r="G213">
        <f>IFERROR(IF(OR(HLOOKUP($A213,'Z-scores'!$C$2:$SK$20,5,FALSE)&gt;3,HLOOKUP($A213,'Z-scores'!$C$2:$SK$20,5,FALSE)&lt;-3),"",'Total-corrected counts'!G213),"")</f>
        <v>0</v>
      </c>
      <c r="H213">
        <f>IFERROR(IF(OR(HLOOKUP($A213,'Z-scores'!$C$2:$SK$20,5,FALSE)&gt;3,HLOOKUP($A213,'Z-scores'!$C$2:$SK$20,5,FALSE)&lt;-3),"",'Total-corrected counts'!H213),"")</f>
        <v>0</v>
      </c>
      <c r="I213">
        <f>IFERROR(IF(OR(HLOOKUP($A213,'Z-scores'!$C$2:$SK$20,5,FALSE)&gt;3,HLOOKUP($A213,'Z-scores'!$C$2:$SK$20,5,FALSE)&lt;-3),"",'Total-corrected counts'!I213),"")</f>
        <v>0</v>
      </c>
      <c r="J213">
        <f>IFERROR(IF(OR(HLOOKUP($A213,'Z-scores'!$C$2:$SK$20,5,FALSE)&gt;3,HLOOKUP($A213,'Z-scores'!$C$2:$SK$20,5,FALSE)&lt;-3),"",'Total-corrected counts'!J213),"")</f>
        <v>3.2147873032065259</v>
      </c>
      <c r="K213">
        <f>IFERROR(IF(OR(HLOOKUP($A213,'Z-scores'!$C$2:$SK$20,5,FALSE)&gt;3,HLOOKUP($A213,'Z-scores'!$C$2:$SK$20,5,FALSE)&lt;-3),"",'Total-corrected counts'!K213),"")</f>
        <v>0</v>
      </c>
      <c r="L213">
        <f>IFERROR(IF(OR(HLOOKUP($A213,'Z-scores'!$C$2:$SK$20,5,FALSE)&gt;3,HLOOKUP($A213,'Z-scores'!$C$2:$SK$20,5,FALSE)&lt;-3),"",'Total-corrected counts'!L213),"")</f>
        <v>5.311506636330706</v>
      </c>
      <c r="M213">
        <f>IFERROR(IF(OR(HLOOKUP($A213,'Z-scores'!$C$2:$SK$20,5,FALSE)&gt;3,HLOOKUP($A213,'Z-scores'!$C$2:$SK$20,5,FALSE)&lt;-3),"",'Total-corrected counts'!M213),"")</f>
        <v>0</v>
      </c>
      <c r="N213">
        <f>IFERROR(IF(OR(HLOOKUP($A213,'Z-scores'!$C$2:$SK$20,5,FALSE)&gt;3,HLOOKUP($A213,'Z-scores'!$C$2:$SK$20,5,FALSE)&lt;-3),"",'Total-corrected counts'!N213),"")</f>
        <v>0</v>
      </c>
      <c r="O213">
        <f>IFERROR(IF(OR(HLOOKUP($A213,'Z-scores'!$C$2:$SK$20,5,FALSE)&gt;3,HLOOKUP($A213,'Z-scores'!$C$2:$SK$20,5,FALSE)&lt;-3),"",'Total-corrected counts'!O213),"")</f>
        <v>0</v>
      </c>
      <c r="P213">
        <f>IFERROR(IF(OR(HLOOKUP($A213,'Z-scores'!$C$2:$SK$20,5,FALSE)&gt;3,HLOOKUP($A213,'Z-scores'!$C$2:$SK$20,5,FALSE)&lt;-3),"",'Total-corrected counts'!P213),"")</f>
        <v>0</v>
      </c>
      <c r="Q213">
        <f>IFERROR(IF(OR(HLOOKUP($A213,'Z-scores'!$C$2:$SK$20,5,FALSE)&gt;3,HLOOKUP($A213,'Z-scores'!$C$2:$SK$20,5,FALSE)&lt;-3),"",'Total-corrected counts'!Q213),"")</f>
        <v>0</v>
      </c>
      <c r="R213">
        <f>IFERROR(IF(OR(HLOOKUP($A213,'Z-scores'!$C$2:$SK$20,5,FALSE)&gt;3,HLOOKUP($A213,'Z-scores'!$C$2:$SK$20,5,FALSE)&lt;-3),"",'Total-corrected counts'!R213),"")</f>
        <v>0</v>
      </c>
      <c r="S213">
        <f>IFERROR(IF(OR(HLOOKUP($A213,'Z-scores'!$C$2:$SK$20,5,FALSE)&gt;3,HLOOKUP($A213,'Z-scores'!$C$2:$SK$20,5,FALSE)&lt;-3),"",'Total-corrected counts'!S213),"")</f>
        <v>0</v>
      </c>
      <c r="T213">
        <f>IFERROR(IF(OR(HLOOKUP($A213,'Z-scores'!$C$2:$SK$20,5,FALSE)&gt;3,HLOOKUP($A213,'Z-scores'!$C$2:$SK$20,5,FALSE)&lt;-3),"",'Total-corrected counts'!T213),"")</f>
        <v>0</v>
      </c>
      <c r="U213">
        <f t="shared" si="12"/>
        <v>1</v>
      </c>
      <c r="V213">
        <f>SUMIFS(Tabel132[Cluster],Tabel132[ID],'Total-corrected counts Z&lt;3'!A213)</f>
        <v>96</v>
      </c>
      <c r="W213">
        <f t="shared" si="13"/>
        <v>0.28793376951769972</v>
      </c>
      <c r="X213">
        <f t="shared" si="14"/>
        <v>0.85262939395372328</v>
      </c>
      <c r="Y213">
        <f t="shared" si="15"/>
        <v>0</v>
      </c>
    </row>
    <row r="214" spans="1:25" x14ac:dyDescent="0.25">
      <c r="A214">
        <v>218</v>
      </c>
      <c r="B214" t="s">
        <v>92</v>
      </c>
      <c r="C214">
        <v>65800</v>
      </c>
      <c r="D214">
        <v>138</v>
      </c>
      <c r="E214">
        <f>IFERROR(IF(OR(HLOOKUP($A214,'Z-scores'!$C$2:$SK$20,5,FALSE)&gt;3,HLOOKUP($A214,'Z-scores'!$C$2:$SK$20,5,FALSE)&lt;-3),"",'Total-corrected counts'!E214),"")</f>
        <v>35.040958734106354</v>
      </c>
      <c r="F214">
        <f>IFERROR(IF(OR(HLOOKUP($A214,'Z-scores'!$C$2:$SK$20,5,FALSE)&gt;3,HLOOKUP($A214,'Z-scores'!$C$2:$SK$20,5,FALSE)&lt;-3),"",'Total-corrected counts'!F214),"")</f>
        <v>28.283360554297207</v>
      </c>
      <c r="G214">
        <f>IFERROR(IF(OR(HLOOKUP($A214,'Z-scores'!$C$2:$SK$20,5,FALSE)&gt;3,HLOOKUP($A214,'Z-scores'!$C$2:$SK$20,5,FALSE)&lt;-3),"",'Total-corrected counts'!G214),"")</f>
        <v>51.567735527288654</v>
      </c>
      <c r="H214">
        <f>IFERROR(IF(OR(HLOOKUP($A214,'Z-scores'!$C$2:$SK$20,5,FALSE)&gt;3,HLOOKUP($A214,'Z-scores'!$C$2:$SK$20,5,FALSE)&lt;-3),"",'Total-corrected counts'!H214),"")</f>
        <v>21.092185577456632</v>
      </c>
      <c r="I214">
        <f>IFERROR(IF(OR(HLOOKUP($A214,'Z-scores'!$C$2:$SK$20,5,FALSE)&gt;3,HLOOKUP($A214,'Z-scores'!$C$2:$SK$20,5,FALSE)&lt;-3),"",'Total-corrected counts'!I214),"")</f>
        <v>31.378180797071071</v>
      </c>
      <c r="J214">
        <f>IFERROR(IF(OR(HLOOKUP($A214,'Z-scores'!$C$2:$SK$20,5,FALSE)&gt;3,HLOOKUP($A214,'Z-scores'!$C$2:$SK$20,5,FALSE)&lt;-3),"",'Total-corrected counts'!J214),"")</f>
        <v>53.72346603161148</v>
      </c>
      <c r="K214">
        <f>IFERROR(IF(OR(HLOOKUP($A214,'Z-scores'!$C$2:$SK$20,5,FALSE)&gt;3,HLOOKUP($A214,'Z-scores'!$C$2:$SK$20,5,FALSE)&lt;-3),"",'Total-corrected counts'!K214),"")</f>
        <v>24.912691221619152</v>
      </c>
      <c r="L214">
        <f>IFERROR(IF(OR(HLOOKUP($A214,'Z-scores'!$C$2:$SK$20,5,FALSE)&gt;3,HLOOKUP($A214,'Z-scores'!$C$2:$SK$20,5,FALSE)&lt;-3),"",'Total-corrected counts'!L214),"")</f>
        <v>30.654787343012078</v>
      </c>
      <c r="M214">
        <f>IFERROR(IF(OR(HLOOKUP($A214,'Z-scores'!$C$2:$SK$20,5,FALSE)&gt;3,HLOOKUP($A214,'Z-scores'!$C$2:$SK$20,5,FALSE)&lt;-3),"",'Total-corrected counts'!M214),"")</f>
        <v>19.180719029745461</v>
      </c>
      <c r="N214">
        <f>IFERROR(IF(OR(HLOOKUP($A214,'Z-scores'!$C$2:$SK$20,5,FALSE)&gt;3,HLOOKUP($A214,'Z-scores'!$C$2:$SK$20,5,FALSE)&lt;-3),"",'Total-corrected counts'!N214),"")</f>
        <v>33.099084013032666</v>
      </c>
      <c r="O214">
        <f>IFERROR(IF(OR(HLOOKUP($A214,'Z-scores'!$C$2:$SK$20,5,FALSE)&gt;3,HLOOKUP($A214,'Z-scores'!$C$2:$SK$20,5,FALSE)&lt;-3),"",'Total-corrected counts'!O214),"")</f>
        <v>28.970937105700372</v>
      </c>
      <c r="P214">
        <f>IFERROR(IF(OR(HLOOKUP($A214,'Z-scores'!$C$2:$SK$20,5,FALSE)&gt;3,HLOOKUP($A214,'Z-scores'!$C$2:$SK$20,5,FALSE)&lt;-3),"",'Total-corrected counts'!P214),"")</f>
        <v>42.941991734077149</v>
      </c>
      <c r="Q214">
        <f>IFERROR(IF(OR(HLOOKUP($A214,'Z-scores'!$C$2:$SK$20,5,FALSE)&gt;3,HLOOKUP($A214,'Z-scores'!$C$2:$SK$20,5,FALSE)&lt;-3),"",'Total-corrected counts'!Q214),"")</f>
        <v>21.210493654490051</v>
      </c>
      <c r="R214">
        <f>IFERROR(IF(OR(HLOOKUP($A214,'Z-scores'!$C$2:$SK$20,5,FALSE)&gt;3,HLOOKUP($A214,'Z-scores'!$C$2:$SK$20,5,FALSE)&lt;-3),"",'Total-corrected counts'!R214),"")</f>
        <v>33.997168272117037</v>
      </c>
      <c r="S214">
        <f>IFERROR(IF(OR(HLOOKUP($A214,'Z-scores'!$C$2:$SK$20,5,FALSE)&gt;3,HLOOKUP($A214,'Z-scores'!$C$2:$SK$20,5,FALSE)&lt;-3),"",'Total-corrected counts'!S214),"")</f>
        <v>17.002652594985264</v>
      </c>
      <c r="T214">
        <f>IFERROR(IF(OR(HLOOKUP($A214,'Z-scores'!$C$2:$SK$20,5,FALSE)&gt;3,HLOOKUP($A214,'Z-scores'!$C$2:$SK$20,5,FALSE)&lt;-3),"",'Total-corrected counts'!T214),"")</f>
        <v>11.720192519691221</v>
      </c>
      <c r="U214">
        <f t="shared" si="12"/>
        <v>1</v>
      </c>
      <c r="V214">
        <f>SUMIFS(Tabel132[Cluster],Tabel132[ID],'Total-corrected counts Z&lt;3'!A214)</f>
        <v>78</v>
      </c>
      <c r="W214">
        <f t="shared" si="13"/>
        <v>0.26623420813042764</v>
      </c>
      <c r="X214">
        <f t="shared" si="14"/>
        <v>32.893316882924083</v>
      </c>
      <c r="Y214">
        <f t="shared" si="15"/>
        <v>25.973905980176848</v>
      </c>
    </row>
    <row r="215" spans="1:25" x14ac:dyDescent="0.25">
      <c r="A215">
        <v>219</v>
      </c>
      <c r="B215" t="s">
        <v>633</v>
      </c>
      <c r="C215">
        <v>1100</v>
      </c>
      <c r="D215">
        <v>500</v>
      </c>
      <c r="E215" t="str">
        <f>IFERROR(IF(OR(HLOOKUP($A215,'Z-scores'!$C$2:$SK$20,5,FALSE)&gt;3,HLOOKUP($A215,'Z-scores'!$C$2:$SK$20,5,FALSE)&lt;-3),"",'Total-corrected counts'!E215),"")</f>
        <v/>
      </c>
      <c r="F215" t="str">
        <f>IFERROR(IF(OR(HLOOKUP($A215,'Z-scores'!$C$2:$SK$20,5,FALSE)&gt;3,HLOOKUP($A215,'Z-scores'!$C$2:$SK$20,5,FALSE)&lt;-3),"",'Total-corrected counts'!F215),"")</f>
        <v/>
      </c>
      <c r="G215" t="str">
        <f>IFERROR(IF(OR(HLOOKUP($A215,'Z-scores'!$C$2:$SK$20,5,FALSE)&gt;3,HLOOKUP($A215,'Z-scores'!$C$2:$SK$20,5,FALSE)&lt;-3),"",'Total-corrected counts'!G215),"")</f>
        <v/>
      </c>
      <c r="H215" t="str">
        <f>IFERROR(IF(OR(HLOOKUP($A215,'Z-scores'!$C$2:$SK$20,5,FALSE)&gt;3,HLOOKUP($A215,'Z-scores'!$C$2:$SK$20,5,FALSE)&lt;-3),"",'Total-corrected counts'!H215),"")</f>
        <v/>
      </c>
      <c r="I215" t="str">
        <f>IFERROR(IF(OR(HLOOKUP($A215,'Z-scores'!$C$2:$SK$20,5,FALSE)&gt;3,HLOOKUP($A215,'Z-scores'!$C$2:$SK$20,5,FALSE)&lt;-3),"",'Total-corrected counts'!I215),"")</f>
        <v/>
      </c>
      <c r="J215" t="str">
        <f>IFERROR(IF(OR(HLOOKUP($A215,'Z-scores'!$C$2:$SK$20,5,FALSE)&gt;3,HLOOKUP($A215,'Z-scores'!$C$2:$SK$20,5,FALSE)&lt;-3),"",'Total-corrected counts'!J215),"")</f>
        <v/>
      </c>
      <c r="K215" t="str">
        <f>IFERROR(IF(OR(HLOOKUP($A215,'Z-scores'!$C$2:$SK$20,5,FALSE)&gt;3,HLOOKUP($A215,'Z-scores'!$C$2:$SK$20,5,FALSE)&lt;-3),"",'Total-corrected counts'!K215),"")</f>
        <v/>
      </c>
      <c r="L215" t="str">
        <f>IFERROR(IF(OR(HLOOKUP($A215,'Z-scores'!$C$2:$SK$20,5,FALSE)&gt;3,HLOOKUP($A215,'Z-scores'!$C$2:$SK$20,5,FALSE)&lt;-3),"",'Total-corrected counts'!L215),"")</f>
        <v/>
      </c>
      <c r="M215" t="str">
        <f>IFERROR(IF(OR(HLOOKUP($A215,'Z-scores'!$C$2:$SK$20,5,FALSE)&gt;3,HLOOKUP($A215,'Z-scores'!$C$2:$SK$20,5,FALSE)&lt;-3),"",'Total-corrected counts'!M215),"")</f>
        <v/>
      </c>
      <c r="N215" t="str">
        <f>IFERROR(IF(OR(HLOOKUP($A215,'Z-scores'!$C$2:$SK$20,5,FALSE)&gt;3,HLOOKUP($A215,'Z-scores'!$C$2:$SK$20,5,FALSE)&lt;-3),"",'Total-corrected counts'!N215),"")</f>
        <v/>
      </c>
      <c r="O215" t="str">
        <f>IFERROR(IF(OR(HLOOKUP($A215,'Z-scores'!$C$2:$SK$20,5,FALSE)&gt;3,HLOOKUP($A215,'Z-scores'!$C$2:$SK$20,5,FALSE)&lt;-3),"",'Total-corrected counts'!O215),"")</f>
        <v/>
      </c>
      <c r="P215" t="str">
        <f>IFERROR(IF(OR(HLOOKUP($A215,'Z-scores'!$C$2:$SK$20,5,FALSE)&gt;3,HLOOKUP($A215,'Z-scores'!$C$2:$SK$20,5,FALSE)&lt;-3),"",'Total-corrected counts'!P215),"")</f>
        <v/>
      </c>
      <c r="Q215" t="str">
        <f>IFERROR(IF(OR(HLOOKUP($A215,'Z-scores'!$C$2:$SK$20,5,FALSE)&gt;3,HLOOKUP($A215,'Z-scores'!$C$2:$SK$20,5,FALSE)&lt;-3),"",'Total-corrected counts'!Q215),"")</f>
        <v/>
      </c>
      <c r="R215" t="str">
        <f>IFERROR(IF(OR(HLOOKUP($A215,'Z-scores'!$C$2:$SK$20,5,FALSE)&gt;3,HLOOKUP($A215,'Z-scores'!$C$2:$SK$20,5,FALSE)&lt;-3),"",'Total-corrected counts'!R215),"")</f>
        <v/>
      </c>
      <c r="S215" t="str">
        <f>IFERROR(IF(OR(HLOOKUP($A215,'Z-scores'!$C$2:$SK$20,5,FALSE)&gt;3,HLOOKUP($A215,'Z-scores'!$C$2:$SK$20,5,FALSE)&lt;-3),"",'Total-corrected counts'!S215),"")</f>
        <v/>
      </c>
      <c r="T215" t="str">
        <f>IFERROR(IF(OR(HLOOKUP($A215,'Z-scores'!$C$2:$SK$20,5,FALSE)&gt;3,HLOOKUP($A215,'Z-scores'!$C$2:$SK$20,5,FALSE)&lt;-3),"",'Total-corrected counts'!T215),"")</f>
        <v/>
      </c>
      <c r="U215">
        <f t="shared" si="12"/>
        <v>0</v>
      </c>
      <c r="V215">
        <f>SUMIFS(Tabel132[Cluster],Tabel132[ID],'Total-corrected counts Z&lt;3'!A215)</f>
        <v>2</v>
      </c>
      <c r="W215" t="str">
        <f t="shared" si="13"/>
        <v/>
      </c>
      <c r="X215" t="str">
        <f t="shared" si="14"/>
        <v/>
      </c>
      <c r="Y215" t="str">
        <f t="shared" si="15"/>
        <v/>
      </c>
    </row>
    <row r="216" spans="1:25" x14ac:dyDescent="0.25">
      <c r="A216">
        <v>220</v>
      </c>
      <c r="B216" t="s">
        <v>634</v>
      </c>
      <c r="C216">
        <v>30200</v>
      </c>
      <c r="D216">
        <v>507</v>
      </c>
      <c r="E216" t="str">
        <f>IFERROR(IF(OR(HLOOKUP($A216,'Z-scores'!$C$2:$SK$20,5,FALSE)&gt;3,HLOOKUP($A216,'Z-scores'!$C$2:$SK$20,5,FALSE)&lt;-3),"",'Total-corrected counts'!E216),"")</f>
        <v/>
      </c>
      <c r="F216" t="str">
        <f>IFERROR(IF(OR(HLOOKUP($A216,'Z-scores'!$C$2:$SK$20,5,FALSE)&gt;3,HLOOKUP($A216,'Z-scores'!$C$2:$SK$20,5,FALSE)&lt;-3),"",'Total-corrected counts'!F216),"")</f>
        <v/>
      </c>
      <c r="G216" t="str">
        <f>IFERROR(IF(OR(HLOOKUP($A216,'Z-scores'!$C$2:$SK$20,5,FALSE)&gt;3,HLOOKUP($A216,'Z-scores'!$C$2:$SK$20,5,FALSE)&lt;-3),"",'Total-corrected counts'!G216),"")</f>
        <v/>
      </c>
      <c r="H216" t="str">
        <f>IFERROR(IF(OR(HLOOKUP($A216,'Z-scores'!$C$2:$SK$20,5,FALSE)&gt;3,HLOOKUP($A216,'Z-scores'!$C$2:$SK$20,5,FALSE)&lt;-3),"",'Total-corrected counts'!H216),"")</f>
        <v/>
      </c>
      <c r="I216" t="str">
        <f>IFERROR(IF(OR(HLOOKUP($A216,'Z-scores'!$C$2:$SK$20,5,FALSE)&gt;3,HLOOKUP($A216,'Z-scores'!$C$2:$SK$20,5,FALSE)&lt;-3),"",'Total-corrected counts'!I216),"")</f>
        <v/>
      </c>
      <c r="J216" t="str">
        <f>IFERROR(IF(OR(HLOOKUP($A216,'Z-scores'!$C$2:$SK$20,5,FALSE)&gt;3,HLOOKUP($A216,'Z-scores'!$C$2:$SK$20,5,FALSE)&lt;-3),"",'Total-corrected counts'!J216),"")</f>
        <v/>
      </c>
      <c r="K216" t="str">
        <f>IFERROR(IF(OR(HLOOKUP($A216,'Z-scores'!$C$2:$SK$20,5,FALSE)&gt;3,HLOOKUP($A216,'Z-scores'!$C$2:$SK$20,5,FALSE)&lt;-3),"",'Total-corrected counts'!K216),"")</f>
        <v/>
      </c>
      <c r="L216" t="str">
        <f>IFERROR(IF(OR(HLOOKUP($A216,'Z-scores'!$C$2:$SK$20,5,FALSE)&gt;3,HLOOKUP($A216,'Z-scores'!$C$2:$SK$20,5,FALSE)&lt;-3),"",'Total-corrected counts'!L216),"")</f>
        <v/>
      </c>
      <c r="M216" t="str">
        <f>IFERROR(IF(OR(HLOOKUP($A216,'Z-scores'!$C$2:$SK$20,5,FALSE)&gt;3,HLOOKUP($A216,'Z-scores'!$C$2:$SK$20,5,FALSE)&lt;-3),"",'Total-corrected counts'!M216),"")</f>
        <v/>
      </c>
      <c r="N216" t="str">
        <f>IFERROR(IF(OR(HLOOKUP($A216,'Z-scores'!$C$2:$SK$20,5,FALSE)&gt;3,HLOOKUP($A216,'Z-scores'!$C$2:$SK$20,5,FALSE)&lt;-3),"",'Total-corrected counts'!N216),"")</f>
        <v/>
      </c>
      <c r="O216" t="str">
        <f>IFERROR(IF(OR(HLOOKUP($A216,'Z-scores'!$C$2:$SK$20,5,FALSE)&gt;3,HLOOKUP($A216,'Z-scores'!$C$2:$SK$20,5,FALSE)&lt;-3),"",'Total-corrected counts'!O216),"")</f>
        <v/>
      </c>
      <c r="P216" t="str">
        <f>IFERROR(IF(OR(HLOOKUP($A216,'Z-scores'!$C$2:$SK$20,5,FALSE)&gt;3,HLOOKUP($A216,'Z-scores'!$C$2:$SK$20,5,FALSE)&lt;-3),"",'Total-corrected counts'!P216),"")</f>
        <v/>
      </c>
      <c r="Q216" t="str">
        <f>IFERROR(IF(OR(HLOOKUP($A216,'Z-scores'!$C$2:$SK$20,5,FALSE)&gt;3,HLOOKUP($A216,'Z-scores'!$C$2:$SK$20,5,FALSE)&lt;-3),"",'Total-corrected counts'!Q216),"")</f>
        <v/>
      </c>
      <c r="R216" t="str">
        <f>IFERROR(IF(OR(HLOOKUP($A216,'Z-scores'!$C$2:$SK$20,5,FALSE)&gt;3,HLOOKUP($A216,'Z-scores'!$C$2:$SK$20,5,FALSE)&lt;-3),"",'Total-corrected counts'!R216),"")</f>
        <v/>
      </c>
      <c r="S216" t="str">
        <f>IFERROR(IF(OR(HLOOKUP($A216,'Z-scores'!$C$2:$SK$20,5,FALSE)&gt;3,HLOOKUP($A216,'Z-scores'!$C$2:$SK$20,5,FALSE)&lt;-3),"",'Total-corrected counts'!S216),"")</f>
        <v/>
      </c>
      <c r="T216" t="str">
        <f>IFERROR(IF(OR(HLOOKUP($A216,'Z-scores'!$C$2:$SK$20,5,FALSE)&gt;3,HLOOKUP($A216,'Z-scores'!$C$2:$SK$20,5,FALSE)&lt;-3),"",'Total-corrected counts'!T216),"")</f>
        <v/>
      </c>
      <c r="U216">
        <f t="shared" si="12"/>
        <v>0</v>
      </c>
      <c r="V216">
        <f>SUMIFS(Tabel132[Cluster],Tabel132[ID],'Total-corrected counts Z&lt;3'!A216)</f>
        <v>39</v>
      </c>
      <c r="W216" t="str">
        <f t="shared" si="13"/>
        <v/>
      </c>
      <c r="X216" t="str">
        <f t="shared" si="14"/>
        <v/>
      </c>
      <c r="Y216" t="str">
        <f t="shared" si="15"/>
        <v/>
      </c>
    </row>
    <row r="217" spans="1:25" x14ac:dyDescent="0.25">
      <c r="A217">
        <v>221</v>
      </c>
      <c r="B217" t="s">
        <v>635</v>
      </c>
      <c r="C217">
        <v>109900</v>
      </c>
      <c r="D217">
        <v>863</v>
      </c>
      <c r="E217" t="str">
        <f>IFERROR(IF(OR(HLOOKUP($A217,'Z-scores'!$C$2:$SK$20,5,FALSE)&gt;3,HLOOKUP($A217,'Z-scores'!$C$2:$SK$20,5,FALSE)&lt;-3),"",'Total-corrected counts'!E217),"")</f>
        <v/>
      </c>
      <c r="F217" t="str">
        <f>IFERROR(IF(OR(HLOOKUP($A217,'Z-scores'!$C$2:$SK$20,5,FALSE)&gt;3,HLOOKUP($A217,'Z-scores'!$C$2:$SK$20,5,FALSE)&lt;-3),"",'Total-corrected counts'!F217),"")</f>
        <v/>
      </c>
      <c r="G217" t="str">
        <f>IFERROR(IF(OR(HLOOKUP($A217,'Z-scores'!$C$2:$SK$20,5,FALSE)&gt;3,HLOOKUP($A217,'Z-scores'!$C$2:$SK$20,5,FALSE)&lt;-3),"",'Total-corrected counts'!G217),"")</f>
        <v/>
      </c>
      <c r="H217" t="str">
        <f>IFERROR(IF(OR(HLOOKUP($A217,'Z-scores'!$C$2:$SK$20,5,FALSE)&gt;3,HLOOKUP($A217,'Z-scores'!$C$2:$SK$20,5,FALSE)&lt;-3),"",'Total-corrected counts'!H217),"")</f>
        <v/>
      </c>
      <c r="I217" t="str">
        <f>IFERROR(IF(OR(HLOOKUP($A217,'Z-scores'!$C$2:$SK$20,5,FALSE)&gt;3,HLOOKUP($A217,'Z-scores'!$C$2:$SK$20,5,FALSE)&lt;-3),"",'Total-corrected counts'!I217),"")</f>
        <v/>
      </c>
      <c r="J217" t="str">
        <f>IFERROR(IF(OR(HLOOKUP($A217,'Z-scores'!$C$2:$SK$20,5,FALSE)&gt;3,HLOOKUP($A217,'Z-scores'!$C$2:$SK$20,5,FALSE)&lt;-3),"",'Total-corrected counts'!J217),"")</f>
        <v/>
      </c>
      <c r="K217" t="str">
        <f>IFERROR(IF(OR(HLOOKUP($A217,'Z-scores'!$C$2:$SK$20,5,FALSE)&gt;3,HLOOKUP($A217,'Z-scores'!$C$2:$SK$20,5,FALSE)&lt;-3),"",'Total-corrected counts'!K217),"")</f>
        <v/>
      </c>
      <c r="L217" t="str">
        <f>IFERROR(IF(OR(HLOOKUP($A217,'Z-scores'!$C$2:$SK$20,5,FALSE)&gt;3,HLOOKUP($A217,'Z-scores'!$C$2:$SK$20,5,FALSE)&lt;-3),"",'Total-corrected counts'!L217),"")</f>
        <v/>
      </c>
      <c r="M217" t="str">
        <f>IFERROR(IF(OR(HLOOKUP($A217,'Z-scores'!$C$2:$SK$20,5,FALSE)&gt;3,HLOOKUP($A217,'Z-scores'!$C$2:$SK$20,5,FALSE)&lt;-3),"",'Total-corrected counts'!M217),"")</f>
        <v/>
      </c>
      <c r="N217" t="str">
        <f>IFERROR(IF(OR(HLOOKUP($A217,'Z-scores'!$C$2:$SK$20,5,FALSE)&gt;3,HLOOKUP($A217,'Z-scores'!$C$2:$SK$20,5,FALSE)&lt;-3),"",'Total-corrected counts'!N217),"")</f>
        <v/>
      </c>
      <c r="O217" t="str">
        <f>IFERROR(IF(OR(HLOOKUP($A217,'Z-scores'!$C$2:$SK$20,5,FALSE)&gt;3,HLOOKUP($A217,'Z-scores'!$C$2:$SK$20,5,FALSE)&lt;-3),"",'Total-corrected counts'!O217),"")</f>
        <v/>
      </c>
      <c r="P217" t="str">
        <f>IFERROR(IF(OR(HLOOKUP($A217,'Z-scores'!$C$2:$SK$20,5,FALSE)&gt;3,HLOOKUP($A217,'Z-scores'!$C$2:$SK$20,5,FALSE)&lt;-3),"",'Total-corrected counts'!P217),"")</f>
        <v/>
      </c>
      <c r="Q217" t="str">
        <f>IFERROR(IF(OR(HLOOKUP($A217,'Z-scores'!$C$2:$SK$20,5,FALSE)&gt;3,HLOOKUP($A217,'Z-scores'!$C$2:$SK$20,5,FALSE)&lt;-3),"",'Total-corrected counts'!Q217),"")</f>
        <v/>
      </c>
      <c r="R217" t="str">
        <f>IFERROR(IF(OR(HLOOKUP($A217,'Z-scores'!$C$2:$SK$20,5,FALSE)&gt;3,HLOOKUP($A217,'Z-scores'!$C$2:$SK$20,5,FALSE)&lt;-3),"",'Total-corrected counts'!R217),"")</f>
        <v/>
      </c>
      <c r="S217" t="str">
        <f>IFERROR(IF(OR(HLOOKUP($A217,'Z-scores'!$C$2:$SK$20,5,FALSE)&gt;3,HLOOKUP($A217,'Z-scores'!$C$2:$SK$20,5,FALSE)&lt;-3),"",'Total-corrected counts'!S217),"")</f>
        <v/>
      </c>
      <c r="T217" t="str">
        <f>IFERROR(IF(OR(HLOOKUP($A217,'Z-scores'!$C$2:$SK$20,5,FALSE)&gt;3,HLOOKUP($A217,'Z-scores'!$C$2:$SK$20,5,FALSE)&lt;-3),"",'Total-corrected counts'!T217),"")</f>
        <v/>
      </c>
      <c r="U217">
        <f t="shared" si="12"/>
        <v>0</v>
      </c>
      <c r="V217">
        <f>SUMIFS(Tabel132[Cluster],Tabel132[ID],'Total-corrected counts Z&lt;3'!A217)</f>
        <v>0</v>
      </c>
      <c r="W217" t="str">
        <f t="shared" si="13"/>
        <v/>
      </c>
      <c r="X217" t="str">
        <f t="shared" si="14"/>
        <v/>
      </c>
      <c r="Y217" t="str">
        <f t="shared" si="15"/>
        <v/>
      </c>
    </row>
    <row r="218" spans="1:25" x14ac:dyDescent="0.25">
      <c r="A218">
        <v>222</v>
      </c>
      <c r="B218" t="s">
        <v>636</v>
      </c>
      <c r="C218">
        <v>97100</v>
      </c>
      <c r="D218">
        <v>379</v>
      </c>
      <c r="E218" t="str">
        <f>IFERROR(IF(OR(HLOOKUP($A218,'Z-scores'!$C$2:$SK$20,5,FALSE)&gt;3,HLOOKUP($A218,'Z-scores'!$C$2:$SK$20,5,FALSE)&lt;-3),"",'Total-corrected counts'!E218),"")</f>
        <v/>
      </c>
      <c r="F218" t="str">
        <f>IFERROR(IF(OR(HLOOKUP($A218,'Z-scores'!$C$2:$SK$20,5,FALSE)&gt;3,HLOOKUP($A218,'Z-scores'!$C$2:$SK$20,5,FALSE)&lt;-3),"",'Total-corrected counts'!F218),"")</f>
        <v/>
      </c>
      <c r="G218" t="str">
        <f>IFERROR(IF(OR(HLOOKUP($A218,'Z-scores'!$C$2:$SK$20,5,FALSE)&gt;3,HLOOKUP($A218,'Z-scores'!$C$2:$SK$20,5,FALSE)&lt;-3),"",'Total-corrected counts'!G218),"")</f>
        <v/>
      </c>
      <c r="H218" t="str">
        <f>IFERROR(IF(OR(HLOOKUP($A218,'Z-scores'!$C$2:$SK$20,5,FALSE)&gt;3,HLOOKUP($A218,'Z-scores'!$C$2:$SK$20,5,FALSE)&lt;-3),"",'Total-corrected counts'!H218),"")</f>
        <v/>
      </c>
      <c r="I218" t="str">
        <f>IFERROR(IF(OR(HLOOKUP($A218,'Z-scores'!$C$2:$SK$20,5,FALSE)&gt;3,HLOOKUP($A218,'Z-scores'!$C$2:$SK$20,5,FALSE)&lt;-3),"",'Total-corrected counts'!I218),"")</f>
        <v/>
      </c>
      <c r="J218" t="str">
        <f>IFERROR(IF(OR(HLOOKUP($A218,'Z-scores'!$C$2:$SK$20,5,FALSE)&gt;3,HLOOKUP($A218,'Z-scores'!$C$2:$SK$20,5,FALSE)&lt;-3),"",'Total-corrected counts'!J218),"")</f>
        <v/>
      </c>
      <c r="K218" t="str">
        <f>IFERROR(IF(OR(HLOOKUP($A218,'Z-scores'!$C$2:$SK$20,5,FALSE)&gt;3,HLOOKUP($A218,'Z-scores'!$C$2:$SK$20,5,FALSE)&lt;-3),"",'Total-corrected counts'!K218),"")</f>
        <v/>
      </c>
      <c r="L218" t="str">
        <f>IFERROR(IF(OR(HLOOKUP($A218,'Z-scores'!$C$2:$SK$20,5,FALSE)&gt;3,HLOOKUP($A218,'Z-scores'!$C$2:$SK$20,5,FALSE)&lt;-3),"",'Total-corrected counts'!L218),"")</f>
        <v/>
      </c>
      <c r="M218" t="str">
        <f>IFERROR(IF(OR(HLOOKUP($A218,'Z-scores'!$C$2:$SK$20,5,FALSE)&gt;3,HLOOKUP($A218,'Z-scores'!$C$2:$SK$20,5,FALSE)&lt;-3),"",'Total-corrected counts'!M218),"")</f>
        <v/>
      </c>
      <c r="N218" t="str">
        <f>IFERROR(IF(OR(HLOOKUP($A218,'Z-scores'!$C$2:$SK$20,5,FALSE)&gt;3,HLOOKUP($A218,'Z-scores'!$C$2:$SK$20,5,FALSE)&lt;-3),"",'Total-corrected counts'!N218),"")</f>
        <v/>
      </c>
      <c r="O218" t="str">
        <f>IFERROR(IF(OR(HLOOKUP($A218,'Z-scores'!$C$2:$SK$20,5,FALSE)&gt;3,HLOOKUP($A218,'Z-scores'!$C$2:$SK$20,5,FALSE)&lt;-3),"",'Total-corrected counts'!O218),"")</f>
        <v/>
      </c>
      <c r="P218" t="str">
        <f>IFERROR(IF(OR(HLOOKUP($A218,'Z-scores'!$C$2:$SK$20,5,FALSE)&gt;3,HLOOKUP($A218,'Z-scores'!$C$2:$SK$20,5,FALSE)&lt;-3),"",'Total-corrected counts'!P218),"")</f>
        <v/>
      </c>
      <c r="Q218" t="str">
        <f>IFERROR(IF(OR(HLOOKUP($A218,'Z-scores'!$C$2:$SK$20,5,FALSE)&gt;3,HLOOKUP($A218,'Z-scores'!$C$2:$SK$20,5,FALSE)&lt;-3),"",'Total-corrected counts'!Q218),"")</f>
        <v/>
      </c>
      <c r="R218" t="str">
        <f>IFERROR(IF(OR(HLOOKUP($A218,'Z-scores'!$C$2:$SK$20,5,FALSE)&gt;3,HLOOKUP($A218,'Z-scores'!$C$2:$SK$20,5,FALSE)&lt;-3),"",'Total-corrected counts'!R218),"")</f>
        <v/>
      </c>
      <c r="S218" t="str">
        <f>IFERROR(IF(OR(HLOOKUP($A218,'Z-scores'!$C$2:$SK$20,5,FALSE)&gt;3,HLOOKUP($A218,'Z-scores'!$C$2:$SK$20,5,FALSE)&lt;-3),"",'Total-corrected counts'!S218),"")</f>
        <v/>
      </c>
      <c r="T218" t="str">
        <f>IFERROR(IF(OR(HLOOKUP($A218,'Z-scores'!$C$2:$SK$20,5,FALSE)&gt;3,HLOOKUP($A218,'Z-scores'!$C$2:$SK$20,5,FALSE)&lt;-3),"",'Total-corrected counts'!T218),"")</f>
        <v/>
      </c>
      <c r="U218">
        <f t="shared" si="12"/>
        <v>0</v>
      </c>
      <c r="V218">
        <f>SUMIFS(Tabel132[Cluster],Tabel132[ID],'Total-corrected counts Z&lt;3'!A218)</f>
        <v>96</v>
      </c>
      <c r="W218" t="str">
        <f t="shared" si="13"/>
        <v/>
      </c>
      <c r="X218" t="str">
        <f t="shared" si="14"/>
        <v/>
      </c>
      <c r="Y218" t="str">
        <f t="shared" si="15"/>
        <v/>
      </c>
    </row>
    <row r="219" spans="1:25" x14ac:dyDescent="0.25">
      <c r="A219">
        <v>223</v>
      </c>
      <c r="B219" t="s">
        <v>93</v>
      </c>
      <c r="C219">
        <v>71800</v>
      </c>
      <c r="D219">
        <v>157</v>
      </c>
      <c r="E219">
        <f>IFERROR(IF(OR(HLOOKUP($A219,'Z-scores'!$C$2:$SK$20,5,FALSE)&gt;3,HLOOKUP($A219,'Z-scores'!$C$2:$SK$20,5,FALSE)&lt;-3),"",'Total-corrected counts'!E219),"")</f>
        <v>1.1345086314308432</v>
      </c>
      <c r="F219">
        <f>IFERROR(IF(OR(HLOOKUP($A219,'Z-scores'!$C$2:$SK$20,5,FALSE)&gt;3,HLOOKUP($A219,'Z-scores'!$C$2:$SK$20,5,FALSE)&lt;-3),"",'Total-corrected counts'!F219),"")</f>
        <v>9.4435260615349598E-2</v>
      </c>
      <c r="G219">
        <f>IFERROR(IF(OR(HLOOKUP($A219,'Z-scores'!$C$2:$SK$20,5,FALSE)&gt;3,HLOOKUP($A219,'Z-scores'!$C$2:$SK$20,5,FALSE)&lt;-3),"",'Total-corrected counts'!G219),"")</f>
        <v>1.4232080100328726</v>
      </c>
      <c r="H219">
        <f>IFERROR(IF(OR(HLOOKUP($A219,'Z-scores'!$C$2:$SK$20,5,FALSE)&gt;3,HLOOKUP($A219,'Z-scores'!$C$2:$SK$20,5,FALSE)&lt;-3),"",'Total-corrected counts'!H219),"")</f>
        <v>0.74187555791454551</v>
      </c>
      <c r="I219">
        <f>IFERROR(IF(OR(HLOOKUP($A219,'Z-scores'!$C$2:$SK$20,5,FALSE)&gt;3,HLOOKUP($A219,'Z-scores'!$C$2:$SK$20,5,FALSE)&lt;-3),"",'Total-corrected counts'!I219),"")</f>
        <v>0.55710902060796919</v>
      </c>
      <c r="J219">
        <f>IFERROR(IF(OR(HLOOKUP($A219,'Z-scores'!$C$2:$SK$20,5,FALSE)&gt;3,HLOOKUP($A219,'Z-scores'!$C$2:$SK$20,5,FALSE)&lt;-3),"",'Total-corrected counts'!J219),"")</f>
        <v>0</v>
      </c>
      <c r="K219">
        <f>IFERROR(IF(OR(HLOOKUP($A219,'Z-scores'!$C$2:$SK$20,5,FALSE)&gt;3,HLOOKUP($A219,'Z-scores'!$C$2:$SK$20,5,FALSE)&lt;-3),"",'Total-corrected counts'!K219),"")</f>
        <v>2.9322847483073386E-2</v>
      </c>
      <c r="L219">
        <f>IFERROR(IF(OR(HLOOKUP($A219,'Z-scores'!$C$2:$SK$20,5,FALSE)&gt;3,HLOOKUP($A219,'Z-scores'!$C$2:$SK$20,5,FALSE)&lt;-3),"",'Total-corrected counts'!L219),"")</f>
        <v>5.7999210396714593</v>
      </c>
      <c r="M219">
        <f>IFERROR(IF(OR(HLOOKUP($A219,'Z-scores'!$C$2:$SK$20,5,FALSE)&gt;3,HLOOKUP($A219,'Z-scores'!$C$2:$SK$20,5,FALSE)&lt;-3),"",'Total-corrected counts'!M219),"")</f>
        <v>8.5247640132202034E-3</v>
      </c>
      <c r="N219">
        <f>IFERROR(IF(OR(HLOOKUP($A219,'Z-scores'!$C$2:$SK$20,5,FALSE)&gt;3,HLOOKUP($A219,'Z-scores'!$C$2:$SK$20,5,FALSE)&lt;-3),"",'Total-corrected counts'!N219),"")</f>
        <v>0</v>
      </c>
      <c r="O219">
        <f>IFERROR(IF(OR(HLOOKUP($A219,'Z-scores'!$C$2:$SK$20,5,FALSE)&gt;3,HLOOKUP($A219,'Z-scores'!$C$2:$SK$20,5,FALSE)&lt;-3),"",'Total-corrected counts'!O219),"")</f>
        <v>7.5157321958935805E-2</v>
      </c>
      <c r="P219">
        <f>IFERROR(IF(OR(HLOOKUP($A219,'Z-scores'!$C$2:$SK$20,5,FALSE)&gt;3,HLOOKUP($A219,'Z-scores'!$C$2:$SK$20,5,FALSE)&lt;-3),"",'Total-corrected counts'!P219),"")</f>
        <v>0.47276500344620803</v>
      </c>
      <c r="Q219">
        <f>IFERROR(IF(OR(HLOOKUP($A219,'Z-scores'!$C$2:$SK$20,5,FALSE)&gt;3,HLOOKUP($A219,'Z-scores'!$C$2:$SK$20,5,FALSE)&lt;-3),"",'Total-corrected counts'!Q219),"")</f>
        <v>4.9684923060412389E-2</v>
      </c>
      <c r="R219">
        <f>IFERROR(IF(OR(HLOOKUP($A219,'Z-scores'!$C$2:$SK$20,5,FALSE)&gt;3,HLOOKUP($A219,'Z-scores'!$C$2:$SK$20,5,FALSE)&lt;-3),"",'Total-corrected counts'!R219),"")</f>
        <v>7.7032858622621672E-2</v>
      </c>
      <c r="S219">
        <f>IFERROR(IF(OR(HLOOKUP($A219,'Z-scores'!$C$2:$SK$20,5,FALSE)&gt;3,HLOOKUP($A219,'Z-scores'!$C$2:$SK$20,5,FALSE)&lt;-3),"",'Total-corrected counts'!S219),"")</f>
        <v>0.4359654511534683</v>
      </c>
      <c r="T219">
        <f>IFERROR(IF(OR(HLOOKUP($A219,'Z-scores'!$C$2:$SK$20,5,FALSE)&gt;3,HLOOKUP($A219,'Z-scores'!$C$2:$SK$20,5,FALSE)&lt;-3),"",'Total-corrected counts'!T219),"")</f>
        <v>0</v>
      </c>
      <c r="U219">
        <f t="shared" si="12"/>
        <v>1</v>
      </c>
      <c r="V219">
        <f>SUMIFS(Tabel132[Cluster],Tabel132[ID],'Total-corrected counts Z&lt;3'!A219)</f>
        <v>83</v>
      </c>
      <c r="W219">
        <f t="shared" si="13"/>
        <v>0.29922301650214733</v>
      </c>
      <c r="X219">
        <f t="shared" si="14"/>
        <v>0.97889051317693332</v>
      </c>
      <c r="Y219">
        <f t="shared" si="15"/>
        <v>0.18510092637360773</v>
      </c>
    </row>
    <row r="220" spans="1:25" x14ac:dyDescent="0.25">
      <c r="A220">
        <v>224</v>
      </c>
      <c r="B220" t="s">
        <v>637</v>
      </c>
      <c r="C220">
        <v>35600</v>
      </c>
      <c r="D220">
        <v>655</v>
      </c>
      <c r="E220" t="str">
        <f>IFERROR(IF(OR(HLOOKUP($A220,'Z-scores'!$C$2:$SK$20,5,FALSE)&gt;3,HLOOKUP($A220,'Z-scores'!$C$2:$SK$20,5,FALSE)&lt;-3),"",'Total-corrected counts'!E220),"")</f>
        <v/>
      </c>
      <c r="F220" t="str">
        <f>IFERROR(IF(OR(HLOOKUP($A220,'Z-scores'!$C$2:$SK$20,5,FALSE)&gt;3,HLOOKUP($A220,'Z-scores'!$C$2:$SK$20,5,FALSE)&lt;-3),"",'Total-corrected counts'!F220),"")</f>
        <v/>
      </c>
      <c r="G220" t="str">
        <f>IFERROR(IF(OR(HLOOKUP($A220,'Z-scores'!$C$2:$SK$20,5,FALSE)&gt;3,HLOOKUP($A220,'Z-scores'!$C$2:$SK$20,5,FALSE)&lt;-3),"",'Total-corrected counts'!G220),"")</f>
        <v/>
      </c>
      <c r="H220" t="str">
        <f>IFERROR(IF(OR(HLOOKUP($A220,'Z-scores'!$C$2:$SK$20,5,FALSE)&gt;3,HLOOKUP($A220,'Z-scores'!$C$2:$SK$20,5,FALSE)&lt;-3),"",'Total-corrected counts'!H220),"")</f>
        <v/>
      </c>
      <c r="I220" t="str">
        <f>IFERROR(IF(OR(HLOOKUP($A220,'Z-scores'!$C$2:$SK$20,5,FALSE)&gt;3,HLOOKUP($A220,'Z-scores'!$C$2:$SK$20,5,FALSE)&lt;-3),"",'Total-corrected counts'!I220),"")</f>
        <v/>
      </c>
      <c r="J220" t="str">
        <f>IFERROR(IF(OR(HLOOKUP($A220,'Z-scores'!$C$2:$SK$20,5,FALSE)&gt;3,HLOOKUP($A220,'Z-scores'!$C$2:$SK$20,5,FALSE)&lt;-3),"",'Total-corrected counts'!J220),"")</f>
        <v/>
      </c>
      <c r="K220" t="str">
        <f>IFERROR(IF(OR(HLOOKUP($A220,'Z-scores'!$C$2:$SK$20,5,FALSE)&gt;3,HLOOKUP($A220,'Z-scores'!$C$2:$SK$20,5,FALSE)&lt;-3),"",'Total-corrected counts'!K220),"")</f>
        <v/>
      </c>
      <c r="L220" t="str">
        <f>IFERROR(IF(OR(HLOOKUP($A220,'Z-scores'!$C$2:$SK$20,5,FALSE)&gt;3,HLOOKUP($A220,'Z-scores'!$C$2:$SK$20,5,FALSE)&lt;-3),"",'Total-corrected counts'!L220),"")</f>
        <v/>
      </c>
      <c r="M220" t="str">
        <f>IFERROR(IF(OR(HLOOKUP($A220,'Z-scores'!$C$2:$SK$20,5,FALSE)&gt;3,HLOOKUP($A220,'Z-scores'!$C$2:$SK$20,5,FALSE)&lt;-3),"",'Total-corrected counts'!M220),"")</f>
        <v/>
      </c>
      <c r="N220" t="str">
        <f>IFERROR(IF(OR(HLOOKUP($A220,'Z-scores'!$C$2:$SK$20,5,FALSE)&gt;3,HLOOKUP($A220,'Z-scores'!$C$2:$SK$20,5,FALSE)&lt;-3),"",'Total-corrected counts'!N220),"")</f>
        <v/>
      </c>
      <c r="O220" t="str">
        <f>IFERROR(IF(OR(HLOOKUP($A220,'Z-scores'!$C$2:$SK$20,5,FALSE)&gt;3,HLOOKUP($A220,'Z-scores'!$C$2:$SK$20,5,FALSE)&lt;-3),"",'Total-corrected counts'!O220),"")</f>
        <v/>
      </c>
      <c r="P220" t="str">
        <f>IFERROR(IF(OR(HLOOKUP($A220,'Z-scores'!$C$2:$SK$20,5,FALSE)&gt;3,HLOOKUP($A220,'Z-scores'!$C$2:$SK$20,5,FALSE)&lt;-3),"",'Total-corrected counts'!P220),"")</f>
        <v/>
      </c>
      <c r="Q220" t="str">
        <f>IFERROR(IF(OR(HLOOKUP($A220,'Z-scores'!$C$2:$SK$20,5,FALSE)&gt;3,HLOOKUP($A220,'Z-scores'!$C$2:$SK$20,5,FALSE)&lt;-3),"",'Total-corrected counts'!Q220),"")</f>
        <v/>
      </c>
      <c r="R220" t="str">
        <f>IFERROR(IF(OR(HLOOKUP($A220,'Z-scores'!$C$2:$SK$20,5,FALSE)&gt;3,HLOOKUP($A220,'Z-scores'!$C$2:$SK$20,5,FALSE)&lt;-3),"",'Total-corrected counts'!R220),"")</f>
        <v/>
      </c>
      <c r="S220" t="str">
        <f>IFERROR(IF(OR(HLOOKUP($A220,'Z-scores'!$C$2:$SK$20,5,FALSE)&gt;3,HLOOKUP($A220,'Z-scores'!$C$2:$SK$20,5,FALSE)&lt;-3),"",'Total-corrected counts'!S220),"")</f>
        <v/>
      </c>
      <c r="T220" t="str">
        <f>IFERROR(IF(OR(HLOOKUP($A220,'Z-scores'!$C$2:$SK$20,5,FALSE)&gt;3,HLOOKUP($A220,'Z-scores'!$C$2:$SK$20,5,FALSE)&lt;-3),"",'Total-corrected counts'!T220),"")</f>
        <v/>
      </c>
      <c r="U220">
        <f t="shared" si="12"/>
        <v>0</v>
      </c>
      <c r="V220">
        <f>SUMIFS(Tabel132[Cluster],Tabel132[ID],'Total-corrected counts Z&lt;3'!A220)</f>
        <v>45</v>
      </c>
      <c r="W220" t="str">
        <f t="shared" si="13"/>
        <v/>
      </c>
      <c r="X220" t="str">
        <f t="shared" si="14"/>
        <v/>
      </c>
      <c r="Y220" t="str">
        <f t="shared" si="15"/>
        <v/>
      </c>
    </row>
    <row r="221" spans="1:25" x14ac:dyDescent="0.25">
      <c r="A221">
        <v>225</v>
      </c>
      <c r="B221" t="s">
        <v>638</v>
      </c>
      <c r="C221">
        <v>96200</v>
      </c>
      <c r="D221">
        <v>701</v>
      </c>
      <c r="E221" t="str">
        <f>IFERROR(IF(OR(HLOOKUP($A221,'Z-scores'!$C$2:$SK$20,5,FALSE)&gt;3,HLOOKUP($A221,'Z-scores'!$C$2:$SK$20,5,FALSE)&lt;-3),"",'Total-corrected counts'!E221),"")</f>
        <v/>
      </c>
      <c r="F221" t="str">
        <f>IFERROR(IF(OR(HLOOKUP($A221,'Z-scores'!$C$2:$SK$20,5,FALSE)&gt;3,HLOOKUP($A221,'Z-scores'!$C$2:$SK$20,5,FALSE)&lt;-3),"",'Total-corrected counts'!F221),"")</f>
        <v/>
      </c>
      <c r="G221" t="str">
        <f>IFERROR(IF(OR(HLOOKUP($A221,'Z-scores'!$C$2:$SK$20,5,FALSE)&gt;3,HLOOKUP($A221,'Z-scores'!$C$2:$SK$20,5,FALSE)&lt;-3),"",'Total-corrected counts'!G221),"")</f>
        <v/>
      </c>
      <c r="H221" t="str">
        <f>IFERROR(IF(OR(HLOOKUP($A221,'Z-scores'!$C$2:$SK$20,5,FALSE)&gt;3,HLOOKUP($A221,'Z-scores'!$C$2:$SK$20,5,FALSE)&lt;-3),"",'Total-corrected counts'!H221),"")</f>
        <v/>
      </c>
      <c r="I221" t="str">
        <f>IFERROR(IF(OR(HLOOKUP($A221,'Z-scores'!$C$2:$SK$20,5,FALSE)&gt;3,HLOOKUP($A221,'Z-scores'!$C$2:$SK$20,5,FALSE)&lt;-3),"",'Total-corrected counts'!I221),"")</f>
        <v/>
      </c>
      <c r="J221" t="str">
        <f>IFERROR(IF(OR(HLOOKUP($A221,'Z-scores'!$C$2:$SK$20,5,FALSE)&gt;3,HLOOKUP($A221,'Z-scores'!$C$2:$SK$20,5,FALSE)&lt;-3),"",'Total-corrected counts'!J221),"")</f>
        <v/>
      </c>
      <c r="K221" t="str">
        <f>IFERROR(IF(OR(HLOOKUP($A221,'Z-scores'!$C$2:$SK$20,5,FALSE)&gt;3,HLOOKUP($A221,'Z-scores'!$C$2:$SK$20,5,FALSE)&lt;-3),"",'Total-corrected counts'!K221),"")</f>
        <v/>
      </c>
      <c r="L221" t="str">
        <f>IFERROR(IF(OR(HLOOKUP($A221,'Z-scores'!$C$2:$SK$20,5,FALSE)&gt;3,HLOOKUP($A221,'Z-scores'!$C$2:$SK$20,5,FALSE)&lt;-3),"",'Total-corrected counts'!L221),"")</f>
        <v/>
      </c>
      <c r="M221" t="str">
        <f>IFERROR(IF(OR(HLOOKUP($A221,'Z-scores'!$C$2:$SK$20,5,FALSE)&gt;3,HLOOKUP($A221,'Z-scores'!$C$2:$SK$20,5,FALSE)&lt;-3),"",'Total-corrected counts'!M221),"")</f>
        <v/>
      </c>
      <c r="N221" t="str">
        <f>IFERROR(IF(OR(HLOOKUP($A221,'Z-scores'!$C$2:$SK$20,5,FALSE)&gt;3,HLOOKUP($A221,'Z-scores'!$C$2:$SK$20,5,FALSE)&lt;-3),"",'Total-corrected counts'!N221),"")</f>
        <v/>
      </c>
      <c r="O221" t="str">
        <f>IFERROR(IF(OR(HLOOKUP($A221,'Z-scores'!$C$2:$SK$20,5,FALSE)&gt;3,HLOOKUP($A221,'Z-scores'!$C$2:$SK$20,5,FALSE)&lt;-3),"",'Total-corrected counts'!O221),"")</f>
        <v/>
      </c>
      <c r="P221" t="str">
        <f>IFERROR(IF(OR(HLOOKUP($A221,'Z-scores'!$C$2:$SK$20,5,FALSE)&gt;3,HLOOKUP($A221,'Z-scores'!$C$2:$SK$20,5,FALSE)&lt;-3),"",'Total-corrected counts'!P221),"")</f>
        <v/>
      </c>
      <c r="Q221" t="str">
        <f>IFERROR(IF(OR(HLOOKUP($A221,'Z-scores'!$C$2:$SK$20,5,FALSE)&gt;3,HLOOKUP($A221,'Z-scores'!$C$2:$SK$20,5,FALSE)&lt;-3),"",'Total-corrected counts'!Q221),"")</f>
        <v/>
      </c>
      <c r="R221" t="str">
        <f>IFERROR(IF(OR(HLOOKUP($A221,'Z-scores'!$C$2:$SK$20,5,FALSE)&gt;3,HLOOKUP($A221,'Z-scores'!$C$2:$SK$20,5,FALSE)&lt;-3),"",'Total-corrected counts'!R221),"")</f>
        <v/>
      </c>
      <c r="S221" t="str">
        <f>IFERROR(IF(OR(HLOOKUP($A221,'Z-scores'!$C$2:$SK$20,5,FALSE)&gt;3,HLOOKUP($A221,'Z-scores'!$C$2:$SK$20,5,FALSE)&lt;-3),"",'Total-corrected counts'!S221),"")</f>
        <v/>
      </c>
      <c r="T221" t="str">
        <f>IFERROR(IF(OR(HLOOKUP($A221,'Z-scores'!$C$2:$SK$20,5,FALSE)&gt;3,HLOOKUP($A221,'Z-scores'!$C$2:$SK$20,5,FALSE)&lt;-3),"",'Total-corrected counts'!T221),"")</f>
        <v/>
      </c>
      <c r="U221">
        <f t="shared" si="12"/>
        <v>0</v>
      </c>
      <c r="V221">
        <f>SUMIFS(Tabel132[Cluster],Tabel132[ID],'Total-corrected counts Z&lt;3'!A221)</f>
        <v>96</v>
      </c>
      <c r="W221" t="str">
        <f t="shared" si="13"/>
        <v/>
      </c>
      <c r="X221" t="str">
        <f t="shared" si="14"/>
        <v/>
      </c>
      <c r="Y221" t="str">
        <f t="shared" si="15"/>
        <v/>
      </c>
    </row>
    <row r="222" spans="1:25" x14ac:dyDescent="0.25">
      <c r="A222">
        <v>226</v>
      </c>
      <c r="B222" t="s">
        <v>94</v>
      </c>
      <c r="C222">
        <v>77400</v>
      </c>
      <c r="D222">
        <v>290</v>
      </c>
      <c r="E222">
        <f>IFERROR(IF(OR(HLOOKUP($A222,'Z-scores'!$C$2:$SK$20,5,FALSE)&gt;3,HLOOKUP($A222,'Z-scores'!$C$2:$SK$20,5,FALSE)&lt;-3),"",'Total-corrected counts'!E222),"")</f>
        <v>39.465046978070291</v>
      </c>
      <c r="F222">
        <f>IFERROR(IF(OR(HLOOKUP($A222,'Z-scores'!$C$2:$SK$20,5,FALSE)&gt;3,HLOOKUP($A222,'Z-scores'!$C$2:$SK$20,5,FALSE)&lt;-3),"",'Total-corrected counts'!F222),"")</f>
        <v>38.184897629816611</v>
      </c>
      <c r="G222">
        <f>IFERROR(IF(OR(HLOOKUP($A222,'Z-scores'!$C$2:$SK$20,5,FALSE)&gt;3,HLOOKUP($A222,'Z-scores'!$C$2:$SK$20,5,FALSE)&lt;-3),"",'Total-corrected counts'!G222),"")</f>
        <v>25.528483747906719</v>
      </c>
      <c r="H222">
        <f>IFERROR(IF(OR(HLOOKUP($A222,'Z-scores'!$C$2:$SK$20,5,FALSE)&gt;3,HLOOKUP($A222,'Z-scores'!$C$2:$SK$20,5,FALSE)&lt;-3),"",'Total-corrected counts'!H222),"")</f>
        <v>42.461820550556105</v>
      </c>
      <c r="I222">
        <f>IFERROR(IF(OR(HLOOKUP($A222,'Z-scores'!$C$2:$SK$20,5,FALSE)&gt;3,HLOOKUP($A222,'Z-scores'!$C$2:$SK$20,5,FALSE)&lt;-3),"",'Total-corrected counts'!I222),"")</f>
        <v>3.7253148650755108</v>
      </c>
      <c r="J222">
        <f>IFERROR(IF(OR(HLOOKUP($A222,'Z-scores'!$C$2:$SK$20,5,FALSE)&gt;3,HLOOKUP($A222,'Z-scores'!$C$2:$SK$20,5,FALSE)&lt;-3),"",'Total-corrected counts'!J222),"")</f>
        <v>3.4662231816696059</v>
      </c>
      <c r="K222">
        <f>IFERROR(IF(OR(HLOOKUP($A222,'Z-scores'!$C$2:$SK$20,5,FALSE)&gt;3,HLOOKUP($A222,'Z-scores'!$C$2:$SK$20,5,FALSE)&lt;-3),"",'Total-corrected counts'!K222),"")</f>
        <v>12.327325081884053</v>
      </c>
      <c r="L222">
        <f>IFERROR(IF(OR(HLOOKUP($A222,'Z-scores'!$C$2:$SK$20,5,FALSE)&gt;3,HLOOKUP($A222,'Z-scores'!$C$2:$SK$20,5,FALSE)&lt;-3),"",'Total-corrected counts'!L222),"")</f>
        <v>16.829946315116835</v>
      </c>
      <c r="M222">
        <f>IFERROR(IF(OR(HLOOKUP($A222,'Z-scores'!$C$2:$SK$20,5,FALSE)&gt;3,HLOOKUP($A222,'Z-scores'!$C$2:$SK$20,5,FALSE)&lt;-3),"",'Total-corrected counts'!M222),"")</f>
        <v>10.187092995798142</v>
      </c>
      <c r="N222">
        <f>IFERROR(IF(OR(HLOOKUP($A222,'Z-scores'!$C$2:$SK$20,5,FALSE)&gt;3,HLOOKUP($A222,'Z-scores'!$C$2:$SK$20,5,FALSE)&lt;-3),"",'Total-corrected counts'!N222),"")</f>
        <v>18.556497361167295</v>
      </c>
      <c r="O222">
        <f>IFERROR(IF(OR(HLOOKUP($A222,'Z-scores'!$C$2:$SK$20,5,FALSE)&gt;3,HLOOKUP($A222,'Z-scores'!$C$2:$SK$20,5,FALSE)&lt;-3),"",'Total-corrected counts'!O222),"")</f>
        <v>19.120906910141024</v>
      </c>
      <c r="P222">
        <f>IFERROR(IF(OR(HLOOKUP($A222,'Z-scores'!$C$2:$SK$20,5,FALSE)&gt;3,HLOOKUP($A222,'Z-scores'!$C$2:$SK$20,5,FALSE)&lt;-3),"",'Total-corrected counts'!P222),"")</f>
        <v>16.3576691192388</v>
      </c>
      <c r="Q222">
        <f>IFERROR(IF(OR(HLOOKUP($A222,'Z-scores'!$C$2:$SK$20,5,FALSE)&gt;3,HLOOKUP($A222,'Z-scores'!$C$2:$SK$20,5,FALSE)&lt;-3),"",'Total-corrected counts'!Q222),"")</f>
        <v>37.139479987658262</v>
      </c>
      <c r="R222">
        <f>IFERROR(IF(OR(HLOOKUP($A222,'Z-scores'!$C$2:$SK$20,5,FALSE)&gt;3,HLOOKUP($A222,'Z-scores'!$C$2:$SK$20,5,FALSE)&lt;-3),"",'Total-corrected counts'!R222),"")</f>
        <v>32.595170245185315</v>
      </c>
      <c r="S222">
        <f>IFERROR(IF(OR(HLOOKUP($A222,'Z-scores'!$C$2:$SK$20,5,FALSE)&gt;3,HLOOKUP($A222,'Z-scores'!$C$2:$SK$20,5,FALSE)&lt;-3),"",'Total-corrected counts'!S222),"")</f>
        <v>27.799874872253632</v>
      </c>
      <c r="T222">
        <f>IFERROR(IF(OR(HLOOKUP($A222,'Z-scores'!$C$2:$SK$20,5,FALSE)&gt;3,HLOOKUP($A222,'Z-scores'!$C$2:$SK$20,5,FALSE)&lt;-3),"",'Total-corrected counts'!T222),"")</f>
        <v>31.529160890188553</v>
      </c>
      <c r="U222">
        <f t="shared" si="12"/>
        <v>1</v>
      </c>
      <c r="V222">
        <f>SUMIFS(Tabel132[Cluster],Tabel132[ID],'Total-corrected counts Z&lt;3'!A222)</f>
        <v>85</v>
      </c>
      <c r="W222">
        <f t="shared" si="13"/>
        <v>0.35036634159024438</v>
      </c>
      <c r="X222">
        <f t="shared" si="14"/>
        <v>21.073264870706119</v>
      </c>
      <c r="Y222">
        <f t="shared" si="15"/>
        <v>27.423710337444266</v>
      </c>
    </row>
    <row r="223" spans="1:25" x14ac:dyDescent="0.25">
      <c r="A223">
        <v>227</v>
      </c>
      <c r="B223" t="s">
        <v>639</v>
      </c>
      <c r="C223">
        <v>18800</v>
      </c>
      <c r="D223">
        <v>31</v>
      </c>
      <c r="E223" t="str">
        <f>IFERROR(IF(OR(HLOOKUP($A223,'Z-scores'!$C$2:$SK$20,5,FALSE)&gt;3,HLOOKUP($A223,'Z-scores'!$C$2:$SK$20,5,FALSE)&lt;-3),"",'Total-corrected counts'!E223),"")</f>
        <v/>
      </c>
      <c r="F223" t="str">
        <f>IFERROR(IF(OR(HLOOKUP($A223,'Z-scores'!$C$2:$SK$20,5,FALSE)&gt;3,HLOOKUP($A223,'Z-scores'!$C$2:$SK$20,5,FALSE)&lt;-3),"",'Total-corrected counts'!F223),"")</f>
        <v/>
      </c>
      <c r="G223" t="str">
        <f>IFERROR(IF(OR(HLOOKUP($A223,'Z-scores'!$C$2:$SK$20,5,FALSE)&gt;3,HLOOKUP($A223,'Z-scores'!$C$2:$SK$20,5,FALSE)&lt;-3),"",'Total-corrected counts'!G223),"")</f>
        <v/>
      </c>
      <c r="H223" t="str">
        <f>IFERROR(IF(OR(HLOOKUP($A223,'Z-scores'!$C$2:$SK$20,5,FALSE)&gt;3,HLOOKUP($A223,'Z-scores'!$C$2:$SK$20,5,FALSE)&lt;-3),"",'Total-corrected counts'!H223),"")</f>
        <v/>
      </c>
      <c r="I223" t="str">
        <f>IFERROR(IF(OR(HLOOKUP($A223,'Z-scores'!$C$2:$SK$20,5,FALSE)&gt;3,HLOOKUP($A223,'Z-scores'!$C$2:$SK$20,5,FALSE)&lt;-3),"",'Total-corrected counts'!I223),"")</f>
        <v/>
      </c>
      <c r="J223" t="str">
        <f>IFERROR(IF(OR(HLOOKUP($A223,'Z-scores'!$C$2:$SK$20,5,FALSE)&gt;3,HLOOKUP($A223,'Z-scores'!$C$2:$SK$20,5,FALSE)&lt;-3),"",'Total-corrected counts'!J223),"")</f>
        <v/>
      </c>
      <c r="K223" t="str">
        <f>IFERROR(IF(OR(HLOOKUP($A223,'Z-scores'!$C$2:$SK$20,5,FALSE)&gt;3,HLOOKUP($A223,'Z-scores'!$C$2:$SK$20,5,FALSE)&lt;-3),"",'Total-corrected counts'!K223),"")</f>
        <v/>
      </c>
      <c r="L223" t="str">
        <f>IFERROR(IF(OR(HLOOKUP($A223,'Z-scores'!$C$2:$SK$20,5,FALSE)&gt;3,HLOOKUP($A223,'Z-scores'!$C$2:$SK$20,5,FALSE)&lt;-3),"",'Total-corrected counts'!L223),"")</f>
        <v/>
      </c>
      <c r="M223" t="str">
        <f>IFERROR(IF(OR(HLOOKUP($A223,'Z-scores'!$C$2:$SK$20,5,FALSE)&gt;3,HLOOKUP($A223,'Z-scores'!$C$2:$SK$20,5,FALSE)&lt;-3),"",'Total-corrected counts'!M223),"")</f>
        <v/>
      </c>
      <c r="N223" t="str">
        <f>IFERROR(IF(OR(HLOOKUP($A223,'Z-scores'!$C$2:$SK$20,5,FALSE)&gt;3,HLOOKUP($A223,'Z-scores'!$C$2:$SK$20,5,FALSE)&lt;-3),"",'Total-corrected counts'!N223),"")</f>
        <v/>
      </c>
      <c r="O223" t="str">
        <f>IFERROR(IF(OR(HLOOKUP($A223,'Z-scores'!$C$2:$SK$20,5,FALSE)&gt;3,HLOOKUP($A223,'Z-scores'!$C$2:$SK$20,5,FALSE)&lt;-3),"",'Total-corrected counts'!O223),"")</f>
        <v/>
      </c>
      <c r="P223" t="str">
        <f>IFERROR(IF(OR(HLOOKUP($A223,'Z-scores'!$C$2:$SK$20,5,FALSE)&gt;3,HLOOKUP($A223,'Z-scores'!$C$2:$SK$20,5,FALSE)&lt;-3),"",'Total-corrected counts'!P223),"")</f>
        <v/>
      </c>
      <c r="Q223" t="str">
        <f>IFERROR(IF(OR(HLOOKUP($A223,'Z-scores'!$C$2:$SK$20,5,FALSE)&gt;3,HLOOKUP($A223,'Z-scores'!$C$2:$SK$20,5,FALSE)&lt;-3),"",'Total-corrected counts'!Q223),"")</f>
        <v/>
      </c>
      <c r="R223" t="str">
        <f>IFERROR(IF(OR(HLOOKUP($A223,'Z-scores'!$C$2:$SK$20,5,FALSE)&gt;3,HLOOKUP($A223,'Z-scores'!$C$2:$SK$20,5,FALSE)&lt;-3),"",'Total-corrected counts'!R223),"")</f>
        <v/>
      </c>
      <c r="S223" t="str">
        <f>IFERROR(IF(OR(HLOOKUP($A223,'Z-scores'!$C$2:$SK$20,5,FALSE)&gt;3,HLOOKUP($A223,'Z-scores'!$C$2:$SK$20,5,FALSE)&lt;-3),"",'Total-corrected counts'!S223),"")</f>
        <v/>
      </c>
      <c r="T223" t="str">
        <f>IFERROR(IF(OR(HLOOKUP($A223,'Z-scores'!$C$2:$SK$20,5,FALSE)&gt;3,HLOOKUP($A223,'Z-scores'!$C$2:$SK$20,5,FALSE)&lt;-3),"",'Total-corrected counts'!T223),"")</f>
        <v/>
      </c>
      <c r="U223">
        <f t="shared" si="12"/>
        <v>0</v>
      </c>
      <c r="V223">
        <f>SUMIFS(Tabel132[Cluster],Tabel132[ID],'Total-corrected counts Z&lt;3'!A223)</f>
        <v>0</v>
      </c>
      <c r="W223" t="str">
        <f t="shared" si="13"/>
        <v/>
      </c>
      <c r="X223" t="str">
        <f t="shared" si="14"/>
        <v/>
      </c>
      <c r="Y223" t="str">
        <f t="shared" si="15"/>
        <v/>
      </c>
    </row>
    <row r="224" spans="1:25" x14ac:dyDescent="0.25">
      <c r="A224">
        <v>228</v>
      </c>
      <c r="B224" t="s">
        <v>640</v>
      </c>
      <c r="C224">
        <v>30300</v>
      </c>
      <c r="D224">
        <v>507</v>
      </c>
      <c r="E224" t="str">
        <f>IFERROR(IF(OR(HLOOKUP($A224,'Z-scores'!$C$2:$SK$20,5,FALSE)&gt;3,HLOOKUP($A224,'Z-scores'!$C$2:$SK$20,5,FALSE)&lt;-3),"",'Total-corrected counts'!E224),"")</f>
        <v/>
      </c>
      <c r="F224" t="str">
        <f>IFERROR(IF(OR(HLOOKUP($A224,'Z-scores'!$C$2:$SK$20,5,FALSE)&gt;3,HLOOKUP($A224,'Z-scores'!$C$2:$SK$20,5,FALSE)&lt;-3),"",'Total-corrected counts'!F224),"")</f>
        <v/>
      </c>
      <c r="G224" t="str">
        <f>IFERROR(IF(OR(HLOOKUP($A224,'Z-scores'!$C$2:$SK$20,5,FALSE)&gt;3,HLOOKUP($A224,'Z-scores'!$C$2:$SK$20,5,FALSE)&lt;-3),"",'Total-corrected counts'!G224),"")</f>
        <v/>
      </c>
      <c r="H224" t="str">
        <f>IFERROR(IF(OR(HLOOKUP($A224,'Z-scores'!$C$2:$SK$20,5,FALSE)&gt;3,HLOOKUP($A224,'Z-scores'!$C$2:$SK$20,5,FALSE)&lt;-3),"",'Total-corrected counts'!H224),"")</f>
        <v/>
      </c>
      <c r="I224" t="str">
        <f>IFERROR(IF(OR(HLOOKUP($A224,'Z-scores'!$C$2:$SK$20,5,FALSE)&gt;3,HLOOKUP($A224,'Z-scores'!$C$2:$SK$20,5,FALSE)&lt;-3),"",'Total-corrected counts'!I224),"")</f>
        <v/>
      </c>
      <c r="J224" t="str">
        <f>IFERROR(IF(OR(HLOOKUP($A224,'Z-scores'!$C$2:$SK$20,5,FALSE)&gt;3,HLOOKUP($A224,'Z-scores'!$C$2:$SK$20,5,FALSE)&lt;-3),"",'Total-corrected counts'!J224),"")</f>
        <v/>
      </c>
      <c r="K224" t="str">
        <f>IFERROR(IF(OR(HLOOKUP($A224,'Z-scores'!$C$2:$SK$20,5,FALSE)&gt;3,HLOOKUP($A224,'Z-scores'!$C$2:$SK$20,5,FALSE)&lt;-3),"",'Total-corrected counts'!K224),"")</f>
        <v/>
      </c>
      <c r="L224" t="str">
        <f>IFERROR(IF(OR(HLOOKUP($A224,'Z-scores'!$C$2:$SK$20,5,FALSE)&gt;3,HLOOKUP($A224,'Z-scores'!$C$2:$SK$20,5,FALSE)&lt;-3),"",'Total-corrected counts'!L224),"")</f>
        <v/>
      </c>
      <c r="M224" t="str">
        <f>IFERROR(IF(OR(HLOOKUP($A224,'Z-scores'!$C$2:$SK$20,5,FALSE)&gt;3,HLOOKUP($A224,'Z-scores'!$C$2:$SK$20,5,FALSE)&lt;-3),"",'Total-corrected counts'!M224),"")</f>
        <v/>
      </c>
      <c r="N224" t="str">
        <f>IFERROR(IF(OR(HLOOKUP($A224,'Z-scores'!$C$2:$SK$20,5,FALSE)&gt;3,HLOOKUP($A224,'Z-scores'!$C$2:$SK$20,5,FALSE)&lt;-3),"",'Total-corrected counts'!N224),"")</f>
        <v/>
      </c>
      <c r="O224" t="str">
        <f>IFERROR(IF(OR(HLOOKUP($A224,'Z-scores'!$C$2:$SK$20,5,FALSE)&gt;3,HLOOKUP($A224,'Z-scores'!$C$2:$SK$20,5,FALSE)&lt;-3),"",'Total-corrected counts'!O224),"")</f>
        <v/>
      </c>
      <c r="P224" t="str">
        <f>IFERROR(IF(OR(HLOOKUP($A224,'Z-scores'!$C$2:$SK$20,5,FALSE)&gt;3,HLOOKUP($A224,'Z-scores'!$C$2:$SK$20,5,FALSE)&lt;-3),"",'Total-corrected counts'!P224),"")</f>
        <v/>
      </c>
      <c r="Q224" t="str">
        <f>IFERROR(IF(OR(HLOOKUP($A224,'Z-scores'!$C$2:$SK$20,5,FALSE)&gt;3,HLOOKUP($A224,'Z-scores'!$C$2:$SK$20,5,FALSE)&lt;-3),"",'Total-corrected counts'!Q224),"")</f>
        <v/>
      </c>
      <c r="R224" t="str">
        <f>IFERROR(IF(OR(HLOOKUP($A224,'Z-scores'!$C$2:$SK$20,5,FALSE)&gt;3,HLOOKUP($A224,'Z-scores'!$C$2:$SK$20,5,FALSE)&lt;-3),"",'Total-corrected counts'!R224),"")</f>
        <v/>
      </c>
      <c r="S224" t="str">
        <f>IFERROR(IF(OR(HLOOKUP($A224,'Z-scores'!$C$2:$SK$20,5,FALSE)&gt;3,HLOOKUP($A224,'Z-scores'!$C$2:$SK$20,5,FALSE)&lt;-3),"",'Total-corrected counts'!S224),"")</f>
        <v/>
      </c>
      <c r="T224" t="str">
        <f>IFERROR(IF(OR(HLOOKUP($A224,'Z-scores'!$C$2:$SK$20,5,FALSE)&gt;3,HLOOKUP($A224,'Z-scores'!$C$2:$SK$20,5,FALSE)&lt;-3),"",'Total-corrected counts'!T224),"")</f>
        <v/>
      </c>
      <c r="U224">
        <f t="shared" si="12"/>
        <v>0</v>
      </c>
      <c r="V224">
        <f>SUMIFS(Tabel132[Cluster],Tabel132[ID],'Total-corrected counts Z&lt;3'!A224)</f>
        <v>39</v>
      </c>
      <c r="W224" t="str">
        <f t="shared" si="13"/>
        <v/>
      </c>
      <c r="X224" t="str">
        <f t="shared" si="14"/>
        <v/>
      </c>
      <c r="Y224" t="str">
        <f t="shared" si="15"/>
        <v/>
      </c>
    </row>
    <row r="225" spans="1:25" x14ac:dyDescent="0.25">
      <c r="A225">
        <v>229</v>
      </c>
      <c r="B225" t="s">
        <v>641</v>
      </c>
      <c r="C225">
        <v>99800</v>
      </c>
      <c r="D225">
        <v>901</v>
      </c>
      <c r="E225" t="str">
        <f>IFERROR(IF(OR(HLOOKUP($A225,'Z-scores'!$C$2:$SK$20,5,FALSE)&gt;3,HLOOKUP($A225,'Z-scores'!$C$2:$SK$20,5,FALSE)&lt;-3),"",'Total-corrected counts'!E225),"")</f>
        <v/>
      </c>
      <c r="F225" t="str">
        <f>IFERROR(IF(OR(HLOOKUP($A225,'Z-scores'!$C$2:$SK$20,5,FALSE)&gt;3,HLOOKUP($A225,'Z-scores'!$C$2:$SK$20,5,FALSE)&lt;-3),"",'Total-corrected counts'!F225),"")</f>
        <v/>
      </c>
      <c r="G225" t="str">
        <f>IFERROR(IF(OR(HLOOKUP($A225,'Z-scores'!$C$2:$SK$20,5,FALSE)&gt;3,HLOOKUP($A225,'Z-scores'!$C$2:$SK$20,5,FALSE)&lt;-3),"",'Total-corrected counts'!G225),"")</f>
        <v/>
      </c>
      <c r="H225" t="str">
        <f>IFERROR(IF(OR(HLOOKUP($A225,'Z-scores'!$C$2:$SK$20,5,FALSE)&gt;3,HLOOKUP($A225,'Z-scores'!$C$2:$SK$20,5,FALSE)&lt;-3),"",'Total-corrected counts'!H225),"")</f>
        <v/>
      </c>
      <c r="I225" t="str">
        <f>IFERROR(IF(OR(HLOOKUP($A225,'Z-scores'!$C$2:$SK$20,5,FALSE)&gt;3,HLOOKUP($A225,'Z-scores'!$C$2:$SK$20,5,FALSE)&lt;-3),"",'Total-corrected counts'!I225),"")</f>
        <v/>
      </c>
      <c r="J225" t="str">
        <f>IFERROR(IF(OR(HLOOKUP($A225,'Z-scores'!$C$2:$SK$20,5,FALSE)&gt;3,HLOOKUP($A225,'Z-scores'!$C$2:$SK$20,5,FALSE)&lt;-3),"",'Total-corrected counts'!J225),"")</f>
        <v/>
      </c>
      <c r="K225" t="str">
        <f>IFERROR(IF(OR(HLOOKUP($A225,'Z-scores'!$C$2:$SK$20,5,FALSE)&gt;3,HLOOKUP($A225,'Z-scores'!$C$2:$SK$20,5,FALSE)&lt;-3),"",'Total-corrected counts'!K225),"")</f>
        <v/>
      </c>
      <c r="L225" t="str">
        <f>IFERROR(IF(OR(HLOOKUP($A225,'Z-scores'!$C$2:$SK$20,5,FALSE)&gt;3,HLOOKUP($A225,'Z-scores'!$C$2:$SK$20,5,FALSE)&lt;-3),"",'Total-corrected counts'!L225),"")</f>
        <v/>
      </c>
      <c r="M225" t="str">
        <f>IFERROR(IF(OR(HLOOKUP($A225,'Z-scores'!$C$2:$SK$20,5,FALSE)&gt;3,HLOOKUP($A225,'Z-scores'!$C$2:$SK$20,5,FALSE)&lt;-3),"",'Total-corrected counts'!M225),"")</f>
        <v/>
      </c>
      <c r="N225" t="str">
        <f>IFERROR(IF(OR(HLOOKUP($A225,'Z-scores'!$C$2:$SK$20,5,FALSE)&gt;3,HLOOKUP($A225,'Z-scores'!$C$2:$SK$20,5,FALSE)&lt;-3),"",'Total-corrected counts'!N225),"")</f>
        <v/>
      </c>
      <c r="O225" t="str">
        <f>IFERROR(IF(OR(HLOOKUP($A225,'Z-scores'!$C$2:$SK$20,5,FALSE)&gt;3,HLOOKUP($A225,'Z-scores'!$C$2:$SK$20,5,FALSE)&lt;-3),"",'Total-corrected counts'!O225),"")</f>
        <v/>
      </c>
      <c r="P225" t="str">
        <f>IFERROR(IF(OR(HLOOKUP($A225,'Z-scores'!$C$2:$SK$20,5,FALSE)&gt;3,HLOOKUP($A225,'Z-scores'!$C$2:$SK$20,5,FALSE)&lt;-3),"",'Total-corrected counts'!P225),"")</f>
        <v/>
      </c>
      <c r="Q225" t="str">
        <f>IFERROR(IF(OR(HLOOKUP($A225,'Z-scores'!$C$2:$SK$20,5,FALSE)&gt;3,HLOOKUP($A225,'Z-scores'!$C$2:$SK$20,5,FALSE)&lt;-3),"",'Total-corrected counts'!Q225),"")</f>
        <v/>
      </c>
      <c r="R225" t="str">
        <f>IFERROR(IF(OR(HLOOKUP($A225,'Z-scores'!$C$2:$SK$20,5,FALSE)&gt;3,HLOOKUP($A225,'Z-scores'!$C$2:$SK$20,5,FALSE)&lt;-3),"",'Total-corrected counts'!R225),"")</f>
        <v/>
      </c>
      <c r="S225" t="str">
        <f>IFERROR(IF(OR(HLOOKUP($A225,'Z-scores'!$C$2:$SK$20,5,FALSE)&gt;3,HLOOKUP($A225,'Z-scores'!$C$2:$SK$20,5,FALSE)&lt;-3),"",'Total-corrected counts'!S225),"")</f>
        <v/>
      </c>
      <c r="T225" t="str">
        <f>IFERROR(IF(OR(HLOOKUP($A225,'Z-scores'!$C$2:$SK$20,5,FALSE)&gt;3,HLOOKUP($A225,'Z-scores'!$C$2:$SK$20,5,FALSE)&lt;-3),"",'Total-corrected counts'!T225),"")</f>
        <v/>
      </c>
      <c r="U225">
        <f t="shared" si="12"/>
        <v>0</v>
      </c>
      <c r="V225">
        <f>SUMIFS(Tabel132[Cluster],Tabel132[ID],'Total-corrected counts Z&lt;3'!A225)</f>
        <v>0</v>
      </c>
      <c r="W225" t="str">
        <f t="shared" si="13"/>
        <v/>
      </c>
      <c r="X225" t="str">
        <f t="shared" si="14"/>
        <v/>
      </c>
      <c r="Y225" t="str">
        <f t="shared" si="15"/>
        <v/>
      </c>
    </row>
    <row r="226" spans="1:25" x14ac:dyDescent="0.25">
      <c r="A226">
        <v>230</v>
      </c>
      <c r="B226" t="s">
        <v>642</v>
      </c>
      <c r="C226">
        <v>97000</v>
      </c>
      <c r="D226">
        <v>379</v>
      </c>
      <c r="E226" t="str">
        <f>IFERROR(IF(OR(HLOOKUP($A226,'Z-scores'!$C$2:$SK$20,5,FALSE)&gt;3,HLOOKUP($A226,'Z-scores'!$C$2:$SK$20,5,FALSE)&lt;-3),"",'Total-corrected counts'!E226),"")</f>
        <v/>
      </c>
      <c r="F226" t="str">
        <f>IFERROR(IF(OR(HLOOKUP($A226,'Z-scores'!$C$2:$SK$20,5,FALSE)&gt;3,HLOOKUP($A226,'Z-scores'!$C$2:$SK$20,5,FALSE)&lt;-3),"",'Total-corrected counts'!F226),"")</f>
        <v/>
      </c>
      <c r="G226" t="str">
        <f>IFERROR(IF(OR(HLOOKUP($A226,'Z-scores'!$C$2:$SK$20,5,FALSE)&gt;3,HLOOKUP($A226,'Z-scores'!$C$2:$SK$20,5,FALSE)&lt;-3),"",'Total-corrected counts'!G226),"")</f>
        <v/>
      </c>
      <c r="H226" t="str">
        <f>IFERROR(IF(OR(HLOOKUP($A226,'Z-scores'!$C$2:$SK$20,5,FALSE)&gt;3,HLOOKUP($A226,'Z-scores'!$C$2:$SK$20,5,FALSE)&lt;-3),"",'Total-corrected counts'!H226),"")</f>
        <v/>
      </c>
      <c r="I226" t="str">
        <f>IFERROR(IF(OR(HLOOKUP($A226,'Z-scores'!$C$2:$SK$20,5,FALSE)&gt;3,HLOOKUP($A226,'Z-scores'!$C$2:$SK$20,5,FALSE)&lt;-3),"",'Total-corrected counts'!I226),"")</f>
        <v/>
      </c>
      <c r="J226" t="str">
        <f>IFERROR(IF(OR(HLOOKUP($A226,'Z-scores'!$C$2:$SK$20,5,FALSE)&gt;3,HLOOKUP($A226,'Z-scores'!$C$2:$SK$20,5,FALSE)&lt;-3),"",'Total-corrected counts'!J226),"")</f>
        <v/>
      </c>
      <c r="K226" t="str">
        <f>IFERROR(IF(OR(HLOOKUP($A226,'Z-scores'!$C$2:$SK$20,5,FALSE)&gt;3,HLOOKUP($A226,'Z-scores'!$C$2:$SK$20,5,FALSE)&lt;-3),"",'Total-corrected counts'!K226),"")</f>
        <v/>
      </c>
      <c r="L226" t="str">
        <f>IFERROR(IF(OR(HLOOKUP($A226,'Z-scores'!$C$2:$SK$20,5,FALSE)&gt;3,HLOOKUP($A226,'Z-scores'!$C$2:$SK$20,5,FALSE)&lt;-3),"",'Total-corrected counts'!L226),"")</f>
        <v/>
      </c>
      <c r="M226" t="str">
        <f>IFERROR(IF(OR(HLOOKUP($A226,'Z-scores'!$C$2:$SK$20,5,FALSE)&gt;3,HLOOKUP($A226,'Z-scores'!$C$2:$SK$20,5,FALSE)&lt;-3),"",'Total-corrected counts'!M226),"")</f>
        <v/>
      </c>
      <c r="N226" t="str">
        <f>IFERROR(IF(OR(HLOOKUP($A226,'Z-scores'!$C$2:$SK$20,5,FALSE)&gt;3,HLOOKUP($A226,'Z-scores'!$C$2:$SK$20,5,FALSE)&lt;-3),"",'Total-corrected counts'!N226),"")</f>
        <v/>
      </c>
      <c r="O226" t="str">
        <f>IFERROR(IF(OR(HLOOKUP($A226,'Z-scores'!$C$2:$SK$20,5,FALSE)&gt;3,HLOOKUP($A226,'Z-scores'!$C$2:$SK$20,5,FALSE)&lt;-3),"",'Total-corrected counts'!O226),"")</f>
        <v/>
      </c>
      <c r="P226" t="str">
        <f>IFERROR(IF(OR(HLOOKUP($A226,'Z-scores'!$C$2:$SK$20,5,FALSE)&gt;3,HLOOKUP($A226,'Z-scores'!$C$2:$SK$20,5,FALSE)&lt;-3),"",'Total-corrected counts'!P226),"")</f>
        <v/>
      </c>
      <c r="Q226" t="str">
        <f>IFERROR(IF(OR(HLOOKUP($A226,'Z-scores'!$C$2:$SK$20,5,FALSE)&gt;3,HLOOKUP($A226,'Z-scores'!$C$2:$SK$20,5,FALSE)&lt;-3),"",'Total-corrected counts'!Q226),"")</f>
        <v/>
      </c>
      <c r="R226" t="str">
        <f>IFERROR(IF(OR(HLOOKUP($A226,'Z-scores'!$C$2:$SK$20,5,FALSE)&gt;3,HLOOKUP($A226,'Z-scores'!$C$2:$SK$20,5,FALSE)&lt;-3),"",'Total-corrected counts'!R226),"")</f>
        <v/>
      </c>
      <c r="S226" t="str">
        <f>IFERROR(IF(OR(HLOOKUP($A226,'Z-scores'!$C$2:$SK$20,5,FALSE)&gt;3,HLOOKUP($A226,'Z-scores'!$C$2:$SK$20,5,FALSE)&lt;-3),"",'Total-corrected counts'!S226),"")</f>
        <v/>
      </c>
      <c r="T226" t="str">
        <f>IFERROR(IF(OR(HLOOKUP($A226,'Z-scores'!$C$2:$SK$20,5,FALSE)&gt;3,HLOOKUP($A226,'Z-scores'!$C$2:$SK$20,5,FALSE)&lt;-3),"",'Total-corrected counts'!T226),"")</f>
        <v/>
      </c>
      <c r="U226">
        <f t="shared" si="12"/>
        <v>0</v>
      </c>
      <c r="V226">
        <f>SUMIFS(Tabel132[Cluster],Tabel132[ID],'Total-corrected counts Z&lt;3'!A226)</f>
        <v>96</v>
      </c>
      <c r="W226" t="str">
        <f t="shared" si="13"/>
        <v/>
      </c>
      <c r="X226" t="str">
        <f t="shared" si="14"/>
        <v/>
      </c>
      <c r="Y226" t="str">
        <f t="shared" si="15"/>
        <v/>
      </c>
    </row>
    <row r="227" spans="1:25" x14ac:dyDescent="0.25">
      <c r="A227">
        <v>231</v>
      </c>
      <c r="B227" t="s">
        <v>95</v>
      </c>
      <c r="C227">
        <v>83200</v>
      </c>
      <c r="D227">
        <v>323</v>
      </c>
      <c r="E227">
        <f>IFERROR(IF(OR(HLOOKUP($A227,'Z-scores'!$C$2:$SK$20,5,FALSE)&gt;3,HLOOKUP($A227,'Z-scores'!$C$2:$SK$20,5,FALSE)&lt;-3),"",'Total-corrected counts'!E227),"")</f>
        <v>0</v>
      </c>
      <c r="F227">
        <f>IFERROR(IF(OR(HLOOKUP($A227,'Z-scores'!$C$2:$SK$20,5,FALSE)&gt;3,HLOOKUP($A227,'Z-scores'!$C$2:$SK$20,5,FALSE)&lt;-3),"",'Total-corrected counts'!F227),"")</f>
        <v>0.49106335519981792</v>
      </c>
      <c r="G227">
        <f>IFERROR(IF(OR(HLOOKUP($A227,'Z-scores'!$C$2:$SK$20,5,FALSE)&gt;3,HLOOKUP($A227,'Z-scores'!$C$2:$SK$20,5,FALSE)&lt;-3),"",'Total-corrected counts'!G227),"")</f>
        <v>0.4810145539135493</v>
      </c>
      <c r="H227">
        <f>IFERROR(IF(OR(HLOOKUP($A227,'Z-scores'!$C$2:$SK$20,5,FALSE)&gt;3,HLOOKUP($A227,'Z-scores'!$C$2:$SK$20,5,FALSE)&lt;-3),"",'Total-corrected counts'!H227),"")</f>
        <v>0</v>
      </c>
      <c r="I227">
        <f>IFERROR(IF(OR(HLOOKUP($A227,'Z-scores'!$C$2:$SK$20,5,FALSE)&gt;3,HLOOKUP($A227,'Z-scores'!$C$2:$SK$20,5,FALSE)&lt;-3),"",'Total-corrected counts'!I227),"")</f>
        <v>0.10691991304597387</v>
      </c>
      <c r="J227">
        <f>IFERROR(IF(OR(HLOOKUP($A227,'Z-scores'!$C$2:$SK$20,5,FALSE)&gt;3,HLOOKUP($A227,'Z-scores'!$C$2:$SK$20,5,FALSE)&lt;-3),"",'Total-corrected counts'!J227),"")</f>
        <v>9.5785096557363905E-2</v>
      </c>
      <c r="K227">
        <f>IFERROR(IF(OR(HLOOKUP($A227,'Z-scores'!$C$2:$SK$20,5,FALSE)&gt;3,HLOOKUP($A227,'Z-scores'!$C$2:$SK$20,5,FALSE)&lt;-3),"",'Total-corrected counts'!K227),"")</f>
        <v>7.6239403455990798E-2</v>
      </c>
      <c r="L227">
        <f>IFERROR(IF(OR(HLOOKUP($A227,'Z-scores'!$C$2:$SK$20,5,FALSE)&gt;3,HLOOKUP($A227,'Z-scores'!$C$2:$SK$20,5,FALSE)&lt;-3),"",'Total-corrected counts'!L227),"")</f>
        <v>8.1402400556792417E-2</v>
      </c>
      <c r="M227">
        <f>IFERROR(IF(OR(HLOOKUP($A227,'Z-scores'!$C$2:$SK$20,5,FALSE)&gt;3,HLOOKUP($A227,'Z-scores'!$C$2:$SK$20,5,FALSE)&lt;-3),"",'Total-corrected counts'!M227),"")</f>
        <v>0.36656485256846871</v>
      </c>
      <c r="N227">
        <f>IFERROR(IF(OR(HLOOKUP($A227,'Z-scores'!$C$2:$SK$20,5,FALSE)&gt;3,HLOOKUP($A227,'Z-scores'!$C$2:$SK$20,5,FALSE)&lt;-3),"",'Total-corrected counts'!N227),"")</f>
        <v>0.38414379835116075</v>
      </c>
      <c r="O227">
        <f>IFERROR(IF(OR(HLOOKUP($A227,'Z-scores'!$C$2:$SK$20,5,FALSE)&gt;3,HLOOKUP($A227,'Z-scores'!$C$2:$SK$20,5,FALSE)&lt;-3),"",'Total-corrected counts'!O227),"")</f>
        <v>0.45978596963113672</v>
      </c>
      <c r="P227">
        <f>IFERROR(IF(OR(HLOOKUP($A227,'Z-scores'!$C$2:$SK$20,5,FALSE)&gt;3,HLOOKUP($A227,'Z-scores'!$C$2:$SK$20,5,FALSE)&lt;-3),"",'Total-corrected counts'!P227),"")</f>
        <v>4.9764737204864004E-2</v>
      </c>
      <c r="Q227">
        <f>IFERROR(IF(OR(HLOOKUP($A227,'Z-scores'!$C$2:$SK$20,5,FALSE)&gt;3,HLOOKUP($A227,'Z-scores'!$C$2:$SK$20,5,FALSE)&lt;-3),"",'Total-corrected counts'!Q227),"")</f>
        <v>0</v>
      </c>
      <c r="R227">
        <f>IFERROR(IF(OR(HLOOKUP($A227,'Z-scores'!$C$2:$SK$20,5,FALSE)&gt;3,HLOOKUP($A227,'Z-scores'!$C$2:$SK$20,5,FALSE)&lt;-3),"",'Total-corrected counts'!R227),"")</f>
        <v>0.53409448645017688</v>
      </c>
      <c r="S227">
        <f>IFERROR(IF(OR(HLOOKUP($A227,'Z-scores'!$C$2:$SK$20,5,FALSE)&gt;3,HLOOKUP($A227,'Z-scores'!$C$2:$SK$20,5,FALSE)&lt;-3),"",'Total-corrected counts'!S227),"")</f>
        <v>0.413317895249392</v>
      </c>
      <c r="T227">
        <f>IFERROR(IF(OR(HLOOKUP($A227,'Z-scores'!$C$2:$SK$20,5,FALSE)&gt;3,HLOOKUP($A227,'Z-scores'!$C$2:$SK$20,5,FALSE)&lt;-3),"",'Total-corrected counts'!T227),"")</f>
        <v>0.13651942364229727</v>
      </c>
      <c r="U227">
        <f t="shared" si="12"/>
        <v>1</v>
      </c>
      <c r="V227">
        <f>SUMIFS(Tabel132[Cluster],Tabel132[ID],'Total-corrected counts Z&lt;3'!A227)</f>
        <v>91</v>
      </c>
      <c r="W227">
        <f t="shared" si="13"/>
        <v>0.60616358068932485</v>
      </c>
      <c r="X227">
        <f t="shared" si="14"/>
        <v>0.20831333736491175</v>
      </c>
      <c r="Y227">
        <f t="shared" si="15"/>
        <v>0.26558041869631116</v>
      </c>
    </row>
    <row r="228" spans="1:25" x14ac:dyDescent="0.25">
      <c r="A228">
        <v>232</v>
      </c>
      <c r="B228" t="s">
        <v>643</v>
      </c>
      <c r="C228">
        <v>35700</v>
      </c>
      <c r="D228">
        <v>655</v>
      </c>
      <c r="E228" t="str">
        <f>IFERROR(IF(OR(HLOOKUP($A228,'Z-scores'!$C$2:$SK$20,5,FALSE)&gt;3,HLOOKUP($A228,'Z-scores'!$C$2:$SK$20,5,FALSE)&lt;-3),"",'Total-corrected counts'!E228),"")</f>
        <v/>
      </c>
      <c r="F228" t="str">
        <f>IFERROR(IF(OR(HLOOKUP($A228,'Z-scores'!$C$2:$SK$20,5,FALSE)&gt;3,HLOOKUP($A228,'Z-scores'!$C$2:$SK$20,5,FALSE)&lt;-3),"",'Total-corrected counts'!F228),"")</f>
        <v/>
      </c>
      <c r="G228" t="str">
        <f>IFERROR(IF(OR(HLOOKUP($A228,'Z-scores'!$C$2:$SK$20,5,FALSE)&gt;3,HLOOKUP($A228,'Z-scores'!$C$2:$SK$20,5,FALSE)&lt;-3),"",'Total-corrected counts'!G228),"")</f>
        <v/>
      </c>
      <c r="H228" t="str">
        <f>IFERROR(IF(OR(HLOOKUP($A228,'Z-scores'!$C$2:$SK$20,5,FALSE)&gt;3,HLOOKUP($A228,'Z-scores'!$C$2:$SK$20,5,FALSE)&lt;-3),"",'Total-corrected counts'!H228),"")</f>
        <v/>
      </c>
      <c r="I228" t="str">
        <f>IFERROR(IF(OR(HLOOKUP($A228,'Z-scores'!$C$2:$SK$20,5,FALSE)&gt;3,HLOOKUP($A228,'Z-scores'!$C$2:$SK$20,5,FALSE)&lt;-3),"",'Total-corrected counts'!I228),"")</f>
        <v/>
      </c>
      <c r="J228" t="str">
        <f>IFERROR(IF(OR(HLOOKUP($A228,'Z-scores'!$C$2:$SK$20,5,FALSE)&gt;3,HLOOKUP($A228,'Z-scores'!$C$2:$SK$20,5,FALSE)&lt;-3),"",'Total-corrected counts'!J228),"")</f>
        <v/>
      </c>
      <c r="K228" t="str">
        <f>IFERROR(IF(OR(HLOOKUP($A228,'Z-scores'!$C$2:$SK$20,5,FALSE)&gt;3,HLOOKUP($A228,'Z-scores'!$C$2:$SK$20,5,FALSE)&lt;-3),"",'Total-corrected counts'!K228),"")</f>
        <v/>
      </c>
      <c r="L228" t="str">
        <f>IFERROR(IF(OR(HLOOKUP($A228,'Z-scores'!$C$2:$SK$20,5,FALSE)&gt;3,HLOOKUP($A228,'Z-scores'!$C$2:$SK$20,5,FALSE)&lt;-3),"",'Total-corrected counts'!L228),"")</f>
        <v/>
      </c>
      <c r="M228" t="str">
        <f>IFERROR(IF(OR(HLOOKUP($A228,'Z-scores'!$C$2:$SK$20,5,FALSE)&gt;3,HLOOKUP($A228,'Z-scores'!$C$2:$SK$20,5,FALSE)&lt;-3),"",'Total-corrected counts'!M228),"")</f>
        <v/>
      </c>
      <c r="N228" t="str">
        <f>IFERROR(IF(OR(HLOOKUP($A228,'Z-scores'!$C$2:$SK$20,5,FALSE)&gt;3,HLOOKUP($A228,'Z-scores'!$C$2:$SK$20,5,FALSE)&lt;-3),"",'Total-corrected counts'!N228),"")</f>
        <v/>
      </c>
      <c r="O228" t="str">
        <f>IFERROR(IF(OR(HLOOKUP($A228,'Z-scores'!$C$2:$SK$20,5,FALSE)&gt;3,HLOOKUP($A228,'Z-scores'!$C$2:$SK$20,5,FALSE)&lt;-3),"",'Total-corrected counts'!O228),"")</f>
        <v/>
      </c>
      <c r="P228" t="str">
        <f>IFERROR(IF(OR(HLOOKUP($A228,'Z-scores'!$C$2:$SK$20,5,FALSE)&gt;3,HLOOKUP($A228,'Z-scores'!$C$2:$SK$20,5,FALSE)&lt;-3),"",'Total-corrected counts'!P228),"")</f>
        <v/>
      </c>
      <c r="Q228" t="str">
        <f>IFERROR(IF(OR(HLOOKUP($A228,'Z-scores'!$C$2:$SK$20,5,FALSE)&gt;3,HLOOKUP($A228,'Z-scores'!$C$2:$SK$20,5,FALSE)&lt;-3),"",'Total-corrected counts'!Q228),"")</f>
        <v/>
      </c>
      <c r="R228" t="str">
        <f>IFERROR(IF(OR(HLOOKUP($A228,'Z-scores'!$C$2:$SK$20,5,FALSE)&gt;3,HLOOKUP($A228,'Z-scores'!$C$2:$SK$20,5,FALSE)&lt;-3),"",'Total-corrected counts'!R228),"")</f>
        <v/>
      </c>
      <c r="S228" t="str">
        <f>IFERROR(IF(OR(HLOOKUP($A228,'Z-scores'!$C$2:$SK$20,5,FALSE)&gt;3,HLOOKUP($A228,'Z-scores'!$C$2:$SK$20,5,FALSE)&lt;-3),"",'Total-corrected counts'!S228),"")</f>
        <v/>
      </c>
      <c r="T228" t="str">
        <f>IFERROR(IF(OR(HLOOKUP($A228,'Z-scores'!$C$2:$SK$20,5,FALSE)&gt;3,HLOOKUP($A228,'Z-scores'!$C$2:$SK$20,5,FALSE)&lt;-3),"",'Total-corrected counts'!T228),"")</f>
        <v/>
      </c>
      <c r="U228">
        <f t="shared" si="12"/>
        <v>0</v>
      </c>
      <c r="V228">
        <f>SUMIFS(Tabel132[Cluster],Tabel132[ID],'Total-corrected counts Z&lt;3'!A228)</f>
        <v>45</v>
      </c>
      <c r="W228" t="str">
        <f t="shared" si="13"/>
        <v/>
      </c>
      <c r="X228" t="str">
        <f t="shared" si="14"/>
        <v/>
      </c>
      <c r="Y228" t="str">
        <f t="shared" si="15"/>
        <v/>
      </c>
    </row>
    <row r="229" spans="1:25" x14ac:dyDescent="0.25">
      <c r="A229">
        <v>233</v>
      </c>
      <c r="B229" t="s">
        <v>96</v>
      </c>
      <c r="C229">
        <v>14500</v>
      </c>
      <c r="D229">
        <v>402</v>
      </c>
      <c r="E229">
        <f>IFERROR(IF(OR(HLOOKUP($A229,'Z-scores'!$C$2:$SK$20,5,FALSE)&gt;3,HLOOKUP($A229,'Z-scores'!$C$2:$SK$20,5,FALSE)&lt;-3),"",'Total-corrected counts'!E229),"")</f>
        <v>3.3787549634752625</v>
      </c>
      <c r="F229">
        <f>IFERROR(IF(OR(HLOOKUP($A229,'Z-scores'!$C$2:$SK$20,5,FALSE)&gt;3,HLOOKUP($A229,'Z-scores'!$C$2:$SK$20,5,FALSE)&lt;-3),"",'Total-corrected counts'!F229),"")</f>
        <v>5.6944462151055806</v>
      </c>
      <c r="G229">
        <f>IFERROR(IF(OR(HLOOKUP($A229,'Z-scores'!$C$2:$SK$20,5,FALSE)&gt;3,HLOOKUP($A229,'Z-scores'!$C$2:$SK$20,5,FALSE)&lt;-3),"",'Total-corrected counts'!G229),"")</f>
        <v>1.6314823529645124</v>
      </c>
      <c r="H229">
        <f>IFERROR(IF(OR(HLOOKUP($A229,'Z-scores'!$C$2:$SK$20,5,FALSE)&gt;3,HLOOKUP($A229,'Z-scores'!$C$2:$SK$20,5,FALSE)&lt;-3),"",'Total-corrected counts'!H229),"")</f>
        <v>3.2328886100991578</v>
      </c>
      <c r="I229">
        <f>IFERROR(IF(OR(HLOOKUP($A229,'Z-scores'!$C$2:$SK$20,5,FALSE)&gt;3,HLOOKUP($A229,'Z-scores'!$C$2:$SK$20,5,FALSE)&lt;-3),"",'Total-corrected counts'!I229),"")</f>
        <v>1.6769544256684323</v>
      </c>
      <c r="J229">
        <f>IFERROR(IF(OR(HLOOKUP($A229,'Z-scores'!$C$2:$SK$20,5,FALSE)&gt;3,HLOOKUP($A229,'Z-scores'!$C$2:$SK$20,5,FALSE)&lt;-3),"",'Total-corrected counts'!J229),"")</f>
        <v>8.0160152681443915</v>
      </c>
      <c r="K229">
        <f>IFERROR(IF(OR(HLOOKUP($A229,'Z-scores'!$C$2:$SK$20,5,FALSE)&gt;3,HLOOKUP($A229,'Z-scores'!$C$2:$SK$20,5,FALSE)&lt;-3),"",'Total-corrected counts'!K229),"")</f>
        <v>5.2370605604769063</v>
      </c>
      <c r="L229">
        <f>IFERROR(IF(OR(HLOOKUP($A229,'Z-scores'!$C$2:$SK$20,5,FALSE)&gt;3,HLOOKUP($A229,'Z-scores'!$C$2:$SK$20,5,FALSE)&lt;-3),"",'Total-corrected counts'!L229),"")</f>
        <v>4.5856685646993061</v>
      </c>
      <c r="M229">
        <f>IFERROR(IF(OR(HLOOKUP($A229,'Z-scores'!$C$2:$SK$20,5,FALSE)&gt;3,HLOOKUP($A229,'Z-scores'!$C$2:$SK$20,5,FALSE)&lt;-3),"",'Total-corrected counts'!M229),"")</f>
        <v>5.396175620368389</v>
      </c>
      <c r="N229">
        <f>IFERROR(IF(OR(HLOOKUP($A229,'Z-scores'!$C$2:$SK$20,5,FALSE)&gt;3,HLOOKUP($A229,'Z-scores'!$C$2:$SK$20,5,FALSE)&lt;-3),"",'Total-corrected counts'!N229),"")</f>
        <v>6.3109338300547835</v>
      </c>
      <c r="O229">
        <f>IFERROR(IF(OR(HLOOKUP($A229,'Z-scores'!$C$2:$SK$20,5,FALSE)&gt;3,HLOOKUP($A229,'Z-scores'!$C$2:$SK$20,5,FALSE)&lt;-3),"",'Total-corrected counts'!O229),"")</f>
        <v>5.4953265408798355</v>
      </c>
      <c r="P229">
        <f>IFERROR(IF(OR(HLOOKUP($A229,'Z-scores'!$C$2:$SK$20,5,FALSE)&gt;3,HLOOKUP($A229,'Z-scores'!$C$2:$SK$20,5,FALSE)&lt;-3),"",'Total-corrected counts'!P229),"")</f>
        <v>2.9858842322918404</v>
      </c>
      <c r="Q229">
        <f>IFERROR(IF(OR(HLOOKUP($A229,'Z-scores'!$C$2:$SK$20,5,FALSE)&gt;3,HLOOKUP($A229,'Z-scores'!$C$2:$SK$20,5,FALSE)&lt;-3),"",'Total-corrected counts'!Q229),"")</f>
        <v>1.222249107286145</v>
      </c>
      <c r="R229">
        <f>IFERROR(IF(OR(HLOOKUP($A229,'Z-scores'!$C$2:$SK$20,5,FALSE)&gt;3,HLOOKUP($A229,'Z-scores'!$C$2:$SK$20,5,FALSE)&lt;-3),"",'Total-corrected counts'!R229),"")</f>
        <v>4.7554951389698443</v>
      </c>
      <c r="S229">
        <f>IFERROR(IF(OR(HLOOKUP($A229,'Z-scores'!$C$2:$SK$20,5,FALSE)&gt;3,HLOOKUP($A229,'Z-scores'!$C$2:$SK$20,5,FALSE)&lt;-3),"",'Total-corrected counts'!S229),"")</f>
        <v>3.759494280076662</v>
      </c>
      <c r="T229">
        <f>IFERROR(IF(OR(HLOOKUP($A229,'Z-scores'!$C$2:$SK$20,5,FALSE)&gt;3,HLOOKUP($A229,'Z-scores'!$C$2:$SK$20,5,FALSE)&lt;-3),"",'Total-corrected counts'!T229),"")</f>
        <v>4.9897849341259652</v>
      </c>
      <c r="U229">
        <f t="shared" si="12"/>
        <v>1</v>
      </c>
      <c r="V229">
        <f>SUMIFS(Tabel132[Cluster],Tabel132[ID],'Total-corrected counts Z&lt;3'!A229)</f>
        <v>17</v>
      </c>
      <c r="W229">
        <f t="shared" si="13"/>
        <v>0.51733009663723262</v>
      </c>
      <c r="X229">
        <f t="shared" si="14"/>
        <v>4.5160380411056718</v>
      </c>
      <c r="Y229">
        <f t="shared" si="15"/>
        <v>3.8680390389383823</v>
      </c>
    </row>
    <row r="230" spans="1:25" x14ac:dyDescent="0.25">
      <c r="A230">
        <v>234</v>
      </c>
      <c r="B230" t="s">
        <v>97</v>
      </c>
      <c r="C230">
        <v>28300</v>
      </c>
      <c r="D230">
        <v>541</v>
      </c>
      <c r="E230">
        <f>IFERROR(IF(OR(HLOOKUP($A230,'Z-scores'!$C$2:$SK$20,5,FALSE)&gt;3,HLOOKUP($A230,'Z-scores'!$C$2:$SK$20,5,FALSE)&lt;-3),"",'Total-corrected counts'!E230),"")</f>
        <v>1.8627739974585025</v>
      </c>
      <c r="F230">
        <f>IFERROR(IF(OR(HLOOKUP($A230,'Z-scores'!$C$2:$SK$20,5,FALSE)&gt;3,HLOOKUP($A230,'Z-scores'!$C$2:$SK$20,5,FALSE)&lt;-3),"",'Total-corrected counts'!F230),"")</f>
        <v>2.5072561693375319</v>
      </c>
      <c r="G230">
        <f>IFERROR(IF(OR(HLOOKUP($A230,'Z-scores'!$C$2:$SK$20,5,FALSE)&gt;3,HLOOKUP($A230,'Z-scores'!$C$2:$SK$20,5,FALSE)&lt;-3),"",'Total-corrected counts'!G230),"")</f>
        <v>1.5223862685717489</v>
      </c>
      <c r="H230">
        <f>IFERROR(IF(OR(HLOOKUP($A230,'Z-scores'!$C$2:$SK$20,5,FALSE)&gt;3,HLOOKUP($A230,'Z-scores'!$C$2:$SK$20,5,FALSE)&lt;-3),"",'Total-corrected counts'!H230),"")</f>
        <v>2.9132186542498011</v>
      </c>
      <c r="I230">
        <f>IFERROR(IF(OR(HLOOKUP($A230,'Z-scores'!$C$2:$SK$20,5,FALSE)&gt;3,HLOOKUP($A230,'Z-scores'!$C$2:$SK$20,5,FALSE)&lt;-3),"",'Total-corrected counts'!I230),"")</f>
        <v>1.8626574325377554</v>
      </c>
      <c r="J230">
        <f>IFERROR(IF(OR(HLOOKUP($A230,'Z-scores'!$C$2:$SK$20,5,FALSE)&gt;3,HLOOKUP($A230,'Z-scores'!$C$2:$SK$20,5,FALSE)&lt;-3),"",'Total-corrected counts'!J230),"")</f>
        <v>8.1477197759107653</v>
      </c>
      <c r="K230">
        <f>IFERROR(IF(OR(HLOOKUP($A230,'Z-scores'!$C$2:$SK$20,5,FALSE)&gt;3,HLOOKUP($A230,'Z-scores'!$C$2:$SK$20,5,FALSE)&lt;-3),"",'Total-corrected counts'!K230),"")</f>
        <v>2.2578592561966508</v>
      </c>
      <c r="L230">
        <f>IFERROR(IF(OR(HLOOKUP($A230,'Z-scores'!$C$2:$SK$20,5,FALSE)&gt;3,HLOOKUP($A230,'Z-scores'!$C$2:$SK$20,5,FALSE)&lt;-3),"",'Total-corrected counts'!L230),"")</f>
        <v>2.5166908838808326</v>
      </c>
      <c r="M230">
        <f>IFERROR(IF(OR(HLOOKUP($A230,'Z-scores'!$C$2:$SK$20,5,FALSE)&gt;3,HLOOKUP($A230,'Z-scores'!$C$2:$SK$20,5,FALSE)&lt;-3),"",'Total-corrected counts'!M230),"")</f>
        <v>4.0236886142399362</v>
      </c>
      <c r="N230">
        <f>IFERROR(IF(OR(HLOOKUP($A230,'Z-scores'!$C$2:$SK$20,5,FALSE)&gt;3,HLOOKUP($A230,'Z-scores'!$C$2:$SK$20,5,FALSE)&lt;-3),"",'Total-corrected counts'!N230),"")</f>
        <v>3.4102561690358146</v>
      </c>
      <c r="O230">
        <f>IFERROR(IF(OR(HLOOKUP($A230,'Z-scores'!$C$2:$SK$20,5,FALSE)&gt;3,HLOOKUP($A230,'Z-scores'!$C$2:$SK$20,5,FALSE)&lt;-3),"",'Total-corrected counts'!O230),"")</f>
        <v>1.4766203255461505</v>
      </c>
      <c r="P230">
        <f>IFERROR(IF(OR(HLOOKUP($A230,'Z-scores'!$C$2:$SK$20,5,FALSE)&gt;3,HLOOKUP($A230,'Z-scores'!$C$2:$SK$20,5,FALSE)&lt;-3),"",'Total-corrected counts'!P230),"")</f>
        <v>1.7666481707726722</v>
      </c>
      <c r="Q230">
        <f>IFERROR(IF(OR(HLOOKUP($A230,'Z-scores'!$C$2:$SK$20,5,FALSE)&gt;3,HLOOKUP($A230,'Z-scores'!$C$2:$SK$20,5,FALSE)&lt;-3),"",'Total-corrected counts'!Q230),"")</f>
        <v>1.8482791378473411</v>
      </c>
      <c r="R230">
        <f>IFERROR(IF(OR(HLOOKUP($A230,'Z-scores'!$C$2:$SK$20,5,FALSE)&gt;3,HLOOKUP($A230,'Z-scores'!$C$2:$SK$20,5,FALSE)&lt;-3),"",'Total-corrected counts'!R230),"")</f>
        <v>1.7101294614222011</v>
      </c>
      <c r="S230">
        <f>IFERROR(IF(OR(HLOOKUP($A230,'Z-scores'!$C$2:$SK$20,5,FALSE)&gt;3,HLOOKUP($A230,'Z-scores'!$C$2:$SK$20,5,FALSE)&lt;-3),"",'Total-corrected counts'!S230),"")</f>
        <v>2.1345321439591891</v>
      </c>
      <c r="T230">
        <f>IFERROR(IF(OR(HLOOKUP($A230,'Z-scores'!$C$2:$SK$20,5,FALSE)&gt;3,HLOOKUP($A230,'Z-scores'!$C$2:$SK$20,5,FALSE)&lt;-3),"",'Total-corrected counts'!T230),"")</f>
        <v>4.1570164499079523</v>
      </c>
      <c r="U230">
        <f t="shared" si="12"/>
        <v>1</v>
      </c>
      <c r="V230">
        <f>SUMIFS(Tabel132[Cluster],Tabel132[ID],'Total-corrected counts Z&lt;3'!A230)</f>
        <v>36</v>
      </c>
      <c r="W230">
        <f t="shared" si="13"/>
        <v>0.29964358908521771</v>
      </c>
      <c r="X230">
        <f t="shared" si="14"/>
        <v>3.102450722141934</v>
      </c>
      <c r="Y230">
        <f t="shared" si="15"/>
        <v>2.1822042815759182</v>
      </c>
    </row>
    <row r="231" spans="1:25" x14ac:dyDescent="0.25">
      <c r="A231">
        <v>235</v>
      </c>
      <c r="B231" t="s">
        <v>644</v>
      </c>
      <c r="C231">
        <v>93900</v>
      </c>
      <c r="D231">
        <v>370</v>
      </c>
      <c r="E231" t="str">
        <f>IFERROR(IF(OR(HLOOKUP($A231,'Z-scores'!$C$2:$SK$20,5,FALSE)&gt;3,HLOOKUP($A231,'Z-scores'!$C$2:$SK$20,5,FALSE)&lt;-3),"",'Total-corrected counts'!E231),"")</f>
        <v/>
      </c>
      <c r="F231" t="str">
        <f>IFERROR(IF(OR(HLOOKUP($A231,'Z-scores'!$C$2:$SK$20,5,FALSE)&gt;3,HLOOKUP($A231,'Z-scores'!$C$2:$SK$20,5,FALSE)&lt;-3),"",'Total-corrected counts'!F231),"")</f>
        <v/>
      </c>
      <c r="G231" t="str">
        <f>IFERROR(IF(OR(HLOOKUP($A231,'Z-scores'!$C$2:$SK$20,5,FALSE)&gt;3,HLOOKUP($A231,'Z-scores'!$C$2:$SK$20,5,FALSE)&lt;-3),"",'Total-corrected counts'!G231),"")</f>
        <v/>
      </c>
      <c r="H231" t="str">
        <f>IFERROR(IF(OR(HLOOKUP($A231,'Z-scores'!$C$2:$SK$20,5,FALSE)&gt;3,HLOOKUP($A231,'Z-scores'!$C$2:$SK$20,5,FALSE)&lt;-3),"",'Total-corrected counts'!H231),"")</f>
        <v/>
      </c>
      <c r="I231" t="str">
        <f>IFERROR(IF(OR(HLOOKUP($A231,'Z-scores'!$C$2:$SK$20,5,FALSE)&gt;3,HLOOKUP($A231,'Z-scores'!$C$2:$SK$20,5,FALSE)&lt;-3),"",'Total-corrected counts'!I231),"")</f>
        <v/>
      </c>
      <c r="J231" t="str">
        <f>IFERROR(IF(OR(HLOOKUP($A231,'Z-scores'!$C$2:$SK$20,5,FALSE)&gt;3,HLOOKUP($A231,'Z-scores'!$C$2:$SK$20,5,FALSE)&lt;-3),"",'Total-corrected counts'!J231),"")</f>
        <v/>
      </c>
      <c r="K231" t="str">
        <f>IFERROR(IF(OR(HLOOKUP($A231,'Z-scores'!$C$2:$SK$20,5,FALSE)&gt;3,HLOOKUP($A231,'Z-scores'!$C$2:$SK$20,5,FALSE)&lt;-3),"",'Total-corrected counts'!K231),"")</f>
        <v/>
      </c>
      <c r="L231" t="str">
        <f>IFERROR(IF(OR(HLOOKUP($A231,'Z-scores'!$C$2:$SK$20,5,FALSE)&gt;3,HLOOKUP($A231,'Z-scores'!$C$2:$SK$20,5,FALSE)&lt;-3),"",'Total-corrected counts'!L231),"")</f>
        <v/>
      </c>
      <c r="M231" t="str">
        <f>IFERROR(IF(OR(HLOOKUP($A231,'Z-scores'!$C$2:$SK$20,5,FALSE)&gt;3,HLOOKUP($A231,'Z-scores'!$C$2:$SK$20,5,FALSE)&lt;-3),"",'Total-corrected counts'!M231),"")</f>
        <v/>
      </c>
      <c r="N231" t="str">
        <f>IFERROR(IF(OR(HLOOKUP($A231,'Z-scores'!$C$2:$SK$20,5,FALSE)&gt;3,HLOOKUP($A231,'Z-scores'!$C$2:$SK$20,5,FALSE)&lt;-3),"",'Total-corrected counts'!N231),"")</f>
        <v/>
      </c>
      <c r="O231" t="str">
        <f>IFERROR(IF(OR(HLOOKUP($A231,'Z-scores'!$C$2:$SK$20,5,FALSE)&gt;3,HLOOKUP($A231,'Z-scores'!$C$2:$SK$20,5,FALSE)&lt;-3),"",'Total-corrected counts'!O231),"")</f>
        <v/>
      </c>
      <c r="P231" t="str">
        <f>IFERROR(IF(OR(HLOOKUP($A231,'Z-scores'!$C$2:$SK$20,5,FALSE)&gt;3,HLOOKUP($A231,'Z-scores'!$C$2:$SK$20,5,FALSE)&lt;-3),"",'Total-corrected counts'!P231),"")</f>
        <v/>
      </c>
      <c r="Q231" t="str">
        <f>IFERROR(IF(OR(HLOOKUP($A231,'Z-scores'!$C$2:$SK$20,5,FALSE)&gt;3,HLOOKUP($A231,'Z-scores'!$C$2:$SK$20,5,FALSE)&lt;-3),"",'Total-corrected counts'!Q231),"")</f>
        <v/>
      </c>
      <c r="R231" t="str">
        <f>IFERROR(IF(OR(HLOOKUP($A231,'Z-scores'!$C$2:$SK$20,5,FALSE)&gt;3,HLOOKUP($A231,'Z-scores'!$C$2:$SK$20,5,FALSE)&lt;-3),"",'Total-corrected counts'!R231),"")</f>
        <v/>
      </c>
      <c r="S231" t="str">
        <f>IFERROR(IF(OR(HLOOKUP($A231,'Z-scores'!$C$2:$SK$20,5,FALSE)&gt;3,HLOOKUP($A231,'Z-scores'!$C$2:$SK$20,5,FALSE)&lt;-3),"",'Total-corrected counts'!S231),"")</f>
        <v/>
      </c>
      <c r="T231" t="str">
        <f>IFERROR(IF(OR(HLOOKUP($A231,'Z-scores'!$C$2:$SK$20,5,FALSE)&gt;3,HLOOKUP($A231,'Z-scores'!$C$2:$SK$20,5,FALSE)&lt;-3),"",'Total-corrected counts'!T231),"")</f>
        <v/>
      </c>
      <c r="U231">
        <f t="shared" si="12"/>
        <v>0</v>
      </c>
      <c r="V231">
        <f>SUMIFS(Tabel132[Cluster],Tabel132[ID],'Total-corrected counts Z&lt;3'!A231)</f>
        <v>96</v>
      </c>
      <c r="W231" t="str">
        <f t="shared" si="13"/>
        <v/>
      </c>
      <c r="X231" t="str">
        <f t="shared" si="14"/>
        <v/>
      </c>
      <c r="Y231" t="str">
        <f t="shared" si="15"/>
        <v/>
      </c>
    </row>
    <row r="232" spans="1:25" x14ac:dyDescent="0.25">
      <c r="A232">
        <v>236</v>
      </c>
      <c r="B232" t="s">
        <v>645</v>
      </c>
      <c r="C232">
        <v>30400</v>
      </c>
      <c r="D232">
        <v>507</v>
      </c>
      <c r="E232" t="str">
        <f>IFERROR(IF(OR(HLOOKUP($A232,'Z-scores'!$C$2:$SK$20,5,FALSE)&gt;3,HLOOKUP($A232,'Z-scores'!$C$2:$SK$20,5,FALSE)&lt;-3),"",'Total-corrected counts'!E232),"")</f>
        <v/>
      </c>
      <c r="F232" t="str">
        <f>IFERROR(IF(OR(HLOOKUP($A232,'Z-scores'!$C$2:$SK$20,5,FALSE)&gt;3,HLOOKUP($A232,'Z-scores'!$C$2:$SK$20,5,FALSE)&lt;-3),"",'Total-corrected counts'!F232),"")</f>
        <v/>
      </c>
      <c r="G232" t="str">
        <f>IFERROR(IF(OR(HLOOKUP($A232,'Z-scores'!$C$2:$SK$20,5,FALSE)&gt;3,HLOOKUP($A232,'Z-scores'!$C$2:$SK$20,5,FALSE)&lt;-3),"",'Total-corrected counts'!G232),"")</f>
        <v/>
      </c>
      <c r="H232" t="str">
        <f>IFERROR(IF(OR(HLOOKUP($A232,'Z-scores'!$C$2:$SK$20,5,FALSE)&gt;3,HLOOKUP($A232,'Z-scores'!$C$2:$SK$20,5,FALSE)&lt;-3),"",'Total-corrected counts'!H232),"")</f>
        <v/>
      </c>
      <c r="I232" t="str">
        <f>IFERROR(IF(OR(HLOOKUP($A232,'Z-scores'!$C$2:$SK$20,5,FALSE)&gt;3,HLOOKUP($A232,'Z-scores'!$C$2:$SK$20,5,FALSE)&lt;-3),"",'Total-corrected counts'!I232),"")</f>
        <v/>
      </c>
      <c r="J232" t="str">
        <f>IFERROR(IF(OR(HLOOKUP($A232,'Z-scores'!$C$2:$SK$20,5,FALSE)&gt;3,HLOOKUP($A232,'Z-scores'!$C$2:$SK$20,5,FALSE)&lt;-3),"",'Total-corrected counts'!J232),"")</f>
        <v/>
      </c>
      <c r="K232" t="str">
        <f>IFERROR(IF(OR(HLOOKUP($A232,'Z-scores'!$C$2:$SK$20,5,FALSE)&gt;3,HLOOKUP($A232,'Z-scores'!$C$2:$SK$20,5,FALSE)&lt;-3),"",'Total-corrected counts'!K232),"")</f>
        <v/>
      </c>
      <c r="L232" t="str">
        <f>IFERROR(IF(OR(HLOOKUP($A232,'Z-scores'!$C$2:$SK$20,5,FALSE)&gt;3,HLOOKUP($A232,'Z-scores'!$C$2:$SK$20,5,FALSE)&lt;-3),"",'Total-corrected counts'!L232),"")</f>
        <v/>
      </c>
      <c r="M232" t="str">
        <f>IFERROR(IF(OR(HLOOKUP($A232,'Z-scores'!$C$2:$SK$20,5,FALSE)&gt;3,HLOOKUP($A232,'Z-scores'!$C$2:$SK$20,5,FALSE)&lt;-3),"",'Total-corrected counts'!M232),"")</f>
        <v/>
      </c>
      <c r="N232" t="str">
        <f>IFERROR(IF(OR(HLOOKUP($A232,'Z-scores'!$C$2:$SK$20,5,FALSE)&gt;3,HLOOKUP($A232,'Z-scores'!$C$2:$SK$20,5,FALSE)&lt;-3),"",'Total-corrected counts'!N232),"")</f>
        <v/>
      </c>
      <c r="O232" t="str">
        <f>IFERROR(IF(OR(HLOOKUP($A232,'Z-scores'!$C$2:$SK$20,5,FALSE)&gt;3,HLOOKUP($A232,'Z-scores'!$C$2:$SK$20,5,FALSE)&lt;-3),"",'Total-corrected counts'!O232),"")</f>
        <v/>
      </c>
      <c r="P232" t="str">
        <f>IFERROR(IF(OR(HLOOKUP($A232,'Z-scores'!$C$2:$SK$20,5,FALSE)&gt;3,HLOOKUP($A232,'Z-scores'!$C$2:$SK$20,5,FALSE)&lt;-3),"",'Total-corrected counts'!P232),"")</f>
        <v/>
      </c>
      <c r="Q232" t="str">
        <f>IFERROR(IF(OR(HLOOKUP($A232,'Z-scores'!$C$2:$SK$20,5,FALSE)&gt;3,HLOOKUP($A232,'Z-scores'!$C$2:$SK$20,5,FALSE)&lt;-3),"",'Total-corrected counts'!Q232),"")</f>
        <v/>
      </c>
      <c r="R232" t="str">
        <f>IFERROR(IF(OR(HLOOKUP($A232,'Z-scores'!$C$2:$SK$20,5,FALSE)&gt;3,HLOOKUP($A232,'Z-scores'!$C$2:$SK$20,5,FALSE)&lt;-3),"",'Total-corrected counts'!R232),"")</f>
        <v/>
      </c>
      <c r="S232" t="str">
        <f>IFERROR(IF(OR(HLOOKUP($A232,'Z-scores'!$C$2:$SK$20,5,FALSE)&gt;3,HLOOKUP($A232,'Z-scores'!$C$2:$SK$20,5,FALSE)&lt;-3),"",'Total-corrected counts'!S232),"")</f>
        <v/>
      </c>
      <c r="T232" t="str">
        <f>IFERROR(IF(OR(HLOOKUP($A232,'Z-scores'!$C$2:$SK$20,5,FALSE)&gt;3,HLOOKUP($A232,'Z-scores'!$C$2:$SK$20,5,FALSE)&lt;-3),"",'Total-corrected counts'!T232),"")</f>
        <v/>
      </c>
      <c r="U232">
        <f t="shared" si="12"/>
        <v>0</v>
      </c>
      <c r="V232">
        <f>SUMIFS(Tabel132[Cluster],Tabel132[ID],'Total-corrected counts Z&lt;3'!A232)</f>
        <v>39</v>
      </c>
      <c r="W232" t="str">
        <f t="shared" si="13"/>
        <v/>
      </c>
      <c r="X232" t="str">
        <f t="shared" si="14"/>
        <v/>
      </c>
      <c r="Y232" t="str">
        <f t="shared" si="15"/>
        <v/>
      </c>
    </row>
    <row r="233" spans="1:25" x14ac:dyDescent="0.25">
      <c r="A233">
        <v>237</v>
      </c>
      <c r="B233" t="s">
        <v>646</v>
      </c>
      <c r="C233">
        <v>101600</v>
      </c>
      <c r="D233">
        <v>917</v>
      </c>
      <c r="E233" t="str">
        <f>IFERROR(IF(OR(HLOOKUP($A233,'Z-scores'!$C$2:$SK$20,5,FALSE)&gt;3,HLOOKUP($A233,'Z-scores'!$C$2:$SK$20,5,FALSE)&lt;-3),"",'Total-corrected counts'!E233),"")</f>
        <v/>
      </c>
      <c r="F233" t="str">
        <f>IFERROR(IF(OR(HLOOKUP($A233,'Z-scores'!$C$2:$SK$20,5,FALSE)&gt;3,HLOOKUP($A233,'Z-scores'!$C$2:$SK$20,5,FALSE)&lt;-3),"",'Total-corrected counts'!F233),"")</f>
        <v/>
      </c>
      <c r="G233" t="str">
        <f>IFERROR(IF(OR(HLOOKUP($A233,'Z-scores'!$C$2:$SK$20,5,FALSE)&gt;3,HLOOKUP($A233,'Z-scores'!$C$2:$SK$20,5,FALSE)&lt;-3),"",'Total-corrected counts'!G233),"")</f>
        <v/>
      </c>
      <c r="H233" t="str">
        <f>IFERROR(IF(OR(HLOOKUP($A233,'Z-scores'!$C$2:$SK$20,5,FALSE)&gt;3,HLOOKUP($A233,'Z-scores'!$C$2:$SK$20,5,FALSE)&lt;-3),"",'Total-corrected counts'!H233),"")</f>
        <v/>
      </c>
      <c r="I233" t="str">
        <f>IFERROR(IF(OR(HLOOKUP($A233,'Z-scores'!$C$2:$SK$20,5,FALSE)&gt;3,HLOOKUP($A233,'Z-scores'!$C$2:$SK$20,5,FALSE)&lt;-3),"",'Total-corrected counts'!I233),"")</f>
        <v/>
      </c>
      <c r="J233" t="str">
        <f>IFERROR(IF(OR(HLOOKUP($A233,'Z-scores'!$C$2:$SK$20,5,FALSE)&gt;3,HLOOKUP($A233,'Z-scores'!$C$2:$SK$20,5,FALSE)&lt;-3),"",'Total-corrected counts'!J233),"")</f>
        <v/>
      </c>
      <c r="K233" t="str">
        <f>IFERROR(IF(OR(HLOOKUP($A233,'Z-scores'!$C$2:$SK$20,5,FALSE)&gt;3,HLOOKUP($A233,'Z-scores'!$C$2:$SK$20,5,FALSE)&lt;-3),"",'Total-corrected counts'!K233),"")</f>
        <v/>
      </c>
      <c r="L233" t="str">
        <f>IFERROR(IF(OR(HLOOKUP($A233,'Z-scores'!$C$2:$SK$20,5,FALSE)&gt;3,HLOOKUP($A233,'Z-scores'!$C$2:$SK$20,5,FALSE)&lt;-3),"",'Total-corrected counts'!L233),"")</f>
        <v/>
      </c>
      <c r="M233" t="str">
        <f>IFERROR(IF(OR(HLOOKUP($A233,'Z-scores'!$C$2:$SK$20,5,FALSE)&gt;3,HLOOKUP($A233,'Z-scores'!$C$2:$SK$20,5,FALSE)&lt;-3),"",'Total-corrected counts'!M233),"")</f>
        <v/>
      </c>
      <c r="N233" t="str">
        <f>IFERROR(IF(OR(HLOOKUP($A233,'Z-scores'!$C$2:$SK$20,5,FALSE)&gt;3,HLOOKUP($A233,'Z-scores'!$C$2:$SK$20,5,FALSE)&lt;-3),"",'Total-corrected counts'!N233),"")</f>
        <v/>
      </c>
      <c r="O233" t="str">
        <f>IFERROR(IF(OR(HLOOKUP($A233,'Z-scores'!$C$2:$SK$20,5,FALSE)&gt;3,HLOOKUP($A233,'Z-scores'!$C$2:$SK$20,5,FALSE)&lt;-3),"",'Total-corrected counts'!O233),"")</f>
        <v/>
      </c>
      <c r="P233" t="str">
        <f>IFERROR(IF(OR(HLOOKUP($A233,'Z-scores'!$C$2:$SK$20,5,FALSE)&gt;3,HLOOKUP($A233,'Z-scores'!$C$2:$SK$20,5,FALSE)&lt;-3),"",'Total-corrected counts'!P233),"")</f>
        <v/>
      </c>
      <c r="Q233" t="str">
        <f>IFERROR(IF(OR(HLOOKUP($A233,'Z-scores'!$C$2:$SK$20,5,FALSE)&gt;3,HLOOKUP($A233,'Z-scores'!$C$2:$SK$20,5,FALSE)&lt;-3),"",'Total-corrected counts'!Q233),"")</f>
        <v/>
      </c>
      <c r="R233" t="str">
        <f>IFERROR(IF(OR(HLOOKUP($A233,'Z-scores'!$C$2:$SK$20,5,FALSE)&gt;3,HLOOKUP($A233,'Z-scores'!$C$2:$SK$20,5,FALSE)&lt;-3),"",'Total-corrected counts'!R233),"")</f>
        <v/>
      </c>
      <c r="S233" t="str">
        <f>IFERROR(IF(OR(HLOOKUP($A233,'Z-scores'!$C$2:$SK$20,5,FALSE)&gt;3,HLOOKUP($A233,'Z-scores'!$C$2:$SK$20,5,FALSE)&lt;-3),"",'Total-corrected counts'!S233),"")</f>
        <v/>
      </c>
      <c r="T233" t="str">
        <f>IFERROR(IF(OR(HLOOKUP($A233,'Z-scores'!$C$2:$SK$20,5,FALSE)&gt;3,HLOOKUP($A233,'Z-scores'!$C$2:$SK$20,5,FALSE)&lt;-3),"",'Total-corrected counts'!T233),"")</f>
        <v/>
      </c>
      <c r="U233">
        <f t="shared" si="12"/>
        <v>0</v>
      </c>
      <c r="V233">
        <f>SUMIFS(Tabel132[Cluster],Tabel132[ID],'Total-corrected counts Z&lt;3'!A233)</f>
        <v>0</v>
      </c>
      <c r="W233" t="str">
        <f t="shared" si="13"/>
        <v/>
      </c>
      <c r="X233" t="str">
        <f t="shared" si="14"/>
        <v/>
      </c>
      <c r="Y233" t="str">
        <f t="shared" si="15"/>
        <v/>
      </c>
    </row>
    <row r="234" spans="1:25" x14ac:dyDescent="0.25">
      <c r="A234">
        <v>238</v>
      </c>
      <c r="B234" t="s">
        <v>647</v>
      </c>
      <c r="C234">
        <v>89100</v>
      </c>
      <c r="D234">
        <v>1117</v>
      </c>
      <c r="E234">
        <f>IFERROR(IF(OR(HLOOKUP($A234,'Z-scores'!$C$2:$SK$20,5,FALSE)&gt;3,HLOOKUP($A234,'Z-scores'!$C$2:$SK$20,5,FALSE)&lt;-3),"",'Total-corrected counts'!E234),"")</f>
        <v>9.9083723269069272E-3</v>
      </c>
      <c r="F234">
        <f>IFERROR(IF(OR(HLOOKUP($A234,'Z-scores'!$C$2:$SK$20,5,FALSE)&gt;3,HLOOKUP($A234,'Z-scores'!$C$2:$SK$20,5,FALSE)&lt;-3),"",'Total-corrected counts'!F234),"")</f>
        <v>0</v>
      </c>
      <c r="G234">
        <f>IFERROR(IF(OR(HLOOKUP($A234,'Z-scores'!$C$2:$SK$20,5,FALSE)&gt;3,HLOOKUP($A234,'Z-scores'!$C$2:$SK$20,5,FALSE)&lt;-3),"",'Total-corrected counts'!G234),"")</f>
        <v>0</v>
      </c>
      <c r="H234">
        <f>IFERROR(IF(OR(HLOOKUP($A234,'Z-scores'!$C$2:$SK$20,5,FALSE)&gt;3,HLOOKUP($A234,'Z-scores'!$C$2:$SK$20,5,FALSE)&lt;-3),"",'Total-corrected counts'!H234),"")</f>
        <v>0</v>
      </c>
      <c r="I234">
        <f>IFERROR(IF(OR(HLOOKUP($A234,'Z-scores'!$C$2:$SK$20,5,FALSE)&gt;3,HLOOKUP($A234,'Z-scores'!$C$2:$SK$20,5,FALSE)&lt;-3),"",'Total-corrected counts'!I234),"")</f>
        <v>0</v>
      </c>
      <c r="J234">
        <f>IFERROR(IF(OR(HLOOKUP($A234,'Z-scores'!$C$2:$SK$20,5,FALSE)&gt;3,HLOOKUP($A234,'Z-scores'!$C$2:$SK$20,5,FALSE)&lt;-3),"",'Total-corrected counts'!J234),"")</f>
        <v>0</v>
      </c>
      <c r="K234">
        <f>IFERROR(IF(OR(HLOOKUP($A234,'Z-scores'!$C$2:$SK$20,5,FALSE)&gt;3,HLOOKUP($A234,'Z-scores'!$C$2:$SK$20,5,FALSE)&lt;-3),"",'Total-corrected counts'!K234),"")</f>
        <v>0</v>
      </c>
      <c r="L234">
        <f>IFERROR(IF(OR(HLOOKUP($A234,'Z-scores'!$C$2:$SK$20,5,FALSE)&gt;3,HLOOKUP($A234,'Z-scores'!$C$2:$SK$20,5,FALSE)&lt;-3),"",'Total-corrected counts'!L234),"")</f>
        <v>0</v>
      </c>
      <c r="M234">
        <f>IFERROR(IF(OR(HLOOKUP($A234,'Z-scores'!$C$2:$SK$20,5,FALSE)&gt;3,HLOOKUP($A234,'Z-scores'!$C$2:$SK$20,5,FALSE)&lt;-3),"",'Total-corrected counts'!M234),"")</f>
        <v>0</v>
      </c>
      <c r="N234">
        <f>IFERROR(IF(OR(HLOOKUP($A234,'Z-scores'!$C$2:$SK$20,5,FALSE)&gt;3,HLOOKUP($A234,'Z-scores'!$C$2:$SK$20,5,FALSE)&lt;-3),"",'Total-corrected counts'!N234),"")</f>
        <v>0</v>
      </c>
      <c r="O234">
        <f>IFERROR(IF(OR(HLOOKUP($A234,'Z-scores'!$C$2:$SK$20,5,FALSE)&gt;3,HLOOKUP($A234,'Z-scores'!$C$2:$SK$20,5,FALSE)&lt;-3),"",'Total-corrected counts'!O234),"")</f>
        <v>0</v>
      </c>
      <c r="P234">
        <f>IFERROR(IF(OR(HLOOKUP($A234,'Z-scores'!$C$2:$SK$20,5,FALSE)&gt;3,HLOOKUP($A234,'Z-scores'!$C$2:$SK$20,5,FALSE)&lt;-3),"",'Total-corrected counts'!P234),"")</f>
        <v>0</v>
      </c>
      <c r="Q234">
        <f>IFERROR(IF(OR(HLOOKUP($A234,'Z-scores'!$C$2:$SK$20,5,FALSE)&gt;3,HLOOKUP($A234,'Z-scores'!$C$2:$SK$20,5,FALSE)&lt;-3),"",'Total-corrected counts'!Q234),"")</f>
        <v>0</v>
      </c>
      <c r="R234">
        <f>IFERROR(IF(OR(HLOOKUP($A234,'Z-scores'!$C$2:$SK$20,5,FALSE)&gt;3,HLOOKUP($A234,'Z-scores'!$C$2:$SK$20,5,FALSE)&lt;-3),"",'Total-corrected counts'!R234),"")</f>
        <v>0</v>
      </c>
      <c r="S234">
        <f>IFERROR(IF(OR(HLOOKUP($A234,'Z-scores'!$C$2:$SK$20,5,FALSE)&gt;3,HLOOKUP($A234,'Z-scores'!$C$2:$SK$20,5,FALSE)&lt;-3),"",'Total-corrected counts'!S234),"")</f>
        <v>5.6618889760190697E-3</v>
      </c>
      <c r="T234">
        <f>IFERROR(IF(OR(HLOOKUP($A234,'Z-scores'!$C$2:$SK$20,5,FALSE)&gt;3,HLOOKUP($A234,'Z-scores'!$C$2:$SK$20,5,FALSE)&lt;-3),"",'Total-corrected counts'!T234),"")</f>
        <v>0</v>
      </c>
      <c r="U234">
        <f t="shared" si="12"/>
        <v>1</v>
      </c>
      <c r="V234">
        <f>SUMIFS(Tabel132[Cluster],Tabel132[ID],'Total-corrected counts Z&lt;3'!A234)</f>
        <v>95</v>
      </c>
      <c r="W234">
        <f t="shared" si="13"/>
        <v>0.97502255364162316</v>
      </c>
      <c r="X234">
        <f t="shared" si="14"/>
        <v>9.9083723269069272E-4</v>
      </c>
      <c r="Y234">
        <f t="shared" si="15"/>
        <v>9.4364816266984499E-4</v>
      </c>
    </row>
    <row r="235" spans="1:25" x14ac:dyDescent="0.25">
      <c r="A235">
        <v>239</v>
      </c>
      <c r="B235" t="s">
        <v>648</v>
      </c>
      <c r="C235">
        <v>66200</v>
      </c>
      <c r="D235">
        <v>856</v>
      </c>
      <c r="E235" t="str">
        <f>IFERROR(IF(OR(HLOOKUP($A235,'Z-scores'!$C$2:$SK$20,5,FALSE)&gt;3,HLOOKUP($A235,'Z-scores'!$C$2:$SK$20,5,FALSE)&lt;-3),"",'Total-corrected counts'!E235),"")</f>
        <v/>
      </c>
      <c r="F235" t="str">
        <f>IFERROR(IF(OR(HLOOKUP($A235,'Z-scores'!$C$2:$SK$20,5,FALSE)&gt;3,HLOOKUP($A235,'Z-scores'!$C$2:$SK$20,5,FALSE)&lt;-3),"",'Total-corrected counts'!F235),"")</f>
        <v/>
      </c>
      <c r="G235" t="str">
        <f>IFERROR(IF(OR(HLOOKUP($A235,'Z-scores'!$C$2:$SK$20,5,FALSE)&gt;3,HLOOKUP($A235,'Z-scores'!$C$2:$SK$20,5,FALSE)&lt;-3),"",'Total-corrected counts'!G235),"")</f>
        <v/>
      </c>
      <c r="H235" t="str">
        <f>IFERROR(IF(OR(HLOOKUP($A235,'Z-scores'!$C$2:$SK$20,5,FALSE)&gt;3,HLOOKUP($A235,'Z-scores'!$C$2:$SK$20,5,FALSE)&lt;-3),"",'Total-corrected counts'!H235),"")</f>
        <v/>
      </c>
      <c r="I235" t="str">
        <f>IFERROR(IF(OR(HLOOKUP($A235,'Z-scores'!$C$2:$SK$20,5,FALSE)&gt;3,HLOOKUP($A235,'Z-scores'!$C$2:$SK$20,5,FALSE)&lt;-3),"",'Total-corrected counts'!I235),"")</f>
        <v/>
      </c>
      <c r="J235" t="str">
        <f>IFERROR(IF(OR(HLOOKUP($A235,'Z-scores'!$C$2:$SK$20,5,FALSE)&gt;3,HLOOKUP($A235,'Z-scores'!$C$2:$SK$20,5,FALSE)&lt;-3),"",'Total-corrected counts'!J235),"")</f>
        <v/>
      </c>
      <c r="K235" t="str">
        <f>IFERROR(IF(OR(HLOOKUP($A235,'Z-scores'!$C$2:$SK$20,5,FALSE)&gt;3,HLOOKUP($A235,'Z-scores'!$C$2:$SK$20,5,FALSE)&lt;-3),"",'Total-corrected counts'!K235),"")</f>
        <v/>
      </c>
      <c r="L235" t="str">
        <f>IFERROR(IF(OR(HLOOKUP($A235,'Z-scores'!$C$2:$SK$20,5,FALSE)&gt;3,HLOOKUP($A235,'Z-scores'!$C$2:$SK$20,5,FALSE)&lt;-3),"",'Total-corrected counts'!L235),"")</f>
        <v/>
      </c>
      <c r="M235" t="str">
        <f>IFERROR(IF(OR(HLOOKUP($A235,'Z-scores'!$C$2:$SK$20,5,FALSE)&gt;3,HLOOKUP($A235,'Z-scores'!$C$2:$SK$20,5,FALSE)&lt;-3),"",'Total-corrected counts'!M235),"")</f>
        <v/>
      </c>
      <c r="N235" t="str">
        <f>IFERROR(IF(OR(HLOOKUP($A235,'Z-scores'!$C$2:$SK$20,5,FALSE)&gt;3,HLOOKUP($A235,'Z-scores'!$C$2:$SK$20,5,FALSE)&lt;-3),"",'Total-corrected counts'!N235),"")</f>
        <v/>
      </c>
      <c r="O235" t="str">
        <f>IFERROR(IF(OR(HLOOKUP($A235,'Z-scores'!$C$2:$SK$20,5,FALSE)&gt;3,HLOOKUP($A235,'Z-scores'!$C$2:$SK$20,5,FALSE)&lt;-3),"",'Total-corrected counts'!O235),"")</f>
        <v/>
      </c>
      <c r="P235" t="str">
        <f>IFERROR(IF(OR(HLOOKUP($A235,'Z-scores'!$C$2:$SK$20,5,FALSE)&gt;3,HLOOKUP($A235,'Z-scores'!$C$2:$SK$20,5,FALSE)&lt;-3),"",'Total-corrected counts'!P235),"")</f>
        <v/>
      </c>
      <c r="Q235" t="str">
        <f>IFERROR(IF(OR(HLOOKUP($A235,'Z-scores'!$C$2:$SK$20,5,FALSE)&gt;3,HLOOKUP($A235,'Z-scores'!$C$2:$SK$20,5,FALSE)&lt;-3),"",'Total-corrected counts'!Q235),"")</f>
        <v/>
      </c>
      <c r="R235" t="str">
        <f>IFERROR(IF(OR(HLOOKUP($A235,'Z-scores'!$C$2:$SK$20,5,FALSE)&gt;3,HLOOKUP($A235,'Z-scores'!$C$2:$SK$20,5,FALSE)&lt;-3),"",'Total-corrected counts'!R235),"")</f>
        <v/>
      </c>
      <c r="S235" t="str">
        <f>IFERROR(IF(OR(HLOOKUP($A235,'Z-scores'!$C$2:$SK$20,5,FALSE)&gt;3,HLOOKUP($A235,'Z-scores'!$C$2:$SK$20,5,FALSE)&lt;-3),"",'Total-corrected counts'!S235),"")</f>
        <v/>
      </c>
      <c r="T235" t="str">
        <f>IFERROR(IF(OR(HLOOKUP($A235,'Z-scores'!$C$2:$SK$20,5,FALSE)&gt;3,HLOOKUP($A235,'Z-scores'!$C$2:$SK$20,5,FALSE)&lt;-3),"",'Total-corrected counts'!T235),"")</f>
        <v/>
      </c>
      <c r="U235">
        <f t="shared" si="12"/>
        <v>0</v>
      </c>
      <c r="V235">
        <f>SUMIFS(Tabel132[Cluster],Tabel132[ID],'Total-corrected counts Z&lt;3'!A235)</f>
        <v>0</v>
      </c>
      <c r="W235" t="str">
        <f t="shared" si="13"/>
        <v/>
      </c>
      <c r="X235" t="str">
        <f t="shared" si="14"/>
        <v/>
      </c>
      <c r="Y235" t="str">
        <f t="shared" si="15"/>
        <v/>
      </c>
    </row>
    <row r="236" spans="1:25" x14ac:dyDescent="0.25">
      <c r="A236">
        <v>240</v>
      </c>
      <c r="B236" t="s">
        <v>649</v>
      </c>
      <c r="C236">
        <v>36100</v>
      </c>
      <c r="D236">
        <v>663</v>
      </c>
      <c r="E236" t="str">
        <f>IFERROR(IF(OR(HLOOKUP($A236,'Z-scores'!$C$2:$SK$20,5,FALSE)&gt;3,HLOOKUP($A236,'Z-scores'!$C$2:$SK$20,5,FALSE)&lt;-3),"",'Total-corrected counts'!E236),"")</f>
        <v/>
      </c>
      <c r="F236" t="str">
        <f>IFERROR(IF(OR(HLOOKUP($A236,'Z-scores'!$C$2:$SK$20,5,FALSE)&gt;3,HLOOKUP($A236,'Z-scores'!$C$2:$SK$20,5,FALSE)&lt;-3),"",'Total-corrected counts'!F236),"")</f>
        <v/>
      </c>
      <c r="G236" t="str">
        <f>IFERROR(IF(OR(HLOOKUP($A236,'Z-scores'!$C$2:$SK$20,5,FALSE)&gt;3,HLOOKUP($A236,'Z-scores'!$C$2:$SK$20,5,FALSE)&lt;-3),"",'Total-corrected counts'!G236),"")</f>
        <v/>
      </c>
      <c r="H236" t="str">
        <f>IFERROR(IF(OR(HLOOKUP($A236,'Z-scores'!$C$2:$SK$20,5,FALSE)&gt;3,HLOOKUP($A236,'Z-scores'!$C$2:$SK$20,5,FALSE)&lt;-3),"",'Total-corrected counts'!H236),"")</f>
        <v/>
      </c>
      <c r="I236" t="str">
        <f>IFERROR(IF(OR(HLOOKUP($A236,'Z-scores'!$C$2:$SK$20,5,FALSE)&gt;3,HLOOKUP($A236,'Z-scores'!$C$2:$SK$20,5,FALSE)&lt;-3),"",'Total-corrected counts'!I236),"")</f>
        <v/>
      </c>
      <c r="J236" t="str">
        <f>IFERROR(IF(OR(HLOOKUP($A236,'Z-scores'!$C$2:$SK$20,5,FALSE)&gt;3,HLOOKUP($A236,'Z-scores'!$C$2:$SK$20,5,FALSE)&lt;-3),"",'Total-corrected counts'!J236),"")</f>
        <v/>
      </c>
      <c r="K236" t="str">
        <f>IFERROR(IF(OR(HLOOKUP($A236,'Z-scores'!$C$2:$SK$20,5,FALSE)&gt;3,HLOOKUP($A236,'Z-scores'!$C$2:$SK$20,5,FALSE)&lt;-3),"",'Total-corrected counts'!K236),"")</f>
        <v/>
      </c>
      <c r="L236" t="str">
        <f>IFERROR(IF(OR(HLOOKUP($A236,'Z-scores'!$C$2:$SK$20,5,FALSE)&gt;3,HLOOKUP($A236,'Z-scores'!$C$2:$SK$20,5,FALSE)&lt;-3),"",'Total-corrected counts'!L236),"")</f>
        <v/>
      </c>
      <c r="M236" t="str">
        <f>IFERROR(IF(OR(HLOOKUP($A236,'Z-scores'!$C$2:$SK$20,5,FALSE)&gt;3,HLOOKUP($A236,'Z-scores'!$C$2:$SK$20,5,FALSE)&lt;-3),"",'Total-corrected counts'!M236),"")</f>
        <v/>
      </c>
      <c r="N236" t="str">
        <f>IFERROR(IF(OR(HLOOKUP($A236,'Z-scores'!$C$2:$SK$20,5,FALSE)&gt;3,HLOOKUP($A236,'Z-scores'!$C$2:$SK$20,5,FALSE)&lt;-3),"",'Total-corrected counts'!N236),"")</f>
        <v/>
      </c>
      <c r="O236" t="str">
        <f>IFERROR(IF(OR(HLOOKUP($A236,'Z-scores'!$C$2:$SK$20,5,FALSE)&gt;3,HLOOKUP($A236,'Z-scores'!$C$2:$SK$20,5,FALSE)&lt;-3),"",'Total-corrected counts'!O236),"")</f>
        <v/>
      </c>
      <c r="P236" t="str">
        <f>IFERROR(IF(OR(HLOOKUP($A236,'Z-scores'!$C$2:$SK$20,5,FALSE)&gt;3,HLOOKUP($A236,'Z-scores'!$C$2:$SK$20,5,FALSE)&lt;-3),"",'Total-corrected counts'!P236),"")</f>
        <v/>
      </c>
      <c r="Q236" t="str">
        <f>IFERROR(IF(OR(HLOOKUP($A236,'Z-scores'!$C$2:$SK$20,5,FALSE)&gt;3,HLOOKUP($A236,'Z-scores'!$C$2:$SK$20,5,FALSE)&lt;-3),"",'Total-corrected counts'!Q236),"")</f>
        <v/>
      </c>
      <c r="R236" t="str">
        <f>IFERROR(IF(OR(HLOOKUP($A236,'Z-scores'!$C$2:$SK$20,5,FALSE)&gt;3,HLOOKUP($A236,'Z-scores'!$C$2:$SK$20,5,FALSE)&lt;-3),"",'Total-corrected counts'!R236),"")</f>
        <v/>
      </c>
      <c r="S236" t="str">
        <f>IFERROR(IF(OR(HLOOKUP($A236,'Z-scores'!$C$2:$SK$20,5,FALSE)&gt;3,HLOOKUP($A236,'Z-scores'!$C$2:$SK$20,5,FALSE)&lt;-3),"",'Total-corrected counts'!S236),"")</f>
        <v/>
      </c>
      <c r="T236" t="str">
        <f>IFERROR(IF(OR(HLOOKUP($A236,'Z-scores'!$C$2:$SK$20,5,FALSE)&gt;3,HLOOKUP($A236,'Z-scores'!$C$2:$SK$20,5,FALSE)&lt;-3),"",'Total-corrected counts'!T236),"")</f>
        <v/>
      </c>
      <c r="U236">
        <f t="shared" si="12"/>
        <v>0</v>
      </c>
      <c r="V236">
        <f>SUMIFS(Tabel132[Cluster],Tabel132[ID],'Total-corrected counts Z&lt;3'!A236)</f>
        <v>45</v>
      </c>
      <c r="W236" t="str">
        <f t="shared" si="13"/>
        <v/>
      </c>
      <c r="X236" t="str">
        <f t="shared" si="14"/>
        <v/>
      </c>
      <c r="Y236" t="str">
        <f t="shared" si="15"/>
        <v/>
      </c>
    </row>
    <row r="237" spans="1:25" x14ac:dyDescent="0.25">
      <c r="A237">
        <v>241</v>
      </c>
      <c r="B237" t="s">
        <v>650</v>
      </c>
      <c r="C237">
        <v>27500</v>
      </c>
      <c r="D237">
        <v>22</v>
      </c>
      <c r="E237" t="str">
        <f>IFERROR(IF(OR(HLOOKUP($A237,'Z-scores'!$C$2:$SK$20,5,FALSE)&gt;3,HLOOKUP($A237,'Z-scores'!$C$2:$SK$20,5,FALSE)&lt;-3),"",'Total-corrected counts'!E237),"")</f>
        <v/>
      </c>
      <c r="F237" t="str">
        <f>IFERROR(IF(OR(HLOOKUP($A237,'Z-scores'!$C$2:$SK$20,5,FALSE)&gt;3,HLOOKUP($A237,'Z-scores'!$C$2:$SK$20,5,FALSE)&lt;-3),"",'Total-corrected counts'!F237),"")</f>
        <v/>
      </c>
      <c r="G237" t="str">
        <f>IFERROR(IF(OR(HLOOKUP($A237,'Z-scores'!$C$2:$SK$20,5,FALSE)&gt;3,HLOOKUP($A237,'Z-scores'!$C$2:$SK$20,5,FALSE)&lt;-3),"",'Total-corrected counts'!G237),"")</f>
        <v/>
      </c>
      <c r="H237" t="str">
        <f>IFERROR(IF(OR(HLOOKUP($A237,'Z-scores'!$C$2:$SK$20,5,FALSE)&gt;3,HLOOKUP($A237,'Z-scores'!$C$2:$SK$20,5,FALSE)&lt;-3),"",'Total-corrected counts'!H237),"")</f>
        <v/>
      </c>
      <c r="I237" t="str">
        <f>IFERROR(IF(OR(HLOOKUP($A237,'Z-scores'!$C$2:$SK$20,5,FALSE)&gt;3,HLOOKUP($A237,'Z-scores'!$C$2:$SK$20,5,FALSE)&lt;-3),"",'Total-corrected counts'!I237),"")</f>
        <v/>
      </c>
      <c r="J237" t="str">
        <f>IFERROR(IF(OR(HLOOKUP($A237,'Z-scores'!$C$2:$SK$20,5,FALSE)&gt;3,HLOOKUP($A237,'Z-scores'!$C$2:$SK$20,5,FALSE)&lt;-3),"",'Total-corrected counts'!J237),"")</f>
        <v/>
      </c>
      <c r="K237" t="str">
        <f>IFERROR(IF(OR(HLOOKUP($A237,'Z-scores'!$C$2:$SK$20,5,FALSE)&gt;3,HLOOKUP($A237,'Z-scores'!$C$2:$SK$20,5,FALSE)&lt;-3),"",'Total-corrected counts'!K237),"")</f>
        <v/>
      </c>
      <c r="L237" t="str">
        <f>IFERROR(IF(OR(HLOOKUP($A237,'Z-scores'!$C$2:$SK$20,5,FALSE)&gt;3,HLOOKUP($A237,'Z-scores'!$C$2:$SK$20,5,FALSE)&lt;-3),"",'Total-corrected counts'!L237),"")</f>
        <v/>
      </c>
      <c r="M237" t="str">
        <f>IFERROR(IF(OR(HLOOKUP($A237,'Z-scores'!$C$2:$SK$20,5,FALSE)&gt;3,HLOOKUP($A237,'Z-scores'!$C$2:$SK$20,5,FALSE)&lt;-3),"",'Total-corrected counts'!M237),"")</f>
        <v/>
      </c>
      <c r="N237" t="str">
        <f>IFERROR(IF(OR(HLOOKUP($A237,'Z-scores'!$C$2:$SK$20,5,FALSE)&gt;3,HLOOKUP($A237,'Z-scores'!$C$2:$SK$20,5,FALSE)&lt;-3),"",'Total-corrected counts'!N237),"")</f>
        <v/>
      </c>
      <c r="O237" t="str">
        <f>IFERROR(IF(OR(HLOOKUP($A237,'Z-scores'!$C$2:$SK$20,5,FALSE)&gt;3,HLOOKUP($A237,'Z-scores'!$C$2:$SK$20,5,FALSE)&lt;-3),"",'Total-corrected counts'!O237),"")</f>
        <v/>
      </c>
      <c r="P237" t="str">
        <f>IFERROR(IF(OR(HLOOKUP($A237,'Z-scores'!$C$2:$SK$20,5,FALSE)&gt;3,HLOOKUP($A237,'Z-scores'!$C$2:$SK$20,5,FALSE)&lt;-3),"",'Total-corrected counts'!P237),"")</f>
        <v/>
      </c>
      <c r="Q237" t="str">
        <f>IFERROR(IF(OR(HLOOKUP($A237,'Z-scores'!$C$2:$SK$20,5,FALSE)&gt;3,HLOOKUP($A237,'Z-scores'!$C$2:$SK$20,5,FALSE)&lt;-3),"",'Total-corrected counts'!Q237),"")</f>
        <v/>
      </c>
      <c r="R237" t="str">
        <f>IFERROR(IF(OR(HLOOKUP($A237,'Z-scores'!$C$2:$SK$20,5,FALSE)&gt;3,HLOOKUP($A237,'Z-scores'!$C$2:$SK$20,5,FALSE)&lt;-3),"",'Total-corrected counts'!R237),"")</f>
        <v/>
      </c>
      <c r="S237" t="str">
        <f>IFERROR(IF(OR(HLOOKUP($A237,'Z-scores'!$C$2:$SK$20,5,FALSE)&gt;3,HLOOKUP($A237,'Z-scores'!$C$2:$SK$20,5,FALSE)&lt;-3),"",'Total-corrected counts'!S237),"")</f>
        <v/>
      </c>
      <c r="T237" t="str">
        <f>IFERROR(IF(OR(HLOOKUP($A237,'Z-scores'!$C$2:$SK$20,5,FALSE)&gt;3,HLOOKUP($A237,'Z-scores'!$C$2:$SK$20,5,FALSE)&lt;-3),"",'Total-corrected counts'!T237),"")</f>
        <v/>
      </c>
      <c r="U237">
        <f t="shared" si="12"/>
        <v>0</v>
      </c>
      <c r="V237">
        <f>SUMIFS(Tabel132[Cluster],Tabel132[ID],'Total-corrected counts Z&lt;3'!A237)</f>
        <v>0</v>
      </c>
      <c r="W237" t="str">
        <f t="shared" si="13"/>
        <v/>
      </c>
      <c r="X237" t="str">
        <f t="shared" si="14"/>
        <v/>
      </c>
      <c r="Y237" t="str">
        <f t="shared" si="15"/>
        <v/>
      </c>
    </row>
    <row r="238" spans="1:25" x14ac:dyDescent="0.25">
      <c r="A238">
        <v>242</v>
      </c>
      <c r="B238" t="s">
        <v>651</v>
      </c>
      <c r="C238">
        <v>49400</v>
      </c>
      <c r="D238">
        <v>275</v>
      </c>
      <c r="E238" t="str">
        <f>IFERROR(IF(OR(HLOOKUP($A238,'Z-scores'!$C$2:$SK$20,5,FALSE)&gt;3,HLOOKUP($A238,'Z-scores'!$C$2:$SK$20,5,FALSE)&lt;-3),"",'Total-corrected counts'!E238),"")</f>
        <v/>
      </c>
      <c r="F238" t="str">
        <f>IFERROR(IF(OR(HLOOKUP($A238,'Z-scores'!$C$2:$SK$20,5,FALSE)&gt;3,HLOOKUP($A238,'Z-scores'!$C$2:$SK$20,5,FALSE)&lt;-3),"",'Total-corrected counts'!F238),"")</f>
        <v/>
      </c>
      <c r="G238" t="str">
        <f>IFERROR(IF(OR(HLOOKUP($A238,'Z-scores'!$C$2:$SK$20,5,FALSE)&gt;3,HLOOKUP($A238,'Z-scores'!$C$2:$SK$20,5,FALSE)&lt;-3),"",'Total-corrected counts'!G238),"")</f>
        <v/>
      </c>
      <c r="H238" t="str">
        <f>IFERROR(IF(OR(HLOOKUP($A238,'Z-scores'!$C$2:$SK$20,5,FALSE)&gt;3,HLOOKUP($A238,'Z-scores'!$C$2:$SK$20,5,FALSE)&lt;-3),"",'Total-corrected counts'!H238),"")</f>
        <v/>
      </c>
      <c r="I238" t="str">
        <f>IFERROR(IF(OR(HLOOKUP($A238,'Z-scores'!$C$2:$SK$20,5,FALSE)&gt;3,HLOOKUP($A238,'Z-scores'!$C$2:$SK$20,5,FALSE)&lt;-3),"",'Total-corrected counts'!I238),"")</f>
        <v/>
      </c>
      <c r="J238" t="str">
        <f>IFERROR(IF(OR(HLOOKUP($A238,'Z-scores'!$C$2:$SK$20,5,FALSE)&gt;3,HLOOKUP($A238,'Z-scores'!$C$2:$SK$20,5,FALSE)&lt;-3),"",'Total-corrected counts'!J238),"")</f>
        <v/>
      </c>
      <c r="K238" t="str">
        <f>IFERROR(IF(OR(HLOOKUP($A238,'Z-scores'!$C$2:$SK$20,5,FALSE)&gt;3,HLOOKUP($A238,'Z-scores'!$C$2:$SK$20,5,FALSE)&lt;-3),"",'Total-corrected counts'!K238),"")</f>
        <v/>
      </c>
      <c r="L238" t="str">
        <f>IFERROR(IF(OR(HLOOKUP($A238,'Z-scores'!$C$2:$SK$20,5,FALSE)&gt;3,HLOOKUP($A238,'Z-scores'!$C$2:$SK$20,5,FALSE)&lt;-3),"",'Total-corrected counts'!L238),"")</f>
        <v/>
      </c>
      <c r="M238" t="str">
        <f>IFERROR(IF(OR(HLOOKUP($A238,'Z-scores'!$C$2:$SK$20,5,FALSE)&gt;3,HLOOKUP($A238,'Z-scores'!$C$2:$SK$20,5,FALSE)&lt;-3),"",'Total-corrected counts'!M238),"")</f>
        <v/>
      </c>
      <c r="N238" t="str">
        <f>IFERROR(IF(OR(HLOOKUP($A238,'Z-scores'!$C$2:$SK$20,5,FALSE)&gt;3,HLOOKUP($A238,'Z-scores'!$C$2:$SK$20,5,FALSE)&lt;-3),"",'Total-corrected counts'!N238),"")</f>
        <v/>
      </c>
      <c r="O238" t="str">
        <f>IFERROR(IF(OR(HLOOKUP($A238,'Z-scores'!$C$2:$SK$20,5,FALSE)&gt;3,HLOOKUP($A238,'Z-scores'!$C$2:$SK$20,5,FALSE)&lt;-3),"",'Total-corrected counts'!O238),"")</f>
        <v/>
      </c>
      <c r="P238" t="str">
        <f>IFERROR(IF(OR(HLOOKUP($A238,'Z-scores'!$C$2:$SK$20,5,FALSE)&gt;3,HLOOKUP($A238,'Z-scores'!$C$2:$SK$20,5,FALSE)&lt;-3),"",'Total-corrected counts'!P238),"")</f>
        <v/>
      </c>
      <c r="Q238" t="str">
        <f>IFERROR(IF(OR(HLOOKUP($A238,'Z-scores'!$C$2:$SK$20,5,FALSE)&gt;3,HLOOKUP($A238,'Z-scores'!$C$2:$SK$20,5,FALSE)&lt;-3),"",'Total-corrected counts'!Q238),"")</f>
        <v/>
      </c>
      <c r="R238" t="str">
        <f>IFERROR(IF(OR(HLOOKUP($A238,'Z-scores'!$C$2:$SK$20,5,FALSE)&gt;3,HLOOKUP($A238,'Z-scores'!$C$2:$SK$20,5,FALSE)&lt;-3),"",'Total-corrected counts'!R238),"")</f>
        <v/>
      </c>
      <c r="S238" t="str">
        <f>IFERROR(IF(OR(HLOOKUP($A238,'Z-scores'!$C$2:$SK$20,5,FALSE)&gt;3,HLOOKUP($A238,'Z-scores'!$C$2:$SK$20,5,FALSE)&lt;-3),"",'Total-corrected counts'!S238),"")</f>
        <v/>
      </c>
      <c r="T238" t="str">
        <f>IFERROR(IF(OR(HLOOKUP($A238,'Z-scores'!$C$2:$SK$20,5,FALSE)&gt;3,HLOOKUP($A238,'Z-scores'!$C$2:$SK$20,5,FALSE)&lt;-3),"",'Total-corrected counts'!T238),"")</f>
        <v/>
      </c>
      <c r="U238">
        <f t="shared" si="12"/>
        <v>0</v>
      </c>
      <c r="V238">
        <f>SUMIFS(Tabel132[Cluster],Tabel132[ID],'Total-corrected counts Z&lt;3'!A238)</f>
        <v>65</v>
      </c>
      <c r="W238" t="str">
        <f t="shared" si="13"/>
        <v/>
      </c>
      <c r="X238" t="str">
        <f t="shared" si="14"/>
        <v/>
      </c>
      <c r="Y238" t="str">
        <f t="shared" si="15"/>
        <v/>
      </c>
    </row>
    <row r="239" spans="1:25" x14ac:dyDescent="0.25">
      <c r="A239">
        <v>243</v>
      </c>
      <c r="B239" t="s">
        <v>98</v>
      </c>
      <c r="C239">
        <v>11200</v>
      </c>
      <c r="D239">
        <v>1011</v>
      </c>
      <c r="E239">
        <f>IFERROR(IF(OR(HLOOKUP($A239,'Z-scores'!$C$2:$SK$20,5,FALSE)&gt;3,HLOOKUP($A239,'Z-scores'!$C$2:$SK$20,5,FALSE)&lt;-3),"",'Total-corrected counts'!E239),"")</f>
        <v>5.9450233961441574</v>
      </c>
      <c r="F239">
        <f>IFERROR(IF(OR(HLOOKUP($A239,'Z-scores'!$C$2:$SK$20,5,FALSE)&gt;3,HLOOKUP($A239,'Z-scores'!$C$2:$SK$20,5,FALSE)&lt;-3),"",'Total-corrected counts'!F239),"")</f>
        <v>7.4320550104280132</v>
      </c>
      <c r="G239">
        <f>IFERROR(IF(OR(HLOOKUP($A239,'Z-scores'!$C$2:$SK$20,5,FALSE)&gt;3,HLOOKUP($A239,'Z-scores'!$C$2:$SK$20,5,FALSE)&lt;-3),"",'Total-corrected counts'!G239),"")</f>
        <v>7.4730817809043177</v>
      </c>
      <c r="H239">
        <f>IFERROR(IF(OR(HLOOKUP($A239,'Z-scores'!$C$2:$SK$20,5,FALSE)&gt;3,HLOOKUP($A239,'Z-scores'!$C$2:$SK$20,5,FALSE)&lt;-3),"",'Total-corrected counts'!H239),"")</f>
        <v>3.3052667133103335</v>
      </c>
      <c r="I239">
        <f>IFERROR(IF(OR(HLOOKUP($A239,'Z-scores'!$C$2:$SK$20,5,FALSE)&gt;3,HLOOKUP($A239,'Z-scores'!$C$2:$SK$20,5,FALSE)&lt;-3),"",'Total-corrected counts'!I239),"")</f>
        <v>0.27574082838172209</v>
      </c>
      <c r="J239">
        <f>IFERROR(IF(OR(HLOOKUP($A239,'Z-scores'!$C$2:$SK$20,5,FALSE)&gt;3,HLOOKUP($A239,'Z-scores'!$C$2:$SK$20,5,FALSE)&lt;-3),"",'Total-corrected counts'!J239),"")</f>
        <v>10.464521798892006</v>
      </c>
      <c r="K239">
        <f>IFERROR(IF(OR(HLOOKUP($A239,'Z-scores'!$C$2:$SK$20,5,FALSE)&gt;3,HLOOKUP($A239,'Z-scores'!$C$2:$SK$20,5,FALSE)&lt;-3),"",'Total-corrected counts'!K239),"")</f>
        <v>7.7295025965381452</v>
      </c>
      <c r="L239">
        <f>IFERROR(IF(OR(HLOOKUP($A239,'Z-scores'!$C$2:$SK$20,5,FALSE)&gt;3,HLOOKUP($A239,'Z-scores'!$C$2:$SK$20,5,FALSE)&lt;-3),"",'Total-corrected counts'!L239),"")</f>
        <v>4.1447388950166806</v>
      </c>
      <c r="M239">
        <f>IFERROR(IF(OR(HLOOKUP($A239,'Z-scores'!$C$2:$SK$20,5,FALSE)&gt;3,HLOOKUP($A239,'Z-scores'!$C$2:$SK$20,5,FALSE)&lt;-3),"",'Total-corrected counts'!M239),"")</f>
        <v>10.86907411685576</v>
      </c>
      <c r="N239">
        <f>IFERROR(IF(OR(HLOOKUP($A239,'Z-scores'!$C$2:$SK$20,5,FALSE)&gt;3,HLOOKUP($A239,'Z-scores'!$C$2:$SK$20,5,FALSE)&lt;-3),"",'Total-corrected counts'!N239),"")</f>
        <v>5.1428230962930908</v>
      </c>
      <c r="O239">
        <f>IFERROR(IF(OR(HLOOKUP($A239,'Z-scores'!$C$2:$SK$20,5,FALSE)&gt;3,HLOOKUP($A239,'Z-scores'!$C$2:$SK$20,5,FALSE)&lt;-3),"",'Total-corrected counts'!O239),"")</f>
        <v>4.8631208326370228</v>
      </c>
      <c r="P239">
        <f>IFERROR(IF(OR(HLOOKUP($A239,'Z-scores'!$C$2:$SK$20,5,FALSE)&gt;3,HLOOKUP($A239,'Z-scores'!$C$2:$SK$20,5,FALSE)&lt;-3),"",'Total-corrected counts'!P239),"")</f>
        <v>6.1409685710802178</v>
      </c>
      <c r="Q239">
        <f>IFERROR(IF(OR(HLOOKUP($A239,'Z-scores'!$C$2:$SK$20,5,FALSE)&gt;3,HLOOKUP($A239,'Z-scores'!$C$2:$SK$20,5,FALSE)&lt;-3),"",'Total-corrected counts'!Q239),"")</f>
        <v>7.6862575974457972</v>
      </c>
      <c r="R239">
        <f>IFERROR(IF(OR(HLOOKUP($A239,'Z-scores'!$C$2:$SK$20,5,FALSE)&gt;3,HLOOKUP($A239,'Z-scores'!$C$2:$SK$20,5,FALSE)&lt;-3),"",'Total-corrected counts'!R239),"")</f>
        <v>10.666483157279014</v>
      </c>
      <c r="S239">
        <f>IFERROR(IF(OR(HLOOKUP($A239,'Z-scores'!$C$2:$SK$20,5,FALSE)&gt;3,HLOOKUP($A239,'Z-scores'!$C$2:$SK$20,5,FALSE)&lt;-3),"",'Total-corrected counts'!S239),"")</f>
        <v>5.6109319752348981</v>
      </c>
      <c r="T239">
        <f>IFERROR(IF(OR(HLOOKUP($A239,'Z-scores'!$C$2:$SK$20,5,FALSE)&gt;3,HLOOKUP($A239,'Z-scores'!$C$2:$SK$20,5,FALSE)&lt;-3),"",'Total-corrected counts'!T239),"")</f>
        <v>5.7201638506122556</v>
      </c>
      <c r="U239">
        <f t="shared" si="12"/>
        <v>1</v>
      </c>
      <c r="V239">
        <f>SUMIFS(Tabel132[Cluster],Tabel132[ID],'Total-corrected counts Z&lt;3'!A239)</f>
        <v>14</v>
      </c>
      <c r="W239">
        <f t="shared" si="13"/>
        <v>0.74086194449286746</v>
      </c>
      <c r="X239">
        <f t="shared" si="14"/>
        <v>6.2781828232764232</v>
      </c>
      <c r="Y239">
        <f t="shared" si="15"/>
        <v>6.7813209973815347</v>
      </c>
    </row>
    <row r="240" spans="1:25" x14ac:dyDescent="0.25">
      <c r="A240">
        <v>244</v>
      </c>
      <c r="B240" t="s">
        <v>652</v>
      </c>
      <c r="C240">
        <v>30500</v>
      </c>
      <c r="D240">
        <v>507</v>
      </c>
      <c r="E240" t="str">
        <f>IFERROR(IF(OR(HLOOKUP($A240,'Z-scores'!$C$2:$SK$20,5,FALSE)&gt;3,HLOOKUP($A240,'Z-scores'!$C$2:$SK$20,5,FALSE)&lt;-3),"",'Total-corrected counts'!E240),"")</f>
        <v/>
      </c>
      <c r="F240" t="str">
        <f>IFERROR(IF(OR(HLOOKUP($A240,'Z-scores'!$C$2:$SK$20,5,FALSE)&gt;3,HLOOKUP($A240,'Z-scores'!$C$2:$SK$20,5,FALSE)&lt;-3),"",'Total-corrected counts'!F240),"")</f>
        <v/>
      </c>
      <c r="G240" t="str">
        <f>IFERROR(IF(OR(HLOOKUP($A240,'Z-scores'!$C$2:$SK$20,5,FALSE)&gt;3,HLOOKUP($A240,'Z-scores'!$C$2:$SK$20,5,FALSE)&lt;-3),"",'Total-corrected counts'!G240),"")</f>
        <v/>
      </c>
      <c r="H240" t="str">
        <f>IFERROR(IF(OR(HLOOKUP($A240,'Z-scores'!$C$2:$SK$20,5,FALSE)&gt;3,HLOOKUP($A240,'Z-scores'!$C$2:$SK$20,5,FALSE)&lt;-3),"",'Total-corrected counts'!H240),"")</f>
        <v/>
      </c>
      <c r="I240" t="str">
        <f>IFERROR(IF(OR(HLOOKUP($A240,'Z-scores'!$C$2:$SK$20,5,FALSE)&gt;3,HLOOKUP($A240,'Z-scores'!$C$2:$SK$20,5,FALSE)&lt;-3),"",'Total-corrected counts'!I240),"")</f>
        <v/>
      </c>
      <c r="J240" t="str">
        <f>IFERROR(IF(OR(HLOOKUP($A240,'Z-scores'!$C$2:$SK$20,5,FALSE)&gt;3,HLOOKUP($A240,'Z-scores'!$C$2:$SK$20,5,FALSE)&lt;-3),"",'Total-corrected counts'!J240),"")</f>
        <v/>
      </c>
      <c r="K240" t="str">
        <f>IFERROR(IF(OR(HLOOKUP($A240,'Z-scores'!$C$2:$SK$20,5,FALSE)&gt;3,HLOOKUP($A240,'Z-scores'!$C$2:$SK$20,5,FALSE)&lt;-3),"",'Total-corrected counts'!K240),"")</f>
        <v/>
      </c>
      <c r="L240" t="str">
        <f>IFERROR(IF(OR(HLOOKUP($A240,'Z-scores'!$C$2:$SK$20,5,FALSE)&gt;3,HLOOKUP($A240,'Z-scores'!$C$2:$SK$20,5,FALSE)&lt;-3),"",'Total-corrected counts'!L240),"")</f>
        <v/>
      </c>
      <c r="M240" t="str">
        <f>IFERROR(IF(OR(HLOOKUP($A240,'Z-scores'!$C$2:$SK$20,5,FALSE)&gt;3,HLOOKUP($A240,'Z-scores'!$C$2:$SK$20,5,FALSE)&lt;-3),"",'Total-corrected counts'!M240),"")</f>
        <v/>
      </c>
      <c r="N240" t="str">
        <f>IFERROR(IF(OR(HLOOKUP($A240,'Z-scores'!$C$2:$SK$20,5,FALSE)&gt;3,HLOOKUP($A240,'Z-scores'!$C$2:$SK$20,5,FALSE)&lt;-3),"",'Total-corrected counts'!N240),"")</f>
        <v/>
      </c>
      <c r="O240" t="str">
        <f>IFERROR(IF(OR(HLOOKUP($A240,'Z-scores'!$C$2:$SK$20,5,FALSE)&gt;3,HLOOKUP($A240,'Z-scores'!$C$2:$SK$20,5,FALSE)&lt;-3),"",'Total-corrected counts'!O240),"")</f>
        <v/>
      </c>
      <c r="P240" t="str">
        <f>IFERROR(IF(OR(HLOOKUP($A240,'Z-scores'!$C$2:$SK$20,5,FALSE)&gt;3,HLOOKUP($A240,'Z-scores'!$C$2:$SK$20,5,FALSE)&lt;-3),"",'Total-corrected counts'!P240),"")</f>
        <v/>
      </c>
      <c r="Q240" t="str">
        <f>IFERROR(IF(OR(HLOOKUP($A240,'Z-scores'!$C$2:$SK$20,5,FALSE)&gt;3,HLOOKUP($A240,'Z-scores'!$C$2:$SK$20,5,FALSE)&lt;-3),"",'Total-corrected counts'!Q240),"")</f>
        <v/>
      </c>
      <c r="R240" t="str">
        <f>IFERROR(IF(OR(HLOOKUP($A240,'Z-scores'!$C$2:$SK$20,5,FALSE)&gt;3,HLOOKUP($A240,'Z-scores'!$C$2:$SK$20,5,FALSE)&lt;-3),"",'Total-corrected counts'!R240),"")</f>
        <v/>
      </c>
      <c r="S240" t="str">
        <f>IFERROR(IF(OR(HLOOKUP($A240,'Z-scores'!$C$2:$SK$20,5,FALSE)&gt;3,HLOOKUP($A240,'Z-scores'!$C$2:$SK$20,5,FALSE)&lt;-3),"",'Total-corrected counts'!S240),"")</f>
        <v/>
      </c>
      <c r="T240" t="str">
        <f>IFERROR(IF(OR(HLOOKUP($A240,'Z-scores'!$C$2:$SK$20,5,FALSE)&gt;3,HLOOKUP($A240,'Z-scores'!$C$2:$SK$20,5,FALSE)&lt;-3),"",'Total-corrected counts'!T240),"")</f>
        <v/>
      </c>
      <c r="U240">
        <f t="shared" si="12"/>
        <v>0</v>
      </c>
      <c r="V240">
        <f>SUMIFS(Tabel132[Cluster],Tabel132[ID],'Total-corrected counts Z&lt;3'!A240)</f>
        <v>39</v>
      </c>
      <c r="W240" t="str">
        <f t="shared" si="13"/>
        <v/>
      </c>
      <c r="X240" t="str">
        <f t="shared" si="14"/>
        <v/>
      </c>
      <c r="Y240" t="str">
        <f t="shared" si="15"/>
        <v/>
      </c>
    </row>
    <row r="241" spans="1:25" x14ac:dyDescent="0.25">
      <c r="A241">
        <v>245</v>
      </c>
      <c r="B241" t="s">
        <v>653</v>
      </c>
      <c r="C241">
        <v>103400</v>
      </c>
      <c r="D241">
        <v>871</v>
      </c>
      <c r="E241" t="str">
        <f>IFERROR(IF(OR(HLOOKUP($A241,'Z-scores'!$C$2:$SK$20,5,FALSE)&gt;3,HLOOKUP($A241,'Z-scores'!$C$2:$SK$20,5,FALSE)&lt;-3),"",'Total-corrected counts'!E241),"")</f>
        <v/>
      </c>
      <c r="F241" t="str">
        <f>IFERROR(IF(OR(HLOOKUP($A241,'Z-scores'!$C$2:$SK$20,5,FALSE)&gt;3,HLOOKUP($A241,'Z-scores'!$C$2:$SK$20,5,FALSE)&lt;-3),"",'Total-corrected counts'!F241),"")</f>
        <v/>
      </c>
      <c r="G241" t="str">
        <f>IFERROR(IF(OR(HLOOKUP($A241,'Z-scores'!$C$2:$SK$20,5,FALSE)&gt;3,HLOOKUP($A241,'Z-scores'!$C$2:$SK$20,5,FALSE)&lt;-3),"",'Total-corrected counts'!G241),"")</f>
        <v/>
      </c>
      <c r="H241" t="str">
        <f>IFERROR(IF(OR(HLOOKUP($A241,'Z-scores'!$C$2:$SK$20,5,FALSE)&gt;3,HLOOKUP($A241,'Z-scores'!$C$2:$SK$20,5,FALSE)&lt;-3),"",'Total-corrected counts'!H241),"")</f>
        <v/>
      </c>
      <c r="I241" t="str">
        <f>IFERROR(IF(OR(HLOOKUP($A241,'Z-scores'!$C$2:$SK$20,5,FALSE)&gt;3,HLOOKUP($A241,'Z-scores'!$C$2:$SK$20,5,FALSE)&lt;-3),"",'Total-corrected counts'!I241),"")</f>
        <v/>
      </c>
      <c r="J241" t="str">
        <f>IFERROR(IF(OR(HLOOKUP($A241,'Z-scores'!$C$2:$SK$20,5,FALSE)&gt;3,HLOOKUP($A241,'Z-scores'!$C$2:$SK$20,5,FALSE)&lt;-3),"",'Total-corrected counts'!J241),"")</f>
        <v/>
      </c>
      <c r="K241" t="str">
        <f>IFERROR(IF(OR(HLOOKUP($A241,'Z-scores'!$C$2:$SK$20,5,FALSE)&gt;3,HLOOKUP($A241,'Z-scores'!$C$2:$SK$20,5,FALSE)&lt;-3),"",'Total-corrected counts'!K241),"")</f>
        <v/>
      </c>
      <c r="L241" t="str">
        <f>IFERROR(IF(OR(HLOOKUP($A241,'Z-scores'!$C$2:$SK$20,5,FALSE)&gt;3,HLOOKUP($A241,'Z-scores'!$C$2:$SK$20,5,FALSE)&lt;-3),"",'Total-corrected counts'!L241),"")</f>
        <v/>
      </c>
      <c r="M241" t="str">
        <f>IFERROR(IF(OR(HLOOKUP($A241,'Z-scores'!$C$2:$SK$20,5,FALSE)&gt;3,HLOOKUP($A241,'Z-scores'!$C$2:$SK$20,5,FALSE)&lt;-3),"",'Total-corrected counts'!M241),"")</f>
        <v/>
      </c>
      <c r="N241" t="str">
        <f>IFERROR(IF(OR(HLOOKUP($A241,'Z-scores'!$C$2:$SK$20,5,FALSE)&gt;3,HLOOKUP($A241,'Z-scores'!$C$2:$SK$20,5,FALSE)&lt;-3),"",'Total-corrected counts'!N241),"")</f>
        <v/>
      </c>
      <c r="O241" t="str">
        <f>IFERROR(IF(OR(HLOOKUP($A241,'Z-scores'!$C$2:$SK$20,5,FALSE)&gt;3,HLOOKUP($A241,'Z-scores'!$C$2:$SK$20,5,FALSE)&lt;-3),"",'Total-corrected counts'!O241),"")</f>
        <v/>
      </c>
      <c r="P241" t="str">
        <f>IFERROR(IF(OR(HLOOKUP($A241,'Z-scores'!$C$2:$SK$20,5,FALSE)&gt;3,HLOOKUP($A241,'Z-scores'!$C$2:$SK$20,5,FALSE)&lt;-3),"",'Total-corrected counts'!P241),"")</f>
        <v/>
      </c>
      <c r="Q241" t="str">
        <f>IFERROR(IF(OR(HLOOKUP($A241,'Z-scores'!$C$2:$SK$20,5,FALSE)&gt;3,HLOOKUP($A241,'Z-scores'!$C$2:$SK$20,5,FALSE)&lt;-3),"",'Total-corrected counts'!Q241),"")</f>
        <v/>
      </c>
      <c r="R241" t="str">
        <f>IFERROR(IF(OR(HLOOKUP($A241,'Z-scores'!$C$2:$SK$20,5,FALSE)&gt;3,HLOOKUP($A241,'Z-scores'!$C$2:$SK$20,5,FALSE)&lt;-3),"",'Total-corrected counts'!R241),"")</f>
        <v/>
      </c>
      <c r="S241" t="str">
        <f>IFERROR(IF(OR(HLOOKUP($A241,'Z-scores'!$C$2:$SK$20,5,FALSE)&gt;3,HLOOKUP($A241,'Z-scores'!$C$2:$SK$20,5,FALSE)&lt;-3),"",'Total-corrected counts'!S241),"")</f>
        <v/>
      </c>
      <c r="T241" t="str">
        <f>IFERROR(IF(OR(HLOOKUP($A241,'Z-scores'!$C$2:$SK$20,5,FALSE)&gt;3,HLOOKUP($A241,'Z-scores'!$C$2:$SK$20,5,FALSE)&lt;-3),"",'Total-corrected counts'!T241),"")</f>
        <v/>
      </c>
      <c r="U241">
        <f t="shared" si="12"/>
        <v>0</v>
      </c>
      <c r="V241">
        <f>SUMIFS(Tabel132[Cluster],Tabel132[ID],'Total-corrected counts Z&lt;3'!A241)</f>
        <v>0</v>
      </c>
      <c r="W241" t="str">
        <f t="shared" si="13"/>
        <v/>
      </c>
      <c r="X241" t="str">
        <f t="shared" si="14"/>
        <v/>
      </c>
      <c r="Y241" t="str">
        <f t="shared" si="15"/>
        <v/>
      </c>
    </row>
    <row r="242" spans="1:25" x14ac:dyDescent="0.25">
      <c r="A242">
        <v>246</v>
      </c>
      <c r="B242" t="s">
        <v>99</v>
      </c>
      <c r="C242">
        <v>80200</v>
      </c>
      <c r="D242">
        <v>323</v>
      </c>
      <c r="E242">
        <f>IFERROR(IF(OR(HLOOKUP($A242,'Z-scores'!$C$2:$SK$20,5,FALSE)&gt;3,HLOOKUP($A242,'Z-scores'!$C$2:$SK$20,5,FALSE)&lt;-3),"",'Total-corrected counts'!E242),"")</f>
        <v>1.9618577207275718</v>
      </c>
      <c r="F242">
        <f>IFERROR(IF(OR(HLOOKUP($A242,'Z-scores'!$C$2:$SK$20,5,FALSE)&gt;3,HLOOKUP($A242,'Z-scores'!$C$2:$SK$20,5,FALSE)&lt;-3),"",'Total-corrected counts'!F242),"")</f>
        <v>11.237796013226601</v>
      </c>
      <c r="G242">
        <f>IFERROR(IF(OR(HLOOKUP($A242,'Z-scores'!$C$2:$SK$20,5,FALSE)&gt;3,HLOOKUP($A242,'Z-scores'!$C$2:$SK$20,5,FALSE)&lt;-3),"",'Total-corrected counts'!G242),"")</f>
        <v>13.522955551775761</v>
      </c>
      <c r="H242">
        <f>IFERROR(IF(OR(HLOOKUP($A242,'Z-scores'!$C$2:$SK$20,5,FALSE)&gt;3,HLOOKUP($A242,'Z-scores'!$C$2:$SK$20,5,FALSE)&lt;-3),"",'Total-corrected counts'!H242),"")</f>
        <v>0.62727689449685153</v>
      </c>
      <c r="I242">
        <f>IFERROR(IF(OR(HLOOKUP($A242,'Z-scores'!$C$2:$SK$20,5,FALSE)&gt;3,HLOOKUP($A242,'Z-scores'!$C$2:$SK$20,5,FALSE)&lt;-3),"",'Total-corrected counts'!I242),"")</f>
        <v>9.8985330025193701</v>
      </c>
      <c r="J242">
        <f>IFERROR(IF(OR(HLOOKUP($A242,'Z-scores'!$C$2:$SK$20,5,FALSE)&gt;3,HLOOKUP($A242,'Z-scores'!$C$2:$SK$20,5,FALSE)&lt;-3),"",'Total-corrected counts'!J242),"")</f>
        <v>1.5565078190571633</v>
      </c>
      <c r="K242">
        <f>IFERROR(IF(OR(HLOOKUP($A242,'Z-scores'!$C$2:$SK$20,5,FALSE)&gt;3,HLOOKUP($A242,'Z-scores'!$C$2:$SK$20,5,FALSE)&lt;-3),"",'Total-corrected counts'!K242),"")</f>
        <v>6.521401280235521</v>
      </c>
      <c r="L242">
        <f>IFERROR(IF(OR(HLOOKUP($A242,'Z-scores'!$C$2:$SK$20,5,FALSE)&gt;3,HLOOKUP($A242,'Z-scores'!$C$2:$SK$20,5,FALSE)&lt;-3),"",'Total-corrected counts'!L242),"")</f>
        <v>12.223927150278328</v>
      </c>
      <c r="M242">
        <f>IFERROR(IF(OR(HLOOKUP($A242,'Z-scores'!$C$2:$SK$20,5,FALSE)&gt;3,HLOOKUP($A242,'Z-scores'!$C$2:$SK$20,5,FALSE)&lt;-3),"",'Total-corrected counts'!M242),"")</f>
        <v>5.8309385850426194</v>
      </c>
      <c r="N242">
        <f>IFERROR(IF(OR(HLOOKUP($A242,'Z-scores'!$C$2:$SK$20,5,FALSE)&gt;3,HLOOKUP($A242,'Z-scores'!$C$2:$SK$20,5,FALSE)&lt;-3),"",'Total-corrected counts'!N242),"")</f>
        <v>9.1175354588244897</v>
      </c>
      <c r="O242">
        <f>IFERROR(IF(OR(HLOOKUP($A242,'Z-scores'!$C$2:$SK$20,5,FALSE)&gt;3,HLOOKUP($A242,'Z-scores'!$C$2:$SK$20,5,FALSE)&lt;-3),"",'Total-corrected counts'!O242),"")</f>
        <v>11.211704028697717</v>
      </c>
      <c r="P242">
        <f>IFERROR(IF(OR(HLOOKUP($A242,'Z-scores'!$C$2:$SK$20,5,FALSE)&gt;3,HLOOKUP($A242,'Z-scores'!$C$2:$SK$20,5,FALSE)&lt;-3),"",'Total-corrected counts'!P242),"")</f>
        <v>5.9817214120246529</v>
      </c>
      <c r="Q242">
        <f>IFERROR(IF(OR(HLOOKUP($A242,'Z-scores'!$C$2:$SK$20,5,FALSE)&gt;3,HLOOKUP($A242,'Z-scores'!$C$2:$SK$20,5,FALSE)&lt;-3),"",'Total-corrected counts'!Q242),"")</f>
        <v>7.9396507050539</v>
      </c>
      <c r="R242">
        <f>IFERROR(IF(OR(HLOOKUP($A242,'Z-scores'!$C$2:$SK$20,5,FALSE)&gt;3,HLOOKUP($A242,'Z-scores'!$C$2:$SK$20,5,FALSE)&lt;-3),"",'Total-corrected counts'!R242),"")</f>
        <v>14.646514186114468</v>
      </c>
      <c r="S242">
        <f>IFERROR(IF(OR(HLOOKUP($A242,'Z-scores'!$C$2:$SK$20,5,FALSE)&gt;3,HLOOKUP($A242,'Z-scores'!$C$2:$SK$20,5,FALSE)&lt;-3),"",'Total-corrected counts'!S242),"")</f>
        <v>12.852487975563289</v>
      </c>
      <c r="T242">
        <f>IFERROR(IF(OR(HLOOKUP($A242,'Z-scores'!$C$2:$SK$20,5,FALSE)&gt;3,HLOOKUP($A242,'Z-scores'!$C$2:$SK$20,5,FALSE)&lt;-3),"",'Total-corrected counts'!T242),"")</f>
        <v>1.5631474007043038</v>
      </c>
      <c r="U242">
        <f t="shared" si="12"/>
        <v>1</v>
      </c>
      <c r="V242">
        <f>SUMIFS(Tabel132[Cluster],Tabel132[ID],'Total-corrected counts Z&lt;3'!A242)</f>
        <v>88</v>
      </c>
      <c r="W242">
        <f t="shared" si="13"/>
        <v>0.47836012032848785</v>
      </c>
      <c r="X242">
        <f t="shared" si="14"/>
        <v>7.249872947618428</v>
      </c>
      <c r="Y242">
        <f t="shared" si="15"/>
        <v>9.032537618026387</v>
      </c>
    </row>
    <row r="243" spans="1:25" x14ac:dyDescent="0.25">
      <c r="A243">
        <v>247</v>
      </c>
      <c r="B243" t="s">
        <v>654</v>
      </c>
      <c r="C243">
        <v>10500</v>
      </c>
      <c r="D243">
        <v>315</v>
      </c>
      <c r="E243" t="str">
        <f>IFERROR(IF(OR(HLOOKUP($A243,'Z-scores'!$C$2:$SK$20,5,FALSE)&gt;3,HLOOKUP($A243,'Z-scores'!$C$2:$SK$20,5,FALSE)&lt;-3),"",'Total-corrected counts'!E243),"")</f>
        <v/>
      </c>
      <c r="F243" t="str">
        <f>IFERROR(IF(OR(HLOOKUP($A243,'Z-scores'!$C$2:$SK$20,5,FALSE)&gt;3,HLOOKUP($A243,'Z-scores'!$C$2:$SK$20,5,FALSE)&lt;-3),"",'Total-corrected counts'!F243),"")</f>
        <v/>
      </c>
      <c r="G243" t="str">
        <f>IFERROR(IF(OR(HLOOKUP($A243,'Z-scores'!$C$2:$SK$20,5,FALSE)&gt;3,HLOOKUP($A243,'Z-scores'!$C$2:$SK$20,5,FALSE)&lt;-3),"",'Total-corrected counts'!G243),"")</f>
        <v/>
      </c>
      <c r="H243" t="str">
        <f>IFERROR(IF(OR(HLOOKUP($A243,'Z-scores'!$C$2:$SK$20,5,FALSE)&gt;3,HLOOKUP($A243,'Z-scores'!$C$2:$SK$20,5,FALSE)&lt;-3),"",'Total-corrected counts'!H243),"")</f>
        <v/>
      </c>
      <c r="I243" t="str">
        <f>IFERROR(IF(OR(HLOOKUP($A243,'Z-scores'!$C$2:$SK$20,5,FALSE)&gt;3,HLOOKUP($A243,'Z-scores'!$C$2:$SK$20,5,FALSE)&lt;-3),"",'Total-corrected counts'!I243),"")</f>
        <v/>
      </c>
      <c r="J243" t="str">
        <f>IFERROR(IF(OR(HLOOKUP($A243,'Z-scores'!$C$2:$SK$20,5,FALSE)&gt;3,HLOOKUP($A243,'Z-scores'!$C$2:$SK$20,5,FALSE)&lt;-3),"",'Total-corrected counts'!J243),"")</f>
        <v/>
      </c>
      <c r="K243" t="str">
        <f>IFERROR(IF(OR(HLOOKUP($A243,'Z-scores'!$C$2:$SK$20,5,FALSE)&gt;3,HLOOKUP($A243,'Z-scores'!$C$2:$SK$20,5,FALSE)&lt;-3),"",'Total-corrected counts'!K243),"")</f>
        <v/>
      </c>
      <c r="L243" t="str">
        <f>IFERROR(IF(OR(HLOOKUP($A243,'Z-scores'!$C$2:$SK$20,5,FALSE)&gt;3,HLOOKUP($A243,'Z-scores'!$C$2:$SK$20,5,FALSE)&lt;-3),"",'Total-corrected counts'!L243),"")</f>
        <v/>
      </c>
      <c r="M243" t="str">
        <f>IFERROR(IF(OR(HLOOKUP($A243,'Z-scores'!$C$2:$SK$20,5,FALSE)&gt;3,HLOOKUP($A243,'Z-scores'!$C$2:$SK$20,5,FALSE)&lt;-3),"",'Total-corrected counts'!M243),"")</f>
        <v/>
      </c>
      <c r="N243" t="str">
        <f>IFERROR(IF(OR(HLOOKUP($A243,'Z-scores'!$C$2:$SK$20,5,FALSE)&gt;3,HLOOKUP($A243,'Z-scores'!$C$2:$SK$20,5,FALSE)&lt;-3),"",'Total-corrected counts'!N243),"")</f>
        <v/>
      </c>
      <c r="O243" t="str">
        <f>IFERROR(IF(OR(HLOOKUP($A243,'Z-scores'!$C$2:$SK$20,5,FALSE)&gt;3,HLOOKUP($A243,'Z-scores'!$C$2:$SK$20,5,FALSE)&lt;-3),"",'Total-corrected counts'!O243),"")</f>
        <v/>
      </c>
      <c r="P243" t="str">
        <f>IFERROR(IF(OR(HLOOKUP($A243,'Z-scores'!$C$2:$SK$20,5,FALSE)&gt;3,HLOOKUP($A243,'Z-scores'!$C$2:$SK$20,5,FALSE)&lt;-3),"",'Total-corrected counts'!P243),"")</f>
        <v/>
      </c>
      <c r="Q243" t="str">
        <f>IFERROR(IF(OR(HLOOKUP($A243,'Z-scores'!$C$2:$SK$20,5,FALSE)&gt;3,HLOOKUP($A243,'Z-scores'!$C$2:$SK$20,5,FALSE)&lt;-3),"",'Total-corrected counts'!Q243),"")</f>
        <v/>
      </c>
      <c r="R243" t="str">
        <f>IFERROR(IF(OR(HLOOKUP($A243,'Z-scores'!$C$2:$SK$20,5,FALSE)&gt;3,HLOOKUP($A243,'Z-scores'!$C$2:$SK$20,5,FALSE)&lt;-3),"",'Total-corrected counts'!R243),"")</f>
        <v/>
      </c>
      <c r="S243" t="str">
        <f>IFERROR(IF(OR(HLOOKUP($A243,'Z-scores'!$C$2:$SK$20,5,FALSE)&gt;3,HLOOKUP($A243,'Z-scores'!$C$2:$SK$20,5,FALSE)&lt;-3),"",'Total-corrected counts'!S243),"")</f>
        <v/>
      </c>
      <c r="T243" t="str">
        <f>IFERROR(IF(OR(HLOOKUP($A243,'Z-scores'!$C$2:$SK$20,5,FALSE)&gt;3,HLOOKUP($A243,'Z-scores'!$C$2:$SK$20,5,FALSE)&lt;-3),"",'Total-corrected counts'!T243),"")</f>
        <v/>
      </c>
      <c r="U243">
        <f t="shared" si="12"/>
        <v>0</v>
      </c>
      <c r="V243">
        <f>SUMIFS(Tabel132[Cluster],Tabel132[ID],'Total-corrected counts Z&lt;3'!A243)</f>
        <v>14</v>
      </c>
      <c r="W243" t="str">
        <f t="shared" si="13"/>
        <v/>
      </c>
      <c r="X243" t="str">
        <f t="shared" si="14"/>
        <v/>
      </c>
      <c r="Y243" t="str">
        <f t="shared" si="15"/>
        <v/>
      </c>
    </row>
    <row r="244" spans="1:25" x14ac:dyDescent="0.25">
      <c r="A244">
        <v>248</v>
      </c>
      <c r="B244" t="s">
        <v>655</v>
      </c>
      <c r="C244">
        <v>36200</v>
      </c>
      <c r="D244">
        <v>663</v>
      </c>
      <c r="E244" t="str">
        <f>IFERROR(IF(OR(HLOOKUP($A244,'Z-scores'!$C$2:$SK$20,5,FALSE)&gt;3,HLOOKUP($A244,'Z-scores'!$C$2:$SK$20,5,FALSE)&lt;-3),"",'Total-corrected counts'!E244),"")</f>
        <v/>
      </c>
      <c r="F244" t="str">
        <f>IFERROR(IF(OR(HLOOKUP($A244,'Z-scores'!$C$2:$SK$20,5,FALSE)&gt;3,HLOOKUP($A244,'Z-scores'!$C$2:$SK$20,5,FALSE)&lt;-3),"",'Total-corrected counts'!F244),"")</f>
        <v/>
      </c>
      <c r="G244" t="str">
        <f>IFERROR(IF(OR(HLOOKUP($A244,'Z-scores'!$C$2:$SK$20,5,FALSE)&gt;3,HLOOKUP($A244,'Z-scores'!$C$2:$SK$20,5,FALSE)&lt;-3),"",'Total-corrected counts'!G244),"")</f>
        <v/>
      </c>
      <c r="H244" t="str">
        <f>IFERROR(IF(OR(HLOOKUP($A244,'Z-scores'!$C$2:$SK$20,5,FALSE)&gt;3,HLOOKUP($A244,'Z-scores'!$C$2:$SK$20,5,FALSE)&lt;-3),"",'Total-corrected counts'!H244),"")</f>
        <v/>
      </c>
      <c r="I244" t="str">
        <f>IFERROR(IF(OR(HLOOKUP($A244,'Z-scores'!$C$2:$SK$20,5,FALSE)&gt;3,HLOOKUP($A244,'Z-scores'!$C$2:$SK$20,5,FALSE)&lt;-3),"",'Total-corrected counts'!I244),"")</f>
        <v/>
      </c>
      <c r="J244" t="str">
        <f>IFERROR(IF(OR(HLOOKUP($A244,'Z-scores'!$C$2:$SK$20,5,FALSE)&gt;3,HLOOKUP($A244,'Z-scores'!$C$2:$SK$20,5,FALSE)&lt;-3),"",'Total-corrected counts'!J244),"")</f>
        <v/>
      </c>
      <c r="K244" t="str">
        <f>IFERROR(IF(OR(HLOOKUP($A244,'Z-scores'!$C$2:$SK$20,5,FALSE)&gt;3,HLOOKUP($A244,'Z-scores'!$C$2:$SK$20,5,FALSE)&lt;-3),"",'Total-corrected counts'!K244),"")</f>
        <v/>
      </c>
      <c r="L244" t="str">
        <f>IFERROR(IF(OR(HLOOKUP($A244,'Z-scores'!$C$2:$SK$20,5,FALSE)&gt;3,HLOOKUP($A244,'Z-scores'!$C$2:$SK$20,5,FALSE)&lt;-3),"",'Total-corrected counts'!L244),"")</f>
        <v/>
      </c>
      <c r="M244" t="str">
        <f>IFERROR(IF(OR(HLOOKUP($A244,'Z-scores'!$C$2:$SK$20,5,FALSE)&gt;3,HLOOKUP($A244,'Z-scores'!$C$2:$SK$20,5,FALSE)&lt;-3),"",'Total-corrected counts'!M244),"")</f>
        <v/>
      </c>
      <c r="N244" t="str">
        <f>IFERROR(IF(OR(HLOOKUP($A244,'Z-scores'!$C$2:$SK$20,5,FALSE)&gt;3,HLOOKUP($A244,'Z-scores'!$C$2:$SK$20,5,FALSE)&lt;-3),"",'Total-corrected counts'!N244),"")</f>
        <v/>
      </c>
      <c r="O244" t="str">
        <f>IFERROR(IF(OR(HLOOKUP($A244,'Z-scores'!$C$2:$SK$20,5,FALSE)&gt;3,HLOOKUP($A244,'Z-scores'!$C$2:$SK$20,5,FALSE)&lt;-3),"",'Total-corrected counts'!O244),"")</f>
        <v/>
      </c>
      <c r="P244" t="str">
        <f>IFERROR(IF(OR(HLOOKUP($A244,'Z-scores'!$C$2:$SK$20,5,FALSE)&gt;3,HLOOKUP($A244,'Z-scores'!$C$2:$SK$20,5,FALSE)&lt;-3),"",'Total-corrected counts'!P244),"")</f>
        <v/>
      </c>
      <c r="Q244" t="str">
        <f>IFERROR(IF(OR(HLOOKUP($A244,'Z-scores'!$C$2:$SK$20,5,FALSE)&gt;3,HLOOKUP($A244,'Z-scores'!$C$2:$SK$20,5,FALSE)&lt;-3),"",'Total-corrected counts'!Q244),"")</f>
        <v/>
      </c>
      <c r="R244" t="str">
        <f>IFERROR(IF(OR(HLOOKUP($A244,'Z-scores'!$C$2:$SK$20,5,FALSE)&gt;3,HLOOKUP($A244,'Z-scores'!$C$2:$SK$20,5,FALSE)&lt;-3),"",'Total-corrected counts'!R244),"")</f>
        <v/>
      </c>
      <c r="S244" t="str">
        <f>IFERROR(IF(OR(HLOOKUP($A244,'Z-scores'!$C$2:$SK$20,5,FALSE)&gt;3,HLOOKUP($A244,'Z-scores'!$C$2:$SK$20,5,FALSE)&lt;-3),"",'Total-corrected counts'!S244),"")</f>
        <v/>
      </c>
      <c r="T244" t="str">
        <f>IFERROR(IF(OR(HLOOKUP($A244,'Z-scores'!$C$2:$SK$20,5,FALSE)&gt;3,HLOOKUP($A244,'Z-scores'!$C$2:$SK$20,5,FALSE)&lt;-3),"",'Total-corrected counts'!T244),"")</f>
        <v/>
      </c>
      <c r="U244">
        <f t="shared" si="12"/>
        <v>0</v>
      </c>
      <c r="V244">
        <f>SUMIFS(Tabel132[Cluster],Tabel132[ID],'Total-corrected counts Z&lt;3'!A244)</f>
        <v>45</v>
      </c>
      <c r="W244" t="str">
        <f t="shared" si="13"/>
        <v/>
      </c>
      <c r="X244" t="str">
        <f t="shared" si="14"/>
        <v/>
      </c>
      <c r="Y244" t="str">
        <f t="shared" si="15"/>
        <v/>
      </c>
    </row>
    <row r="245" spans="1:25" x14ac:dyDescent="0.25">
      <c r="A245">
        <v>249</v>
      </c>
      <c r="B245" t="s">
        <v>100</v>
      </c>
      <c r="C245">
        <v>12500</v>
      </c>
      <c r="D245">
        <v>1027</v>
      </c>
      <c r="E245">
        <f>IFERROR(IF(OR(HLOOKUP($A245,'Z-scores'!$C$2:$SK$20,5,FALSE)&gt;3,HLOOKUP($A245,'Z-scores'!$C$2:$SK$20,5,FALSE)&lt;-3),"",'Total-corrected counts'!E245),"")</f>
        <v>0.38642652074937023</v>
      </c>
      <c r="F245">
        <f>IFERROR(IF(OR(HLOOKUP($A245,'Z-scores'!$C$2:$SK$20,5,FALSE)&gt;3,HLOOKUP($A245,'Z-scores'!$C$2:$SK$20,5,FALSE)&lt;-3),"",'Total-corrected counts'!F245),"")</f>
        <v>0.21247933638453659</v>
      </c>
      <c r="G245">
        <f>IFERROR(IF(OR(HLOOKUP($A245,'Z-scores'!$C$2:$SK$20,5,FALSE)&gt;3,HLOOKUP($A245,'Z-scores'!$C$2:$SK$20,5,FALSE)&lt;-3),"",'Total-corrected counts'!G245),"")</f>
        <v>0.30745260147051606</v>
      </c>
      <c r="H245">
        <f>IFERROR(IF(OR(HLOOKUP($A245,'Z-scores'!$C$2:$SK$20,5,FALSE)&gt;3,HLOOKUP($A245,'Z-scores'!$C$2:$SK$20,5,FALSE)&lt;-3),"",'Total-corrected counts'!H245),"")</f>
        <v>0.14475620642235038</v>
      </c>
      <c r="I245">
        <f>IFERROR(IF(OR(HLOOKUP($A245,'Z-scores'!$C$2:$SK$20,5,FALSE)&gt;3,HLOOKUP($A245,'Z-scores'!$C$2:$SK$20,5,FALSE)&lt;-3),"",'Total-corrected counts'!I245),"")</f>
        <v>0.20821246224742282</v>
      </c>
      <c r="J245">
        <f>IFERROR(IF(OR(HLOOKUP($A245,'Z-scores'!$C$2:$SK$20,5,FALSE)&gt;3,HLOOKUP($A245,'Z-scores'!$C$2:$SK$20,5,FALSE)&lt;-3),"",'Total-corrected counts'!J245),"")</f>
        <v>0.72437479271506444</v>
      </c>
      <c r="K245">
        <f>IFERROR(IF(OR(HLOOKUP($A245,'Z-scores'!$C$2:$SK$20,5,FALSE)&gt;3,HLOOKUP($A245,'Z-scores'!$C$2:$SK$20,5,FALSE)&lt;-3),"",'Total-corrected counts'!K245),"")</f>
        <v>0.56886324117162368</v>
      </c>
      <c r="L245">
        <f>IFERROR(IF(OR(HLOOKUP($A245,'Z-scores'!$C$2:$SK$20,5,FALSE)&gt;3,HLOOKUP($A245,'Z-scores'!$C$2:$SK$20,5,FALSE)&lt;-3),"",'Total-corrected counts'!L245),"")</f>
        <v>0.14923773435411944</v>
      </c>
      <c r="M245">
        <f>IFERROR(IF(OR(HLOOKUP($A245,'Z-scores'!$C$2:$SK$20,5,FALSE)&gt;3,HLOOKUP($A245,'Z-scores'!$C$2:$SK$20,5,FALSE)&lt;-3),"",'Total-corrected counts'!M245),"")</f>
        <v>0.34951532454202838</v>
      </c>
      <c r="N245">
        <f>IFERROR(IF(OR(HLOOKUP($A245,'Z-scores'!$C$2:$SK$20,5,FALSE)&gt;3,HLOOKUP($A245,'Z-scores'!$C$2:$SK$20,5,FALSE)&lt;-3),"",'Total-corrected counts'!N245),"")</f>
        <v>0.1803123951444224</v>
      </c>
      <c r="O245">
        <f>IFERROR(IF(OR(HLOOKUP($A245,'Z-scores'!$C$2:$SK$20,5,FALSE)&gt;3,HLOOKUP($A245,'Z-scores'!$C$2:$SK$20,5,FALSE)&lt;-3),"",'Total-corrected counts'!O245),"")</f>
        <v>0.23431400375432929</v>
      </c>
      <c r="P245">
        <f>IFERROR(IF(OR(HLOOKUP($A245,'Z-scores'!$C$2:$SK$20,5,FALSE)&gt;3,HLOOKUP($A245,'Z-scores'!$C$2:$SK$20,5,FALSE)&lt;-3),"",'Total-corrected counts'!P245),"")</f>
        <v>0.27370605462675202</v>
      </c>
      <c r="Q245">
        <f>IFERROR(IF(OR(HLOOKUP($A245,'Z-scores'!$C$2:$SK$20,5,FALSE)&gt;3,HLOOKUP($A245,'Z-scores'!$C$2:$SK$20,5,FALSE)&lt;-3),"",'Total-corrected counts'!Q245),"")</f>
        <v>0.24842461530206197</v>
      </c>
      <c r="R245">
        <f>IFERROR(IF(OR(HLOOKUP($A245,'Z-scores'!$C$2:$SK$20,5,FALSE)&gt;3,HLOOKUP($A245,'Z-scores'!$C$2:$SK$20,5,FALSE)&lt;-3),"",'Total-corrected counts'!R245),"")</f>
        <v>0.31840248230683627</v>
      </c>
      <c r="S245">
        <f>IFERROR(IF(OR(HLOOKUP($A245,'Z-scores'!$C$2:$SK$20,5,FALSE)&gt;3,HLOOKUP($A245,'Z-scores'!$C$2:$SK$20,5,FALSE)&lt;-3),"",'Total-corrected counts'!S245),"")</f>
        <v>0.2208136700647437</v>
      </c>
      <c r="T245">
        <f>IFERROR(IF(OR(HLOOKUP($A245,'Z-scores'!$C$2:$SK$20,5,FALSE)&gt;3,HLOOKUP($A245,'Z-scores'!$C$2:$SK$20,5,FALSE)&lt;-3),"",'Total-corrected counts'!T245),"")</f>
        <v>0.29351676083093914</v>
      </c>
      <c r="U245">
        <f t="shared" si="12"/>
        <v>1</v>
      </c>
      <c r="V245">
        <f>SUMIFS(Tabel132[Cluster],Tabel132[ID],'Total-corrected counts Z&lt;3'!A245)</f>
        <v>15</v>
      </c>
      <c r="W245">
        <f t="shared" si="13"/>
        <v>0.4814431649228561</v>
      </c>
      <c r="X245">
        <f t="shared" si="14"/>
        <v>0.32316306152014546</v>
      </c>
      <c r="Y245">
        <f t="shared" si="15"/>
        <v>0.26486293114761034</v>
      </c>
    </row>
    <row r="246" spans="1:25" x14ac:dyDescent="0.25">
      <c r="A246">
        <v>250</v>
      </c>
      <c r="B246" t="s">
        <v>101</v>
      </c>
      <c r="C246">
        <v>49500</v>
      </c>
      <c r="D246">
        <v>242</v>
      </c>
      <c r="E246">
        <f>IFERROR(IF(OR(HLOOKUP($A246,'Z-scores'!$C$2:$SK$20,5,FALSE)&gt;3,HLOOKUP($A246,'Z-scores'!$C$2:$SK$20,5,FALSE)&lt;-3),"",'Total-corrected counts'!E246),"")</f>
        <v>10.319569778473566</v>
      </c>
      <c r="F246">
        <f>IFERROR(IF(OR(HLOOKUP($A246,'Z-scores'!$C$2:$SK$20,5,FALSE)&gt;3,HLOOKUP($A246,'Z-scores'!$C$2:$SK$20,5,FALSE)&lt;-3),"",'Total-corrected counts'!F246),"")</f>
        <v>3.6027051924755873</v>
      </c>
      <c r="G246">
        <f>IFERROR(IF(OR(HLOOKUP($A246,'Z-scores'!$C$2:$SK$20,5,FALSE)&gt;3,HLOOKUP($A246,'Z-scores'!$C$2:$SK$20,5,FALSE)&lt;-3),"",'Total-corrected counts'!G246),"")</f>
        <v>2.0083597354122418</v>
      </c>
      <c r="H246">
        <f>IFERROR(IF(OR(HLOOKUP($A246,'Z-scores'!$C$2:$SK$20,5,FALSE)&gt;3,HLOOKUP($A246,'Z-scores'!$C$2:$SK$20,5,FALSE)&lt;-3),"",'Total-corrected counts'!H246),"")</f>
        <v>0.90472629013968975</v>
      </c>
      <c r="I246">
        <f>IFERROR(IF(OR(HLOOKUP($A246,'Z-scores'!$C$2:$SK$20,5,FALSE)&gt;3,HLOOKUP($A246,'Z-scores'!$C$2:$SK$20,5,FALSE)&lt;-3),"",'Total-corrected counts'!I246),"")</f>
        <v>16.037986956896081</v>
      </c>
      <c r="J246">
        <f>IFERROR(IF(OR(HLOOKUP($A246,'Z-scores'!$C$2:$SK$20,5,FALSE)&gt;3,HLOOKUP($A246,'Z-scores'!$C$2:$SK$20,5,FALSE)&lt;-3),"",'Total-corrected counts'!J246),"")</f>
        <v>8.0339749737488972</v>
      </c>
      <c r="K246">
        <f>IFERROR(IF(OR(HLOOKUP($A246,'Z-scores'!$C$2:$SK$20,5,FALSE)&gt;3,HLOOKUP($A246,'Z-scores'!$C$2:$SK$20,5,FALSE)&lt;-3),"",'Total-corrected counts'!K246),"")</f>
        <v>14.462028378651793</v>
      </c>
      <c r="L246">
        <f>IFERROR(IF(OR(HLOOKUP($A246,'Z-scores'!$C$2:$SK$20,5,FALSE)&gt;3,HLOOKUP($A246,'Z-scores'!$C$2:$SK$20,5,FALSE)&lt;-3),"",'Total-corrected counts'!L246),"")</f>
        <v>8.7439745264754531</v>
      </c>
      <c r="M246">
        <f>IFERROR(IF(OR(HLOOKUP($A246,'Z-scores'!$C$2:$SK$20,5,FALSE)&gt;3,HLOOKUP($A246,'Z-scores'!$C$2:$SK$20,5,FALSE)&lt;-3),"",'Total-corrected counts'!M246),"")</f>
        <v>5.8053642930029596</v>
      </c>
      <c r="N246">
        <f>IFERROR(IF(OR(HLOOKUP($A246,'Z-scores'!$C$2:$SK$20,5,FALSE)&gt;3,HLOOKUP($A246,'Z-scores'!$C$2:$SK$20,5,FALSE)&lt;-3),"",'Total-corrected counts'!N246),"")</f>
        <v>2.8693189836025477</v>
      </c>
      <c r="O246">
        <f>IFERROR(IF(OR(HLOOKUP($A246,'Z-scores'!$C$2:$SK$20,5,FALSE)&gt;3,HLOOKUP($A246,'Z-scores'!$C$2:$SK$20,5,FALSE)&lt;-3),"",'Total-corrected counts'!O246),"")</f>
        <v>8.4485671919721366</v>
      </c>
      <c r="P246">
        <f>IFERROR(IF(OR(HLOOKUP($A246,'Z-scores'!$C$2:$SK$20,5,FALSE)&gt;3,HLOOKUP($A246,'Z-scores'!$C$2:$SK$20,5,FALSE)&lt;-3),"",'Total-corrected counts'!P246),"")</f>
        <v>3.7821200275696643</v>
      </c>
      <c r="Q246">
        <f>IFERROR(IF(OR(HLOOKUP($A246,'Z-scores'!$C$2:$SK$20,5,FALSE)&gt;3,HLOOKUP($A246,'Z-scores'!$C$2:$SK$20,5,FALSE)&lt;-3),"",'Total-corrected counts'!Q246),"")</f>
        <v>3.1351186451120219</v>
      </c>
      <c r="R246">
        <f>IFERROR(IF(OR(HLOOKUP($A246,'Z-scores'!$C$2:$SK$20,5,FALSE)&gt;3,HLOOKUP($A246,'Z-scores'!$C$2:$SK$20,5,FALSE)&lt;-3),"",'Total-corrected counts'!R246),"")</f>
        <v>5.5001461056551877</v>
      </c>
      <c r="S246">
        <f>IFERROR(IF(OR(HLOOKUP($A246,'Z-scores'!$C$2:$SK$20,5,FALSE)&gt;3,HLOOKUP($A246,'Z-scores'!$C$2:$SK$20,5,FALSE)&lt;-3),"",'Total-corrected counts'!S246),"")</f>
        <v>3.4141190525394989</v>
      </c>
      <c r="T246">
        <f>IFERROR(IF(OR(HLOOKUP($A246,'Z-scores'!$C$2:$SK$20,5,FALSE)&gt;3,HLOOKUP($A246,'Z-scores'!$C$2:$SK$20,5,FALSE)&lt;-3),"",'Total-corrected counts'!T246),"")</f>
        <v>1.1058073315026078</v>
      </c>
      <c r="U246">
        <f t="shared" si="12"/>
        <v>1</v>
      </c>
      <c r="V246">
        <f>SUMIFS(Tabel132[Cluster],Tabel132[ID],'Total-corrected counts Z&lt;3'!A246)</f>
        <v>65</v>
      </c>
      <c r="W246">
        <f t="shared" si="13"/>
        <v>0.20428159912792485</v>
      </c>
      <c r="X246">
        <f t="shared" si="14"/>
        <v>7.2788009108878828</v>
      </c>
      <c r="Y246">
        <f t="shared" si="15"/>
        <v>4.2309797257251853</v>
      </c>
    </row>
    <row r="247" spans="1:25" x14ac:dyDescent="0.25">
      <c r="A247">
        <v>251</v>
      </c>
      <c r="B247" t="s">
        <v>102</v>
      </c>
      <c r="C247">
        <v>11500</v>
      </c>
      <c r="D247">
        <v>1002</v>
      </c>
      <c r="E247">
        <f>IFERROR(IF(OR(HLOOKUP($A247,'Z-scores'!$C$2:$SK$20,5,FALSE)&gt;3,HLOOKUP($A247,'Z-scores'!$C$2:$SK$20,5,FALSE)&lt;-3),"",'Total-corrected counts'!E247),"")</f>
        <v>11.30049863883735</v>
      </c>
      <c r="F247">
        <f>IFERROR(IF(OR(HLOOKUP($A247,'Z-scores'!$C$2:$SK$20,5,FALSE)&gt;3,HLOOKUP($A247,'Z-scores'!$C$2:$SK$20,5,FALSE)&lt;-3),"",'Total-corrected counts'!F247),"")</f>
        <v>11.86106873328791</v>
      </c>
      <c r="G247">
        <f>IFERROR(IF(OR(HLOOKUP($A247,'Z-scores'!$C$2:$SK$20,5,FALSE)&gt;3,HLOOKUP($A247,'Z-scores'!$C$2:$SK$20,5,FALSE)&lt;-3),"",'Total-corrected counts'!G247),"")</f>
        <v>5.6482018237889955</v>
      </c>
      <c r="H247">
        <f>IFERROR(IF(OR(HLOOKUP($A247,'Z-scores'!$C$2:$SK$20,5,FALSE)&gt;3,HLOOKUP($A247,'Z-scores'!$C$2:$SK$20,5,FALSE)&lt;-3),"",'Total-corrected counts'!H247),"")</f>
        <v>9.5177205722695355</v>
      </c>
      <c r="I247">
        <f>IFERROR(IF(OR(HLOOKUP($A247,'Z-scores'!$C$2:$SK$20,5,FALSE)&gt;3,HLOOKUP($A247,'Z-scores'!$C$2:$SK$20,5,FALSE)&lt;-3),"",'Total-corrected counts'!I247),"")</f>
        <v>3.9222725996338839</v>
      </c>
      <c r="J247">
        <f>IFERROR(IF(OR(HLOOKUP($A247,'Z-scores'!$C$2:$SK$20,5,FALSE)&gt;3,HLOOKUP($A247,'Z-scores'!$C$2:$SK$20,5,FALSE)&lt;-3),"",'Total-corrected counts'!J247),"")</f>
        <v>21.120613790898737</v>
      </c>
      <c r="K247">
        <f>IFERROR(IF(OR(HLOOKUP($A247,'Z-scores'!$C$2:$SK$20,5,FALSE)&gt;3,HLOOKUP($A247,'Z-scores'!$C$2:$SK$20,5,FALSE)&lt;-3),"",'Total-corrected counts'!K247),"")</f>
        <v>11.494556213364769</v>
      </c>
      <c r="L247">
        <f>IFERROR(IF(OR(HLOOKUP($A247,'Z-scores'!$C$2:$SK$20,5,FALSE)&gt;3,HLOOKUP($A247,'Z-scores'!$C$2:$SK$20,5,FALSE)&lt;-3),"",'Total-corrected counts'!L247),"")</f>
        <v>19.177048864504346</v>
      </c>
      <c r="M247">
        <f>IFERROR(IF(OR(HLOOKUP($A247,'Z-scores'!$C$2:$SK$20,5,FALSE)&gt;3,HLOOKUP($A247,'Z-scores'!$C$2:$SK$20,5,FALSE)&lt;-3),"",'Total-corrected counts'!M247),"")</f>
        <v>19.078421861586815</v>
      </c>
      <c r="N247">
        <f>IFERROR(IF(OR(HLOOKUP($A247,'Z-scores'!$C$2:$SK$20,5,FALSE)&gt;3,HLOOKUP($A247,'Z-scores'!$C$2:$SK$20,5,FALSE)&lt;-3),"",'Total-corrected counts'!N247),"")</f>
        <v>18.744649425665823</v>
      </c>
      <c r="O247">
        <f>IFERROR(IF(OR(HLOOKUP($A247,'Z-scores'!$C$2:$SK$20,5,FALSE)&gt;3,HLOOKUP($A247,'Z-scores'!$C$2:$SK$20,5,FALSE)&lt;-3),"",'Total-corrected counts'!O247),"")</f>
        <v>5.6942723931240771</v>
      </c>
      <c r="P247">
        <f>IFERROR(IF(OR(HLOOKUP($A247,'Z-scores'!$C$2:$SK$20,5,FALSE)&gt;3,HLOOKUP($A247,'Z-scores'!$C$2:$SK$20,5,FALSE)&lt;-3),"",'Total-corrected counts'!P247),"")</f>
        <v>6.5142041001166975</v>
      </c>
      <c r="Q247">
        <f>IFERROR(IF(OR(HLOOKUP($A247,'Z-scores'!$C$2:$SK$20,5,FALSE)&gt;3,HLOOKUP($A247,'Z-scores'!$C$2:$SK$20,5,FALSE)&lt;-3),"",'Total-corrected counts'!Q247),"")</f>
        <v>13.971400364587966</v>
      </c>
      <c r="R247">
        <f>IFERROR(IF(OR(HLOOKUP($A247,'Z-scores'!$C$2:$SK$20,5,FALSE)&gt;3,HLOOKUP($A247,'Z-scores'!$C$2:$SK$20,5,FALSE)&lt;-3),"",'Total-corrected counts'!R247),"")</f>
        <v>6.2961523114222775</v>
      </c>
      <c r="S247">
        <f>IFERROR(IF(OR(HLOOKUP($A247,'Z-scores'!$C$2:$SK$20,5,FALSE)&gt;3,HLOOKUP($A247,'Z-scores'!$C$2:$SK$20,5,FALSE)&lt;-3),"",'Total-corrected counts'!S247),"")</f>
        <v>19.907201639683048</v>
      </c>
      <c r="T247">
        <f>IFERROR(IF(OR(HLOOKUP($A247,'Z-scores'!$C$2:$SK$20,5,FALSE)&gt;3,HLOOKUP($A247,'Z-scores'!$C$2:$SK$20,5,FALSE)&lt;-3),"",'Total-corrected counts'!T247),"")</f>
        <v>22.566660728071739</v>
      </c>
      <c r="U247">
        <f t="shared" si="12"/>
        <v>1</v>
      </c>
      <c r="V247">
        <f>SUMIFS(Tabel132[Cluster],Tabel132[ID],'Total-corrected counts Z&lt;3'!A247)</f>
        <v>15</v>
      </c>
      <c r="W247">
        <f t="shared" si="13"/>
        <v>0.84111380679039494</v>
      </c>
      <c r="X247">
        <f t="shared" si="14"/>
        <v>13.186505252383816</v>
      </c>
      <c r="Y247">
        <f t="shared" si="15"/>
        <v>12.491648589500967</v>
      </c>
    </row>
    <row r="248" spans="1:25" x14ac:dyDescent="0.25">
      <c r="A248">
        <v>252</v>
      </c>
      <c r="B248" t="s">
        <v>103</v>
      </c>
      <c r="C248">
        <v>11000</v>
      </c>
      <c r="D248">
        <v>1011</v>
      </c>
      <c r="E248">
        <f>IFERROR(IF(OR(HLOOKUP($A248,'Z-scores'!$C$2:$SK$20,5,FALSE)&gt;3,HLOOKUP($A248,'Z-scores'!$C$2:$SK$20,5,FALSE)&lt;-3),"",'Total-corrected counts'!E248),"")</f>
        <v>24.25569545626816</v>
      </c>
      <c r="F248">
        <f>IFERROR(IF(OR(HLOOKUP($A248,'Z-scores'!$C$2:$SK$20,5,FALSE)&gt;3,HLOOKUP($A248,'Z-scores'!$C$2:$SK$20,5,FALSE)&lt;-3),"",'Total-corrected counts'!F248),"")</f>
        <v>34.095850845171974</v>
      </c>
      <c r="G248">
        <f>IFERROR(IF(OR(HLOOKUP($A248,'Z-scores'!$C$2:$SK$20,5,FALSE)&gt;3,HLOOKUP($A248,'Z-scores'!$C$2:$SK$20,5,FALSE)&lt;-3),"",'Total-corrected counts'!G248),"")</f>
        <v>23.177959020535354</v>
      </c>
      <c r="H248">
        <f>IFERROR(IF(OR(HLOOKUP($A248,'Z-scores'!$C$2:$SK$20,5,FALSE)&gt;3,HLOOKUP($A248,'Z-scores'!$C$2:$SK$20,5,FALSE)&lt;-3),"",'Total-corrected counts'!H248),"")</f>
        <v>31.158773432410914</v>
      </c>
      <c r="I248">
        <f>IFERROR(IF(OR(HLOOKUP($A248,'Z-scores'!$C$2:$SK$20,5,FALSE)&gt;3,HLOOKUP($A248,'Z-scores'!$C$2:$SK$20,5,FALSE)&lt;-3),"",'Total-corrected counts'!I248),"")</f>
        <v>20.596151670961284</v>
      </c>
      <c r="J248">
        <f>IFERROR(IF(OR(HLOOKUP($A248,'Z-scores'!$C$2:$SK$20,5,FALSE)&gt;3,HLOOKUP($A248,'Z-scores'!$C$2:$SK$20,5,FALSE)&lt;-3),"",'Total-corrected counts'!J248),"")</f>
        <v>27.137115168408158</v>
      </c>
      <c r="K248">
        <f>IFERROR(IF(OR(HLOOKUP($A248,'Z-scores'!$C$2:$SK$20,5,FALSE)&gt;3,HLOOKUP($A248,'Z-scores'!$C$2:$SK$20,5,FALSE)&lt;-3),"",'Total-corrected counts'!K248),"")</f>
        <v>38.084514311015717</v>
      </c>
      <c r="L248">
        <f>IFERROR(IF(OR(HLOOKUP($A248,'Z-scores'!$C$2:$SK$20,5,FALSE)&gt;3,HLOOKUP($A248,'Z-scores'!$C$2:$SK$20,5,FALSE)&lt;-3),"",'Total-corrected counts'!L248),"")</f>
        <v>29.996784605178004</v>
      </c>
      <c r="M248">
        <f>IFERROR(IF(OR(HLOOKUP($A248,'Z-scores'!$C$2:$SK$20,5,FALSE)&gt;3,HLOOKUP($A248,'Z-scores'!$C$2:$SK$20,5,FALSE)&lt;-3),"",'Total-corrected counts'!M248),"")</f>
        <v>43.109731614854567</v>
      </c>
      <c r="N248">
        <f>IFERROR(IF(OR(HLOOKUP($A248,'Z-scores'!$C$2:$SK$20,5,FALSE)&gt;3,HLOOKUP($A248,'Z-scores'!$C$2:$SK$20,5,FALSE)&lt;-3),"",'Total-corrected counts'!N248),"")</f>
        <v>56.390741664079577</v>
      </c>
      <c r="O248">
        <f>IFERROR(IF(OR(HLOOKUP($A248,'Z-scores'!$C$2:$SK$20,5,FALSE)&gt;3,HLOOKUP($A248,'Z-scores'!$C$2:$SK$20,5,FALSE)&lt;-3),"",'Total-corrected counts'!O248),"")</f>
        <v>35.089627316945503</v>
      </c>
      <c r="P248">
        <f>IFERROR(IF(OR(HLOOKUP($A248,'Z-scores'!$C$2:$SK$20,5,FALSE)&gt;3,HLOOKUP($A248,'Z-scores'!$C$2:$SK$20,5,FALSE)&lt;-3),"",'Total-corrected counts'!P248),"")</f>
        <v>15.655986324650216</v>
      </c>
      <c r="Q248">
        <f>IFERROR(IF(OR(HLOOKUP($A248,'Z-scores'!$C$2:$SK$20,5,FALSE)&gt;3,HLOOKUP($A248,'Z-scores'!$C$2:$SK$20,5,FALSE)&lt;-3),"",'Total-corrected counts'!Q248),"")</f>
        <v>23.938195930506691</v>
      </c>
      <c r="R248">
        <f>IFERROR(IF(OR(HLOOKUP($A248,'Z-scores'!$C$2:$SK$20,5,FALSE)&gt;3,HLOOKUP($A248,'Z-scores'!$C$2:$SK$20,5,FALSE)&lt;-3),"",'Total-corrected counts'!R248),"")</f>
        <v>34.654515332363403</v>
      </c>
      <c r="S248">
        <f>IFERROR(IF(OR(HLOOKUP($A248,'Z-scores'!$C$2:$SK$20,5,FALSE)&gt;3,HLOOKUP($A248,'Z-scores'!$C$2:$SK$20,5,FALSE)&lt;-3),"",'Total-corrected counts'!S248),"")</f>
        <v>27.67531331478121</v>
      </c>
      <c r="T248">
        <f>IFERROR(IF(OR(HLOOKUP($A248,'Z-scores'!$C$2:$SK$20,5,FALSE)&gt;3,HLOOKUP($A248,'Z-scores'!$C$2:$SK$20,5,FALSE)&lt;-3),"",'Total-corrected counts'!T248),"")</f>
        <v>40.771525870772081</v>
      </c>
      <c r="U248">
        <f t="shared" si="12"/>
        <v>1</v>
      </c>
      <c r="V248">
        <f>SUMIFS(Tabel132[Cluster],Tabel132[ID],'Total-corrected counts Z&lt;3'!A248)</f>
        <v>14</v>
      </c>
      <c r="W248">
        <f t="shared" si="13"/>
        <v>0.55746382406444539</v>
      </c>
      <c r="X248">
        <f t="shared" si="14"/>
        <v>32.800331778888378</v>
      </c>
      <c r="Y248">
        <f t="shared" si="15"/>
        <v>29.630860681669848</v>
      </c>
    </row>
    <row r="249" spans="1:25" x14ac:dyDescent="0.25">
      <c r="A249">
        <v>253</v>
      </c>
      <c r="B249" t="s">
        <v>656</v>
      </c>
      <c r="C249">
        <v>103900</v>
      </c>
      <c r="D249">
        <v>871</v>
      </c>
      <c r="E249" t="str">
        <f>IFERROR(IF(OR(HLOOKUP($A249,'Z-scores'!$C$2:$SK$20,5,FALSE)&gt;3,HLOOKUP($A249,'Z-scores'!$C$2:$SK$20,5,FALSE)&lt;-3),"",'Total-corrected counts'!E249),"")</f>
        <v/>
      </c>
      <c r="F249" t="str">
        <f>IFERROR(IF(OR(HLOOKUP($A249,'Z-scores'!$C$2:$SK$20,5,FALSE)&gt;3,HLOOKUP($A249,'Z-scores'!$C$2:$SK$20,5,FALSE)&lt;-3),"",'Total-corrected counts'!F249),"")</f>
        <v/>
      </c>
      <c r="G249" t="str">
        <f>IFERROR(IF(OR(HLOOKUP($A249,'Z-scores'!$C$2:$SK$20,5,FALSE)&gt;3,HLOOKUP($A249,'Z-scores'!$C$2:$SK$20,5,FALSE)&lt;-3),"",'Total-corrected counts'!G249),"")</f>
        <v/>
      </c>
      <c r="H249" t="str">
        <f>IFERROR(IF(OR(HLOOKUP($A249,'Z-scores'!$C$2:$SK$20,5,FALSE)&gt;3,HLOOKUP($A249,'Z-scores'!$C$2:$SK$20,5,FALSE)&lt;-3),"",'Total-corrected counts'!H249),"")</f>
        <v/>
      </c>
      <c r="I249" t="str">
        <f>IFERROR(IF(OR(HLOOKUP($A249,'Z-scores'!$C$2:$SK$20,5,FALSE)&gt;3,HLOOKUP($A249,'Z-scores'!$C$2:$SK$20,5,FALSE)&lt;-3),"",'Total-corrected counts'!I249),"")</f>
        <v/>
      </c>
      <c r="J249" t="str">
        <f>IFERROR(IF(OR(HLOOKUP($A249,'Z-scores'!$C$2:$SK$20,5,FALSE)&gt;3,HLOOKUP($A249,'Z-scores'!$C$2:$SK$20,5,FALSE)&lt;-3),"",'Total-corrected counts'!J249),"")</f>
        <v/>
      </c>
      <c r="K249" t="str">
        <f>IFERROR(IF(OR(HLOOKUP($A249,'Z-scores'!$C$2:$SK$20,5,FALSE)&gt;3,HLOOKUP($A249,'Z-scores'!$C$2:$SK$20,5,FALSE)&lt;-3),"",'Total-corrected counts'!K249),"")</f>
        <v/>
      </c>
      <c r="L249" t="str">
        <f>IFERROR(IF(OR(HLOOKUP($A249,'Z-scores'!$C$2:$SK$20,5,FALSE)&gt;3,HLOOKUP($A249,'Z-scores'!$C$2:$SK$20,5,FALSE)&lt;-3),"",'Total-corrected counts'!L249),"")</f>
        <v/>
      </c>
      <c r="M249" t="str">
        <f>IFERROR(IF(OR(HLOOKUP($A249,'Z-scores'!$C$2:$SK$20,5,FALSE)&gt;3,HLOOKUP($A249,'Z-scores'!$C$2:$SK$20,5,FALSE)&lt;-3),"",'Total-corrected counts'!M249),"")</f>
        <v/>
      </c>
      <c r="N249" t="str">
        <f>IFERROR(IF(OR(HLOOKUP($A249,'Z-scores'!$C$2:$SK$20,5,FALSE)&gt;3,HLOOKUP($A249,'Z-scores'!$C$2:$SK$20,5,FALSE)&lt;-3),"",'Total-corrected counts'!N249),"")</f>
        <v/>
      </c>
      <c r="O249" t="str">
        <f>IFERROR(IF(OR(HLOOKUP($A249,'Z-scores'!$C$2:$SK$20,5,FALSE)&gt;3,HLOOKUP($A249,'Z-scores'!$C$2:$SK$20,5,FALSE)&lt;-3),"",'Total-corrected counts'!O249),"")</f>
        <v/>
      </c>
      <c r="P249" t="str">
        <f>IFERROR(IF(OR(HLOOKUP($A249,'Z-scores'!$C$2:$SK$20,5,FALSE)&gt;3,HLOOKUP($A249,'Z-scores'!$C$2:$SK$20,5,FALSE)&lt;-3),"",'Total-corrected counts'!P249),"")</f>
        <v/>
      </c>
      <c r="Q249" t="str">
        <f>IFERROR(IF(OR(HLOOKUP($A249,'Z-scores'!$C$2:$SK$20,5,FALSE)&gt;3,HLOOKUP($A249,'Z-scores'!$C$2:$SK$20,5,FALSE)&lt;-3),"",'Total-corrected counts'!Q249),"")</f>
        <v/>
      </c>
      <c r="R249" t="str">
        <f>IFERROR(IF(OR(HLOOKUP($A249,'Z-scores'!$C$2:$SK$20,5,FALSE)&gt;3,HLOOKUP($A249,'Z-scores'!$C$2:$SK$20,5,FALSE)&lt;-3),"",'Total-corrected counts'!R249),"")</f>
        <v/>
      </c>
      <c r="S249" t="str">
        <f>IFERROR(IF(OR(HLOOKUP($A249,'Z-scores'!$C$2:$SK$20,5,FALSE)&gt;3,HLOOKUP($A249,'Z-scores'!$C$2:$SK$20,5,FALSE)&lt;-3),"",'Total-corrected counts'!S249),"")</f>
        <v/>
      </c>
      <c r="T249" t="str">
        <f>IFERROR(IF(OR(HLOOKUP($A249,'Z-scores'!$C$2:$SK$20,5,FALSE)&gt;3,HLOOKUP($A249,'Z-scores'!$C$2:$SK$20,5,FALSE)&lt;-3),"",'Total-corrected counts'!T249),"")</f>
        <v/>
      </c>
      <c r="U249">
        <f t="shared" si="12"/>
        <v>0</v>
      </c>
      <c r="V249">
        <f>SUMIFS(Tabel132[Cluster],Tabel132[ID],'Total-corrected counts Z&lt;3'!A249)</f>
        <v>0</v>
      </c>
      <c r="W249" t="str">
        <f t="shared" si="13"/>
        <v/>
      </c>
      <c r="X249" t="str">
        <f t="shared" si="14"/>
        <v/>
      </c>
      <c r="Y249" t="str">
        <f t="shared" si="15"/>
        <v/>
      </c>
    </row>
    <row r="250" spans="1:25" x14ac:dyDescent="0.25">
      <c r="A250">
        <v>254</v>
      </c>
      <c r="B250" t="s">
        <v>104</v>
      </c>
      <c r="C250">
        <v>25200</v>
      </c>
      <c r="D250">
        <v>315</v>
      </c>
      <c r="E250" t="str">
        <f>IFERROR(IF(OR(HLOOKUP($A250,'Z-scores'!$C$2:$SK$20,5,FALSE)&gt;3,HLOOKUP($A250,'Z-scores'!$C$2:$SK$20,5,FALSE)&lt;-3),"",'Total-corrected counts'!E250),"")</f>
        <v/>
      </c>
      <c r="F250" t="str">
        <f>IFERROR(IF(OR(HLOOKUP($A250,'Z-scores'!$C$2:$SK$20,5,FALSE)&gt;3,HLOOKUP($A250,'Z-scores'!$C$2:$SK$20,5,FALSE)&lt;-3),"",'Total-corrected counts'!F250),"")</f>
        <v/>
      </c>
      <c r="G250" t="str">
        <f>IFERROR(IF(OR(HLOOKUP($A250,'Z-scores'!$C$2:$SK$20,5,FALSE)&gt;3,HLOOKUP($A250,'Z-scores'!$C$2:$SK$20,5,FALSE)&lt;-3),"",'Total-corrected counts'!G250),"")</f>
        <v/>
      </c>
      <c r="H250" t="str">
        <f>IFERROR(IF(OR(HLOOKUP($A250,'Z-scores'!$C$2:$SK$20,5,FALSE)&gt;3,HLOOKUP($A250,'Z-scores'!$C$2:$SK$20,5,FALSE)&lt;-3),"",'Total-corrected counts'!H250),"")</f>
        <v/>
      </c>
      <c r="I250" t="str">
        <f>IFERROR(IF(OR(HLOOKUP($A250,'Z-scores'!$C$2:$SK$20,5,FALSE)&gt;3,HLOOKUP($A250,'Z-scores'!$C$2:$SK$20,5,FALSE)&lt;-3),"",'Total-corrected counts'!I250),"")</f>
        <v/>
      </c>
      <c r="J250" t="str">
        <f>IFERROR(IF(OR(HLOOKUP($A250,'Z-scores'!$C$2:$SK$20,5,FALSE)&gt;3,HLOOKUP($A250,'Z-scores'!$C$2:$SK$20,5,FALSE)&lt;-3),"",'Total-corrected counts'!J250),"")</f>
        <v/>
      </c>
      <c r="K250" t="str">
        <f>IFERROR(IF(OR(HLOOKUP($A250,'Z-scores'!$C$2:$SK$20,5,FALSE)&gt;3,HLOOKUP($A250,'Z-scores'!$C$2:$SK$20,5,FALSE)&lt;-3),"",'Total-corrected counts'!K250),"")</f>
        <v/>
      </c>
      <c r="L250" t="str">
        <f>IFERROR(IF(OR(HLOOKUP($A250,'Z-scores'!$C$2:$SK$20,5,FALSE)&gt;3,HLOOKUP($A250,'Z-scores'!$C$2:$SK$20,5,FALSE)&lt;-3),"",'Total-corrected counts'!L250),"")</f>
        <v/>
      </c>
      <c r="M250" t="str">
        <f>IFERROR(IF(OR(HLOOKUP($A250,'Z-scores'!$C$2:$SK$20,5,FALSE)&gt;3,HLOOKUP($A250,'Z-scores'!$C$2:$SK$20,5,FALSE)&lt;-3),"",'Total-corrected counts'!M250),"")</f>
        <v/>
      </c>
      <c r="N250" t="str">
        <f>IFERROR(IF(OR(HLOOKUP($A250,'Z-scores'!$C$2:$SK$20,5,FALSE)&gt;3,HLOOKUP($A250,'Z-scores'!$C$2:$SK$20,5,FALSE)&lt;-3),"",'Total-corrected counts'!N250),"")</f>
        <v/>
      </c>
      <c r="O250" t="str">
        <f>IFERROR(IF(OR(HLOOKUP($A250,'Z-scores'!$C$2:$SK$20,5,FALSE)&gt;3,HLOOKUP($A250,'Z-scores'!$C$2:$SK$20,5,FALSE)&lt;-3),"",'Total-corrected counts'!O250),"")</f>
        <v/>
      </c>
      <c r="P250" t="str">
        <f>IFERROR(IF(OR(HLOOKUP($A250,'Z-scores'!$C$2:$SK$20,5,FALSE)&gt;3,HLOOKUP($A250,'Z-scores'!$C$2:$SK$20,5,FALSE)&lt;-3),"",'Total-corrected counts'!P250),"")</f>
        <v/>
      </c>
      <c r="Q250" t="str">
        <f>IFERROR(IF(OR(HLOOKUP($A250,'Z-scores'!$C$2:$SK$20,5,FALSE)&gt;3,HLOOKUP($A250,'Z-scores'!$C$2:$SK$20,5,FALSE)&lt;-3),"",'Total-corrected counts'!Q250),"")</f>
        <v/>
      </c>
      <c r="R250" t="str">
        <f>IFERROR(IF(OR(HLOOKUP($A250,'Z-scores'!$C$2:$SK$20,5,FALSE)&gt;3,HLOOKUP($A250,'Z-scores'!$C$2:$SK$20,5,FALSE)&lt;-3),"",'Total-corrected counts'!R250),"")</f>
        <v/>
      </c>
      <c r="S250" t="str">
        <f>IFERROR(IF(OR(HLOOKUP($A250,'Z-scores'!$C$2:$SK$20,5,FALSE)&gt;3,HLOOKUP($A250,'Z-scores'!$C$2:$SK$20,5,FALSE)&lt;-3),"",'Total-corrected counts'!S250),"")</f>
        <v/>
      </c>
      <c r="T250" t="str">
        <f>IFERROR(IF(OR(HLOOKUP($A250,'Z-scores'!$C$2:$SK$20,5,FALSE)&gt;3,HLOOKUP($A250,'Z-scores'!$C$2:$SK$20,5,FALSE)&lt;-3),"",'Total-corrected counts'!T250),"")</f>
        <v/>
      </c>
      <c r="U250">
        <f t="shared" si="12"/>
        <v>0</v>
      </c>
      <c r="V250">
        <f>SUMIFS(Tabel132[Cluster],Tabel132[ID],'Total-corrected counts Z&lt;3'!A250)</f>
        <v>33</v>
      </c>
      <c r="W250" t="str">
        <f t="shared" si="13"/>
        <v/>
      </c>
      <c r="X250" t="str">
        <f t="shared" si="14"/>
        <v/>
      </c>
      <c r="Y250" t="str">
        <f t="shared" si="15"/>
        <v/>
      </c>
    </row>
    <row r="251" spans="1:25" x14ac:dyDescent="0.25">
      <c r="A251">
        <v>255</v>
      </c>
      <c r="B251" t="s">
        <v>105</v>
      </c>
      <c r="C251">
        <v>66300</v>
      </c>
      <c r="D251">
        <v>239</v>
      </c>
      <c r="E251">
        <f>IFERROR(IF(OR(HLOOKUP($A251,'Z-scores'!$C$2:$SK$20,5,FALSE)&gt;3,HLOOKUP($A251,'Z-scores'!$C$2:$SK$20,5,FALSE)&lt;-3),"",'Total-corrected counts'!E251),"")</f>
        <v>10.443424432559903</v>
      </c>
      <c r="F251">
        <f>IFERROR(IF(OR(HLOOKUP($A251,'Z-scores'!$C$2:$SK$20,5,FALSE)&gt;3,HLOOKUP($A251,'Z-scores'!$C$2:$SK$20,5,FALSE)&lt;-3),"",'Total-corrected counts'!F251),"")</f>
        <v>6.7993387643051708</v>
      </c>
      <c r="G251">
        <f>IFERROR(IF(OR(HLOOKUP($A251,'Z-scores'!$C$2:$SK$20,5,FALSE)&gt;3,HLOOKUP($A251,'Z-scores'!$C$2:$SK$20,5,FALSE)&lt;-3),"",'Total-corrected counts'!G251),"")</f>
        <v>13.111365778839426</v>
      </c>
      <c r="H251">
        <f>IFERROR(IF(OR(HLOOKUP($A251,'Z-scores'!$C$2:$SK$20,5,FALSE)&gt;3,HLOOKUP($A251,'Z-scores'!$C$2:$SK$20,5,FALSE)&lt;-3),"",'Total-corrected counts'!H251),"")</f>
        <v>13.35376004246182</v>
      </c>
      <c r="I251">
        <f>IFERROR(IF(OR(HLOOKUP($A251,'Z-scores'!$C$2:$SK$20,5,FALSE)&gt;3,HLOOKUP($A251,'Z-scores'!$C$2:$SK$20,5,FALSE)&lt;-3),"",'Total-corrected counts'!I251),"")</f>
        <v>0.27011346453719715</v>
      </c>
      <c r="J251">
        <f>IFERROR(IF(OR(HLOOKUP($A251,'Z-scores'!$C$2:$SK$20,5,FALSE)&gt;3,HLOOKUP($A251,'Z-scores'!$C$2:$SK$20,5,FALSE)&lt;-3),"",'Total-corrected counts'!J251),"")</f>
        <v>5.9326894180217273</v>
      </c>
      <c r="K251">
        <f>IFERROR(IF(OR(HLOOKUP($A251,'Z-scores'!$C$2:$SK$20,5,FALSE)&gt;3,HLOOKUP($A251,'Z-scores'!$C$2:$SK$20,5,FALSE)&lt;-3),"",'Total-corrected counts'!K251),"")</f>
        <v>8.808583383915245</v>
      </c>
      <c r="L251">
        <f>IFERROR(IF(OR(HLOOKUP($A251,'Z-scores'!$C$2:$SK$20,5,FALSE)&gt;3,HLOOKUP($A251,'Z-scores'!$C$2:$SK$20,5,FALSE)&lt;-3),"",'Total-corrected counts'!L251),"")</f>
        <v>11.905101081430892</v>
      </c>
      <c r="M251">
        <f>IFERROR(IF(OR(HLOOKUP($A251,'Z-scores'!$C$2:$SK$20,5,FALSE)&gt;3,HLOOKUP($A251,'Z-scores'!$C$2:$SK$20,5,FALSE)&lt;-3),"",'Total-corrected counts'!M251),"")</f>
        <v>4.4243525228612857</v>
      </c>
      <c r="N251">
        <f>IFERROR(IF(OR(HLOOKUP($A251,'Z-scores'!$C$2:$SK$20,5,FALSE)&gt;3,HLOOKUP($A251,'Z-scores'!$C$2:$SK$20,5,FALSE)&lt;-3),"",'Total-corrected counts'!N251),"")</f>
        <v>12.755142039129357</v>
      </c>
      <c r="O251">
        <f>IFERROR(IF(OR(HLOOKUP($A251,'Z-scores'!$C$2:$SK$20,5,FALSE)&gt;3,HLOOKUP($A251,'Z-scores'!$C$2:$SK$20,5,FALSE)&lt;-3),"",'Total-corrected counts'!O251),"")</f>
        <v>9.9030824228244825</v>
      </c>
      <c r="P251">
        <f>IFERROR(IF(OR(HLOOKUP($A251,'Z-scores'!$C$2:$SK$20,5,FALSE)&gt;3,HLOOKUP($A251,'Z-scores'!$C$2:$SK$20,5,FALSE)&lt;-3),"",'Total-corrected counts'!P251),"")</f>
        <v>7.1561692100594447</v>
      </c>
      <c r="Q251">
        <f>IFERROR(IF(OR(HLOOKUP($A251,'Z-scores'!$C$2:$SK$20,5,FALSE)&gt;3,HLOOKUP($A251,'Z-scores'!$C$2:$SK$20,5,FALSE)&lt;-3),"",'Total-corrected counts'!Q251),"")</f>
        <v>7.5620452897947663</v>
      </c>
      <c r="R251">
        <f>IFERROR(IF(OR(HLOOKUP($A251,'Z-scores'!$C$2:$SK$20,5,FALSE)&gt;3,HLOOKUP($A251,'Z-scores'!$C$2:$SK$20,5,FALSE)&lt;-3),"",'Total-corrected counts'!R251),"")</f>
        <v>10.014271620940818</v>
      </c>
      <c r="S251">
        <f>IFERROR(IF(OR(HLOOKUP($A251,'Z-scores'!$C$2:$SK$20,5,FALSE)&gt;3,HLOOKUP($A251,'Z-scores'!$C$2:$SK$20,5,FALSE)&lt;-3),"",'Total-corrected counts'!S251),"")</f>
        <v>9.0137272498223577</v>
      </c>
      <c r="T251">
        <f>IFERROR(IF(OR(HLOOKUP($A251,'Z-scores'!$C$2:$SK$20,5,FALSE)&gt;3,HLOOKUP($A251,'Z-scores'!$C$2:$SK$20,5,FALSE)&lt;-3),"",'Total-corrected counts'!T251),"")</f>
        <v>8.9966300180273908</v>
      </c>
      <c r="U251">
        <f t="shared" si="12"/>
        <v>1</v>
      </c>
      <c r="V251">
        <f>SUMIFS(Tabel132[Cluster],Tabel132[ID],'Total-corrected counts Z&lt;3'!A251)</f>
        <v>79</v>
      </c>
      <c r="W251">
        <f t="shared" si="13"/>
        <v>0.99742111073268158</v>
      </c>
      <c r="X251">
        <f t="shared" si="14"/>
        <v>8.7803870928062011</v>
      </c>
      <c r="Y251">
        <f t="shared" si="15"/>
        <v>8.7743209685782109</v>
      </c>
    </row>
    <row r="252" spans="1:25" x14ac:dyDescent="0.25">
      <c r="A252">
        <v>256</v>
      </c>
      <c r="B252" t="s">
        <v>657</v>
      </c>
      <c r="C252">
        <v>36300</v>
      </c>
      <c r="D252">
        <v>663</v>
      </c>
      <c r="E252" t="str">
        <f>IFERROR(IF(OR(HLOOKUP($A252,'Z-scores'!$C$2:$SK$20,5,FALSE)&gt;3,HLOOKUP($A252,'Z-scores'!$C$2:$SK$20,5,FALSE)&lt;-3),"",'Total-corrected counts'!E252),"")</f>
        <v/>
      </c>
      <c r="F252" t="str">
        <f>IFERROR(IF(OR(HLOOKUP($A252,'Z-scores'!$C$2:$SK$20,5,FALSE)&gt;3,HLOOKUP($A252,'Z-scores'!$C$2:$SK$20,5,FALSE)&lt;-3),"",'Total-corrected counts'!F252),"")</f>
        <v/>
      </c>
      <c r="G252" t="str">
        <f>IFERROR(IF(OR(HLOOKUP($A252,'Z-scores'!$C$2:$SK$20,5,FALSE)&gt;3,HLOOKUP($A252,'Z-scores'!$C$2:$SK$20,5,FALSE)&lt;-3),"",'Total-corrected counts'!G252),"")</f>
        <v/>
      </c>
      <c r="H252" t="str">
        <f>IFERROR(IF(OR(HLOOKUP($A252,'Z-scores'!$C$2:$SK$20,5,FALSE)&gt;3,HLOOKUP($A252,'Z-scores'!$C$2:$SK$20,5,FALSE)&lt;-3),"",'Total-corrected counts'!H252),"")</f>
        <v/>
      </c>
      <c r="I252" t="str">
        <f>IFERROR(IF(OR(HLOOKUP($A252,'Z-scores'!$C$2:$SK$20,5,FALSE)&gt;3,HLOOKUP($A252,'Z-scores'!$C$2:$SK$20,5,FALSE)&lt;-3),"",'Total-corrected counts'!I252),"")</f>
        <v/>
      </c>
      <c r="J252" t="str">
        <f>IFERROR(IF(OR(HLOOKUP($A252,'Z-scores'!$C$2:$SK$20,5,FALSE)&gt;3,HLOOKUP($A252,'Z-scores'!$C$2:$SK$20,5,FALSE)&lt;-3),"",'Total-corrected counts'!J252),"")</f>
        <v/>
      </c>
      <c r="K252" t="str">
        <f>IFERROR(IF(OR(HLOOKUP($A252,'Z-scores'!$C$2:$SK$20,5,FALSE)&gt;3,HLOOKUP($A252,'Z-scores'!$C$2:$SK$20,5,FALSE)&lt;-3),"",'Total-corrected counts'!K252),"")</f>
        <v/>
      </c>
      <c r="L252" t="str">
        <f>IFERROR(IF(OR(HLOOKUP($A252,'Z-scores'!$C$2:$SK$20,5,FALSE)&gt;3,HLOOKUP($A252,'Z-scores'!$C$2:$SK$20,5,FALSE)&lt;-3),"",'Total-corrected counts'!L252),"")</f>
        <v/>
      </c>
      <c r="M252" t="str">
        <f>IFERROR(IF(OR(HLOOKUP($A252,'Z-scores'!$C$2:$SK$20,5,FALSE)&gt;3,HLOOKUP($A252,'Z-scores'!$C$2:$SK$20,5,FALSE)&lt;-3),"",'Total-corrected counts'!M252),"")</f>
        <v/>
      </c>
      <c r="N252" t="str">
        <f>IFERROR(IF(OR(HLOOKUP($A252,'Z-scores'!$C$2:$SK$20,5,FALSE)&gt;3,HLOOKUP($A252,'Z-scores'!$C$2:$SK$20,5,FALSE)&lt;-3),"",'Total-corrected counts'!N252),"")</f>
        <v/>
      </c>
      <c r="O252" t="str">
        <f>IFERROR(IF(OR(HLOOKUP($A252,'Z-scores'!$C$2:$SK$20,5,FALSE)&gt;3,HLOOKUP($A252,'Z-scores'!$C$2:$SK$20,5,FALSE)&lt;-3),"",'Total-corrected counts'!O252),"")</f>
        <v/>
      </c>
      <c r="P252" t="str">
        <f>IFERROR(IF(OR(HLOOKUP($A252,'Z-scores'!$C$2:$SK$20,5,FALSE)&gt;3,HLOOKUP($A252,'Z-scores'!$C$2:$SK$20,5,FALSE)&lt;-3),"",'Total-corrected counts'!P252),"")</f>
        <v/>
      </c>
      <c r="Q252" t="str">
        <f>IFERROR(IF(OR(HLOOKUP($A252,'Z-scores'!$C$2:$SK$20,5,FALSE)&gt;3,HLOOKUP($A252,'Z-scores'!$C$2:$SK$20,5,FALSE)&lt;-3),"",'Total-corrected counts'!Q252),"")</f>
        <v/>
      </c>
      <c r="R252" t="str">
        <f>IFERROR(IF(OR(HLOOKUP($A252,'Z-scores'!$C$2:$SK$20,5,FALSE)&gt;3,HLOOKUP($A252,'Z-scores'!$C$2:$SK$20,5,FALSE)&lt;-3),"",'Total-corrected counts'!R252),"")</f>
        <v/>
      </c>
      <c r="S252" t="str">
        <f>IFERROR(IF(OR(HLOOKUP($A252,'Z-scores'!$C$2:$SK$20,5,FALSE)&gt;3,HLOOKUP($A252,'Z-scores'!$C$2:$SK$20,5,FALSE)&lt;-3),"",'Total-corrected counts'!S252),"")</f>
        <v/>
      </c>
      <c r="T252" t="str">
        <f>IFERROR(IF(OR(HLOOKUP($A252,'Z-scores'!$C$2:$SK$20,5,FALSE)&gt;3,HLOOKUP($A252,'Z-scores'!$C$2:$SK$20,5,FALSE)&lt;-3),"",'Total-corrected counts'!T252),"")</f>
        <v/>
      </c>
      <c r="U252">
        <f t="shared" si="12"/>
        <v>0</v>
      </c>
      <c r="V252">
        <f>SUMIFS(Tabel132[Cluster],Tabel132[ID],'Total-corrected counts Z&lt;3'!A252)</f>
        <v>45</v>
      </c>
      <c r="W252" t="str">
        <f t="shared" si="13"/>
        <v/>
      </c>
      <c r="X252" t="str">
        <f t="shared" si="14"/>
        <v/>
      </c>
      <c r="Y252" t="str">
        <f t="shared" si="15"/>
        <v/>
      </c>
    </row>
    <row r="253" spans="1:25" x14ac:dyDescent="0.25">
      <c r="A253">
        <v>257</v>
      </c>
      <c r="B253" t="s">
        <v>106</v>
      </c>
      <c r="C253">
        <v>18100</v>
      </c>
      <c r="D253">
        <v>533</v>
      </c>
      <c r="E253">
        <f>IFERROR(IF(OR(HLOOKUP($A253,'Z-scores'!$C$2:$SK$20,5,FALSE)&gt;3,HLOOKUP($A253,'Z-scores'!$C$2:$SK$20,5,FALSE)&lt;-3),"",'Total-corrected counts'!E253),"")</f>
        <v>0.96111211570997201</v>
      </c>
      <c r="F253">
        <f>IFERROR(IF(OR(HLOOKUP($A253,'Z-scores'!$C$2:$SK$20,5,FALSE)&gt;3,HLOOKUP($A253,'Z-scores'!$C$2:$SK$20,5,FALSE)&lt;-3),"",'Total-corrected counts'!F253),"")</f>
        <v>2.3325509371991351</v>
      </c>
      <c r="G253">
        <f>IFERROR(IF(OR(HLOOKUP($A253,'Z-scores'!$C$2:$SK$20,5,FALSE)&gt;3,HLOOKUP($A253,'Z-scores'!$C$2:$SK$20,5,FALSE)&lt;-3),"",'Total-corrected counts'!G253),"")</f>
        <v>7.6863150367629007</v>
      </c>
      <c r="H253">
        <f>IFERROR(IF(OR(HLOOKUP($A253,'Z-scores'!$C$2:$SK$20,5,FALSE)&gt;3,HLOOKUP($A253,'Z-scores'!$C$2:$SK$20,5,FALSE)&lt;-3),"",'Total-corrected counts'!H253),"")</f>
        <v>2.5452966295929937</v>
      </c>
      <c r="I253">
        <f>IFERROR(IF(OR(HLOOKUP($A253,'Z-scores'!$C$2:$SK$20,5,FALSE)&gt;3,HLOOKUP($A253,'Z-scores'!$C$2:$SK$20,5,FALSE)&lt;-3),"",'Total-corrected counts'!I253),"")</f>
        <v>3.9729188742346082</v>
      </c>
      <c r="J253">
        <f>IFERROR(IF(OR(HLOOKUP($A253,'Z-scores'!$C$2:$SK$20,5,FALSE)&gt;3,HLOOKUP($A253,'Z-scores'!$C$2:$SK$20,5,FALSE)&lt;-3),"",'Total-corrected counts'!J253),"")</f>
        <v>0.47293891425198425</v>
      </c>
      <c r="K253">
        <f>IFERROR(IF(OR(HLOOKUP($A253,'Z-scores'!$C$2:$SK$20,5,FALSE)&gt;3,HLOOKUP($A253,'Z-scores'!$C$2:$SK$20,5,FALSE)&lt;-3),"",'Total-corrected counts'!K253),"")</f>
        <v>1.0556225093906419</v>
      </c>
      <c r="L253">
        <f>IFERROR(IF(OR(HLOOKUP($A253,'Z-scores'!$C$2:$SK$20,5,FALSE)&gt;3,HLOOKUP($A253,'Z-scores'!$C$2:$SK$20,5,FALSE)&lt;-3),"",'Total-corrected counts'!L253),"")</f>
        <v>4.8841440334075452</v>
      </c>
      <c r="M253">
        <f>IFERROR(IF(OR(HLOOKUP($A253,'Z-scores'!$C$2:$SK$20,5,FALSE)&gt;3,HLOOKUP($A253,'Z-scores'!$C$2:$SK$20,5,FALSE)&lt;-3),"",'Total-corrected counts'!M253),"")</f>
        <v>5.8394633490558396</v>
      </c>
      <c r="N253">
        <f>IFERROR(IF(OR(HLOOKUP($A253,'Z-scores'!$C$2:$SK$20,5,FALSE)&gt;3,HLOOKUP($A253,'Z-scores'!$C$2:$SK$20,5,FALSE)&lt;-3),"",'Total-corrected counts'!N253),"")</f>
        <v>7.1811371283604739</v>
      </c>
      <c r="O253">
        <f>IFERROR(IF(OR(HLOOKUP($A253,'Z-scores'!$C$2:$SK$20,5,FALSE)&gt;3,HLOOKUP($A253,'Z-scores'!$C$2:$SK$20,5,FALSE)&lt;-3),"",'Total-corrected counts'!O253),"")</f>
        <v>3.4130266207234374</v>
      </c>
      <c r="P253">
        <f>IFERROR(IF(OR(HLOOKUP($A253,'Z-scores'!$C$2:$SK$20,5,FALSE)&gt;3,HLOOKUP($A253,'Z-scores'!$C$2:$SK$20,5,FALSE)&lt;-3),"",'Total-corrected counts'!P253),"")</f>
        <v>7.2258398421462537</v>
      </c>
      <c r="Q253">
        <f>IFERROR(IF(OR(HLOOKUP($A253,'Z-scores'!$C$2:$SK$20,5,FALSE)&gt;3,HLOOKUP($A253,'Z-scores'!$C$2:$SK$20,5,FALSE)&lt;-3),"",'Total-corrected counts'!Q253),"")</f>
        <v>3.7363062141430121</v>
      </c>
      <c r="R253">
        <f>IFERROR(IF(OR(HLOOKUP($A253,'Z-scores'!$C$2:$SK$20,5,FALSE)&gt;3,HLOOKUP($A253,'Z-scores'!$C$2:$SK$20,5,FALSE)&lt;-3),"",'Total-corrected counts'!R253),"")</f>
        <v>3.0350946297312937</v>
      </c>
      <c r="S253">
        <f>IFERROR(IF(OR(HLOOKUP($A253,'Z-scores'!$C$2:$SK$20,5,FALSE)&gt;3,HLOOKUP($A253,'Z-scores'!$C$2:$SK$20,5,FALSE)&lt;-3),"",'Total-corrected counts'!S253),"")</f>
        <v>7.9662777892588306</v>
      </c>
      <c r="T253">
        <f>IFERROR(IF(OR(HLOOKUP($A253,'Z-scores'!$C$2:$SK$20,5,FALSE)&gt;3,HLOOKUP($A253,'Z-scores'!$C$2:$SK$20,5,FALSE)&lt;-3),"",'Total-corrected counts'!T253),"")</f>
        <v>3.8293698331664383</v>
      </c>
      <c r="U253">
        <f t="shared" si="12"/>
        <v>1</v>
      </c>
      <c r="V253">
        <f>SUMIFS(Tabel132[Cluster],Tabel132[ID],'Total-corrected counts Z&lt;3'!A253)</f>
        <v>22</v>
      </c>
      <c r="W253">
        <f t="shared" si="13"/>
        <v>0.37207800818261794</v>
      </c>
      <c r="X253">
        <f t="shared" si="14"/>
        <v>3.6931499527966087</v>
      </c>
      <c r="Y253">
        <f t="shared" si="15"/>
        <v>4.8676524881948779</v>
      </c>
    </row>
    <row r="254" spans="1:25" x14ac:dyDescent="0.25">
      <c r="A254">
        <v>258</v>
      </c>
      <c r="B254" t="s">
        <v>107</v>
      </c>
      <c r="C254">
        <v>49600</v>
      </c>
      <c r="D254">
        <v>242</v>
      </c>
      <c r="E254">
        <f>IFERROR(IF(OR(HLOOKUP($A254,'Z-scores'!$C$2:$SK$20,5,FALSE)&gt;3,HLOOKUP($A254,'Z-scores'!$C$2:$SK$20,5,FALSE)&lt;-3),"",'Total-corrected counts'!E254),"")</f>
        <v>32.509369604581629</v>
      </c>
      <c r="F254">
        <f>IFERROR(IF(OR(HLOOKUP($A254,'Z-scores'!$C$2:$SK$20,5,FALSE)&gt;3,HLOOKUP($A254,'Z-scores'!$C$2:$SK$20,5,FALSE)&lt;-3),"",'Total-corrected counts'!F254),"")</f>
        <v>14.075575594717858</v>
      </c>
      <c r="G254">
        <f>IFERROR(IF(OR(HLOOKUP($A254,'Z-scores'!$C$2:$SK$20,5,FALSE)&gt;3,HLOOKUP($A254,'Z-scores'!$C$2:$SK$20,5,FALSE)&lt;-3),"",'Total-corrected counts'!G254),"")</f>
        <v>20.931571464629812</v>
      </c>
      <c r="H254">
        <f>IFERROR(IF(OR(HLOOKUP($A254,'Z-scores'!$C$2:$SK$20,5,FALSE)&gt;3,HLOOKUP($A254,'Z-scores'!$C$2:$SK$20,5,FALSE)&lt;-3),"",'Total-corrected counts'!H254),"")</f>
        <v>11.363362204154503</v>
      </c>
      <c r="I254">
        <f>IFERROR(IF(OR(HLOOKUP($A254,'Z-scores'!$C$2:$SK$20,5,FALSE)&gt;3,HLOOKUP($A254,'Z-scores'!$C$2:$SK$20,5,FALSE)&lt;-3),"",'Total-corrected counts'!I254),"")</f>
        <v>8.9418811489501309</v>
      </c>
      <c r="J254">
        <f>IFERROR(IF(OR(HLOOKUP($A254,'Z-scores'!$C$2:$SK$20,5,FALSE)&gt;3,HLOOKUP($A254,'Z-scores'!$C$2:$SK$20,5,FALSE)&lt;-3),"",'Total-corrected counts'!J254),"")</f>
        <v>12.14674755718071</v>
      </c>
      <c r="K254">
        <f>IFERROR(IF(OR(HLOOKUP($A254,'Z-scores'!$C$2:$SK$20,5,FALSE)&gt;3,HLOOKUP($A254,'Z-scores'!$C$2:$SK$20,5,FALSE)&lt;-3),"",'Total-corrected counts'!K254),"")</f>
        <v>19.8984843020136</v>
      </c>
      <c r="L254">
        <f>IFERROR(IF(OR(HLOOKUP($A254,'Z-scores'!$C$2:$SK$20,5,FALSE)&gt;3,HLOOKUP($A254,'Z-scores'!$C$2:$SK$20,5,FALSE)&lt;-3),"",'Total-corrected counts'!L254),"")</f>
        <v>17.019885249749347</v>
      </c>
      <c r="M254">
        <f>IFERROR(IF(OR(HLOOKUP($A254,'Z-scores'!$C$2:$SK$20,5,FALSE)&gt;3,HLOOKUP($A254,'Z-scores'!$C$2:$SK$20,5,FALSE)&lt;-3),"",'Total-corrected counts'!M254),"")</f>
        <v>35.514166879075368</v>
      </c>
      <c r="N254">
        <f>IFERROR(IF(OR(HLOOKUP($A254,'Z-scores'!$C$2:$SK$20,5,FALSE)&gt;3,HLOOKUP($A254,'Z-scores'!$C$2:$SK$20,5,FALSE)&lt;-3),"",'Total-corrected counts'!N254),"")</f>
        <v>8.5138809185583781</v>
      </c>
      <c r="O254">
        <f>IFERROR(IF(OR(HLOOKUP($A254,'Z-scores'!$C$2:$SK$20,5,FALSE)&gt;3,HLOOKUP($A254,'Z-scores'!$C$2:$SK$20,5,FALSE)&lt;-3),"",'Total-corrected counts'!O254),"")</f>
        <v>14.21799690705515</v>
      </c>
      <c r="P254">
        <f>IFERROR(IF(OR(HLOOKUP($A254,'Z-scores'!$C$2:$SK$20,5,FALSE)&gt;3,HLOOKUP($A254,'Z-scores'!$C$2:$SK$20,5,FALSE)&lt;-3),"",'Total-corrected counts'!P254),"")</f>
        <v>22.856943798194038</v>
      </c>
      <c r="Q254">
        <f>IFERROR(IF(OR(HLOOKUP($A254,'Z-scores'!$C$2:$SK$20,5,FALSE)&gt;3,HLOOKUP($A254,'Z-scores'!$C$2:$SK$20,5,FALSE)&lt;-3),"",'Total-corrected counts'!Q254),"")</f>
        <v>12.55041156506017</v>
      </c>
      <c r="R254">
        <f>IFERROR(IF(OR(HLOOKUP($A254,'Z-scores'!$C$2:$SK$20,5,FALSE)&gt;3,HLOOKUP($A254,'Z-scores'!$C$2:$SK$20,5,FALSE)&lt;-3),"",'Total-corrected counts'!R254),"")</f>
        <v>26.915280802744011</v>
      </c>
      <c r="S254">
        <f>IFERROR(IF(OR(HLOOKUP($A254,'Z-scores'!$C$2:$SK$20,5,FALSE)&gt;3,HLOOKUP($A254,'Z-scores'!$C$2:$SK$20,5,FALSE)&lt;-3),"",'Total-corrected counts'!S254),"")</f>
        <v>17.353689711498447</v>
      </c>
      <c r="T254">
        <f>IFERROR(IF(OR(HLOOKUP($A254,'Z-scores'!$C$2:$SK$20,5,FALSE)&gt;3,HLOOKUP($A254,'Z-scores'!$C$2:$SK$20,5,FALSE)&lt;-3),"",'Total-corrected counts'!T254),"")</f>
        <v>6.7235816143831411</v>
      </c>
      <c r="U254">
        <f t="shared" si="12"/>
        <v>1</v>
      </c>
      <c r="V254">
        <f>SUMIFS(Tabel132[Cluster],Tabel132[ID],'Total-corrected counts Z&lt;3'!A254)</f>
        <v>65</v>
      </c>
      <c r="W254">
        <f t="shared" si="13"/>
        <v>0.77311183188234378</v>
      </c>
      <c r="X254">
        <f t="shared" si="14"/>
        <v>18.091492492361134</v>
      </c>
      <c r="Y254">
        <f t="shared" si="15"/>
        <v>16.769650733155824</v>
      </c>
    </row>
    <row r="255" spans="1:25" x14ac:dyDescent="0.25">
      <c r="A255">
        <v>259</v>
      </c>
      <c r="B255" t="s">
        <v>658</v>
      </c>
      <c r="C255">
        <v>43800</v>
      </c>
      <c r="D255">
        <v>934</v>
      </c>
      <c r="E255" t="str">
        <f>IFERROR(IF(OR(HLOOKUP($A255,'Z-scores'!$C$2:$SK$20,5,FALSE)&gt;3,HLOOKUP($A255,'Z-scores'!$C$2:$SK$20,5,FALSE)&lt;-3),"",'Total-corrected counts'!E255),"")</f>
        <v/>
      </c>
      <c r="F255" t="str">
        <f>IFERROR(IF(OR(HLOOKUP($A255,'Z-scores'!$C$2:$SK$20,5,FALSE)&gt;3,HLOOKUP($A255,'Z-scores'!$C$2:$SK$20,5,FALSE)&lt;-3),"",'Total-corrected counts'!F255),"")</f>
        <v/>
      </c>
      <c r="G255" t="str">
        <f>IFERROR(IF(OR(HLOOKUP($A255,'Z-scores'!$C$2:$SK$20,5,FALSE)&gt;3,HLOOKUP($A255,'Z-scores'!$C$2:$SK$20,5,FALSE)&lt;-3),"",'Total-corrected counts'!G255),"")</f>
        <v/>
      </c>
      <c r="H255" t="str">
        <f>IFERROR(IF(OR(HLOOKUP($A255,'Z-scores'!$C$2:$SK$20,5,FALSE)&gt;3,HLOOKUP($A255,'Z-scores'!$C$2:$SK$20,5,FALSE)&lt;-3),"",'Total-corrected counts'!H255),"")</f>
        <v/>
      </c>
      <c r="I255" t="str">
        <f>IFERROR(IF(OR(HLOOKUP($A255,'Z-scores'!$C$2:$SK$20,5,FALSE)&gt;3,HLOOKUP($A255,'Z-scores'!$C$2:$SK$20,5,FALSE)&lt;-3),"",'Total-corrected counts'!I255),"")</f>
        <v/>
      </c>
      <c r="J255" t="str">
        <f>IFERROR(IF(OR(HLOOKUP($A255,'Z-scores'!$C$2:$SK$20,5,FALSE)&gt;3,HLOOKUP($A255,'Z-scores'!$C$2:$SK$20,5,FALSE)&lt;-3),"",'Total-corrected counts'!J255),"")</f>
        <v/>
      </c>
      <c r="K255" t="str">
        <f>IFERROR(IF(OR(HLOOKUP($A255,'Z-scores'!$C$2:$SK$20,5,FALSE)&gt;3,HLOOKUP($A255,'Z-scores'!$C$2:$SK$20,5,FALSE)&lt;-3),"",'Total-corrected counts'!K255),"")</f>
        <v/>
      </c>
      <c r="L255" t="str">
        <f>IFERROR(IF(OR(HLOOKUP($A255,'Z-scores'!$C$2:$SK$20,5,FALSE)&gt;3,HLOOKUP($A255,'Z-scores'!$C$2:$SK$20,5,FALSE)&lt;-3),"",'Total-corrected counts'!L255),"")</f>
        <v/>
      </c>
      <c r="M255" t="str">
        <f>IFERROR(IF(OR(HLOOKUP($A255,'Z-scores'!$C$2:$SK$20,5,FALSE)&gt;3,HLOOKUP($A255,'Z-scores'!$C$2:$SK$20,5,FALSE)&lt;-3),"",'Total-corrected counts'!M255),"")</f>
        <v/>
      </c>
      <c r="N255" t="str">
        <f>IFERROR(IF(OR(HLOOKUP($A255,'Z-scores'!$C$2:$SK$20,5,FALSE)&gt;3,HLOOKUP($A255,'Z-scores'!$C$2:$SK$20,5,FALSE)&lt;-3),"",'Total-corrected counts'!N255),"")</f>
        <v/>
      </c>
      <c r="O255" t="str">
        <f>IFERROR(IF(OR(HLOOKUP($A255,'Z-scores'!$C$2:$SK$20,5,FALSE)&gt;3,HLOOKUP($A255,'Z-scores'!$C$2:$SK$20,5,FALSE)&lt;-3),"",'Total-corrected counts'!O255),"")</f>
        <v/>
      </c>
      <c r="P255" t="str">
        <f>IFERROR(IF(OR(HLOOKUP($A255,'Z-scores'!$C$2:$SK$20,5,FALSE)&gt;3,HLOOKUP($A255,'Z-scores'!$C$2:$SK$20,5,FALSE)&lt;-3),"",'Total-corrected counts'!P255),"")</f>
        <v/>
      </c>
      <c r="Q255" t="str">
        <f>IFERROR(IF(OR(HLOOKUP($A255,'Z-scores'!$C$2:$SK$20,5,FALSE)&gt;3,HLOOKUP($A255,'Z-scores'!$C$2:$SK$20,5,FALSE)&lt;-3),"",'Total-corrected counts'!Q255),"")</f>
        <v/>
      </c>
      <c r="R255" t="str">
        <f>IFERROR(IF(OR(HLOOKUP($A255,'Z-scores'!$C$2:$SK$20,5,FALSE)&gt;3,HLOOKUP($A255,'Z-scores'!$C$2:$SK$20,5,FALSE)&lt;-3),"",'Total-corrected counts'!R255),"")</f>
        <v/>
      </c>
      <c r="S255" t="str">
        <f>IFERROR(IF(OR(HLOOKUP($A255,'Z-scores'!$C$2:$SK$20,5,FALSE)&gt;3,HLOOKUP($A255,'Z-scores'!$C$2:$SK$20,5,FALSE)&lt;-3),"",'Total-corrected counts'!S255),"")</f>
        <v/>
      </c>
      <c r="T255" t="str">
        <f>IFERROR(IF(OR(HLOOKUP($A255,'Z-scores'!$C$2:$SK$20,5,FALSE)&gt;3,HLOOKUP($A255,'Z-scores'!$C$2:$SK$20,5,FALSE)&lt;-3),"",'Total-corrected counts'!T255),"")</f>
        <v/>
      </c>
      <c r="U255">
        <f t="shared" si="12"/>
        <v>0</v>
      </c>
      <c r="V255">
        <f>SUMIFS(Tabel132[Cluster],Tabel132[ID],'Total-corrected counts Z&lt;3'!A255)</f>
        <v>56</v>
      </c>
      <c r="W255" t="str">
        <f t="shared" si="13"/>
        <v/>
      </c>
      <c r="X255" t="str">
        <f t="shared" si="14"/>
        <v/>
      </c>
      <c r="Y255" t="str">
        <f t="shared" si="15"/>
        <v/>
      </c>
    </row>
    <row r="256" spans="1:25" x14ac:dyDescent="0.25">
      <c r="A256">
        <v>260</v>
      </c>
      <c r="B256" t="s">
        <v>108</v>
      </c>
      <c r="C256">
        <v>34300</v>
      </c>
      <c r="D256">
        <v>619</v>
      </c>
      <c r="E256">
        <f>IFERROR(IF(OR(HLOOKUP($A256,'Z-scores'!$C$2:$SK$20,5,FALSE)&gt;3,HLOOKUP($A256,'Z-scores'!$C$2:$SK$20,5,FALSE)&lt;-3),"",'Total-corrected counts'!E256),"")</f>
        <v>1.2137756100460988</v>
      </c>
      <c r="F256">
        <f>IFERROR(IF(OR(HLOOKUP($A256,'Z-scores'!$C$2:$SK$20,5,FALSE)&gt;3,HLOOKUP($A256,'Z-scores'!$C$2:$SK$20,5,FALSE)&lt;-3),"",'Total-corrected counts'!F256),"")</f>
        <v>1.8462093450300847</v>
      </c>
      <c r="G256">
        <f>IFERROR(IF(OR(HLOOKUP($A256,'Z-scores'!$C$2:$SK$20,5,FALSE)&gt;3,HLOOKUP($A256,'Z-scores'!$C$2:$SK$20,5,FALSE)&lt;-3),"",'Total-corrected counts'!G256),"")</f>
        <v>1.6959482210147818</v>
      </c>
      <c r="H256">
        <f>IFERROR(IF(OR(HLOOKUP($A256,'Z-scores'!$C$2:$SK$20,5,FALSE)&gt;3,HLOOKUP($A256,'Z-scores'!$C$2:$SK$20,5,FALSE)&lt;-3),"",'Total-corrected counts'!H256),"")</f>
        <v>0.17491374942700669</v>
      </c>
      <c r="I256">
        <f>IFERROR(IF(OR(HLOOKUP($A256,'Z-scores'!$C$2:$SK$20,5,FALSE)&gt;3,HLOOKUP($A256,'Z-scores'!$C$2:$SK$20,5,FALSE)&lt;-3),"",'Total-corrected counts'!I256),"")</f>
        <v>2.4197664531457246</v>
      </c>
      <c r="J256">
        <f>IFERROR(IF(OR(HLOOKUP($A256,'Z-scores'!$C$2:$SK$20,5,FALSE)&gt;3,HLOOKUP($A256,'Z-scores'!$C$2:$SK$20,5,FALSE)&lt;-3),"",'Total-corrected counts'!J256),"")</f>
        <v>1.8318899716595847</v>
      </c>
      <c r="K256">
        <f>IFERROR(IF(OR(HLOOKUP($A256,'Z-scores'!$C$2:$SK$20,5,FALSE)&gt;3,HLOOKUP($A256,'Z-scores'!$C$2:$SK$20,5,FALSE)&lt;-3),"",'Total-corrected counts'!K256),"")</f>
        <v>1.9001205169031552</v>
      </c>
      <c r="L256">
        <f>IFERROR(IF(OR(HLOOKUP($A256,'Z-scores'!$C$2:$SK$20,5,FALSE)&gt;3,HLOOKUP($A256,'Z-scores'!$C$2:$SK$20,5,FALSE)&lt;-3),"",'Total-corrected counts'!L256),"")</f>
        <v>1.5602126773385212</v>
      </c>
      <c r="M256">
        <f>IFERROR(IF(OR(HLOOKUP($A256,'Z-scores'!$C$2:$SK$20,5,FALSE)&gt;3,HLOOKUP($A256,'Z-scores'!$C$2:$SK$20,5,FALSE)&lt;-3),"",'Total-corrected counts'!M256),"")</f>
        <v>2.2164386434372529</v>
      </c>
      <c r="N256">
        <f>IFERROR(IF(OR(HLOOKUP($A256,'Z-scores'!$C$2:$SK$20,5,FALSE)&gt;3,HLOOKUP($A256,'Z-scores'!$C$2:$SK$20,5,FALSE)&lt;-3),"",'Total-corrected counts'!N256),"")</f>
        <v>1.4973768466341162</v>
      </c>
      <c r="O256">
        <f>IFERROR(IF(OR(HLOOKUP($A256,'Z-scores'!$C$2:$SK$20,5,FALSE)&gt;3,HLOOKUP($A256,'Z-scores'!$C$2:$SK$20,5,FALSE)&lt;-3),"",'Total-corrected counts'!O256),"")</f>
        <v>2.2812457724006396</v>
      </c>
      <c r="P256">
        <f>IFERROR(IF(OR(HLOOKUP($A256,'Z-scores'!$C$2:$SK$20,5,FALSE)&gt;3,HLOOKUP($A256,'Z-scores'!$C$2:$SK$20,5,FALSE)&lt;-3),"",'Total-corrected counts'!P256),"")</f>
        <v>0.5324826880920448</v>
      </c>
      <c r="Q256">
        <f>IFERROR(IF(OR(HLOOKUP($A256,'Z-scores'!$C$2:$SK$20,5,FALSE)&gt;3,HLOOKUP($A256,'Z-scores'!$C$2:$SK$20,5,FALSE)&lt;-3),"",'Total-corrected counts'!Q256),"")</f>
        <v>2.4842461530206199</v>
      </c>
      <c r="R256">
        <f>IFERROR(IF(OR(HLOOKUP($A256,'Z-scores'!$C$2:$SK$20,5,FALSE)&gt;3,HLOOKUP($A256,'Z-scores'!$C$2:$SK$20,5,FALSE)&lt;-3),"",'Total-corrected counts'!R256),"")</f>
        <v>1.8333820352183958</v>
      </c>
      <c r="S256">
        <f>IFERROR(IF(OR(HLOOKUP($A256,'Z-scores'!$C$2:$SK$20,5,FALSE)&gt;3,HLOOKUP($A256,'Z-scores'!$C$2:$SK$20,5,FALSE)&lt;-3),"",'Total-corrected counts'!S256),"")</f>
        <v>1.1833347959879854</v>
      </c>
      <c r="T256">
        <f>IFERROR(IF(OR(HLOOKUP($A256,'Z-scores'!$C$2:$SK$20,5,FALSE)&gt;3,HLOOKUP($A256,'Z-scores'!$C$2:$SK$20,5,FALSE)&lt;-3),"",'Total-corrected counts'!T256),"")</f>
        <v>1.1535891297774119</v>
      </c>
      <c r="U256">
        <f t="shared" si="12"/>
        <v>1</v>
      </c>
      <c r="V256">
        <f>SUMIFS(Tabel132[Cluster],Tabel132[ID],'Total-corrected counts Z&lt;3'!A256)</f>
        <v>44</v>
      </c>
      <c r="W256">
        <f t="shared" si="13"/>
        <v>0.86981596918136606</v>
      </c>
      <c r="X256">
        <f t="shared" si="14"/>
        <v>1.6356652034636325</v>
      </c>
      <c r="Y256">
        <f t="shared" si="15"/>
        <v>1.5780467624161829</v>
      </c>
    </row>
    <row r="257" spans="1:25" x14ac:dyDescent="0.25">
      <c r="A257">
        <v>261</v>
      </c>
      <c r="B257" t="s">
        <v>659</v>
      </c>
      <c r="C257">
        <v>103500</v>
      </c>
      <c r="D257">
        <v>871</v>
      </c>
      <c r="E257" t="str">
        <f>IFERROR(IF(OR(HLOOKUP($A257,'Z-scores'!$C$2:$SK$20,5,FALSE)&gt;3,HLOOKUP($A257,'Z-scores'!$C$2:$SK$20,5,FALSE)&lt;-3),"",'Total-corrected counts'!E257),"")</f>
        <v/>
      </c>
      <c r="F257" t="str">
        <f>IFERROR(IF(OR(HLOOKUP($A257,'Z-scores'!$C$2:$SK$20,5,FALSE)&gt;3,HLOOKUP($A257,'Z-scores'!$C$2:$SK$20,5,FALSE)&lt;-3),"",'Total-corrected counts'!F257),"")</f>
        <v/>
      </c>
      <c r="G257" t="str">
        <f>IFERROR(IF(OR(HLOOKUP($A257,'Z-scores'!$C$2:$SK$20,5,FALSE)&gt;3,HLOOKUP($A257,'Z-scores'!$C$2:$SK$20,5,FALSE)&lt;-3),"",'Total-corrected counts'!G257),"")</f>
        <v/>
      </c>
      <c r="H257" t="str">
        <f>IFERROR(IF(OR(HLOOKUP($A257,'Z-scores'!$C$2:$SK$20,5,FALSE)&gt;3,HLOOKUP($A257,'Z-scores'!$C$2:$SK$20,5,FALSE)&lt;-3),"",'Total-corrected counts'!H257),"")</f>
        <v/>
      </c>
      <c r="I257" t="str">
        <f>IFERROR(IF(OR(HLOOKUP($A257,'Z-scores'!$C$2:$SK$20,5,FALSE)&gt;3,HLOOKUP($A257,'Z-scores'!$C$2:$SK$20,5,FALSE)&lt;-3),"",'Total-corrected counts'!I257),"")</f>
        <v/>
      </c>
      <c r="J257" t="str">
        <f>IFERROR(IF(OR(HLOOKUP($A257,'Z-scores'!$C$2:$SK$20,5,FALSE)&gt;3,HLOOKUP($A257,'Z-scores'!$C$2:$SK$20,5,FALSE)&lt;-3),"",'Total-corrected counts'!J257),"")</f>
        <v/>
      </c>
      <c r="K257" t="str">
        <f>IFERROR(IF(OR(HLOOKUP($A257,'Z-scores'!$C$2:$SK$20,5,FALSE)&gt;3,HLOOKUP($A257,'Z-scores'!$C$2:$SK$20,5,FALSE)&lt;-3),"",'Total-corrected counts'!K257),"")</f>
        <v/>
      </c>
      <c r="L257" t="str">
        <f>IFERROR(IF(OR(HLOOKUP($A257,'Z-scores'!$C$2:$SK$20,5,FALSE)&gt;3,HLOOKUP($A257,'Z-scores'!$C$2:$SK$20,5,FALSE)&lt;-3),"",'Total-corrected counts'!L257),"")</f>
        <v/>
      </c>
      <c r="M257" t="str">
        <f>IFERROR(IF(OR(HLOOKUP($A257,'Z-scores'!$C$2:$SK$20,5,FALSE)&gt;3,HLOOKUP($A257,'Z-scores'!$C$2:$SK$20,5,FALSE)&lt;-3),"",'Total-corrected counts'!M257),"")</f>
        <v/>
      </c>
      <c r="N257" t="str">
        <f>IFERROR(IF(OR(HLOOKUP($A257,'Z-scores'!$C$2:$SK$20,5,FALSE)&gt;3,HLOOKUP($A257,'Z-scores'!$C$2:$SK$20,5,FALSE)&lt;-3),"",'Total-corrected counts'!N257),"")</f>
        <v/>
      </c>
      <c r="O257" t="str">
        <f>IFERROR(IF(OR(HLOOKUP($A257,'Z-scores'!$C$2:$SK$20,5,FALSE)&gt;3,HLOOKUP($A257,'Z-scores'!$C$2:$SK$20,5,FALSE)&lt;-3),"",'Total-corrected counts'!O257),"")</f>
        <v/>
      </c>
      <c r="P257" t="str">
        <f>IFERROR(IF(OR(HLOOKUP($A257,'Z-scores'!$C$2:$SK$20,5,FALSE)&gt;3,HLOOKUP($A257,'Z-scores'!$C$2:$SK$20,5,FALSE)&lt;-3),"",'Total-corrected counts'!P257),"")</f>
        <v/>
      </c>
      <c r="Q257" t="str">
        <f>IFERROR(IF(OR(HLOOKUP($A257,'Z-scores'!$C$2:$SK$20,5,FALSE)&gt;3,HLOOKUP($A257,'Z-scores'!$C$2:$SK$20,5,FALSE)&lt;-3),"",'Total-corrected counts'!Q257),"")</f>
        <v/>
      </c>
      <c r="R257" t="str">
        <f>IFERROR(IF(OR(HLOOKUP($A257,'Z-scores'!$C$2:$SK$20,5,FALSE)&gt;3,HLOOKUP($A257,'Z-scores'!$C$2:$SK$20,5,FALSE)&lt;-3),"",'Total-corrected counts'!R257),"")</f>
        <v/>
      </c>
      <c r="S257" t="str">
        <f>IFERROR(IF(OR(HLOOKUP($A257,'Z-scores'!$C$2:$SK$20,5,FALSE)&gt;3,HLOOKUP($A257,'Z-scores'!$C$2:$SK$20,5,FALSE)&lt;-3),"",'Total-corrected counts'!S257),"")</f>
        <v/>
      </c>
      <c r="T257" t="str">
        <f>IFERROR(IF(OR(HLOOKUP($A257,'Z-scores'!$C$2:$SK$20,5,FALSE)&gt;3,HLOOKUP($A257,'Z-scores'!$C$2:$SK$20,5,FALSE)&lt;-3),"",'Total-corrected counts'!T257),"")</f>
        <v/>
      </c>
      <c r="U257">
        <f t="shared" si="12"/>
        <v>0</v>
      </c>
      <c r="V257">
        <f>SUMIFS(Tabel132[Cluster],Tabel132[ID],'Total-corrected counts Z&lt;3'!A257)</f>
        <v>0</v>
      </c>
      <c r="W257" t="str">
        <f t="shared" si="13"/>
        <v/>
      </c>
      <c r="X257" t="str">
        <f t="shared" si="14"/>
        <v/>
      </c>
      <c r="Y257" t="str">
        <f t="shared" si="15"/>
        <v/>
      </c>
    </row>
    <row r="258" spans="1:25" x14ac:dyDescent="0.25">
      <c r="A258">
        <v>262</v>
      </c>
      <c r="B258" t="s">
        <v>109</v>
      </c>
      <c r="C258">
        <v>68900</v>
      </c>
      <c r="D258">
        <v>856</v>
      </c>
      <c r="E258">
        <f>IFERROR(IF(OR(HLOOKUP($A258,'Z-scores'!$C$2:$SK$20,5,FALSE)&gt;3,HLOOKUP($A258,'Z-scores'!$C$2:$SK$20,5,FALSE)&lt;-3),"",'Total-corrected counts'!E258),"")</f>
        <v>57.101949719964622</v>
      </c>
      <c r="F258">
        <f>IFERROR(IF(OR(HLOOKUP($A258,'Z-scores'!$C$2:$SK$20,5,FALSE)&gt;3,HLOOKUP($A258,'Z-scores'!$C$2:$SK$20,5,FALSE)&lt;-3),"",'Total-corrected counts'!F258),"")</f>
        <v>47.189299729490195</v>
      </c>
      <c r="G258">
        <f>IFERROR(IF(OR(HLOOKUP($A258,'Z-scores'!$C$2:$SK$20,5,FALSE)&gt;3,HLOOKUP($A258,'Z-scores'!$C$2:$SK$20,5,FALSE)&lt;-3),"",'Total-corrected counts'!G258),"")</f>
        <v>70.32730312991707</v>
      </c>
      <c r="H258">
        <f>IFERROR(IF(OR(HLOOKUP($A258,'Z-scores'!$C$2:$SK$20,5,FALSE)&gt;3,HLOOKUP($A258,'Z-scores'!$C$2:$SK$20,5,FALSE)&lt;-3),"",'Total-corrected counts'!H258),"")</f>
        <v>56.792684986368783</v>
      </c>
      <c r="I258">
        <f>IFERROR(IF(OR(HLOOKUP($A258,'Z-scores'!$C$2:$SK$20,5,FALSE)&gt;3,HLOOKUP($A258,'Z-scores'!$C$2:$SK$20,5,FALSE)&lt;-3),"",'Total-corrected counts'!I258),"")</f>
        <v>48.727343529741468</v>
      </c>
      <c r="J258">
        <f>IFERROR(IF(OR(HLOOKUP($A258,'Z-scores'!$C$2:$SK$20,5,FALSE)&gt;3,HLOOKUP($A258,'Z-scores'!$C$2:$SK$20,5,FALSE)&lt;-3),"",'Total-corrected counts'!J258),"")</f>
        <v>36.631812864656858</v>
      </c>
      <c r="K258">
        <f>IFERROR(IF(OR(HLOOKUP($A258,'Z-scores'!$C$2:$SK$20,5,FALSE)&gt;3,HLOOKUP($A258,'Z-scores'!$C$2:$SK$20,5,FALSE)&lt;-3),"",'Total-corrected counts'!K258),"")</f>
        <v>41.796786802372807</v>
      </c>
      <c r="L258">
        <f>IFERROR(IF(OR(HLOOKUP($A258,'Z-scores'!$C$2:$SK$20,5,FALSE)&gt;3,HLOOKUP($A258,'Z-scores'!$C$2:$SK$20,5,FALSE)&lt;-3),"",'Total-corrected counts'!L258),"")</f>
        <v>50.279549410578788</v>
      </c>
      <c r="M258">
        <f>IFERROR(IF(OR(HLOOKUP($A258,'Z-scores'!$C$2:$SK$20,5,FALSE)&gt;3,HLOOKUP($A258,'Z-scores'!$C$2:$SK$20,5,FALSE)&lt;-3),"",'Total-corrected counts'!M258),"")</f>
        <v>33.971184592682512</v>
      </c>
      <c r="N258">
        <f>IFERROR(IF(OR(HLOOKUP($A258,'Z-scores'!$C$2:$SK$20,5,FALSE)&gt;3,HLOOKUP($A258,'Z-scores'!$C$2:$SK$20,5,FALSE)&lt;-3),"",'Total-corrected counts'!N258),"")</f>
        <v>51.169521874245433</v>
      </c>
      <c r="O258">
        <f>IFERROR(IF(OR(HLOOKUP($A258,'Z-scores'!$C$2:$SK$20,5,FALSE)&gt;3,HLOOKUP($A258,'Z-scores'!$C$2:$SK$20,5,FALSE)&lt;-3),"",'Total-corrected counts'!O258),"")</f>
        <v>45.386180425319708</v>
      </c>
      <c r="P258">
        <f>IFERROR(IF(OR(HLOOKUP($A258,'Z-scores'!$C$2:$SK$20,5,FALSE)&gt;3,HLOOKUP($A258,'Z-scores'!$C$2:$SK$20,5,FALSE)&lt;-3),"",'Total-corrected counts'!P258),"")</f>
        <v>44.798216431818581</v>
      </c>
      <c r="Q258">
        <f>IFERROR(IF(OR(HLOOKUP($A258,'Z-scores'!$C$2:$SK$20,5,FALSE)&gt;3,HLOOKUP($A258,'Z-scores'!$C$2:$SK$20,5,FALSE)&lt;-3),"",'Total-corrected counts'!Q258),"")</f>
        <v>50.415291429400455</v>
      </c>
      <c r="R258">
        <f>IFERROR(IF(OR(HLOOKUP($A258,'Z-scores'!$C$2:$SK$20,5,FALSE)&gt;3,HLOOKUP($A258,'Z-scores'!$C$2:$SK$20,5,FALSE)&lt;-3),"",'Total-corrected counts'!R258),"")</f>
        <v>50.918719549552925</v>
      </c>
      <c r="S258">
        <f>IFERROR(IF(OR(HLOOKUP($A258,'Z-scores'!$C$2:$SK$20,5,FALSE)&gt;3,HLOOKUP($A258,'Z-scores'!$C$2:$SK$20,5,FALSE)&lt;-3),"",'Total-corrected counts'!S258),"")</f>
        <v>39.208581158932056</v>
      </c>
      <c r="T258">
        <f>IFERROR(IF(OR(HLOOKUP($A258,'Z-scores'!$C$2:$SK$20,5,FALSE)&gt;3,HLOOKUP($A258,'Z-scores'!$C$2:$SK$20,5,FALSE)&lt;-3),"",'Total-corrected counts'!T258),"")</f>
        <v>45.631617352437864</v>
      </c>
      <c r="U258">
        <f t="shared" si="12"/>
        <v>1</v>
      </c>
      <c r="V258">
        <f>SUMIFS(Tabel132[Cluster],Tabel132[ID],'Total-corrected counts Z&lt;3'!A258)</f>
        <v>81</v>
      </c>
      <c r="W258">
        <f t="shared" si="13"/>
        <v>0.48005593275175062</v>
      </c>
      <c r="X258">
        <f t="shared" si="14"/>
        <v>49.398743664001856</v>
      </c>
      <c r="Y258">
        <f t="shared" si="15"/>
        <v>46.059767724576936</v>
      </c>
    </row>
    <row r="259" spans="1:25" x14ac:dyDescent="0.25">
      <c r="A259">
        <v>263</v>
      </c>
      <c r="B259" t="s">
        <v>110</v>
      </c>
      <c r="C259">
        <v>72200</v>
      </c>
      <c r="D259">
        <v>141</v>
      </c>
      <c r="E259">
        <f>IFERROR(IF(OR(HLOOKUP($A259,'Z-scores'!$C$2:$SK$20,5,FALSE)&gt;3,HLOOKUP($A259,'Z-scores'!$C$2:$SK$20,5,FALSE)&lt;-3),"",'Total-corrected counts'!E259),"")</f>
        <v>1.2534090993537264</v>
      </c>
      <c r="F259">
        <f>IFERROR(IF(OR(HLOOKUP($A259,'Z-scores'!$C$2:$SK$20,5,FALSE)&gt;3,HLOOKUP($A259,'Z-scores'!$C$2:$SK$20,5,FALSE)&lt;-3),"",'Total-corrected counts'!F259),"")</f>
        <v>0.44856748792291062</v>
      </c>
      <c r="G259">
        <f>IFERROR(IF(OR(HLOOKUP($A259,'Z-scores'!$C$2:$SK$20,5,FALSE)&gt;3,HLOOKUP($A259,'Z-scores'!$C$2:$SK$20,5,FALSE)&lt;-3),"",'Total-corrected counts'!G259),"")</f>
        <v>5.4548042196381874E-2</v>
      </c>
      <c r="H259">
        <f>IFERROR(IF(OR(HLOOKUP($A259,'Z-scores'!$C$2:$SK$20,5,FALSE)&gt;3,HLOOKUP($A259,'Z-scores'!$C$2:$SK$20,5,FALSE)&lt;-3),"",'Total-corrected counts'!H259),"")</f>
        <v>0.22919732683538807</v>
      </c>
      <c r="I259">
        <f>IFERROR(IF(OR(HLOOKUP($A259,'Z-scores'!$C$2:$SK$20,5,FALSE)&gt;3,HLOOKUP($A259,'Z-scores'!$C$2:$SK$20,5,FALSE)&lt;-3),"",'Total-corrected counts'!I259),"")</f>
        <v>1.6882091533574822E-2</v>
      </c>
      <c r="J259">
        <f>IFERROR(IF(OR(HLOOKUP($A259,'Z-scores'!$C$2:$SK$20,5,FALSE)&gt;3,HLOOKUP($A259,'Z-scores'!$C$2:$SK$20,5,FALSE)&lt;-3),"",'Total-corrected counts'!J259),"")</f>
        <v>0</v>
      </c>
      <c r="K259">
        <f>IFERROR(IF(OR(HLOOKUP($A259,'Z-scores'!$C$2:$SK$20,5,FALSE)&gt;3,HLOOKUP($A259,'Z-scores'!$C$2:$SK$20,5,FALSE)&lt;-3),"",'Total-corrected counts'!K259),"")</f>
        <v>1.0908099263703299</v>
      </c>
      <c r="L259">
        <f>IFERROR(IF(OR(HLOOKUP($A259,'Z-scores'!$C$2:$SK$20,5,FALSE)&gt;3,HLOOKUP($A259,'Z-scores'!$C$2:$SK$20,5,FALSE)&lt;-3),"",'Total-corrected counts'!L259),"")</f>
        <v>1.3092219422884113</v>
      </c>
      <c r="M259">
        <f>IFERROR(IF(OR(HLOOKUP($A259,'Z-scores'!$C$2:$SK$20,5,FALSE)&gt;3,HLOOKUP($A259,'Z-scores'!$C$2:$SK$20,5,FALSE)&lt;-3),"",'Total-corrected counts'!M259),"")</f>
        <v>1.1678926698111678</v>
      </c>
      <c r="N259">
        <f>IFERROR(IF(OR(HLOOKUP($A259,'Z-scores'!$C$2:$SK$20,5,FALSE)&gt;3,HLOOKUP($A259,'Z-scores'!$C$2:$SK$20,5,FALSE)&lt;-3),"",'Total-corrected counts'!N259),"")</f>
        <v>0.10191570160336917</v>
      </c>
      <c r="O259">
        <f>IFERROR(IF(OR(HLOOKUP($A259,'Z-scores'!$C$2:$SK$20,5,FALSE)&gt;3,HLOOKUP($A259,'Z-scores'!$C$2:$SK$20,5,FALSE)&lt;-3),"",'Total-corrected counts'!O259),"")</f>
        <v>3.134502427581499</v>
      </c>
      <c r="P259">
        <f>IFERROR(IF(OR(HLOOKUP($A259,'Z-scores'!$C$2:$SK$20,5,FALSE)&gt;3,HLOOKUP($A259,'Z-scores'!$C$2:$SK$20,5,FALSE)&lt;-3),"",'Total-corrected counts'!P259),"")</f>
        <v>0.1642236327760512</v>
      </c>
      <c r="Q259">
        <f>IFERROR(IF(OR(HLOOKUP($A259,'Z-scores'!$C$2:$SK$20,5,FALSE)&gt;3,HLOOKUP($A259,'Z-scores'!$C$2:$SK$20,5,FALSE)&lt;-3),"",'Total-corrected counts'!Q259),"")</f>
        <v>0.43225883062558784</v>
      </c>
      <c r="R259">
        <f>IFERROR(IF(OR(HLOOKUP($A259,'Z-scores'!$C$2:$SK$20,5,FALSE)&gt;3,HLOOKUP($A259,'Z-scores'!$C$2:$SK$20,5,FALSE)&lt;-3),"",'Total-corrected counts'!R259),"")</f>
        <v>0.94493639910415916</v>
      </c>
      <c r="S259">
        <f>IFERROR(IF(OR(HLOOKUP($A259,'Z-scores'!$C$2:$SK$20,5,FALSE)&gt;3,HLOOKUP($A259,'Z-scores'!$C$2:$SK$20,5,FALSE)&lt;-3),"",'Total-corrected counts'!S259),"")</f>
        <v>0.55486511964986884</v>
      </c>
      <c r="T259">
        <f>IFERROR(IF(OR(HLOOKUP($A259,'Z-scores'!$C$2:$SK$20,5,FALSE)&gt;3,HLOOKUP($A259,'Z-scores'!$C$2:$SK$20,5,FALSE)&lt;-3),"",'Total-corrected counts'!T259),"")</f>
        <v>0.1638233083707567</v>
      </c>
      <c r="U259">
        <f t="shared" si="12"/>
        <v>1</v>
      </c>
      <c r="V259">
        <f>SUMIFS(Tabel132[Cluster],Tabel132[ID],'Total-corrected counts Z&lt;3'!A259)</f>
        <v>83</v>
      </c>
      <c r="W259">
        <f t="shared" si="13"/>
        <v>0.44368216356693524</v>
      </c>
      <c r="X259">
        <f t="shared" si="14"/>
        <v>0.56724442879152592</v>
      </c>
      <c r="Y259">
        <f t="shared" si="15"/>
        <v>0.89910161968465374</v>
      </c>
    </row>
    <row r="260" spans="1:25" x14ac:dyDescent="0.25">
      <c r="A260">
        <v>264</v>
      </c>
      <c r="B260" t="s">
        <v>660</v>
      </c>
      <c r="C260">
        <v>20900</v>
      </c>
      <c r="D260">
        <v>714</v>
      </c>
      <c r="E260" t="str">
        <f>IFERROR(IF(OR(HLOOKUP($A260,'Z-scores'!$C$2:$SK$20,5,FALSE)&gt;3,HLOOKUP($A260,'Z-scores'!$C$2:$SK$20,5,FALSE)&lt;-3),"",'Total-corrected counts'!E260),"")</f>
        <v/>
      </c>
      <c r="F260" t="str">
        <f>IFERROR(IF(OR(HLOOKUP($A260,'Z-scores'!$C$2:$SK$20,5,FALSE)&gt;3,HLOOKUP($A260,'Z-scores'!$C$2:$SK$20,5,FALSE)&lt;-3),"",'Total-corrected counts'!F260),"")</f>
        <v/>
      </c>
      <c r="G260" t="str">
        <f>IFERROR(IF(OR(HLOOKUP($A260,'Z-scores'!$C$2:$SK$20,5,FALSE)&gt;3,HLOOKUP($A260,'Z-scores'!$C$2:$SK$20,5,FALSE)&lt;-3),"",'Total-corrected counts'!G260),"")</f>
        <v/>
      </c>
      <c r="H260" t="str">
        <f>IFERROR(IF(OR(HLOOKUP($A260,'Z-scores'!$C$2:$SK$20,5,FALSE)&gt;3,HLOOKUP($A260,'Z-scores'!$C$2:$SK$20,5,FALSE)&lt;-3),"",'Total-corrected counts'!H260),"")</f>
        <v/>
      </c>
      <c r="I260" t="str">
        <f>IFERROR(IF(OR(HLOOKUP($A260,'Z-scores'!$C$2:$SK$20,5,FALSE)&gt;3,HLOOKUP($A260,'Z-scores'!$C$2:$SK$20,5,FALSE)&lt;-3),"",'Total-corrected counts'!I260),"")</f>
        <v/>
      </c>
      <c r="J260" t="str">
        <f>IFERROR(IF(OR(HLOOKUP($A260,'Z-scores'!$C$2:$SK$20,5,FALSE)&gt;3,HLOOKUP($A260,'Z-scores'!$C$2:$SK$20,5,FALSE)&lt;-3),"",'Total-corrected counts'!J260),"")</f>
        <v/>
      </c>
      <c r="K260" t="str">
        <f>IFERROR(IF(OR(HLOOKUP($A260,'Z-scores'!$C$2:$SK$20,5,FALSE)&gt;3,HLOOKUP($A260,'Z-scores'!$C$2:$SK$20,5,FALSE)&lt;-3),"",'Total-corrected counts'!K260),"")</f>
        <v/>
      </c>
      <c r="L260" t="str">
        <f>IFERROR(IF(OR(HLOOKUP($A260,'Z-scores'!$C$2:$SK$20,5,FALSE)&gt;3,HLOOKUP($A260,'Z-scores'!$C$2:$SK$20,5,FALSE)&lt;-3),"",'Total-corrected counts'!L260),"")</f>
        <v/>
      </c>
      <c r="M260" t="str">
        <f>IFERROR(IF(OR(HLOOKUP($A260,'Z-scores'!$C$2:$SK$20,5,FALSE)&gt;3,HLOOKUP($A260,'Z-scores'!$C$2:$SK$20,5,FALSE)&lt;-3),"",'Total-corrected counts'!M260),"")</f>
        <v/>
      </c>
      <c r="N260" t="str">
        <f>IFERROR(IF(OR(HLOOKUP($A260,'Z-scores'!$C$2:$SK$20,5,FALSE)&gt;3,HLOOKUP($A260,'Z-scores'!$C$2:$SK$20,5,FALSE)&lt;-3),"",'Total-corrected counts'!N260),"")</f>
        <v/>
      </c>
      <c r="O260" t="str">
        <f>IFERROR(IF(OR(HLOOKUP($A260,'Z-scores'!$C$2:$SK$20,5,FALSE)&gt;3,HLOOKUP($A260,'Z-scores'!$C$2:$SK$20,5,FALSE)&lt;-3),"",'Total-corrected counts'!O260),"")</f>
        <v/>
      </c>
      <c r="P260" t="str">
        <f>IFERROR(IF(OR(HLOOKUP($A260,'Z-scores'!$C$2:$SK$20,5,FALSE)&gt;3,HLOOKUP($A260,'Z-scores'!$C$2:$SK$20,5,FALSE)&lt;-3),"",'Total-corrected counts'!P260),"")</f>
        <v/>
      </c>
      <c r="Q260" t="str">
        <f>IFERROR(IF(OR(HLOOKUP($A260,'Z-scores'!$C$2:$SK$20,5,FALSE)&gt;3,HLOOKUP($A260,'Z-scores'!$C$2:$SK$20,5,FALSE)&lt;-3),"",'Total-corrected counts'!Q260),"")</f>
        <v/>
      </c>
      <c r="R260" t="str">
        <f>IFERROR(IF(OR(HLOOKUP($A260,'Z-scores'!$C$2:$SK$20,5,FALSE)&gt;3,HLOOKUP($A260,'Z-scores'!$C$2:$SK$20,5,FALSE)&lt;-3),"",'Total-corrected counts'!R260),"")</f>
        <v/>
      </c>
      <c r="S260" t="str">
        <f>IFERROR(IF(OR(HLOOKUP($A260,'Z-scores'!$C$2:$SK$20,5,FALSE)&gt;3,HLOOKUP($A260,'Z-scores'!$C$2:$SK$20,5,FALSE)&lt;-3),"",'Total-corrected counts'!S260),"")</f>
        <v/>
      </c>
      <c r="T260" t="str">
        <f>IFERROR(IF(OR(HLOOKUP($A260,'Z-scores'!$C$2:$SK$20,5,FALSE)&gt;3,HLOOKUP($A260,'Z-scores'!$C$2:$SK$20,5,FALSE)&lt;-3),"",'Total-corrected counts'!T260),"")</f>
        <v/>
      </c>
      <c r="U260">
        <f t="shared" ref="U260:U323" si="16">IFERROR(IF(X260-Y260=0,0,1),0)</f>
        <v>0</v>
      </c>
      <c r="V260">
        <f>SUMIFS(Tabel132[Cluster],Tabel132[ID],'Total-corrected counts Z&lt;3'!A260)</f>
        <v>0</v>
      </c>
      <c r="W260" t="str">
        <f t="shared" ref="W260:W323" si="17">IFERROR(_xlfn.T.TEST(E260:N260,O260:T260,2,2),"")</f>
        <v/>
      </c>
      <c r="X260" t="str">
        <f t="shared" ref="X260:X323" si="18">IFERROR(AVERAGE(E260:N260),"")</f>
        <v/>
      </c>
      <c r="Y260" t="str">
        <f t="shared" ref="Y260:Y323" si="19">IFERROR(AVERAGE(O260:T260),"")</f>
        <v/>
      </c>
    </row>
    <row r="261" spans="1:25" x14ac:dyDescent="0.25">
      <c r="A261">
        <v>266</v>
      </c>
      <c r="B261" t="s">
        <v>111</v>
      </c>
      <c r="C261">
        <v>49700</v>
      </c>
      <c r="D261">
        <v>242</v>
      </c>
      <c r="E261">
        <f>IFERROR(IF(OR(HLOOKUP($A261,'Z-scores'!$C$2:$SK$20,5,FALSE)&gt;3,HLOOKUP($A261,'Z-scores'!$C$2:$SK$20,5,FALSE)&lt;-3),"",'Total-corrected counts'!E261),"")</f>
        <v>1.7537819018625265</v>
      </c>
      <c r="F261">
        <f>IFERROR(IF(OR(HLOOKUP($A261,'Z-scores'!$C$2:$SK$20,5,FALSE)&gt;3,HLOOKUP($A261,'Z-scores'!$C$2:$SK$20,5,FALSE)&lt;-3),"",'Total-corrected counts'!F261),"")</f>
        <v>0.8310302934150765</v>
      </c>
      <c r="G261">
        <f>IFERROR(IF(OR(HLOOKUP($A261,'Z-scores'!$C$2:$SK$20,5,FALSE)&gt;3,HLOOKUP($A261,'Z-scores'!$C$2:$SK$20,5,FALSE)&lt;-3),"",'Total-corrected counts'!G261),"")</f>
        <v>1.0661662792929185</v>
      </c>
      <c r="H261">
        <f>IFERROR(IF(OR(HLOOKUP($A261,'Z-scores'!$C$2:$SK$20,5,FALSE)&gt;3,HLOOKUP($A261,'Z-scores'!$C$2:$SK$20,5,FALSE)&lt;-3),"",'Total-corrected counts'!H261),"")</f>
        <v>0.12666168061955654</v>
      </c>
      <c r="I261">
        <f>IFERROR(IF(OR(HLOOKUP($A261,'Z-scores'!$C$2:$SK$20,5,FALSE)&gt;3,HLOOKUP($A261,'Z-scores'!$C$2:$SK$20,5,FALSE)&lt;-3),"",'Total-corrected counts'!I261),"")</f>
        <v>0.31513237529339672</v>
      </c>
      <c r="J261">
        <f>IFERROR(IF(OR(HLOOKUP($A261,'Z-scores'!$C$2:$SK$20,5,FALSE)&gt;3,HLOOKUP($A261,'Z-scores'!$C$2:$SK$20,5,FALSE)&lt;-3),"",'Total-corrected counts'!J261),"")</f>
        <v>1.1973137069670488E-2</v>
      </c>
      <c r="K261">
        <f>IFERROR(IF(OR(HLOOKUP($A261,'Z-scores'!$C$2:$SK$20,5,FALSE)&gt;3,HLOOKUP($A261,'Z-scores'!$C$2:$SK$20,5,FALSE)&lt;-3),"",'Total-corrected counts'!K261),"")</f>
        <v>0.32255132231380729</v>
      </c>
      <c r="L261">
        <f>IFERROR(IF(OR(HLOOKUP($A261,'Z-scores'!$C$2:$SK$20,5,FALSE)&gt;3,HLOOKUP($A261,'Z-scores'!$C$2:$SK$20,5,FALSE)&lt;-3),"",'Total-corrected counts'!L261),"")</f>
        <v>1.9197399464643545</v>
      </c>
      <c r="M261">
        <f>IFERROR(IF(OR(HLOOKUP($A261,'Z-scores'!$C$2:$SK$20,5,FALSE)&gt;3,HLOOKUP($A261,'Z-scores'!$C$2:$SK$20,5,FALSE)&lt;-3),"",'Total-corrected counts'!M261),"")</f>
        <v>1.9777452510670874</v>
      </c>
      <c r="N261">
        <f>IFERROR(IF(OR(HLOOKUP($A261,'Z-scores'!$C$2:$SK$20,5,FALSE)&gt;3,HLOOKUP($A261,'Z-scores'!$C$2:$SK$20,5,FALSE)&lt;-3),"",'Total-corrected counts'!N261),"")</f>
        <v>0.58797520155789906</v>
      </c>
      <c r="O261">
        <f>IFERROR(IF(OR(HLOOKUP($A261,'Z-scores'!$C$2:$SK$20,5,FALSE)&gt;3,HLOOKUP($A261,'Z-scores'!$C$2:$SK$20,5,FALSE)&lt;-3),"",'Total-corrected counts'!O261),"")</f>
        <v>0.6675738597529004</v>
      </c>
      <c r="P261">
        <f>IFERROR(IF(OR(HLOOKUP($A261,'Z-scores'!$C$2:$SK$20,5,FALSE)&gt;3,HLOOKUP($A261,'Z-scores'!$C$2:$SK$20,5,FALSE)&lt;-3),"",'Total-corrected counts'!P261),"")</f>
        <v>2.8117076520748165</v>
      </c>
      <c r="Q261">
        <f>IFERROR(IF(OR(HLOOKUP($A261,'Z-scores'!$C$2:$SK$20,5,FALSE)&gt;3,HLOOKUP($A261,'Z-scores'!$C$2:$SK$20,5,FALSE)&lt;-3),"",'Total-corrected counts'!Q261),"")</f>
        <v>1.0135724304324127</v>
      </c>
      <c r="R261">
        <f>IFERROR(IF(OR(HLOOKUP($A261,'Z-scores'!$C$2:$SK$20,5,FALSE)&gt;3,HLOOKUP($A261,'Z-scores'!$C$2:$SK$20,5,FALSE)&lt;-3),"",'Total-corrected counts'!R261),"")</f>
        <v>1.1708994510638495</v>
      </c>
      <c r="S261">
        <f>IFERROR(IF(OR(HLOOKUP($A261,'Z-scores'!$C$2:$SK$20,5,FALSE)&gt;3,HLOOKUP($A261,'Z-scores'!$C$2:$SK$20,5,FALSE)&lt;-3),"",'Total-corrected counts'!S261),"")</f>
        <v>0.96252112592324179</v>
      </c>
      <c r="T261">
        <f>IFERROR(IF(OR(HLOOKUP($A261,'Z-scores'!$C$2:$SK$20,5,FALSE)&gt;3,HLOOKUP($A261,'Z-scores'!$C$2:$SK$20,5,FALSE)&lt;-3),"",'Total-corrected counts'!T261),"")</f>
        <v>0.37542841501631752</v>
      </c>
      <c r="U261">
        <f t="shared" si="16"/>
        <v>1</v>
      </c>
      <c r="V261">
        <f>SUMIFS(Tabel132[Cluster],Tabel132[ID],'Total-corrected counts Z&lt;3'!A261)</f>
        <v>65</v>
      </c>
      <c r="W261">
        <f t="shared" si="17"/>
        <v>0.5109342113296107</v>
      </c>
      <c r="X261">
        <f t="shared" si="18"/>
        <v>0.89127573889562939</v>
      </c>
      <c r="Y261">
        <f t="shared" si="19"/>
        <v>1.1669504890439233</v>
      </c>
    </row>
    <row r="262" spans="1:25" x14ac:dyDescent="0.25">
      <c r="A262">
        <v>267</v>
      </c>
      <c r="B262" t="s">
        <v>661</v>
      </c>
      <c r="C262">
        <v>33500</v>
      </c>
      <c r="D262">
        <v>814</v>
      </c>
      <c r="E262" t="str">
        <f>IFERROR(IF(OR(HLOOKUP($A262,'Z-scores'!$C$2:$SK$20,5,FALSE)&gt;3,HLOOKUP($A262,'Z-scores'!$C$2:$SK$20,5,FALSE)&lt;-3),"",'Total-corrected counts'!E262),"")</f>
        <v/>
      </c>
      <c r="F262" t="str">
        <f>IFERROR(IF(OR(HLOOKUP($A262,'Z-scores'!$C$2:$SK$20,5,FALSE)&gt;3,HLOOKUP($A262,'Z-scores'!$C$2:$SK$20,5,FALSE)&lt;-3),"",'Total-corrected counts'!F262),"")</f>
        <v/>
      </c>
      <c r="G262" t="str">
        <f>IFERROR(IF(OR(HLOOKUP($A262,'Z-scores'!$C$2:$SK$20,5,FALSE)&gt;3,HLOOKUP($A262,'Z-scores'!$C$2:$SK$20,5,FALSE)&lt;-3),"",'Total-corrected counts'!G262),"")</f>
        <v/>
      </c>
      <c r="H262" t="str">
        <f>IFERROR(IF(OR(HLOOKUP($A262,'Z-scores'!$C$2:$SK$20,5,FALSE)&gt;3,HLOOKUP($A262,'Z-scores'!$C$2:$SK$20,5,FALSE)&lt;-3),"",'Total-corrected counts'!H262),"")</f>
        <v/>
      </c>
      <c r="I262" t="str">
        <f>IFERROR(IF(OR(HLOOKUP($A262,'Z-scores'!$C$2:$SK$20,5,FALSE)&gt;3,HLOOKUP($A262,'Z-scores'!$C$2:$SK$20,5,FALSE)&lt;-3),"",'Total-corrected counts'!I262),"")</f>
        <v/>
      </c>
      <c r="J262" t="str">
        <f>IFERROR(IF(OR(HLOOKUP($A262,'Z-scores'!$C$2:$SK$20,5,FALSE)&gt;3,HLOOKUP($A262,'Z-scores'!$C$2:$SK$20,5,FALSE)&lt;-3),"",'Total-corrected counts'!J262),"")</f>
        <v/>
      </c>
      <c r="K262" t="str">
        <f>IFERROR(IF(OR(HLOOKUP($A262,'Z-scores'!$C$2:$SK$20,5,FALSE)&gt;3,HLOOKUP($A262,'Z-scores'!$C$2:$SK$20,5,FALSE)&lt;-3),"",'Total-corrected counts'!K262),"")</f>
        <v/>
      </c>
      <c r="L262" t="str">
        <f>IFERROR(IF(OR(HLOOKUP($A262,'Z-scores'!$C$2:$SK$20,5,FALSE)&gt;3,HLOOKUP($A262,'Z-scores'!$C$2:$SK$20,5,FALSE)&lt;-3),"",'Total-corrected counts'!L262),"")</f>
        <v/>
      </c>
      <c r="M262" t="str">
        <f>IFERROR(IF(OR(HLOOKUP($A262,'Z-scores'!$C$2:$SK$20,5,FALSE)&gt;3,HLOOKUP($A262,'Z-scores'!$C$2:$SK$20,5,FALSE)&lt;-3),"",'Total-corrected counts'!M262),"")</f>
        <v/>
      </c>
      <c r="N262" t="str">
        <f>IFERROR(IF(OR(HLOOKUP($A262,'Z-scores'!$C$2:$SK$20,5,FALSE)&gt;3,HLOOKUP($A262,'Z-scores'!$C$2:$SK$20,5,FALSE)&lt;-3),"",'Total-corrected counts'!N262),"")</f>
        <v/>
      </c>
      <c r="O262" t="str">
        <f>IFERROR(IF(OR(HLOOKUP($A262,'Z-scores'!$C$2:$SK$20,5,FALSE)&gt;3,HLOOKUP($A262,'Z-scores'!$C$2:$SK$20,5,FALSE)&lt;-3),"",'Total-corrected counts'!O262),"")</f>
        <v/>
      </c>
      <c r="P262" t="str">
        <f>IFERROR(IF(OR(HLOOKUP($A262,'Z-scores'!$C$2:$SK$20,5,FALSE)&gt;3,HLOOKUP($A262,'Z-scores'!$C$2:$SK$20,5,FALSE)&lt;-3),"",'Total-corrected counts'!P262),"")</f>
        <v/>
      </c>
      <c r="Q262" t="str">
        <f>IFERROR(IF(OR(HLOOKUP($A262,'Z-scores'!$C$2:$SK$20,5,FALSE)&gt;3,HLOOKUP($A262,'Z-scores'!$C$2:$SK$20,5,FALSE)&lt;-3),"",'Total-corrected counts'!Q262),"")</f>
        <v/>
      </c>
      <c r="R262" t="str">
        <f>IFERROR(IF(OR(HLOOKUP($A262,'Z-scores'!$C$2:$SK$20,5,FALSE)&gt;3,HLOOKUP($A262,'Z-scores'!$C$2:$SK$20,5,FALSE)&lt;-3),"",'Total-corrected counts'!R262),"")</f>
        <v/>
      </c>
      <c r="S262" t="str">
        <f>IFERROR(IF(OR(HLOOKUP($A262,'Z-scores'!$C$2:$SK$20,5,FALSE)&gt;3,HLOOKUP($A262,'Z-scores'!$C$2:$SK$20,5,FALSE)&lt;-3),"",'Total-corrected counts'!S262),"")</f>
        <v/>
      </c>
      <c r="T262" t="str">
        <f>IFERROR(IF(OR(HLOOKUP($A262,'Z-scores'!$C$2:$SK$20,5,FALSE)&gt;3,HLOOKUP($A262,'Z-scores'!$C$2:$SK$20,5,FALSE)&lt;-3),"",'Total-corrected counts'!T262),"")</f>
        <v/>
      </c>
      <c r="U262">
        <f t="shared" si="16"/>
        <v>0</v>
      </c>
      <c r="V262">
        <f>SUMIFS(Tabel132[Cluster],Tabel132[ID],'Total-corrected counts Z&lt;3'!A262)</f>
        <v>42</v>
      </c>
      <c r="W262" t="str">
        <f t="shared" si="17"/>
        <v/>
      </c>
      <c r="X262" t="str">
        <f t="shared" si="18"/>
        <v/>
      </c>
      <c r="Y262" t="str">
        <f t="shared" si="19"/>
        <v/>
      </c>
    </row>
    <row r="263" spans="1:25" x14ac:dyDescent="0.25">
      <c r="A263">
        <v>268</v>
      </c>
      <c r="B263" t="s">
        <v>662</v>
      </c>
      <c r="C263">
        <v>34400</v>
      </c>
      <c r="D263">
        <v>619</v>
      </c>
      <c r="E263" t="str">
        <f>IFERROR(IF(OR(HLOOKUP($A263,'Z-scores'!$C$2:$SK$20,5,FALSE)&gt;3,HLOOKUP($A263,'Z-scores'!$C$2:$SK$20,5,FALSE)&lt;-3),"",'Total-corrected counts'!E263),"")</f>
        <v/>
      </c>
      <c r="F263" t="str">
        <f>IFERROR(IF(OR(HLOOKUP($A263,'Z-scores'!$C$2:$SK$20,5,FALSE)&gt;3,HLOOKUP($A263,'Z-scores'!$C$2:$SK$20,5,FALSE)&lt;-3),"",'Total-corrected counts'!F263),"")</f>
        <v/>
      </c>
      <c r="G263" t="str">
        <f>IFERROR(IF(OR(HLOOKUP($A263,'Z-scores'!$C$2:$SK$20,5,FALSE)&gt;3,HLOOKUP($A263,'Z-scores'!$C$2:$SK$20,5,FALSE)&lt;-3),"",'Total-corrected counts'!G263),"")</f>
        <v/>
      </c>
      <c r="H263" t="str">
        <f>IFERROR(IF(OR(HLOOKUP($A263,'Z-scores'!$C$2:$SK$20,5,FALSE)&gt;3,HLOOKUP($A263,'Z-scores'!$C$2:$SK$20,5,FALSE)&lt;-3),"",'Total-corrected counts'!H263),"")</f>
        <v/>
      </c>
      <c r="I263" t="str">
        <f>IFERROR(IF(OR(HLOOKUP($A263,'Z-scores'!$C$2:$SK$20,5,FALSE)&gt;3,HLOOKUP($A263,'Z-scores'!$C$2:$SK$20,5,FALSE)&lt;-3),"",'Total-corrected counts'!I263),"")</f>
        <v/>
      </c>
      <c r="J263" t="str">
        <f>IFERROR(IF(OR(HLOOKUP($A263,'Z-scores'!$C$2:$SK$20,5,FALSE)&gt;3,HLOOKUP($A263,'Z-scores'!$C$2:$SK$20,5,FALSE)&lt;-3),"",'Total-corrected counts'!J263),"")</f>
        <v/>
      </c>
      <c r="K263" t="str">
        <f>IFERROR(IF(OR(HLOOKUP($A263,'Z-scores'!$C$2:$SK$20,5,FALSE)&gt;3,HLOOKUP($A263,'Z-scores'!$C$2:$SK$20,5,FALSE)&lt;-3),"",'Total-corrected counts'!K263),"")</f>
        <v/>
      </c>
      <c r="L263" t="str">
        <f>IFERROR(IF(OR(HLOOKUP($A263,'Z-scores'!$C$2:$SK$20,5,FALSE)&gt;3,HLOOKUP($A263,'Z-scores'!$C$2:$SK$20,5,FALSE)&lt;-3),"",'Total-corrected counts'!L263),"")</f>
        <v/>
      </c>
      <c r="M263" t="str">
        <f>IFERROR(IF(OR(HLOOKUP($A263,'Z-scores'!$C$2:$SK$20,5,FALSE)&gt;3,HLOOKUP($A263,'Z-scores'!$C$2:$SK$20,5,FALSE)&lt;-3),"",'Total-corrected counts'!M263),"")</f>
        <v/>
      </c>
      <c r="N263" t="str">
        <f>IFERROR(IF(OR(HLOOKUP($A263,'Z-scores'!$C$2:$SK$20,5,FALSE)&gt;3,HLOOKUP($A263,'Z-scores'!$C$2:$SK$20,5,FALSE)&lt;-3),"",'Total-corrected counts'!N263),"")</f>
        <v/>
      </c>
      <c r="O263" t="str">
        <f>IFERROR(IF(OR(HLOOKUP($A263,'Z-scores'!$C$2:$SK$20,5,FALSE)&gt;3,HLOOKUP($A263,'Z-scores'!$C$2:$SK$20,5,FALSE)&lt;-3),"",'Total-corrected counts'!O263),"")</f>
        <v/>
      </c>
      <c r="P263" t="str">
        <f>IFERROR(IF(OR(HLOOKUP($A263,'Z-scores'!$C$2:$SK$20,5,FALSE)&gt;3,HLOOKUP($A263,'Z-scores'!$C$2:$SK$20,5,FALSE)&lt;-3),"",'Total-corrected counts'!P263),"")</f>
        <v/>
      </c>
      <c r="Q263" t="str">
        <f>IFERROR(IF(OR(HLOOKUP($A263,'Z-scores'!$C$2:$SK$20,5,FALSE)&gt;3,HLOOKUP($A263,'Z-scores'!$C$2:$SK$20,5,FALSE)&lt;-3),"",'Total-corrected counts'!Q263),"")</f>
        <v/>
      </c>
      <c r="R263" t="str">
        <f>IFERROR(IF(OR(HLOOKUP($A263,'Z-scores'!$C$2:$SK$20,5,FALSE)&gt;3,HLOOKUP($A263,'Z-scores'!$C$2:$SK$20,5,FALSE)&lt;-3),"",'Total-corrected counts'!R263),"")</f>
        <v/>
      </c>
      <c r="S263" t="str">
        <f>IFERROR(IF(OR(HLOOKUP($A263,'Z-scores'!$C$2:$SK$20,5,FALSE)&gt;3,HLOOKUP($A263,'Z-scores'!$C$2:$SK$20,5,FALSE)&lt;-3),"",'Total-corrected counts'!S263),"")</f>
        <v/>
      </c>
      <c r="T263" t="str">
        <f>IFERROR(IF(OR(HLOOKUP($A263,'Z-scores'!$C$2:$SK$20,5,FALSE)&gt;3,HLOOKUP($A263,'Z-scores'!$C$2:$SK$20,5,FALSE)&lt;-3),"",'Total-corrected counts'!T263),"")</f>
        <v/>
      </c>
      <c r="U263">
        <f t="shared" si="16"/>
        <v>0</v>
      </c>
      <c r="V263">
        <f>SUMIFS(Tabel132[Cluster],Tabel132[ID],'Total-corrected counts Z&lt;3'!A263)</f>
        <v>44</v>
      </c>
      <c r="W263" t="str">
        <f t="shared" si="17"/>
        <v/>
      </c>
      <c r="X263" t="str">
        <f t="shared" si="18"/>
        <v/>
      </c>
      <c r="Y263" t="str">
        <f t="shared" si="19"/>
        <v/>
      </c>
    </row>
    <row r="264" spans="1:25" x14ac:dyDescent="0.25">
      <c r="A264">
        <v>269</v>
      </c>
      <c r="B264" t="s">
        <v>112</v>
      </c>
      <c r="C264">
        <v>17100</v>
      </c>
      <c r="D264">
        <v>425</v>
      </c>
      <c r="E264">
        <f>IFERROR(IF(OR(HLOOKUP($A264,'Z-scores'!$C$2:$SK$20,5,FALSE)&gt;3,HLOOKUP($A264,'Z-scores'!$C$2:$SK$20,5,FALSE)&lt;-3),"",'Total-corrected counts'!E264),"")</f>
        <v>1.664606550920364</v>
      </c>
      <c r="F264">
        <f>IFERROR(IF(OR(HLOOKUP($A264,'Z-scores'!$C$2:$SK$20,5,FALSE)&gt;3,HLOOKUP($A264,'Z-scores'!$C$2:$SK$20,5,FALSE)&lt;-3),"",'Total-corrected counts'!F264),"")</f>
        <v>1.1946060467841724</v>
      </c>
      <c r="G264">
        <f>IFERROR(IF(OR(HLOOKUP($A264,'Z-scores'!$C$2:$SK$20,5,FALSE)&gt;3,HLOOKUP($A264,'Z-scores'!$C$2:$SK$20,5,FALSE)&lt;-3),"",'Total-corrected counts'!G264),"")</f>
        <v>0.83309737172655962</v>
      </c>
      <c r="H264">
        <f>IFERROR(IF(OR(HLOOKUP($A264,'Z-scores'!$C$2:$SK$20,5,FALSE)&gt;3,HLOOKUP($A264,'Z-scores'!$C$2:$SK$20,5,FALSE)&lt;-3),"",'Total-corrected counts'!H264),"")</f>
        <v>2.8649665854423509</v>
      </c>
      <c r="I264">
        <f>IFERROR(IF(OR(HLOOKUP($A264,'Z-scores'!$C$2:$SK$20,5,FALSE)&gt;3,HLOOKUP($A264,'Z-scores'!$C$2:$SK$20,5,FALSE)&lt;-3),"",'Total-corrected counts'!I264),"")</f>
        <v>1.2549021373290619</v>
      </c>
      <c r="J264">
        <f>IFERROR(IF(OR(HLOOKUP($A264,'Z-scores'!$C$2:$SK$20,5,FALSE)&gt;3,HLOOKUP($A264,'Z-scores'!$C$2:$SK$20,5,FALSE)&lt;-3),"",'Total-corrected counts'!J264),"")</f>
        <v>1.6762391897538682</v>
      </c>
      <c r="K264">
        <f>IFERROR(IF(OR(HLOOKUP($A264,'Z-scores'!$C$2:$SK$20,5,FALSE)&gt;3,HLOOKUP($A264,'Z-scores'!$C$2:$SK$20,5,FALSE)&lt;-3),"",'Total-corrected counts'!K264),"")</f>
        <v>1.507194360629972</v>
      </c>
      <c r="L264">
        <f>IFERROR(IF(OR(HLOOKUP($A264,'Z-scores'!$C$2:$SK$20,5,FALSE)&gt;3,HLOOKUP($A264,'Z-scores'!$C$2:$SK$20,5,FALSE)&lt;-3),"",'Total-corrected counts'!L264),"")</f>
        <v>1.3499231425668077</v>
      </c>
      <c r="M264">
        <f>IFERROR(IF(OR(HLOOKUP($A264,'Z-scores'!$C$2:$SK$20,5,FALSE)&gt;3,HLOOKUP($A264,'Z-scores'!$C$2:$SK$20,5,FALSE)&lt;-3),"",'Total-corrected counts'!M264),"")</f>
        <v>2.7875978323230068</v>
      </c>
      <c r="N264">
        <f>IFERROR(IF(OR(HLOOKUP($A264,'Z-scores'!$C$2:$SK$20,5,FALSE)&gt;3,HLOOKUP($A264,'Z-scores'!$C$2:$SK$20,5,FALSE)&lt;-3),"",'Total-corrected counts'!N264),"")</f>
        <v>1.1053933789288501</v>
      </c>
      <c r="O264">
        <f>IFERROR(IF(OR(HLOOKUP($A264,'Z-scores'!$C$2:$SK$20,5,FALSE)&gt;3,HLOOKUP($A264,'Z-scores'!$C$2:$SK$20,5,FALSE)&lt;-3),"",'Total-corrected counts'!O264),"")</f>
        <v>1.1450439051390808</v>
      </c>
      <c r="P264">
        <f>IFERROR(IF(OR(HLOOKUP($A264,'Z-scores'!$C$2:$SK$20,5,FALSE)&gt;3,HLOOKUP($A264,'Z-scores'!$C$2:$SK$20,5,FALSE)&lt;-3),"",'Total-corrected counts'!P264),"")</f>
        <v>1.2142595877986817</v>
      </c>
      <c r="Q264">
        <f>IFERROR(IF(OR(HLOOKUP($A264,'Z-scores'!$C$2:$SK$20,5,FALSE)&gt;3,HLOOKUP($A264,'Z-scores'!$C$2:$SK$20,5,FALSE)&lt;-3),"",'Total-corrected counts'!Q264),"")</f>
        <v>0.50181772291016513</v>
      </c>
      <c r="R264">
        <f>IFERROR(IF(OR(HLOOKUP($A264,'Z-scores'!$C$2:$SK$20,5,FALSE)&gt;3,HLOOKUP($A264,'Z-scores'!$C$2:$SK$20,5,FALSE)&lt;-3),"",'Total-corrected counts'!R264),"")</f>
        <v>0.8935811600224115</v>
      </c>
      <c r="S264">
        <f>IFERROR(IF(OR(HLOOKUP($A264,'Z-scores'!$C$2:$SK$20,5,FALSE)&gt;3,HLOOKUP($A264,'Z-scores'!$C$2:$SK$20,5,FALSE)&lt;-3),"",'Total-corrected counts'!S264),"")</f>
        <v>1.2116442408680808</v>
      </c>
      <c r="T264">
        <f>IFERROR(IF(OR(HLOOKUP($A264,'Z-scores'!$C$2:$SK$20,5,FALSE)&gt;3,HLOOKUP($A264,'Z-scores'!$C$2:$SK$20,5,FALSE)&lt;-3),"",'Total-corrected counts'!T264),"")</f>
        <v>0.44368812683746611</v>
      </c>
      <c r="U264">
        <f t="shared" si="16"/>
        <v>1</v>
      </c>
      <c r="V264">
        <f>SUMIFS(Tabel132[Cluster],Tabel132[ID],'Total-corrected counts Z&lt;3'!A264)</f>
        <v>21</v>
      </c>
      <c r="W264">
        <f t="shared" si="17"/>
        <v>3.1937747796747337E-2</v>
      </c>
      <c r="X264">
        <f t="shared" si="18"/>
        <v>1.6238526596405012</v>
      </c>
      <c r="Y264">
        <f t="shared" si="19"/>
        <v>0.90167245726264766</v>
      </c>
    </row>
    <row r="265" spans="1:25" x14ac:dyDescent="0.25">
      <c r="A265">
        <v>270</v>
      </c>
      <c r="B265" t="s">
        <v>663</v>
      </c>
      <c r="C265">
        <v>103600</v>
      </c>
      <c r="D265">
        <v>871</v>
      </c>
      <c r="E265" t="str">
        <f>IFERROR(IF(OR(HLOOKUP($A265,'Z-scores'!$C$2:$SK$20,5,FALSE)&gt;3,HLOOKUP($A265,'Z-scores'!$C$2:$SK$20,5,FALSE)&lt;-3),"",'Total-corrected counts'!E265),"")</f>
        <v/>
      </c>
      <c r="F265" t="str">
        <f>IFERROR(IF(OR(HLOOKUP($A265,'Z-scores'!$C$2:$SK$20,5,FALSE)&gt;3,HLOOKUP($A265,'Z-scores'!$C$2:$SK$20,5,FALSE)&lt;-3),"",'Total-corrected counts'!F265),"")</f>
        <v/>
      </c>
      <c r="G265" t="str">
        <f>IFERROR(IF(OR(HLOOKUP($A265,'Z-scores'!$C$2:$SK$20,5,FALSE)&gt;3,HLOOKUP($A265,'Z-scores'!$C$2:$SK$20,5,FALSE)&lt;-3),"",'Total-corrected counts'!G265),"")</f>
        <v/>
      </c>
      <c r="H265" t="str">
        <f>IFERROR(IF(OR(HLOOKUP($A265,'Z-scores'!$C$2:$SK$20,5,FALSE)&gt;3,HLOOKUP($A265,'Z-scores'!$C$2:$SK$20,5,FALSE)&lt;-3),"",'Total-corrected counts'!H265),"")</f>
        <v/>
      </c>
      <c r="I265" t="str">
        <f>IFERROR(IF(OR(HLOOKUP($A265,'Z-scores'!$C$2:$SK$20,5,FALSE)&gt;3,HLOOKUP($A265,'Z-scores'!$C$2:$SK$20,5,FALSE)&lt;-3),"",'Total-corrected counts'!I265),"")</f>
        <v/>
      </c>
      <c r="J265" t="str">
        <f>IFERROR(IF(OR(HLOOKUP($A265,'Z-scores'!$C$2:$SK$20,5,FALSE)&gt;3,HLOOKUP($A265,'Z-scores'!$C$2:$SK$20,5,FALSE)&lt;-3),"",'Total-corrected counts'!J265),"")</f>
        <v/>
      </c>
      <c r="K265" t="str">
        <f>IFERROR(IF(OR(HLOOKUP($A265,'Z-scores'!$C$2:$SK$20,5,FALSE)&gt;3,HLOOKUP($A265,'Z-scores'!$C$2:$SK$20,5,FALSE)&lt;-3),"",'Total-corrected counts'!K265),"")</f>
        <v/>
      </c>
      <c r="L265" t="str">
        <f>IFERROR(IF(OR(HLOOKUP($A265,'Z-scores'!$C$2:$SK$20,5,FALSE)&gt;3,HLOOKUP($A265,'Z-scores'!$C$2:$SK$20,5,FALSE)&lt;-3),"",'Total-corrected counts'!L265),"")</f>
        <v/>
      </c>
      <c r="M265" t="str">
        <f>IFERROR(IF(OR(HLOOKUP($A265,'Z-scores'!$C$2:$SK$20,5,FALSE)&gt;3,HLOOKUP($A265,'Z-scores'!$C$2:$SK$20,5,FALSE)&lt;-3),"",'Total-corrected counts'!M265),"")</f>
        <v/>
      </c>
      <c r="N265" t="str">
        <f>IFERROR(IF(OR(HLOOKUP($A265,'Z-scores'!$C$2:$SK$20,5,FALSE)&gt;3,HLOOKUP($A265,'Z-scores'!$C$2:$SK$20,5,FALSE)&lt;-3),"",'Total-corrected counts'!N265),"")</f>
        <v/>
      </c>
      <c r="O265" t="str">
        <f>IFERROR(IF(OR(HLOOKUP($A265,'Z-scores'!$C$2:$SK$20,5,FALSE)&gt;3,HLOOKUP($A265,'Z-scores'!$C$2:$SK$20,5,FALSE)&lt;-3),"",'Total-corrected counts'!O265),"")</f>
        <v/>
      </c>
      <c r="P265" t="str">
        <f>IFERROR(IF(OR(HLOOKUP($A265,'Z-scores'!$C$2:$SK$20,5,FALSE)&gt;3,HLOOKUP($A265,'Z-scores'!$C$2:$SK$20,5,FALSE)&lt;-3),"",'Total-corrected counts'!P265),"")</f>
        <v/>
      </c>
      <c r="Q265" t="str">
        <f>IFERROR(IF(OR(HLOOKUP($A265,'Z-scores'!$C$2:$SK$20,5,FALSE)&gt;3,HLOOKUP($A265,'Z-scores'!$C$2:$SK$20,5,FALSE)&lt;-3),"",'Total-corrected counts'!Q265),"")</f>
        <v/>
      </c>
      <c r="R265" t="str">
        <f>IFERROR(IF(OR(HLOOKUP($A265,'Z-scores'!$C$2:$SK$20,5,FALSE)&gt;3,HLOOKUP($A265,'Z-scores'!$C$2:$SK$20,5,FALSE)&lt;-3),"",'Total-corrected counts'!R265),"")</f>
        <v/>
      </c>
      <c r="S265" t="str">
        <f>IFERROR(IF(OR(HLOOKUP($A265,'Z-scores'!$C$2:$SK$20,5,FALSE)&gt;3,HLOOKUP($A265,'Z-scores'!$C$2:$SK$20,5,FALSE)&lt;-3),"",'Total-corrected counts'!S265),"")</f>
        <v/>
      </c>
      <c r="T265" t="str">
        <f>IFERROR(IF(OR(HLOOKUP($A265,'Z-scores'!$C$2:$SK$20,5,FALSE)&gt;3,HLOOKUP($A265,'Z-scores'!$C$2:$SK$20,5,FALSE)&lt;-3),"",'Total-corrected counts'!T265),"")</f>
        <v/>
      </c>
      <c r="U265">
        <f t="shared" si="16"/>
        <v>0</v>
      </c>
      <c r="V265">
        <f>SUMIFS(Tabel132[Cluster],Tabel132[ID],'Total-corrected counts Z&lt;3'!A265)</f>
        <v>0</v>
      </c>
      <c r="W265" t="str">
        <f t="shared" si="17"/>
        <v/>
      </c>
      <c r="X265" t="str">
        <f t="shared" si="18"/>
        <v/>
      </c>
      <c r="Y265" t="str">
        <f t="shared" si="19"/>
        <v/>
      </c>
    </row>
    <row r="266" spans="1:25" x14ac:dyDescent="0.25">
      <c r="A266">
        <v>271</v>
      </c>
      <c r="B266" t="s">
        <v>113</v>
      </c>
      <c r="C266">
        <v>79600</v>
      </c>
      <c r="D266">
        <v>339</v>
      </c>
      <c r="E266">
        <f>IFERROR(IF(OR(HLOOKUP($A266,'Z-scores'!$C$2:$SK$20,5,FALSE)&gt;3,HLOOKUP($A266,'Z-scores'!$C$2:$SK$20,5,FALSE)&lt;-3),"",'Total-corrected counts'!E266),"")</f>
        <v>4.9541861634534636E-3</v>
      </c>
      <c r="F266">
        <f>IFERROR(IF(OR(HLOOKUP($A266,'Z-scores'!$C$2:$SK$20,5,FALSE)&gt;3,HLOOKUP($A266,'Z-scores'!$C$2:$SK$20,5,FALSE)&lt;-3),"",'Total-corrected counts'!F266),"")</f>
        <v>3.9001762634139383</v>
      </c>
      <c r="G266">
        <f>IFERROR(IF(OR(HLOOKUP($A266,'Z-scores'!$C$2:$SK$20,5,FALSE)&gt;3,HLOOKUP($A266,'Z-scores'!$C$2:$SK$20,5,FALSE)&lt;-3),"",'Total-corrected counts'!G266),"")</f>
        <v>4.9985842303593575</v>
      </c>
      <c r="H266">
        <f>IFERROR(IF(OR(HLOOKUP($A266,'Z-scores'!$C$2:$SK$20,5,FALSE)&gt;3,HLOOKUP($A266,'Z-scores'!$C$2:$SK$20,5,FALSE)&lt;-3),"",'Total-corrected counts'!H266),"")</f>
        <v>0.19300827522980046</v>
      </c>
      <c r="I266">
        <f>IFERROR(IF(OR(HLOOKUP($A266,'Z-scores'!$C$2:$SK$20,5,FALSE)&gt;3,HLOOKUP($A266,'Z-scores'!$C$2:$SK$20,5,FALSE)&lt;-3),"",'Total-corrected counts'!I266),"")</f>
        <v>4.6369478078885509</v>
      </c>
      <c r="J266">
        <f>IFERROR(IF(OR(HLOOKUP($A266,'Z-scores'!$C$2:$SK$20,5,FALSE)&gt;3,HLOOKUP($A266,'Z-scores'!$C$2:$SK$20,5,FALSE)&lt;-3),"",'Total-corrected counts'!J266),"")</f>
        <v>0.91594498582979234</v>
      </c>
      <c r="K266">
        <f>IFERROR(IF(OR(HLOOKUP($A266,'Z-scores'!$C$2:$SK$20,5,FALSE)&gt;3,HLOOKUP($A266,'Z-scores'!$C$2:$SK$20,5,FALSE)&lt;-3),"",'Total-corrected counts'!K266),"")</f>
        <v>1.1025390653635592</v>
      </c>
      <c r="L266">
        <f>IFERROR(IF(OR(HLOOKUP($A266,'Z-scores'!$C$2:$SK$20,5,FALSE)&gt;3,HLOOKUP($A266,'Z-scores'!$C$2:$SK$20,5,FALSE)&lt;-3),"",'Total-corrected counts'!L266),"")</f>
        <v>2.0011423470211471</v>
      </c>
      <c r="M266">
        <f>IFERROR(IF(OR(HLOOKUP($A266,'Z-scores'!$C$2:$SK$20,5,FALSE)&gt;3,HLOOKUP($A266,'Z-scores'!$C$2:$SK$20,5,FALSE)&lt;-3),"",'Total-corrected counts'!M266),"")</f>
        <v>1.1423183777715074</v>
      </c>
      <c r="N266">
        <f>IFERROR(IF(OR(HLOOKUP($A266,'Z-scores'!$C$2:$SK$20,5,FALSE)&gt;3,HLOOKUP($A266,'Z-scores'!$C$2:$SK$20,5,FALSE)&lt;-3),"",'Total-corrected counts'!N266),"")</f>
        <v>2.6576479110417037</v>
      </c>
      <c r="O266">
        <f>IFERROR(IF(OR(HLOOKUP($A266,'Z-scores'!$C$2:$SK$20,5,FALSE)&gt;3,HLOOKUP($A266,'Z-scores'!$C$2:$SK$20,5,FALSE)&lt;-3),"",'Total-corrected counts'!O266),"")</f>
        <v>4.4563870902710176</v>
      </c>
      <c r="P266">
        <f>IFERROR(IF(OR(HLOOKUP($A266,'Z-scores'!$C$2:$SK$20,5,FALSE)&gt;3,HLOOKUP($A266,'Z-scores'!$C$2:$SK$20,5,FALSE)&lt;-3),"",'Total-corrected counts'!P266),"")</f>
        <v>3.6875670268804228</v>
      </c>
      <c r="Q266">
        <f>IFERROR(IF(OR(HLOOKUP($A266,'Z-scores'!$C$2:$SK$20,5,FALSE)&gt;3,HLOOKUP($A266,'Z-scores'!$C$2:$SK$20,5,FALSE)&lt;-3),"",'Total-corrected counts'!Q266),"")</f>
        <v>5.3063497828520436</v>
      </c>
      <c r="R266">
        <f>IFERROR(IF(OR(HLOOKUP($A266,'Z-scores'!$C$2:$SK$20,5,FALSE)&gt;3,HLOOKUP($A266,'Z-scores'!$C$2:$SK$20,5,FALSE)&lt;-3),"",'Total-corrected counts'!R266),"")</f>
        <v>2.4958646193729424</v>
      </c>
      <c r="S266">
        <f>IFERROR(IF(OR(HLOOKUP($A266,'Z-scores'!$C$2:$SK$20,5,FALSE)&gt;3,HLOOKUP($A266,'Z-scores'!$C$2:$SK$20,5,FALSE)&lt;-3),"",'Total-corrected counts'!S266),"")</f>
        <v>3.3631620517553271</v>
      </c>
      <c r="T266">
        <f>IFERROR(IF(OR(HLOOKUP($A266,'Z-scores'!$C$2:$SK$20,5,FALSE)&gt;3,HLOOKUP($A266,'Z-scores'!$C$2:$SK$20,5,FALSE)&lt;-3),"",'Total-corrected counts'!T266),"")</f>
        <v>1.6860148819823713</v>
      </c>
      <c r="U266">
        <f t="shared" si="16"/>
        <v>1</v>
      </c>
      <c r="V266">
        <f>SUMIFS(Tabel132[Cluster],Tabel132[ID],'Total-corrected counts Z&lt;3'!A266)</f>
        <v>86</v>
      </c>
      <c r="W266">
        <f t="shared" si="17"/>
        <v>0.13765103240959037</v>
      </c>
      <c r="X266">
        <f t="shared" si="18"/>
        <v>2.1553263450082811</v>
      </c>
      <c r="Y266">
        <f t="shared" si="19"/>
        <v>3.4992242421856878</v>
      </c>
    </row>
    <row r="267" spans="1:25" x14ac:dyDescent="0.25">
      <c r="A267">
        <v>272</v>
      </c>
      <c r="B267" t="s">
        <v>114</v>
      </c>
      <c r="C267">
        <v>72300</v>
      </c>
      <c r="D267">
        <v>141</v>
      </c>
      <c r="E267">
        <f>IFERROR(IF(OR(HLOOKUP($A267,'Z-scores'!$C$2:$SK$20,5,FALSE)&gt;3,HLOOKUP($A267,'Z-scores'!$C$2:$SK$20,5,FALSE)&lt;-3),"",'Total-corrected counts'!E267),"")</f>
        <v>0.48551024401843945</v>
      </c>
      <c r="F267">
        <f>IFERROR(IF(OR(HLOOKUP($A267,'Z-scores'!$C$2:$SK$20,5,FALSE)&gt;3,HLOOKUP($A267,'Z-scores'!$C$2:$SK$20,5,FALSE)&lt;-3),"",'Total-corrected counts'!F267),"")</f>
        <v>3.777410424613984E-2</v>
      </c>
      <c r="G267">
        <f>IFERROR(IF(OR(HLOOKUP($A267,'Z-scores'!$C$2:$SK$20,5,FALSE)&gt;3,HLOOKUP($A267,'Z-scores'!$C$2:$SK$20,5,FALSE)&lt;-3),"",'Total-corrected counts'!G267),"")</f>
        <v>0</v>
      </c>
      <c r="H267">
        <f>IFERROR(IF(OR(HLOOKUP($A267,'Z-scores'!$C$2:$SK$20,5,FALSE)&gt;3,HLOOKUP($A267,'Z-scores'!$C$2:$SK$20,5,FALSE)&lt;-3),"",'Total-corrected counts'!H267),"")</f>
        <v>0</v>
      </c>
      <c r="I267">
        <f>IFERROR(IF(OR(HLOOKUP($A267,'Z-scores'!$C$2:$SK$20,5,FALSE)&gt;3,HLOOKUP($A267,'Z-scores'!$C$2:$SK$20,5,FALSE)&lt;-3),"",'Total-corrected counts'!I267),"")</f>
        <v>2.8136819222624704E-2</v>
      </c>
      <c r="J267">
        <f>IFERROR(IF(OR(HLOOKUP($A267,'Z-scores'!$C$2:$SK$20,5,FALSE)&gt;3,HLOOKUP($A267,'Z-scores'!$C$2:$SK$20,5,FALSE)&lt;-3),"",'Total-corrected counts'!J267),"")</f>
        <v>0</v>
      </c>
      <c r="K267">
        <f>IFERROR(IF(OR(HLOOKUP($A267,'Z-scores'!$C$2:$SK$20,5,FALSE)&gt;3,HLOOKUP($A267,'Z-scores'!$C$2:$SK$20,5,FALSE)&lt;-3),"",'Total-corrected counts'!K267),"")</f>
        <v>5.8645694966146774E-3</v>
      </c>
      <c r="L267">
        <f>IFERROR(IF(OR(HLOOKUP($A267,'Z-scores'!$C$2:$SK$20,5,FALSE)&gt;3,HLOOKUP($A267,'Z-scores'!$C$2:$SK$20,5,FALSE)&lt;-3),"",'Total-corrected counts'!L267),"")</f>
        <v>6.7835333797327022E-2</v>
      </c>
      <c r="M267">
        <f>IFERROR(IF(OR(HLOOKUP($A267,'Z-scores'!$C$2:$SK$20,5,FALSE)&gt;3,HLOOKUP($A267,'Z-scores'!$C$2:$SK$20,5,FALSE)&lt;-3),"",'Total-corrected counts'!M267),"")</f>
        <v>0</v>
      </c>
      <c r="N267">
        <f>IFERROR(IF(OR(HLOOKUP($A267,'Z-scores'!$C$2:$SK$20,5,FALSE)&gt;3,HLOOKUP($A267,'Z-scores'!$C$2:$SK$20,5,FALSE)&lt;-3),"",'Total-corrected counts'!N267),"")</f>
        <v>1.5679338708210644E-2</v>
      </c>
      <c r="O267">
        <f>IFERROR(IF(OR(HLOOKUP($A267,'Z-scores'!$C$2:$SK$20,5,FALSE)&gt;3,HLOOKUP($A267,'Z-scores'!$C$2:$SK$20,5,FALSE)&lt;-3),"",'Total-corrected counts'!O267),"")</f>
        <v>0</v>
      </c>
      <c r="P267">
        <f>IFERROR(IF(OR(HLOOKUP($A267,'Z-scores'!$C$2:$SK$20,5,FALSE)&gt;3,HLOOKUP($A267,'Z-scores'!$C$2:$SK$20,5,FALSE)&lt;-3),"",'Total-corrected counts'!P267),"")</f>
        <v>2.98588423229184E-2</v>
      </c>
      <c r="Q267">
        <f>IFERROR(IF(OR(HLOOKUP($A267,'Z-scores'!$C$2:$SK$20,5,FALSE)&gt;3,HLOOKUP($A267,'Z-scores'!$C$2:$SK$20,5,FALSE)&lt;-3),"",'Total-corrected counts'!Q267),"")</f>
        <v>1.9873969224164956E-2</v>
      </c>
      <c r="R267">
        <f>IFERROR(IF(OR(HLOOKUP($A267,'Z-scores'!$C$2:$SK$20,5,FALSE)&gt;3,HLOOKUP($A267,'Z-scores'!$C$2:$SK$20,5,FALSE)&lt;-3),"",'Total-corrected counts'!R267),"")</f>
        <v>0.16433676506159292</v>
      </c>
      <c r="S267">
        <f>IFERROR(IF(OR(HLOOKUP($A267,'Z-scores'!$C$2:$SK$20,5,FALSE)&gt;3,HLOOKUP($A267,'Z-scores'!$C$2:$SK$20,5,FALSE)&lt;-3),"",'Total-corrected counts'!S267),"")</f>
        <v>2.8309444880095343E-2</v>
      </c>
      <c r="T267">
        <f>IFERROR(IF(OR(HLOOKUP($A267,'Z-scores'!$C$2:$SK$20,5,FALSE)&gt;3,HLOOKUP($A267,'Z-scores'!$C$2:$SK$20,5,FALSE)&lt;-3),"",'Total-corrected counts'!T267),"")</f>
        <v>6.8259711821148632E-3</v>
      </c>
      <c r="U267">
        <f t="shared" si="16"/>
        <v>1</v>
      </c>
      <c r="V267">
        <f>SUMIFS(Tabel132[Cluster],Tabel132[ID],'Total-corrected counts Z&lt;3'!A267)</f>
        <v>83</v>
      </c>
      <c r="W267">
        <f t="shared" si="17"/>
        <v>0.73312596343717951</v>
      </c>
      <c r="X267">
        <f t="shared" si="18"/>
        <v>6.4080040948935629E-2</v>
      </c>
      <c r="Y267">
        <f t="shared" si="19"/>
        <v>4.1534165445147743E-2</v>
      </c>
    </row>
    <row r="268" spans="1:25" x14ac:dyDescent="0.25">
      <c r="A268">
        <v>274</v>
      </c>
      <c r="B268" t="s">
        <v>115</v>
      </c>
      <c r="C268">
        <v>26400</v>
      </c>
      <c r="D268">
        <v>879</v>
      </c>
      <c r="E268">
        <f>IFERROR(IF(OR(HLOOKUP($A268,'Z-scores'!$C$2:$SK$20,5,FALSE)&gt;3,HLOOKUP($A268,'Z-scores'!$C$2:$SK$20,5,FALSE)&lt;-3),"",'Total-corrected counts'!E268),"")</f>
        <v>10.844713511799632</v>
      </c>
      <c r="F268">
        <f>IFERROR(IF(OR(HLOOKUP($A268,'Z-scores'!$C$2:$SK$20,5,FALSE)&gt;3,HLOOKUP($A268,'Z-scores'!$C$2:$SK$20,5,FALSE)&lt;-3),"",'Total-corrected counts'!F268),"")</f>
        <v>19.113696748546758</v>
      </c>
      <c r="G268">
        <f>IFERROR(IF(OR(HLOOKUP($A268,'Z-scores'!$C$2:$SK$20,5,FALSE)&gt;3,HLOOKUP($A268,'Z-scores'!$C$2:$SK$20,5,FALSE)&lt;-3),"",'Total-corrected counts'!G268),"")</f>
        <v>22.067162524899942</v>
      </c>
      <c r="H268">
        <f>IFERROR(IF(OR(HLOOKUP($A268,'Z-scores'!$C$2:$SK$20,5,FALSE)&gt;3,HLOOKUP($A268,'Z-scores'!$C$2:$SK$20,5,FALSE)&lt;-3),"",'Total-corrected counts'!H268),"")</f>
        <v>20.63379092378586</v>
      </c>
      <c r="I268">
        <f>IFERROR(IF(OR(HLOOKUP($A268,'Z-scores'!$C$2:$SK$20,5,FALSE)&gt;3,HLOOKUP($A268,'Z-scores'!$C$2:$SK$20,5,FALSE)&lt;-3),"",'Total-corrected counts'!I268),"")</f>
        <v>15.762246128514358</v>
      </c>
      <c r="J268">
        <f>IFERROR(IF(OR(HLOOKUP($A268,'Z-scores'!$C$2:$SK$20,5,FALSE)&gt;3,HLOOKUP($A268,'Z-scores'!$C$2:$SK$20,5,FALSE)&lt;-3),"",'Total-corrected counts'!J268),"")</f>
        <v>15.906312597057243</v>
      </c>
      <c r="K268">
        <f>IFERROR(IF(OR(HLOOKUP($A268,'Z-scores'!$C$2:$SK$20,5,FALSE)&gt;3,HLOOKUP($A268,'Z-scores'!$C$2:$SK$20,5,FALSE)&lt;-3),"",'Total-corrected counts'!K268),"")</f>
        <v>17.693406171286483</v>
      </c>
      <c r="L268">
        <f>IFERROR(IF(OR(HLOOKUP($A268,'Z-scores'!$C$2:$SK$20,5,FALSE)&gt;3,HLOOKUP($A268,'Z-scores'!$C$2:$SK$20,5,FALSE)&lt;-3),"",'Total-corrected counts'!L268),"")</f>
        <v>13.248240690617967</v>
      </c>
      <c r="M268">
        <f>IFERROR(IF(OR(HLOOKUP($A268,'Z-scores'!$C$2:$SK$20,5,FALSE)&gt;3,HLOOKUP($A268,'Z-scores'!$C$2:$SK$20,5,FALSE)&lt;-3),"",'Total-corrected counts'!M268),"")</f>
        <v>23.511299148461323</v>
      </c>
      <c r="N268">
        <f>IFERROR(IF(OR(HLOOKUP($A268,'Z-scores'!$C$2:$SK$20,5,FALSE)&gt;3,HLOOKUP($A268,'Z-scores'!$C$2:$SK$20,5,FALSE)&lt;-3),"",'Total-corrected counts'!N268),"")</f>
        <v>17.357027949989181</v>
      </c>
      <c r="O268">
        <f>IFERROR(IF(OR(HLOOKUP($A268,'Z-scores'!$C$2:$SK$20,5,FALSE)&gt;3,HLOOKUP($A268,'Z-scores'!$C$2:$SK$20,5,FALSE)&lt;-3),"",'Total-corrected counts'!O268),"")</f>
        <v>26.570323821953188</v>
      </c>
      <c r="P268">
        <f>IFERROR(IF(OR(HLOOKUP($A268,'Z-scores'!$C$2:$SK$20,5,FALSE)&gt;3,HLOOKUP($A268,'Z-scores'!$C$2:$SK$20,5,FALSE)&lt;-3),"",'Total-corrected counts'!P268),"")</f>
        <v>17.552022812155535</v>
      </c>
      <c r="Q268">
        <f>IFERROR(IF(OR(HLOOKUP($A268,'Z-scores'!$C$2:$SK$20,5,FALSE)&gt;3,HLOOKUP($A268,'Z-scores'!$C$2:$SK$20,5,FALSE)&lt;-3),"",'Total-corrected counts'!Q268),"")</f>
        <v>24.320769838071868</v>
      </c>
      <c r="R268">
        <f>IFERROR(IF(OR(HLOOKUP($A268,'Z-scores'!$C$2:$SK$20,5,FALSE)&gt;3,HLOOKUP($A268,'Z-scores'!$C$2:$SK$20,5,FALSE)&lt;-3),"",'Total-corrected counts'!R268),"")</f>
        <v>21.897873944457256</v>
      </c>
      <c r="S268">
        <f>IFERROR(IF(OR(HLOOKUP($A268,'Z-scores'!$C$2:$SK$20,5,FALSE)&gt;3,HLOOKUP($A268,'Z-scores'!$C$2:$SK$20,5,FALSE)&lt;-3),"",'Total-corrected counts'!S268),"")</f>
        <v>19.844920860946839</v>
      </c>
      <c r="T268">
        <f>IFERROR(IF(OR(HLOOKUP($A268,'Z-scores'!$C$2:$SK$20,5,FALSE)&gt;3,HLOOKUP($A268,'Z-scores'!$C$2:$SK$20,5,FALSE)&lt;-3),"",'Total-corrected counts'!T268),"")</f>
        <v>24.798753304623297</v>
      </c>
      <c r="U268">
        <f t="shared" si="16"/>
        <v>1</v>
      </c>
      <c r="V268">
        <f>SUMIFS(Tabel132[Cluster],Tabel132[ID],'Total-corrected counts Z&lt;3'!A268)</f>
        <v>34</v>
      </c>
      <c r="W268">
        <f t="shared" si="17"/>
        <v>2.3647290101737082E-2</v>
      </c>
      <c r="X268">
        <f t="shared" si="18"/>
        <v>17.613789639495874</v>
      </c>
      <c r="Y268">
        <f t="shared" si="19"/>
        <v>22.497444097034663</v>
      </c>
    </row>
    <row r="269" spans="1:25" x14ac:dyDescent="0.25">
      <c r="A269">
        <v>275</v>
      </c>
      <c r="B269" t="s">
        <v>664</v>
      </c>
      <c r="C269">
        <v>49300</v>
      </c>
      <c r="D269">
        <v>477</v>
      </c>
      <c r="E269" t="str">
        <f>IFERROR(IF(OR(HLOOKUP($A269,'Z-scores'!$C$2:$SK$20,5,FALSE)&gt;3,HLOOKUP($A269,'Z-scores'!$C$2:$SK$20,5,FALSE)&lt;-3),"",'Total-corrected counts'!E269),"")</f>
        <v/>
      </c>
      <c r="F269" t="str">
        <f>IFERROR(IF(OR(HLOOKUP($A269,'Z-scores'!$C$2:$SK$20,5,FALSE)&gt;3,HLOOKUP($A269,'Z-scores'!$C$2:$SK$20,5,FALSE)&lt;-3),"",'Total-corrected counts'!F269),"")</f>
        <v/>
      </c>
      <c r="G269" t="str">
        <f>IFERROR(IF(OR(HLOOKUP($A269,'Z-scores'!$C$2:$SK$20,5,FALSE)&gt;3,HLOOKUP($A269,'Z-scores'!$C$2:$SK$20,5,FALSE)&lt;-3),"",'Total-corrected counts'!G269),"")</f>
        <v/>
      </c>
      <c r="H269" t="str">
        <f>IFERROR(IF(OR(HLOOKUP($A269,'Z-scores'!$C$2:$SK$20,5,FALSE)&gt;3,HLOOKUP($A269,'Z-scores'!$C$2:$SK$20,5,FALSE)&lt;-3),"",'Total-corrected counts'!H269),"")</f>
        <v/>
      </c>
      <c r="I269" t="str">
        <f>IFERROR(IF(OR(HLOOKUP($A269,'Z-scores'!$C$2:$SK$20,5,FALSE)&gt;3,HLOOKUP($A269,'Z-scores'!$C$2:$SK$20,5,FALSE)&lt;-3),"",'Total-corrected counts'!I269),"")</f>
        <v/>
      </c>
      <c r="J269" t="str">
        <f>IFERROR(IF(OR(HLOOKUP($A269,'Z-scores'!$C$2:$SK$20,5,FALSE)&gt;3,HLOOKUP($A269,'Z-scores'!$C$2:$SK$20,5,FALSE)&lt;-3),"",'Total-corrected counts'!J269),"")</f>
        <v/>
      </c>
      <c r="K269" t="str">
        <f>IFERROR(IF(OR(HLOOKUP($A269,'Z-scores'!$C$2:$SK$20,5,FALSE)&gt;3,HLOOKUP($A269,'Z-scores'!$C$2:$SK$20,5,FALSE)&lt;-3),"",'Total-corrected counts'!K269),"")</f>
        <v/>
      </c>
      <c r="L269" t="str">
        <f>IFERROR(IF(OR(HLOOKUP($A269,'Z-scores'!$C$2:$SK$20,5,FALSE)&gt;3,HLOOKUP($A269,'Z-scores'!$C$2:$SK$20,5,FALSE)&lt;-3),"",'Total-corrected counts'!L269),"")</f>
        <v/>
      </c>
      <c r="M269" t="str">
        <f>IFERROR(IF(OR(HLOOKUP($A269,'Z-scores'!$C$2:$SK$20,5,FALSE)&gt;3,HLOOKUP($A269,'Z-scores'!$C$2:$SK$20,5,FALSE)&lt;-3),"",'Total-corrected counts'!M269),"")</f>
        <v/>
      </c>
      <c r="N269" t="str">
        <f>IFERROR(IF(OR(HLOOKUP($A269,'Z-scores'!$C$2:$SK$20,5,FALSE)&gt;3,HLOOKUP($A269,'Z-scores'!$C$2:$SK$20,5,FALSE)&lt;-3),"",'Total-corrected counts'!N269),"")</f>
        <v/>
      </c>
      <c r="O269" t="str">
        <f>IFERROR(IF(OR(HLOOKUP($A269,'Z-scores'!$C$2:$SK$20,5,FALSE)&gt;3,HLOOKUP($A269,'Z-scores'!$C$2:$SK$20,5,FALSE)&lt;-3),"",'Total-corrected counts'!O269),"")</f>
        <v/>
      </c>
      <c r="P269" t="str">
        <f>IFERROR(IF(OR(HLOOKUP($A269,'Z-scores'!$C$2:$SK$20,5,FALSE)&gt;3,HLOOKUP($A269,'Z-scores'!$C$2:$SK$20,5,FALSE)&lt;-3),"",'Total-corrected counts'!P269),"")</f>
        <v/>
      </c>
      <c r="Q269" t="str">
        <f>IFERROR(IF(OR(HLOOKUP($A269,'Z-scores'!$C$2:$SK$20,5,FALSE)&gt;3,HLOOKUP($A269,'Z-scores'!$C$2:$SK$20,5,FALSE)&lt;-3),"",'Total-corrected counts'!Q269),"")</f>
        <v/>
      </c>
      <c r="R269" t="str">
        <f>IFERROR(IF(OR(HLOOKUP($A269,'Z-scores'!$C$2:$SK$20,5,FALSE)&gt;3,HLOOKUP($A269,'Z-scores'!$C$2:$SK$20,5,FALSE)&lt;-3),"",'Total-corrected counts'!R269),"")</f>
        <v/>
      </c>
      <c r="S269" t="str">
        <f>IFERROR(IF(OR(HLOOKUP($A269,'Z-scores'!$C$2:$SK$20,5,FALSE)&gt;3,HLOOKUP($A269,'Z-scores'!$C$2:$SK$20,5,FALSE)&lt;-3),"",'Total-corrected counts'!S269),"")</f>
        <v/>
      </c>
      <c r="T269" t="str">
        <f>IFERROR(IF(OR(HLOOKUP($A269,'Z-scores'!$C$2:$SK$20,5,FALSE)&gt;3,HLOOKUP($A269,'Z-scores'!$C$2:$SK$20,5,FALSE)&lt;-3),"",'Total-corrected counts'!T269),"")</f>
        <v/>
      </c>
      <c r="U269">
        <f t="shared" si="16"/>
        <v>0</v>
      </c>
      <c r="V269">
        <f>SUMIFS(Tabel132[Cluster],Tabel132[ID],'Total-corrected counts Z&lt;3'!A269)</f>
        <v>0</v>
      </c>
      <c r="W269" t="str">
        <f t="shared" si="17"/>
        <v/>
      </c>
      <c r="X269" t="str">
        <f t="shared" si="18"/>
        <v/>
      </c>
      <c r="Y269" t="str">
        <f t="shared" si="19"/>
        <v/>
      </c>
    </row>
    <row r="270" spans="1:25" x14ac:dyDescent="0.25">
      <c r="A270">
        <v>276</v>
      </c>
      <c r="B270" t="s">
        <v>665</v>
      </c>
      <c r="C270">
        <v>33800</v>
      </c>
      <c r="D270">
        <v>961</v>
      </c>
      <c r="E270" t="str">
        <f>IFERROR(IF(OR(HLOOKUP($A270,'Z-scores'!$C$2:$SK$20,5,FALSE)&gt;3,HLOOKUP($A270,'Z-scores'!$C$2:$SK$20,5,FALSE)&lt;-3),"",'Total-corrected counts'!E270),"")</f>
        <v/>
      </c>
      <c r="F270" t="str">
        <f>IFERROR(IF(OR(HLOOKUP($A270,'Z-scores'!$C$2:$SK$20,5,FALSE)&gt;3,HLOOKUP($A270,'Z-scores'!$C$2:$SK$20,5,FALSE)&lt;-3),"",'Total-corrected counts'!F270),"")</f>
        <v/>
      </c>
      <c r="G270" t="str">
        <f>IFERROR(IF(OR(HLOOKUP($A270,'Z-scores'!$C$2:$SK$20,5,FALSE)&gt;3,HLOOKUP($A270,'Z-scores'!$C$2:$SK$20,5,FALSE)&lt;-3),"",'Total-corrected counts'!G270),"")</f>
        <v/>
      </c>
      <c r="H270" t="str">
        <f>IFERROR(IF(OR(HLOOKUP($A270,'Z-scores'!$C$2:$SK$20,5,FALSE)&gt;3,HLOOKUP($A270,'Z-scores'!$C$2:$SK$20,5,FALSE)&lt;-3),"",'Total-corrected counts'!H270),"")</f>
        <v/>
      </c>
      <c r="I270" t="str">
        <f>IFERROR(IF(OR(HLOOKUP($A270,'Z-scores'!$C$2:$SK$20,5,FALSE)&gt;3,HLOOKUP($A270,'Z-scores'!$C$2:$SK$20,5,FALSE)&lt;-3),"",'Total-corrected counts'!I270),"")</f>
        <v/>
      </c>
      <c r="J270" t="str">
        <f>IFERROR(IF(OR(HLOOKUP($A270,'Z-scores'!$C$2:$SK$20,5,FALSE)&gt;3,HLOOKUP($A270,'Z-scores'!$C$2:$SK$20,5,FALSE)&lt;-3),"",'Total-corrected counts'!J270),"")</f>
        <v/>
      </c>
      <c r="K270" t="str">
        <f>IFERROR(IF(OR(HLOOKUP($A270,'Z-scores'!$C$2:$SK$20,5,FALSE)&gt;3,HLOOKUP($A270,'Z-scores'!$C$2:$SK$20,5,FALSE)&lt;-3),"",'Total-corrected counts'!K270),"")</f>
        <v/>
      </c>
      <c r="L270" t="str">
        <f>IFERROR(IF(OR(HLOOKUP($A270,'Z-scores'!$C$2:$SK$20,5,FALSE)&gt;3,HLOOKUP($A270,'Z-scores'!$C$2:$SK$20,5,FALSE)&lt;-3),"",'Total-corrected counts'!L270),"")</f>
        <v/>
      </c>
      <c r="M270" t="str">
        <f>IFERROR(IF(OR(HLOOKUP($A270,'Z-scores'!$C$2:$SK$20,5,FALSE)&gt;3,HLOOKUP($A270,'Z-scores'!$C$2:$SK$20,5,FALSE)&lt;-3),"",'Total-corrected counts'!M270),"")</f>
        <v/>
      </c>
      <c r="N270" t="str">
        <f>IFERROR(IF(OR(HLOOKUP($A270,'Z-scores'!$C$2:$SK$20,5,FALSE)&gt;3,HLOOKUP($A270,'Z-scores'!$C$2:$SK$20,5,FALSE)&lt;-3),"",'Total-corrected counts'!N270),"")</f>
        <v/>
      </c>
      <c r="O270" t="str">
        <f>IFERROR(IF(OR(HLOOKUP($A270,'Z-scores'!$C$2:$SK$20,5,FALSE)&gt;3,HLOOKUP($A270,'Z-scores'!$C$2:$SK$20,5,FALSE)&lt;-3),"",'Total-corrected counts'!O270),"")</f>
        <v/>
      </c>
      <c r="P270" t="str">
        <f>IFERROR(IF(OR(HLOOKUP($A270,'Z-scores'!$C$2:$SK$20,5,FALSE)&gt;3,HLOOKUP($A270,'Z-scores'!$C$2:$SK$20,5,FALSE)&lt;-3),"",'Total-corrected counts'!P270),"")</f>
        <v/>
      </c>
      <c r="Q270" t="str">
        <f>IFERROR(IF(OR(HLOOKUP($A270,'Z-scores'!$C$2:$SK$20,5,FALSE)&gt;3,HLOOKUP($A270,'Z-scores'!$C$2:$SK$20,5,FALSE)&lt;-3),"",'Total-corrected counts'!Q270),"")</f>
        <v/>
      </c>
      <c r="R270" t="str">
        <f>IFERROR(IF(OR(HLOOKUP($A270,'Z-scores'!$C$2:$SK$20,5,FALSE)&gt;3,HLOOKUP($A270,'Z-scores'!$C$2:$SK$20,5,FALSE)&lt;-3),"",'Total-corrected counts'!R270),"")</f>
        <v/>
      </c>
      <c r="S270" t="str">
        <f>IFERROR(IF(OR(HLOOKUP($A270,'Z-scores'!$C$2:$SK$20,5,FALSE)&gt;3,HLOOKUP($A270,'Z-scores'!$C$2:$SK$20,5,FALSE)&lt;-3),"",'Total-corrected counts'!S270),"")</f>
        <v/>
      </c>
      <c r="T270" t="str">
        <f>IFERROR(IF(OR(HLOOKUP($A270,'Z-scores'!$C$2:$SK$20,5,FALSE)&gt;3,HLOOKUP($A270,'Z-scores'!$C$2:$SK$20,5,FALSE)&lt;-3),"",'Total-corrected counts'!T270),"")</f>
        <v/>
      </c>
      <c r="U270">
        <f t="shared" si="16"/>
        <v>0</v>
      </c>
      <c r="V270">
        <f>SUMIFS(Tabel132[Cluster],Tabel132[ID],'Total-corrected counts Z&lt;3'!A270)</f>
        <v>43</v>
      </c>
      <c r="W270" t="str">
        <f t="shared" si="17"/>
        <v/>
      </c>
      <c r="X270" t="str">
        <f t="shared" si="18"/>
        <v/>
      </c>
      <c r="Y270" t="str">
        <f t="shared" si="19"/>
        <v/>
      </c>
    </row>
    <row r="271" spans="1:25" x14ac:dyDescent="0.25">
      <c r="A271">
        <v>277</v>
      </c>
      <c r="B271" t="s">
        <v>666</v>
      </c>
      <c r="C271">
        <v>103800</v>
      </c>
      <c r="D271">
        <v>871</v>
      </c>
      <c r="E271" t="str">
        <f>IFERROR(IF(OR(HLOOKUP($A271,'Z-scores'!$C$2:$SK$20,5,FALSE)&gt;3,HLOOKUP($A271,'Z-scores'!$C$2:$SK$20,5,FALSE)&lt;-3),"",'Total-corrected counts'!E271),"")</f>
        <v/>
      </c>
      <c r="F271" t="str">
        <f>IFERROR(IF(OR(HLOOKUP($A271,'Z-scores'!$C$2:$SK$20,5,FALSE)&gt;3,HLOOKUP($A271,'Z-scores'!$C$2:$SK$20,5,FALSE)&lt;-3),"",'Total-corrected counts'!F271),"")</f>
        <v/>
      </c>
      <c r="G271" t="str">
        <f>IFERROR(IF(OR(HLOOKUP($A271,'Z-scores'!$C$2:$SK$20,5,FALSE)&gt;3,HLOOKUP($A271,'Z-scores'!$C$2:$SK$20,5,FALSE)&lt;-3),"",'Total-corrected counts'!G271),"")</f>
        <v/>
      </c>
      <c r="H271" t="str">
        <f>IFERROR(IF(OR(HLOOKUP($A271,'Z-scores'!$C$2:$SK$20,5,FALSE)&gt;3,HLOOKUP($A271,'Z-scores'!$C$2:$SK$20,5,FALSE)&lt;-3),"",'Total-corrected counts'!H271),"")</f>
        <v/>
      </c>
      <c r="I271" t="str">
        <f>IFERROR(IF(OR(HLOOKUP($A271,'Z-scores'!$C$2:$SK$20,5,FALSE)&gt;3,HLOOKUP($A271,'Z-scores'!$C$2:$SK$20,5,FALSE)&lt;-3),"",'Total-corrected counts'!I271),"")</f>
        <v/>
      </c>
      <c r="J271" t="str">
        <f>IFERROR(IF(OR(HLOOKUP($A271,'Z-scores'!$C$2:$SK$20,5,FALSE)&gt;3,HLOOKUP($A271,'Z-scores'!$C$2:$SK$20,5,FALSE)&lt;-3),"",'Total-corrected counts'!J271),"")</f>
        <v/>
      </c>
      <c r="K271" t="str">
        <f>IFERROR(IF(OR(HLOOKUP($A271,'Z-scores'!$C$2:$SK$20,5,FALSE)&gt;3,HLOOKUP($A271,'Z-scores'!$C$2:$SK$20,5,FALSE)&lt;-3),"",'Total-corrected counts'!K271),"")</f>
        <v/>
      </c>
      <c r="L271" t="str">
        <f>IFERROR(IF(OR(HLOOKUP($A271,'Z-scores'!$C$2:$SK$20,5,FALSE)&gt;3,HLOOKUP($A271,'Z-scores'!$C$2:$SK$20,5,FALSE)&lt;-3),"",'Total-corrected counts'!L271),"")</f>
        <v/>
      </c>
      <c r="M271" t="str">
        <f>IFERROR(IF(OR(HLOOKUP($A271,'Z-scores'!$C$2:$SK$20,5,FALSE)&gt;3,HLOOKUP($A271,'Z-scores'!$C$2:$SK$20,5,FALSE)&lt;-3),"",'Total-corrected counts'!M271),"")</f>
        <v/>
      </c>
      <c r="N271" t="str">
        <f>IFERROR(IF(OR(HLOOKUP($A271,'Z-scores'!$C$2:$SK$20,5,FALSE)&gt;3,HLOOKUP($A271,'Z-scores'!$C$2:$SK$20,5,FALSE)&lt;-3),"",'Total-corrected counts'!N271),"")</f>
        <v/>
      </c>
      <c r="O271" t="str">
        <f>IFERROR(IF(OR(HLOOKUP($A271,'Z-scores'!$C$2:$SK$20,5,FALSE)&gt;3,HLOOKUP($A271,'Z-scores'!$C$2:$SK$20,5,FALSE)&lt;-3),"",'Total-corrected counts'!O271),"")</f>
        <v/>
      </c>
      <c r="P271" t="str">
        <f>IFERROR(IF(OR(HLOOKUP($A271,'Z-scores'!$C$2:$SK$20,5,FALSE)&gt;3,HLOOKUP($A271,'Z-scores'!$C$2:$SK$20,5,FALSE)&lt;-3),"",'Total-corrected counts'!P271),"")</f>
        <v/>
      </c>
      <c r="Q271" t="str">
        <f>IFERROR(IF(OR(HLOOKUP($A271,'Z-scores'!$C$2:$SK$20,5,FALSE)&gt;3,HLOOKUP($A271,'Z-scores'!$C$2:$SK$20,5,FALSE)&lt;-3),"",'Total-corrected counts'!Q271),"")</f>
        <v/>
      </c>
      <c r="R271" t="str">
        <f>IFERROR(IF(OR(HLOOKUP($A271,'Z-scores'!$C$2:$SK$20,5,FALSE)&gt;3,HLOOKUP($A271,'Z-scores'!$C$2:$SK$20,5,FALSE)&lt;-3),"",'Total-corrected counts'!R271),"")</f>
        <v/>
      </c>
      <c r="S271" t="str">
        <f>IFERROR(IF(OR(HLOOKUP($A271,'Z-scores'!$C$2:$SK$20,5,FALSE)&gt;3,HLOOKUP($A271,'Z-scores'!$C$2:$SK$20,5,FALSE)&lt;-3),"",'Total-corrected counts'!S271),"")</f>
        <v/>
      </c>
      <c r="T271" t="str">
        <f>IFERROR(IF(OR(HLOOKUP($A271,'Z-scores'!$C$2:$SK$20,5,FALSE)&gt;3,HLOOKUP($A271,'Z-scores'!$C$2:$SK$20,5,FALSE)&lt;-3),"",'Total-corrected counts'!T271),"")</f>
        <v/>
      </c>
      <c r="U271">
        <f t="shared" si="16"/>
        <v>0</v>
      </c>
      <c r="V271">
        <f>SUMIFS(Tabel132[Cluster],Tabel132[ID],'Total-corrected counts Z&lt;3'!A271)</f>
        <v>0</v>
      </c>
      <c r="W271" t="str">
        <f t="shared" si="17"/>
        <v/>
      </c>
      <c r="X271" t="str">
        <f t="shared" si="18"/>
        <v/>
      </c>
      <c r="Y271" t="str">
        <f t="shared" si="19"/>
        <v/>
      </c>
    </row>
    <row r="272" spans="1:25" x14ac:dyDescent="0.25">
      <c r="A272">
        <v>278</v>
      </c>
      <c r="B272" t="s">
        <v>116</v>
      </c>
      <c r="C272">
        <v>50000</v>
      </c>
      <c r="D272">
        <v>477</v>
      </c>
      <c r="E272">
        <f>IFERROR(IF(OR(HLOOKUP($A272,'Z-scores'!$C$2:$SK$20,5,FALSE)&gt;3,HLOOKUP($A272,'Z-scores'!$C$2:$SK$20,5,FALSE)&lt;-3),"",'Total-corrected counts'!E272),"")</f>
        <v>3.9038986968013298</v>
      </c>
      <c r="F272">
        <f>IFERROR(IF(OR(HLOOKUP($A272,'Z-scores'!$C$2:$SK$20,5,FALSE)&gt;3,HLOOKUP($A272,'Z-scores'!$C$2:$SK$20,5,FALSE)&lt;-3),"",'Total-corrected counts'!F272),"")</f>
        <v>3.6168704815678896</v>
      </c>
      <c r="G272">
        <f>IFERROR(IF(OR(HLOOKUP($A272,'Z-scores'!$C$2:$SK$20,5,FALSE)&gt;3,HLOOKUP($A272,'Z-scores'!$C$2:$SK$20,5,FALSE)&lt;-3),"",'Total-corrected counts'!G272),"")</f>
        <v>3.5208281781301034</v>
      </c>
      <c r="H272">
        <f>IFERROR(IF(OR(HLOOKUP($A272,'Z-scores'!$C$2:$SK$20,5,FALSE)&gt;3,HLOOKUP($A272,'Z-scores'!$C$2:$SK$20,5,FALSE)&lt;-3),"",'Total-corrected counts'!H272),"")</f>
        <v>3.799850418586697</v>
      </c>
      <c r="I272">
        <f>IFERROR(IF(OR(HLOOKUP($A272,'Z-scores'!$C$2:$SK$20,5,FALSE)&gt;3,HLOOKUP($A272,'Z-scores'!$C$2:$SK$20,5,FALSE)&lt;-3),"",'Total-corrected counts'!I272),"")</f>
        <v>3.8209800504324347</v>
      </c>
      <c r="J272">
        <f>IFERROR(IF(OR(HLOOKUP($A272,'Z-scores'!$C$2:$SK$20,5,FALSE)&gt;3,HLOOKUP($A272,'Z-scores'!$C$2:$SK$20,5,FALSE)&lt;-3),"",'Total-corrected counts'!J272),"")</f>
        <v>8.2435048724681312</v>
      </c>
      <c r="K272">
        <f>IFERROR(IF(OR(HLOOKUP($A272,'Z-scores'!$C$2:$SK$20,5,FALSE)&gt;3,HLOOKUP($A272,'Z-scores'!$C$2:$SK$20,5,FALSE)&lt;-3),"",'Total-corrected counts'!K272),"")</f>
        <v>3.6125748099146415</v>
      </c>
      <c r="L272">
        <f>IFERROR(IF(OR(HLOOKUP($A272,'Z-scores'!$C$2:$SK$20,5,FALSE)&gt;3,HLOOKUP($A272,'Z-scores'!$C$2:$SK$20,5,FALSE)&lt;-3),"",'Total-corrected counts'!L272),"")</f>
        <v>2.5302579506402978</v>
      </c>
      <c r="M272">
        <f>IFERROR(IF(OR(HLOOKUP($A272,'Z-scores'!$C$2:$SK$20,5,FALSE)&gt;3,HLOOKUP($A272,'Z-scores'!$C$2:$SK$20,5,FALSE)&lt;-3),"",'Total-corrected counts'!M272),"")</f>
        <v>3.8617180979887524</v>
      </c>
      <c r="N272">
        <f>IFERROR(IF(OR(HLOOKUP($A272,'Z-scores'!$C$2:$SK$20,5,FALSE)&gt;3,HLOOKUP($A272,'Z-scores'!$C$2:$SK$20,5,FALSE)&lt;-3),"",'Total-corrected counts'!N272),"")</f>
        <v>3.0417917093928644</v>
      </c>
      <c r="O272">
        <f>IFERROR(IF(OR(HLOOKUP($A272,'Z-scores'!$C$2:$SK$20,5,FALSE)&gt;3,HLOOKUP($A272,'Z-scores'!$C$2:$SK$20,5,FALSE)&lt;-3),"",'Total-corrected counts'!O272),"")</f>
        <v>2.9620826889698231</v>
      </c>
      <c r="P272">
        <f>IFERROR(IF(OR(HLOOKUP($A272,'Z-scores'!$C$2:$SK$20,5,FALSE)&gt;3,HLOOKUP($A272,'Z-scores'!$C$2:$SK$20,5,FALSE)&lt;-3),"",'Total-corrected counts'!P272),"")</f>
        <v>2.7370605462675206</v>
      </c>
      <c r="Q272">
        <f>IFERROR(IF(OR(HLOOKUP($A272,'Z-scores'!$C$2:$SK$20,5,FALSE)&gt;3,HLOOKUP($A272,'Z-scores'!$C$2:$SK$20,5,FALSE)&lt;-3),"",'Total-corrected counts'!Q272),"")</f>
        <v>3.44813366039262</v>
      </c>
      <c r="R272">
        <f>IFERROR(IF(OR(HLOOKUP($A272,'Z-scores'!$C$2:$SK$20,5,FALSE)&gt;3,HLOOKUP($A272,'Z-scores'!$C$2:$SK$20,5,FALSE)&lt;-3),"",'Total-corrected counts'!R272),"")</f>
        <v>3.9492178853864042</v>
      </c>
      <c r="S272">
        <f>IFERROR(IF(OR(HLOOKUP($A272,'Z-scores'!$C$2:$SK$20,5,FALSE)&gt;3,HLOOKUP($A272,'Z-scores'!$C$2:$SK$20,5,FALSE)&lt;-3),"",'Total-corrected counts'!S272),"")</f>
        <v>2.6724115966810005</v>
      </c>
      <c r="T272">
        <f>IFERROR(IF(OR(HLOOKUP($A272,'Z-scores'!$C$2:$SK$20,5,FALSE)&gt;3,HLOOKUP($A272,'Z-scores'!$C$2:$SK$20,5,FALSE)&lt;-3),"",'Total-corrected counts'!T272),"")</f>
        <v>3.8361958043485531</v>
      </c>
      <c r="U272">
        <f t="shared" si="16"/>
        <v>1</v>
      </c>
      <c r="V272">
        <f>SUMIFS(Tabel132[Cluster],Tabel132[ID],'Total-corrected counts Z&lt;3'!A272)</f>
        <v>66</v>
      </c>
      <c r="W272">
        <f t="shared" si="17"/>
        <v>0.29274332633341749</v>
      </c>
      <c r="X272">
        <f t="shared" si="18"/>
        <v>3.9952275265923136</v>
      </c>
      <c r="Y272">
        <f t="shared" si="19"/>
        <v>3.2675170303409868</v>
      </c>
    </row>
    <row r="273" spans="1:25" x14ac:dyDescent="0.25">
      <c r="A273">
        <v>279</v>
      </c>
      <c r="B273" t="s">
        <v>117</v>
      </c>
      <c r="C273">
        <v>25800</v>
      </c>
      <c r="D273">
        <v>894</v>
      </c>
      <c r="E273">
        <f>IFERROR(IF(OR(HLOOKUP($A273,'Z-scores'!$C$2:$SK$20,5,FALSE)&gt;3,HLOOKUP($A273,'Z-scores'!$C$2:$SK$20,5,FALSE)&lt;-3),"",'Total-corrected counts'!E273),"")</f>
        <v>9.9083723269069272E-3</v>
      </c>
      <c r="F273">
        <f>IFERROR(IF(OR(HLOOKUP($A273,'Z-scores'!$C$2:$SK$20,5,FALSE)&gt;3,HLOOKUP($A273,'Z-scores'!$C$2:$SK$20,5,FALSE)&lt;-3),"",'Total-corrected counts'!F273),"")</f>
        <v>0.1652617060768618</v>
      </c>
      <c r="G273">
        <f>IFERROR(IF(OR(HLOOKUP($A273,'Z-scores'!$C$2:$SK$20,5,FALSE)&gt;3,HLOOKUP($A273,'Z-scores'!$C$2:$SK$20,5,FALSE)&lt;-3),"",'Total-corrected counts'!G273),"")</f>
        <v>0.17852086536997705</v>
      </c>
      <c r="H273">
        <f>IFERROR(IF(OR(HLOOKUP($A273,'Z-scores'!$C$2:$SK$20,5,FALSE)&gt;3,HLOOKUP($A273,'Z-scores'!$C$2:$SK$20,5,FALSE)&lt;-3),"",'Total-corrected counts'!H273),"")</f>
        <v>0</v>
      </c>
      <c r="I273">
        <f>IFERROR(IF(OR(HLOOKUP($A273,'Z-scores'!$C$2:$SK$20,5,FALSE)&gt;3,HLOOKUP($A273,'Z-scores'!$C$2:$SK$20,5,FALSE)&lt;-3),"",'Total-corrected counts'!I273),"")</f>
        <v>6.7528366134299286E-2</v>
      </c>
      <c r="J273">
        <f>IFERROR(IF(OR(HLOOKUP($A273,'Z-scores'!$C$2:$SK$20,5,FALSE)&gt;3,HLOOKUP($A273,'Z-scores'!$C$2:$SK$20,5,FALSE)&lt;-3),"",'Total-corrected counts'!J273),"")</f>
        <v>7.1838822418022918E-2</v>
      </c>
      <c r="K273">
        <f>IFERROR(IF(OR(HLOOKUP($A273,'Z-scores'!$C$2:$SK$20,5,FALSE)&gt;3,HLOOKUP($A273,'Z-scores'!$C$2:$SK$20,5,FALSE)&lt;-3),"",'Total-corrected counts'!K273),"")</f>
        <v>1.1729138993229355E-2</v>
      </c>
      <c r="L273">
        <f>IFERROR(IF(OR(HLOOKUP($A273,'Z-scores'!$C$2:$SK$20,5,FALSE)&gt;3,HLOOKUP($A273,'Z-scores'!$C$2:$SK$20,5,FALSE)&lt;-3),"",'Total-corrected counts'!L273),"")</f>
        <v>2.7134133518930806E-2</v>
      </c>
      <c r="M273">
        <f>IFERROR(IF(OR(HLOOKUP($A273,'Z-scores'!$C$2:$SK$20,5,FALSE)&gt;3,HLOOKUP($A273,'Z-scores'!$C$2:$SK$20,5,FALSE)&lt;-3),"",'Total-corrected counts'!M273),"")</f>
        <v>8.5247640132202041E-2</v>
      </c>
      <c r="N273">
        <f>IFERROR(IF(OR(HLOOKUP($A273,'Z-scores'!$C$2:$SK$20,5,FALSE)&gt;3,HLOOKUP($A273,'Z-scores'!$C$2:$SK$20,5,FALSE)&lt;-3),"",'Total-corrected counts'!N273),"")</f>
        <v>3.1358677416421288E-2</v>
      </c>
      <c r="O273">
        <f>IFERROR(IF(OR(HLOOKUP($A273,'Z-scores'!$C$2:$SK$20,5,FALSE)&gt;3,HLOOKUP($A273,'Z-scores'!$C$2:$SK$20,5,FALSE)&lt;-3),"",'Total-corrected counts'!O273),"")</f>
        <v>5.7473246203892089E-2</v>
      </c>
      <c r="P273">
        <f>IFERROR(IF(OR(HLOOKUP($A273,'Z-scores'!$C$2:$SK$20,5,FALSE)&gt;3,HLOOKUP($A273,'Z-scores'!$C$2:$SK$20,5,FALSE)&lt;-3),"",'Total-corrected counts'!P273),"")</f>
        <v>8.4600053248268817E-2</v>
      </c>
      <c r="Q273">
        <f>IFERROR(IF(OR(HLOOKUP($A273,'Z-scores'!$C$2:$SK$20,5,FALSE)&gt;3,HLOOKUP($A273,'Z-scores'!$C$2:$SK$20,5,FALSE)&lt;-3),"",'Total-corrected counts'!Q273),"")</f>
        <v>6.459039997853612E-2</v>
      </c>
      <c r="R273">
        <f>IFERROR(IF(OR(HLOOKUP($A273,'Z-scores'!$C$2:$SK$20,5,FALSE)&gt;3,HLOOKUP($A273,'Z-scores'!$C$2:$SK$20,5,FALSE)&lt;-3),"",'Total-corrected counts'!R273),"")</f>
        <v>5.6490762989922561E-2</v>
      </c>
      <c r="S273">
        <f>IFERROR(IF(OR(HLOOKUP($A273,'Z-scores'!$C$2:$SK$20,5,FALSE)&gt;3,HLOOKUP($A273,'Z-scores'!$C$2:$SK$20,5,FALSE)&lt;-3),"",'Total-corrected counts'!S273),"")</f>
        <v>0.14154722440047673</v>
      </c>
      <c r="T273">
        <f>IFERROR(IF(OR(HLOOKUP($A273,'Z-scores'!$C$2:$SK$20,5,FALSE)&gt;3,HLOOKUP($A273,'Z-scores'!$C$2:$SK$20,5,FALSE)&lt;-3),"",'Total-corrected counts'!T273),"")</f>
        <v>6.1433740639033764E-2</v>
      </c>
      <c r="U273">
        <f t="shared" si="16"/>
        <v>1</v>
      </c>
      <c r="V273">
        <f>SUMIFS(Tabel132[Cluster],Tabel132[ID],'Total-corrected counts Z&lt;3'!A273)</f>
        <v>33</v>
      </c>
      <c r="W273">
        <f t="shared" si="17"/>
        <v>0.65493092957583987</v>
      </c>
      <c r="X273">
        <f t="shared" si="18"/>
        <v>6.4852772238685144E-2</v>
      </c>
      <c r="Y273">
        <f t="shared" si="19"/>
        <v>7.7689237910021677E-2</v>
      </c>
    </row>
    <row r="274" spans="1:25" x14ac:dyDescent="0.25">
      <c r="A274">
        <v>280</v>
      </c>
      <c r="B274" t="s">
        <v>667</v>
      </c>
      <c r="C274">
        <v>87100</v>
      </c>
      <c r="D274">
        <v>987</v>
      </c>
      <c r="E274">
        <f>IFERROR(IF(OR(HLOOKUP($A274,'Z-scores'!$C$2:$SK$20,5,FALSE)&gt;3,HLOOKUP($A274,'Z-scores'!$C$2:$SK$20,5,FALSE)&lt;-3),"",'Total-corrected counts'!E274),"")</f>
        <v>1.4862558490360393E-2</v>
      </c>
      <c r="F274">
        <f>IFERROR(IF(OR(HLOOKUP($A274,'Z-scores'!$C$2:$SK$20,5,FALSE)&gt;3,HLOOKUP($A274,'Z-scores'!$C$2:$SK$20,5,FALSE)&lt;-3),"",'Total-corrected counts'!F274),"")</f>
        <v>0</v>
      </c>
      <c r="G274">
        <f>IFERROR(IF(OR(HLOOKUP($A274,'Z-scores'!$C$2:$SK$20,5,FALSE)&gt;3,HLOOKUP($A274,'Z-scores'!$C$2:$SK$20,5,FALSE)&lt;-3),"",'Total-corrected counts'!G274),"")</f>
        <v>0</v>
      </c>
      <c r="H274">
        <f>IFERROR(IF(OR(HLOOKUP($A274,'Z-scores'!$C$2:$SK$20,5,FALSE)&gt;3,HLOOKUP($A274,'Z-scores'!$C$2:$SK$20,5,FALSE)&lt;-3),"",'Total-corrected counts'!H274),"")</f>
        <v>0</v>
      </c>
      <c r="I274">
        <f>IFERROR(IF(OR(HLOOKUP($A274,'Z-scores'!$C$2:$SK$20,5,FALSE)&gt;3,HLOOKUP($A274,'Z-scores'!$C$2:$SK$20,5,FALSE)&lt;-3),"",'Total-corrected counts'!I274),"")</f>
        <v>0</v>
      </c>
      <c r="J274">
        <f>IFERROR(IF(OR(HLOOKUP($A274,'Z-scores'!$C$2:$SK$20,5,FALSE)&gt;3,HLOOKUP($A274,'Z-scores'!$C$2:$SK$20,5,FALSE)&lt;-3),"",'Total-corrected counts'!J274),"")</f>
        <v>0.2334761728585745</v>
      </c>
      <c r="K274">
        <f>IFERROR(IF(OR(HLOOKUP($A274,'Z-scores'!$C$2:$SK$20,5,FALSE)&gt;3,HLOOKUP($A274,'Z-scores'!$C$2:$SK$20,5,FALSE)&lt;-3),"",'Total-corrected counts'!K274),"")</f>
        <v>0</v>
      </c>
      <c r="L274">
        <f>IFERROR(IF(OR(HLOOKUP($A274,'Z-scores'!$C$2:$SK$20,5,FALSE)&gt;3,HLOOKUP($A274,'Z-scores'!$C$2:$SK$20,5,FALSE)&lt;-3),"",'Total-corrected counts'!L274),"")</f>
        <v>1.68231627817371</v>
      </c>
      <c r="M274">
        <f>IFERROR(IF(OR(HLOOKUP($A274,'Z-scores'!$C$2:$SK$20,5,FALSE)&gt;3,HLOOKUP($A274,'Z-scores'!$C$2:$SK$20,5,FALSE)&lt;-3),"",'Total-corrected counts'!M274),"")</f>
        <v>0</v>
      </c>
      <c r="N274">
        <f>IFERROR(IF(OR(HLOOKUP($A274,'Z-scores'!$C$2:$SK$20,5,FALSE)&gt;3,HLOOKUP($A274,'Z-scores'!$C$2:$SK$20,5,FALSE)&lt;-3),"",'Total-corrected counts'!N274),"")</f>
        <v>0</v>
      </c>
      <c r="O274">
        <f>IFERROR(IF(OR(HLOOKUP($A274,'Z-scores'!$C$2:$SK$20,5,FALSE)&gt;3,HLOOKUP($A274,'Z-scores'!$C$2:$SK$20,5,FALSE)&lt;-3),"",'Total-corrected counts'!O274),"")</f>
        <v>0</v>
      </c>
      <c r="P274">
        <f>IFERROR(IF(OR(HLOOKUP($A274,'Z-scores'!$C$2:$SK$20,5,FALSE)&gt;3,HLOOKUP($A274,'Z-scores'!$C$2:$SK$20,5,FALSE)&lt;-3),"",'Total-corrected counts'!P274),"")</f>
        <v>0</v>
      </c>
      <c r="Q274">
        <f>IFERROR(IF(OR(HLOOKUP($A274,'Z-scores'!$C$2:$SK$20,5,FALSE)&gt;3,HLOOKUP($A274,'Z-scores'!$C$2:$SK$20,5,FALSE)&lt;-3),"",'Total-corrected counts'!Q274),"")</f>
        <v>0</v>
      </c>
      <c r="R274">
        <f>IFERROR(IF(OR(HLOOKUP($A274,'Z-scores'!$C$2:$SK$20,5,FALSE)&gt;3,HLOOKUP($A274,'Z-scores'!$C$2:$SK$20,5,FALSE)&lt;-3),"",'Total-corrected counts'!R274),"")</f>
        <v>0</v>
      </c>
      <c r="S274">
        <f>IFERROR(IF(OR(HLOOKUP($A274,'Z-scores'!$C$2:$SK$20,5,FALSE)&gt;3,HLOOKUP($A274,'Z-scores'!$C$2:$SK$20,5,FALSE)&lt;-3),"",'Total-corrected counts'!S274),"")</f>
        <v>0</v>
      </c>
      <c r="T274">
        <f>IFERROR(IF(OR(HLOOKUP($A274,'Z-scores'!$C$2:$SK$20,5,FALSE)&gt;3,HLOOKUP($A274,'Z-scores'!$C$2:$SK$20,5,FALSE)&lt;-3),"",'Total-corrected counts'!T274),"")</f>
        <v>0</v>
      </c>
      <c r="U274">
        <f t="shared" si="16"/>
        <v>1</v>
      </c>
      <c r="V274">
        <f>SUMIFS(Tabel132[Cluster],Tabel132[ID],'Total-corrected counts Z&lt;3'!A274)</f>
        <v>94</v>
      </c>
      <c r="W274">
        <f t="shared" si="17"/>
        <v>0.39236039360037755</v>
      </c>
      <c r="X274">
        <f t="shared" si="18"/>
        <v>0.19306550095226449</v>
      </c>
      <c r="Y274">
        <f t="shared" si="19"/>
        <v>0</v>
      </c>
    </row>
    <row r="275" spans="1:25" x14ac:dyDescent="0.25">
      <c r="A275">
        <v>281</v>
      </c>
      <c r="B275" t="s">
        <v>118</v>
      </c>
      <c r="C275">
        <v>14900</v>
      </c>
      <c r="D275">
        <v>394</v>
      </c>
      <c r="E275">
        <f>IFERROR(IF(OR(HLOOKUP($A275,'Z-scores'!$C$2:$SK$20,5,FALSE)&gt;3,HLOOKUP($A275,'Z-scores'!$C$2:$SK$20,5,FALSE)&lt;-3),"",'Total-corrected counts'!E275),"")</f>
        <v>4.1813331219547241</v>
      </c>
      <c r="F275">
        <f>IFERROR(IF(OR(HLOOKUP($A275,'Z-scores'!$C$2:$SK$20,5,FALSE)&gt;3,HLOOKUP($A275,'Z-scores'!$C$2:$SK$20,5,FALSE)&lt;-3),"",'Total-corrected counts'!F275),"")</f>
        <v>3.5413222730756102</v>
      </c>
      <c r="G275">
        <f>IFERROR(IF(OR(HLOOKUP($A275,'Z-scores'!$C$2:$SK$20,5,FALSE)&gt;3,HLOOKUP($A275,'Z-scores'!$C$2:$SK$20,5,FALSE)&lt;-3),"",'Total-corrected counts'!G275),"")</f>
        <v>0.78350824245712147</v>
      </c>
      <c r="H275">
        <f>IFERROR(IF(OR(HLOOKUP($A275,'Z-scores'!$C$2:$SK$20,5,FALSE)&gt;3,HLOOKUP($A275,'Z-scores'!$C$2:$SK$20,5,FALSE)&lt;-3),"",'Total-corrected counts'!H275),"")</f>
        <v>2.1834061135371181</v>
      </c>
      <c r="I275">
        <f>IFERROR(IF(OR(HLOOKUP($A275,'Z-scores'!$C$2:$SK$20,5,FALSE)&gt;3,HLOOKUP($A275,'Z-scores'!$C$2:$SK$20,5,FALSE)&lt;-3),"",'Total-corrected counts'!I275),"")</f>
        <v>1.7332280641136819</v>
      </c>
      <c r="J275">
        <f>IFERROR(IF(OR(HLOOKUP($A275,'Z-scores'!$C$2:$SK$20,5,FALSE)&gt;3,HLOOKUP($A275,'Z-scores'!$C$2:$SK$20,5,FALSE)&lt;-3),"",'Total-corrected counts'!J275),"")</f>
        <v>2.9573648562086103</v>
      </c>
      <c r="K275">
        <f>IFERROR(IF(OR(HLOOKUP($A275,'Z-scores'!$C$2:$SK$20,5,FALSE)&gt;3,HLOOKUP($A275,'Z-scores'!$C$2:$SK$20,5,FALSE)&lt;-3),"",'Total-corrected counts'!K275),"")</f>
        <v>5.4247267843685769</v>
      </c>
      <c r="L275">
        <f>IFERROR(IF(OR(HLOOKUP($A275,'Z-scores'!$C$2:$SK$20,5,FALSE)&gt;3,HLOOKUP($A275,'Z-scores'!$C$2:$SK$20,5,FALSE)&lt;-3),"",'Total-corrected counts'!L275),"")</f>
        <v>0.94969467316257827</v>
      </c>
      <c r="M275">
        <f>IFERROR(IF(OR(HLOOKUP($A275,'Z-scores'!$C$2:$SK$20,5,FALSE)&gt;3,HLOOKUP($A275,'Z-scores'!$C$2:$SK$20,5,FALSE)&lt;-3),"",'Total-corrected counts'!M275),"")</f>
        <v>18.575460784806825</v>
      </c>
      <c r="N275">
        <f>IFERROR(IF(OR(HLOOKUP($A275,'Z-scores'!$C$2:$SK$20,5,FALSE)&gt;3,HLOOKUP($A275,'Z-scores'!$C$2:$SK$20,5,FALSE)&lt;-3),"",'Total-corrected counts'!N275),"")</f>
        <v>2.2499851046282271</v>
      </c>
      <c r="O275">
        <f>IFERROR(IF(OR(HLOOKUP($A275,'Z-scores'!$C$2:$SK$20,5,FALSE)&gt;3,HLOOKUP($A275,'Z-scores'!$C$2:$SK$20,5,FALSE)&lt;-3),"",'Total-corrected counts'!O275),"")</f>
        <v>1.2025171513429729</v>
      </c>
      <c r="P275">
        <f>IFERROR(IF(OR(HLOOKUP($A275,'Z-scores'!$C$2:$SK$20,5,FALSE)&gt;3,HLOOKUP($A275,'Z-scores'!$C$2:$SK$20,5,FALSE)&lt;-3),"",'Total-corrected counts'!P275),"")</f>
        <v>0.35332963415453444</v>
      </c>
      <c r="Q275">
        <f>IFERROR(IF(OR(HLOOKUP($A275,'Z-scores'!$C$2:$SK$20,5,FALSE)&gt;3,HLOOKUP($A275,'Z-scores'!$C$2:$SK$20,5,FALSE)&lt;-3),"",'Total-corrected counts'!Q275),"")</f>
        <v>0.66080947670348489</v>
      </c>
      <c r="R275">
        <f>IFERROR(IF(OR(HLOOKUP($A275,'Z-scores'!$C$2:$SK$20,5,FALSE)&gt;3,HLOOKUP($A275,'Z-scores'!$C$2:$SK$20,5,FALSE)&lt;-3),"",'Total-corrected counts'!R275),"")</f>
        <v>0.44679058001120575</v>
      </c>
      <c r="S275">
        <f>IFERROR(IF(OR(HLOOKUP($A275,'Z-scores'!$C$2:$SK$20,5,FALSE)&gt;3,HLOOKUP($A275,'Z-scores'!$C$2:$SK$20,5,FALSE)&lt;-3),"",'Total-corrected counts'!S275),"")</f>
        <v>4.9428290760646476</v>
      </c>
      <c r="T275">
        <f>IFERROR(IF(OR(HLOOKUP($A275,'Z-scores'!$C$2:$SK$20,5,FALSE)&gt;3,HLOOKUP($A275,'Z-scores'!$C$2:$SK$20,5,FALSE)&lt;-3),"",'Total-corrected counts'!T275),"")</f>
        <v>7.1740957124027211</v>
      </c>
      <c r="U275">
        <f t="shared" si="16"/>
        <v>1</v>
      </c>
      <c r="V275">
        <f>SUMIFS(Tabel132[Cluster],Tabel132[ID],'Total-corrected counts Z&lt;3'!A275)</f>
        <v>18</v>
      </c>
      <c r="W275">
        <f t="shared" si="17"/>
        <v>0.45626109927635894</v>
      </c>
      <c r="X275">
        <f t="shared" si="18"/>
        <v>4.2580030018313071</v>
      </c>
      <c r="Y275">
        <f t="shared" si="19"/>
        <v>2.4633952717799277</v>
      </c>
    </row>
    <row r="276" spans="1:25" x14ac:dyDescent="0.25">
      <c r="A276">
        <v>283</v>
      </c>
      <c r="B276" t="s">
        <v>668</v>
      </c>
      <c r="C276">
        <v>87300</v>
      </c>
      <c r="D276">
        <v>987</v>
      </c>
      <c r="E276" t="str">
        <f>IFERROR(IF(OR(HLOOKUP($A276,'Z-scores'!$C$2:$SK$20,5,FALSE)&gt;3,HLOOKUP($A276,'Z-scores'!$C$2:$SK$20,5,FALSE)&lt;-3),"",'Total-corrected counts'!E276),"")</f>
        <v/>
      </c>
      <c r="F276" t="str">
        <f>IFERROR(IF(OR(HLOOKUP($A276,'Z-scores'!$C$2:$SK$20,5,FALSE)&gt;3,HLOOKUP($A276,'Z-scores'!$C$2:$SK$20,5,FALSE)&lt;-3),"",'Total-corrected counts'!F276),"")</f>
        <v/>
      </c>
      <c r="G276" t="str">
        <f>IFERROR(IF(OR(HLOOKUP($A276,'Z-scores'!$C$2:$SK$20,5,FALSE)&gt;3,HLOOKUP($A276,'Z-scores'!$C$2:$SK$20,5,FALSE)&lt;-3),"",'Total-corrected counts'!G276),"")</f>
        <v/>
      </c>
      <c r="H276" t="str">
        <f>IFERROR(IF(OR(HLOOKUP($A276,'Z-scores'!$C$2:$SK$20,5,FALSE)&gt;3,HLOOKUP($A276,'Z-scores'!$C$2:$SK$20,5,FALSE)&lt;-3),"",'Total-corrected counts'!H276),"")</f>
        <v/>
      </c>
      <c r="I276" t="str">
        <f>IFERROR(IF(OR(HLOOKUP($A276,'Z-scores'!$C$2:$SK$20,5,FALSE)&gt;3,HLOOKUP($A276,'Z-scores'!$C$2:$SK$20,5,FALSE)&lt;-3),"",'Total-corrected counts'!I276),"")</f>
        <v/>
      </c>
      <c r="J276" t="str">
        <f>IFERROR(IF(OR(HLOOKUP($A276,'Z-scores'!$C$2:$SK$20,5,FALSE)&gt;3,HLOOKUP($A276,'Z-scores'!$C$2:$SK$20,5,FALSE)&lt;-3),"",'Total-corrected counts'!J276),"")</f>
        <v/>
      </c>
      <c r="K276" t="str">
        <f>IFERROR(IF(OR(HLOOKUP($A276,'Z-scores'!$C$2:$SK$20,5,FALSE)&gt;3,HLOOKUP($A276,'Z-scores'!$C$2:$SK$20,5,FALSE)&lt;-3),"",'Total-corrected counts'!K276),"")</f>
        <v/>
      </c>
      <c r="L276" t="str">
        <f>IFERROR(IF(OR(HLOOKUP($A276,'Z-scores'!$C$2:$SK$20,5,FALSE)&gt;3,HLOOKUP($A276,'Z-scores'!$C$2:$SK$20,5,FALSE)&lt;-3),"",'Total-corrected counts'!L276),"")</f>
        <v/>
      </c>
      <c r="M276" t="str">
        <f>IFERROR(IF(OR(HLOOKUP($A276,'Z-scores'!$C$2:$SK$20,5,FALSE)&gt;3,HLOOKUP($A276,'Z-scores'!$C$2:$SK$20,5,FALSE)&lt;-3),"",'Total-corrected counts'!M276),"")</f>
        <v/>
      </c>
      <c r="N276" t="str">
        <f>IFERROR(IF(OR(HLOOKUP($A276,'Z-scores'!$C$2:$SK$20,5,FALSE)&gt;3,HLOOKUP($A276,'Z-scores'!$C$2:$SK$20,5,FALSE)&lt;-3),"",'Total-corrected counts'!N276),"")</f>
        <v/>
      </c>
      <c r="O276" t="str">
        <f>IFERROR(IF(OR(HLOOKUP($A276,'Z-scores'!$C$2:$SK$20,5,FALSE)&gt;3,HLOOKUP($A276,'Z-scores'!$C$2:$SK$20,5,FALSE)&lt;-3),"",'Total-corrected counts'!O276),"")</f>
        <v/>
      </c>
      <c r="P276" t="str">
        <f>IFERROR(IF(OR(HLOOKUP($A276,'Z-scores'!$C$2:$SK$20,5,FALSE)&gt;3,HLOOKUP($A276,'Z-scores'!$C$2:$SK$20,5,FALSE)&lt;-3),"",'Total-corrected counts'!P276),"")</f>
        <v/>
      </c>
      <c r="Q276" t="str">
        <f>IFERROR(IF(OR(HLOOKUP($A276,'Z-scores'!$C$2:$SK$20,5,FALSE)&gt;3,HLOOKUP($A276,'Z-scores'!$C$2:$SK$20,5,FALSE)&lt;-3),"",'Total-corrected counts'!Q276),"")</f>
        <v/>
      </c>
      <c r="R276" t="str">
        <f>IFERROR(IF(OR(HLOOKUP($A276,'Z-scores'!$C$2:$SK$20,5,FALSE)&gt;3,HLOOKUP($A276,'Z-scores'!$C$2:$SK$20,5,FALSE)&lt;-3),"",'Total-corrected counts'!R276),"")</f>
        <v/>
      </c>
      <c r="S276" t="str">
        <f>IFERROR(IF(OR(HLOOKUP($A276,'Z-scores'!$C$2:$SK$20,5,FALSE)&gt;3,HLOOKUP($A276,'Z-scores'!$C$2:$SK$20,5,FALSE)&lt;-3),"",'Total-corrected counts'!S276),"")</f>
        <v/>
      </c>
      <c r="T276" t="str">
        <f>IFERROR(IF(OR(HLOOKUP($A276,'Z-scores'!$C$2:$SK$20,5,FALSE)&gt;3,HLOOKUP($A276,'Z-scores'!$C$2:$SK$20,5,FALSE)&lt;-3),"",'Total-corrected counts'!T276),"")</f>
        <v/>
      </c>
      <c r="U276">
        <f t="shared" si="16"/>
        <v>0</v>
      </c>
      <c r="V276">
        <f>SUMIFS(Tabel132[Cluster],Tabel132[ID],'Total-corrected counts Z&lt;3'!A276)</f>
        <v>94</v>
      </c>
      <c r="W276" t="str">
        <f t="shared" si="17"/>
        <v/>
      </c>
      <c r="X276" t="str">
        <f t="shared" si="18"/>
        <v/>
      </c>
      <c r="Y276" t="str">
        <f t="shared" si="19"/>
        <v/>
      </c>
    </row>
    <row r="277" spans="1:25" x14ac:dyDescent="0.25">
      <c r="A277">
        <v>284</v>
      </c>
      <c r="B277" t="s">
        <v>669</v>
      </c>
      <c r="C277">
        <v>33900</v>
      </c>
      <c r="D277">
        <v>961</v>
      </c>
      <c r="E277" t="str">
        <f>IFERROR(IF(OR(HLOOKUP($A277,'Z-scores'!$C$2:$SK$20,5,FALSE)&gt;3,HLOOKUP($A277,'Z-scores'!$C$2:$SK$20,5,FALSE)&lt;-3),"",'Total-corrected counts'!E277),"")</f>
        <v/>
      </c>
      <c r="F277" t="str">
        <f>IFERROR(IF(OR(HLOOKUP($A277,'Z-scores'!$C$2:$SK$20,5,FALSE)&gt;3,HLOOKUP($A277,'Z-scores'!$C$2:$SK$20,5,FALSE)&lt;-3),"",'Total-corrected counts'!F277),"")</f>
        <v/>
      </c>
      <c r="G277" t="str">
        <f>IFERROR(IF(OR(HLOOKUP($A277,'Z-scores'!$C$2:$SK$20,5,FALSE)&gt;3,HLOOKUP($A277,'Z-scores'!$C$2:$SK$20,5,FALSE)&lt;-3),"",'Total-corrected counts'!G277),"")</f>
        <v/>
      </c>
      <c r="H277" t="str">
        <f>IFERROR(IF(OR(HLOOKUP($A277,'Z-scores'!$C$2:$SK$20,5,FALSE)&gt;3,HLOOKUP($A277,'Z-scores'!$C$2:$SK$20,5,FALSE)&lt;-3),"",'Total-corrected counts'!H277),"")</f>
        <v/>
      </c>
      <c r="I277" t="str">
        <f>IFERROR(IF(OR(HLOOKUP($A277,'Z-scores'!$C$2:$SK$20,5,FALSE)&gt;3,HLOOKUP($A277,'Z-scores'!$C$2:$SK$20,5,FALSE)&lt;-3),"",'Total-corrected counts'!I277),"")</f>
        <v/>
      </c>
      <c r="J277" t="str">
        <f>IFERROR(IF(OR(HLOOKUP($A277,'Z-scores'!$C$2:$SK$20,5,FALSE)&gt;3,HLOOKUP($A277,'Z-scores'!$C$2:$SK$20,5,FALSE)&lt;-3),"",'Total-corrected counts'!J277),"")</f>
        <v/>
      </c>
      <c r="K277" t="str">
        <f>IFERROR(IF(OR(HLOOKUP($A277,'Z-scores'!$C$2:$SK$20,5,FALSE)&gt;3,HLOOKUP($A277,'Z-scores'!$C$2:$SK$20,5,FALSE)&lt;-3),"",'Total-corrected counts'!K277),"")</f>
        <v/>
      </c>
      <c r="L277" t="str">
        <f>IFERROR(IF(OR(HLOOKUP($A277,'Z-scores'!$C$2:$SK$20,5,FALSE)&gt;3,HLOOKUP($A277,'Z-scores'!$C$2:$SK$20,5,FALSE)&lt;-3),"",'Total-corrected counts'!L277),"")</f>
        <v/>
      </c>
      <c r="M277" t="str">
        <f>IFERROR(IF(OR(HLOOKUP($A277,'Z-scores'!$C$2:$SK$20,5,FALSE)&gt;3,HLOOKUP($A277,'Z-scores'!$C$2:$SK$20,5,FALSE)&lt;-3),"",'Total-corrected counts'!M277),"")</f>
        <v/>
      </c>
      <c r="N277" t="str">
        <f>IFERROR(IF(OR(HLOOKUP($A277,'Z-scores'!$C$2:$SK$20,5,FALSE)&gt;3,HLOOKUP($A277,'Z-scores'!$C$2:$SK$20,5,FALSE)&lt;-3),"",'Total-corrected counts'!N277),"")</f>
        <v/>
      </c>
      <c r="O277" t="str">
        <f>IFERROR(IF(OR(HLOOKUP($A277,'Z-scores'!$C$2:$SK$20,5,FALSE)&gt;3,HLOOKUP($A277,'Z-scores'!$C$2:$SK$20,5,FALSE)&lt;-3),"",'Total-corrected counts'!O277),"")</f>
        <v/>
      </c>
      <c r="P277" t="str">
        <f>IFERROR(IF(OR(HLOOKUP($A277,'Z-scores'!$C$2:$SK$20,5,FALSE)&gt;3,HLOOKUP($A277,'Z-scores'!$C$2:$SK$20,5,FALSE)&lt;-3),"",'Total-corrected counts'!P277),"")</f>
        <v/>
      </c>
      <c r="Q277" t="str">
        <f>IFERROR(IF(OR(HLOOKUP($A277,'Z-scores'!$C$2:$SK$20,5,FALSE)&gt;3,HLOOKUP($A277,'Z-scores'!$C$2:$SK$20,5,FALSE)&lt;-3),"",'Total-corrected counts'!Q277),"")</f>
        <v/>
      </c>
      <c r="R277" t="str">
        <f>IFERROR(IF(OR(HLOOKUP($A277,'Z-scores'!$C$2:$SK$20,5,FALSE)&gt;3,HLOOKUP($A277,'Z-scores'!$C$2:$SK$20,5,FALSE)&lt;-3),"",'Total-corrected counts'!R277),"")</f>
        <v/>
      </c>
      <c r="S277" t="str">
        <f>IFERROR(IF(OR(HLOOKUP($A277,'Z-scores'!$C$2:$SK$20,5,FALSE)&gt;3,HLOOKUP($A277,'Z-scores'!$C$2:$SK$20,5,FALSE)&lt;-3),"",'Total-corrected counts'!S277),"")</f>
        <v/>
      </c>
      <c r="T277" t="str">
        <f>IFERROR(IF(OR(HLOOKUP($A277,'Z-scores'!$C$2:$SK$20,5,FALSE)&gt;3,HLOOKUP($A277,'Z-scores'!$C$2:$SK$20,5,FALSE)&lt;-3),"",'Total-corrected counts'!T277),"")</f>
        <v/>
      </c>
      <c r="U277">
        <f t="shared" si="16"/>
        <v>0</v>
      </c>
      <c r="V277">
        <f>SUMIFS(Tabel132[Cluster],Tabel132[ID],'Total-corrected counts Z&lt;3'!A277)</f>
        <v>43</v>
      </c>
      <c r="W277" t="str">
        <f t="shared" si="17"/>
        <v/>
      </c>
      <c r="X277" t="str">
        <f t="shared" si="18"/>
        <v/>
      </c>
      <c r="Y277" t="str">
        <f t="shared" si="19"/>
        <v/>
      </c>
    </row>
    <row r="278" spans="1:25" x14ac:dyDescent="0.25">
      <c r="A278">
        <v>285</v>
      </c>
      <c r="B278" t="s">
        <v>670</v>
      </c>
      <c r="C278">
        <v>104000</v>
      </c>
      <c r="D278">
        <v>871</v>
      </c>
      <c r="E278" t="str">
        <f>IFERROR(IF(OR(HLOOKUP($A278,'Z-scores'!$C$2:$SK$20,5,FALSE)&gt;3,HLOOKUP($A278,'Z-scores'!$C$2:$SK$20,5,FALSE)&lt;-3),"",'Total-corrected counts'!E278),"")</f>
        <v/>
      </c>
      <c r="F278" t="str">
        <f>IFERROR(IF(OR(HLOOKUP($A278,'Z-scores'!$C$2:$SK$20,5,FALSE)&gt;3,HLOOKUP($A278,'Z-scores'!$C$2:$SK$20,5,FALSE)&lt;-3),"",'Total-corrected counts'!F278),"")</f>
        <v/>
      </c>
      <c r="G278" t="str">
        <f>IFERROR(IF(OR(HLOOKUP($A278,'Z-scores'!$C$2:$SK$20,5,FALSE)&gt;3,HLOOKUP($A278,'Z-scores'!$C$2:$SK$20,5,FALSE)&lt;-3),"",'Total-corrected counts'!G278),"")</f>
        <v/>
      </c>
      <c r="H278" t="str">
        <f>IFERROR(IF(OR(HLOOKUP($A278,'Z-scores'!$C$2:$SK$20,5,FALSE)&gt;3,HLOOKUP($A278,'Z-scores'!$C$2:$SK$20,5,FALSE)&lt;-3),"",'Total-corrected counts'!H278),"")</f>
        <v/>
      </c>
      <c r="I278" t="str">
        <f>IFERROR(IF(OR(HLOOKUP($A278,'Z-scores'!$C$2:$SK$20,5,FALSE)&gt;3,HLOOKUP($A278,'Z-scores'!$C$2:$SK$20,5,FALSE)&lt;-3),"",'Total-corrected counts'!I278),"")</f>
        <v/>
      </c>
      <c r="J278" t="str">
        <f>IFERROR(IF(OR(HLOOKUP($A278,'Z-scores'!$C$2:$SK$20,5,FALSE)&gt;3,HLOOKUP($A278,'Z-scores'!$C$2:$SK$20,5,FALSE)&lt;-3),"",'Total-corrected counts'!J278),"")</f>
        <v/>
      </c>
      <c r="K278" t="str">
        <f>IFERROR(IF(OR(HLOOKUP($A278,'Z-scores'!$C$2:$SK$20,5,FALSE)&gt;3,HLOOKUP($A278,'Z-scores'!$C$2:$SK$20,5,FALSE)&lt;-3),"",'Total-corrected counts'!K278),"")</f>
        <v/>
      </c>
      <c r="L278" t="str">
        <f>IFERROR(IF(OR(HLOOKUP($A278,'Z-scores'!$C$2:$SK$20,5,FALSE)&gt;3,HLOOKUP($A278,'Z-scores'!$C$2:$SK$20,5,FALSE)&lt;-3),"",'Total-corrected counts'!L278),"")</f>
        <v/>
      </c>
      <c r="M278" t="str">
        <f>IFERROR(IF(OR(HLOOKUP($A278,'Z-scores'!$C$2:$SK$20,5,FALSE)&gt;3,HLOOKUP($A278,'Z-scores'!$C$2:$SK$20,5,FALSE)&lt;-3),"",'Total-corrected counts'!M278),"")</f>
        <v/>
      </c>
      <c r="N278" t="str">
        <f>IFERROR(IF(OR(HLOOKUP($A278,'Z-scores'!$C$2:$SK$20,5,FALSE)&gt;3,HLOOKUP($A278,'Z-scores'!$C$2:$SK$20,5,FALSE)&lt;-3),"",'Total-corrected counts'!N278),"")</f>
        <v/>
      </c>
      <c r="O278" t="str">
        <f>IFERROR(IF(OR(HLOOKUP($A278,'Z-scores'!$C$2:$SK$20,5,FALSE)&gt;3,HLOOKUP($A278,'Z-scores'!$C$2:$SK$20,5,FALSE)&lt;-3),"",'Total-corrected counts'!O278),"")</f>
        <v/>
      </c>
      <c r="P278" t="str">
        <f>IFERROR(IF(OR(HLOOKUP($A278,'Z-scores'!$C$2:$SK$20,5,FALSE)&gt;3,HLOOKUP($A278,'Z-scores'!$C$2:$SK$20,5,FALSE)&lt;-3),"",'Total-corrected counts'!P278),"")</f>
        <v/>
      </c>
      <c r="Q278" t="str">
        <f>IFERROR(IF(OR(HLOOKUP($A278,'Z-scores'!$C$2:$SK$20,5,FALSE)&gt;3,HLOOKUP($A278,'Z-scores'!$C$2:$SK$20,5,FALSE)&lt;-3),"",'Total-corrected counts'!Q278),"")</f>
        <v/>
      </c>
      <c r="R278" t="str">
        <f>IFERROR(IF(OR(HLOOKUP($A278,'Z-scores'!$C$2:$SK$20,5,FALSE)&gt;3,HLOOKUP($A278,'Z-scores'!$C$2:$SK$20,5,FALSE)&lt;-3),"",'Total-corrected counts'!R278),"")</f>
        <v/>
      </c>
      <c r="S278" t="str">
        <f>IFERROR(IF(OR(HLOOKUP($A278,'Z-scores'!$C$2:$SK$20,5,FALSE)&gt;3,HLOOKUP($A278,'Z-scores'!$C$2:$SK$20,5,FALSE)&lt;-3),"",'Total-corrected counts'!S278),"")</f>
        <v/>
      </c>
      <c r="T278" t="str">
        <f>IFERROR(IF(OR(HLOOKUP($A278,'Z-scores'!$C$2:$SK$20,5,FALSE)&gt;3,HLOOKUP($A278,'Z-scores'!$C$2:$SK$20,5,FALSE)&lt;-3),"",'Total-corrected counts'!T278),"")</f>
        <v/>
      </c>
      <c r="U278">
        <f t="shared" si="16"/>
        <v>0</v>
      </c>
      <c r="V278">
        <f>SUMIFS(Tabel132[Cluster],Tabel132[ID],'Total-corrected counts Z&lt;3'!A278)</f>
        <v>0</v>
      </c>
      <c r="W278" t="str">
        <f t="shared" si="17"/>
        <v/>
      </c>
      <c r="X278" t="str">
        <f t="shared" si="18"/>
        <v/>
      </c>
      <c r="Y278" t="str">
        <f t="shared" si="19"/>
        <v/>
      </c>
    </row>
    <row r="279" spans="1:25" x14ac:dyDescent="0.25">
      <c r="A279">
        <v>286</v>
      </c>
      <c r="B279" t="s">
        <v>671</v>
      </c>
      <c r="C279">
        <v>73700</v>
      </c>
      <c r="D279">
        <v>141</v>
      </c>
      <c r="E279">
        <f>IFERROR(IF(OR(HLOOKUP($A279,'Z-scores'!$C$2:$SK$20,5,FALSE)&gt;3,HLOOKUP($A279,'Z-scores'!$C$2:$SK$20,5,FALSE)&lt;-3),"",'Total-corrected counts'!E279),"")</f>
        <v>4.4587675471081174E-2</v>
      </c>
      <c r="F279">
        <f>IFERROR(IF(OR(HLOOKUP($A279,'Z-scores'!$C$2:$SK$20,5,FALSE)&gt;3,HLOOKUP($A279,'Z-scores'!$C$2:$SK$20,5,FALSE)&lt;-3),"",'Total-corrected counts'!F279),"")</f>
        <v>0</v>
      </c>
      <c r="G279">
        <f>IFERROR(IF(OR(HLOOKUP($A279,'Z-scores'!$C$2:$SK$20,5,FALSE)&gt;3,HLOOKUP($A279,'Z-scores'!$C$2:$SK$20,5,FALSE)&lt;-3),"",'Total-corrected counts'!G279),"")</f>
        <v>9.917825853887615E-3</v>
      </c>
      <c r="H279">
        <f>IFERROR(IF(OR(HLOOKUP($A279,'Z-scores'!$C$2:$SK$20,5,FALSE)&gt;3,HLOOKUP($A279,'Z-scores'!$C$2:$SK$20,5,FALSE)&lt;-3),"",'Total-corrected counts'!H279),"")</f>
        <v>0</v>
      </c>
      <c r="I279">
        <f>IFERROR(IF(OR(HLOOKUP($A279,'Z-scores'!$C$2:$SK$20,5,FALSE)&gt;3,HLOOKUP($A279,'Z-scores'!$C$2:$SK$20,5,FALSE)&lt;-3),"",'Total-corrected counts'!I279),"")</f>
        <v>0.32638710298244655</v>
      </c>
      <c r="J279">
        <f>IFERROR(IF(OR(HLOOKUP($A279,'Z-scores'!$C$2:$SK$20,5,FALSE)&gt;3,HLOOKUP($A279,'Z-scores'!$C$2:$SK$20,5,FALSE)&lt;-3),"",'Total-corrected counts'!J279),"")</f>
        <v>0</v>
      </c>
      <c r="K279">
        <f>IFERROR(IF(OR(HLOOKUP($A279,'Z-scores'!$C$2:$SK$20,5,FALSE)&gt;3,HLOOKUP($A279,'Z-scores'!$C$2:$SK$20,5,FALSE)&lt;-3),"",'Total-corrected counts'!K279),"")</f>
        <v>0</v>
      </c>
      <c r="L279">
        <f>IFERROR(IF(OR(HLOOKUP($A279,'Z-scores'!$C$2:$SK$20,5,FALSE)&gt;3,HLOOKUP($A279,'Z-scores'!$C$2:$SK$20,5,FALSE)&lt;-3),"",'Total-corrected counts'!L279),"")</f>
        <v>1.3567066759465403E-2</v>
      </c>
      <c r="M279">
        <f>IFERROR(IF(OR(HLOOKUP($A279,'Z-scores'!$C$2:$SK$20,5,FALSE)&gt;3,HLOOKUP($A279,'Z-scores'!$C$2:$SK$20,5,FALSE)&lt;-3),"",'Total-corrected counts'!M279),"")</f>
        <v>0</v>
      </c>
      <c r="N279">
        <f>IFERROR(IF(OR(HLOOKUP($A279,'Z-scores'!$C$2:$SK$20,5,FALSE)&gt;3,HLOOKUP($A279,'Z-scores'!$C$2:$SK$20,5,FALSE)&lt;-3),"",'Total-corrected counts'!N279),"")</f>
        <v>0</v>
      </c>
      <c r="O279">
        <f>IFERROR(IF(OR(HLOOKUP($A279,'Z-scores'!$C$2:$SK$20,5,FALSE)&gt;3,HLOOKUP($A279,'Z-scores'!$C$2:$SK$20,5,FALSE)&lt;-3),"",'Total-corrected counts'!O279),"")</f>
        <v>0</v>
      </c>
      <c r="P279">
        <f>IFERROR(IF(OR(HLOOKUP($A279,'Z-scores'!$C$2:$SK$20,5,FALSE)&gt;3,HLOOKUP($A279,'Z-scores'!$C$2:$SK$20,5,FALSE)&lt;-3),"",'Total-corrected counts'!P279),"")</f>
        <v>0</v>
      </c>
      <c r="Q279">
        <f>IFERROR(IF(OR(HLOOKUP($A279,'Z-scores'!$C$2:$SK$20,5,FALSE)&gt;3,HLOOKUP($A279,'Z-scores'!$C$2:$SK$20,5,FALSE)&lt;-3),"",'Total-corrected counts'!Q279),"")</f>
        <v>0</v>
      </c>
      <c r="R279">
        <f>IFERROR(IF(OR(HLOOKUP($A279,'Z-scores'!$C$2:$SK$20,5,FALSE)&gt;3,HLOOKUP($A279,'Z-scores'!$C$2:$SK$20,5,FALSE)&lt;-3),"",'Total-corrected counts'!R279),"")</f>
        <v>0</v>
      </c>
      <c r="S279">
        <f>IFERROR(IF(OR(HLOOKUP($A279,'Z-scores'!$C$2:$SK$20,5,FALSE)&gt;3,HLOOKUP($A279,'Z-scores'!$C$2:$SK$20,5,FALSE)&lt;-3),"",'Total-corrected counts'!S279),"")</f>
        <v>1.1323777952038139E-2</v>
      </c>
      <c r="T279">
        <f>IFERROR(IF(OR(HLOOKUP($A279,'Z-scores'!$C$2:$SK$20,5,FALSE)&gt;3,HLOOKUP($A279,'Z-scores'!$C$2:$SK$20,5,FALSE)&lt;-3),"",'Total-corrected counts'!T279),"")</f>
        <v>0</v>
      </c>
      <c r="U279">
        <f t="shared" si="16"/>
        <v>1</v>
      </c>
      <c r="V279">
        <f>SUMIFS(Tabel132[Cluster],Tabel132[ID],'Total-corrected counts Z&lt;3'!A279)</f>
        <v>83</v>
      </c>
      <c r="W279">
        <f t="shared" si="17"/>
        <v>0.3881299760506165</v>
      </c>
      <c r="X279">
        <f t="shared" si="18"/>
        <v>3.9445967106688073E-2</v>
      </c>
      <c r="Y279">
        <f t="shared" si="19"/>
        <v>1.88729632533969E-3</v>
      </c>
    </row>
    <row r="280" spans="1:25" x14ac:dyDescent="0.25">
      <c r="A280">
        <v>287</v>
      </c>
      <c r="B280" t="s">
        <v>119</v>
      </c>
      <c r="C280">
        <v>54600</v>
      </c>
      <c r="D280">
        <v>809</v>
      </c>
      <c r="E280" t="str">
        <f>IFERROR(IF(OR(HLOOKUP($A280,'Z-scores'!$C$2:$SK$20,5,FALSE)&gt;3,HLOOKUP($A280,'Z-scores'!$C$2:$SK$20,5,FALSE)&lt;-3),"",'Total-corrected counts'!E280),"")</f>
        <v/>
      </c>
      <c r="F280" t="str">
        <f>IFERROR(IF(OR(HLOOKUP($A280,'Z-scores'!$C$2:$SK$20,5,FALSE)&gt;3,HLOOKUP($A280,'Z-scores'!$C$2:$SK$20,5,FALSE)&lt;-3),"",'Total-corrected counts'!F280),"")</f>
        <v/>
      </c>
      <c r="G280" t="str">
        <f>IFERROR(IF(OR(HLOOKUP($A280,'Z-scores'!$C$2:$SK$20,5,FALSE)&gt;3,HLOOKUP($A280,'Z-scores'!$C$2:$SK$20,5,FALSE)&lt;-3),"",'Total-corrected counts'!G280),"")</f>
        <v/>
      </c>
      <c r="H280" t="str">
        <f>IFERROR(IF(OR(HLOOKUP($A280,'Z-scores'!$C$2:$SK$20,5,FALSE)&gt;3,HLOOKUP($A280,'Z-scores'!$C$2:$SK$20,5,FALSE)&lt;-3),"",'Total-corrected counts'!H280),"")</f>
        <v/>
      </c>
      <c r="I280" t="str">
        <f>IFERROR(IF(OR(HLOOKUP($A280,'Z-scores'!$C$2:$SK$20,5,FALSE)&gt;3,HLOOKUP($A280,'Z-scores'!$C$2:$SK$20,5,FALSE)&lt;-3),"",'Total-corrected counts'!I280),"")</f>
        <v/>
      </c>
      <c r="J280" t="str">
        <f>IFERROR(IF(OR(HLOOKUP($A280,'Z-scores'!$C$2:$SK$20,5,FALSE)&gt;3,HLOOKUP($A280,'Z-scores'!$C$2:$SK$20,5,FALSE)&lt;-3),"",'Total-corrected counts'!J280),"")</f>
        <v/>
      </c>
      <c r="K280" t="str">
        <f>IFERROR(IF(OR(HLOOKUP($A280,'Z-scores'!$C$2:$SK$20,5,FALSE)&gt;3,HLOOKUP($A280,'Z-scores'!$C$2:$SK$20,5,FALSE)&lt;-3),"",'Total-corrected counts'!K280),"")</f>
        <v/>
      </c>
      <c r="L280" t="str">
        <f>IFERROR(IF(OR(HLOOKUP($A280,'Z-scores'!$C$2:$SK$20,5,FALSE)&gt;3,HLOOKUP($A280,'Z-scores'!$C$2:$SK$20,5,FALSE)&lt;-3),"",'Total-corrected counts'!L280),"")</f>
        <v/>
      </c>
      <c r="M280" t="str">
        <f>IFERROR(IF(OR(HLOOKUP($A280,'Z-scores'!$C$2:$SK$20,5,FALSE)&gt;3,HLOOKUP($A280,'Z-scores'!$C$2:$SK$20,5,FALSE)&lt;-3),"",'Total-corrected counts'!M280),"")</f>
        <v/>
      </c>
      <c r="N280" t="str">
        <f>IFERROR(IF(OR(HLOOKUP($A280,'Z-scores'!$C$2:$SK$20,5,FALSE)&gt;3,HLOOKUP($A280,'Z-scores'!$C$2:$SK$20,5,FALSE)&lt;-3),"",'Total-corrected counts'!N280),"")</f>
        <v/>
      </c>
      <c r="O280" t="str">
        <f>IFERROR(IF(OR(HLOOKUP($A280,'Z-scores'!$C$2:$SK$20,5,FALSE)&gt;3,HLOOKUP($A280,'Z-scores'!$C$2:$SK$20,5,FALSE)&lt;-3),"",'Total-corrected counts'!O280),"")</f>
        <v/>
      </c>
      <c r="P280" t="str">
        <f>IFERROR(IF(OR(HLOOKUP($A280,'Z-scores'!$C$2:$SK$20,5,FALSE)&gt;3,HLOOKUP($A280,'Z-scores'!$C$2:$SK$20,5,FALSE)&lt;-3),"",'Total-corrected counts'!P280),"")</f>
        <v/>
      </c>
      <c r="Q280" t="str">
        <f>IFERROR(IF(OR(HLOOKUP($A280,'Z-scores'!$C$2:$SK$20,5,FALSE)&gt;3,HLOOKUP($A280,'Z-scores'!$C$2:$SK$20,5,FALSE)&lt;-3),"",'Total-corrected counts'!Q280),"")</f>
        <v/>
      </c>
      <c r="R280" t="str">
        <f>IFERROR(IF(OR(HLOOKUP($A280,'Z-scores'!$C$2:$SK$20,5,FALSE)&gt;3,HLOOKUP($A280,'Z-scores'!$C$2:$SK$20,5,FALSE)&lt;-3),"",'Total-corrected counts'!R280),"")</f>
        <v/>
      </c>
      <c r="S280" t="str">
        <f>IFERROR(IF(OR(HLOOKUP($A280,'Z-scores'!$C$2:$SK$20,5,FALSE)&gt;3,HLOOKUP($A280,'Z-scores'!$C$2:$SK$20,5,FALSE)&lt;-3),"",'Total-corrected counts'!S280),"")</f>
        <v/>
      </c>
      <c r="T280" t="str">
        <f>IFERROR(IF(OR(HLOOKUP($A280,'Z-scores'!$C$2:$SK$20,5,FALSE)&gt;3,HLOOKUP($A280,'Z-scores'!$C$2:$SK$20,5,FALSE)&lt;-3),"",'Total-corrected counts'!T280),"")</f>
        <v/>
      </c>
      <c r="U280">
        <f t="shared" si="16"/>
        <v>0</v>
      </c>
      <c r="V280">
        <f>SUMIFS(Tabel132[Cluster],Tabel132[ID],'Total-corrected counts Z&lt;3'!A280)</f>
        <v>75</v>
      </c>
      <c r="W280" t="str">
        <f t="shared" si="17"/>
        <v/>
      </c>
      <c r="X280" t="str">
        <f t="shared" si="18"/>
        <v/>
      </c>
      <c r="Y280" t="str">
        <f t="shared" si="19"/>
        <v/>
      </c>
    </row>
    <row r="281" spans="1:25" x14ac:dyDescent="0.25">
      <c r="A281">
        <v>288</v>
      </c>
      <c r="B281" t="s">
        <v>120</v>
      </c>
      <c r="C281">
        <v>22900</v>
      </c>
      <c r="D281">
        <v>746</v>
      </c>
      <c r="E281">
        <f>IFERROR(IF(OR(HLOOKUP($A281,'Z-scores'!$C$2:$SK$20,5,FALSE)&gt;3,HLOOKUP($A281,'Z-scores'!$C$2:$SK$20,5,FALSE)&lt;-3),"",'Total-corrected counts'!E281),"")</f>
        <v>10.745629788530564</v>
      </c>
      <c r="F281">
        <f>IFERROR(IF(OR(HLOOKUP($A281,'Z-scores'!$C$2:$SK$20,5,FALSE)&gt;3,HLOOKUP($A281,'Z-scores'!$C$2:$SK$20,5,FALSE)&lt;-3),"",'Total-corrected counts'!F281),"")</f>
        <v>7.1062533613050576</v>
      </c>
      <c r="G281">
        <f>IFERROR(IF(OR(HLOOKUP($A281,'Z-scores'!$C$2:$SK$20,5,FALSE)&gt;3,HLOOKUP($A281,'Z-scores'!$C$2:$SK$20,5,FALSE)&lt;-3),"",'Total-corrected counts'!G281),"")</f>
        <v>5.2167763991448846</v>
      </c>
      <c r="H281">
        <f>IFERROR(IF(OR(HLOOKUP($A281,'Z-scores'!$C$2:$SK$20,5,FALSE)&gt;3,HLOOKUP($A281,'Z-scores'!$C$2:$SK$20,5,FALSE)&lt;-3),"",'Total-corrected counts'!H281),"")</f>
        <v>3.190668049892639</v>
      </c>
      <c r="I281">
        <f>IFERROR(IF(OR(HLOOKUP($A281,'Z-scores'!$C$2:$SK$20,5,FALSE)&gt;3,HLOOKUP($A281,'Z-scores'!$C$2:$SK$20,5,FALSE)&lt;-3),"",'Total-corrected counts'!I281),"")</f>
        <v>7.7545073777553686</v>
      </c>
      <c r="J281">
        <f>IFERROR(IF(OR(HLOOKUP($A281,'Z-scores'!$C$2:$SK$20,5,FALSE)&gt;3,HLOOKUP($A281,'Z-scores'!$C$2:$SK$20,5,FALSE)&lt;-3),"",'Total-corrected counts'!J281),"")</f>
        <v>5.1304892343538038</v>
      </c>
      <c r="K281">
        <f>IFERROR(IF(OR(HLOOKUP($A281,'Z-scores'!$C$2:$SK$20,5,FALSE)&gt;3,HLOOKUP($A281,'Z-scores'!$C$2:$SK$20,5,FALSE)&lt;-3),"",'Total-corrected counts'!K281),"")</f>
        <v>26.830405447012151</v>
      </c>
      <c r="L281">
        <f>IFERROR(IF(OR(HLOOKUP($A281,'Z-scores'!$C$2:$SK$20,5,FALSE)&gt;3,HLOOKUP($A281,'Z-scores'!$C$2:$SK$20,5,FALSE)&lt;-3),"",'Total-corrected counts'!L281),"")</f>
        <v>6.0237776412026385</v>
      </c>
      <c r="M281">
        <f>IFERROR(IF(OR(HLOOKUP($A281,'Z-scores'!$C$2:$SK$20,5,FALSE)&gt;3,HLOOKUP($A281,'Z-scores'!$C$2:$SK$20,5,FALSE)&lt;-3),"",'Total-corrected counts'!M281),"")</f>
        <v>15.165555179518742</v>
      </c>
      <c r="N281">
        <f>IFERROR(IF(OR(HLOOKUP($A281,'Z-scores'!$C$2:$SK$20,5,FALSE)&gt;3,HLOOKUP($A281,'Z-scores'!$C$2:$SK$20,5,FALSE)&lt;-3),"",'Total-corrected counts'!N281),"")</f>
        <v>3.002593362622338</v>
      </c>
      <c r="O281">
        <f>IFERROR(IF(OR(HLOOKUP($A281,'Z-scores'!$C$2:$SK$20,5,FALSE)&gt;3,HLOOKUP($A281,'Z-scores'!$C$2:$SK$20,5,FALSE)&lt;-3),"",'Total-corrected counts'!O281),"")</f>
        <v>8.0064652980960442</v>
      </c>
      <c r="P281">
        <f>IFERROR(IF(OR(HLOOKUP($A281,'Z-scores'!$C$2:$SK$20,5,FALSE)&gt;3,HLOOKUP($A281,'Z-scores'!$C$2:$SK$20,5,FALSE)&lt;-3),"",'Total-corrected counts'!P281),"")</f>
        <v>8.116628638113319</v>
      </c>
      <c r="Q281">
        <f>IFERROR(IF(OR(HLOOKUP($A281,'Z-scores'!$C$2:$SK$20,5,FALSE)&gt;3,HLOOKUP($A281,'Z-scores'!$C$2:$SK$20,5,FALSE)&lt;-3),"",'Total-corrected counts'!Q281),"")</f>
        <v>7.199345351453756</v>
      </c>
      <c r="R281">
        <f>IFERROR(IF(OR(HLOOKUP($A281,'Z-scores'!$C$2:$SK$20,5,FALSE)&gt;3,HLOOKUP($A281,'Z-scores'!$C$2:$SK$20,5,FALSE)&lt;-3),"",'Total-corrected counts'!R281),"")</f>
        <v>9.3055693216126993</v>
      </c>
      <c r="S281">
        <f>IFERROR(IF(OR(HLOOKUP($A281,'Z-scores'!$C$2:$SK$20,5,FALSE)&gt;3,HLOOKUP($A281,'Z-scores'!$C$2:$SK$20,5,FALSE)&lt;-3),"",'Total-corrected counts'!S281),"")</f>
        <v>7.1509657767120842</v>
      </c>
      <c r="T281">
        <f>IFERROR(IF(OR(HLOOKUP($A281,'Z-scores'!$C$2:$SK$20,5,FALSE)&gt;3,HLOOKUP($A281,'Z-scores'!$C$2:$SK$20,5,FALSE)&lt;-3),"",'Total-corrected counts'!T281),"")</f>
        <v>5.5085587439666952</v>
      </c>
      <c r="U281">
        <f t="shared" si="16"/>
        <v>1</v>
      </c>
      <c r="V281">
        <f>SUMIFS(Tabel132[Cluster],Tabel132[ID],'Total-corrected counts Z&lt;3'!A281)</f>
        <v>29</v>
      </c>
      <c r="W281">
        <f t="shared" si="17"/>
        <v>0.63467930430438635</v>
      </c>
      <c r="X281">
        <f t="shared" si="18"/>
        <v>9.0166655841338201</v>
      </c>
      <c r="Y281">
        <f t="shared" si="19"/>
        <v>7.5479221883257672</v>
      </c>
    </row>
    <row r="282" spans="1:25" x14ac:dyDescent="0.25">
      <c r="A282">
        <v>289</v>
      </c>
      <c r="B282" t="s">
        <v>121</v>
      </c>
      <c r="C282">
        <v>28400</v>
      </c>
      <c r="D282">
        <v>541</v>
      </c>
      <c r="E282">
        <f>IFERROR(IF(OR(HLOOKUP($A282,'Z-scores'!$C$2:$SK$20,5,FALSE)&gt;3,HLOOKUP($A282,'Z-scores'!$C$2:$SK$20,5,FALSE)&lt;-3),"",'Total-corrected counts'!E282),"")</f>
        <v>7.5947673885741604</v>
      </c>
      <c r="F282">
        <f>IFERROR(IF(OR(HLOOKUP($A282,'Z-scores'!$C$2:$SK$20,5,FALSE)&gt;3,HLOOKUP($A282,'Z-scores'!$C$2:$SK$20,5,FALSE)&lt;-3),"",'Total-corrected counts'!F282),"")</f>
        <v>6.7898952382436359</v>
      </c>
      <c r="G282">
        <f>IFERROR(IF(OR(HLOOKUP($A282,'Z-scores'!$C$2:$SK$20,5,FALSE)&gt;3,HLOOKUP($A282,'Z-scores'!$C$2:$SK$20,5,FALSE)&lt;-3),"",'Total-corrected counts'!G282),"")</f>
        <v>8.6780976221516628</v>
      </c>
      <c r="H282">
        <f>IFERROR(IF(OR(HLOOKUP($A282,'Z-scores'!$C$2:$SK$20,5,FALSE)&gt;3,HLOOKUP($A282,'Z-scores'!$C$2:$SK$20,5,FALSE)&lt;-3),"",'Total-corrected counts'!H282),"")</f>
        <v>14.952109821708605</v>
      </c>
      <c r="I282">
        <f>IFERROR(IF(OR(HLOOKUP($A282,'Z-scores'!$C$2:$SK$20,5,FALSE)&gt;3,HLOOKUP($A282,'Z-scores'!$C$2:$SK$20,5,FALSE)&lt;-3),"",'Total-corrected counts'!I282),"")</f>
        <v>7.4337476386174464</v>
      </c>
      <c r="J282">
        <f>IFERROR(IF(OR(HLOOKUP($A282,'Z-scores'!$C$2:$SK$20,5,FALSE)&gt;3,HLOOKUP($A282,'Z-scores'!$C$2:$SK$20,5,FALSE)&lt;-3),"",'Total-corrected counts'!J282),"")</f>
        <v>29.417997780180386</v>
      </c>
      <c r="K282">
        <f>IFERROR(IF(OR(HLOOKUP($A282,'Z-scores'!$C$2:$SK$20,5,FALSE)&gt;3,HLOOKUP($A282,'Z-scores'!$C$2:$SK$20,5,FALSE)&lt;-3),"",'Total-corrected counts'!K282),"")</f>
        <v>12.092742302019465</v>
      </c>
      <c r="L282">
        <f>IFERROR(IF(OR(HLOOKUP($A282,'Z-scores'!$C$2:$SK$20,5,FALSE)&gt;3,HLOOKUP($A282,'Z-scores'!$C$2:$SK$20,5,FALSE)&lt;-3),"",'Total-corrected counts'!L282),"")</f>
        <v>13.275374824136897</v>
      </c>
      <c r="M282">
        <f>IFERROR(IF(OR(HLOOKUP($A282,'Z-scores'!$C$2:$SK$20,5,FALSE)&gt;3,HLOOKUP($A282,'Z-scores'!$C$2:$SK$20,5,FALSE)&lt;-3),"",'Total-corrected counts'!M282),"")</f>
        <v>18.183321640198695</v>
      </c>
      <c r="N282">
        <f>IFERROR(IF(OR(HLOOKUP($A282,'Z-scores'!$C$2:$SK$20,5,FALSE)&gt;3,HLOOKUP($A282,'Z-scores'!$C$2:$SK$20,5,FALSE)&lt;-3),"",'Total-corrected counts'!N282),"")</f>
        <v>18.415383312793399</v>
      </c>
      <c r="O282">
        <f>IFERROR(IF(OR(HLOOKUP($A282,'Z-scores'!$C$2:$SK$20,5,FALSE)&gt;3,HLOOKUP($A282,'Z-scores'!$C$2:$SK$20,5,FALSE)&lt;-3),"",'Total-corrected counts'!O282),"")</f>
        <v>9.0807729002149493</v>
      </c>
      <c r="P282">
        <f>IFERROR(IF(OR(HLOOKUP($A282,'Z-scores'!$C$2:$SK$20,5,FALSE)&gt;3,HLOOKUP($A282,'Z-scores'!$C$2:$SK$20,5,FALSE)&lt;-3),"",'Total-corrected counts'!P282),"")</f>
        <v>5.8174977792486029</v>
      </c>
      <c r="Q282">
        <f>IFERROR(IF(OR(HLOOKUP($A282,'Z-scores'!$C$2:$SK$20,5,FALSE)&gt;3,HLOOKUP($A282,'Z-scores'!$C$2:$SK$20,5,FALSE)&lt;-3),"",'Total-corrected counts'!Q282),"")</f>
        <v>7.9694616588901486</v>
      </c>
      <c r="R282">
        <f>IFERROR(IF(OR(HLOOKUP($A282,'Z-scores'!$C$2:$SK$20,5,FALSE)&gt;3,HLOOKUP($A282,'Z-scores'!$C$2:$SK$20,5,FALSE)&lt;-3),"",'Total-corrected counts'!R282),"")</f>
        <v>9.4544995149497666</v>
      </c>
      <c r="S282">
        <f>IFERROR(IF(OR(HLOOKUP($A282,'Z-scores'!$C$2:$SK$20,5,FALSE)&gt;3,HLOOKUP($A282,'Z-scores'!$C$2:$SK$20,5,FALSE)&lt;-3),"",'Total-corrected counts'!S282),"")</f>
        <v>9.3987357001916543</v>
      </c>
      <c r="T282">
        <f>IFERROR(IF(OR(HLOOKUP($A282,'Z-scores'!$C$2:$SK$20,5,FALSE)&gt;3,HLOOKUP($A282,'Z-scores'!$C$2:$SK$20,5,FALSE)&lt;-3),"",'Total-corrected counts'!T282),"")</f>
        <v>17.95230420896209</v>
      </c>
      <c r="U282">
        <f t="shared" si="16"/>
        <v>1</v>
      </c>
      <c r="V282">
        <f>SUMIFS(Tabel132[Cluster],Tabel132[ID],'Total-corrected counts Z&lt;3'!A282)</f>
        <v>36</v>
      </c>
      <c r="W282">
        <f t="shared" si="17"/>
        <v>0.2588638202644587</v>
      </c>
      <c r="X282">
        <f t="shared" si="18"/>
        <v>13.683343756862437</v>
      </c>
      <c r="Y282">
        <f t="shared" si="19"/>
        <v>9.9455452937428674</v>
      </c>
    </row>
    <row r="283" spans="1:25" x14ac:dyDescent="0.25">
      <c r="A283">
        <v>290</v>
      </c>
      <c r="B283" t="s">
        <v>672</v>
      </c>
      <c r="C283">
        <v>77200</v>
      </c>
      <c r="D283">
        <v>1097</v>
      </c>
      <c r="E283" t="str">
        <f>IFERROR(IF(OR(HLOOKUP($A283,'Z-scores'!$C$2:$SK$20,5,FALSE)&gt;3,HLOOKUP($A283,'Z-scores'!$C$2:$SK$20,5,FALSE)&lt;-3),"",'Total-corrected counts'!E283),"")</f>
        <v/>
      </c>
      <c r="F283" t="str">
        <f>IFERROR(IF(OR(HLOOKUP($A283,'Z-scores'!$C$2:$SK$20,5,FALSE)&gt;3,HLOOKUP($A283,'Z-scores'!$C$2:$SK$20,5,FALSE)&lt;-3),"",'Total-corrected counts'!F283),"")</f>
        <v/>
      </c>
      <c r="G283" t="str">
        <f>IFERROR(IF(OR(HLOOKUP($A283,'Z-scores'!$C$2:$SK$20,5,FALSE)&gt;3,HLOOKUP($A283,'Z-scores'!$C$2:$SK$20,5,FALSE)&lt;-3),"",'Total-corrected counts'!G283),"")</f>
        <v/>
      </c>
      <c r="H283" t="str">
        <f>IFERROR(IF(OR(HLOOKUP($A283,'Z-scores'!$C$2:$SK$20,5,FALSE)&gt;3,HLOOKUP($A283,'Z-scores'!$C$2:$SK$20,5,FALSE)&lt;-3),"",'Total-corrected counts'!H283),"")</f>
        <v/>
      </c>
      <c r="I283" t="str">
        <f>IFERROR(IF(OR(HLOOKUP($A283,'Z-scores'!$C$2:$SK$20,5,FALSE)&gt;3,HLOOKUP($A283,'Z-scores'!$C$2:$SK$20,5,FALSE)&lt;-3),"",'Total-corrected counts'!I283),"")</f>
        <v/>
      </c>
      <c r="J283" t="str">
        <f>IFERROR(IF(OR(HLOOKUP($A283,'Z-scores'!$C$2:$SK$20,5,FALSE)&gt;3,HLOOKUP($A283,'Z-scores'!$C$2:$SK$20,5,FALSE)&lt;-3),"",'Total-corrected counts'!J283),"")</f>
        <v/>
      </c>
      <c r="K283" t="str">
        <f>IFERROR(IF(OR(HLOOKUP($A283,'Z-scores'!$C$2:$SK$20,5,FALSE)&gt;3,HLOOKUP($A283,'Z-scores'!$C$2:$SK$20,5,FALSE)&lt;-3),"",'Total-corrected counts'!K283),"")</f>
        <v/>
      </c>
      <c r="L283" t="str">
        <f>IFERROR(IF(OR(HLOOKUP($A283,'Z-scores'!$C$2:$SK$20,5,FALSE)&gt;3,HLOOKUP($A283,'Z-scores'!$C$2:$SK$20,5,FALSE)&lt;-3),"",'Total-corrected counts'!L283),"")</f>
        <v/>
      </c>
      <c r="M283" t="str">
        <f>IFERROR(IF(OR(HLOOKUP($A283,'Z-scores'!$C$2:$SK$20,5,FALSE)&gt;3,HLOOKUP($A283,'Z-scores'!$C$2:$SK$20,5,FALSE)&lt;-3),"",'Total-corrected counts'!M283),"")</f>
        <v/>
      </c>
      <c r="N283" t="str">
        <f>IFERROR(IF(OR(HLOOKUP($A283,'Z-scores'!$C$2:$SK$20,5,FALSE)&gt;3,HLOOKUP($A283,'Z-scores'!$C$2:$SK$20,5,FALSE)&lt;-3),"",'Total-corrected counts'!N283),"")</f>
        <v/>
      </c>
      <c r="O283" t="str">
        <f>IFERROR(IF(OR(HLOOKUP($A283,'Z-scores'!$C$2:$SK$20,5,FALSE)&gt;3,HLOOKUP($A283,'Z-scores'!$C$2:$SK$20,5,FALSE)&lt;-3),"",'Total-corrected counts'!O283),"")</f>
        <v/>
      </c>
      <c r="P283" t="str">
        <f>IFERROR(IF(OR(HLOOKUP($A283,'Z-scores'!$C$2:$SK$20,5,FALSE)&gt;3,HLOOKUP($A283,'Z-scores'!$C$2:$SK$20,5,FALSE)&lt;-3),"",'Total-corrected counts'!P283),"")</f>
        <v/>
      </c>
      <c r="Q283" t="str">
        <f>IFERROR(IF(OR(HLOOKUP($A283,'Z-scores'!$C$2:$SK$20,5,FALSE)&gt;3,HLOOKUP($A283,'Z-scores'!$C$2:$SK$20,5,FALSE)&lt;-3),"",'Total-corrected counts'!Q283),"")</f>
        <v/>
      </c>
      <c r="R283" t="str">
        <f>IFERROR(IF(OR(HLOOKUP($A283,'Z-scores'!$C$2:$SK$20,5,FALSE)&gt;3,HLOOKUP($A283,'Z-scores'!$C$2:$SK$20,5,FALSE)&lt;-3),"",'Total-corrected counts'!R283),"")</f>
        <v/>
      </c>
      <c r="S283" t="str">
        <f>IFERROR(IF(OR(HLOOKUP($A283,'Z-scores'!$C$2:$SK$20,5,FALSE)&gt;3,HLOOKUP($A283,'Z-scores'!$C$2:$SK$20,5,FALSE)&lt;-3),"",'Total-corrected counts'!S283),"")</f>
        <v/>
      </c>
      <c r="T283" t="str">
        <f>IFERROR(IF(OR(HLOOKUP($A283,'Z-scores'!$C$2:$SK$20,5,FALSE)&gt;3,HLOOKUP($A283,'Z-scores'!$C$2:$SK$20,5,FALSE)&lt;-3),"",'Total-corrected counts'!T283),"")</f>
        <v/>
      </c>
      <c r="U283">
        <f t="shared" si="16"/>
        <v>0</v>
      </c>
      <c r="V283">
        <f>SUMIFS(Tabel132[Cluster],Tabel132[ID],'Total-corrected counts Z&lt;3'!A283)</f>
        <v>85</v>
      </c>
      <c r="W283" t="str">
        <f t="shared" si="17"/>
        <v/>
      </c>
      <c r="X283" t="str">
        <f t="shared" si="18"/>
        <v/>
      </c>
      <c r="Y283" t="str">
        <f t="shared" si="19"/>
        <v/>
      </c>
    </row>
    <row r="284" spans="1:25" x14ac:dyDescent="0.25">
      <c r="A284">
        <v>291</v>
      </c>
      <c r="B284" t="s">
        <v>673</v>
      </c>
      <c r="C284">
        <v>34000</v>
      </c>
      <c r="D284">
        <v>961</v>
      </c>
      <c r="E284" t="str">
        <f>IFERROR(IF(OR(HLOOKUP($A284,'Z-scores'!$C$2:$SK$20,5,FALSE)&gt;3,HLOOKUP($A284,'Z-scores'!$C$2:$SK$20,5,FALSE)&lt;-3),"",'Total-corrected counts'!E284),"")</f>
        <v/>
      </c>
      <c r="F284" t="str">
        <f>IFERROR(IF(OR(HLOOKUP($A284,'Z-scores'!$C$2:$SK$20,5,FALSE)&gt;3,HLOOKUP($A284,'Z-scores'!$C$2:$SK$20,5,FALSE)&lt;-3),"",'Total-corrected counts'!F284),"")</f>
        <v/>
      </c>
      <c r="G284" t="str">
        <f>IFERROR(IF(OR(HLOOKUP($A284,'Z-scores'!$C$2:$SK$20,5,FALSE)&gt;3,HLOOKUP($A284,'Z-scores'!$C$2:$SK$20,5,FALSE)&lt;-3),"",'Total-corrected counts'!G284),"")</f>
        <v/>
      </c>
      <c r="H284" t="str">
        <f>IFERROR(IF(OR(HLOOKUP($A284,'Z-scores'!$C$2:$SK$20,5,FALSE)&gt;3,HLOOKUP($A284,'Z-scores'!$C$2:$SK$20,5,FALSE)&lt;-3),"",'Total-corrected counts'!H284),"")</f>
        <v/>
      </c>
      <c r="I284" t="str">
        <f>IFERROR(IF(OR(HLOOKUP($A284,'Z-scores'!$C$2:$SK$20,5,FALSE)&gt;3,HLOOKUP($A284,'Z-scores'!$C$2:$SK$20,5,FALSE)&lt;-3),"",'Total-corrected counts'!I284),"")</f>
        <v/>
      </c>
      <c r="J284" t="str">
        <f>IFERROR(IF(OR(HLOOKUP($A284,'Z-scores'!$C$2:$SK$20,5,FALSE)&gt;3,HLOOKUP($A284,'Z-scores'!$C$2:$SK$20,5,FALSE)&lt;-3),"",'Total-corrected counts'!J284),"")</f>
        <v/>
      </c>
      <c r="K284" t="str">
        <f>IFERROR(IF(OR(HLOOKUP($A284,'Z-scores'!$C$2:$SK$20,5,FALSE)&gt;3,HLOOKUP($A284,'Z-scores'!$C$2:$SK$20,5,FALSE)&lt;-3),"",'Total-corrected counts'!K284),"")</f>
        <v/>
      </c>
      <c r="L284" t="str">
        <f>IFERROR(IF(OR(HLOOKUP($A284,'Z-scores'!$C$2:$SK$20,5,FALSE)&gt;3,HLOOKUP($A284,'Z-scores'!$C$2:$SK$20,5,FALSE)&lt;-3),"",'Total-corrected counts'!L284),"")</f>
        <v/>
      </c>
      <c r="M284" t="str">
        <f>IFERROR(IF(OR(HLOOKUP($A284,'Z-scores'!$C$2:$SK$20,5,FALSE)&gt;3,HLOOKUP($A284,'Z-scores'!$C$2:$SK$20,5,FALSE)&lt;-3),"",'Total-corrected counts'!M284),"")</f>
        <v/>
      </c>
      <c r="N284" t="str">
        <f>IFERROR(IF(OR(HLOOKUP($A284,'Z-scores'!$C$2:$SK$20,5,FALSE)&gt;3,HLOOKUP($A284,'Z-scores'!$C$2:$SK$20,5,FALSE)&lt;-3),"",'Total-corrected counts'!N284),"")</f>
        <v/>
      </c>
      <c r="O284" t="str">
        <f>IFERROR(IF(OR(HLOOKUP($A284,'Z-scores'!$C$2:$SK$20,5,FALSE)&gt;3,HLOOKUP($A284,'Z-scores'!$C$2:$SK$20,5,FALSE)&lt;-3),"",'Total-corrected counts'!O284),"")</f>
        <v/>
      </c>
      <c r="P284" t="str">
        <f>IFERROR(IF(OR(HLOOKUP($A284,'Z-scores'!$C$2:$SK$20,5,FALSE)&gt;3,HLOOKUP($A284,'Z-scores'!$C$2:$SK$20,5,FALSE)&lt;-3),"",'Total-corrected counts'!P284),"")</f>
        <v/>
      </c>
      <c r="Q284" t="str">
        <f>IFERROR(IF(OR(HLOOKUP($A284,'Z-scores'!$C$2:$SK$20,5,FALSE)&gt;3,HLOOKUP($A284,'Z-scores'!$C$2:$SK$20,5,FALSE)&lt;-3),"",'Total-corrected counts'!Q284),"")</f>
        <v/>
      </c>
      <c r="R284" t="str">
        <f>IFERROR(IF(OR(HLOOKUP($A284,'Z-scores'!$C$2:$SK$20,5,FALSE)&gt;3,HLOOKUP($A284,'Z-scores'!$C$2:$SK$20,5,FALSE)&lt;-3),"",'Total-corrected counts'!R284),"")</f>
        <v/>
      </c>
      <c r="S284" t="str">
        <f>IFERROR(IF(OR(HLOOKUP($A284,'Z-scores'!$C$2:$SK$20,5,FALSE)&gt;3,HLOOKUP($A284,'Z-scores'!$C$2:$SK$20,5,FALSE)&lt;-3),"",'Total-corrected counts'!S284),"")</f>
        <v/>
      </c>
      <c r="T284" t="str">
        <f>IFERROR(IF(OR(HLOOKUP($A284,'Z-scores'!$C$2:$SK$20,5,FALSE)&gt;3,HLOOKUP($A284,'Z-scores'!$C$2:$SK$20,5,FALSE)&lt;-3),"",'Total-corrected counts'!T284),"")</f>
        <v/>
      </c>
      <c r="U284">
        <f t="shared" si="16"/>
        <v>0</v>
      </c>
      <c r="V284">
        <f>SUMIFS(Tabel132[Cluster],Tabel132[ID],'Total-corrected counts Z&lt;3'!A284)</f>
        <v>43</v>
      </c>
      <c r="W284" t="str">
        <f t="shared" si="17"/>
        <v/>
      </c>
      <c r="X284" t="str">
        <f t="shared" si="18"/>
        <v/>
      </c>
      <c r="Y284" t="str">
        <f t="shared" si="19"/>
        <v/>
      </c>
    </row>
    <row r="285" spans="1:25" x14ac:dyDescent="0.25">
      <c r="A285">
        <v>292</v>
      </c>
      <c r="B285" t="s">
        <v>122</v>
      </c>
      <c r="C285">
        <v>50200</v>
      </c>
      <c r="D285">
        <v>278</v>
      </c>
      <c r="E285">
        <f>IFERROR(IF(OR(HLOOKUP($A285,'Z-scores'!$C$2:$SK$20,5,FALSE)&gt;3,HLOOKUP($A285,'Z-scores'!$C$2:$SK$20,5,FALSE)&lt;-3),"",'Total-corrected counts'!E285),"")</f>
        <v>0.70844862137384546</v>
      </c>
      <c r="F285">
        <f>IFERROR(IF(OR(HLOOKUP($A285,'Z-scores'!$C$2:$SK$20,5,FALSE)&gt;3,HLOOKUP($A285,'Z-scores'!$C$2:$SK$20,5,FALSE)&lt;-3),"",'Total-corrected counts'!F285),"")</f>
        <v>0.95851789524579845</v>
      </c>
      <c r="G285">
        <f>IFERROR(IF(OR(HLOOKUP($A285,'Z-scores'!$C$2:$SK$20,5,FALSE)&gt;3,HLOOKUP($A285,'Z-scores'!$C$2:$SK$20,5,FALSE)&lt;-3),"",'Total-corrected counts'!G285),"")</f>
        <v>0.61986411586797585</v>
      </c>
      <c r="H285">
        <f>IFERROR(IF(OR(HLOOKUP($A285,'Z-scores'!$C$2:$SK$20,5,FALSE)&gt;3,HLOOKUP($A285,'Z-scores'!$C$2:$SK$20,5,FALSE)&lt;-3),"",'Total-corrected counts'!H285),"")</f>
        <v>0.30760693864749455</v>
      </c>
      <c r="I285">
        <f>IFERROR(IF(OR(HLOOKUP($A285,'Z-scores'!$C$2:$SK$20,5,FALSE)&gt;3,HLOOKUP($A285,'Z-scores'!$C$2:$SK$20,5,FALSE)&lt;-3),"",'Total-corrected counts'!I285),"")</f>
        <v>1.3955862334421851</v>
      </c>
      <c r="J285">
        <f>IFERROR(IF(OR(HLOOKUP($A285,'Z-scores'!$C$2:$SK$20,5,FALSE)&gt;3,HLOOKUP($A285,'Z-scores'!$C$2:$SK$20,5,FALSE)&lt;-3),"",'Total-corrected counts'!J285),"")</f>
        <v>1.2871122349895772</v>
      </c>
      <c r="K285">
        <f>IFERROR(IF(OR(HLOOKUP($A285,'Z-scores'!$C$2:$SK$20,5,FALSE)&gt;3,HLOOKUP($A285,'Z-scores'!$C$2:$SK$20,5,FALSE)&lt;-3),"",'Total-corrected counts'!K285),"")</f>
        <v>2.040870184821908</v>
      </c>
      <c r="L285">
        <f>IFERROR(IF(OR(HLOOKUP($A285,'Z-scores'!$C$2:$SK$20,5,FALSE)&gt;3,HLOOKUP($A285,'Z-scores'!$C$2:$SK$20,5,FALSE)&lt;-3),"",'Total-corrected counts'!L285),"")</f>
        <v>1.6958833449331754</v>
      </c>
      <c r="M285">
        <f>IFERROR(IF(OR(HLOOKUP($A285,'Z-scores'!$C$2:$SK$20,5,FALSE)&gt;3,HLOOKUP($A285,'Z-scores'!$C$2:$SK$20,5,FALSE)&lt;-3),"",'Total-corrected counts'!M285),"")</f>
        <v>0.53706013283287291</v>
      </c>
      <c r="N285">
        <f>IFERROR(IF(OR(HLOOKUP($A285,'Z-scores'!$C$2:$SK$20,5,FALSE)&gt;3,HLOOKUP($A285,'Z-scores'!$C$2:$SK$20,5,FALSE)&lt;-3),"",'Total-corrected counts'!N285),"")</f>
        <v>0.1411140483738958</v>
      </c>
      <c r="O285">
        <f>IFERROR(IF(OR(HLOOKUP($A285,'Z-scores'!$C$2:$SK$20,5,FALSE)&gt;3,HLOOKUP($A285,'Z-scores'!$C$2:$SK$20,5,FALSE)&lt;-3),"",'Total-corrected counts'!O285),"")</f>
        <v>0.3846286476722009</v>
      </c>
      <c r="P285">
        <f>IFERROR(IF(OR(HLOOKUP($A285,'Z-scores'!$C$2:$SK$20,5,FALSE)&gt;3,HLOOKUP($A285,'Z-scores'!$C$2:$SK$20,5,FALSE)&lt;-3),"",'Total-corrected counts'!P285),"")</f>
        <v>0.49267089832815369</v>
      </c>
      <c r="Q285">
        <f>IFERROR(IF(OR(HLOOKUP($A285,'Z-scores'!$C$2:$SK$20,5,FALSE)&gt;3,HLOOKUP($A285,'Z-scores'!$C$2:$SK$20,5,FALSE)&lt;-3),"",'Total-corrected counts'!Q285),"")</f>
        <v>0.57137661519474259</v>
      </c>
      <c r="R285">
        <f>IFERROR(IF(OR(HLOOKUP($A285,'Z-scores'!$C$2:$SK$20,5,FALSE)&gt;3,HLOOKUP($A285,'Z-scores'!$C$2:$SK$20,5,FALSE)&lt;-3),"",'Total-corrected counts'!R285),"")</f>
        <v>0.88844563611423666</v>
      </c>
      <c r="S285">
        <f>IFERROR(IF(OR(HLOOKUP($A285,'Z-scores'!$C$2:$SK$20,5,FALSE)&gt;3,HLOOKUP($A285,'Z-scores'!$C$2:$SK$20,5,FALSE)&lt;-3),"",'Total-corrected counts'!S285),"")</f>
        <v>0.73038367790645986</v>
      </c>
      <c r="T285">
        <f>IFERROR(IF(OR(HLOOKUP($A285,'Z-scores'!$C$2:$SK$20,5,FALSE)&gt;3,HLOOKUP($A285,'Z-scores'!$C$2:$SK$20,5,FALSE)&lt;-3),"",'Total-corrected counts'!T285),"")</f>
        <v>0.1638233083707567</v>
      </c>
      <c r="U285">
        <f t="shared" si="16"/>
        <v>1</v>
      </c>
      <c r="V285">
        <f>SUMIFS(Tabel132[Cluster],Tabel132[ID],'Total-corrected counts Z&lt;3'!A285)</f>
        <v>66</v>
      </c>
      <c r="W285">
        <f t="shared" si="17"/>
        <v>0.13111331671233581</v>
      </c>
      <c r="X285">
        <f t="shared" si="18"/>
        <v>0.96920637505287266</v>
      </c>
      <c r="Y285">
        <f t="shared" si="19"/>
        <v>0.53855479726442501</v>
      </c>
    </row>
    <row r="286" spans="1:25" x14ac:dyDescent="0.25">
      <c r="A286">
        <v>293</v>
      </c>
      <c r="B286" t="s">
        <v>674</v>
      </c>
      <c r="C286">
        <v>103700</v>
      </c>
      <c r="D286">
        <v>871</v>
      </c>
      <c r="E286" t="str">
        <f>IFERROR(IF(OR(HLOOKUP($A286,'Z-scores'!$C$2:$SK$20,5,FALSE)&gt;3,HLOOKUP($A286,'Z-scores'!$C$2:$SK$20,5,FALSE)&lt;-3),"",'Total-corrected counts'!E286),"")</f>
        <v/>
      </c>
      <c r="F286" t="str">
        <f>IFERROR(IF(OR(HLOOKUP($A286,'Z-scores'!$C$2:$SK$20,5,FALSE)&gt;3,HLOOKUP($A286,'Z-scores'!$C$2:$SK$20,5,FALSE)&lt;-3),"",'Total-corrected counts'!F286),"")</f>
        <v/>
      </c>
      <c r="G286" t="str">
        <f>IFERROR(IF(OR(HLOOKUP($A286,'Z-scores'!$C$2:$SK$20,5,FALSE)&gt;3,HLOOKUP($A286,'Z-scores'!$C$2:$SK$20,5,FALSE)&lt;-3),"",'Total-corrected counts'!G286),"")</f>
        <v/>
      </c>
      <c r="H286" t="str">
        <f>IFERROR(IF(OR(HLOOKUP($A286,'Z-scores'!$C$2:$SK$20,5,FALSE)&gt;3,HLOOKUP($A286,'Z-scores'!$C$2:$SK$20,5,FALSE)&lt;-3),"",'Total-corrected counts'!H286),"")</f>
        <v/>
      </c>
      <c r="I286" t="str">
        <f>IFERROR(IF(OR(HLOOKUP($A286,'Z-scores'!$C$2:$SK$20,5,FALSE)&gt;3,HLOOKUP($A286,'Z-scores'!$C$2:$SK$20,5,FALSE)&lt;-3),"",'Total-corrected counts'!I286),"")</f>
        <v/>
      </c>
      <c r="J286" t="str">
        <f>IFERROR(IF(OR(HLOOKUP($A286,'Z-scores'!$C$2:$SK$20,5,FALSE)&gt;3,HLOOKUP($A286,'Z-scores'!$C$2:$SK$20,5,FALSE)&lt;-3),"",'Total-corrected counts'!J286),"")</f>
        <v/>
      </c>
      <c r="K286" t="str">
        <f>IFERROR(IF(OR(HLOOKUP($A286,'Z-scores'!$C$2:$SK$20,5,FALSE)&gt;3,HLOOKUP($A286,'Z-scores'!$C$2:$SK$20,5,FALSE)&lt;-3),"",'Total-corrected counts'!K286),"")</f>
        <v/>
      </c>
      <c r="L286" t="str">
        <f>IFERROR(IF(OR(HLOOKUP($A286,'Z-scores'!$C$2:$SK$20,5,FALSE)&gt;3,HLOOKUP($A286,'Z-scores'!$C$2:$SK$20,5,FALSE)&lt;-3),"",'Total-corrected counts'!L286),"")</f>
        <v/>
      </c>
      <c r="M286" t="str">
        <f>IFERROR(IF(OR(HLOOKUP($A286,'Z-scores'!$C$2:$SK$20,5,FALSE)&gt;3,HLOOKUP($A286,'Z-scores'!$C$2:$SK$20,5,FALSE)&lt;-3),"",'Total-corrected counts'!M286),"")</f>
        <v/>
      </c>
      <c r="N286" t="str">
        <f>IFERROR(IF(OR(HLOOKUP($A286,'Z-scores'!$C$2:$SK$20,5,FALSE)&gt;3,HLOOKUP($A286,'Z-scores'!$C$2:$SK$20,5,FALSE)&lt;-3),"",'Total-corrected counts'!N286),"")</f>
        <v/>
      </c>
      <c r="O286" t="str">
        <f>IFERROR(IF(OR(HLOOKUP($A286,'Z-scores'!$C$2:$SK$20,5,FALSE)&gt;3,HLOOKUP($A286,'Z-scores'!$C$2:$SK$20,5,FALSE)&lt;-3),"",'Total-corrected counts'!O286),"")</f>
        <v/>
      </c>
      <c r="P286" t="str">
        <f>IFERROR(IF(OR(HLOOKUP($A286,'Z-scores'!$C$2:$SK$20,5,FALSE)&gt;3,HLOOKUP($A286,'Z-scores'!$C$2:$SK$20,5,FALSE)&lt;-3),"",'Total-corrected counts'!P286),"")</f>
        <v/>
      </c>
      <c r="Q286" t="str">
        <f>IFERROR(IF(OR(HLOOKUP($A286,'Z-scores'!$C$2:$SK$20,5,FALSE)&gt;3,HLOOKUP($A286,'Z-scores'!$C$2:$SK$20,5,FALSE)&lt;-3),"",'Total-corrected counts'!Q286),"")</f>
        <v/>
      </c>
      <c r="R286" t="str">
        <f>IFERROR(IF(OR(HLOOKUP($A286,'Z-scores'!$C$2:$SK$20,5,FALSE)&gt;3,HLOOKUP($A286,'Z-scores'!$C$2:$SK$20,5,FALSE)&lt;-3),"",'Total-corrected counts'!R286),"")</f>
        <v/>
      </c>
      <c r="S286" t="str">
        <f>IFERROR(IF(OR(HLOOKUP($A286,'Z-scores'!$C$2:$SK$20,5,FALSE)&gt;3,HLOOKUP($A286,'Z-scores'!$C$2:$SK$20,5,FALSE)&lt;-3),"",'Total-corrected counts'!S286),"")</f>
        <v/>
      </c>
      <c r="T286" t="str">
        <f>IFERROR(IF(OR(HLOOKUP($A286,'Z-scores'!$C$2:$SK$20,5,FALSE)&gt;3,HLOOKUP($A286,'Z-scores'!$C$2:$SK$20,5,FALSE)&lt;-3),"",'Total-corrected counts'!T286),"")</f>
        <v/>
      </c>
      <c r="U286">
        <f t="shared" si="16"/>
        <v>0</v>
      </c>
      <c r="V286">
        <f>SUMIFS(Tabel132[Cluster],Tabel132[ID],'Total-corrected counts Z&lt;3'!A286)</f>
        <v>0</v>
      </c>
      <c r="W286" t="str">
        <f t="shared" si="17"/>
        <v/>
      </c>
      <c r="X286" t="str">
        <f t="shared" si="18"/>
        <v/>
      </c>
      <c r="Y286" t="str">
        <f t="shared" si="19"/>
        <v/>
      </c>
    </row>
    <row r="287" spans="1:25" x14ac:dyDescent="0.25">
      <c r="A287">
        <v>294</v>
      </c>
      <c r="B287" t="s">
        <v>675</v>
      </c>
      <c r="C287">
        <v>80700</v>
      </c>
      <c r="D287">
        <v>323</v>
      </c>
      <c r="E287" t="str">
        <f>IFERROR(IF(OR(HLOOKUP($A287,'Z-scores'!$C$2:$SK$20,5,FALSE)&gt;3,HLOOKUP($A287,'Z-scores'!$C$2:$SK$20,5,FALSE)&lt;-3),"",'Total-corrected counts'!E287),"")</f>
        <v/>
      </c>
      <c r="F287" t="str">
        <f>IFERROR(IF(OR(HLOOKUP($A287,'Z-scores'!$C$2:$SK$20,5,FALSE)&gt;3,HLOOKUP($A287,'Z-scores'!$C$2:$SK$20,5,FALSE)&lt;-3),"",'Total-corrected counts'!F287),"")</f>
        <v/>
      </c>
      <c r="G287" t="str">
        <f>IFERROR(IF(OR(HLOOKUP($A287,'Z-scores'!$C$2:$SK$20,5,FALSE)&gt;3,HLOOKUP($A287,'Z-scores'!$C$2:$SK$20,5,FALSE)&lt;-3),"",'Total-corrected counts'!G287),"")</f>
        <v/>
      </c>
      <c r="H287" t="str">
        <f>IFERROR(IF(OR(HLOOKUP($A287,'Z-scores'!$C$2:$SK$20,5,FALSE)&gt;3,HLOOKUP($A287,'Z-scores'!$C$2:$SK$20,5,FALSE)&lt;-3),"",'Total-corrected counts'!H287),"")</f>
        <v/>
      </c>
      <c r="I287" t="str">
        <f>IFERROR(IF(OR(HLOOKUP($A287,'Z-scores'!$C$2:$SK$20,5,FALSE)&gt;3,HLOOKUP($A287,'Z-scores'!$C$2:$SK$20,5,FALSE)&lt;-3),"",'Total-corrected counts'!I287),"")</f>
        <v/>
      </c>
      <c r="J287" t="str">
        <f>IFERROR(IF(OR(HLOOKUP($A287,'Z-scores'!$C$2:$SK$20,5,FALSE)&gt;3,HLOOKUP($A287,'Z-scores'!$C$2:$SK$20,5,FALSE)&lt;-3),"",'Total-corrected counts'!J287),"")</f>
        <v/>
      </c>
      <c r="K287" t="str">
        <f>IFERROR(IF(OR(HLOOKUP($A287,'Z-scores'!$C$2:$SK$20,5,FALSE)&gt;3,HLOOKUP($A287,'Z-scores'!$C$2:$SK$20,5,FALSE)&lt;-3),"",'Total-corrected counts'!K287),"")</f>
        <v/>
      </c>
      <c r="L287" t="str">
        <f>IFERROR(IF(OR(HLOOKUP($A287,'Z-scores'!$C$2:$SK$20,5,FALSE)&gt;3,HLOOKUP($A287,'Z-scores'!$C$2:$SK$20,5,FALSE)&lt;-3),"",'Total-corrected counts'!L287),"")</f>
        <v/>
      </c>
      <c r="M287" t="str">
        <f>IFERROR(IF(OR(HLOOKUP($A287,'Z-scores'!$C$2:$SK$20,5,FALSE)&gt;3,HLOOKUP($A287,'Z-scores'!$C$2:$SK$20,5,FALSE)&lt;-3),"",'Total-corrected counts'!M287),"")</f>
        <v/>
      </c>
      <c r="N287" t="str">
        <f>IFERROR(IF(OR(HLOOKUP($A287,'Z-scores'!$C$2:$SK$20,5,FALSE)&gt;3,HLOOKUP($A287,'Z-scores'!$C$2:$SK$20,5,FALSE)&lt;-3),"",'Total-corrected counts'!N287),"")</f>
        <v/>
      </c>
      <c r="O287" t="str">
        <f>IFERROR(IF(OR(HLOOKUP($A287,'Z-scores'!$C$2:$SK$20,5,FALSE)&gt;3,HLOOKUP($A287,'Z-scores'!$C$2:$SK$20,5,FALSE)&lt;-3),"",'Total-corrected counts'!O287),"")</f>
        <v/>
      </c>
      <c r="P287" t="str">
        <f>IFERROR(IF(OR(HLOOKUP($A287,'Z-scores'!$C$2:$SK$20,5,FALSE)&gt;3,HLOOKUP($A287,'Z-scores'!$C$2:$SK$20,5,FALSE)&lt;-3),"",'Total-corrected counts'!P287),"")</f>
        <v/>
      </c>
      <c r="Q287" t="str">
        <f>IFERROR(IF(OR(HLOOKUP($A287,'Z-scores'!$C$2:$SK$20,5,FALSE)&gt;3,HLOOKUP($A287,'Z-scores'!$C$2:$SK$20,5,FALSE)&lt;-3),"",'Total-corrected counts'!Q287),"")</f>
        <v/>
      </c>
      <c r="R287" t="str">
        <f>IFERROR(IF(OR(HLOOKUP($A287,'Z-scores'!$C$2:$SK$20,5,FALSE)&gt;3,HLOOKUP($A287,'Z-scores'!$C$2:$SK$20,5,FALSE)&lt;-3),"",'Total-corrected counts'!R287),"")</f>
        <v/>
      </c>
      <c r="S287" t="str">
        <f>IFERROR(IF(OR(HLOOKUP($A287,'Z-scores'!$C$2:$SK$20,5,FALSE)&gt;3,HLOOKUP($A287,'Z-scores'!$C$2:$SK$20,5,FALSE)&lt;-3),"",'Total-corrected counts'!S287),"")</f>
        <v/>
      </c>
      <c r="T287" t="str">
        <f>IFERROR(IF(OR(HLOOKUP($A287,'Z-scores'!$C$2:$SK$20,5,FALSE)&gt;3,HLOOKUP($A287,'Z-scores'!$C$2:$SK$20,5,FALSE)&lt;-3),"",'Total-corrected counts'!T287),"")</f>
        <v/>
      </c>
      <c r="U287">
        <f t="shared" si="16"/>
        <v>0</v>
      </c>
      <c r="V287">
        <f>SUMIFS(Tabel132[Cluster],Tabel132[ID],'Total-corrected counts Z&lt;3'!A287)</f>
        <v>89</v>
      </c>
      <c r="W287" t="str">
        <f t="shared" si="17"/>
        <v/>
      </c>
      <c r="X287" t="str">
        <f t="shared" si="18"/>
        <v/>
      </c>
      <c r="Y287" t="str">
        <f t="shared" si="19"/>
        <v/>
      </c>
    </row>
    <row r="288" spans="1:25" x14ac:dyDescent="0.25">
      <c r="A288">
        <v>295</v>
      </c>
      <c r="B288" t="s">
        <v>123</v>
      </c>
      <c r="C288">
        <v>47100</v>
      </c>
      <c r="D288">
        <v>703</v>
      </c>
      <c r="E288" t="str">
        <f>IFERROR(IF(OR(HLOOKUP($A288,'Z-scores'!$C$2:$SK$20,5,FALSE)&gt;3,HLOOKUP($A288,'Z-scores'!$C$2:$SK$20,5,FALSE)&lt;-3),"",'Total-corrected counts'!E288),"")</f>
        <v/>
      </c>
      <c r="F288" t="str">
        <f>IFERROR(IF(OR(HLOOKUP($A288,'Z-scores'!$C$2:$SK$20,5,FALSE)&gt;3,HLOOKUP($A288,'Z-scores'!$C$2:$SK$20,5,FALSE)&lt;-3),"",'Total-corrected counts'!F288),"")</f>
        <v/>
      </c>
      <c r="G288" t="str">
        <f>IFERROR(IF(OR(HLOOKUP($A288,'Z-scores'!$C$2:$SK$20,5,FALSE)&gt;3,HLOOKUP($A288,'Z-scores'!$C$2:$SK$20,5,FALSE)&lt;-3),"",'Total-corrected counts'!G288),"")</f>
        <v/>
      </c>
      <c r="H288" t="str">
        <f>IFERROR(IF(OR(HLOOKUP($A288,'Z-scores'!$C$2:$SK$20,5,FALSE)&gt;3,HLOOKUP($A288,'Z-scores'!$C$2:$SK$20,5,FALSE)&lt;-3),"",'Total-corrected counts'!H288),"")</f>
        <v/>
      </c>
      <c r="I288" t="str">
        <f>IFERROR(IF(OR(HLOOKUP($A288,'Z-scores'!$C$2:$SK$20,5,FALSE)&gt;3,HLOOKUP($A288,'Z-scores'!$C$2:$SK$20,5,FALSE)&lt;-3),"",'Total-corrected counts'!I288),"")</f>
        <v/>
      </c>
      <c r="J288" t="str">
        <f>IFERROR(IF(OR(HLOOKUP($A288,'Z-scores'!$C$2:$SK$20,5,FALSE)&gt;3,HLOOKUP($A288,'Z-scores'!$C$2:$SK$20,5,FALSE)&lt;-3),"",'Total-corrected counts'!J288),"")</f>
        <v/>
      </c>
      <c r="K288" t="str">
        <f>IFERROR(IF(OR(HLOOKUP($A288,'Z-scores'!$C$2:$SK$20,5,FALSE)&gt;3,HLOOKUP($A288,'Z-scores'!$C$2:$SK$20,5,FALSE)&lt;-3),"",'Total-corrected counts'!K288),"")</f>
        <v/>
      </c>
      <c r="L288" t="str">
        <f>IFERROR(IF(OR(HLOOKUP($A288,'Z-scores'!$C$2:$SK$20,5,FALSE)&gt;3,HLOOKUP($A288,'Z-scores'!$C$2:$SK$20,5,FALSE)&lt;-3),"",'Total-corrected counts'!L288),"")</f>
        <v/>
      </c>
      <c r="M288" t="str">
        <f>IFERROR(IF(OR(HLOOKUP($A288,'Z-scores'!$C$2:$SK$20,5,FALSE)&gt;3,HLOOKUP($A288,'Z-scores'!$C$2:$SK$20,5,FALSE)&lt;-3),"",'Total-corrected counts'!M288),"")</f>
        <v/>
      </c>
      <c r="N288" t="str">
        <f>IFERROR(IF(OR(HLOOKUP($A288,'Z-scores'!$C$2:$SK$20,5,FALSE)&gt;3,HLOOKUP($A288,'Z-scores'!$C$2:$SK$20,5,FALSE)&lt;-3),"",'Total-corrected counts'!N288),"")</f>
        <v/>
      </c>
      <c r="O288" t="str">
        <f>IFERROR(IF(OR(HLOOKUP($A288,'Z-scores'!$C$2:$SK$20,5,FALSE)&gt;3,HLOOKUP($A288,'Z-scores'!$C$2:$SK$20,5,FALSE)&lt;-3),"",'Total-corrected counts'!O288),"")</f>
        <v/>
      </c>
      <c r="P288" t="str">
        <f>IFERROR(IF(OR(HLOOKUP($A288,'Z-scores'!$C$2:$SK$20,5,FALSE)&gt;3,HLOOKUP($A288,'Z-scores'!$C$2:$SK$20,5,FALSE)&lt;-3),"",'Total-corrected counts'!P288),"")</f>
        <v/>
      </c>
      <c r="Q288" t="str">
        <f>IFERROR(IF(OR(HLOOKUP($A288,'Z-scores'!$C$2:$SK$20,5,FALSE)&gt;3,HLOOKUP($A288,'Z-scores'!$C$2:$SK$20,5,FALSE)&lt;-3),"",'Total-corrected counts'!Q288),"")</f>
        <v/>
      </c>
      <c r="R288" t="str">
        <f>IFERROR(IF(OR(HLOOKUP($A288,'Z-scores'!$C$2:$SK$20,5,FALSE)&gt;3,HLOOKUP($A288,'Z-scores'!$C$2:$SK$20,5,FALSE)&lt;-3),"",'Total-corrected counts'!R288),"")</f>
        <v/>
      </c>
      <c r="S288" t="str">
        <f>IFERROR(IF(OR(HLOOKUP($A288,'Z-scores'!$C$2:$SK$20,5,FALSE)&gt;3,HLOOKUP($A288,'Z-scores'!$C$2:$SK$20,5,FALSE)&lt;-3),"",'Total-corrected counts'!S288),"")</f>
        <v/>
      </c>
      <c r="T288" t="str">
        <f>IFERROR(IF(OR(HLOOKUP($A288,'Z-scores'!$C$2:$SK$20,5,FALSE)&gt;3,HLOOKUP($A288,'Z-scores'!$C$2:$SK$20,5,FALSE)&lt;-3),"",'Total-corrected counts'!T288),"")</f>
        <v/>
      </c>
      <c r="U288">
        <f t="shared" si="16"/>
        <v>0</v>
      </c>
      <c r="V288">
        <f>SUMIFS(Tabel132[Cluster],Tabel132[ID],'Total-corrected counts Z&lt;3'!A288)</f>
        <v>62</v>
      </c>
      <c r="W288" t="str">
        <f t="shared" si="17"/>
        <v/>
      </c>
      <c r="X288" t="str">
        <f t="shared" si="18"/>
        <v/>
      </c>
      <c r="Y288" t="str">
        <f t="shared" si="19"/>
        <v/>
      </c>
    </row>
    <row r="289" spans="1:25" x14ac:dyDescent="0.25">
      <c r="A289">
        <v>296</v>
      </c>
      <c r="B289" t="s">
        <v>124</v>
      </c>
      <c r="C289">
        <v>19700</v>
      </c>
      <c r="D289">
        <v>48</v>
      </c>
      <c r="E289">
        <f>IFERROR(IF(OR(HLOOKUP($A289,'Z-scores'!$C$2:$SK$20,5,FALSE)&gt;3,HLOOKUP($A289,'Z-scores'!$C$2:$SK$20,5,FALSE)&lt;-3),"",'Total-corrected counts'!E289),"")</f>
        <v>0.18330488804777817</v>
      </c>
      <c r="F289">
        <f>IFERROR(IF(OR(HLOOKUP($A289,'Z-scores'!$C$2:$SK$20,5,FALSE)&gt;3,HLOOKUP($A289,'Z-scores'!$C$2:$SK$20,5,FALSE)&lt;-3),"",'Total-corrected counts'!F289),"")</f>
        <v>2.1578457050607383</v>
      </c>
      <c r="G289">
        <f>IFERROR(IF(OR(HLOOKUP($A289,'Z-scores'!$C$2:$SK$20,5,FALSE)&gt;3,HLOOKUP($A289,'Z-scores'!$C$2:$SK$20,5,FALSE)&lt;-3),"",'Total-corrected counts'!G289),"")</f>
        <v>16.210686358179306</v>
      </c>
      <c r="H289">
        <f>IFERROR(IF(OR(HLOOKUP($A289,'Z-scores'!$C$2:$SK$20,5,FALSE)&gt;3,HLOOKUP($A289,'Z-scores'!$C$2:$SK$20,5,FALSE)&lt;-3),"",'Total-corrected counts'!H289),"")</f>
        <v>2.2557842167482933</v>
      </c>
      <c r="I289">
        <f>IFERROR(IF(OR(HLOOKUP($A289,'Z-scores'!$C$2:$SK$20,5,FALSE)&gt;3,HLOOKUP($A289,'Z-scores'!$C$2:$SK$20,5,FALSE)&lt;-3),"",'Total-corrected counts'!I289),"")</f>
        <v>0.33201446682697144</v>
      </c>
      <c r="J289">
        <f>IFERROR(IF(OR(HLOOKUP($A289,'Z-scores'!$C$2:$SK$20,5,FALSE)&gt;3,HLOOKUP($A289,'Z-scores'!$C$2:$SK$20,5,FALSE)&lt;-3),"",'Total-corrected counts'!J289),"")</f>
        <v>9.5425902445273785</v>
      </c>
      <c r="K289">
        <f>IFERROR(IF(OR(HLOOKUP($A289,'Z-scores'!$C$2:$SK$20,5,FALSE)&gt;3,HLOOKUP($A289,'Z-scores'!$C$2:$SK$20,5,FALSE)&lt;-3),"",'Total-corrected counts'!K289),"")</f>
        <v>11.336212836956172</v>
      </c>
      <c r="L289">
        <f>IFERROR(IF(OR(HLOOKUP($A289,'Z-scores'!$C$2:$SK$20,5,FALSE)&gt;3,HLOOKUP($A289,'Z-scores'!$C$2:$SK$20,5,FALSE)&lt;-3),"",'Total-corrected counts'!L289),"")</f>
        <v>7.1362771154788014</v>
      </c>
      <c r="M289">
        <f>IFERROR(IF(OR(HLOOKUP($A289,'Z-scores'!$C$2:$SK$20,5,FALSE)&gt;3,HLOOKUP($A289,'Z-scores'!$C$2:$SK$20,5,FALSE)&lt;-3),"",'Total-corrected counts'!M289),"")</f>
        <v>13.298631860623519</v>
      </c>
      <c r="N289">
        <f>IFERROR(IF(OR(HLOOKUP($A289,'Z-scores'!$C$2:$SK$20,5,FALSE)&gt;3,HLOOKUP($A289,'Z-scores'!$C$2:$SK$20,5,FALSE)&lt;-3),"",'Total-corrected counts'!N289),"")</f>
        <v>3.4572941851604466</v>
      </c>
      <c r="O289">
        <f>IFERROR(IF(OR(HLOOKUP($A289,'Z-scores'!$C$2:$SK$20,5,FALSE)&gt;3,HLOOKUP($A289,'Z-scores'!$C$2:$SK$20,5,FALSE)&lt;-3),"",'Total-corrected counts'!O289),"")</f>
        <v>1.8612489732183515</v>
      </c>
      <c r="P289">
        <f>IFERROR(IF(OR(HLOOKUP($A289,'Z-scores'!$C$2:$SK$20,5,FALSE)&gt;3,HLOOKUP($A289,'Z-scores'!$C$2:$SK$20,5,FALSE)&lt;-3),"",'Total-corrected counts'!P289),"")</f>
        <v>2.1299307523681792</v>
      </c>
      <c r="Q289">
        <f>IFERROR(IF(OR(HLOOKUP($A289,'Z-scores'!$C$2:$SK$20,5,FALSE)&gt;3,HLOOKUP($A289,'Z-scores'!$C$2:$SK$20,5,FALSE)&lt;-3),"",'Total-corrected counts'!Q289),"")</f>
        <v>3.2792049219872181</v>
      </c>
      <c r="R289">
        <f>IFERROR(IF(OR(HLOOKUP($A289,'Z-scores'!$C$2:$SK$20,5,FALSE)&gt;3,HLOOKUP($A289,'Z-scores'!$C$2:$SK$20,5,FALSE)&lt;-3),"",'Total-corrected counts'!R289),"")</f>
        <v>2.3726120455767474</v>
      </c>
      <c r="S289">
        <f>IFERROR(IF(OR(HLOOKUP($A289,'Z-scores'!$C$2:$SK$20,5,FALSE)&gt;3,HLOOKUP($A289,'Z-scores'!$C$2:$SK$20,5,FALSE)&lt;-3),"",'Total-corrected counts'!S289),"")</f>
        <v>1.9193803628704644</v>
      </c>
      <c r="T289">
        <f>IFERROR(IF(OR(HLOOKUP($A289,'Z-scores'!$C$2:$SK$20,5,FALSE)&gt;3,HLOOKUP($A289,'Z-scores'!$C$2:$SK$20,5,FALSE)&lt;-3),"",'Total-corrected counts'!T289),"")</f>
        <v>2.491479481471925</v>
      </c>
      <c r="U289">
        <f t="shared" si="16"/>
        <v>1</v>
      </c>
      <c r="V289">
        <f>SUMIFS(Tabel132[Cluster],Tabel132[ID],'Total-corrected counts Z&lt;3'!A289)</f>
        <v>24</v>
      </c>
      <c r="W289">
        <f t="shared" si="17"/>
        <v>9.6678784826314257E-2</v>
      </c>
      <c r="X289">
        <f t="shared" si="18"/>
        <v>6.5910641877609404</v>
      </c>
      <c r="Y289">
        <f t="shared" si="19"/>
        <v>2.3423094229154811</v>
      </c>
    </row>
    <row r="290" spans="1:25" x14ac:dyDescent="0.25">
      <c r="A290">
        <v>297</v>
      </c>
      <c r="B290" t="s">
        <v>676</v>
      </c>
      <c r="C290">
        <v>32000</v>
      </c>
      <c r="D290">
        <v>589</v>
      </c>
      <c r="E290" t="str">
        <f>IFERROR(IF(OR(HLOOKUP($A290,'Z-scores'!$C$2:$SK$20,5,FALSE)&gt;3,HLOOKUP($A290,'Z-scores'!$C$2:$SK$20,5,FALSE)&lt;-3),"",'Total-corrected counts'!E290),"")</f>
        <v/>
      </c>
      <c r="F290" t="str">
        <f>IFERROR(IF(OR(HLOOKUP($A290,'Z-scores'!$C$2:$SK$20,5,FALSE)&gt;3,HLOOKUP($A290,'Z-scores'!$C$2:$SK$20,5,FALSE)&lt;-3),"",'Total-corrected counts'!F290),"")</f>
        <v/>
      </c>
      <c r="G290" t="str">
        <f>IFERROR(IF(OR(HLOOKUP($A290,'Z-scores'!$C$2:$SK$20,5,FALSE)&gt;3,HLOOKUP($A290,'Z-scores'!$C$2:$SK$20,5,FALSE)&lt;-3),"",'Total-corrected counts'!G290),"")</f>
        <v/>
      </c>
      <c r="H290" t="str">
        <f>IFERROR(IF(OR(HLOOKUP($A290,'Z-scores'!$C$2:$SK$20,5,FALSE)&gt;3,HLOOKUP($A290,'Z-scores'!$C$2:$SK$20,5,FALSE)&lt;-3),"",'Total-corrected counts'!H290),"")</f>
        <v/>
      </c>
      <c r="I290" t="str">
        <f>IFERROR(IF(OR(HLOOKUP($A290,'Z-scores'!$C$2:$SK$20,5,FALSE)&gt;3,HLOOKUP($A290,'Z-scores'!$C$2:$SK$20,5,FALSE)&lt;-3),"",'Total-corrected counts'!I290),"")</f>
        <v/>
      </c>
      <c r="J290" t="str">
        <f>IFERROR(IF(OR(HLOOKUP($A290,'Z-scores'!$C$2:$SK$20,5,FALSE)&gt;3,HLOOKUP($A290,'Z-scores'!$C$2:$SK$20,5,FALSE)&lt;-3),"",'Total-corrected counts'!J290),"")</f>
        <v/>
      </c>
      <c r="K290" t="str">
        <f>IFERROR(IF(OR(HLOOKUP($A290,'Z-scores'!$C$2:$SK$20,5,FALSE)&gt;3,HLOOKUP($A290,'Z-scores'!$C$2:$SK$20,5,FALSE)&lt;-3),"",'Total-corrected counts'!K290),"")</f>
        <v/>
      </c>
      <c r="L290" t="str">
        <f>IFERROR(IF(OR(HLOOKUP($A290,'Z-scores'!$C$2:$SK$20,5,FALSE)&gt;3,HLOOKUP($A290,'Z-scores'!$C$2:$SK$20,5,FALSE)&lt;-3),"",'Total-corrected counts'!L290),"")</f>
        <v/>
      </c>
      <c r="M290" t="str">
        <f>IFERROR(IF(OR(HLOOKUP($A290,'Z-scores'!$C$2:$SK$20,5,FALSE)&gt;3,HLOOKUP($A290,'Z-scores'!$C$2:$SK$20,5,FALSE)&lt;-3),"",'Total-corrected counts'!M290),"")</f>
        <v/>
      </c>
      <c r="N290" t="str">
        <f>IFERROR(IF(OR(HLOOKUP($A290,'Z-scores'!$C$2:$SK$20,5,FALSE)&gt;3,HLOOKUP($A290,'Z-scores'!$C$2:$SK$20,5,FALSE)&lt;-3),"",'Total-corrected counts'!N290),"")</f>
        <v/>
      </c>
      <c r="O290" t="str">
        <f>IFERROR(IF(OR(HLOOKUP($A290,'Z-scores'!$C$2:$SK$20,5,FALSE)&gt;3,HLOOKUP($A290,'Z-scores'!$C$2:$SK$20,5,FALSE)&lt;-3),"",'Total-corrected counts'!O290),"")</f>
        <v/>
      </c>
      <c r="P290" t="str">
        <f>IFERROR(IF(OR(HLOOKUP($A290,'Z-scores'!$C$2:$SK$20,5,FALSE)&gt;3,HLOOKUP($A290,'Z-scores'!$C$2:$SK$20,5,FALSE)&lt;-3),"",'Total-corrected counts'!P290),"")</f>
        <v/>
      </c>
      <c r="Q290" t="str">
        <f>IFERROR(IF(OR(HLOOKUP($A290,'Z-scores'!$C$2:$SK$20,5,FALSE)&gt;3,HLOOKUP($A290,'Z-scores'!$C$2:$SK$20,5,FALSE)&lt;-3),"",'Total-corrected counts'!Q290),"")</f>
        <v/>
      </c>
      <c r="R290" t="str">
        <f>IFERROR(IF(OR(HLOOKUP($A290,'Z-scores'!$C$2:$SK$20,5,FALSE)&gt;3,HLOOKUP($A290,'Z-scores'!$C$2:$SK$20,5,FALSE)&lt;-3),"",'Total-corrected counts'!R290),"")</f>
        <v/>
      </c>
      <c r="S290" t="str">
        <f>IFERROR(IF(OR(HLOOKUP($A290,'Z-scores'!$C$2:$SK$20,5,FALSE)&gt;3,HLOOKUP($A290,'Z-scores'!$C$2:$SK$20,5,FALSE)&lt;-3),"",'Total-corrected counts'!S290),"")</f>
        <v/>
      </c>
      <c r="T290" t="str">
        <f>IFERROR(IF(OR(HLOOKUP($A290,'Z-scores'!$C$2:$SK$20,5,FALSE)&gt;3,HLOOKUP($A290,'Z-scores'!$C$2:$SK$20,5,FALSE)&lt;-3),"",'Total-corrected counts'!T290),"")</f>
        <v/>
      </c>
      <c r="U290">
        <f t="shared" si="16"/>
        <v>0</v>
      </c>
      <c r="V290">
        <f>SUMIFS(Tabel132[Cluster],Tabel132[ID],'Total-corrected counts Z&lt;3'!A290)</f>
        <v>42</v>
      </c>
      <c r="W290" t="str">
        <f t="shared" si="17"/>
        <v/>
      </c>
      <c r="X290" t="str">
        <f t="shared" si="18"/>
        <v/>
      </c>
      <c r="Y290" t="str">
        <f t="shared" si="19"/>
        <v/>
      </c>
    </row>
    <row r="291" spans="1:25" x14ac:dyDescent="0.25">
      <c r="A291">
        <v>298</v>
      </c>
      <c r="B291" t="s">
        <v>125</v>
      </c>
      <c r="C291">
        <v>52200</v>
      </c>
      <c r="D291">
        <v>835</v>
      </c>
      <c r="E291">
        <f>IFERROR(IF(OR(HLOOKUP($A291,'Z-scores'!$C$2:$SK$20,5,FALSE)&gt;3,HLOOKUP($A291,'Z-scores'!$C$2:$SK$20,5,FALSE)&lt;-3),"",'Total-corrected counts'!E291),"")</f>
        <v>17.428826923029288</v>
      </c>
      <c r="F291">
        <f>IFERROR(IF(OR(HLOOKUP($A291,'Z-scores'!$C$2:$SK$20,5,FALSE)&gt;3,HLOOKUP($A291,'Z-scores'!$C$2:$SK$20,5,FALSE)&lt;-3),"",'Total-corrected counts'!F291),"")</f>
        <v>17.158886853809022</v>
      </c>
      <c r="G291">
        <f>IFERROR(IF(OR(HLOOKUP($A291,'Z-scores'!$C$2:$SK$20,5,FALSE)&gt;3,HLOOKUP($A291,'Z-scores'!$C$2:$SK$20,5,FALSE)&lt;-3),"",'Total-corrected counts'!G291),"")</f>
        <v>14.842026390342815</v>
      </c>
      <c r="H291">
        <f>IFERROR(IF(OR(HLOOKUP($A291,'Z-scores'!$C$2:$SK$20,5,FALSE)&gt;3,HLOOKUP($A291,'Z-scores'!$C$2:$SK$20,5,FALSE)&lt;-3),"",'Total-corrected counts'!H291),"")</f>
        <v>18.100557311394727</v>
      </c>
      <c r="I291">
        <f>IFERROR(IF(OR(HLOOKUP($A291,'Z-scores'!$C$2:$SK$20,5,FALSE)&gt;3,HLOOKUP($A291,'Z-scores'!$C$2:$SK$20,5,FALSE)&lt;-3),"",'Total-corrected counts'!I291),"")</f>
        <v>16.336237240655905</v>
      </c>
      <c r="J291">
        <f>IFERROR(IF(OR(HLOOKUP($A291,'Z-scores'!$C$2:$SK$20,5,FALSE)&gt;3,HLOOKUP($A291,'Z-scores'!$C$2:$SK$20,5,FALSE)&lt;-3),"",'Total-corrected counts'!J291),"")</f>
        <v>4.9868115895177585</v>
      </c>
      <c r="K291">
        <f>IFERROR(IF(OR(HLOOKUP($A291,'Z-scores'!$C$2:$SK$20,5,FALSE)&gt;3,HLOOKUP($A291,'Z-scores'!$C$2:$SK$20,5,FALSE)&lt;-3),"",'Total-corrected counts'!K291),"")</f>
        <v>13.465051564227299</v>
      </c>
      <c r="L291">
        <f>IFERROR(IF(OR(HLOOKUP($A291,'Z-scores'!$C$2:$SK$20,5,FALSE)&gt;3,HLOOKUP($A291,'Z-scores'!$C$2:$SK$20,5,FALSE)&lt;-3),"",'Total-corrected counts'!L291),"")</f>
        <v>10.019278801865202</v>
      </c>
      <c r="M291">
        <f>IFERROR(IF(OR(HLOOKUP($A291,'Z-scores'!$C$2:$SK$20,5,FALSE)&gt;3,HLOOKUP($A291,'Z-scores'!$C$2:$SK$20,5,FALSE)&lt;-3),"",'Total-corrected counts'!M291),"")</f>
        <v>4.935838363654498</v>
      </c>
      <c r="N291">
        <f>IFERROR(IF(OR(HLOOKUP($A291,'Z-scores'!$C$2:$SK$20,5,FALSE)&gt;3,HLOOKUP($A291,'Z-scores'!$C$2:$SK$20,5,FALSE)&lt;-3),"",'Total-corrected counts'!N291),"")</f>
        <v>13.264720547146204</v>
      </c>
      <c r="O291">
        <f>IFERROR(IF(OR(HLOOKUP($A291,'Z-scores'!$C$2:$SK$20,5,FALSE)&gt;3,HLOOKUP($A291,'Z-scores'!$C$2:$SK$20,5,FALSE)&lt;-3),"",'Total-corrected counts'!O291),"")</f>
        <v>10.570656282577383</v>
      </c>
      <c r="P291">
        <f>IFERROR(IF(OR(HLOOKUP($A291,'Z-scores'!$C$2:$SK$20,5,FALSE)&gt;3,HLOOKUP($A291,'Z-scores'!$C$2:$SK$20,5,FALSE)&lt;-3),"",'Total-corrected counts'!P291),"")</f>
        <v>7.6339106872261384</v>
      </c>
      <c r="Q291">
        <f>IFERROR(IF(OR(HLOOKUP($A291,'Z-scores'!$C$2:$SK$20,5,FALSE)&gt;3,HLOOKUP($A291,'Z-scores'!$C$2:$SK$20,5,FALSE)&lt;-3),"",'Total-corrected counts'!Q291),"")</f>
        <v>18.721279009163389</v>
      </c>
      <c r="R291">
        <f>IFERROR(IF(OR(HLOOKUP($A291,'Z-scores'!$C$2:$SK$20,5,FALSE)&gt;3,HLOOKUP($A291,'Z-scores'!$C$2:$SK$20,5,FALSE)&lt;-3),"",'Total-corrected counts'!R291),"")</f>
        <v>12.356070523068517</v>
      </c>
      <c r="S291">
        <f>IFERROR(IF(OR(HLOOKUP($A291,'Z-scores'!$C$2:$SK$20,5,FALSE)&gt;3,HLOOKUP($A291,'Z-scores'!$C$2:$SK$20,5,FALSE)&lt;-3),"",'Total-corrected counts'!S291),"")</f>
        <v>14.970034452594419</v>
      </c>
      <c r="T291">
        <f>IFERROR(IF(OR(HLOOKUP($A291,'Z-scores'!$C$2:$SK$20,5,FALSE)&gt;3,HLOOKUP($A291,'Z-scores'!$C$2:$SK$20,5,FALSE)&lt;-3),"",'Total-corrected counts'!T291),"")</f>
        <v>10.443735908635741</v>
      </c>
      <c r="U291">
        <f t="shared" si="16"/>
        <v>1</v>
      </c>
      <c r="V291">
        <f>SUMIFS(Tabel132[Cluster],Tabel132[ID],'Total-corrected counts Z&lt;3'!A291)</f>
        <v>73</v>
      </c>
      <c r="W291">
        <f t="shared" si="17"/>
        <v>0.80150832768273705</v>
      </c>
      <c r="X291">
        <f t="shared" si="18"/>
        <v>13.053823558564272</v>
      </c>
      <c r="Y291">
        <f t="shared" si="19"/>
        <v>12.449281143877599</v>
      </c>
    </row>
    <row r="292" spans="1:25" x14ac:dyDescent="0.25">
      <c r="A292">
        <v>299</v>
      </c>
      <c r="B292" t="s">
        <v>677</v>
      </c>
      <c r="C292">
        <v>1200</v>
      </c>
      <c r="D292">
        <v>500</v>
      </c>
      <c r="E292" t="str">
        <f>IFERROR(IF(OR(HLOOKUP($A292,'Z-scores'!$C$2:$SK$20,5,FALSE)&gt;3,HLOOKUP($A292,'Z-scores'!$C$2:$SK$20,5,FALSE)&lt;-3),"",'Total-corrected counts'!E292),"")</f>
        <v/>
      </c>
      <c r="F292" t="str">
        <f>IFERROR(IF(OR(HLOOKUP($A292,'Z-scores'!$C$2:$SK$20,5,FALSE)&gt;3,HLOOKUP($A292,'Z-scores'!$C$2:$SK$20,5,FALSE)&lt;-3),"",'Total-corrected counts'!F292),"")</f>
        <v/>
      </c>
      <c r="G292" t="str">
        <f>IFERROR(IF(OR(HLOOKUP($A292,'Z-scores'!$C$2:$SK$20,5,FALSE)&gt;3,HLOOKUP($A292,'Z-scores'!$C$2:$SK$20,5,FALSE)&lt;-3),"",'Total-corrected counts'!G292),"")</f>
        <v/>
      </c>
      <c r="H292" t="str">
        <f>IFERROR(IF(OR(HLOOKUP($A292,'Z-scores'!$C$2:$SK$20,5,FALSE)&gt;3,HLOOKUP($A292,'Z-scores'!$C$2:$SK$20,5,FALSE)&lt;-3),"",'Total-corrected counts'!H292),"")</f>
        <v/>
      </c>
      <c r="I292" t="str">
        <f>IFERROR(IF(OR(HLOOKUP($A292,'Z-scores'!$C$2:$SK$20,5,FALSE)&gt;3,HLOOKUP($A292,'Z-scores'!$C$2:$SK$20,5,FALSE)&lt;-3),"",'Total-corrected counts'!I292),"")</f>
        <v/>
      </c>
      <c r="J292" t="str">
        <f>IFERROR(IF(OR(HLOOKUP($A292,'Z-scores'!$C$2:$SK$20,5,FALSE)&gt;3,HLOOKUP($A292,'Z-scores'!$C$2:$SK$20,5,FALSE)&lt;-3),"",'Total-corrected counts'!J292),"")</f>
        <v/>
      </c>
      <c r="K292" t="str">
        <f>IFERROR(IF(OR(HLOOKUP($A292,'Z-scores'!$C$2:$SK$20,5,FALSE)&gt;3,HLOOKUP($A292,'Z-scores'!$C$2:$SK$20,5,FALSE)&lt;-3),"",'Total-corrected counts'!K292),"")</f>
        <v/>
      </c>
      <c r="L292" t="str">
        <f>IFERROR(IF(OR(HLOOKUP($A292,'Z-scores'!$C$2:$SK$20,5,FALSE)&gt;3,HLOOKUP($A292,'Z-scores'!$C$2:$SK$20,5,FALSE)&lt;-3),"",'Total-corrected counts'!L292),"")</f>
        <v/>
      </c>
      <c r="M292" t="str">
        <f>IFERROR(IF(OR(HLOOKUP($A292,'Z-scores'!$C$2:$SK$20,5,FALSE)&gt;3,HLOOKUP($A292,'Z-scores'!$C$2:$SK$20,5,FALSE)&lt;-3),"",'Total-corrected counts'!M292),"")</f>
        <v/>
      </c>
      <c r="N292" t="str">
        <f>IFERROR(IF(OR(HLOOKUP($A292,'Z-scores'!$C$2:$SK$20,5,FALSE)&gt;3,HLOOKUP($A292,'Z-scores'!$C$2:$SK$20,5,FALSE)&lt;-3),"",'Total-corrected counts'!N292),"")</f>
        <v/>
      </c>
      <c r="O292" t="str">
        <f>IFERROR(IF(OR(HLOOKUP($A292,'Z-scores'!$C$2:$SK$20,5,FALSE)&gt;3,HLOOKUP($A292,'Z-scores'!$C$2:$SK$20,5,FALSE)&lt;-3),"",'Total-corrected counts'!O292),"")</f>
        <v/>
      </c>
      <c r="P292" t="str">
        <f>IFERROR(IF(OR(HLOOKUP($A292,'Z-scores'!$C$2:$SK$20,5,FALSE)&gt;3,HLOOKUP($A292,'Z-scores'!$C$2:$SK$20,5,FALSE)&lt;-3),"",'Total-corrected counts'!P292),"")</f>
        <v/>
      </c>
      <c r="Q292" t="str">
        <f>IFERROR(IF(OR(HLOOKUP($A292,'Z-scores'!$C$2:$SK$20,5,FALSE)&gt;3,HLOOKUP($A292,'Z-scores'!$C$2:$SK$20,5,FALSE)&lt;-3),"",'Total-corrected counts'!Q292),"")</f>
        <v/>
      </c>
      <c r="R292" t="str">
        <f>IFERROR(IF(OR(HLOOKUP($A292,'Z-scores'!$C$2:$SK$20,5,FALSE)&gt;3,HLOOKUP($A292,'Z-scores'!$C$2:$SK$20,5,FALSE)&lt;-3),"",'Total-corrected counts'!R292),"")</f>
        <v/>
      </c>
      <c r="S292" t="str">
        <f>IFERROR(IF(OR(HLOOKUP($A292,'Z-scores'!$C$2:$SK$20,5,FALSE)&gt;3,HLOOKUP($A292,'Z-scores'!$C$2:$SK$20,5,FALSE)&lt;-3),"",'Total-corrected counts'!S292),"")</f>
        <v/>
      </c>
      <c r="T292" t="str">
        <f>IFERROR(IF(OR(HLOOKUP($A292,'Z-scores'!$C$2:$SK$20,5,FALSE)&gt;3,HLOOKUP($A292,'Z-scores'!$C$2:$SK$20,5,FALSE)&lt;-3),"",'Total-corrected counts'!T292),"")</f>
        <v/>
      </c>
      <c r="U292">
        <f t="shared" si="16"/>
        <v>0</v>
      </c>
      <c r="V292">
        <f>SUMIFS(Tabel132[Cluster],Tabel132[ID],'Total-corrected counts Z&lt;3'!A292)</f>
        <v>2</v>
      </c>
      <c r="W292" t="str">
        <f t="shared" si="17"/>
        <v/>
      </c>
      <c r="X292" t="str">
        <f t="shared" si="18"/>
        <v/>
      </c>
      <c r="Y292" t="str">
        <f t="shared" si="19"/>
        <v/>
      </c>
    </row>
    <row r="293" spans="1:25" x14ac:dyDescent="0.25">
      <c r="A293">
        <v>300</v>
      </c>
      <c r="B293" t="s">
        <v>678</v>
      </c>
      <c r="C293">
        <v>69300</v>
      </c>
      <c r="D293">
        <v>178</v>
      </c>
      <c r="E293" t="str">
        <f>IFERROR(IF(OR(HLOOKUP($A293,'Z-scores'!$C$2:$SK$20,5,FALSE)&gt;3,HLOOKUP($A293,'Z-scores'!$C$2:$SK$20,5,FALSE)&lt;-3),"",'Total-corrected counts'!E293),"")</f>
        <v/>
      </c>
      <c r="F293" t="str">
        <f>IFERROR(IF(OR(HLOOKUP($A293,'Z-scores'!$C$2:$SK$20,5,FALSE)&gt;3,HLOOKUP($A293,'Z-scores'!$C$2:$SK$20,5,FALSE)&lt;-3),"",'Total-corrected counts'!F293),"")</f>
        <v/>
      </c>
      <c r="G293" t="str">
        <f>IFERROR(IF(OR(HLOOKUP($A293,'Z-scores'!$C$2:$SK$20,5,FALSE)&gt;3,HLOOKUP($A293,'Z-scores'!$C$2:$SK$20,5,FALSE)&lt;-3),"",'Total-corrected counts'!G293),"")</f>
        <v/>
      </c>
      <c r="H293" t="str">
        <f>IFERROR(IF(OR(HLOOKUP($A293,'Z-scores'!$C$2:$SK$20,5,FALSE)&gt;3,HLOOKUP($A293,'Z-scores'!$C$2:$SK$20,5,FALSE)&lt;-3),"",'Total-corrected counts'!H293),"")</f>
        <v/>
      </c>
      <c r="I293" t="str">
        <f>IFERROR(IF(OR(HLOOKUP($A293,'Z-scores'!$C$2:$SK$20,5,FALSE)&gt;3,HLOOKUP($A293,'Z-scores'!$C$2:$SK$20,5,FALSE)&lt;-3),"",'Total-corrected counts'!I293),"")</f>
        <v/>
      </c>
      <c r="J293" t="str">
        <f>IFERROR(IF(OR(HLOOKUP($A293,'Z-scores'!$C$2:$SK$20,5,FALSE)&gt;3,HLOOKUP($A293,'Z-scores'!$C$2:$SK$20,5,FALSE)&lt;-3),"",'Total-corrected counts'!J293),"")</f>
        <v/>
      </c>
      <c r="K293" t="str">
        <f>IFERROR(IF(OR(HLOOKUP($A293,'Z-scores'!$C$2:$SK$20,5,FALSE)&gt;3,HLOOKUP($A293,'Z-scores'!$C$2:$SK$20,5,FALSE)&lt;-3),"",'Total-corrected counts'!K293),"")</f>
        <v/>
      </c>
      <c r="L293" t="str">
        <f>IFERROR(IF(OR(HLOOKUP($A293,'Z-scores'!$C$2:$SK$20,5,FALSE)&gt;3,HLOOKUP($A293,'Z-scores'!$C$2:$SK$20,5,FALSE)&lt;-3),"",'Total-corrected counts'!L293),"")</f>
        <v/>
      </c>
      <c r="M293" t="str">
        <f>IFERROR(IF(OR(HLOOKUP($A293,'Z-scores'!$C$2:$SK$20,5,FALSE)&gt;3,HLOOKUP($A293,'Z-scores'!$C$2:$SK$20,5,FALSE)&lt;-3),"",'Total-corrected counts'!M293),"")</f>
        <v/>
      </c>
      <c r="N293" t="str">
        <f>IFERROR(IF(OR(HLOOKUP($A293,'Z-scores'!$C$2:$SK$20,5,FALSE)&gt;3,HLOOKUP($A293,'Z-scores'!$C$2:$SK$20,5,FALSE)&lt;-3),"",'Total-corrected counts'!N293),"")</f>
        <v/>
      </c>
      <c r="O293" t="str">
        <f>IFERROR(IF(OR(HLOOKUP($A293,'Z-scores'!$C$2:$SK$20,5,FALSE)&gt;3,HLOOKUP($A293,'Z-scores'!$C$2:$SK$20,5,FALSE)&lt;-3),"",'Total-corrected counts'!O293),"")</f>
        <v/>
      </c>
      <c r="P293" t="str">
        <f>IFERROR(IF(OR(HLOOKUP($A293,'Z-scores'!$C$2:$SK$20,5,FALSE)&gt;3,HLOOKUP($A293,'Z-scores'!$C$2:$SK$20,5,FALSE)&lt;-3),"",'Total-corrected counts'!P293),"")</f>
        <v/>
      </c>
      <c r="Q293" t="str">
        <f>IFERROR(IF(OR(HLOOKUP($A293,'Z-scores'!$C$2:$SK$20,5,FALSE)&gt;3,HLOOKUP($A293,'Z-scores'!$C$2:$SK$20,5,FALSE)&lt;-3),"",'Total-corrected counts'!Q293),"")</f>
        <v/>
      </c>
      <c r="R293" t="str">
        <f>IFERROR(IF(OR(HLOOKUP($A293,'Z-scores'!$C$2:$SK$20,5,FALSE)&gt;3,HLOOKUP($A293,'Z-scores'!$C$2:$SK$20,5,FALSE)&lt;-3),"",'Total-corrected counts'!R293),"")</f>
        <v/>
      </c>
      <c r="S293" t="str">
        <f>IFERROR(IF(OR(HLOOKUP($A293,'Z-scores'!$C$2:$SK$20,5,FALSE)&gt;3,HLOOKUP($A293,'Z-scores'!$C$2:$SK$20,5,FALSE)&lt;-3),"",'Total-corrected counts'!S293),"")</f>
        <v/>
      </c>
      <c r="T293" t="str">
        <f>IFERROR(IF(OR(HLOOKUP($A293,'Z-scores'!$C$2:$SK$20,5,FALSE)&gt;3,HLOOKUP($A293,'Z-scores'!$C$2:$SK$20,5,FALSE)&lt;-3),"",'Total-corrected counts'!T293),"")</f>
        <v/>
      </c>
      <c r="U293">
        <f t="shared" si="16"/>
        <v>0</v>
      </c>
      <c r="V293">
        <f>SUMIFS(Tabel132[Cluster],Tabel132[ID],'Total-corrected counts Z&lt;3'!A293)</f>
        <v>82</v>
      </c>
      <c r="W293" t="str">
        <f t="shared" si="17"/>
        <v/>
      </c>
      <c r="X293" t="str">
        <f t="shared" si="18"/>
        <v/>
      </c>
      <c r="Y293" t="str">
        <f t="shared" si="19"/>
        <v/>
      </c>
    </row>
    <row r="294" spans="1:25" x14ac:dyDescent="0.25">
      <c r="A294">
        <v>301</v>
      </c>
      <c r="B294" t="s">
        <v>126</v>
      </c>
      <c r="C294">
        <v>112600</v>
      </c>
      <c r="D294">
        <v>768</v>
      </c>
      <c r="E294">
        <f>IFERROR(IF(OR(HLOOKUP($A294,'Z-scores'!$C$2:$SK$20,5,FALSE)&gt;3,HLOOKUP($A294,'Z-scores'!$C$2:$SK$20,5,FALSE)&lt;-3),"",'Total-corrected counts'!E294),"")</f>
        <v>12.548953552027625</v>
      </c>
      <c r="F294">
        <f>IFERROR(IF(OR(HLOOKUP($A294,'Z-scores'!$C$2:$SK$20,5,FALSE)&gt;3,HLOOKUP($A294,'Z-scores'!$C$2:$SK$20,5,FALSE)&lt;-3),"",'Total-corrected counts'!F294),"")</f>
        <v>11.506936505980349</v>
      </c>
      <c r="G294">
        <f>IFERROR(IF(OR(HLOOKUP($A294,'Z-scores'!$C$2:$SK$20,5,FALSE)&gt;3,HLOOKUP($A294,'Z-scores'!$C$2:$SK$20,5,FALSE)&lt;-3),"",'Total-corrected counts'!G294),"")</f>
        <v>14.405642052771761</v>
      </c>
      <c r="H294">
        <f>IFERROR(IF(OR(HLOOKUP($A294,'Z-scores'!$C$2:$SK$20,5,FALSE)&gt;3,HLOOKUP($A294,'Z-scores'!$C$2:$SK$20,5,FALSE)&lt;-3),"",'Total-corrected counts'!H294),"")</f>
        <v>10.838620955873482</v>
      </c>
      <c r="I294">
        <f>IFERROR(IF(OR(HLOOKUP($A294,'Z-scores'!$C$2:$SK$20,5,FALSE)&gt;3,HLOOKUP($A294,'Z-scores'!$C$2:$SK$20,5,FALSE)&lt;-3),"",'Total-corrected counts'!I294),"")</f>
        <v>13.933352879043754</v>
      </c>
      <c r="J294">
        <f>IFERROR(IF(OR(HLOOKUP($A294,'Z-scores'!$C$2:$SK$20,5,FALSE)&gt;3,HLOOKUP($A294,'Z-scores'!$C$2:$SK$20,5,FALSE)&lt;-3),"",'Total-corrected counts'!J294),"")</f>
        <v>9.7221873005724362</v>
      </c>
      <c r="K294">
        <f>IFERROR(IF(OR(HLOOKUP($A294,'Z-scores'!$C$2:$SK$20,5,FALSE)&gt;3,HLOOKUP($A294,'Z-scores'!$C$2:$SK$20,5,FALSE)&lt;-3),"",'Total-corrected counts'!K294),"")</f>
        <v>8.708885702472795</v>
      </c>
      <c r="L294">
        <f>IFERROR(IF(OR(HLOOKUP($A294,'Z-scores'!$C$2:$SK$20,5,FALSE)&gt;3,HLOOKUP($A294,'Z-scores'!$C$2:$SK$20,5,FALSE)&lt;-3),"",'Total-corrected counts'!L294),"")</f>
        <v>10.114248269181459</v>
      </c>
      <c r="M294">
        <f>IFERROR(IF(OR(HLOOKUP($A294,'Z-scores'!$C$2:$SK$20,5,FALSE)&gt;3,HLOOKUP($A294,'Z-scores'!$C$2:$SK$20,5,FALSE)&lt;-3),"",'Total-corrected counts'!M294),"")</f>
        <v>10.314964455996446</v>
      </c>
      <c r="N294">
        <f>IFERROR(IF(OR(HLOOKUP($A294,'Z-scores'!$C$2:$SK$20,5,FALSE)&gt;3,HLOOKUP($A294,'Z-scores'!$C$2:$SK$20,5,FALSE)&lt;-3),"",'Total-corrected counts'!N294),"")</f>
        <v>9.3056875233230159</v>
      </c>
      <c r="O294">
        <f>IFERROR(IF(OR(HLOOKUP($A294,'Z-scores'!$C$2:$SK$20,5,FALSE)&gt;3,HLOOKUP($A294,'Z-scores'!$C$2:$SK$20,5,FALSE)&lt;-3),"",'Total-corrected counts'!O294),"")</f>
        <v>9.3769811691119322</v>
      </c>
      <c r="P294">
        <f>IFERROR(IF(OR(HLOOKUP($A294,'Z-scores'!$C$2:$SK$20,5,FALSE)&gt;3,HLOOKUP($A294,'Z-scores'!$C$2:$SK$20,5,FALSE)&lt;-3),"",'Total-corrected counts'!P294),"")</f>
        <v>10.963171606231541</v>
      </c>
      <c r="Q294">
        <f>IFERROR(IF(OR(HLOOKUP($A294,'Z-scores'!$C$2:$SK$20,5,FALSE)&gt;3,HLOOKUP($A294,'Z-scores'!$C$2:$SK$20,5,FALSE)&lt;-3),"",'Total-corrected counts'!Q294),"")</f>
        <v>10.359306458095984</v>
      </c>
      <c r="R294">
        <f>IFERROR(IF(OR(HLOOKUP($A294,'Z-scores'!$C$2:$SK$20,5,FALSE)&gt;3,HLOOKUP($A294,'Z-scores'!$C$2:$SK$20,5,FALSE)&lt;-3),"",'Total-corrected counts'!R294),"")</f>
        <v>7.8316739599665377</v>
      </c>
      <c r="S294">
        <f>IFERROR(IF(OR(HLOOKUP($A294,'Z-scores'!$C$2:$SK$20,5,FALSE)&gt;3,HLOOKUP($A294,'Z-scores'!$C$2:$SK$20,5,FALSE)&lt;-3),"",'Total-corrected counts'!S294),"")</f>
        <v>10.961417057572918</v>
      </c>
      <c r="T294">
        <f>IFERROR(IF(OR(HLOOKUP($A294,'Z-scores'!$C$2:$SK$20,5,FALSE)&gt;3,HLOOKUP($A294,'Z-scores'!$C$2:$SK$20,5,FALSE)&lt;-3),"",'Total-corrected counts'!T294),"")</f>
        <v>8.8532846232029776</v>
      </c>
      <c r="U294">
        <f t="shared" si="16"/>
        <v>1</v>
      </c>
      <c r="V294">
        <f>SUMIFS(Tabel132[Cluster],Tabel132[ID],'Total-corrected counts Z&lt;3'!A294)</f>
        <v>0</v>
      </c>
      <c r="W294">
        <f t="shared" si="17"/>
        <v>0.13419340615612182</v>
      </c>
      <c r="X294">
        <f t="shared" si="18"/>
        <v>11.139947919724312</v>
      </c>
      <c r="Y294">
        <f t="shared" si="19"/>
        <v>9.7243058123636477</v>
      </c>
    </row>
    <row r="295" spans="1:25" x14ac:dyDescent="0.25">
      <c r="A295">
        <v>302</v>
      </c>
      <c r="B295" t="s">
        <v>679</v>
      </c>
      <c r="C295">
        <v>78700</v>
      </c>
      <c r="D295">
        <v>339</v>
      </c>
      <c r="E295" t="str">
        <f>IFERROR(IF(OR(HLOOKUP($A295,'Z-scores'!$C$2:$SK$20,5,FALSE)&gt;3,HLOOKUP($A295,'Z-scores'!$C$2:$SK$20,5,FALSE)&lt;-3),"",'Total-corrected counts'!E295),"")</f>
        <v/>
      </c>
      <c r="F295" t="str">
        <f>IFERROR(IF(OR(HLOOKUP($A295,'Z-scores'!$C$2:$SK$20,5,FALSE)&gt;3,HLOOKUP($A295,'Z-scores'!$C$2:$SK$20,5,FALSE)&lt;-3),"",'Total-corrected counts'!F295),"")</f>
        <v/>
      </c>
      <c r="G295" t="str">
        <f>IFERROR(IF(OR(HLOOKUP($A295,'Z-scores'!$C$2:$SK$20,5,FALSE)&gt;3,HLOOKUP($A295,'Z-scores'!$C$2:$SK$20,5,FALSE)&lt;-3),"",'Total-corrected counts'!G295),"")</f>
        <v/>
      </c>
      <c r="H295" t="str">
        <f>IFERROR(IF(OR(HLOOKUP($A295,'Z-scores'!$C$2:$SK$20,5,FALSE)&gt;3,HLOOKUP($A295,'Z-scores'!$C$2:$SK$20,5,FALSE)&lt;-3),"",'Total-corrected counts'!H295),"")</f>
        <v/>
      </c>
      <c r="I295" t="str">
        <f>IFERROR(IF(OR(HLOOKUP($A295,'Z-scores'!$C$2:$SK$20,5,FALSE)&gt;3,HLOOKUP($A295,'Z-scores'!$C$2:$SK$20,5,FALSE)&lt;-3),"",'Total-corrected counts'!I295),"")</f>
        <v/>
      </c>
      <c r="J295" t="str">
        <f>IFERROR(IF(OR(HLOOKUP($A295,'Z-scores'!$C$2:$SK$20,5,FALSE)&gt;3,HLOOKUP($A295,'Z-scores'!$C$2:$SK$20,5,FALSE)&lt;-3),"",'Total-corrected counts'!J295),"")</f>
        <v/>
      </c>
      <c r="K295" t="str">
        <f>IFERROR(IF(OR(HLOOKUP($A295,'Z-scores'!$C$2:$SK$20,5,FALSE)&gt;3,HLOOKUP($A295,'Z-scores'!$C$2:$SK$20,5,FALSE)&lt;-3),"",'Total-corrected counts'!K295),"")</f>
        <v/>
      </c>
      <c r="L295" t="str">
        <f>IFERROR(IF(OR(HLOOKUP($A295,'Z-scores'!$C$2:$SK$20,5,FALSE)&gt;3,HLOOKUP($A295,'Z-scores'!$C$2:$SK$20,5,FALSE)&lt;-3),"",'Total-corrected counts'!L295),"")</f>
        <v/>
      </c>
      <c r="M295" t="str">
        <f>IFERROR(IF(OR(HLOOKUP($A295,'Z-scores'!$C$2:$SK$20,5,FALSE)&gt;3,HLOOKUP($A295,'Z-scores'!$C$2:$SK$20,5,FALSE)&lt;-3),"",'Total-corrected counts'!M295),"")</f>
        <v/>
      </c>
      <c r="N295" t="str">
        <f>IFERROR(IF(OR(HLOOKUP($A295,'Z-scores'!$C$2:$SK$20,5,FALSE)&gt;3,HLOOKUP($A295,'Z-scores'!$C$2:$SK$20,5,FALSE)&lt;-3),"",'Total-corrected counts'!N295),"")</f>
        <v/>
      </c>
      <c r="O295" t="str">
        <f>IFERROR(IF(OR(HLOOKUP($A295,'Z-scores'!$C$2:$SK$20,5,FALSE)&gt;3,HLOOKUP($A295,'Z-scores'!$C$2:$SK$20,5,FALSE)&lt;-3),"",'Total-corrected counts'!O295),"")</f>
        <v/>
      </c>
      <c r="P295" t="str">
        <f>IFERROR(IF(OR(HLOOKUP($A295,'Z-scores'!$C$2:$SK$20,5,FALSE)&gt;3,HLOOKUP($A295,'Z-scores'!$C$2:$SK$20,5,FALSE)&lt;-3),"",'Total-corrected counts'!P295),"")</f>
        <v/>
      </c>
      <c r="Q295" t="str">
        <f>IFERROR(IF(OR(HLOOKUP($A295,'Z-scores'!$C$2:$SK$20,5,FALSE)&gt;3,HLOOKUP($A295,'Z-scores'!$C$2:$SK$20,5,FALSE)&lt;-3),"",'Total-corrected counts'!Q295),"")</f>
        <v/>
      </c>
      <c r="R295" t="str">
        <f>IFERROR(IF(OR(HLOOKUP($A295,'Z-scores'!$C$2:$SK$20,5,FALSE)&gt;3,HLOOKUP($A295,'Z-scores'!$C$2:$SK$20,5,FALSE)&lt;-3),"",'Total-corrected counts'!R295),"")</f>
        <v/>
      </c>
      <c r="S295" t="str">
        <f>IFERROR(IF(OR(HLOOKUP($A295,'Z-scores'!$C$2:$SK$20,5,FALSE)&gt;3,HLOOKUP($A295,'Z-scores'!$C$2:$SK$20,5,FALSE)&lt;-3),"",'Total-corrected counts'!S295),"")</f>
        <v/>
      </c>
      <c r="T295" t="str">
        <f>IFERROR(IF(OR(HLOOKUP($A295,'Z-scores'!$C$2:$SK$20,5,FALSE)&gt;3,HLOOKUP($A295,'Z-scores'!$C$2:$SK$20,5,FALSE)&lt;-3),"",'Total-corrected counts'!T295),"")</f>
        <v/>
      </c>
      <c r="U295">
        <f t="shared" si="16"/>
        <v>0</v>
      </c>
      <c r="V295">
        <f>SUMIFS(Tabel132[Cluster],Tabel132[ID],'Total-corrected counts Z&lt;3'!A295)</f>
        <v>86</v>
      </c>
      <c r="W295" t="str">
        <f t="shared" si="17"/>
        <v/>
      </c>
      <c r="X295" t="str">
        <f t="shared" si="18"/>
        <v/>
      </c>
      <c r="Y295" t="str">
        <f t="shared" si="19"/>
        <v/>
      </c>
    </row>
    <row r="296" spans="1:25" x14ac:dyDescent="0.25">
      <c r="A296">
        <v>303</v>
      </c>
      <c r="B296" t="s">
        <v>127</v>
      </c>
      <c r="C296">
        <v>47200</v>
      </c>
      <c r="D296">
        <v>295</v>
      </c>
      <c r="E296">
        <f>IFERROR(IF(OR(HLOOKUP($A296,'Z-scores'!$C$2:$SK$20,5,FALSE)&gt;3,HLOOKUP($A296,'Z-scores'!$C$2:$SK$20,5,FALSE)&lt;-3),"",'Total-corrected counts'!E296),"")</f>
        <v>15.501648505445889</v>
      </c>
      <c r="F296">
        <f>IFERROR(IF(OR(HLOOKUP($A296,'Z-scores'!$C$2:$SK$20,5,FALSE)&gt;3,HLOOKUP($A296,'Z-scores'!$C$2:$SK$20,5,FALSE)&lt;-3),"",'Total-corrected counts'!F296),"")</f>
        <v>13.287041168579687</v>
      </c>
      <c r="G296">
        <f>IFERROR(IF(OR(HLOOKUP($A296,'Z-scores'!$C$2:$SK$20,5,FALSE)&gt;3,HLOOKUP($A296,'Z-scores'!$C$2:$SK$20,5,FALSE)&lt;-3),"",'Total-corrected counts'!G296),"")</f>
        <v>18.987677597267837</v>
      </c>
      <c r="H296">
        <f>IFERROR(IF(OR(HLOOKUP($A296,'Z-scores'!$C$2:$SK$20,5,FALSE)&gt;3,HLOOKUP($A296,'Z-scores'!$C$2:$SK$20,5,FALSE)&lt;-3),"",'Total-corrected counts'!H296),"")</f>
        <v>14.759101546478805</v>
      </c>
      <c r="I296">
        <f>IFERROR(IF(OR(HLOOKUP($A296,'Z-scores'!$C$2:$SK$20,5,FALSE)&gt;3,HLOOKUP($A296,'Z-scores'!$C$2:$SK$20,5,FALSE)&lt;-3),"",'Total-corrected counts'!I296),"")</f>
        <v>13.449399588414609</v>
      </c>
      <c r="J296">
        <f>IFERROR(IF(OR(HLOOKUP($A296,'Z-scores'!$C$2:$SK$20,5,FALSE)&gt;3,HLOOKUP($A296,'Z-scores'!$C$2:$SK$20,5,FALSE)&lt;-3),"",'Total-corrected counts'!J296),"")</f>
        <v>6.0524207887184316</v>
      </c>
      <c r="K296">
        <f>IFERROR(IF(OR(HLOOKUP($A296,'Z-scores'!$C$2:$SK$20,5,FALSE)&gt;3,HLOOKUP($A296,'Z-scores'!$C$2:$SK$20,5,FALSE)&lt;-3),"",'Total-corrected counts'!K296),"")</f>
        <v>16.684700217868755</v>
      </c>
      <c r="L296">
        <f>IFERROR(IF(OR(HLOOKUP($A296,'Z-scores'!$C$2:$SK$20,5,FALSE)&gt;3,HLOOKUP($A296,'Z-scores'!$C$2:$SK$20,5,FALSE)&lt;-3),"",'Total-corrected counts'!L296),"")</f>
        <v>5.4810949708240235</v>
      </c>
      <c r="M296">
        <f>IFERROR(IF(OR(HLOOKUP($A296,'Z-scores'!$C$2:$SK$20,5,FALSE)&gt;3,HLOOKUP($A296,'Z-scores'!$C$2:$SK$20,5,FALSE)&lt;-3),"",'Total-corrected counts'!M296),"")</f>
        <v>12.94911653608149</v>
      </c>
      <c r="N296">
        <f>IFERROR(IF(OR(HLOOKUP($A296,'Z-scores'!$C$2:$SK$20,5,FALSE)&gt;3,HLOOKUP($A296,'Z-scores'!$C$2:$SK$20,5,FALSE)&lt;-3),"",'Total-corrected counts'!N296),"")</f>
        <v>7.8945470395840589</v>
      </c>
      <c r="O296">
        <f>IFERROR(IF(OR(HLOOKUP($A296,'Z-scores'!$C$2:$SK$20,5,FALSE)&gt;3,HLOOKUP($A296,'Z-scores'!$C$2:$SK$20,5,FALSE)&lt;-3),"",'Total-corrected counts'!O296),"")</f>
        <v>15.128726808439904</v>
      </c>
      <c r="P296">
        <f>IFERROR(IF(OR(HLOOKUP($A296,'Z-scores'!$C$2:$SK$20,5,FALSE)&gt;3,HLOOKUP($A296,'Z-scores'!$C$2:$SK$20,5,FALSE)&lt;-3),"",'Total-corrected counts'!P296),"")</f>
        <v>12.102784088222926</v>
      </c>
      <c r="Q296">
        <f>IFERROR(IF(OR(HLOOKUP($A296,'Z-scores'!$C$2:$SK$20,5,FALSE)&gt;3,HLOOKUP($A296,'Z-scores'!$C$2:$SK$20,5,FALSE)&lt;-3),"",'Total-corrected counts'!Q296),"")</f>
        <v>17.022054640497284</v>
      </c>
      <c r="R296">
        <f>IFERROR(IF(OR(HLOOKUP($A296,'Z-scores'!$C$2:$SK$20,5,FALSE)&gt;3,HLOOKUP($A296,'Z-scores'!$C$2:$SK$20,5,FALSE)&lt;-3),"",'Total-corrected counts'!R296),"")</f>
        <v>19.833393333370996</v>
      </c>
      <c r="S296">
        <f>IFERROR(IF(OR(HLOOKUP($A296,'Z-scores'!$C$2:$SK$20,5,FALSE)&gt;3,HLOOKUP($A296,'Z-scores'!$C$2:$SK$20,5,FALSE)&lt;-3),"",'Total-corrected counts'!S296),"")</f>
        <v>9.194907697054969</v>
      </c>
      <c r="T296">
        <f>IFERROR(IF(OR(HLOOKUP($A296,'Z-scores'!$C$2:$SK$20,5,FALSE)&gt;3,HLOOKUP($A296,'Z-scores'!$C$2:$SK$20,5,FALSE)&lt;-3),"",'Total-corrected counts'!T296),"")</f>
        <v>13.365251574580903</v>
      </c>
      <c r="U296">
        <f t="shared" si="16"/>
        <v>1</v>
      </c>
      <c r="V296">
        <f>SUMIFS(Tabel132[Cluster],Tabel132[ID],'Total-corrected counts Z&lt;3'!A296)</f>
        <v>62</v>
      </c>
      <c r="W296">
        <f t="shared" si="17"/>
        <v>0.39695763920457849</v>
      </c>
      <c r="X296">
        <f t="shared" si="18"/>
        <v>12.504674795926357</v>
      </c>
      <c r="Y296">
        <f t="shared" si="19"/>
        <v>14.441186357027831</v>
      </c>
    </row>
    <row r="297" spans="1:25" x14ac:dyDescent="0.25">
      <c r="A297">
        <v>304</v>
      </c>
      <c r="B297" t="s">
        <v>128</v>
      </c>
      <c r="C297">
        <v>20400</v>
      </c>
      <c r="D297">
        <v>972</v>
      </c>
      <c r="E297">
        <f>IFERROR(IF(OR(HLOOKUP($A297,'Z-scores'!$C$2:$SK$20,5,FALSE)&gt;3,HLOOKUP($A297,'Z-scores'!$C$2:$SK$20,5,FALSE)&lt;-3),"",'Total-corrected counts'!E297),"")</f>
        <v>1.857819811295049</v>
      </c>
      <c r="F297">
        <f>IFERROR(IF(OR(HLOOKUP($A297,'Z-scores'!$C$2:$SK$20,5,FALSE)&gt;3,HLOOKUP($A297,'Z-scores'!$C$2:$SK$20,5,FALSE)&lt;-3),"",'Total-corrected counts'!F297),"")</f>
        <v>1.2795977813379871</v>
      </c>
      <c r="G297">
        <f>IFERROR(IF(OR(HLOOKUP($A297,'Z-scores'!$C$2:$SK$20,5,FALSE)&gt;3,HLOOKUP($A297,'Z-scores'!$C$2:$SK$20,5,FALSE)&lt;-3),"",'Total-corrected counts'!G297),"")</f>
        <v>1.9885240837044666</v>
      </c>
      <c r="H297">
        <f>IFERROR(IF(OR(HLOOKUP($A297,'Z-scores'!$C$2:$SK$20,5,FALSE)&gt;3,HLOOKUP($A297,'Z-scores'!$C$2:$SK$20,5,FALSE)&lt;-3),"",'Total-corrected counts'!H297),"")</f>
        <v>0.59108784289126393</v>
      </c>
      <c r="I297">
        <f>IFERROR(IF(OR(HLOOKUP($A297,'Z-scores'!$C$2:$SK$20,5,FALSE)&gt;3,HLOOKUP($A297,'Z-scores'!$C$2:$SK$20,5,FALSE)&lt;-3),"",'Total-corrected counts'!I297),"")</f>
        <v>2.2678276293435511</v>
      </c>
      <c r="J297">
        <f>IFERROR(IF(OR(HLOOKUP($A297,'Z-scores'!$C$2:$SK$20,5,FALSE)&gt;3,HLOOKUP($A297,'Z-scores'!$C$2:$SK$20,5,FALSE)&lt;-3),"",'Total-corrected counts'!J297),"")</f>
        <v>15.152004961668002</v>
      </c>
      <c r="K297">
        <f>IFERROR(IF(OR(HLOOKUP($A297,'Z-scores'!$C$2:$SK$20,5,FALSE)&gt;3,HLOOKUP($A297,'Z-scores'!$C$2:$SK$20,5,FALSE)&lt;-3),"",'Total-corrected counts'!K297),"")</f>
        <v>4.2400837460524112</v>
      </c>
      <c r="L297">
        <f>IFERROR(IF(OR(HLOOKUP($A297,'Z-scores'!$C$2:$SK$20,5,FALSE)&gt;3,HLOOKUP($A297,'Z-scores'!$C$2:$SK$20,5,FALSE)&lt;-3),"",'Total-corrected counts'!L297),"")</f>
        <v>8.7914592601335819</v>
      </c>
      <c r="M297">
        <f>IFERROR(IF(OR(HLOOKUP($A297,'Z-scores'!$C$2:$SK$20,5,FALSE)&gt;3,HLOOKUP($A297,'Z-scores'!$C$2:$SK$20,5,FALSE)&lt;-3),"",'Total-corrected counts'!M297),"")</f>
        <v>13.008789884174032</v>
      </c>
      <c r="N297">
        <f>IFERROR(IF(OR(HLOOKUP($A297,'Z-scores'!$C$2:$SK$20,5,FALSE)&gt;3,HLOOKUP($A297,'Z-scores'!$C$2:$SK$20,5,FALSE)&lt;-3),"",'Total-corrected counts'!N297),"")</f>
        <v>1.6149718869456964</v>
      </c>
      <c r="O297">
        <f>IFERROR(IF(OR(HLOOKUP($A297,'Z-scores'!$C$2:$SK$20,5,FALSE)&gt;3,HLOOKUP($A297,'Z-scores'!$C$2:$SK$20,5,FALSE)&lt;-3),"",'Total-corrected counts'!O297),"")</f>
        <v>0.25199807950937303</v>
      </c>
      <c r="P297">
        <f>IFERROR(IF(OR(HLOOKUP($A297,'Z-scores'!$C$2:$SK$20,5,FALSE)&gt;3,HLOOKUP($A297,'Z-scores'!$C$2:$SK$20,5,FALSE)&lt;-3),"",'Total-corrected counts'!P297),"")</f>
        <v>2.8067311783543296</v>
      </c>
      <c r="Q297">
        <f>IFERROR(IF(OR(HLOOKUP($A297,'Z-scores'!$C$2:$SK$20,5,FALSE)&gt;3,HLOOKUP($A297,'Z-scores'!$C$2:$SK$20,5,FALSE)&lt;-3),"",'Total-corrected counts'!Q297),"")</f>
        <v>17.146266948148316</v>
      </c>
      <c r="R297">
        <f>IFERROR(IF(OR(HLOOKUP($A297,'Z-scores'!$C$2:$SK$20,5,FALSE)&gt;3,HLOOKUP($A297,'Z-scores'!$C$2:$SK$20,5,FALSE)&lt;-3),"",'Total-corrected counts'!R297),"")</f>
        <v>2.0542095632699113</v>
      </c>
      <c r="S297">
        <f>IFERROR(IF(OR(HLOOKUP($A297,'Z-scores'!$C$2:$SK$20,5,FALSE)&gt;3,HLOOKUP($A297,'Z-scores'!$C$2:$SK$20,5,FALSE)&lt;-3),"",'Total-corrected counts'!S297),"")</f>
        <v>1.387162799124672</v>
      </c>
      <c r="T297">
        <f>IFERROR(IF(OR(HLOOKUP($A297,'Z-scores'!$C$2:$SK$20,5,FALSE)&gt;3,HLOOKUP($A297,'Z-scores'!$C$2:$SK$20,5,FALSE)&lt;-3),"",'Total-corrected counts'!T297),"")</f>
        <v>1.6860148819823713</v>
      </c>
      <c r="U297">
        <f t="shared" si="16"/>
        <v>1</v>
      </c>
      <c r="V297">
        <f>SUMIFS(Tabel132[Cluster],Tabel132[ID],'Total-corrected counts Z&lt;3'!A297)</f>
        <v>25</v>
      </c>
      <c r="W297">
        <f t="shared" si="17"/>
        <v>0.77572483856421892</v>
      </c>
      <c r="X297">
        <f t="shared" si="18"/>
        <v>5.0792166887546042</v>
      </c>
      <c r="Y297">
        <f t="shared" si="19"/>
        <v>4.2220639083981615</v>
      </c>
    </row>
    <row r="298" spans="1:25" x14ac:dyDescent="0.25">
      <c r="A298">
        <v>305</v>
      </c>
      <c r="B298" t="s">
        <v>129</v>
      </c>
      <c r="C298">
        <v>16800</v>
      </c>
      <c r="D298">
        <v>385</v>
      </c>
      <c r="E298">
        <f>IFERROR(IF(OR(HLOOKUP($A298,'Z-scores'!$C$2:$SK$20,5,FALSE)&gt;3,HLOOKUP($A298,'Z-scores'!$C$2:$SK$20,5,FALSE)&lt;-3),"",'Total-corrected counts'!E298),"")</f>
        <v>1.6695607370838175</v>
      </c>
      <c r="F298">
        <f>IFERROR(IF(OR(HLOOKUP($A298,'Z-scores'!$C$2:$SK$20,5,FALSE)&gt;3,HLOOKUP($A298,'Z-scores'!$C$2:$SK$20,5,FALSE)&lt;-3),"",'Total-corrected counts'!F298),"")</f>
        <v>3.5602093251986799</v>
      </c>
      <c r="G298">
        <f>IFERROR(IF(OR(HLOOKUP($A298,'Z-scores'!$C$2:$SK$20,5,FALSE)&gt;3,HLOOKUP($A298,'Z-scores'!$C$2:$SK$20,5,FALSE)&lt;-3),"",'Total-corrected counts'!G298),"")</f>
        <v>7.0069439657715993</v>
      </c>
      <c r="H298">
        <f>IFERROR(IF(OR(HLOOKUP($A298,'Z-scores'!$C$2:$SK$20,5,FALSE)&gt;3,HLOOKUP($A298,'Z-scores'!$C$2:$SK$20,5,FALSE)&lt;-3),"",'Total-corrected counts'!H298),"")</f>
        <v>5.7178701536828394</v>
      </c>
      <c r="I298">
        <f>IFERROR(IF(OR(HLOOKUP($A298,'Z-scores'!$C$2:$SK$20,5,FALSE)&gt;3,HLOOKUP($A298,'Z-scores'!$C$2:$SK$20,5,FALSE)&lt;-3),"",'Total-corrected counts'!I298),"")</f>
        <v>1.896421615604905</v>
      </c>
      <c r="J298">
        <f>IFERROR(IF(OR(HLOOKUP($A298,'Z-scores'!$C$2:$SK$20,5,FALSE)&gt;3,HLOOKUP($A298,'Z-scores'!$C$2:$SK$20,5,FALSE)&lt;-3),"",'Total-corrected counts'!J298),"")</f>
        <v>0.95186439703880366</v>
      </c>
      <c r="K298">
        <f>IFERROR(IF(OR(HLOOKUP($A298,'Z-scores'!$C$2:$SK$20,5,FALSE)&gt;3,HLOOKUP($A298,'Z-scores'!$C$2:$SK$20,5,FALSE)&lt;-3),"",'Total-corrected counts'!K298),"")</f>
        <v>2.2813175341831093</v>
      </c>
      <c r="L298">
        <f>IFERROR(IF(OR(HLOOKUP($A298,'Z-scores'!$C$2:$SK$20,5,FALSE)&gt;3,HLOOKUP($A298,'Z-scores'!$C$2:$SK$20,5,FALSE)&lt;-3),"",'Total-corrected counts'!L298),"")</f>
        <v>6.1865824423162232</v>
      </c>
      <c r="M298">
        <f>IFERROR(IF(OR(HLOOKUP($A298,'Z-scores'!$C$2:$SK$20,5,FALSE)&gt;3,HLOOKUP($A298,'Z-scores'!$C$2:$SK$20,5,FALSE)&lt;-3),"",'Total-corrected counts'!M298),"")</f>
        <v>10.903173172908641</v>
      </c>
      <c r="N298">
        <f>IFERROR(IF(OR(HLOOKUP($A298,'Z-scores'!$C$2:$SK$20,5,FALSE)&gt;3,HLOOKUP($A298,'Z-scores'!$C$2:$SK$20,5,FALSE)&lt;-3),"",'Total-corrected counts'!N298),"")</f>
        <v>9.3448858700935418</v>
      </c>
      <c r="O298">
        <f>IFERROR(IF(OR(HLOOKUP($A298,'Z-scores'!$C$2:$SK$20,5,FALSE)&gt;3,HLOOKUP($A298,'Z-scores'!$C$2:$SK$20,5,FALSE)&lt;-3),"",'Total-corrected counts'!O298),"")</f>
        <v>3.2980801283156538</v>
      </c>
      <c r="P298">
        <f>IFERROR(IF(OR(HLOOKUP($A298,'Z-scores'!$C$2:$SK$20,5,FALSE)&gt;3,HLOOKUP($A298,'Z-scores'!$C$2:$SK$20,5,FALSE)&lt;-3),"",'Total-corrected counts'!P298),"")</f>
        <v>4.1155437668422534</v>
      </c>
      <c r="Q298">
        <f>IFERROR(IF(OR(HLOOKUP($A298,'Z-scores'!$C$2:$SK$20,5,FALSE)&gt;3,HLOOKUP($A298,'Z-scores'!$C$2:$SK$20,5,FALSE)&lt;-3),"",'Total-corrected counts'!Q298),"")</f>
        <v>2.7078283067924755</v>
      </c>
      <c r="R298">
        <f>IFERROR(IF(OR(HLOOKUP($A298,'Z-scores'!$C$2:$SK$20,5,FALSE)&gt;3,HLOOKUP($A298,'Z-scores'!$C$2:$SK$20,5,FALSE)&lt;-3),"",'Total-corrected counts'!R298),"")</f>
        <v>3.1275340600784403</v>
      </c>
      <c r="S298">
        <f>IFERROR(IF(OR(HLOOKUP($A298,'Z-scores'!$C$2:$SK$20,5,FALSE)&gt;3,HLOOKUP($A298,'Z-scores'!$C$2:$SK$20,5,FALSE)&lt;-3),"",'Total-corrected counts'!S298),"")</f>
        <v>3.5556662769399754</v>
      </c>
      <c r="T298">
        <f>IFERROR(IF(OR(HLOOKUP($A298,'Z-scores'!$C$2:$SK$20,5,FALSE)&gt;3,HLOOKUP($A298,'Z-scores'!$C$2:$SK$20,5,FALSE)&lt;-3),"",'Total-corrected counts'!T298),"")</f>
        <v>8.6348535453753019</v>
      </c>
      <c r="U298">
        <f t="shared" si="16"/>
        <v>1</v>
      </c>
      <c r="V298">
        <f>SUMIFS(Tabel132[Cluster],Tabel132[ID],'Total-corrected counts Z&lt;3'!A298)</f>
        <v>20</v>
      </c>
      <c r="W298">
        <f t="shared" si="17"/>
        <v>0.65848928713676669</v>
      </c>
      <c r="X298">
        <f t="shared" si="18"/>
        <v>4.9518829213882167</v>
      </c>
      <c r="Y298">
        <f t="shared" si="19"/>
        <v>4.2399176807240169</v>
      </c>
    </row>
    <row r="299" spans="1:25" x14ac:dyDescent="0.25">
      <c r="A299">
        <v>306</v>
      </c>
      <c r="B299" t="s">
        <v>680</v>
      </c>
      <c r="C299">
        <v>32600</v>
      </c>
      <c r="D299">
        <v>589</v>
      </c>
      <c r="E299" t="str">
        <f>IFERROR(IF(OR(HLOOKUP($A299,'Z-scores'!$C$2:$SK$20,5,FALSE)&gt;3,HLOOKUP($A299,'Z-scores'!$C$2:$SK$20,5,FALSE)&lt;-3),"",'Total-corrected counts'!E299),"")</f>
        <v/>
      </c>
      <c r="F299" t="str">
        <f>IFERROR(IF(OR(HLOOKUP($A299,'Z-scores'!$C$2:$SK$20,5,FALSE)&gt;3,HLOOKUP($A299,'Z-scores'!$C$2:$SK$20,5,FALSE)&lt;-3),"",'Total-corrected counts'!F299),"")</f>
        <v/>
      </c>
      <c r="G299" t="str">
        <f>IFERROR(IF(OR(HLOOKUP($A299,'Z-scores'!$C$2:$SK$20,5,FALSE)&gt;3,HLOOKUP($A299,'Z-scores'!$C$2:$SK$20,5,FALSE)&lt;-3),"",'Total-corrected counts'!G299),"")</f>
        <v/>
      </c>
      <c r="H299" t="str">
        <f>IFERROR(IF(OR(HLOOKUP($A299,'Z-scores'!$C$2:$SK$20,5,FALSE)&gt;3,HLOOKUP($A299,'Z-scores'!$C$2:$SK$20,5,FALSE)&lt;-3),"",'Total-corrected counts'!H299),"")</f>
        <v/>
      </c>
      <c r="I299" t="str">
        <f>IFERROR(IF(OR(HLOOKUP($A299,'Z-scores'!$C$2:$SK$20,5,FALSE)&gt;3,HLOOKUP($A299,'Z-scores'!$C$2:$SK$20,5,FALSE)&lt;-3),"",'Total-corrected counts'!I299),"")</f>
        <v/>
      </c>
      <c r="J299" t="str">
        <f>IFERROR(IF(OR(HLOOKUP($A299,'Z-scores'!$C$2:$SK$20,5,FALSE)&gt;3,HLOOKUP($A299,'Z-scores'!$C$2:$SK$20,5,FALSE)&lt;-3),"",'Total-corrected counts'!J299),"")</f>
        <v/>
      </c>
      <c r="K299" t="str">
        <f>IFERROR(IF(OR(HLOOKUP($A299,'Z-scores'!$C$2:$SK$20,5,FALSE)&gt;3,HLOOKUP($A299,'Z-scores'!$C$2:$SK$20,5,FALSE)&lt;-3),"",'Total-corrected counts'!K299),"")</f>
        <v/>
      </c>
      <c r="L299" t="str">
        <f>IFERROR(IF(OR(HLOOKUP($A299,'Z-scores'!$C$2:$SK$20,5,FALSE)&gt;3,HLOOKUP($A299,'Z-scores'!$C$2:$SK$20,5,FALSE)&lt;-3),"",'Total-corrected counts'!L299),"")</f>
        <v/>
      </c>
      <c r="M299" t="str">
        <f>IFERROR(IF(OR(HLOOKUP($A299,'Z-scores'!$C$2:$SK$20,5,FALSE)&gt;3,HLOOKUP($A299,'Z-scores'!$C$2:$SK$20,5,FALSE)&lt;-3),"",'Total-corrected counts'!M299),"")</f>
        <v/>
      </c>
      <c r="N299" t="str">
        <f>IFERROR(IF(OR(HLOOKUP($A299,'Z-scores'!$C$2:$SK$20,5,FALSE)&gt;3,HLOOKUP($A299,'Z-scores'!$C$2:$SK$20,5,FALSE)&lt;-3),"",'Total-corrected counts'!N299),"")</f>
        <v/>
      </c>
      <c r="O299" t="str">
        <f>IFERROR(IF(OR(HLOOKUP($A299,'Z-scores'!$C$2:$SK$20,5,FALSE)&gt;3,HLOOKUP($A299,'Z-scores'!$C$2:$SK$20,5,FALSE)&lt;-3),"",'Total-corrected counts'!O299),"")</f>
        <v/>
      </c>
      <c r="P299" t="str">
        <f>IFERROR(IF(OR(HLOOKUP($A299,'Z-scores'!$C$2:$SK$20,5,FALSE)&gt;3,HLOOKUP($A299,'Z-scores'!$C$2:$SK$20,5,FALSE)&lt;-3),"",'Total-corrected counts'!P299),"")</f>
        <v/>
      </c>
      <c r="Q299" t="str">
        <f>IFERROR(IF(OR(HLOOKUP($A299,'Z-scores'!$C$2:$SK$20,5,FALSE)&gt;3,HLOOKUP($A299,'Z-scores'!$C$2:$SK$20,5,FALSE)&lt;-3),"",'Total-corrected counts'!Q299),"")</f>
        <v/>
      </c>
      <c r="R299" t="str">
        <f>IFERROR(IF(OR(HLOOKUP($A299,'Z-scores'!$C$2:$SK$20,5,FALSE)&gt;3,HLOOKUP($A299,'Z-scores'!$C$2:$SK$20,5,FALSE)&lt;-3),"",'Total-corrected counts'!R299),"")</f>
        <v/>
      </c>
      <c r="S299" t="str">
        <f>IFERROR(IF(OR(HLOOKUP($A299,'Z-scores'!$C$2:$SK$20,5,FALSE)&gt;3,HLOOKUP($A299,'Z-scores'!$C$2:$SK$20,5,FALSE)&lt;-3),"",'Total-corrected counts'!S299),"")</f>
        <v/>
      </c>
      <c r="T299" t="str">
        <f>IFERROR(IF(OR(HLOOKUP($A299,'Z-scores'!$C$2:$SK$20,5,FALSE)&gt;3,HLOOKUP($A299,'Z-scores'!$C$2:$SK$20,5,FALSE)&lt;-3),"",'Total-corrected counts'!T299),"")</f>
        <v/>
      </c>
      <c r="U299">
        <f t="shared" si="16"/>
        <v>0</v>
      </c>
      <c r="V299">
        <f>SUMIFS(Tabel132[Cluster],Tabel132[ID],'Total-corrected counts Z&lt;3'!A299)</f>
        <v>42</v>
      </c>
      <c r="W299" t="str">
        <f t="shared" si="17"/>
        <v/>
      </c>
      <c r="X299" t="str">
        <f t="shared" si="18"/>
        <v/>
      </c>
      <c r="Y299" t="str">
        <f t="shared" si="19"/>
        <v/>
      </c>
    </row>
    <row r="300" spans="1:25" x14ac:dyDescent="0.25">
      <c r="A300">
        <v>307</v>
      </c>
      <c r="B300" t="s">
        <v>681</v>
      </c>
      <c r="C300">
        <v>94200</v>
      </c>
      <c r="D300">
        <v>370</v>
      </c>
      <c r="E300">
        <f>IFERROR(IF(OR(HLOOKUP($A300,'Z-scores'!$C$2:$SK$20,5,FALSE)&gt;3,HLOOKUP($A300,'Z-scores'!$C$2:$SK$20,5,FALSE)&lt;-3),"",'Total-corrected counts'!E300),"")</f>
        <v>0.47064768552807912</v>
      </c>
      <c r="F300">
        <f>IFERROR(IF(OR(HLOOKUP($A300,'Z-scores'!$C$2:$SK$20,5,FALSE)&gt;3,HLOOKUP($A300,'Z-scores'!$C$2:$SK$20,5,FALSE)&lt;-3),"",'Total-corrected counts'!F300),"")</f>
        <v>0</v>
      </c>
      <c r="G300">
        <f>IFERROR(IF(OR(HLOOKUP($A300,'Z-scores'!$C$2:$SK$20,5,FALSE)&gt;3,HLOOKUP($A300,'Z-scores'!$C$2:$SK$20,5,FALSE)&lt;-3),"",'Total-corrected counts'!G300),"")</f>
        <v>0</v>
      </c>
      <c r="H300">
        <f>IFERROR(IF(OR(HLOOKUP($A300,'Z-scores'!$C$2:$SK$20,5,FALSE)&gt;3,HLOOKUP($A300,'Z-scores'!$C$2:$SK$20,5,FALSE)&lt;-3),"",'Total-corrected counts'!H300),"")</f>
        <v>1.8094525802793797E-2</v>
      </c>
      <c r="I300">
        <f>IFERROR(IF(OR(HLOOKUP($A300,'Z-scores'!$C$2:$SK$20,5,FALSE)&gt;3,HLOOKUP($A300,'Z-scores'!$C$2:$SK$20,5,FALSE)&lt;-3),"",'Total-corrected counts'!I300),"")</f>
        <v>0</v>
      </c>
      <c r="J300">
        <f>IFERROR(IF(OR(HLOOKUP($A300,'Z-scores'!$C$2:$SK$20,5,FALSE)&gt;3,HLOOKUP($A300,'Z-scores'!$C$2:$SK$20,5,FALSE)&lt;-3),"",'Total-corrected counts'!J300),"")</f>
        <v>2.3946274139340976E-2</v>
      </c>
      <c r="K300">
        <f>IFERROR(IF(OR(HLOOKUP($A300,'Z-scores'!$C$2:$SK$20,5,FALSE)&gt;3,HLOOKUP($A300,'Z-scores'!$C$2:$SK$20,5,FALSE)&lt;-3),"",'Total-corrected counts'!K300),"")</f>
        <v>0</v>
      </c>
      <c r="L300">
        <f>IFERROR(IF(OR(HLOOKUP($A300,'Z-scores'!$C$2:$SK$20,5,FALSE)&gt;3,HLOOKUP($A300,'Z-scores'!$C$2:$SK$20,5,FALSE)&lt;-3),"",'Total-corrected counts'!L300),"")</f>
        <v>0.16280480111358483</v>
      </c>
      <c r="M300">
        <f>IFERROR(IF(OR(HLOOKUP($A300,'Z-scores'!$C$2:$SK$20,5,FALSE)&gt;3,HLOOKUP($A300,'Z-scores'!$C$2:$SK$20,5,FALSE)&lt;-3),"",'Total-corrected counts'!M300),"")</f>
        <v>0</v>
      </c>
      <c r="N300">
        <f>IFERROR(IF(OR(HLOOKUP($A300,'Z-scores'!$C$2:$SK$20,5,FALSE)&gt;3,HLOOKUP($A300,'Z-scores'!$C$2:$SK$20,5,FALSE)&lt;-3),"",'Total-corrected counts'!N300),"")</f>
        <v>0</v>
      </c>
      <c r="O300">
        <f>IFERROR(IF(OR(HLOOKUP($A300,'Z-scores'!$C$2:$SK$20,5,FALSE)&gt;3,HLOOKUP($A300,'Z-scores'!$C$2:$SK$20,5,FALSE)&lt;-3),"",'Total-corrected counts'!O300),"")</f>
        <v>0</v>
      </c>
      <c r="P300">
        <f>IFERROR(IF(OR(HLOOKUP($A300,'Z-scores'!$C$2:$SK$20,5,FALSE)&gt;3,HLOOKUP($A300,'Z-scores'!$C$2:$SK$20,5,FALSE)&lt;-3),"",'Total-corrected counts'!P300),"")</f>
        <v>0</v>
      </c>
      <c r="Q300">
        <f>IFERROR(IF(OR(HLOOKUP($A300,'Z-scores'!$C$2:$SK$20,5,FALSE)&gt;3,HLOOKUP($A300,'Z-scores'!$C$2:$SK$20,5,FALSE)&lt;-3),"",'Total-corrected counts'!Q300),"")</f>
        <v>0</v>
      </c>
      <c r="R300">
        <f>IFERROR(IF(OR(HLOOKUP($A300,'Z-scores'!$C$2:$SK$20,5,FALSE)&gt;3,HLOOKUP($A300,'Z-scores'!$C$2:$SK$20,5,FALSE)&lt;-3),"",'Total-corrected counts'!R300),"")</f>
        <v>0</v>
      </c>
      <c r="S300">
        <f>IFERROR(IF(OR(HLOOKUP($A300,'Z-scores'!$C$2:$SK$20,5,FALSE)&gt;3,HLOOKUP($A300,'Z-scores'!$C$2:$SK$20,5,FALSE)&lt;-3),"",'Total-corrected counts'!S300),"")</f>
        <v>0</v>
      </c>
      <c r="T300">
        <f>IFERROR(IF(OR(HLOOKUP($A300,'Z-scores'!$C$2:$SK$20,5,FALSE)&gt;3,HLOOKUP($A300,'Z-scores'!$C$2:$SK$20,5,FALSE)&lt;-3),"",'Total-corrected counts'!T300),"")</f>
        <v>0</v>
      </c>
      <c r="U300">
        <f t="shared" si="16"/>
        <v>1</v>
      </c>
      <c r="V300">
        <f>SUMIFS(Tabel132[Cluster],Tabel132[ID],'Total-corrected counts Z&lt;3'!A300)</f>
        <v>96</v>
      </c>
      <c r="W300">
        <f t="shared" si="17"/>
        <v>0.2960207984859014</v>
      </c>
      <c r="X300">
        <f t="shared" si="18"/>
        <v>6.7549328658379884E-2</v>
      </c>
      <c r="Y300">
        <f t="shared" si="19"/>
        <v>0</v>
      </c>
    </row>
    <row r="301" spans="1:25" x14ac:dyDescent="0.25">
      <c r="A301">
        <v>308</v>
      </c>
      <c r="B301" t="s">
        <v>682</v>
      </c>
      <c r="C301">
        <v>27800</v>
      </c>
      <c r="D301">
        <v>22</v>
      </c>
      <c r="E301" t="str">
        <f>IFERROR(IF(OR(HLOOKUP($A301,'Z-scores'!$C$2:$SK$20,5,FALSE)&gt;3,HLOOKUP($A301,'Z-scores'!$C$2:$SK$20,5,FALSE)&lt;-3),"",'Total-corrected counts'!E301),"")</f>
        <v/>
      </c>
      <c r="F301" t="str">
        <f>IFERROR(IF(OR(HLOOKUP($A301,'Z-scores'!$C$2:$SK$20,5,FALSE)&gt;3,HLOOKUP($A301,'Z-scores'!$C$2:$SK$20,5,FALSE)&lt;-3),"",'Total-corrected counts'!F301),"")</f>
        <v/>
      </c>
      <c r="G301" t="str">
        <f>IFERROR(IF(OR(HLOOKUP($A301,'Z-scores'!$C$2:$SK$20,5,FALSE)&gt;3,HLOOKUP($A301,'Z-scores'!$C$2:$SK$20,5,FALSE)&lt;-3),"",'Total-corrected counts'!G301),"")</f>
        <v/>
      </c>
      <c r="H301" t="str">
        <f>IFERROR(IF(OR(HLOOKUP($A301,'Z-scores'!$C$2:$SK$20,5,FALSE)&gt;3,HLOOKUP($A301,'Z-scores'!$C$2:$SK$20,5,FALSE)&lt;-3),"",'Total-corrected counts'!H301),"")</f>
        <v/>
      </c>
      <c r="I301" t="str">
        <f>IFERROR(IF(OR(HLOOKUP($A301,'Z-scores'!$C$2:$SK$20,5,FALSE)&gt;3,HLOOKUP($A301,'Z-scores'!$C$2:$SK$20,5,FALSE)&lt;-3),"",'Total-corrected counts'!I301),"")</f>
        <v/>
      </c>
      <c r="J301" t="str">
        <f>IFERROR(IF(OR(HLOOKUP($A301,'Z-scores'!$C$2:$SK$20,5,FALSE)&gt;3,HLOOKUP($A301,'Z-scores'!$C$2:$SK$20,5,FALSE)&lt;-3),"",'Total-corrected counts'!J301),"")</f>
        <v/>
      </c>
      <c r="K301" t="str">
        <f>IFERROR(IF(OR(HLOOKUP($A301,'Z-scores'!$C$2:$SK$20,5,FALSE)&gt;3,HLOOKUP($A301,'Z-scores'!$C$2:$SK$20,5,FALSE)&lt;-3),"",'Total-corrected counts'!K301),"")</f>
        <v/>
      </c>
      <c r="L301" t="str">
        <f>IFERROR(IF(OR(HLOOKUP($A301,'Z-scores'!$C$2:$SK$20,5,FALSE)&gt;3,HLOOKUP($A301,'Z-scores'!$C$2:$SK$20,5,FALSE)&lt;-3),"",'Total-corrected counts'!L301),"")</f>
        <v/>
      </c>
      <c r="M301" t="str">
        <f>IFERROR(IF(OR(HLOOKUP($A301,'Z-scores'!$C$2:$SK$20,5,FALSE)&gt;3,HLOOKUP($A301,'Z-scores'!$C$2:$SK$20,5,FALSE)&lt;-3),"",'Total-corrected counts'!M301),"")</f>
        <v/>
      </c>
      <c r="N301" t="str">
        <f>IFERROR(IF(OR(HLOOKUP($A301,'Z-scores'!$C$2:$SK$20,5,FALSE)&gt;3,HLOOKUP($A301,'Z-scores'!$C$2:$SK$20,5,FALSE)&lt;-3),"",'Total-corrected counts'!N301),"")</f>
        <v/>
      </c>
      <c r="O301" t="str">
        <f>IFERROR(IF(OR(HLOOKUP($A301,'Z-scores'!$C$2:$SK$20,5,FALSE)&gt;3,HLOOKUP($A301,'Z-scores'!$C$2:$SK$20,5,FALSE)&lt;-3),"",'Total-corrected counts'!O301),"")</f>
        <v/>
      </c>
      <c r="P301" t="str">
        <f>IFERROR(IF(OR(HLOOKUP($A301,'Z-scores'!$C$2:$SK$20,5,FALSE)&gt;3,HLOOKUP($A301,'Z-scores'!$C$2:$SK$20,5,FALSE)&lt;-3),"",'Total-corrected counts'!P301),"")</f>
        <v/>
      </c>
      <c r="Q301" t="str">
        <f>IFERROR(IF(OR(HLOOKUP($A301,'Z-scores'!$C$2:$SK$20,5,FALSE)&gt;3,HLOOKUP($A301,'Z-scores'!$C$2:$SK$20,5,FALSE)&lt;-3),"",'Total-corrected counts'!Q301),"")</f>
        <v/>
      </c>
      <c r="R301" t="str">
        <f>IFERROR(IF(OR(HLOOKUP($A301,'Z-scores'!$C$2:$SK$20,5,FALSE)&gt;3,HLOOKUP($A301,'Z-scores'!$C$2:$SK$20,5,FALSE)&lt;-3),"",'Total-corrected counts'!R301),"")</f>
        <v/>
      </c>
      <c r="S301" t="str">
        <f>IFERROR(IF(OR(HLOOKUP($A301,'Z-scores'!$C$2:$SK$20,5,FALSE)&gt;3,HLOOKUP($A301,'Z-scores'!$C$2:$SK$20,5,FALSE)&lt;-3),"",'Total-corrected counts'!S301),"")</f>
        <v/>
      </c>
      <c r="T301" t="str">
        <f>IFERROR(IF(OR(HLOOKUP($A301,'Z-scores'!$C$2:$SK$20,5,FALSE)&gt;3,HLOOKUP($A301,'Z-scores'!$C$2:$SK$20,5,FALSE)&lt;-3),"",'Total-corrected counts'!T301),"")</f>
        <v/>
      </c>
      <c r="U301">
        <f t="shared" si="16"/>
        <v>0</v>
      </c>
      <c r="V301">
        <f>SUMIFS(Tabel132[Cluster],Tabel132[ID],'Total-corrected counts Z&lt;3'!A301)</f>
        <v>0</v>
      </c>
      <c r="W301" t="str">
        <f t="shared" si="17"/>
        <v/>
      </c>
      <c r="X301" t="str">
        <f t="shared" si="18"/>
        <v/>
      </c>
      <c r="Y301" t="str">
        <f t="shared" si="19"/>
        <v/>
      </c>
    </row>
    <row r="302" spans="1:25" x14ac:dyDescent="0.25">
      <c r="A302">
        <v>309</v>
      </c>
      <c r="B302" t="s">
        <v>683</v>
      </c>
      <c r="C302">
        <v>109100</v>
      </c>
      <c r="D302">
        <v>760</v>
      </c>
      <c r="E302" t="str">
        <f>IFERROR(IF(OR(HLOOKUP($A302,'Z-scores'!$C$2:$SK$20,5,FALSE)&gt;3,HLOOKUP($A302,'Z-scores'!$C$2:$SK$20,5,FALSE)&lt;-3),"",'Total-corrected counts'!E302),"")</f>
        <v/>
      </c>
      <c r="F302" t="str">
        <f>IFERROR(IF(OR(HLOOKUP($A302,'Z-scores'!$C$2:$SK$20,5,FALSE)&gt;3,HLOOKUP($A302,'Z-scores'!$C$2:$SK$20,5,FALSE)&lt;-3),"",'Total-corrected counts'!F302),"")</f>
        <v/>
      </c>
      <c r="G302" t="str">
        <f>IFERROR(IF(OR(HLOOKUP($A302,'Z-scores'!$C$2:$SK$20,5,FALSE)&gt;3,HLOOKUP($A302,'Z-scores'!$C$2:$SK$20,5,FALSE)&lt;-3),"",'Total-corrected counts'!G302),"")</f>
        <v/>
      </c>
      <c r="H302" t="str">
        <f>IFERROR(IF(OR(HLOOKUP($A302,'Z-scores'!$C$2:$SK$20,5,FALSE)&gt;3,HLOOKUP($A302,'Z-scores'!$C$2:$SK$20,5,FALSE)&lt;-3),"",'Total-corrected counts'!H302),"")</f>
        <v/>
      </c>
      <c r="I302" t="str">
        <f>IFERROR(IF(OR(HLOOKUP($A302,'Z-scores'!$C$2:$SK$20,5,FALSE)&gt;3,HLOOKUP($A302,'Z-scores'!$C$2:$SK$20,5,FALSE)&lt;-3),"",'Total-corrected counts'!I302),"")</f>
        <v/>
      </c>
      <c r="J302" t="str">
        <f>IFERROR(IF(OR(HLOOKUP($A302,'Z-scores'!$C$2:$SK$20,5,FALSE)&gt;3,HLOOKUP($A302,'Z-scores'!$C$2:$SK$20,5,FALSE)&lt;-3),"",'Total-corrected counts'!J302),"")</f>
        <v/>
      </c>
      <c r="K302" t="str">
        <f>IFERROR(IF(OR(HLOOKUP($A302,'Z-scores'!$C$2:$SK$20,5,FALSE)&gt;3,HLOOKUP($A302,'Z-scores'!$C$2:$SK$20,5,FALSE)&lt;-3),"",'Total-corrected counts'!K302),"")</f>
        <v/>
      </c>
      <c r="L302" t="str">
        <f>IFERROR(IF(OR(HLOOKUP($A302,'Z-scores'!$C$2:$SK$20,5,FALSE)&gt;3,HLOOKUP($A302,'Z-scores'!$C$2:$SK$20,5,FALSE)&lt;-3),"",'Total-corrected counts'!L302),"")</f>
        <v/>
      </c>
      <c r="M302" t="str">
        <f>IFERROR(IF(OR(HLOOKUP($A302,'Z-scores'!$C$2:$SK$20,5,FALSE)&gt;3,HLOOKUP($A302,'Z-scores'!$C$2:$SK$20,5,FALSE)&lt;-3),"",'Total-corrected counts'!M302),"")</f>
        <v/>
      </c>
      <c r="N302" t="str">
        <f>IFERROR(IF(OR(HLOOKUP($A302,'Z-scores'!$C$2:$SK$20,5,FALSE)&gt;3,HLOOKUP($A302,'Z-scores'!$C$2:$SK$20,5,FALSE)&lt;-3),"",'Total-corrected counts'!N302),"")</f>
        <v/>
      </c>
      <c r="O302" t="str">
        <f>IFERROR(IF(OR(HLOOKUP($A302,'Z-scores'!$C$2:$SK$20,5,FALSE)&gt;3,HLOOKUP($A302,'Z-scores'!$C$2:$SK$20,5,FALSE)&lt;-3),"",'Total-corrected counts'!O302),"")</f>
        <v/>
      </c>
      <c r="P302" t="str">
        <f>IFERROR(IF(OR(HLOOKUP($A302,'Z-scores'!$C$2:$SK$20,5,FALSE)&gt;3,HLOOKUP($A302,'Z-scores'!$C$2:$SK$20,5,FALSE)&lt;-3),"",'Total-corrected counts'!P302),"")</f>
        <v/>
      </c>
      <c r="Q302" t="str">
        <f>IFERROR(IF(OR(HLOOKUP($A302,'Z-scores'!$C$2:$SK$20,5,FALSE)&gt;3,HLOOKUP($A302,'Z-scores'!$C$2:$SK$20,5,FALSE)&lt;-3),"",'Total-corrected counts'!Q302),"")</f>
        <v/>
      </c>
      <c r="R302" t="str">
        <f>IFERROR(IF(OR(HLOOKUP($A302,'Z-scores'!$C$2:$SK$20,5,FALSE)&gt;3,HLOOKUP($A302,'Z-scores'!$C$2:$SK$20,5,FALSE)&lt;-3),"",'Total-corrected counts'!R302),"")</f>
        <v/>
      </c>
      <c r="S302" t="str">
        <f>IFERROR(IF(OR(HLOOKUP($A302,'Z-scores'!$C$2:$SK$20,5,FALSE)&gt;3,HLOOKUP($A302,'Z-scores'!$C$2:$SK$20,5,FALSE)&lt;-3),"",'Total-corrected counts'!S302),"")</f>
        <v/>
      </c>
      <c r="T302" t="str">
        <f>IFERROR(IF(OR(HLOOKUP($A302,'Z-scores'!$C$2:$SK$20,5,FALSE)&gt;3,HLOOKUP($A302,'Z-scores'!$C$2:$SK$20,5,FALSE)&lt;-3),"",'Total-corrected counts'!T302),"")</f>
        <v/>
      </c>
      <c r="U302">
        <f t="shared" si="16"/>
        <v>0</v>
      </c>
      <c r="V302">
        <f>SUMIFS(Tabel132[Cluster],Tabel132[ID],'Total-corrected counts Z&lt;3'!A302)</f>
        <v>0</v>
      </c>
      <c r="W302" t="str">
        <f t="shared" si="17"/>
        <v/>
      </c>
      <c r="X302" t="str">
        <f t="shared" si="18"/>
        <v/>
      </c>
      <c r="Y302" t="str">
        <f t="shared" si="19"/>
        <v/>
      </c>
    </row>
    <row r="303" spans="1:25" x14ac:dyDescent="0.25">
      <c r="A303">
        <v>310</v>
      </c>
      <c r="B303" t="s">
        <v>130</v>
      </c>
      <c r="C303">
        <v>49800</v>
      </c>
      <c r="D303">
        <v>275</v>
      </c>
      <c r="E303">
        <f>IFERROR(IF(OR(HLOOKUP($A303,'Z-scores'!$C$2:$SK$20,5,FALSE)&gt;3,HLOOKUP($A303,'Z-scores'!$C$2:$SK$20,5,FALSE)&lt;-3),"",'Total-corrected counts'!E303),"")</f>
        <v>2.1005749333042685</v>
      </c>
      <c r="F303">
        <f>IFERROR(IF(OR(HLOOKUP($A303,'Z-scores'!$C$2:$SK$20,5,FALSE)&gt;3,HLOOKUP($A303,'Z-scores'!$C$2:$SK$20,5,FALSE)&lt;-3),"",'Total-corrected counts'!F303),"")</f>
        <v>1.8414875819993171</v>
      </c>
      <c r="G303">
        <f>IFERROR(IF(OR(HLOOKUP($A303,'Z-scores'!$C$2:$SK$20,5,FALSE)&gt;3,HLOOKUP($A303,'Z-scores'!$C$2:$SK$20,5,FALSE)&lt;-3),"",'Total-corrected counts'!G303),"")</f>
        <v>2.78690906494242</v>
      </c>
      <c r="H303">
        <f>IFERROR(IF(OR(HLOOKUP($A303,'Z-scores'!$C$2:$SK$20,5,FALSE)&gt;3,HLOOKUP($A303,'Z-scores'!$C$2:$SK$20,5,FALSE)&lt;-3),"",'Total-corrected counts'!H303),"")</f>
        <v>0.92282081594248344</v>
      </c>
      <c r="I303">
        <f>IFERROR(IF(OR(HLOOKUP($A303,'Z-scores'!$C$2:$SK$20,5,FALSE)&gt;3,HLOOKUP($A303,'Z-scores'!$C$2:$SK$20,5,FALSE)&lt;-3),"",'Total-corrected counts'!I303),"")</f>
        <v>1.333685231152411</v>
      </c>
      <c r="J303">
        <f>IFERROR(IF(OR(HLOOKUP($A303,'Z-scores'!$C$2:$SK$20,5,FALSE)&gt;3,HLOOKUP($A303,'Z-scores'!$C$2:$SK$20,5,FALSE)&lt;-3),"",'Total-corrected counts'!J303),"")</f>
        <v>0.13170450776637538</v>
      </c>
      <c r="K303">
        <f>IFERROR(IF(OR(HLOOKUP($A303,'Z-scores'!$C$2:$SK$20,5,FALSE)&gt;3,HLOOKUP($A303,'Z-scores'!$C$2:$SK$20,5,FALSE)&lt;-3),"",'Total-corrected counts'!K303),"")</f>
        <v>2.2344009782101919</v>
      </c>
      <c r="L303">
        <f>IFERROR(IF(OR(HLOOKUP($A303,'Z-scores'!$C$2:$SK$20,5,FALSE)&gt;3,HLOOKUP($A303,'Z-scores'!$C$2:$SK$20,5,FALSE)&lt;-3),"",'Total-corrected counts'!L303),"")</f>
        <v>4.7620404325723564</v>
      </c>
      <c r="M303">
        <f>IFERROR(IF(OR(HLOOKUP($A303,'Z-scores'!$C$2:$SK$20,5,FALSE)&gt;3,HLOOKUP($A303,'Z-scores'!$C$2:$SK$20,5,FALSE)&lt;-3),"",'Total-corrected counts'!M303),"")</f>
        <v>1.3554374781020126</v>
      </c>
      <c r="N303">
        <f>IFERROR(IF(OR(HLOOKUP($A303,'Z-scores'!$C$2:$SK$20,5,FALSE)&gt;3,HLOOKUP($A303,'Z-scores'!$C$2:$SK$20,5,FALSE)&lt;-3),"",'Total-corrected counts'!N303),"")</f>
        <v>1.4503388305094844</v>
      </c>
      <c r="O303">
        <f>IFERROR(IF(OR(HLOOKUP($A303,'Z-scores'!$C$2:$SK$20,5,FALSE)&gt;3,HLOOKUP($A303,'Z-scores'!$C$2:$SK$20,5,FALSE)&lt;-3),"",'Total-corrected counts'!O303),"")</f>
        <v>2.6084011738689488</v>
      </c>
      <c r="P303">
        <f>IFERROR(IF(OR(HLOOKUP($A303,'Z-scores'!$C$2:$SK$20,5,FALSE)&gt;3,HLOOKUP($A303,'Z-scores'!$C$2:$SK$20,5,FALSE)&lt;-3),"",'Total-corrected counts'!P303),"")</f>
        <v>2.921190073925517</v>
      </c>
      <c r="Q303">
        <f>IFERROR(IF(OR(HLOOKUP($A303,'Z-scores'!$C$2:$SK$20,5,FALSE)&gt;3,HLOOKUP($A303,'Z-scores'!$C$2:$SK$20,5,FALSE)&lt;-3),"",'Total-corrected counts'!Q303),"")</f>
        <v>0.8794231381692994</v>
      </c>
      <c r="R303">
        <f>IFERROR(IF(OR(HLOOKUP($A303,'Z-scores'!$C$2:$SK$20,5,FALSE)&gt;3,HLOOKUP($A303,'Z-scores'!$C$2:$SK$20,5,FALSE)&lt;-3),"",'Total-corrected counts'!R303),"")</f>
        <v>0.99629163818590694</v>
      </c>
      <c r="S303">
        <f>IFERROR(IF(OR(HLOOKUP($A303,'Z-scores'!$C$2:$SK$20,5,FALSE)&gt;3,HLOOKUP($A303,'Z-scores'!$C$2:$SK$20,5,FALSE)&lt;-3),"",'Total-corrected counts'!S303),"")</f>
        <v>2.2477699234795705</v>
      </c>
      <c r="T303">
        <f>IFERROR(IF(OR(HLOOKUP($A303,'Z-scores'!$C$2:$SK$20,5,FALSE)&gt;3,HLOOKUP($A303,'Z-scores'!$C$2:$SK$20,5,FALSE)&lt;-3),"",'Total-corrected counts'!T303),"")</f>
        <v>1.1740670433237566</v>
      </c>
      <c r="U303">
        <f t="shared" si="16"/>
        <v>1</v>
      </c>
      <c r="V303">
        <f>SUMIFS(Tabel132[Cluster],Tabel132[ID],'Total-corrected counts Z&lt;3'!A303)</f>
        <v>65</v>
      </c>
      <c r="W303">
        <f t="shared" si="17"/>
        <v>0.88354934527948814</v>
      </c>
      <c r="X303">
        <f t="shared" si="18"/>
        <v>1.8919399854501318</v>
      </c>
      <c r="Y303">
        <f t="shared" si="19"/>
        <v>1.8045238318254997</v>
      </c>
    </row>
    <row r="304" spans="1:25" x14ac:dyDescent="0.25">
      <c r="A304">
        <v>311</v>
      </c>
      <c r="B304" t="s">
        <v>131</v>
      </c>
      <c r="C304">
        <v>47300</v>
      </c>
      <c r="D304">
        <v>295</v>
      </c>
      <c r="E304">
        <f>IFERROR(IF(OR(HLOOKUP($A304,'Z-scores'!$C$2:$SK$20,5,FALSE)&gt;3,HLOOKUP($A304,'Z-scores'!$C$2:$SK$20,5,FALSE)&lt;-3),"",'Total-corrected counts'!E304),"")</f>
        <v>3.1112289106487752</v>
      </c>
      <c r="F304">
        <f>IFERROR(IF(OR(HLOOKUP($A304,'Z-scores'!$C$2:$SK$20,5,FALSE)&gt;3,HLOOKUP($A304,'Z-scores'!$C$2:$SK$20,5,FALSE)&lt;-3),"",'Total-corrected counts'!F304),"")</f>
        <v>7.937283654720134</v>
      </c>
      <c r="G304">
        <f>IFERROR(IF(OR(HLOOKUP($A304,'Z-scores'!$C$2:$SK$20,5,FALSE)&gt;3,HLOOKUP($A304,'Z-scores'!$C$2:$SK$20,5,FALSE)&lt;-3),"",'Total-corrected counts'!G304),"")</f>
        <v>8.6731387092247179</v>
      </c>
      <c r="H304">
        <f>IFERROR(IF(OR(HLOOKUP($A304,'Z-scores'!$C$2:$SK$20,5,FALSE)&gt;3,HLOOKUP($A304,'Z-scores'!$C$2:$SK$20,5,FALSE)&lt;-3),"",'Total-corrected counts'!H304),"")</f>
        <v>3.5706530917513084</v>
      </c>
      <c r="I304">
        <f>IFERROR(IF(OR(HLOOKUP($A304,'Z-scores'!$C$2:$SK$20,5,FALSE)&gt;3,HLOOKUP($A304,'Z-scores'!$C$2:$SK$20,5,FALSE)&lt;-3),"",'Total-corrected counts'!I304),"")</f>
        <v>3.3032625767361403</v>
      </c>
      <c r="J304">
        <f>IFERROR(IF(OR(HLOOKUP($A304,'Z-scores'!$C$2:$SK$20,5,FALSE)&gt;3,HLOOKUP($A304,'Z-scores'!$C$2:$SK$20,5,FALSE)&lt;-3),"",'Total-corrected counts'!J304),"")</f>
        <v>14.343818209465242</v>
      </c>
      <c r="K304">
        <f>IFERROR(IF(OR(HLOOKUP($A304,'Z-scores'!$C$2:$SK$20,5,FALSE)&gt;3,HLOOKUP($A304,'Z-scores'!$C$2:$SK$20,5,FALSE)&lt;-3),"",'Total-corrected counts'!K304),"")</f>
        <v>11.541472769337686</v>
      </c>
      <c r="L304">
        <f>IFERROR(IF(OR(HLOOKUP($A304,'Z-scores'!$C$2:$SK$20,5,FALSE)&gt;3,HLOOKUP($A304,'Z-scores'!$C$2:$SK$20,5,FALSE)&lt;-3),"",'Total-corrected counts'!L304),"")</f>
        <v>6.0712623748607673</v>
      </c>
      <c r="M304">
        <f>IFERROR(IF(OR(HLOOKUP($A304,'Z-scores'!$C$2:$SK$20,5,FALSE)&gt;3,HLOOKUP($A304,'Z-scores'!$C$2:$SK$20,5,FALSE)&lt;-3),"",'Total-corrected counts'!M304),"")</f>
        <v>5.4643737324741508</v>
      </c>
      <c r="N304">
        <f>IFERROR(IF(OR(HLOOKUP($A304,'Z-scores'!$C$2:$SK$20,5,FALSE)&gt;3,HLOOKUP($A304,'Z-scores'!$C$2:$SK$20,5,FALSE)&lt;-3),"",'Total-corrected counts'!N304),"")</f>
        <v>4.9938693785650896</v>
      </c>
      <c r="O304">
        <f>IFERROR(IF(OR(HLOOKUP($A304,'Z-scores'!$C$2:$SK$20,5,FALSE)&gt;3,HLOOKUP($A304,'Z-scores'!$C$2:$SK$20,5,FALSE)&lt;-3),"",'Total-corrected counts'!O304),"")</f>
        <v>6.7862640709980271</v>
      </c>
      <c r="P304">
        <f>IFERROR(IF(OR(HLOOKUP($A304,'Z-scores'!$C$2:$SK$20,5,FALSE)&gt;3,HLOOKUP($A304,'Z-scores'!$C$2:$SK$20,5,FALSE)&lt;-3),"",'Total-corrected counts'!P304),"")</f>
        <v>6.0265096755090317</v>
      </c>
      <c r="Q304">
        <f>IFERROR(IF(OR(HLOOKUP($A304,'Z-scores'!$C$2:$SK$20,5,FALSE)&gt;3,HLOOKUP($A304,'Z-scores'!$C$2:$SK$20,5,FALSE)&lt;-3),"",'Total-corrected counts'!Q304),"")</f>
        <v>8.0042411050324365</v>
      </c>
      <c r="R304">
        <f>IFERROR(IF(OR(HLOOKUP($A304,'Z-scores'!$C$2:$SK$20,5,FALSE)&gt;3,HLOOKUP($A304,'Z-scores'!$C$2:$SK$20,5,FALSE)&lt;-3),"",'Total-corrected counts'!R304),"")</f>
        <v>11.375185456607133</v>
      </c>
      <c r="S304">
        <f>IFERROR(IF(OR(HLOOKUP($A304,'Z-scores'!$C$2:$SK$20,5,FALSE)&gt;3,HLOOKUP($A304,'Z-scores'!$C$2:$SK$20,5,FALSE)&lt;-3),"",'Total-corrected counts'!S304),"")</f>
        <v>7.6831833404578767</v>
      </c>
      <c r="T304">
        <f>IFERROR(IF(OR(HLOOKUP($A304,'Z-scores'!$C$2:$SK$20,5,FALSE)&gt;3,HLOOKUP($A304,'Z-scores'!$C$2:$SK$20,5,FALSE)&lt;-3),"",'Total-corrected counts'!T304),"")</f>
        <v>3.6791984671599112</v>
      </c>
      <c r="U304">
        <f t="shared" si="16"/>
        <v>1</v>
      </c>
      <c r="V304">
        <f>SUMIFS(Tabel132[Cluster],Tabel132[ID],'Total-corrected counts Z&lt;3'!A304)</f>
        <v>62</v>
      </c>
      <c r="W304">
        <f t="shared" si="17"/>
        <v>0.83953396933474433</v>
      </c>
      <c r="X304">
        <f t="shared" si="18"/>
        <v>6.9010363407784014</v>
      </c>
      <c r="Y304">
        <f t="shared" si="19"/>
        <v>7.2590970192940709</v>
      </c>
    </row>
    <row r="305" spans="1:25" x14ac:dyDescent="0.25">
      <c r="A305">
        <v>312</v>
      </c>
      <c r="B305" t="s">
        <v>684</v>
      </c>
      <c r="C305">
        <v>42100</v>
      </c>
      <c r="D305">
        <v>918</v>
      </c>
      <c r="E305" t="str">
        <f>IFERROR(IF(OR(HLOOKUP($A305,'Z-scores'!$C$2:$SK$20,5,FALSE)&gt;3,HLOOKUP($A305,'Z-scores'!$C$2:$SK$20,5,FALSE)&lt;-3),"",'Total-corrected counts'!E305),"")</f>
        <v/>
      </c>
      <c r="F305" t="str">
        <f>IFERROR(IF(OR(HLOOKUP($A305,'Z-scores'!$C$2:$SK$20,5,FALSE)&gt;3,HLOOKUP($A305,'Z-scores'!$C$2:$SK$20,5,FALSE)&lt;-3),"",'Total-corrected counts'!F305),"")</f>
        <v/>
      </c>
      <c r="G305" t="str">
        <f>IFERROR(IF(OR(HLOOKUP($A305,'Z-scores'!$C$2:$SK$20,5,FALSE)&gt;3,HLOOKUP($A305,'Z-scores'!$C$2:$SK$20,5,FALSE)&lt;-3),"",'Total-corrected counts'!G305),"")</f>
        <v/>
      </c>
      <c r="H305" t="str">
        <f>IFERROR(IF(OR(HLOOKUP($A305,'Z-scores'!$C$2:$SK$20,5,FALSE)&gt;3,HLOOKUP($A305,'Z-scores'!$C$2:$SK$20,5,FALSE)&lt;-3),"",'Total-corrected counts'!H305),"")</f>
        <v/>
      </c>
      <c r="I305" t="str">
        <f>IFERROR(IF(OR(HLOOKUP($A305,'Z-scores'!$C$2:$SK$20,5,FALSE)&gt;3,HLOOKUP($A305,'Z-scores'!$C$2:$SK$20,5,FALSE)&lt;-3),"",'Total-corrected counts'!I305),"")</f>
        <v/>
      </c>
      <c r="J305" t="str">
        <f>IFERROR(IF(OR(HLOOKUP($A305,'Z-scores'!$C$2:$SK$20,5,FALSE)&gt;3,HLOOKUP($A305,'Z-scores'!$C$2:$SK$20,5,FALSE)&lt;-3),"",'Total-corrected counts'!J305),"")</f>
        <v/>
      </c>
      <c r="K305" t="str">
        <f>IFERROR(IF(OR(HLOOKUP($A305,'Z-scores'!$C$2:$SK$20,5,FALSE)&gt;3,HLOOKUP($A305,'Z-scores'!$C$2:$SK$20,5,FALSE)&lt;-3),"",'Total-corrected counts'!K305),"")</f>
        <v/>
      </c>
      <c r="L305" t="str">
        <f>IFERROR(IF(OR(HLOOKUP($A305,'Z-scores'!$C$2:$SK$20,5,FALSE)&gt;3,HLOOKUP($A305,'Z-scores'!$C$2:$SK$20,5,FALSE)&lt;-3),"",'Total-corrected counts'!L305),"")</f>
        <v/>
      </c>
      <c r="M305" t="str">
        <f>IFERROR(IF(OR(HLOOKUP($A305,'Z-scores'!$C$2:$SK$20,5,FALSE)&gt;3,HLOOKUP($A305,'Z-scores'!$C$2:$SK$20,5,FALSE)&lt;-3),"",'Total-corrected counts'!M305),"")</f>
        <v/>
      </c>
      <c r="N305" t="str">
        <f>IFERROR(IF(OR(HLOOKUP($A305,'Z-scores'!$C$2:$SK$20,5,FALSE)&gt;3,HLOOKUP($A305,'Z-scores'!$C$2:$SK$20,5,FALSE)&lt;-3),"",'Total-corrected counts'!N305),"")</f>
        <v/>
      </c>
      <c r="O305" t="str">
        <f>IFERROR(IF(OR(HLOOKUP($A305,'Z-scores'!$C$2:$SK$20,5,FALSE)&gt;3,HLOOKUP($A305,'Z-scores'!$C$2:$SK$20,5,FALSE)&lt;-3),"",'Total-corrected counts'!O305),"")</f>
        <v/>
      </c>
      <c r="P305" t="str">
        <f>IFERROR(IF(OR(HLOOKUP($A305,'Z-scores'!$C$2:$SK$20,5,FALSE)&gt;3,HLOOKUP($A305,'Z-scores'!$C$2:$SK$20,5,FALSE)&lt;-3),"",'Total-corrected counts'!P305),"")</f>
        <v/>
      </c>
      <c r="Q305" t="str">
        <f>IFERROR(IF(OR(HLOOKUP($A305,'Z-scores'!$C$2:$SK$20,5,FALSE)&gt;3,HLOOKUP($A305,'Z-scores'!$C$2:$SK$20,5,FALSE)&lt;-3),"",'Total-corrected counts'!Q305),"")</f>
        <v/>
      </c>
      <c r="R305" t="str">
        <f>IFERROR(IF(OR(HLOOKUP($A305,'Z-scores'!$C$2:$SK$20,5,FALSE)&gt;3,HLOOKUP($A305,'Z-scores'!$C$2:$SK$20,5,FALSE)&lt;-3),"",'Total-corrected counts'!R305),"")</f>
        <v/>
      </c>
      <c r="S305" t="str">
        <f>IFERROR(IF(OR(HLOOKUP($A305,'Z-scores'!$C$2:$SK$20,5,FALSE)&gt;3,HLOOKUP($A305,'Z-scores'!$C$2:$SK$20,5,FALSE)&lt;-3),"",'Total-corrected counts'!S305),"")</f>
        <v/>
      </c>
      <c r="T305" t="str">
        <f>IFERROR(IF(OR(HLOOKUP($A305,'Z-scores'!$C$2:$SK$20,5,FALSE)&gt;3,HLOOKUP($A305,'Z-scores'!$C$2:$SK$20,5,FALSE)&lt;-3),"",'Total-corrected counts'!T305),"")</f>
        <v/>
      </c>
      <c r="U305">
        <f t="shared" si="16"/>
        <v>0</v>
      </c>
      <c r="V305">
        <f>SUMIFS(Tabel132[Cluster],Tabel132[ID],'Total-corrected counts Z&lt;3'!A305)</f>
        <v>54</v>
      </c>
      <c r="W305" t="str">
        <f t="shared" si="17"/>
        <v/>
      </c>
      <c r="X305" t="str">
        <f t="shared" si="18"/>
        <v/>
      </c>
      <c r="Y305" t="str">
        <f t="shared" si="19"/>
        <v/>
      </c>
    </row>
    <row r="306" spans="1:25" x14ac:dyDescent="0.25">
      <c r="A306">
        <v>313</v>
      </c>
      <c r="B306" t="s">
        <v>132</v>
      </c>
      <c r="C306">
        <v>78500</v>
      </c>
      <c r="D306">
        <v>343</v>
      </c>
      <c r="E306">
        <f>IFERROR(IF(OR(HLOOKUP($A306,'Z-scores'!$C$2:$SK$20,5,FALSE)&gt;3,HLOOKUP($A306,'Z-scores'!$C$2:$SK$20,5,FALSE)&lt;-3),"",'Total-corrected counts'!E306),"")</f>
        <v>85.479528064226074</v>
      </c>
      <c r="F306">
        <f>IFERROR(IF(OR(HLOOKUP($A306,'Z-scores'!$C$2:$SK$20,5,FALSE)&gt;3,HLOOKUP($A306,'Z-scores'!$C$2:$SK$20,5,FALSE)&lt;-3),"",'Total-corrected counts'!F306),"")</f>
        <v>177.68938637384181</v>
      </c>
      <c r="G306">
        <f>IFERROR(IF(OR(HLOOKUP($A306,'Z-scores'!$C$2:$SK$20,5,FALSE)&gt;3,HLOOKUP($A306,'Z-scores'!$C$2:$SK$20,5,FALSE)&lt;-3),"",'Total-corrected counts'!G306),"")</f>
        <v>177.40510996141469</v>
      </c>
      <c r="H306">
        <f>IFERROR(IF(OR(HLOOKUP($A306,'Z-scores'!$C$2:$SK$20,5,FALSE)&gt;3,HLOOKUP($A306,'Z-scores'!$C$2:$SK$20,5,FALSE)&lt;-3),"",'Total-corrected counts'!H306),"")</f>
        <v>53.668363531086392</v>
      </c>
      <c r="I306">
        <f>IFERROR(IF(OR(HLOOKUP($A306,'Z-scores'!$C$2:$SK$20,5,FALSE)&gt;3,HLOOKUP($A306,'Z-scores'!$C$2:$SK$20,5,FALSE)&lt;-3),"",'Total-corrected counts'!I306),"")</f>
        <v>130.94312929825085</v>
      </c>
      <c r="J306">
        <f>IFERROR(IF(OR(HLOOKUP($A306,'Z-scores'!$C$2:$SK$20,5,FALSE)&gt;3,HLOOKUP($A306,'Z-scores'!$C$2:$SK$20,5,FALSE)&lt;-3),"",'Total-corrected counts'!J306),"")</f>
        <v>124.41286729094604</v>
      </c>
      <c r="K306">
        <f>IFERROR(IF(OR(HLOOKUP($A306,'Z-scores'!$C$2:$SK$20,5,FALSE)&gt;3,HLOOKUP($A306,'Z-scores'!$C$2:$SK$20,5,FALSE)&lt;-3),"",'Total-corrected counts'!K306),"")</f>
        <v>118.45843926211987</v>
      </c>
      <c r="L306">
        <f>IFERROR(IF(OR(HLOOKUP($A306,'Z-scores'!$C$2:$SK$20,5,FALSE)&gt;3,HLOOKUP($A306,'Z-scores'!$C$2:$SK$20,5,FALSE)&lt;-3),"",'Total-corrected counts'!L306),"")</f>
        <v>162.32995377700354</v>
      </c>
      <c r="M306">
        <f>IFERROR(IF(OR(HLOOKUP($A306,'Z-scores'!$C$2:$SK$20,5,FALSE)&gt;3,HLOOKUP($A306,'Z-scores'!$C$2:$SK$20,5,FALSE)&lt;-3),"",'Total-corrected counts'!M306),"")</f>
        <v>85.26468966022847</v>
      </c>
      <c r="N306">
        <f>IFERROR(IF(OR(HLOOKUP($A306,'Z-scores'!$C$2:$SK$20,5,FALSE)&gt;3,HLOOKUP($A306,'Z-scores'!$C$2:$SK$20,5,FALSE)&lt;-3),"",'Total-corrected counts'!N306),"")</f>
        <v>180.34375382183879</v>
      </c>
      <c r="O306">
        <f>IFERROR(IF(OR(HLOOKUP($A306,'Z-scores'!$C$2:$SK$20,5,FALSE)&gt;3,HLOOKUP($A306,'Z-scores'!$C$2:$SK$20,5,FALSE)&lt;-3),"",'Total-corrected counts'!O306),"")</f>
        <v>153.48451449696321</v>
      </c>
      <c r="P306">
        <f>IFERROR(IF(OR(HLOOKUP($A306,'Z-scores'!$C$2:$SK$20,5,FALSE)&gt;3,HLOOKUP($A306,'Z-scores'!$C$2:$SK$20,5,FALSE)&lt;-3),"",'Total-corrected counts'!P306),"")</f>
        <v>168.72734149309142</v>
      </c>
      <c r="Q306">
        <f>IFERROR(IF(OR(HLOOKUP($A306,'Z-scores'!$C$2:$SK$20,5,FALSE)&gt;3,HLOOKUP($A306,'Z-scores'!$C$2:$SK$20,5,FALSE)&lt;-3),"",'Total-corrected counts'!Q306),"")</f>
        <v>124.48060623555722</v>
      </c>
      <c r="R306">
        <f>IFERROR(IF(OR(HLOOKUP($A306,'Z-scores'!$C$2:$SK$20,5,FALSE)&gt;3,HLOOKUP($A306,'Z-scores'!$C$2:$SK$20,5,FALSE)&lt;-3),"",'Total-corrected counts'!R306),"")</f>
        <v>170.19126231691214</v>
      </c>
      <c r="S306">
        <f>IFERROR(IF(OR(HLOOKUP($A306,'Z-scores'!$C$2:$SK$20,5,FALSE)&gt;3,HLOOKUP($A306,'Z-scores'!$C$2:$SK$20,5,FALSE)&lt;-3),"",'Total-corrected counts'!S306),"")</f>
        <v>184.61155195207778</v>
      </c>
      <c r="T306">
        <f>IFERROR(IF(OR(HLOOKUP($A306,'Z-scores'!$C$2:$SK$20,5,FALSE)&gt;3,HLOOKUP($A306,'Z-scores'!$C$2:$SK$20,5,FALSE)&lt;-3),"",'Total-corrected counts'!T306),"")</f>
        <v>61.495174379672804</v>
      </c>
      <c r="U306">
        <f t="shared" si="16"/>
        <v>1</v>
      </c>
      <c r="V306">
        <f>SUMIFS(Tabel132[Cluster],Tabel132[ID],'Total-corrected counts Z&lt;3'!A306)</f>
        <v>0</v>
      </c>
      <c r="W306">
        <f t="shared" si="17"/>
        <v>0.54970237475314487</v>
      </c>
      <c r="X306">
        <f t="shared" si="18"/>
        <v>129.59952210409566</v>
      </c>
      <c r="Y306">
        <f t="shared" si="19"/>
        <v>143.83174181237908</v>
      </c>
    </row>
    <row r="307" spans="1:25" x14ac:dyDescent="0.25">
      <c r="A307">
        <v>314</v>
      </c>
      <c r="B307" t="s">
        <v>133</v>
      </c>
      <c r="C307">
        <v>24400</v>
      </c>
      <c r="D307">
        <v>111</v>
      </c>
      <c r="E307">
        <f>IFERROR(IF(OR(HLOOKUP($A307,'Z-scores'!$C$2:$SK$20,5,FALSE)&gt;3,HLOOKUP($A307,'Z-scores'!$C$2:$SK$20,5,FALSE)&lt;-3),"",'Total-corrected counts'!E307),"")</f>
        <v>4.1565621911374562</v>
      </c>
      <c r="F307">
        <f>IFERROR(IF(OR(HLOOKUP($A307,'Z-scores'!$C$2:$SK$20,5,FALSE)&gt;3,HLOOKUP($A307,'Z-scores'!$C$2:$SK$20,5,FALSE)&lt;-3),"",'Total-corrected counts'!F307),"")</f>
        <v>1.9878622359531091</v>
      </c>
      <c r="G307">
        <f>IFERROR(IF(OR(HLOOKUP($A307,'Z-scores'!$C$2:$SK$20,5,FALSE)&gt;3,HLOOKUP($A307,'Z-scores'!$C$2:$SK$20,5,FALSE)&lt;-3),"",'Total-corrected counts'!G307),"")</f>
        <v>4.4481448954685954</v>
      </c>
      <c r="H307">
        <f>IFERROR(IF(OR(HLOOKUP($A307,'Z-scores'!$C$2:$SK$20,5,FALSE)&gt;3,HLOOKUP($A307,'Z-scores'!$C$2:$SK$20,5,FALSE)&lt;-3),"",'Total-corrected counts'!H307),"")</f>
        <v>6.7070375642355664</v>
      </c>
      <c r="I307">
        <f>IFERROR(IF(OR(HLOOKUP($A307,'Z-scores'!$C$2:$SK$20,5,FALSE)&gt;3,HLOOKUP($A307,'Z-scores'!$C$2:$SK$20,5,FALSE)&lt;-3),"",'Total-corrected counts'!I307),"")</f>
        <v>2.9374839268420194</v>
      </c>
      <c r="J307">
        <f>IFERROR(IF(OR(HLOOKUP($A307,'Z-scores'!$C$2:$SK$20,5,FALSE)&gt;3,HLOOKUP($A307,'Z-scores'!$C$2:$SK$20,5,FALSE)&lt;-3),"",'Total-corrected counts'!J307),"")</f>
        <v>4.4240741472432452</v>
      </c>
      <c r="K307">
        <f>IFERROR(IF(OR(HLOOKUP($A307,'Z-scores'!$C$2:$SK$20,5,FALSE)&gt;3,HLOOKUP($A307,'Z-scores'!$C$2:$SK$20,5,FALSE)&lt;-3),"",'Total-corrected counts'!K307),"")</f>
        <v>2.2402655477068065</v>
      </c>
      <c r="L307">
        <f>IFERROR(IF(OR(HLOOKUP($A307,'Z-scores'!$C$2:$SK$20,5,FALSE)&gt;3,HLOOKUP($A307,'Z-scores'!$C$2:$SK$20,5,FALSE)&lt;-3),"",'Total-corrected counts'!L307),"")</f>
        <v>1.3227890090478767</v>
      </c>
      <c r="M307">
        <f>IFERROR(IF(OR(HLOOKUP($A307,'Z-scores'!$C$2:$SK$20,5,FALSE)&gt;3,HLOOKUP($A307,'Z-scores'!$C$2:$SK$20,5,FALSE)&lt;-3),"",'Total-corrected counts'!M307),"")</f>
        <v>2.5830034960057215</v>
      </c>
      <c r="N307">
        <f>IFERROR(IF(OR(HLOOKUP($A307,'Z-scores'!$C$2:$SK$20,5,FALSE)&gt;3,HLOOKUP($A307,'Z-scores'!$C$2:$SK$20,5,FALSE)&lt;-3),"",'Total-corrected counts'!N307),"")</f>
        <v>2.485175185251387</v>
      </c>
      <c r="O307">
        <f>IFERROR(IF(OR(HLOOKUP($A307,'Z-scores'!$C$2:$SK$20,5,FALSE)&gt;3,HLOOKUP($A307,'Z-scores'!$C$2:$SK$20,5,FALSE)&lt;-3),"",'Total-corrected counts'!O307),"")</f>
        <v>4.1690208592515567</v>
      </c>
      <c r="P307">
        <f>IFERROR(IF(OR(HLOOKUP($A307,'Z-scores'!$C$2:$SK$20,5,FALSE)&gt;3,HLOOKUP($A307,'Z-scores'!$C$2:$SK$20,5,FALSE)&lt;-3),"",'Total-corrected counts'!P307),"")</f>
        <v>1.7119069598473218</v>
      </c>
      <c r="Q307">
        <f>IFERROR(IF(OR(HLOOKUP($A307,'Z-scores'!$C$2:$SK$20,5,FALSE)&gt;3,HLOOKUP($A307,'Z-scores'!$C$2:$SK$20,5,FALSE)&lt;-3),"",'Total-corrected counts'!Q307),"")</f>
        <v>3.5971884295738574</v>
      </c>
      <c r="R307">
        <f>IFERROR(IF(OR(HLOOKUP($A307,'Z-scores'!$C$2:$SK$20,5,FALSE)&gt;3,HLOOKUP($A307,'Z-scores'!$C$2:$SK$20,5,FALSE)&lt;-3),"",'Total-corrected counts'!R307),"")</f>
        <v>4.2624848437850664</v>
      </c>
      <c r="S307">
        <f>IFERROR(IF(OR(HLOOKUP($A307,'Z-scores'!$C$2:$SK$20,5,FALSE)&gt;3,HLOOKUP($A307,'Z-scores'!$C$2:$SK$20,5,FALSE)&lt;-3),"",'Total-corrected counts'!S307),"")</f>
        <v>1.2965725755083668</v>
      </c>
      <c r="T307">
        <f>IFERROR(IF(OR(HLOOKUP($A307,'Z-scores'!$C$2:$SK$20,5,FALSE)&gt;3,HLOOKUP($A307,'Z-scores'!$C$2:$SK$20,5,FALSE)&lt;-3),"",'Total-corrected counts'!T307),"")</f>
        <v>4.3344917006429382</v>
      </c>
      <c r="U307">
        <f t="shared" si="16"/>
        <v>1</v>
      </c>
      <c r="V307">
        <f>SUMIFS(Tabel132[Cluster],Tabel132[ID],'Total-corrected counts Z&lt;3'!A307)</f>
        <v>31</v>
      </c>
      <c r="W307">
        <f t="shared" si="17"/>
        <v>0.89977865839480509</v>
      </c>
      <c r="X307">
        <f t="shared" si="18"/>
        <v>3.3292398198891782</v>
      </c>
      <c r="Y307">
        <f t="shared" si="19"/>
        <v>3.2286108947681846</v>
      </c>
    </row>
    <row r="308" spans="1:25" x14ac:dyDescent="0.25">
      <c r="A308">
        <v>315</v>
      </c>
      <c r="B308" t="s">
        <v>685</v>
      </c>
      <c r="C308">
        <v>500</v>
      </c>
      <c r="D308">
        <v>695</v>
      </c>
      <c r="E308">
        <f>IFERROR(IF(OR(HLOOKUP($A308,'Z-scores'!$C$2:$SK$20,5,FALSE)&gt;3,HLOOKUP($A308,'Z-scores'!$C$2:$SK$20,5,FALSE)&lt;-3),"",'Total-corrected counts'!E308),"")</f>
        <v>0</v>
      </c>
      <c r="F308">
        <f>IFERROR(IF(OR(HLOOKUP($A308,'Z-scores'!$C$2:$SK$20,5,FALSE)&gt;3,HLOOKUP($A308,'Z-scores'!$C$2:$SK$20,5,FALSE)&lt;-3),"",'Total-corrected counts'!F308),"")</f>
        <v>0</v>
      </c>
      <c r="G308">
        <f>IFERROR(IF(OR(HLOOKUP($A308,'Z-scores'!$C$2:$SK$20,5,FALSE)&gt;3,HLOOKUP($A308,'Z-scores'!$C$2:$SK$20,5,FALSE)&lt;-3),"",'Total-corrected counts'!G308),"")</f>
        <v>0</v>
      </c>
      <c r="H308">
        <f>IFERROR(IF(OR(HLOOKUP($A308,'Z-scores'!$C$2:$SK$20,5,FALSE)&gt;3,HLOOKUP($A308,'Z-scores'!$C$2:$SK$20,5,FALSE)&lt;-3),"",'Total-corrected counts'!H308),"")</f>
        <v>0</v>
      </c>
      <c r="I308">
        <f>IFERROR(IF(OR(HLOOKUP($A308,'Z-scores'!$C$2:$SK$20,5,FALSE)&gt;3,HLOOKUP($A308,'Z-scores'!$C$2:$SK$20,5,FALSE)&lt;-3),"",'Total-corrected counts'!I308),"")</f>
        <v>0</v>
      </c>
      <c r="J308">
        <f>IFERROR(IF(OR(HLOOKUP($A308,'Z-scores'!$C$2:$SK$20,5,FALSE)&gt;3,HLOOKUP($A308,'Z-scores'!$C$2:$SK$20,5,FALSE)&lt;-3),"",'Total-corrected counts'!J308),"")</f>
        <v>0</v>
      </c>
      <c r="K308">
        <f>IFERROR(IF(OR(HLOOKUP($A308,'Z-scores'!$C$2:$SK$20,5,FALSE)&gt;3,HLOOKUP($A308,'Z-scores'!$C$2:$SK$20,5,FALSE)&lt;-3),"",'Total-corrected counts'!K308),"")</f>
        <v>5.8645694966146774E-3</v>
      </c>
      <c r="L308">
        <f>IFERROR(IF(OR(HLOOKUP($A308,'Z-scores'!$C$2:$SK$20,5,FALSE)&gt;3,HLOOKUP($A308,'Z-scores'!$C$2:$SK$20,5,FALSE)&lt;-3),"",'Total-corrected counts'!L308),"")</f>
        <v>2.0350600139198104E-2</v>
      </c>
      <c r="M308">
        <f>IFERROR(IF(OR(HLOOKUP($A308,'Z-scores'!$C$2:$SK$20,5,FALSE)&gt;3,HLOOKUP($A308,'Z-scores'!$C$2:$SK$20,5,FALSE)&lt;-3),"",'Total-corrected counts'!M308),"")</f>
        <v>0</v>
      </c>
      <c r="N308">
        <f>IFERROR(IF(OR(HLOOKUP($A308,'Z-scores'!$C$2:$SK$20,5,FALSE)&gt;3,HLOOKUP($A308,'Z-scores'!$C$2:$SK$20,5,FALSE)&lt;-3),"",'Total-corrected counts'!N308),"")</f>
        <v>0</v>
      </c>
      <c r="O308">
        <f>IFERROR(IF(OR(HLOOKUP($A308,'Z-scores'!$C$2:$SK$20,5,FALSE)&gt;3,HLOOKUP($A308,'Z-scores'!$C$2:$SK$20,5,FALSE)&lt;-3),"",'Total-corrected counts'!O308),"")</f>
        <v>1.326305681628279E-2</v>
      </c>
      <c r="P308">
        <f>IFERROR(IF(OR(HLOOKUP($A308,'Z-scores'!$C$2:$SK$20,5,FALSE)&gt;3,HLOOKUP($A308,'Z-scores'!$C$2:$SK$20,5,FALSE)&lt;-3),"",'Total-corrected counts'!P308),"")</f>
        <v>0</v>
      </c>
      <c r="Q308">
        <f>IFERROR(IF(OR(HLOOKUP($A308,'Z-scores'!$C$2:$SK$20,5,FALSE)&gt;3,HLOOKUP($A308,'Z-scores'!$C$2:$SK$20,5,FALSE)&lt;-3),"",'Total-corrected counts'!Q308),"")</f>
        <v>0</v>
      </c>
      <c r="R308">
        <f>IFERROR(IF(OR(HLOOKUP($A308,'Z-scores'!$C$2:$SK$20,5,FALSE)&gt;3,HLOOKUP($A308,'Z-scores'!$C$2:$SK$20,5,FALSE)&lt;-3),"",'Total-corrected counts'!R308),"")</f>
        <v>0</v>
      </c>
      <c r="S308">
        <f>IFERROR(IF(OR(HLOOKUP($A308,'Z-scores'!$C$2:$SK$20,5,FALSE)&gt;3,HLOOKUP($A308,'Z-scores'!$C$2:$SK$20,5,FALSE)&lt;-3),"",'Total-corrected counts'!S308),"")</f>
        <v>5.6618889760190697E-3</v>
      </c>
      <c r="T308">
        <f>IFERROR(IF(OR(HLOOKUP($A308,'Z-scores'!$C$2:$SK$20,5,FALSE)&gt;3,HLOOKUP($A308,'Z-scores'!$C$2:$SK$20,5,FALSE)&lt;-3),"",'Total-corrected counts'!T308),"")</f>
        <v>0</v>
      </c>
      <c r="U308">
        <f t="shared" si="16"/>
        <v>1</v>
      </c>
      <c r="V308">
        <f>SUMIFS(Tabel132[Cluster],Tabel132[ID],'Total-corrected counts Z&lt;3'!A308)</f>
        <v>0</v>
      </c>
      <c r="W308">
        <f t="shared" si="17"/>
        <v>0.86903062952526366</v>
      </c>
      <c r="X308">
        <f t="shared" si="18"/>
        <v>2.6215169635812781E-3</v>
      </c>
      <c r="Y308">
        <f t="shared" si="19"/>
        <v>3.1541576320503104E-3</v>
      </c>
    </row>
    <row r="309" spans="1:25" x14ac:dyDescent="0.25">
      <c r="A309">
        <v>316</v>
      </c>
      <c r="B309" t="s">
        <v>686</v>
      </c>
      <c r="C309">
        <v>69400</v>
      </c>
      <c r="D309">
        <v>178</v>
      </c>
      <c r="E309" t="str">
        <f>IFERROR(IF(OR(HLOOKUP($A309,'Z-scores'!$C$2:$SK$20,5,FALSE)&gt;3,HLOOKUP($A309,'Z-scores'!$C$2:$SK$20,5,FALSE)&lt;-3),"",'Total-corrected counts'!E309),"")</f>
        <v/>
      </c>
      <c r="F309" t="str">
        <f>IFERROR(IF(OR(HLOOKUP($A309,'Z-scores'!$C$2:$SK$20,5,FALSE)&gt;3,HLOOKUP($A309,'Z-scores'!$C$2:$SK$20,5,FALSE)&lt;-3),"",'Total-corrected counts'!F309),"")</f>
        <v/>
      </c>
      <c r="G309" t="str">
        <f>IFERROR(IF(OR(HLOOKUP($A309,'Z-scores'!$C$2:$SK$20,5,FALSE)&gt;3,HLOOKUP($A309,'Z-scores'!$C$2:$SK$20,5,FALSE)&lt;-3),"",'Total-corrected counts'!G309),"")</f>
        <v/>
      </c>
      <c r="H309" t="str">
        <f>IFERROR(IF(OR(HLOOKUP($A309,'Z-scores'!$C$2:$SK$20,5,FALSE)&gt;3,HLOOKUP($A309,'Z-scores'!$C$2:$SK$20,5,FALSE)&lt;-3),"",'Total-corrected counts'!H309),"")</f>
        <v/>
      </c>
      <c r="I309" t="str">
        <f>IFERROR(IF(OR(HLOOKUP($A309,'Z-scores'!$C$2:$SK$20,5,FALSE)&gt;3,HLOOKUP($A309,'Z-scores'!$C$2:$SK$20,5,FALSE)&lt;-3),"",'Total-corrected counts'!I309),"")</f>
        <v/>
      </c>
      <c r="J309" t="str">
        <f>IFERROR(IF(OR(HLOOKUP($A309,'Z-scores'!$C$2:$SK$20,5,FALSE)&gt;3,HLOOKUP($A309,'Z-scores'!$C$2:$SK$20,5,FALSE)&lt;-3),"",'Total-corrected counts'!J309),"")</f>
        <v/>
      </c>
      <c r="K309" t="str">
        <f>IFERROR(IF(OR(HLOOKUP($A309,'Z-scores'!$C$2:$SK$20,5,FALSE)&gt;3,HLOOKUP($A309,'Z-scores'!$C$2:$SK$20,5,FALSE)&lt;-3),"",'Total-corrected counts'!K309),"")</f>
        <v/>
      </c>
      <c r="L309" t="str">
        <f>IFERROR(IF(OR(HLOOKUP($A309,'Z-scores'!$C$2:$SK$20,5,FALSE)&gt;3,HLOOKUP($A309,'Z-scores'!$C$2:$SK$20,5,FALSE)&lt;-3),"",'Total-corrected counts'!L309),"")</f>
        <v/>
      </c>
      <c r="M309" t="str">
        <f>IFERROR(IF(OR(HLOOKUP($A309,'Z-scores'!$C$2:$SK$20,5,FALSE)&gt;3,HLOOKUP($A309,'Z-scores'!$C$2:$SK$20,5,FALSE)&lt;-3),"",'Total-corrected counts'!M309),"")</f>
        <v/>
      </c>
      <c r="N309" t="str">
        <f>IFERROR(IF(OR(HLOOKUP($A309,'Z-scores'!$C$2:$SK$20,5,FALSE)&gt;3,HLOOKUP($A309,'Z-scores'!$C$2:$SK$20,5,FALSE)&lt;-3),"",'Total-corrected counts'!N309),"")</f>
        <v/>
      </c>
      <c r="O309" t="str">
        <f>IFERROR(IF(OR(HLOOKUP($A309,'Z-scores'!$C$2:$SK$20,5,FALSE)&gt;3,HLOOKUP($A309,'Z-scores'!$C$2:$SK$20,5,FALSE)&lt;-3),"",'Total-corrected counts'!O309),"")</f>
        <v/>
      </c>
      <c r="P309" t="str">
        <f>IFERROR(IF(OR(HLOOKUP($A309,'Z-scores'!$C$2:$SK$20,5,FALSE)&gt;3,HLOOKUP($A309,'Z-scores'!$C$2:$SK$20,5,FALSE)&lt;-3),"",'Total-corrected counts'!P309),"")</f>
        <v/>
      </c>
      <c r="Q309" t="str">
        <f>IFERROR(IF(OR(HLOOKUP($A309,'Z-scores'!$C$2:$SK$20,5,FALSE)&gt;3,HLOOKUP($A309,'Z-scores'!$C$2:$SK$20,5,FALSE)&lt;-3),"",'Total-corrected counts'!Q309),"")</f>
        <v/>
      </c>
      <c r="R309" t="str">
        <f>IFERROR(IF(OR(HLOOKUP($A309,'Z-scores'!$C$2:$SK$20,5,FALSE)&gt;3,HLOOKUP($A309,'Z-scores'!$C$2:$SK$20,5,FALSE)&lt;-3),"",'Total-corrected counts'!R309),"")</f>
        <v/>
      </c>
      <c r="S309" t="str">
        <f>IFERROR(IF(OR(HLOOKUP($A309,'Z-scores'!$C$2:$SK$20,5,FALSE)&gt;3,HLOOKUP($A309,'Z-scores'!$C$2:$SK$20,5,FALSE)&lt;-3),"",'Total-corrected counts'!S309),"")</f>
        <v/>
      </c>
      <c r="T309" t="str">
        <f>IFERROR(IF(OR(HLOOKUP($A309,'Z-scores'!$C$2:$SK$20,5,FALSE)&gt;3,HLOOKUP($A309,'Z-scores'!$C$2:$SK$20,5,FALSE)&lt;-3),"",'Total-corrected counts'!T309),"")</f>
        <v/>
      </c>
      <c r="U309">
        <f t="shared" si="16"/>
        <v>0</v>
      </c>
      <c r="V309">
        <f>SUMIFS(Tabel132[Cluster],Tabel132[ID],'Total-corrected counts Z&lt;3'!A309)</f>
        <v>82</v>
      </c>
      <c r="W309" t="str">
        <f t="shared" si="17"/>
        <v/>
      </c>
      <c r="X309" t="str">
        <f t="shared" si="18"/>
        <v/>
      </c>
      <c r="Y309" t="str">
        <f t="shared" si="19"/>
        <v/>
      </c>
    </row>
    <row r="310" spans="1:25" x14ac:dyDescent="0.25">
      <c r="A310">
        <v>317</v>
      </c>
      <c r="B310" t="s">
        <v>687</v>
      </c>
      <c r="C310">
        <v>109200</v>
      </c>
      <c r="D310">
        <v>760</v>
      </c>
      <c r="E310" t="str">
        <f>IFERROR(IF(OR(HLOOKUP($A310,'Z-scores'!$C$2:$SK$20,5,FALSE)&gt;3,HLOOKUP($A310,'Z-scores'!$C$2:$SK$20,5,FALSE)&lt;-3),"",'Total-corrected counts'!E310),"")</f>
        <v/>
      </c>
      <c r="F310" t="str">
        <f>IFERROR(IF(OR(HLOOKUP($A310,'Z-scores'!$C$2:$SK$20,5,FALSE)&gt;3,HLOOKUP($A310,'Z-scores'!$C$2:$SK$20,5,FALSE)&lt;-3),"",'Total-corrected counts'!F310),"")</f>
        <v/>
      </c>
      <c r="G310" t="str">
        <f>IFERROR(IF(OR(HLOOKUP($A310,'Z-scores'!$C$2:$SK$20,5,FALSE)&gt;3,HLOOKUP($A310,'Z-scores'!$C$2:$SK$20,5,FALSE)&lt;-3),"",'Total-corrected counts'!G310),"")</f>
        <v/>
      </c>
      <c r="H310" t="str">
        <f>IFERROR(IF(OR(HLOOKUP($A310,'Z-scores'!$C$2:$SK$20,5,FALSE)&gt;3,HLOOKUP($A310,'Z-scores'!$C$2:$SK$20,5,FALSE)&lt;-3),"",'Total-corrected counts'!H310),"")</f>
        <v/>
      </c>
      <c r="I310" t="str">
        <f>IFERROR(IF(OR(HLOOKUP($A310,'Z-scores'!$C$2:$SK$20,5,FALSE)&gt;3,HLOOKUP($A310,'Z-scores'!$C$2:$SK$20,5,FALSE)&lt;-3),"",'Total-corrected counts'!I310),"")</f>
        <v/>
      </c>
      <c r="J310" t="str">
        <f>IFERROR(IF(OR(HLOOKUP($A310,'Z-scores'!$C$2:$SK$20,5,FALSE)&gt;3,HLOOKUP($A310,'Z-scores'!$C$2:$SK$20,5,FALSE)&lt;-3),"",'Total-corrected counts'!J310),"")</f>
        <v/>
      </c>
      <c r="K310" t="str">
        <f>IFERROR(IF(OR(HLOOKUP($A310,'Z-scores'!$C$2:$SK$20,5,FALSE)&gt;3,HLOOKUP($A310,'Z-scores'!$C$2:$SK$20,5,FALSE)&lt;-3),"",'Total-corrected counts'!K310),"")</f>
        <v/>
      </c>
      <c r="L310" t="str">
        <f>IFERROR(IF(OR(HLOOKUP($A310,'Z-scores'!$C$2:$SK$20,5,FALSE)&gt;3,HLOOKUP($A310,'Z-scores'!$C$2:$SK$20,5,FALSE)&lt;-3),"",'Total-corrected counts'!L310),"")</f>
        <v/>
      </c>
      <c r="M310" t="str">
        <f>IFERROR(IF(OR(HLOOKUP($A310,'Z-scores'!$C$2:$SK$20,5,FALSE)&gt;3,HLOOKUP($A310,'Z-scores'!$C$2:$SK$20,5,FALSE)&lt;-3),"",'Total-corrected counts'!M310),"")</f>
        <v/>
      </c>
      <c r="N310" t="str">
        <f>IFERROR(IF(OR(HLOOKUP($A310,'Z-scores'!$C$2:$SK$20,5,FALSE)&gt;3,HLOOKUP($A310,'Z-scores'!$C$2:$SK$20,5,FALSE)&lt;-3),"",'Total-corrected counts'!N310),"")</f>
        <v/>
      </c>
      <c r="O310" t="str">
        <f>IFERROR(IF(OR(HLOOKUP($A310,'Z-scores'!$C$2:$SK$20,5,FALSE)&gt;3,HLOOKUP($A310,'Z-scores'!$C$2:$SK$20,5,FALSE)&lt;-3),"",'Total-corrected counts'!O310),"")</f>
        <v/>
      </c>
      <c r="P310" t="str">
        <f>IFERROR(IF(OR(HLOOKUP($A310,'Z-scores'!$C$2:$SK$20,5,FALSE)&gt;3,HLOOKUP($A310,'Z-scores'!$C$2:$SK$20,5,FALSE)&lt;-3),"",'Total-corrected counts'!P310),"")</f>
        <v/>
      </c>
      <c r="Q310" t="str">
        <f>IFERROR(IF(OR(HLOOKUP($A310,'Z-scores'!$C$2:$SK$20,5,FALSE)&gt;3,HLOOKUP($A310,'Z-scores'!$C$2:$SK$20,5,FALSE)&lt;-3),"",'Total-corrected counts'!Q310),"")</f>
        <v/>
      </c>
      <c r="R310" t="str">
        <f>IFERROR(IF(OR(HLOOKUP($A310,'Z-scores'!$C$2:$SK$20,5,FALSE)&gt;3,HLOOKUP($A310,'Z-scores'!$C$2:$SK$20,5,FALSE)&lt;-3),"",'Total-corrected counts'!R310),"")</f>
        <v/>
      </c>
      <c r="S310" t="str">
        <f>IFERROR(IF(OR(HLOOKUP($A310,'Z-scores'!$C$2:$SK$20,5,FALSE)&gt;3,HLOOKUP($A310,'Z-scores'!$C$2:$SK$20,5,FALSE)&lt;-3),"",'Total-corrected counts'!S310),"")</f>
        <v/>
      </c>
      <c r="T310" t="str">
        <f>IFERROR(IF(OR(HLOOKUP($A310,'Z-scores'!$C$2:$SK$20,5,FALSE)&gt;3,HLOOKUP($A310,'Z-scores'!$C$2:$SK$20,5,FALSE)&lt;-3),"",'Total-corrected counts'!T310),"")</f>
        <v/>
      </c>
      <c r="U310">
        <f t="shared" si="16"/>
        <v>0</v>
      </c>
      <c r="V310">
        <f>SUMIFS(Tabel132[Cluster],Tabel132[ID],'Total-corrected counts Z&lt;3'!A310)</f>
        <v>0</v>
      </c>
      <c r="W310" t="str">
        <f t="shared" si="17"/>
        <v/>
      </c>
      <c r="X310" t="str">
        <f t="shared" si="18"/>
        <v/>
      </c>
      <c r="Y310" t="str">
        <f t="shared" si="19"/>
        <v/>
      </c>
    </row>
    <row r="311" spans="1:25" x14ac:dyDescent="0.25">
      <c r="A311">
        <v>318</v>
      </c>
      <c r="B311" t="s">
        <v>688</v>
      </c>
      <c r="C311">
        <v>87800</v>
      </c>
      <c r="D311">
        <v>987</v>
      </c>
      <c r="E311" t="str">
        <f>IFERROR(IF(OR(HLOOKUP($A311,'Z-scores'!$C$2:$SK$20,5,FALSE)&gt;3,HLOOKUP($A311,'Z-scores'!$C$2:$SK$20,5,FALSE)&lt;-3),"",'Total-corrected counts'!E311),"")</f>
        <v/>
      </c>
      <c r="F311" t="str">
        <f>IFERROR(IF(OR(HLOOKUP($A311,'Z-scores'!$C$2:$SK$20,5,FALSE)&gt;3,HLOOKUP($A311,'Z-scores'!$C$2:$SK$20,5,FALSE)&lt;-3),"",'Total-corrected counts'!F311),"")</f>
        <v/>
      </c>
      <c r="G311" t="str">
        <f>IFERROR(IF(OR(HLOOKUP($A311,'Z-scores'!$C$2:$SK$20,5,FALSE)&gt;3,HLOOKUP($A311,'Z-scores'!$C$2:$SK$20,5,FALSE)&lt;-3),"",'Total-corrected counts'!G311),"")</f>
        <v/>
      </c>
      <c r="H311" t="str">
        <f>IFERROR(IF(OR(HLOOKUP($A311,'Z-scores'!$C$2:$SK$20,5,FALSE)&gt;3,HLOOKUP($A311,'Z-scores'!$C$2:$SK$20,5,FALSE)&lt;-3),"",'Total-corrected counts'!H311),"")</f>
        <v/>
      </c>
      <c r="I311" t="str">
        <f>IFERROR(IF(OR(HLOOKUP($A311,'Z-scores'!$C$2:$SK$20,5,FALSE)&gt;3,HLOOKUP($A311,'Z-scores'!$C$2:$SK$20,5,FALSE)&lt;-3),"",'Total-corrected counts'!I311),"")</f>
        <v/>
      </c>
      <c r="J311" t="str">
        <f>IFERROR(IF(OR(HLOOKUP($A311,'Z-scores'!$C$2:$SK$20,5,FALSE)&gt;3,HLOOKUP($A311,'Z-scores'!$C$2:$SK$20,5,FALSE)&lt;-3),"",'Total-corrected counts'!J311),"")</f>
        <v/>
      </c>
      <c r="K311" t="str">
        <f>IFERROR(IF(OR(HLOOKUP($A311,'Z-scores'!$C$2:$SK$20,5,FALSE)&gt;3,HLOOKUP($A311,'Z-scores'!$C$2:$SK$20,5,FALSE)&lt;-3),"",'Total-corrected counts'!K311),"")</f>
        <v/>
      </c>
      <c r="L311" t="str">
        <f>IFERROR(IF(OR(HLOOKUP($A311,'Z-scores'!$C$2:$SK$20,5,FALSE)&gt;3,HLOOKUP($A311,'Z-scores'!$C$2:$SK$20,5,FALSE)&lt;-3),"",'Total-corrected counts'!L311),"")</f>
        <v/>
      </c>
      <c r="M311" t="str">
        <f>IFERROR(IF(OR(HLOOKUP($A311,'Z-scores'!$C$2:$SK$20,5,FALSE)&gt;3,HLOOKUP($A311,'Z-scores'!$C$2:$SK$20,5,FALSE)&lt;-3),"",'Total-corrected counts'!M311),"")</f>
        <v/>
      </c>
      <c r="N311" t="str">
        <f>IFERROR(IF(OR(HLOOKUP($A311,'Z-scores'!$C$2:$SK$20,5,FALSE)&gt;3,HLOOKUP($A311,'Z-scores'!$C$2:$SK$20,5,FALSE)&lt;-3),"",'Total-corrected counts'!N311),"")</f>
        <v/>
      </c>
      <c r="O311" t="str">
        <f>IFERROR(IF(OR(HLOOKUP($A311,'Z-scores'!$C$2:$SK$20,5,FALSE)&gt;3,HLOOKUP($A311,'Z-scores'!$C$2:$SK$20,5,FALSE)&lt;-3),"",'Total-corrected counts'!O311),"")</f>
        <v/>
      </c>
      <c r="P311" t="str">
        <f>IFERROR(IF(OR(HLOOKUP($A311,'Z-scores'!$C$2:$SK$20,5,FALSE)&gt;3,HLOOKUP($A311,'Z-scores'!$C$2:$SK$20,5,FALSE)&lt;-3),"",'Total-corrected counts'!P311),"")</f>
        <v/>
      </c>
      <c r="Q311" t="str">
        <f>IFERROR(IF(OR(HLOOKUP($A311,'Z-scores'!$C$2:$SK$20,5,FALSE)&gt;3,HLOOKUP($A311,'Z-scores'!$C$2:$SK$20,5,FALSE)&lt;-3),"",'Total-corrected counts'!Q311),"")</f>
        <v/>
      </c>
      <c r="R311" t="str">
        <f>IFERROR(IF(OR(HLOOKUP($A311,'Z-scores'!$C$2:$SK$20,5,FALSE)&gt;3,HLOOKUP($A311,'Z-scores'!$C$2:$SK$20,5,FALSE)&lt;-3),"",'Total-corrected counts'!R311),"")</f>
        <v/>
      </c>
      <c r="S311" t="str">
        <f>IFERROR(IF(OR(HLOOKUP($A311,'Z-scores'!$C$2:$SK$20,5,FALSE)&gt;3,HLOOKUP($A311,'Z-scores'!$C$2:$SK$20,5,FALSE)&lt;-3),"",'Total-corrected counts'!S311),"")</f>
        <v/>
      </c>
      <c r="T311" t="str">
        <f>IFERROR(IF(OR(HLOOKUP($A311,'Z-scores'!$C$2:$SK$20,5,FALSE)&gt;3,HLOOKUP($A311,'Z-scores'!$C$2:$SK$20,5,FALSE)&lt;-3),"",'Total-corrected counts'!T311),"")</f>
        <v/>
      </c>
      <c r="U311">
        <f t="shared" si="16"/>
        <v>0</v>
      </c>
      <c r="V311">
        <f>SUMIFS(Tabel132[Cluster],Tabel132[ID],'Total-corrected counts Z&lt;3'!A311)</f>
        <v>94</v>
      </c>
      <c r="W311" t="str">
        <f t="shared" si="17"/>
        <v/>
      </c>
      <c r="X311" t="str">
        <f t="shared" si="18"/>
        <v/>
      </c>
      <c r="Y311" t="str">
        <f t="shared" si="19"/>
        <v/>
      </c>
    </row>
    <row r="312" spans="1:25" x14ac:dyDescent="0.25">
      <c r="A312">
        <v>319</v>
      </c>
      <c r="B312" t="s">
        <v>134</v>
      </c>
      <c r="C312">
        <v>47500</v>
      </c>
      <c r="D312">
        <v>703</v>
      </c>
      <c r="E312">
        <f>IFERROR(IF(OR(HLOOKUP($A312,'Z-scores'!$C$2:$SK$20,5,FALSE)&gt;3,HLOOKUP($A312,'Z-scores'!$C$2:$SK$20,5,FALSE)&lt;-3),"",'Total-corrected counts'!E312),"")</f>
        <v>7.8722018137275542</v>
      </c>
      <c r="F312">
        <f>IFERROR(IF(OR(HLOOKUP($A312,'Z-scores'!$C$2:$SK$20,5,FALSE)&gt;3,HLOOKUP($A312,'Z-scores'!$C$2:$SK$20,5,FALSE)&lt;-3),"",'Total-corrected counts'!F312),"")</f>
        <v>15.633757394871127</v>
      </c>
      <c r="G312">
        <f>IFERROR(IF(OR(HLOOKUP($A312,'Z-scores'!$C$2:$SK$20,5,FALSE)&gt;3,HLOOKUP($A312,'Z-scores'!$C$2:$SK$20,5,FALSE)&lt;-3),"",'Total-corrected counts'!G312),"")</f>
        <v>12.917968174688617</v>
      </c>
      <c r="H312">
        <f>IFERROR(IF(OR(HLOOKUP($A312,'Z-scores'!$C$2:$SK$20,5,FALSE)&gt;3,HLOOKUP($A312,'Z-scores'!$C$2:$SK$20,5,FALSE)&lt;-3),"",'Total-corrected counts'!H312),"")</f>
        <v>7.9193707930227504</v>
      </c>
      <c r="I312">
        <f>IFERROR(IF(OR(HLOOKUP($A312,'Z-scores'!$C$2:$SK$20,5,FALSE)&gt;3,HLOOKUP($A312,'Z-scores'!$C$2:$SK$20,5,FALSE)&lt;-3),"",'Total-corrected counts'!I312),"")</f>
        <v>9.1219567919749291</v>
      </c>
      <c r="J312">
        <f>IFERROR(IF(OR(HLOOKUP($A312,'Z-scores'!$C$2:$SK$20,5,FALSE)&gt;3,HLOOKUP($A312,'Z-scores'!$C$2:$SK$20,5,FALSE)&lt;-3),"",'Total-corrected counts'!J312),"")</f>
        <v>21.635458684894573</v>
      </c>
      <c r="K312">
        <f>IFERROR(IF(OR(HLOOKUP($A312,'Z-scores'!$C$2:$SK$20,5,FALSE)&gt;3,HLOOKUP($A312,'Z-scores'!$C$2:$SK$20,5,FALSE)&lt;-3),"",'Total-corrected counts'!K312),"")</f>
        <v>18.749028680677121</v>
      </c>
      <c r="L312">
        <f>IFERROR(IF(OR(HLOOKUP($A312,'Z-scores'!$C$2:$SK$20,5,FALSE)&gt;3,HLOOKUP($A312,'Z-scores'!$C$2:$SK$20,5,FALSE)&lt;-3),"",'Total-corrected counts'!L312),"")</f>
        <v>7.8214139868318053</v>
      </c>
      <c r="M312">
        <f>IFERROR(IF(OR(HLOOKUP($A312,'Z-scores'!$C$2:$SK$20,5,FALSE)&gt;3,HLOOKUP($A312,'Z-scores'!$C$2:$SK$20,5,FALSE)&lt;-3),"",'Total-corrected counts'!M312),"")</f>
        <v>11.201539913371349</v>
      </c>
      <c r="N312">
        <f>IFERROR(IF(OR(HLOOKUP($A312,'Z-scores'!$C$2:$SK$20,5,FALSE)&gt;3,HLOOKUP($A312,'Z-scores'!$C$2:$SK$20,5,FALSE)&lt;-3),"",'Total-corrected counts'!N312),"")</f>
        <v>3.7865602980328701</v>
      </c>
      <c r="O312">
        <f>IFERROR(IF(OR(HLOOKUP($A312,'Z-scores'!$C$2:$SK$20,5,FALSE)&gt;3,HLOOKUP($A312,'Z-scores'!$C$2:$SK$20,5,FALSE)&lt;-3),"",'Total-corrected counts'!O312),"")</f>
        <v>9.1868773547452118</v>
      </c>
      <c r="P312">
        <f>IFERROR(IF(OR(HLOOKUP($A312,'Z-scores'!$C$2:$SK$20,5,FALSE)&gt;3,HLOOKUP($A312,'Z-scores'!$C$2:$SK$20,5,FALSE)&lt;-3),"",'Total-corrected counts'!P312),"")</f>
        <v>8.2062051650820749</v>
      </c>
      <c r="Q312">
        <f>IFERROR(IF(OR(HLOOKUP($A312,'Z-scores'!$C$2:$SK$20,5,FALSE)&gt;3,HLOOKUP($A312,'Z-scores'!$C$2:$SK$20,5,FALSE)&lt;-3),"",'Total-corrected counts'!Q312),"")</f>
        <v>15.794837040905101</v>
      </c>
      <c r="R312">
        <f>IFERROR(IF(OR(HLOOKUP($A312,'Z-scores'!$C$2:$SK$20,5,FALSE)&gt;3,HLOOKUP($A312,'Z-scores'!$C$2:$SK$20,5,FALSE)&lt;-3),"",'Total-corrected counts'!R312),"")</f>
        <v>17.47618785951877</v>
      </c>
      <c r="S312">
        <f>IFERROR(IF(OR(HLOOKUP($A312,'Z-scores'!$C$2:$SK$20,5,FALSE)&gt;3,HLOOKUP($A312,'Z-scores'!$C$2:$SK$20,5,FALSE)&lt;-3),"",'Total-corrected counts'!S312),"")</f>
        <v>12.34857985669759</v>
      </c>
      <c r="T312">
        <f>IFERROR(IF(OR(HLOOKUP($A312,'Z-scores'!$C$2:$SK$20,5,FALSE)&gt;3,HLOOKUP($A312,'Z-scores'!$C$2:$SK$20,5,FALSE)&lt;-3),"",'Total-corrected counts'!T312),"")</f>
        <v>9.2969727500404442</v>
      </c>
      <c r="U312">
        <f t="shared" si="16"/>
        <v>1</v>
      </c>
      <c r="V312">
        <f>SUMIFS(Tabel132[Cluster],Tabel132[ID],'Total-corrected counts Z&lt;3'!A312)</f>
        <v>62</v>
      </c>
      <c r="W312">
        <f t="shared" si="17"/>
        <v>0.88387477881830845</v>
      </c>
      <c r="X312">
        <f t="shared" si="18"/>
        <v>11.665925653209269</v>
      </c>
      <c r="Y312">
        <f t="shared" si="19"/>
        <v>12.051610004498199</v>
      </c>
    </row>
    <row r="313" spans="1:25" x14ac:dyDescent="0.25">
      <c r="A313">
        <v>320</v>
      </c>
      <c r="B313" t="s">
        <v>135</v>
      </c>
      <c r="C313">
        <v>1600</v>
      </c>
      <c r="D313">
        <v>985</v>
      </c>
      <c r="E313">
        <f>IFERROR(IF(OR(HLOOKUP($A313,'Z-scores'!$C$2:$SK$20,5,FALSE)&gt;3,HLOOKUP($A313,'Z-scores'!$C$2:$SK$20,5,FALSE)&lt;-3),"",'Total-corrected counts'!E313),"")</f>
        <v>26.039202475111409</v>
      </c>
      <c r="F313">
        <f>IFERROR(IF(OR(HLOOKUP($A313,'Z-scores'!$C$2:$SK$20,5,FALSE)&gt;3,HLOOKUP($A313,'Z-scores'!$C$2:$SK$20,5,FALSE)&lt;-3),"",'Total-corrected counts'!F313),"")</f>
        <v>27.140693900851478</v>
      </c>
      <c r="G313">
        <f>IFERROR(IF(OR(HLOOKUP($A313,'Z-scores'!$C$2:$SK$20,5,FALSE)&gt;3,HLOOKUP($A313,'Z-scores'!$C$2:$SK$20,5,FALSE)&lt;-3),"",'Total-corrected counts'!G313),"")</f>
        <v>25.890484391573615</v>
      </c>
      <c r="H313">
        <f>IFERROR(IF(OR(HLOOKUP($A313,'Z-scores'!$C$2:$SK$20,5,FALSE)&gt;3,HLOOKUP($A313,'Z-scores'!$C$2:$SK$20,5,FALSE)&lt;-3),"",'Total-corrected counts'!H313),"")</f>
        <v>40.39904460903761</v>
      </c>
      <c r="I313">
        <f>IFERROR(IF(OR(HLOOKUP($A313,'Z-scores'!$C$2:$SK$20,5,FALSE)&gt;3,HLOOKUP($A313,'Z-scores'!$C$2:$SK$20,5,FALSE)&lt;-3),"",'Total-corrected counts'!I313),"")</f>
        <v>42.925531406036242</v>
      </c>
      <c r="J313">
        <f>IFERROR(IF(OR(HLOOKUP($A313,'Z-scores'!$C$2:$SK$20,5,FALSE)&gt;3,HLOOKUP($A313,'Z-scores'!$C$2:$SK$20,5,FALSE)&lt;-3),"",'Total-corrected counts'!J313),"")</f>
        <v>28.717569261604666</v>
      </c>
      <c r="K313">
        <f>IFERROR(IF(OR(HLOOKUP($A313,'Z-scores'!$C$2:$SK$20,5,FALSE)&gt;3,HLOOKUP($A313,'Z-scores'!$C$2:$SK$20,5,FALSE)&lt;-3),"",'Total-corrected counts'!K313),"")</f>
        <v>31.164322305010394</v>
      </c>
      <c r="L313">
        <f>IFERROR(IF(OR(HLOOKUP($A313,'Z-scores'!$C$2:$SK$20,5,FALSE)&gt;3,HLOOKUP($A313,'Z-scores'!$C$2:$SK$20,5,FALSE)&lt;-3),"",'Total-corrected counts'!L313),"")</f>
        <v>43.652037298579934</v>
      </c>
      <c r="M313">
        <f>IFERROR(IF(OR(HLOOKUP($A313,'Z-scores'!$C$2:$SK$20,5,FALSE)&gt;3,HLOOKUP($A313,'Z-scores'!$C$2:$SK$20,5,FALSE)&lt;-3),"",'Total-corrected counts'!M313),"")</f>
        <v>74.020525926791024</v>
      </c>
      <c r="N313">
        <f>IFERROR(IF(OR(HLOOKUP($A313,'Z-scores'!$C$2:$SK$20,5,FALSE)&gt;3,HLOOKUP($A313,'Z-scores'!$C$2:$SK$20,5,FALSE)&lt;-3),"",'Total-corrected counts'!N313),"")</f>
        <v>21.057351885126895</v>
      </c>
      <c r="O313">
        <f>IFERROR(IF(OR(HLOOKUP($A313,'Z-scores'!$C$2:$SK$20,5,FALSE)&gt;3,HLOOKUP($A313,'Z-scores'!$C$2:$SK$20,5,FALSE)&lt;-3),"",'Total-corrected counts'!O313),"")</f>
        <v>23.06003478457701</v>
      </c>
      <c r="P313">
        <f>IFERROR(IF(OR(HLOOKUP($A313,'Z-scores'!$C$2:$SK$20,5,FALSE)&gt;3,HLOOKUP($A313,'Z-scores'!$C$2:$SK$20,5,FALSE)&lt;-3),"",'Total-corrected counts'!P313),"")</f>
        <v>17.517187496112129</v>
      </c>
      <c r="Q313">
        <f>IFERROR(IF(OR(HLOOKUP($A313,'Z-scores'!$C$2:$SK$20,5,FALSE)&gt;3,HLOOKUP($A313,'Z-scores'!$C$2:$SK$20,5,FALSE)&lt;-3),"",'Total-corrected counts'!Q313),"")</f>
        <v>18.497696855391535</v>
      </c>
      <c r="R313">
        <f>IFERROR(IF(OR(HLOOKUP($A313,'Z-scores'!$C$2:$SK$20,5,FALSE)&gt;3,HLOOKUP($A313,'Z-scores'!$C$2:$SK$20,5,FALSE)&lt;-3),"",'Total-corrected counts'!R313),"")</f>
        <v>15.000865335778528</v>
      </c>
      <c r="S313">
        <f>IFERROR(IF(OR(HLOOKUP($A313,'Z-scores'!$C$2:$SK$20,5,FALSE)&gt;3,HLOOKUP($A313,'Z-scores'!$C$2:$SK$20,5,FALSE)&lt;-3),"",'Total-corrected counts'!S313),"")</f>
        <v>56.047038973612764</v>
      </c>
      <c r="T313">
        <f>IFERROR(IF(OR(HLOOKUP($A313,'Z-scores'!$C$2:$SK$20,5,FALSE)&gt;3,HLOOKUP($A313,'Z-scores'!$C$2:$SK$20,5,FALSE)&lt;-3),"",'Total-corrected counts'!T313),"")</f>
        <v>88.450934577844407</v>
      </c>
      <c r="U313">
        <f t="shared" si="16"/>
        <v>1</v>
      </c>
      <c r="V313">
        <f>SUMIFS(Tabel132[Cluster],Tabel132[ID],'Total-corrected counts Z&lt;3'!A313)</f>
        <v>3</v>
      </c>
      <c r="W313">
        <f t="shared" si="17"/>
        <v>0.97698406511837232</v>
      </c>
      <c r="X313">
        <f t="shared" si="18"/>
        <v>36.100676345972332</v>
      </c>
      <c r="Y313">
        <f t="shared" si="19"/>
        <v>36.428959670552729</v>
      </c>
    </row>
    <row r="314" spans="1:25" x14ac:dyDescent="0.25">
      <c r="A314">
        <v>321</v>
      </c>
      <c r="B314" t="s">
        <v>136</v>
      </c>
      <c r="C314">
        <v>69500</v>
      </c>
      <c r="D314">
        <v>1014</v>
      </c>
      <c r="E314">
        <f>IFERROR(IF(OR(HLOOKUP($A314,'Z-scores'!$C$2:$SK$20,5,FALSE)&gt;3,HLOOKUP($A314,'Z-scores'!$C$2:$SK$20,5,FALSE)&lt;-3),"",'Total-corrected counts'!E314),"")</f>
        <v>0.73817373835456612</v>
      </c>
      <c r="F314">
        <f>IFERROR(IF(OR(HLOOKUP($A314,'Z-scores'!$C$2:$SK$20,5,FALSE)&gt;3,HLOOKUP($A314,'Z-scores'!$C$2:$SK$20,5,FALSE)&lt;-3),"",'Total-corrected counts'!F314),"")</f>
        <v>0.90657850190735612</v>
      </c>
      <c r="G314">
        <f>IFERROR(IF(OR(HLOOKUP($A314,'Z-scores'!$C$2:$SK$20,5,FALSE)&gt;3,HLOOKUP($A314,'Z-scores'!$C$2:$SK$20,5,FALSE)&lt;-3),"",'Total-corrected counts'!G314),"")</f>
        <v>0.87276867514210998</v>
      </c>
      <c r="H314">
        <f>IFERROR(IF(OR(HLOOKUP($A314,'Z-scores'!$C$2:$SK$20,5,FALSE)&gt;3,HLOOKUP($A314,'Z-scores'!$C$2:$SK$20,5,FALSE)&lt;-3),"",'Total-corrected counts'!H314),"")</f>
        <v>1.139955125576009</v>
      </c>
      <c r="I314">
        <f>IFERROR(IF(OR(HLOOKUP($A314,'Z-scores'!$C$2:$SK$20,5,FALSE)&gt;3,HLOOKUP($A314,'Z-scores'!$C$2:$SK$20,5,FALSE)&lt;-3),"",'Total-corrected counts'!I314),"")</f>
        <v>0.77094884669991681</v>
      </c>
      <c r="J314">
        <f>IFERROR(IF(OR(HLOOKUP($A314,'Z-scores'!$C$2:$SK$20,5,FALSE)&gt;3,HLOOKUP($A314,'Z-scores'!$C$2:$SK$20,5,FALSE)&lt;-3),"",'Total-corrected counts'!J314),"")</f>
        <v>1.8498496772640904</v>
      </c>
      <c r="K314">
        <f>IFERROR(IF(OR(HLOOKUP($A314,'Z-scores'!$C$2:$SK$20,5,FALSE)&gt;3,HLOOKUP($A314,'Z-scores'!$C$2:$SK$20,5,FALSE)&lt;-3),"",'Total-corrected counts'!K314),"")</f>
        <v>0.87382085499558693</v>
      </c>
      <c r="L314">
        <f>IFERROR(IF(OR(HLOOKUP($A314,'Z-scores'!$C$2:$SK$20,5,FALSE)&gt;3,HLOOKUP($A314,'Z-scores'!$C$2:$SK$20,5,FALSE)&lt;-3),"",'Total-corrected counts'!L314),"")</f>
        <v>1.5127279436803924</v>
      </c>
      <c r="M314">
        <f>IFERROR(IF(OR(HLOOKUP($A314,'Z-scores'!$C$2:$SK$20,5,FALSE)&gt;3,HLOOKUP($A314,'Z-scores'!$C$2:$SK$20,5,FALSE)&lt;-3),"",'Total-corrected counts'!M314),"")</f>
        <v>1.3298631860623518</v>
      </c>
      <c r="N314">
        <f>IFERROR(IF(OR(HLOOKUP($A314,'Z-scores'!$C$2:$SK$20,5,FALSE)&gt;3,HLOOKUP($A314,'Z-scores'!$C$2:$SK$20,5,FALSE)&lt;-3),"",'Total-corrected counts'!N314),"")</f>
        <v>1.2151487498863247</v>
      </c>
      <c r="O314">
        <f>IFERROR(IF(OR(HLOOKUP($A314,'Z-scores'!$C$2:$SK$20,5,FALSE)&gt;3,HLOOKUP($A314,'Z-scores'!$C$2:$SK$20,5,FALSE)&lt;-3),"",'Total-corrected counts'!O314),"")</f>
        <v>1.2511483596693431</v>
      </c>
      <c r="P314">
        <f>IFERROR(IF(OR(HLOOKUP($A314,'Z-scores'!$C$2:$SK$20,5,FALSE)&gt;3,HLOOKUP($A314,'Z-scores'!$C$2:$SK$20,5,FALSE)&lt;-3),"",'Total-corrected counts'!P314),"")</f>
        <v>0.50262384576912644</v>
      </c>
      <c r="Q314">
        <f>IFERROR(IF(OR(HLOOKUP($A314,'Z-scores'!$C$2:$SK$20,5,FALSE)&gt;3,HLOOKUP($A314,'Z-scores'!$C$2:$SK$20,5,FALSE)&lt;-3),"",'Total-corrected counts'!Q314),"")</f>
        <v>0.68068344592764984</v>
      </c>
      <c r="R314">
        <f>IFERROR(IF(OR(HLOOKUP($A314,'Z-scores'!$C$2:$SK$20,5,FALSE)&gt;3,HLOOKUP($A314,'Z-scores'!$C$2:$SK$20,5,FALSE)&lt;-3),"",'Total-corrected counts'!R314),"")</f>
        <v>0.62139839288914811</v>
      </c>
      <c r="S314">
        <f>IFERROR(IF(OR(HLOOKUP($A314,'Z-scores'!$C$2:$SK$20,5,FALSE)&gt;3,HLOOKUP($A314,'Z-scores'!$C$2:$SK$20,5,FALSE)&lt;-3),"",'Total-corrected counts'!S314),"")</f>
        <v>0.98516868182731809</v>
      </c>
      <c r="T314">
        <f>IFERROR(IF(OR(HLOOKUP($A314,'Z-scores'!$C$2:$SK$20,5,FALSE)&gt;3,HLOOKUP($A314,'Z-scores'!$C$2:$SK$20,5,FALSE)&lt;-3),"",'Total-corrected counts'!T314),"")</f>
        <v>1.2150228704164456</v>
      </c>
      <c r="U314">
        <f t="shared" si="16"/>
        <v>1</v>
      </c>
      <c r="V314">
        <f>SUMIFS(Tabel132[Cluster],Tabel132[ID],'Total-corrected counts Z&lt;3'!A314)</f>
        <v>82</v>
      </c>
      <c r="W314">
        <f t="shared" si="17"/>
        <v>0.19307996358285556</v>
      </c>
      <c r="X314">
        <f t="shared" si="18"/>
        <v>1.1209835299568702</v>
      </c>
      <c r="Y314">
        <f t="shared" si="19"/>
        <v>0.87600759941650519</v>
      </c>
    </row>
    <row r="315" spans="1:25" x14ac:dyDescent="0.25">
      <c r="A315">
        <v>322</v>
      </c>
      <c r="B315" t="s">
        <v>689</v>
      </c>
      <c r="C315">
        <v>2800</v>
      </c>
      <c r="D315">
        <v>453</v>
      </c>
      <c r="E315" t="str">
        <f>IFERROR(IF(OR(HLOOKUP($A315,'Z-scores'!$C$2:$SK$20,5,FALSE)&gt;3,HLOOKUP($A315,'Z-scores'!$C$2:$SK$20,5,FALSE)&lt;-3),"",'Total-corrected counts'!E315),"")</f>
        <v/>
      </c>
      <c r="F315" t="str">
        <f>IFERROR(IF(OR(HLOOKUP($A315,'Z-scores'!$C$2:$SK$20,5,FALSE)&gt;3,HLOOKUP($A315,'Z-scores'!$C$2:$SK$20,5,FALSE)&lt;-3),"",'Total-corrected counts'!F315),"")</f>
        <v/>
      </c>
      <c r="G315" t="str">
        <f>IFERROR(IF(OR(HLOOKUP($A315,'Z-scores'!$C$2:$SK$20,5,FALSE)&gt;3,HLOOKUP($A315,'Z-scores'!$C$2:$SK$20,5,FALSE)&lt;-3),"",'Total-corrected counts'!G315),"")</f>
        <v/>
      </c>
      <c r="H315" t="str">
        <f>IFERROR(IF(OR(HLOOKUP($A315,'Z-scores'!$C$2:$SK$20,5,FALSE)&gt;3,HLOOKUP($A315,'Z-scores'!$C$2:$SK$20,5,FALSE)&lt;-3),"",'Total-corrected counts'!H315),"")</f>
        <v/>
      </c>
      <c r="I315" t="str">
        <f>IFERROR(IF(OR(HLOOKUP($A315,'Z-scores'!$C$2:$SK$20,5,FALSE)&gt;3,HLOOKUP($A315,'Z-scores'!$C$2:$SK$20,5,FALSE)&lt;-3),"",'Total-corrected counts'!I315),"")</f>
        <v/>
      </c>
      <c r="J315" t="str">
        <f>IFERROR(IF(OR(HLOOKUP($A315,'Z-scores'!$C$2:$SK$20,5,FALSE)&gt;3,HLOOKUP($A315,'Z-scores'!$C$2:$SK$20,5,FALSE)&lt;-3),"",'Total-corrected counts'!J315),"")</f>
        <v/>
      </c>
      <c r="K315" t="str">
        <f>IFERROR(IF(OR(HLOOKUP($A315,'Z-scores'!$C$2:$SK$20,5,FALSE)&gt;3,HLOOKUP($A315,'Z-scores'!$C$2:$SK$20,5,FALSE)&lt;-3),"",'Total-corrected counts'!K315),"")</f>
        <v/>
      </c>
      <c r="L315" t="str">
        <f>IFERROR(IF(OR(HLOOKUP($A315,'Z-scores'!$C$2:$SK$20,5,FALSE)&gt;3,HLOOKUP($A315,'Z-scores'!$C$2:$SK$20,5,FALSE)&lt;-3),"",'Total-corrected counts'!L315),"")</f>
        <v/>
      </c>
      <c r="M315" t="str">
        <f>IFERROR(IF(OR(HLOOKUP($A315,'Z-scores'!$C$2:$SK$20,5,FALSE)&gt;3,HLOOKUP($A315,'Z-scores'!$C$2:$SK$20,5,FALSE)&lt;-3),"",'Total-corrected counts'!M315),"")</f>
        <v/>
      </c>
      <c r="N315" t="str">
        <f>IFERROR(IF(OR(HLOOKUP($A315,'Z-scores'!$C$2:$SK$20,5,FALSE)&gt;3,HLOOKUP($A315,'Z-scores'!$C$2:$SK$20,5,FALSE)&lt;-3),"",'Total-corrected counts'!N315),"")</f>
        <v/>
      </c>
      <c r="O315" t="str">
        <f>IFERROR(IF(OR(HLOOKUP($A315,'Z-scores'!$C$2:$SK$20,5,FALSE)&gt;3,HLOOKUP($A315,'Z-scores'!$C$2:$SK$20,5,FALSE)&lt;-3),"",'Total-corrected counts'!O315),"")</f>
        <v/>
      </c>
      <c r="P315" t="str">
        <f>IFERROR(IF(OR(HLOOKUP($A315,'Z-scores'!$C$2:$SK$20,5,FALSE)&gt;3,HLOOKUP($A315,'Z-scores'!$C$2:$SK$20,5,FALSE)&lt;-3),"",'Total-corrected counts'!P315),"")</f>
        <v/>
      </c>
      <c r="Q315" t="str">
        <f>IFERROR(IF(OR(HLOOKUP($A315,'Z-scores'!$C$2:$SK$20,5,FALSE)&gt;3,HLOOKUP($A315,'Z-scores'!$C$2:$SK$20,5,FALSE)&lt;-3),"",'Total-corrected counts'!Q315),"")</f>
        <v/>
      </c>
      <c r="R315" t="str">
        <f>IFERROR(IF(OR(HLOOKUP($A315,'Z-scores'!$C$2:$SK$20,5,FALSE)&gt;3,HLOOKUP($A315,'Z-scores'!$C$2:$SK$20,5,FALSE)&lt;-3),"",'Total-corrected counts'!R315),"")</f>
        <v/>
      </c>
      <c r="S315" t="str">
        <f>IFERROR(IF(OR(HLOOKUP($A315,'Z-scores'!$C$2:$SK$20,5,FALSE)&gt;3,HLOOKUP($A315,'Z-scores'!$C$2:$SK$20,5,FALSE)&lt;-3),"",'Total-corrected counts'!S315),"")</f>
        <v/>
      </c>
      <c r="T315" t="str">
        <f>IFERROR(IF(OR(HLOOKUP($A315,'Z-scores'!$C$2:$SK$20,5,FALSE)&gt;3,HLOOKUP($A315,'Z-scores'!$C$2:$SK$20,5,FALSE)&lt;-3),"",'Total-corrected counts'!T315),"")</f>
        <v/>
      </c>
      <c r="U315">
        <f t="shared" si="16"/>
        <v>0</v>
      </c>
      <c r="V315">
        <f>SUMIFS(Tabel132[Cluster],Tabel132[ID],'Total-corrected counts Z&lt;3'!A315)</f>
        <v>0</v>
      </c>
      <c r="W315" t="str">
        <f t="shared" si="17"/>
        <v/>
      </c>
      <c r="X315" t="str">
        <f t="shared" si="18"/>
        <v/>
      </c>
      <c r="Y315" t="str">
        <f t="shared" si="19"/>
        <v/>
      </c>
    </row>
    <row r="316" spans="1:25" x14ac:dyDescent="0.25">
      <c r="A316">
        <v>323</v>
      </c>
      <c r="B316" t="s">
        <v>690</v>
      </c>
      <c r="C316">
        <v>79900</v>
      </c>
      <c r="D316">
        <v>313</v>
      </c>
      <c r="E316" t="str">
        <f>IFERROR(IF(OR(HLOOKUP($A316,'Z-scores'!$C$2:$SK$20,5,FALSE)&gt;3,HLOOKUP($A316,'Z-scores'!$C$2:$SK$20,5,FALSE)&lt;-3),"",'Total-corrected counts'!E316),"")</f>
        <v/>
      </c>
      <c r="F316" t="str">
        <f>IFERROR(IF(OR(HLOOKUP($A316,'Z-scores'!$C$2:$SK$20,5,FALSE)&gt;3,HLOOKUP($A316,'Z-scores'!$C$2:$SK$20,5,FALSE)&lt;-3),"",'Total-corrected counts'!F316),"")</f>
        <v/>
      </c>
      <c r="G316" t="str">
        <f>IFERROR(IF(OR(HLOOKUP($A316,'Z-scores'!$C$2:$SK$20,5,FALSE)&gt;3,HLOOKUP($A316,'Z-scores'!$C$2:$SK$20,5,FALSE)&lt;-3),"",'Total-corrected counts'!G316),"")</f>
        <v/>
      </c>
      <c r="H316" t="str">
        <f>IFERROR(IF(OR(HLOOKUP($A316,'Z-scores'!$C$2:$SK$20,5,FALSE)&gt;3,HLOOKUP($A316,'Z-scores'!$C$2:$SK$20,5,FALSE)&lt;-3),"",'Total-corrected counts'!H316),"")</f>
        <v/>
      </c>
      <c r="I316" t="str">
        <f>IFERROR(IF(OR(HLOOKUP($A316,'Z-scores'!$C$2:$SK$20,5,FALSE)&gt;3,HLOOKUP($A316,'Z-scores'!$C$2:$SK$20,5,FALSE)&lt;-3),"",'Total-corrected counts'!I316),"")</f>
        <v/>
      </c>
      <c r="J316" t="str">
        <f>IFERROR(IF(OR(HLOOKUP($A316,'Z-scores'!$C$2:$SK$20,5,FALSE)&gt;3,HLOOKUP($A316,'Z-scores'!$C$2:$SK$20,5,FALSE)&lt;-3),"",'Total-corrected counts'!J316),"")</f>
        <v/>
      </c>
      <c r="K316" t="str">
        <f>IFERROR(IF(OR(HLOOKUP($A316,'Z-scores'!$C$2:$SK$20,5,FALSE)&gt;3,HLOOKUP($A316,'Z-scores'!$C$2:$SK$20,5,FALSE)&lt;-3),"",'Total-corrected counts'!K316),"")</f>
        <v/>
      </c>
      <c r="L316" t="str">
        <f>IFERROR(IF(OR(HLOOKUP($A316,'Z-scores'!$C$2:$SK$20,5,FALSE)&gt;3,HLOOKUP($A316,'Z-scores'!$C$2:$SK$20,5,FALSE)&lt;-3),"",'Total-corrected counts'!L316),"")</f>
        <v/>
      </c>
      <c r="M316" t="str">
        <f>IFERROR(IF(OR(HLOOKUP($A316,'Z-scores'!$C$2:$SK$20,5,FALSE)&gt;3,HLOOKUP($A316,'Z-scores'!$C$2:$SK$20,5,FALSE)&lt;-3),"",'Total-corrected counts'!M316),"")</f>
        <v/>
      </c>
      <c r="N316" t="str">
        <f>IFERROR(IF(OR(HLOOKUP($A316,'Z-scores'!$C$2:$SK$20,5,FALSE)&gt;3,HLOOKUP($A316,'Z-scores'!$C$2:$SK$20,5,FALSE)&lt;-3),"",'Total-corrected counts'!N316),"")</f>
        <v/>
      </c>
      <c r="O316" t="str">
        <f>IFERROR(IF(OR(HLOOKUP($A316,'Z-scores'!$C$2:$SK$20,5,FALSE)&gt;3,HLOOKUP($A316,'Z-scores'!$C$2:$SK$20,5,FALSE)&lt;-3),"",'Total-corrected counts'!O316),"")</f>
        <v/>
      </c>
      <c r="P316" t="str">
        <f>IFERROR(IF(OR(HLOOKUP($A316,'Z-scores'!$C$2:$SK$20,5,FALSE)&gt;3,HLOOKUP($A316,'Z-scores'!$C$2:$SK$20,5,FALSE)&lt;-3),"",'Total-corrected counts'!P316),"")</f>
        <v/>
      </c>
      <c r="Q316" t="str">
        <f>IFERROR(IF(OR(HLOOKUP($A316,'Z-scores'!$C$2:$SK$20,5,FALSE)&gt;3,HLOOKUP($A316,'Z-scores'!$C$2:$SK$20,5,FALSE)&lt;-3),"",'Total-corrected counts'!Q316),"")</f>
        <v/>
      </c>
      <c r="R316" t="str">
        <f>IFERROR(IF(OR(HLOOKUP($A316,'Z-scores'!$C$2:$SK$20,5,FALSE)&gt;3,HLOOKUP($A316,'Z-scores'!$C$2:$SK$20,5,FALSE)&lt;-3),"",'Total-corrected counts'!R316),"")</f>
        <v/>
      </c>
      <c r="S316" t="str">
        <f>IFERROR(IF(OR(HLOOKUP($A316,'Z-scores'!$C$2:$SK$20,5,FALSE)&gt;3,HLOOKUP($A316,'Z-scores'!$C$2:$SK$20,5,FALSE)&lt;-3),"",'Total-corrected counts'!S316),"")</f>
        <v/>
      </c>
      <c r="T316" t="str">
        <f>IFERROR(IF(OR(HLOOKUP($A316,'Z-scores'!$C$2:$SK$20,5,FALSE)&gt;3,HLOOKUP($A316,'Z-scores'!$C$2:$SK$20,5,FALSE)&lt;-3),"",'Total-corrected counts'!T316),"")</f>
        <v/>
      </c>
      <c r="U316">
        <f t="shared" si="16"/>
        <v>0</v>
      </c>
      <c r="V316">
        <f>SUMIFS(Tabel132[Cluster],Tabel132[ID],'Total-corrected counts Z&lt;3'!A316)</f>
        <v>0</v>
      </c>
      <c r="W316" t="str">
        <f t="shared" si="17"/>
        <v/>
      </c>
      <c r="X316" t="str">
        <f t="shared" si="18"/>
        <v/>
      </c>
      <c r="Y316" t="str">
        <f t="shared" si="19"/>
        <v/>
      </c>
    </row>
    <row r="317" spans="1:25" x14ac:dyDescent="0.25">
      <c r="A317">
        <v>324</v>
      </c>
      <c r="B317" t="s">
        <v>691</v>
      </c>
      <c r="C317">
        <v>43900</v>
      </c>
      <c r="D317">
        <v>934</v>
      </c>
      <c r="E317" t="str">
        <f>IFERROR(IF(OR(HLOOKUP($A317,'Z-scores'!$C$2:$SK$20,5,FALSE)&gt;3,HLOOKUP($A317,'Z-scores'!$C$2:$SK$20,5,FALSE)&lt;-3),"",'Total-corrected counts'!E317),"")</f>
        <v/>
      </c>
      <c r="F317" t="str">
        <f>IFERROR(IF(OR(HLOOKUP($A317,'Z-scores'!$C$2:$SK$20,5,FALSE)&gt;3,HLOOKUP($A317,'Z-scores'!$C$2:$SK$20,5,FALSE)&lt;-3),"",'Total-corrected counts'!F317),"")</f>
        <v/>
      </c>
      <c r="G317" t="str">
        <f>IFERROR(IF(OR(HLOOKUP($A317,'Z-scores'!$C$2:$SK$20,5,FALSE)&gt;3,HLOOKUP($A317,'Z-scores'!$C$2:$SK$20,5,FALSE)&lt;-3),"",'Total-corrected counts'!G317),"")</f>
        <v/>
      </c>
      <c r="H317" t="str">
        <f>IFERROR(IF(OR(HLOOKUP($A317,'Z-scores'!$C$2:$SK$20,5,FALSE)&gt;3,HLOOKUP($A317,'Z-scores'!$C$2:$SK$20,5,FALSE)&lt;-3),"",'Total-corrected counts'!H317),"")</f>
        <v/>
      </c>
      <c r="I317" t="str">
        <f>IFERROR(IF(OR(HLOOKUP($A317,'Z-scores'!$C$2:$SK$20,5,FALSE)&gt;3,HLOOKUP($A317,'Z-scores'!$C$2:$SK$20,5,FALSE)&lt;-3),"",'Total-corrected counts'!I317),"")</f>
        <v/>
      </c>
      <c r="J317" t="str">
        <f>IFERROR(IF(OR(HLOOKUP($A317,'Z-scores'!$C$2:$SK$20,5,FALSE)&gt;3,HLOOKUP($A317,'Z-scores'!$C$2:$SK$20,5,FALSE)&lt;-3),"",'Total-corrected counts'!J317),"")</f>
        <v/>
      </c>
      <c r="K317" t="str">
        <f>IFERROR(IF(OR(HLOOKUP($A317,'Z-scores'!$C$2:$SK$20,5,FALSE)&gt;3,HLOOKUP($A317,'Z-scores'!$C$2:$SK$20,5,FALSE)&lt;-3),"",'Total-corrected counts'!K317),"")</f>
        <v/>
      </c>
      <c r="L317" t="str">
        <f>IFERROR(IF(OR(HLOOKUP($A317,'Z-scores'!$C$2:$SK$20,5,FALSE)&gt;3,HLOOKUP($A317,'Z-scores'!$C$2:$SK$20,5,FALSE)&lt;-3),"",'Total-corrected counts'!L317),"")</f>
        <v/>
      </c>
      <c r="M317" t="str">
        <f>IFERROR(IF(OR(HLOOKUP($A317,'Z-scores'!$C$2:$SK$20,5,FALSE)&gt;3,HLOOKUP($A317,'Z-scores'!$C$2:$SK$20,5,FALSE)&lt;-3),"",'Total-corrected counts'!M317),"")</f>
        <v/>
      </c>
      <c r="N317" t="str">
        <f>IFERROR(IF(OR(HLOOKUP($A317,'Z-scores'!$C$2:$SK$20,5,FALSE)&gt;3,HLOOKUP($A317,'Z-scores'!$C$2:$SK$20,5,FALSE)&lt;-3),"",'Total-corrected counts'!N317),"")</f>
        <v/>
      </c>
      <c r="O317" t="str">
        <f>IFERROR(IF(OR(HLOOKUP($A317,'Z-scores'!$C$2:$SK$20,5,FALSE)&gt;3,HLOOKUP($A317,'Z-scores'!$C$2:$SK$20,5,FALSE)&lt;-3),"",'Total-corrected counts'!O317),"")</f>
        <v/>
      </c>
      <c r="P317" t="str">
        <f>IFERROR(IF(OR(HLOOKUP($A317,'Z-scores'!$C$2:$SK$20,5,FALSE)&gt;3,HLOOKUP($A317,'Z-scores'!$C$2:$SK$20,5,FALSE)&lt;-3),"",'Total-corrected counts'!P317),"")</f>
        <v/>
      </c>
      <c r="Q317" t="str">
        <f>IFERROR(IF(OR(HLOOKUP($A317,'Z-scores'!$C$2:$SK$20,5,FALSE)&gt;3,HLOOKUP($A317,'Z-scores'!$C$2:$SK$20,5,FALSE)&lt;-3),"",'Total-corrected counts'!Q317),"")</f>
        <v/>
      </c>
      <c r="R317" t="str">
        <f>IFERROR(IF(OR(HLOOKUP($A317,'Z-scores'!$C$2:$SK$20,5,FALSE)&gt;3,HLOOKUP($A317,'Z-scores'!$C$2:$SK$20,5,FALSE)&lt;-3),"",'Total-corrected counts'!R317),"")</f>
        <v/>
      </c>
      <c r="S317" t="str">
        <f>IFERROR(IF(OR(HLOOKUP($A317,'Z-scores'!$C$2:$SK$20,5,FALSE)&gt;3,HLOOKUP($A317,'Z-scores'!$C$2:$SK$20,5,FALSE)&lt;-3),"",'Total-corrected counts'!S317),"")</f>
        <v/>
      </c>
      <c r="T317" t="str">
        <f>IFERROR(IF(OR(HLOOKUP($A317,'Z-scores'!$C$2:$SK$20,5,FALSE)&gt;3,HLOOKUP($A317,'Z-scores'!$C$2:$SK$20,5,FALSE)&lt;-3),"",'Total-corrected counts'!T317),"")</f>
        <v/>
      </c>
      <c r="U317">
        <f t="shared" si="16"/>
        <v>0</v>
      </c>
      <c r="V317">
        <f>SUMIFS(Tabel132[Cluster],Tabel132[ID],'Total-corrected counts Z&lt;3'!A317)</f>
        <v>56</v>
      </c>
      <c r="W317" t="str">
        <f t="shared" si="17"/>
        <v/>
      </c>
      <c r="X317" t="str">
        <f t="shared" si="18"/>
        <v/>
      </c>
      <c r="Y317" t="str">
        <f t="shared" si="19"/>
        <v/>
      </c>
    </row>
    <row r="318" spans="1:25" x14ac:dyDescent="0.25">
      <c r="A318">
        <v>325</v>
      </c>
      <c r="B318" t="s">
        <v>137</v>
      </c>
      <c r="C318">
        <v>66100</v>
      </c>
      <c r="D318">
        <v>138</v>
      </c>
      <c r="E318">
        <f>IFERROR(IF(OR(HLOOKUP($A318,'Z-scores'!$C$2:$SK$20,5,FALSE)&gt;3,HLOOKUP($A318,'Z-scores'!$C$2:$SK$20,5,FALSE)&lt;-3),"",'Total-corrected counts'!E318),"")</f>
        <v>1.3723095672766095</v>
      </c>
      <c r="F318">
        <f>IFERROR(IF(OR(HLOOKUP($A318,'Z-scores'!$C$2:$SK$20,5,FALSE)&gt;3,HLOOKUP($A318,'Z-scores'!$C$2:$SK$20,5,FALSE)&lt;-3),"",'Total-corrected counts'!F318),"")</f>
        <v>1.6903911650147578</v>
      </c>
      <c r="G318">
        <f>IFERROR(IF(OR(HLOOKUP($A318,'Z-scores'!$C$2:$SK$20,5,FALSE)&gt;3,HLOOKUP($A318,'Z-scores'!$C$2:$SK$20,5,FALSE)&lt;-3),"",'Total-corrected counts'!G318),"")</f>
        <v>1.6562769175992316</v>
      </c>
      <c r="H318">
        <f>IFERROR(IF(OR(HLOOKUP($A318,'Z-scores'!$C$2:$SK$20,5,FALSE)&gt;3,HLOOKUP($A318,'Z-scores'!$C$2:$SK$20,5,FALSE)&lt;-3),"",'Total-corrected counts'!H318),"")</f>
        <v>9.0472629013968978E-2</v>
      </c>
      <c r="I318">
        <f>IFERROR(IF(OR(HLOOKUP($A318,'Z-scores'!$C$2:$SK$20,5,FALSE)&gt;3,HLOOKUP($A318,'Z-scores'!$C$2:$SK$20,5,FALSE)&lt;-3),"",'Total-corrected counts'!I318),"")</f>
        <v>1.2323926819509621</v>
      </c>
      <c r="J318">
        <f>IFERROR(IF(OR(HLOOKUP($A318,'Z-scores'!$C$2:$SK$20,5,FALSE)&gt;3,HLOOKUP($A318,'Z-scores'!$C$2:$SK$20,5,FALSE)&lt;-3),"",'Total-corrected counts'!J318),"")</f>
        <v>2.1192452613316761</v>
      </c>
      <c r="K318">
        <f>IFERROR(IF(OR(HLOOKUP($A318,'Z-scores'!$C$2:$SK$20,5,FALSE)&gt;3,HLOOKUP($A318,'Z-scores'!$C$2:$SK$20,5,FALSE)&lt;-3),"",'Total-corrected counts'!K318),"")</f>
        <v>1.108403634860174</v>
      </c>
      <c r="L318">
        <f>IFERROR(IF(OR(HLOOKUP($A318,'Z-scores'!$C$2:$SK$20,5,FALSE)&gt;3,HLOOKUP($A318,'Z-scores'!$C$2:$SK$20,5,FALSE)&lt;-3),"",'Total-corrected counts'!L318),"")</f>
        <v>1.3024384089086787</v>
      </c>
      <c r="M318">
        <f>IFERROR(IF(OR(HLOOKUP($A318,'Z-scores'!$C$2:$SK$20,5,FALSE)&gt;3,HLOOKUP($A318,'Z-scores'!$C$2:$SK$20,5,FALSE)&lt;-3),"",'Total-corrected counts'!M318),"")</f>
        <v>0.78427828921625875</v>
      </c>
      <c r="N318">
        <f>IFERROR(IF(OR(HLOOKUP($A318,'Z-scores'!$C$2:$SK$20,5,FALSE)&gt;3,HLOOKUP($A318,'Z-scores'!$C$2:$SK$20,5,FALSE)&lt;-3),"",'Total-corrected counts'!N318),"")</f>
        <v>1.4346594918012738</v>
      </c>
      <c r="O318">
        <f>IFERROR(IF(OR(HLOOKUP($A318,'Z-scores'!$C$2:$SK$20,5,FALSE)&gt;3,HLOOKUP($A318,'Z-scores'!$C$2:$SK$20,5,FALSE)&lt;-3),"",'Total-corrected counts'!O318),"")</f>
        <v>1.5340935717500428</v>
      </c>
      <c r="P318">
        <f>IFERROR(IF(OR(HLOOKUP($A318,'Z-scores'!$C$2:$SK$20,5,FALSE)&gt;3,HLOOKUP($A318,'Z-scores'!$C$2:$SK$20,5,FALSE)&lt;-3),"",'Total-corrected counts'!P318),"")</f>
        <v>1.1346360082708993</v>
      </c>
      <c r="Q318">
        <f>IFERROR(IF(OR(HLOOKUP($A318,'Z-scores'!$C$2:$SK$20,5,FALSE)&gt;3,HLOOKUP($A318,'Z-scores'!$C$2:$SK$20,5,FALSE)&lt;-3),"",'Total-corrected counts'!Q318),"")</f>
        <v>1.2818710149586396</v>
      </c>
      <c r="R318">
        <f>IFERROR(IF(OR(HLOOKUP($A318,'Z-scores'!$C$2:$SK$20,5,FALSE)&gt;3,HLOOKUP($A318,'Z-scores'!$C$2:$SK$20,5,FALSE)&lt;-3),"",'Total-corrected counts'!R318),"")</f>
        <v>1.525250600727909</v>
      </c>
      <c r="S318">
        <f>IFERROR(IF(OR(HLOOKUP($A318,'Z-scores'!$C$2:$SK$20,5,FALSE)&gt;3,HLOOKUP($A318,'Z-scores'!$C$2:$SK$20,5,FALSE)&lt;-3),"",'Total-corrected counts'!S318),"")</f>
        <v>0.97950679285129905</v>
      </c>
      <c r="T318">
        <f>IFERROR(IF(OR(HLOOKUP($A318,'Z-scores'!$C$2:$SK$20,5,FALSE)&gt;3,HLOOKUP($A318,'Z-scores'!$C$2:$SK$20,5,FALSE)&lt;-3),"",'Total-corrected counts'!T318),"")</f>
        <v>1.9454017869027362</v>
      </c>
      <c r="U318">
        <f t="shared" si="16"/>
        <v>1</v>
      </c>
      <c r="V318">
        <f>SUMIFS(Tabel132[Cluster],Tabel132[ID],'Total-corrected counts Z&lt;3'!A318)</f>
        <v>78</v>
      </c>
      <c r="W318">
        <f t="shared" si="17"/>
        <v>0.63832370674108696</v>
      </c>
      <c r="X318">
        <f t="shared" si="18"/>
        <v>1.2790868046973591</v>
      </c>
      <c r="Y318">
        <f t="shared" si="19"/>
        <v>1.4001266292435879</v>
      </c>
    </row>
    <row r="319" spans="1:25" x14ac:dyDescent="0.25">
      <c r="A319">
        <v>326</v>
      </c>
      <c r="B319" t="s">
        <v>138</v>
      </c>
      <c r="C319">
        <v>104500</v>
      </c>
      <c r="D319">
        <v>752</v>
      </c>
      <c r="E319">
        <f>IFERROR(IF(OR(HLOOKUP($A319,'Z-scores'!$C$2:$SK$20,5,FALSE)&gt;3,HLOOKUP($A319,'Z-scores'!$C$2:$SK$20,5,FALSE)&lt;-3),"",'Total-corrected counts'!E319),"")</f>
        <v>0</v>
      </c>
      <c r="F319">
        <f>IFERROR(IF(OR(HLOOKUP($A319,'Z-scores'!$C$2:$SK$20,5,FALSE)&gt;3,HLOOKUP($A319,'Z-scores'!$C$2:$SK$20,5,FALSE)&lt;-3),"",'Total-corrected counts'!F319),"")</f>
        <v>6.2327272006130734</v>
      </c>
      <c r="G319">
        <f>IFERROR(IF(OR(HLOOKUP($A319,'Z-scores'!$C$2:$SK$20,5,FALSE)&gt;3,HLOOKUP($A319,'Z-scores'!$C$2:$SK$20,5,FALSE)&lt;-3),"",'Total-corrected counts'!G319),"")</f>
        <v>5.5886948686656703</v>
      </c>
      <c r="H319">
        <f>IFERROR(IF(OR(HLOOKUP($A319,'Z-scores'!$C$2:$SK$20,5,FALSE)&gt;3,HLOOKUP($A319,'Z-scores'!$C$2:$SK$20,5,FALSE)&lt;-3),"",'Total-corrected counts'!H319),"")</f>
        <v>1.2063017201862529E-2</v>
      </c>
      <c r="I319">
        <f>IFERROR(IF(OR(HLOOKUP($A319,'Z-scores'!$C$2:$SK$20,5,FALSE)&gt;3,HLOOKUP($A319,'Z-scores'!$C$2:$SK$20,5,FALSE)&lt;-3),"",'Total-corrected counts'!I319),"")</f>
        <v>1.5475250572443588</v>
      </c>
      <c r="J319">
        <f>IFERROR(IF(OR(HLOOKUP($A319,'Z-scores'!$C$2:$SK$20,5,FALSE)&gt;3,HLOOKUP($A319,'Z-scores'!$C$2:$SK$20,5,FALSE)&lt;-3),"",'Total-corrected counts'!J319),"")</f>
        <v>5.5435624632574356</v>
      </c>
      <c r="K319">
        <f>IFERROR(IF(OR(HLOOKUP($A319,'Z-scores'!$C$2:$SK$20,5,FALSE)&gt;3,HLOOKUP($A319,'Z-scores'!$C$2:$SK$20,5,FALSE)&lt;-3),"",'Total-corrected counts'!K319),"")</f>
        <v>4.4277499699440819</v>
      </c>
      <c r="L319">
        <f>IFERROR(IF(OR(HLOOKUP($A319,'Z-scores'!$C$2:$SK$20,5,FALSE)&gt;3,HLOOKUP($A319,'Z-scores'!$C$2:$SK$20,5,FALSE)&lt;-3),"",'Total-corrected counts'!L319),"")</f>
        <v>13.607767959743798</v>
      </c>
      <c r="M319">
        <f>IFERROR(IF(OR(HLOOKUP($A319,'Z-scores'!$C$2:$SK$20,5,FALSE)&gt;3,HLOOKUP($A319,'Z-scores'!$C$2:$SK$20,5,FALSE)&lt;-3),"",'Total-corrected counts'!M319),"")</f>
        <v>2.259062463503354</v>
      </c>
      <c r="N319">
        <f>IFERROR(IF(OR(HLOOKUP($A319,'Z-scores'!$C$2:$SK$20,5,FALSE)&gt;3,HLOOKUP($A319,'Z-scores'!$C$2:$SK$20,5,FALSE)&lt;-3),"",'Total-corrected counts'!N319),"")</f>
        <v>7.1968164670686852</v>
      </c>
      <c r="O319">
        <f>IFERROR(IF(OR(HLOOKUP($A319,'Z-scores'!$C$2:$SK$20,5,FALSE)&gt;3,HLOOKUP($A319,'Z-scores'!$C$2:$SK$20,5,FALSE)&lt;-3),"",'Total-corrected counts'!O319),"")</f>
        <v>9.916345479640766</v>
      </c>
      <c r="P319">
        <f>IFERROR(IF(OR(HLOOKUP($A319,'Z-scores'!$C$2:$SK$20,5,FALSE)&gt;3,HLOOKUP($A319,'Z-scores'!$C$2:$SK$20,5,FALSE)&lt;-3),"",'Total-corrected counts'!P319),"")</f>
        <v>1.0152006389792256</v>
      </c>
      <c r="Q319">
        <f>IFERROR(IF(OR(HLOOKUP($A319,'Z-scores'!$C$2:$SK$20,5,FALSE)&gt;3,HLOOKUP($A319,'Z-scores'!$C$2:$SK$20,5,FALSE)&lt;-3),"",'Total-corrected counts'!Q319),"")</f>
        <v>1.5203586456486193</v>
      </c>
      <c r="R319">
        <f>IFERROR(IF(OR(HLOOKUP($A319,'Z-scores'!$C$2:$SK$20,5,FALSE)&gt;3,HLOOKUP($A319,'Z-scores'!$C$2:$SK$20,5,FALSE)&lt;-3),"",'Total-corrected counts'!R319),"")</f>
        <v>13.978896078051747</v>
      </c>
      <c r="S319">
        <f>IFERROR(IF(OR(HLOOKUP($A319,'Z-scores'!$C$2:$SK$20,5,FALSE)&gt;3,HLOOKUP($A319,'Z-scores'!$C$2:$SK$20,5,FALSE)&lt;-3),"",'Total-corrected counts'!S319),"")</f>
        <v>13.07330164562803</v>
      </c>
      <c r="T319">
        <f>IFERROR(IF(OR(HLOOKUP($A319,'Z-scores'!$C$2:$SK$20,5,FALSE)&gt;3,HLOOKUP($A319,'Z-scores'!$C$2:$SK$20,5,FALSE)&lt;-3),"",'Total-corrected counts'!T319),"")</f>
        <v>0.37542841501631752</v>
      </c>
      <c r="U319">
        <f t="shared" si="16"/>
        <v>1</v>
      </c>
      <c r="V319">
        <f>SUMIFS(Tabel132[Cluster],Tabel132[ID],'Total-corrected counts Z&lt;3'!A319)</f>
        <v>0</v>
      </c>
      <c r="W319">
        <f t="shared" si="17"/>
        <v>0.45194185544334886</v>
      </c>
      <c r="X319">
        <f t="shared" si="18"/>
        <v>4.6415969467242322</v>
      </c>
      <c r="Y319">
        <f t="shared" si="19"/>
        <v>6.6465884838274505</v>
      </c>
    </row>
    <row r="320" spans="1:25" x14ac:dyDescent="0.25">
      <c r="A320">
        <v>327</v>
      </c>
      <c r="B320" t="s">
        <v>692</v>
      </c>
      <c r="C320">
        <v>47600</v>
      </c>
      <c r="D320">
        <v>319</v>
      </c>
      <c r="E320" t="str">
        <f>IFERROR(IF(OR(HLOOKUP($A320,'Z-scores'!$C$2:$SK$20,5,FALSE)&gt;3,HLOOKUP($A320,'Z-scores'!$C$2:$SK$20,5,FALSE)&lt;-3),"",'Total-corrected counts'!E320),"")</f>
        <v/>
      </c>
      <c r="F320" t="str">
        <f>IFERROR(IF(OR(HLOOKUP($A320,'Z-scores'!$C$2:$SK$20,5,FALSE)&gt;3,HLOOKUP($A320,'Z-scores'!$C$2:$SK$20,5,FALSE)&lt;-3),"",'Total-corrected counts'!F320),"")</f>
        <v/>
      </c>
      <c r="G320" t="str">
        <f>IFERROR(IF(OR(HLOOKUP($A320,'Z-scores'!$C$2:$SK$20,5,FALSE)&gt;3,HLOOKUP($A320,'Z-scores'!$C$2:$SK$20,5,FALSE)&lt;-3),"",'Total-corrected counts'!G320),"")</f>
        <v/>
      </c>
      <c r="H320" t="str">
        <f>IFERROR(IF(OR(HLOOKUP($A320,'Z-scores'!$C$2:$SK$20,5,FALSE)&gt;3,HLOOKUP($A320,'Z-scores'!$C$2:$SK$20,5,FALSE)&lt;-3),"",'Total-corrected counts'!H320),"")</f>
        <v/>
      </c>
      <c r="I320" t="str">
        <f>IFERROR(IF(OR(HLOOKUP($A320,'Z-scores'!$C$2:$SK$20,5,FALSE)&gt;3,HLOOKUP($A320,'Z-scores'!$C$2:$SK$20,5,FALSE)&lt;-3),"",'Total-corrected counts'!I320),"")</f>
        <v/>
      </c>
      <c r="J320" t="str">
        <f>IFERROR(IF(OR(HLOOKUP($A320,'Z-scores'!$C$2:$SK$20,5,FALSE)&gt;3,HLOOKUP($A320,'Z-scores'!$C$2:$SK$20,5,FALSE)&lt;-3),"",'Total-corrected counts'!J320),"")</f>
        <v/>
      </c>
      <c r="K320" t="str">
        <f>IFERROR(IF(OR(HLOOKUP($A320,'Z-scores'!$C$2:$SK$20,5,FALSE)&gt;3,HLOOKUP($A320,'Z-scores'!$C$2:$SK$20,5,FALSE)&lt;-3),"",'Total-corrected counts'!K320),"")</f>
        <v/>
      </c>
      <c r="L320" t="str">
        <f>IFERROR(IF(OR(HLOOKUP($A320,'Z-scores'!$C$2:$SK$20,5,FALSE)&gt;3,HLOOKUP($A320,'Z-scores'!$C$2:$SK$20,5,FALSE)&lt;-3),"",'Total-corrected counts'!L320),"")</f>
        <v/>
      </c>
      <c r="M320" t="str">
        <f>IFERROR(IF(OR(HLOOKUP($A320,'Z-scores'!$C$2:$SK$20,5,FALSE)&gt;3,HLOOKUP($A320,'Z-scores'!$C$2:$SK$20,5,FALSE)&lt;-3),"",'Total-corrected counts'!M320),"")</f>
        <v/>
      </c>
      <c r="N320" t="str">
        <f>IFERROR(IF(OR(HLOOKUP($A320,'Z-scores'!$C$2:$SK$20,5,FALSE)&gt;3,HLOOKUP($A320,'Z-scores'!$C$2:$SK$20,5,FALSE)&lt;-3),"",'Total-corrected counts'!N320),"")</f>
        <v/>
      </c>
      <c r="O320" t="str">
        <f>IFERROR(IF(OR(HLOOKUP($A320,'Z-scores'!$C$2:$SK$20,5,FALSE)&gt;3,HLOOKUP($A320,'Z-scores'!$C$2:$SK$20,5,FALSE)&lt;-3),"",'Total-corrected counts'!O320),"")</f>
        <v/>
      </c>
      <c r="P320" t="str">
        <f>IFERROR(IF(OR(HLOOKUP($A320,'Z-scores'!$C$2:$SK$20,5,FALSE)&gt;3,HLOOKUP($A320,'Z-scores'!$C$2:$SK$20,5,FALSE)&lt;-3),"",'Total-corrected counts'!P320),"")</f>
        <v/>
      </c>
      <c r="Q320" t="str">
        <f>IFERROR(IF(OR(HLOOKUP($A320,'Z-scores'!$C$2:$SK$20,5,FALSE)&gt;3,HLOOKUP($A320,'Z-scores'!$C$2:$SK$20,5,FALSE)&lt;-3),"",'Total-corrected counts'!Q320),"")</f>
        <v/>
      </c>
      <c r="R320" t="str">
        <f>IFERROR(IF(OR(HLOOKUP($A320,'Z-scores'!$C$2:$SK$20,5,FALSE)&gt;3,HLOOKUP($A320,'Z-scores'!$C$2:$SK$20,5,FALSE)&lt;-3),"",'Total-corrected counts'!R320),"")</f>
        <v/>
      </c>
      <c r="S320" t="str">
        <f>IFERROR(IF(OR(HLOOKUP($A320,'Z-scores'!$C$2:$SK$20,5,FALSE)&gt;3,HLOOKUP($A320,'Z-scores'!$C$2:$SK$20,5,FALSE)&lt;-3),"",'Total-corrected counts'!S320),"")</f>
        <v/>
      </c>
      <c r="T320" t="str">
        <f>IFERROR(IF(OR(HLOOKUP($A320,'Z-scores'!$C$2:$SK$20,5,FALSE)&gt;3,HLOOKUP($A320,'Z-scores'!$C$2:$SK$20,5,FALSE)&lt;-3),"",'Total-corrected counts'!T320),"")</f>
        <v/>
      </c>
      <c r="U320">
        <f t="shared" si="16"/>
        <v>0</v>
      </c>
      <c r="V320">
        <f>SUMIFS(Tabel132[Cluster],Tabel132[ID],'Total-corrected counts Z&lt;3'!A320)</f>
        <v>62</v>
      </c>
      <c r="W320" t="str">
        <f t="shared" si="17"/>
        <v/>
      </c>
      <c r="X320" t="str">
        <f t="shared" si="18"/>
        <v/>
      </c>
      <c r="Y320" t="str">
        <f t="shared" si="19"/>
        <v/>
      </c>
    </row>
    <row r="321" spans="1:25" x14ac:dyDescent="0.25">
      <c r="A321">
        <v>328</v>
      </c>
      <c r="B321" t="s">
        <v>139</v>
      </c>
      <c r="C321">
        <v>23600</v>
      </c>
      <c r="D321">
        <v>104</v>
      </c>
      <c r="E321">
        <f>IFERROR(IF(OR(HLOOKUP($A321,'Z-scores'!$C$2:$SK$20,5,FALSE)&gt;3,HLOOKUP($A321,'Z-scores'!$C$2:$SK$20,5,FALSE)&lt;-3),"",'Total-corrected counts'!E321),"")</f>
        <v>19.152883707911091</v>
      </c>
      <c r="F321">
        <f>IFERROR(IF(OR(HLOOKUP($A321,'Z-scores'!$C$2:$SK$20,5,FALSE)&gt;3,HLOOKUP($A321,'Z-scores'!$C$2:$SK$20,5,FALSE)&lt;-3),"",'Total-corrected counts'!F321),"")</f>
        <v>13.688391026194925</v>
      </c>
      <c r="G321">
        <f>IFERROR(IF(OR(HLOOKUP($A321,'Z-scores'!$C$2:$SK$20,5,FALSE)&gt;3,HLOOKUP($A321,'Z-scores'!$C$2:$SK$20,5,FALSE)&lt;-3),"",'Total-corrected counts'!G321),"")</f>
        <v>11.187307563185229</v>
      </c>
      <c r="H321">
        <f>IFERROR(IF(OR(HLOOKUP($A321,'Z-scores'!$C$2:$SK$20,5,FALSE)&gt;3,HLOOKUP($A321,'Z-scores'!$C$2:$SK$20,5,FALSE)&lt;-3),"",'Total-corrected counts'!H321),"")</f>
        <v>19.337016574585636</v>
      </c>
      <c r="I321">
        <f>IFERROR(IF(OR(HLOOKUP($A321,'Z-scores'!$C$2:$SK$20,5,FALSE)&gt;3,HLOOKUP($A321,'Z-scores'!$C$2:$SK$20,5,FALSE)&lt;-3),"",'Total-corrected counts'!I321),"")</f>
        <v>11.057769954491508</v>
      </c>
      <c r="J321">
        <f>IFERROR(IF(OR(HLOOKUP($A321,'Z-scores'!$C$2:$SK$20,5,FALSE)&gt;3,HLOOKUP($A321,'Z-scores'!$C$2:$SK$20,5,FALSE)&lt;-3),"",'Total-corrected counts'!J321),"")</f>
        <v>17.923786193296721</v>
      </c>
      <c r="K321">
        <f>IFERROR(IF(OR(HLOOKUP($A321,'Z-scores'!$C$2:$SK$20,5,FALSE)&gt;3,HLOOKUP($A321,'Z-scores'!$C$2:$SK$20,5,FALSE)&lt;-3),"",'Total-corrected counts'!K321),"")</f>
        <v>17.230105181053922</v>
      </c>
      <c r="L321">
        <f>IFERROR(IF(OR(HLOOKUP($A321,'Z-scores'!$C$2:$SK$20,5,FALSE)&gt;3,HLOOKUP($A321,'Z-scores'!$C$2:$SK$20,5,FALSE)&lt;-3),"",'Total-corrected counts'!L321),"")</f>
        <v>12.719125086998815</v>
      </c>
      <c r="M321">
        <f>IFERROR(IF(OR(HLOOKUP($A321,'Z-scores'!$C$2:$SK$20,5,FALSE)&gt;3,HLOOKUP($A321,'Z-scores'!$C$2:$SK$20,5,FALSE)&lt;-3),"",'Total-corrected counts'!M321),"")</f>
        <v>20.902721360415939</v>
      </c>
      <c r="N321">
        <f>IFERROR(IF(OR(HLOOKUP($A321,'Z-scores'!$C$2:$SK$20,5,FALSE)&gt;3,HLOOKUP($A321,'Z-scores'!$C$2:$SK$20,5,FALSE)&lt;-3),"",'Total-corrected counts'!N321),"")</f>
        <v>8.8196280233684874</v>
      </c>
      <c r="O321">
        <f>IFERROR(IF(OR(HLOOKUP($A321,'Z-scores'!$C$2:$SK$20,5,FALSE)&gt;3,HLOOKUP($A321,'Z-scores'!$C$2:$SK$20,5,FALSE)&lt;-3),"",'Total-corrected counts'!O321),"")</f>
        <v>17.237552842228865</v>
      </c>
      <c r="P321">
        <f>IFERROR(IF(OR(HLOOKUP($A321,'Z-scores'!$C$2:$SK$20,5,FALSE)&gt;3,HLOOKUP($A321,'Z-scores'!$C$2:$SK$20,5,FALSE)&lt;-3),"",'Total-corrected counts'!P321),"")</f>
        <v>13.496196729959118</v>
      </c>
      <c r="Q321">
        <f>IFERROR(IF(OR(HLOOKUP($A321,'Z-scores'!$C$2:$SK$20,5,FALSE)&gt;3,HLOOKUP($A321,'Z-scores'!$C$2:$SK$20,5,FALSE)&lt;-3),"",'Total-corrected counts'!Q321),"")</f>
        <v>16.510299932975041</v>
      </c>
      <c r="R321">
        <f>IFERROR(IF(OR(HLOOKUP($A321,'Z-scores'!$C$2:$SK$20,5,FALSE)&gt;3,HLOOKUP($A321,'Z-scores'!$C$2:$SK$20,5,FALSE)&lt;-3),"",'Total-corrected counts'!R321),"")</f>
        <v>17.774048246192908</v>
      </c>
      <c r="S321">
        <f>IFERROR(IF(OR(HLOOKUP($A321,'Z-scores'!$C$2:$SK$20,5,FALSE)&gt;3,HLOOKUP($A321,'Z-scores'!$C$2:$SK$20,5,FALSE)&lt;-3),"",'Total-corrected counts'!S321),"")</f>
        <v>14.120751106191559</v>
      </c>
      <c r="T321">
        <f>IFERROR(IF(OR(HLOOKUP($A321,'Z-scores'!$C$2:$SK$20,5,FALSE)&gt;3,HLOOKUP($A321,'Z-scores'!$C$2:$SK$20,5,FALSE)&lt;-3),"",'Total-corrected counts'!T321),"")</f>
        <v>29.399457881368715</v>
      </c>
      <c r="U321">
        <f t="shared" si="16"/>
        <v>1</v>
      </c>
      <c r="V321">
        <f>SUMIFS(Tabel132[Cluster],Tabel132[ID],'Total-corrected counts Z&lt;3'!A321)</f>
        <v>30</v>
      </c>
      <c r="W321">
        <f t="shared" si="17"/>
        <v>0.26678965228861351</v>
      </c>
      <c r="X321">
        <f t="shared" si="18"/>
        <v>15.201873467150227</v>
      </c>
      <c r="Y321">
        <f t="shared" si="19"/>
        <v>18.089717789819368</v>
      </c>
    </row>
    <row r="322" spans="1:25" x14ac:dyDescent="0.25">
      <c r="A322">
        <v>329</v>
      </c>
      <c r="B322" t="s">
        <v>693</v>
      </c>
      <c r="C322">
        <v>4200</v>
      </c>
      <c r="D322">
        <v>322</v>
      </c>
      <c r="E322" t="str">
        <f>IFERROR(IF(OR(HLOOKUP($A322,'Z-scores'!$C$2:$SK$20,5,FALSE)&gt;3,HLOOKUP($A322,'Z-scores'!$C$2:$SK$20,5,FALSE)&lt;-3),"",'Total-corrected counts'!E322),"")</f>
        <v/>
      </c>
      <c r="F322" t="str">
        <f>IFERROR(IF(OR(HLOOKUP($A322,'Z-scores'!$C$2:$SK$20,5,FALSE)&gt;3,HLOOKUP($A322,'Z-scores'!$C$2:$SK$20,5,FALSE)&lt;-3),"",'Total-corrected counts'!F322),"")</f>
        <v/>
      </c>
      <c r="G322" t="str">
        <f>IFERROR(IF(OR(HLOOKUP($A322,'Z-scores'!$C$2:$SK$20,5,FALSE)&gt;3,HLOOKUP($A322,'Z-scores'!$C$2:$SK$20,5,FALSE)&lt;-3),"",'Total-corrected counts'!G322),"")</f>
        <v/>
      </c>
      <c r="H322" t="str">
        <f>IFERROR(IF(OR(HLOOKUP($A322,'Z-scores'!$C$2:$SK$20,5,FALSE)&gt;3,HLOOKUP($A322,'Z-scores'!$C$2:$SK$20,5,FALSE)&lt;-3),"",'Total-corrected counts'!H322),"")</f>
        <v/>
      </c>
      <c r="I322" t="str">
        <f>IFERROR(IF(OR(HLOOKUP($A322,'Z-scores'!$C$2:$SK$20,5,FALSE)&gt;3,HLOOKUP($A322,'Z-scores'!$C$2:$SK$20,5,FALSE)&lt;-3),"",'Total-corrected counts'!I322),"")</f>
        <v/>
      </c>
      <c r="J322" t="str">
        <f>IFERROR(IF(OR(HLOOKUP($A322,'Z-scores'!$C$2:$SK$20,5,FALSE)&gt;3,HLOOKUP($A322,'Z-scores'!$C$2:$SK$20,5,FALSE)&lt;-3),"",'Total-corrected counts'!J322),"")</f>
        <v/>
      </c>
      <c r="K322" t="str">
        <f>IFERROR(IF(OR(HLOOKUP($A322,'Z-scores'!$C$2:$SK$20,5,FALSE)&gt;3,HLOOKUP($A322,'Z-scores'!$C$2:$SK$20,5,FALSE)&lt;-3),"",'Total-corrected counts'!K322),"")</f>
        <v/>
      </c>
      <c r="L322" t="str">
        <f>IFERROR(IF(OR(HLOOKUP($A322,'Z-scores'!$C$2:$SK$20,5,FALSE)&gt;3,HLOOKUP($A322,'Z-scores'!$C$2:$SK$20,5,FALSE)&lt;-3),"",'Total-corrected counts'!L322),"")</f>
        <v/>
      </c>
      <c r="M322" t="str">
        <f>IFERROR(IF(OR(HLOOKUP($A322,'Z-scores'!$C$2:$SK$20,5,FALSE)&gt;3,HLOOKUP($A322,'Z-scores'!$C$2:$SK$20,5,FALSE)&lt;-3),"",'Total-corrected counts'!M322),"")</f>
        <v/>
      </c>
      <c r="N322" t="str">
        <f>IFERROR(IF(OR(HLOOKUP($A322,'Z-scores'!$C$2:$SK$20,5,FALSE)&gt;3,HLOOKUP($A322,'Z-scores'!$C$2:$SK$20,5,FALSE)&lt;-3),"",'Total-corrected counts'!N322),"")</f>
        <v/>
      </c>
      <c r="O322" t="str">
        <f>IFERROR(IF(OR(HLOOKUP($A322,'Z-scores'!$C$2:$SK$20,5,FALSE)&gt;3,HLOOKUP($A322,'Z-scores'!$C$2:$SK$20,5,FALSE)&lt;-3),"",'Total-corrected counts'!O322),"")</f>
        <v/>
      </c>
      <c r="P322" t="str">
        <f>IFERROR(IF(OR(HLOOKUP($A322,'Z-scores'!$C$2:$SK$20,5,FALSE)&gt;3,HLOOKUP($A322,'Z-scores'!$C$2:$SK$20,5,FALSE)&lt;-3),"",'Total-corrected counts'!P322),"")</f>
        <v/>
      </c>
      <c r="Q322" t="str">
        <f>IFERROR(IF(OR(HLOOKUP($A322,'Z-scores'!$C$2:$SK$20,5,FALSE)&gt;3,HLOOKUP($A322,'Z-scores'!$C$2:$SK$20,5,FALSE)&lt;-3),"",'Total-corrected counts'!Q322),"")</f>
        <v/>
      </c>
      <c r="R322" t="str">
        <f>IFERROR(IF(OR(HLOOKUP($A322,'Z-scores'!$C$2:$SK$20,5,FALSE)&gt;3,HLOOKUP($A322,'Z-scores'!$C$2:$SK$20,5,FALSE)&lt;-3),"",'Total-corrected counts'!R322),"")</f>
        <v/>
      </c>
      <c r="S322" t="str">
        <f>IFERROR(IF(OR(HLOOKUP($A322,'Z-scores'!$C$2:$SK$20,5,FALSE)&gt;3,HLOOKUP($A322,'Z-scores'!$C$2:$SK$20,5,FALSE)&lt;-3),"",'Total-corrected counts'!S322),"")</f>
        <v/>
      </c>
      <c r="T322" t="str">
        <f>IFERROR(IF(OR(HLOOKUP($A322,'Z-scores'!$C$2:$SK$20,5,FALSE)&gt;3,HLOOKUP($A322,'Z-scores'!$C$2:$SK$20,5,FALSE)&lt;-3),"",'Total-corrected counts'!T322),"")</f>
        <v/>
      </c>
      <c r="U322">
        <f t="shared" si="16"/>
        <v>0</v>
      </c>
      <c r="V322">
        <f>SUMIFS(Tabel132[Cluster],Tabel132[ID],'Total-corrected counts Z&lt;3'!A322)</f>
        <v>6</v>
      </c>
      <c r="W322" t="str">
        <f t="shared" si="17"/>
        <v/>
      </c>
      <c r="X322" t="str">
        <f t="shared" si="18"/>
        <v/>
      </c>
      <c r="Y322" t="str">
        <f t="shared" si="19"/>
        <v/>
      </c>
    </row>
    <row r="323" spans="1:25" x14ac:dyDescent="0.25">
      <c r="A323">
        <v>330</v>
      </c>
      <c r="B323" t="s">
        <v>140</v>
      </c>
      <c r="C323">
        <v>26500</v>
      </c>
      <c r="D323">
        <v>879</v>
      </c>
      <c r="E323">
        <f>IFERROR(IF(OR(HLOOKUP($A323,'Z-scores'!$C$2:$SK$20,5,FALSE)&gt;3,HLOOKUP($A323,'Z-scores'!$C$2:$SK$20,5,FALSE)&lt;-3),"",'Total-corrected counts'!E323),"")</f>
        <v>0.14367139874015047</v>
      </c>
      <c r="F323">
        <f>IFERROR(IF(OR(HLOOKUP($A323,'Z-scores'!$C$2:$SK$20,5,FALSE)&gt;3,HLOOKUP($A323,'Z-scores'!$C$2:$SK$20,5,FALSE)&lt;-3),"",'Total-corrected counts'!F323),"")</f>
        <v>0.87352616069198386</v>
      </c>
      <c r="G323">
        <f>IFERROR(IF(OR(HLOOKUP($A323,'Z-scores'!$C$2:$SK$20,5,FALSE)&gt;3,HLOOKUP($A323,'Z-scores'!$C$2:$SK$20,5,FALSE)&lt;-3),"",'Total-corrected counts'!G323),"")</f>
        <v>0.75375476489545856</v>
      </c>
      <c r="H323">
        <f>IFERROR(IF(OR(HLOOKUP($A323,'Z-scores'!$C$2:$SK$20,5,FALSE)&gt;3,HLOOKUP($A323,'Z-scores'!$C$2:$SK$20,5,FALSE)&lt;-3),"",'Total-corrected counts'!H323),"")</f>
        <v>0.86250572993317087</v>
      </c>
      <c r="I323">
        <f>IFERROR(IF(OR(HLOOKUP($A323,'Z-scores'!$C$2:$SK$20,5,FALSE)&gt;3,HLOOKUP($A323,'Z-scores'!$C$2:$SK$20,5,FALSE)&lt;-3),"",'Total-corrected counts'!I323),"")</f>
        <v>1.1930011350392875</v>
      </c>
      <c r="J323">
        <f>IFERROR(IF(OR(HLOOKUP($A323,'Z-scores'!$C$2:$SK$20,5,FALSE)&gt;3,HLOOKUP($A323,'Z-scores'!$C$2:$SK$20,5,FALSE)&lt;-3),"",'Total-corrected counts'!J323),"")</f>
        <v>0.56273744227451283</v>
      </c>
      <c r="K323">
        <f>IFERROR(IF(OR(HLOOKUP($A323,'Z-scores'!$C$2:$SK$20,5,FALSE)&gt;3,HLOOKUP($A323,'Z-scores'!$C$2:$SK$20,5,FALSE)&lt;-3),"",'Total-corrected counts'!K323),"")</f>
        <v>0.33428046130703659</v>
      </c>
      <c r="L323">
        <f>IFERROR(IF(OR(HLOOKUP($A323,'Z-scores'!$C$2:$SK$20,5,FALSE)&gt;3,HLOOKUP($A323,'Z-scores'!$C$2:$SK$20,5,FALSE)&lt;-3),"",'Total-corrected counts'!L323),"")</f>
        <v>0.39344493602449665</v>
      </c>
      <c r="M323">
        <f>IFERROR(IF(OR(HLOOKUP($A323,'Z-scores'!$C$2:$SK$20,5,FALSE)&gt;3,HLOOKUP($A323,'Z-scores'!$C$2:$SK$20,5,FALSE)&lt;-3),"",'Total-corrected counts'!M323),"")</f>
        <v>0.70755541309727699</v>
      </c>
      <c r="N323">
        <f>IFERROR(IF(OR(HLOOKUP($A323,'Z-scores'!$C$2:$SK$20,5,FALSE)&gt;3,HLOOKUP($A323,'Z-scores'!$C$2:$SK$20,5,FALSE)&lt;-3),"",'Total-corrected counts'!N323),"")</f>
        <v>0.55661652414147778</v>
      </c>
      <c r="O323">
        <f>IFERROR(IF(OR(HLOOKUP($A323,'Z-scores'!$C$2:$SK$20,5,FALSE)&gt;3,HLOOKUP($A323,'Z-scores'!$C$2:$SK$20,5,FALSE)&lt;-3),"",'Total-corrected counts'!O323),"")</f>
        <v>1.0300974127312965</v>
      </c>
      <c r="P323">
        <f>IFERROR(IF(OR(HLOOKUP($A323,'Z-scores'!$C$2:$SK$20,5,FALSE)&gt;3,HLOOKUP($A323,'Z-scores'!$C$2:$SK$20,5,FALSE)&lt;-3),"",'Total-corrected counts'!P323),"")</f>
        <v>0.76140047923441934</v>
      </c>
      <c r="Q323">
        <f>IFERROR(IF(OR(HLOOKUP($A323,'Z-scores'!$C$2:$SK$20,5,FALSE)&gt;3,HLOOKUP($A323,'Z-scores'!$C$2:$SK$20,5,FALSE)&lt;-3),"",'Total-corrected counts'!Q323),"")</f>
        <v>0.9936984612082479</v>
      </c>
      <c r="R323">
        <f>IFERROR(IF(OR(HLOOKUP($A323,'Z-scores'!$C$2:$SK$20,5,FALSE)&gt;3,HLOOKUP($A323,'Z-scores'!$C$2:$SK$20,5,FALSE)&lt;-3),"",'Total-corrected counts'!R323),"")</f>
        <v>0.8935811600224115</v>
      </c>
      <c r="S323">
        <f>IFERROR(IF(OR(HLOOKUP($A323,'Z-scores'!$C$2:$SK$20,5,FALSE)&gt;3,HLOOKUP($A323,'Z-scores'!$C$2:$SK$20,5,FALSE)&lt;-3),"",'Total-corrected counts'!S323),"")</f>
        <v>0.71905989995442177</v>
      </c>
      <c r="T323">
        <f>IFERROR(IF(OR(HLOOKUP($A323,'Z-scores'!$C$2:$SK$20,5,FALSE)&gt;3,HLOOKUP($A323,'Z-scores'!$C$2:$SK$20,5,FALSE)&lt;-3),"",'Total-corrected counts'!T323),"")</f>
        <v>0.80546459948955385</v>
      </c>
      <c r="U323">
        <f t="shared" si="16"/>
        <v>1</v>
      </c>
      <c r="V323">
        <f>SUMIFS(Tabel132[Cluster],Tabel132[ID],'Total-corrected counts Z&lt;3'!A323)</f>
        <v>34</v>
      </c>
      <c r="W323">
        <f t="shared" si="17"/>
        <v>0.10564887246383527</v>
      </c>
      <c r="X323">
        <f t="shared" si="18"/>
        <v>0.63810939661448518</v>
      </c>
      <c r="Y323">
        <f t="shared" si="19"/>
        <v>0.86721700210672514</v>
      </c>
    </row>
    <row r="324" spans="1:25" x14ac:dyDescent="0.25">
      <c r="A324">
        <v>331</v>
      </c>
      <c r="B324" t="s">
        <v>694</v>
      </c>
      <c r="C324">
        <v>74600</v>
      </c>
      <c r="D324">
        <v>467</v>
      </c>
      <c r="E324" t="str">
        <f>IFERROR(IF(OR(HLOOKUP($A324,'Z-scores'!$C$2:$SK$20,5,FALSE)&gt;3,HLOOKUP($A324,'Z-scores'!$C$2:$SK$20,5,FALSE)&lt;-3),"",'Total-corrected counts'!E324),"")</f>
        <v/>
      </c>
      <c r="F324" t="str">
        <f>IFERROR(IF(OR(HLOOKUP($A324,'Z-scores'!$C$2:$SK$20,5,FALSE)&gt;3,HLOOKUP($A324,'Z-scores'!$C$2:$SK$20,5,FALSE)&lt;-3),"",'Total-corrected counts'!F324),"")</f>
        <v/>
      </c>
      <c r="G324" t="str">
        <f>IFERROR(IF(OR(HLOOKUP($A324,'Z-scores'!$C$2:$SK$20,5,FALSE)&gt;3,HLOOKUP($A324,'Z-scores'!$C$2:$SK$20,5,FALSE)&lt;-3),"",'Total-corrected counts'!G324),"")</f>
        <v/>
      </c>
      <c r="H324" t="str">
        <f>IFERROR(IF(OR(HLOOKUP($A324,'Z-scores'!$C$2:$SK$20,5,FALSE)&gt;3,HLOOKUP($A324,'Z-scores'!$C$2:$SK$20,5,FALSE)&lt;-3),"",'Total-corrected counts'!H324),"")</f>
        <v/>
      </c>
      <c r="I324" t="str">
        <f>IFERROR(IF(OR(HLOOKUP($A324,'Z-scores'!$C$2:$SK$20,5,FALSE)&gt;3,HLOOKUP($A324,'Z-scores'!$C$2:$SK$20,5,FALSE)&lt;-3),"",'Total-corrected counts'!I324),"")</f>
        <v/>
      </c>
      <c r="J324" t="str">
        <f>IFERROR(IF(OR(HLOOKUP($A324,'Z-scores'!$C$2:$SK$20,5,FALSE)&gt;3,HLOOKUP($A324,'Z-scores'!$C$2:$SK$20,5,FALSE)&lt;-3),"",'Total-corrected counts'!J324),"")</f>
        <v/>
      </c>
      <c r="K324" t="str">
        <f>IFERROR(IF(OR(HLOOKUP($A324,'Z-scores'!$C$2:$SK$20,5,FALSE)&gt;3,HLOOKUP($A324,'Z-scores'!$C$2:$SK$20,5,FALSE)&lt;-3),"",'Total-corrected counts'!K324),"")</f>
        <v/>
      </c>
      <c r="L324" t="str">
        <f>IFERROR(IF(OR(HLOOKUP($A324,'Z-scores'!$C$2:$SK$20,5,FALSE)&gt;3,HLOOKUP($A324,'Z-scores'!$C$2:$SK$20,5,FALSE)&lt;-3),"",'Total-corrected counts'!L324),"")</f>
        <v/>
      </c>
      <c r="M324" t="str">
        <f>IFERROR(IF(OR(HLOOKUP($A324,'Z-scores'!$C$2:$SK$20,5,FALSE)&gt;3,HLOOKUP($A324,'Z-scores'!$C$2:$SK$20,5,FALSE)&lt;-3),"",'Total-corrected counts'!M324),"")</f>
        <v/>
      </c>
      <c r="N324" t="str">
        <f>IFERROR(IF(OR(HLOOKUP($A324,'Z-scores'!$C$2:$SK$20,5,FALSE)&gt;3,HLOOKUP($A324,'Z-scores'!$C$2:$SK$20,5,FALSE)&lt;-3),"",'Total-corrected counts'!N324),"")</f>
        <v/>
      </c>
      <c r="O324" t="str">
        <f>IFERROR(IF(OR(HLOOKUP($A324,'Z-scores'!$C$2:$SK$20,5,FALSE)&gt;3,HLOOKUP($A324,'Z-scores'!$C$2:$SK$20,5,FALSE)&lt;-3),"",'Total-corrected counts'!O324),"")</f>
        <v/>
      </c>
      <c r="P324" t="str">
        <f>IFERROR(IF(OR(HLOOKUP($A324,'Z-scores'!$C$2:$SK$20,5,FALSE)&gt;3,HLOOKUP($A324,'Z-scores'!$C$2:$SK$20,5,FALSE)&lt;-3),"",'Total-corrected counts'!P324),"")</f>
        <v/>
      </c>
      <c r="Q324" t="str">
        <f>IFERROR(IF(OR(HLOOKUP($A324,'Z-scores'!$C$2:$SK$20,5,FALSE)&gt;3,HLOOKUP($A324,'Z-scores'!$C$2:$SK$20,5,FALSE)&lt;-3),"",'Total-corrected counts'!Q324),"")</f>
        <v/>
      </c>
      <c r="R324" t="str">
        <f>IFERROR(IF(OR(HLOOKUP($A324,'Z-scores'!$C$2:$SK$20,5,FALSE)&gt;3,HLOOKUP($A324,'Z-scores'!$C$2:$SK$20,5,FALSE)&lt;-3),"",'Total-corrected counts'!R324),"")</f>
        <v/>
      </c>
      <c r="S324" t="str">
        <f>IFERROR(IF(OR(HLOOKUP($A324,'Z-scores'!$C$2:$SK$20,5,FALSE)&gt;3,HLOOKUP($A324,'Z-scores'!$C$2:$SK$20,5,FALSE)&lt;-3),"",'Total-corrected counts'!S324),"")</f>
        <v/>
      </c>
      <c r="T324" t="str">
        <f>IFERROR(IF(OR(HLOOKUP($A324,'Z-scores'!$C$2:$SK$20,5,FALSE)&gt;3,HLOOKUP($A324,'Z-scores'!$C$2:$SK$20,5,FALSE)&lt;-3),"",'Total-corrected counts'!T324),"")</f>
        <v/>
      </c>
      <c r="U324">
        <f t="shared" ref="U324:U387" si="20">IFERROR(IF(X324-Y324=0,0,1),0)</f>
        <v>0</v>
      </c>
      <c r="V324">
        <f>SUMIFS(Tabel132[Cluster],Tabel132[ID],'Total-corrected counts Z&lt;3'!A324)</f>
        <v>84</v>
      </c>
      <c r="W324" t="str">
        <f t="shared" ref="W324:W387" si="21">IFERROR(_xlfn.T.TEST(E324:N324,O324:T324,2,2),"")</f>
        <v/>
      </c>
      <c r="X324" t="str">
        <f t="shared" ref="X324:X387" si="22">IFERROR(AVERAGE(E324:N324),"")</f>
        <v/>
      </c>
      <c r="Y324" t="str">
        <f t="shared" ref="Y324:Y387" si="23">IFERROR(AVERAGE(O324:T324),"")</f>
        <v/>
      </c>
    </row>
    <row r="325" spans="1:25" x14ac:dyDescent="0.25">
      <c r="A325">
        <v>332</v>
      </c>
      <c r="B325" t="s">
        <v>141</v>
      </c>
      <c r="C325">
        <v>70300</v>
      </c>
      <c r="D325">
        <v>157</v>
      </c>
      <c r="E325">
        <f>IFERROR(IF(OR(HLOOKUP($A325,'Z-scores'!$C$2:$SK$20,5,FALSE)&gt;3,HLOOKUP($A325,'Z-scores'!$C$2:$SK$20,5,FALSE)&lt;-3),"",'Total-corrected counts'!E325),"")</f>
        <v>1.9816744653813854E-2</v>
      </c>
      <c r="F325">
        <f>IFERROR(IF(OR(HLOOKUP($A325,'Z-scores'!$C$2:$SK$20,5,FALSE)&gt;3,HLOOKUP($A325,'Z-scores'!$C$2:$SK$20,5,FALSE)&lt;-3),"",'Total-corrected counts'!F325),"")</f>
        <v>4.7217630307674801E-3</v>
      </c>
      <c r="G325">
        <f>IFERROR(IF(OR(HLOOKUP($A325,'Z-scores'!$C$2:$SK$20,5,FALSE)&gt;3,HLOOKUP($A325,'Z-scores'!$C$2:$SK$20,5,FALSE)&lt;-3),"",'Total-corrected counts'!G325),"")</f>
        <v>3.4712390488606651E-2</v>
      </c>
      <c r="H325">
        <f>IFERROR(IF(OR(HLOOKUP($A325,'Z-scores'!$C$2:$SK$20,5,FALSE)&gt;3,HLOOKUP($A325,'Z-scores'!$C$2:$SK$20,5,FALSE)&lt;-3),"",'Total-corrected counts'!H325),"")</f>
        <v>4.2220560206518855E-2</v>
      </c>
      <c r="I325">
        <f>IFERROR(IF(OR(HLOOKUP($A325,'Z-scores'!$C$2:$SK$20,5,FALSE)&gt;3,HLOOKUP($A325,'Z-scores'!$C$2:$SK$20,5,FALSE)&lt;-3),"",'Total-corrected counts'!I325),"")</f>
        <v>4.5018910756199529E-2</v>
      </c>
      <c r="J325">
        <f>IFERROR(IF(OR(HLOOKUP($A325,'Z-scores'!$C$2:$SK$20,5,FALSE)&gt;3,HLOOKUP($A325,'Z-scores'!$C$2:$SK$20,5,FALSE)&lt;-3),"",'Total-corrected counts'!J325),"")</f>
        <v>0</v>
      </c>
      <c r="K325">
        <f>IFERROR(IF(OR(HLOOKUP($A325,'Z-scores'!$C$2:$SK$20,5,FALSE)&gt;3,HLOOKUP($A325,'Z-scores'!$C$2:$SK$20,5,FALSE)&lt;-3),"",'Total-corrected counts'!K325),"")</f>
        <v>0</v>
      </c>
      <c r="L325">
        <f>IFERROR(IF(OR(HLOOKUP($A325,'Z-scores'!$C$2:$SK$20,5,FALSE)&gt;3,HLOOKUP($A325,'Z-scores'!$C$2:$SK$20,5,FALSE)&lt;-3),"",'Total-corrected counts'!L325),"")</f>
        <v>1.3567066759465403E-2</v>
      </c>
      <c r="M325">
        <f>IFERROR(IF(OR(HLOOKUP($A325,'Z-scores'!$C$2:$SK$20,5,FALSE)&gt;3,HLOOKUP($A325,'Z-scores'!$C$2:$SK$20,5,FALSE)&lt;-3),"",'Total-corrected counts'!M325),"")</f>
        <v>0</v>
      </c>
      <c r="N325">
        <f>IFERROR(IF(OR(HLOOKUP($A325,'Z-scores'!$C$2:$SK$20,5,FALSE)&gt;3,HLOOKUP($A325,'Z-scores'!$C$2:$SK$20,5,FALSE)&lt;-3),"",'Total-corrected counts'!N325),"")</f>
        <v>0</v>
      </c>
      <c r="O325">
        <f>IFERROR(IF(OR(HLOOKUP($A325,'Z-scores'!$C$2:$SK$20,5,FALSE)&gt;3,HLOOKUP($A325,'Z-scores'!$C$2:$SK$20,5,FALSE)&lt;-3),"",'Total-corrected counts'!O325),"")</f>
        <v>7.0736303020174876E-2</v>
      </c>
      <c r="P325">
        <f>IFERROR(IF(OR(HLOOKUP($A325,'Z-scores'!$C$2:$SK$20,5,FALSE)&gt;3,HLOOKUP($A325,'Z-scores'!$C$2:$SK$20,5,FALSE)&lt;-3),"",'Total-corrected counts'!P325),"")</f>
        <v>9.9529474409728001E-3</v>
      </c>
      <c r="Q325">
        <f>IFERROR(IF(OR(HLOOKUP($A325,'Z-scores'!$C$2:$SK$20,5,FALSE)&gt;3,HLOOKUP($A325,'Z-scores'!$C$2:$SK$20,5,FALSE)&lt;-3),"",'Total-corrected counts'!Q325),"")</f>
        <v>6.459039997853612E-2</v>
      </c>
      <c r="R325">
        <f>IFERROR(IF(OR(HLOOKUP($A325,'Z-scores'!$C$2:$SK$20,5,FALSE)&gt;3,HLOOKUP($A325,'Z-scores'!$C$2:$SK$20,5,FALSE)&lt;-3),"",'Total-corrected counts'!R325),"")</f>
        <v>1.0271047816349558E-2</v>
      </c>
      <c r="S325">
        <f>IFERROR(IF(OR(HLOOKUP($A325,'Z-scores'!$C$2:$SK$20,5,FALSE)&gt;3,HLOOKUP($A325,'Z-scores'!$C$2:$SK$20,5,FALSE)&lt;-3),"",'Total-corrected counts'!S325),"")</f>
        <v>1.1323777952038139E-2</v>
      </c>
      <c r="T325">
        <f>IFERROR(IF(OR(HLOOKUP($A325,'Z-scores'!$C$2:$SK$20,5,FALSE)&gt;3,HLOOKUP($A325,'Z-scores'!$C$2:$SK$20,5,FALSE)&lt;-3),"",'Total-corrected counts'!T325),"")</f>
        <v>0</v>
      </c>
      <c r="U325">
        <f t="shared" si="20"/>
        <v>1</v>
      </c>
      <c r="V325">
        <f>SUMIFS(Tabel132[Cluster],Tabel132[ID],'Total-corrected counts Z&lt;3'!A325)</f>
        <v>83</v>
      </c>
      <c r="W325">
        <f t="shared" si="21"/>
        <v>0.35268576267040774</v>
      </c>
      <c r="X325">
        <f t="shared" si="22"/>
        <v>1.6005743589537175E-2</v>
      </c>
      <c r="Y325">
        <f t="shared" si="23"/>
        <v>2.7812412701345251E-2</v>
      </c>
    </row>
    <row r="326" spans="1:25" x14ac:dyDescent="0.25">
      <c r="A326">
        <v>333</v>
      </c>
      <c r="B326" t="s">
        <v>142</v>
      </c>
      <c r="C326">
        <v>49900</v>
      </c>
      <c r="D326">
        <v>275</v>
      </c>
      <c r="E326">
        <f>IFERROR(IF(OR(HLOOKUP($A326,'Z-scores'!$C$2:$SK$20,5,FALSE)&gt;3,HLOOKUP($A326,'Z-scores'!$C$2:$SK$20,5,FALSE)&lt;-3),"",'Total-corrected counts'!E326),"")</f>
        <v>1.4862558490360393E-2</v>
      </c>
      <c r="F326">
        <f>IFERROR(IF(OR(HLOOKUP($A326,'Z-scores'!$C$2:$SK$20,5,FALSE)&gt;3,HLOOKUP($A326,'Z-scores'!$C$2:$SK$20,5,FALSE)&lt;-3),"",'Total-corrected counts'!F326),"")</f>
        <v>1.888705212306992E-2</v>
      </c>
      <c r="G326">
        <f>IFERROR(IF(OR(HLOOKUP($A326,'Z-scores'!$C$2:$SK$20,5,FALSE)&gt;3,HLOOKUP($A326,'Z-scores'!$C$2:$SK$20,5,FALSE)&lt;-3),"",'Total-corrected counts'!G326),"")</f>
        <v>2.4794564634719036E-2</v>
      </c>
      <c r="H326">
        <f>IFERROR(IF(OR(HLOOKUP($A326,'Z-scores'!$C$2:$SK$20,5,FALSE)&gt;3,HLOOKUP($A326,'Z-scores'!$C$2:$SK$20,5,FALSE)&lt;-3),"",'Total-corrected counts'!H326),"")</f>
        <v>0</v>
      </c>
      <c r="I326">
        <f>IFERROR(IF(OR(HLOOKUP($A326,'Z-scores'!$C$2:$SK$20,5,FALSE)&gt;3,HLOOKUP($A326,'Z-scores'!$C$2:$SK$20,5,FALSE)&lt;-3),"",'Total-corrected counts'!I326),"")</f>
        <v>0</v>
      </c>
      <c r="J326">
        <f>IFERROR(IF(OR(HLOOKUP($A326,'Z-scores'!$C$2:$SK$20,5,FALSE)&gt;3,HLOOKUP($A326,'Z-scores'!$C$2:$SK$20,5,FALSE)&lt;-3),"",'Total-corrected counts'!J326),"")</f>
        <v>0</v>
      </c>
      <c r="K326">
        <f>IFERROR(IF(OR(HLOOKUP($A326,'Z-scores'!$C$2:$SK$20,5,FALSE)&gt;3,HLOOKUP($A326,'Z-scores'!$C$2:$SK$20,5,FALSE)&lt;-3),"",'Total-corrected counts'!K326),"")</f>
        <v>0</v>
      </c>
      <c r="L326">
        <f>IFERROR(IF(OR(HLOOKUP($A326,'Z-scores'!$C$2:$SK$20,5,FALSE)&gt;3,HLOOKUP($A326,'Z-scores'!$C$2:$SK$20,5,FALSE)&lt;-3),"",'Total-corrected counts'!L326),"")</f>
        <v>1.3567066759465403E-2</v>
      </c>
      <c r="M326">
        <f>IFERROR(IF(OR(HLOOKUP($A326,'Z-scores'!$C$2:$SK$20,5,FALSE)&gt;3,HLOOKUP($A326,'Z-scores'!$C$2:$SK$20,5,FALSE)&lt;-3),"",'Total-corrected counts'!M326),"")</f>
        <v>0</v>
      </c>
      <c r="N326">
        <f>IFERROR(IF(OR(HLOOKUP($A326,'Z-scores'!$C$2:$SK$20,5,FALSE)&gt;3,HLOOKUP($A326,'Z-scores'!$C$2:$SK$20,5,FALSE)&lt;-3),"",'Total-corrected counts'!N326),"")</f>
        <v>0</v>
      </c>
      <c r="O326">
        <f>IFERROR(IF(OR(HLOOKUP($A326,'Z-scores'!$C$2:$SK$20,5,FALSE)&gt;3,HLOOKUP($A326,'Z-scores'!$C$2:$SK$20,5,FALSE)&lt;-3),"",'Total-corrected counts'!O326),"")</f>
        <v>0</v>
      </c>
      <c r="P326">
        <f>IFERROR(IF(OR(HLOOKUP($A326,'Z-scores'!$C$2:$SK$20,5,FALSE)&gt;3,HLOOKUP($A326,'Z-scores'!$C$2:$SK$20,5,FALSE)&lt;-3),"",'Total-corrected counts'!P326),"")</f>
        <v>2.4882368602432002E-2</v>
      </c>
      <c r="Q326">
        <f>IFERROR(IF(OR(HLOOKUP($A326,'Z-scores'!$C$2:$SK$20,5,FALSE)&gt;3,HLOOKUP($A326,'Z-scores'!$C$2:$SK$20,5,FALSE)&lt;-3),"",'Total-corrected counts'!Q326),"")</f>
        <v>9.9369846120824779E-3</v>
      </c>
      <c r="R326">
        <f>IFERROR(IF(OR(HLOOKUP($A326,'Z-scores'!$C$2:$SK$20,5,FALSE)&gt;3,HLOOKUP($A326,'Z-scores'!$C$2:$SK$20,5,FALSE)&lt;-3),"",'Total-corrected counts'!R326),"")</f>
        <v>2.0542095632699115E-2</v>
      </c>
      <c r="S326">
        <f>IFERROR(IF(OR(HLOOKUP($A326,'Z-scores'!$C$2:$SK$20,5,FALSE)&gt;3,HLOOKUP($A326,'Z-scores'!$C$2:$SK$20,5,FALSE)&lt;-3),"",'Total-corrected counts'!S326),"")</f>
        <v>0</v>
      </c>
      <c r="T326">
        <f>IFERROR(IF(OR(HLOOKUP($A326,'Z-scores'!$C$2:$SK$20,5,FALSE)&gt;3,HLOOKUP($A326,'Z-scores'!$C$2:$SK$20,5,FALSE)&lt;-3),"",'Total-corrected counts'!T326),"")</f>
        <v>0</v>
      </c>
      <c r="U326">
        <f t="shared" si="20"/>
        <v>1</v>
      </c>
      <c r="V326">
        <f>SUMIFS(Tabel132[Cluster],Tabel132[ID],'Total-corrected counts Z&lt;3'!A326)</f>
        <v>65</v>
      </c>
      <c r="W326">
        <f t="shared" si="21"/>
        <v>0.71040563270705204</v>
      </c>
      <c r="X326">
        <f t="shared" si="22"/>
        <v>7.2111242007614762E-3</v>
      </c>
      <c r="Y326">
        <f t="shared" si="23"/>
        <v>9.2269081412022658E-3</v>
      </c>
    </row>
    <row r="327" spans="1:25" x14ac:dyDescent="0.25">
      <c r="A327">
        <v>334</v>
      </c>
      <c r="B327" t="s">
        <v>695</v>
      </c>
      <c r="C327">
        <v>47700</v>
      </c>
      <c r="D327">
        <v>319</v>
      </c>
      <c r="E327" t="str">
        <f>IFERROR(IF(OR(HLOOKUP($A327,'Z-scores'!$C$2:$SK$20,5,FALSE)&gt;3,HLOOKUP($A327,'Z-scores'!$C$2:$SK$20,5,FALSE)&lt;-3),"",'Total-corrected counts'!E327),"")</f>
        <v/>
      </c>
      <c r="F327" t="str">
        <f>IFERROR(IF(OR(HLOOKUP($A327,'Z-scores'!$C$2:$SK$20,5,FALSE)&gt;3,HLOOKUP($A327,'Z-scores'!$C$2:$SK$20,5,FALSE)&lt;-3),"",'Total-corrected counts'!F327),"")</f>
        <v/>
      </c>
      <c r="G327" t="str">
        <f>IFERROR(IF(OR(HLOOKUP($A327,'Z-scores'!$C$2:$SK$20,5,FALSE)&gt;3,HLOOKUP($A327,'Z-scores'!$C$2:$SK$20,5,FALSE)&lt;-3),"",'Total-corrected counts'!G327),"")</f>
        <v/>
      </c>
      <c r="H327" t="str">
        <f>IFERROR(IF(OR(HLOOKUP($A327,'Z-scores'!$C$2:$SK$20,5,FALSE)&gt;3,HLOOKUP($A327,'Z-scores'!$C$2:$SK$20,5,FALSE)&lt;-3),"",'Total-corrected counts'!H327),"")</f>
        <v/>
      </c>
      <c r="I327" t="str">
        <f>IFERROR(IF(OR(HLOOKUP($A327,'Z-scores'!$C$2:$SK$20,5,FALSE)&gt;3,HLOOKUP($A327,'Z-scores'!$C$2:$SK$20,5,FALSE)&lt;-3),"",'Total-corrected counts'!I327),"")</f>
        <v/>
      </c>
      <c r="J327" t="str">
        <f>IFERROR(IF(OR(HLOOKUP($A327,'Z-scores'!$C$2:$SK$20,5,FALSE)&gt;3,HLOOKUP($A327,'Z-scores'!$C$2:$SK$20,5,FALSE)&lt;-3),"",'Total-corrected counts'!J327),"")</f>
        <v/>
      </c>
      <c r="K327" t="str">
        <f>IFERROR(IF(OR(HLOOKUP($A327,'Z-scores'!$C$2:$SK$20,5,FALSE)&gt;3,HLOOKUP($A327,'Z-scores'!$C$2:$SK$20,5,FALSE)&lt;-3),"",'Total-corrected counts'!K327),"")</f>
        <v/>
      </c>
      <c r="L327" t="str">
        <f>IFERROR(IF(OR(HLOOKUP($A327,'Z-scores'!$C$2:$SK$20,5,FALSE)&gt;3,HLOOKUP($A327,'Z-scores'!$C$2:$SK$20,5,FALSE)&lt;-3),"",'Total-corrected counts'!L327),"")</f>
        <v/>
      </c>
      <c r="M327" t="str">
        <f>IFERROR(IF(OR(HLOOKUP($A327,'Z-scores'!$C$2:$SK$20,5,FALSE)&gt;3,HLOOKUP($A327,'Z-scores'!$C$2:$SK$20,5,FALSE)&lt;-3),"",'Total-corrected counts'!M327),"")</f>
        <v/>
      </c>
      <c r="N327" t="str">
        <f>IFERROR(IF(OR(HLOOKUP($A327,'Z-scores'!$C$2:$SK$20,5,FALSE)&gt;3,HLOOKUP($A327,'Z-scores'!$C$2:$SK$20,5,FALSE)&lt;-3),"",'Total-corrected counts'!N327),"")</f>
        <v/>
      </c>
      <c r="O327" t="str">
        <f>IFERROR(IF(OR(HLOOKUP($A327,'Z-scores'!$C$2:$SK$20,5,FALSE)&gt;3,HLOOKUP($A327,'Z-scores'!$C$2:$SK$20,5,FALSE)&lt;-3),"",'Total-corrected counts'!O327),"")</f>
        <v/>
      </c>
      <c r="P327" t="str">
        <f>IFERROR(IF(OR(HLOOKUP($A327,'Z-scores'!$C$2:$SK$20,5,FALSE)&gt;3,HLOOKUP($A327,'Z-scores'!$C$2:$SK$20,5,FALSE)&lt;-3),"",'Total-corrected counts'!P327),"")</f>
        <v/>
      </c>
      <c r="Q327" t="str">
        <f>IFERROR(IF(OR(HLOOKUP($A327,'Z-scores'!$C$2:$SK$20,5,FALSE)&gt;3,HLOOKUP($A327,'Z-scores'!$C$2:$SK$20,5,FALSE)&lt;-3),"",'Total-corrected counts'!Q327),"")</f>
        <v/>
      </c>
      <c r="R327" t="str">
        <f>IFERROR(IF(OR(HLOOKUP($A327,'Z-scores'!$C$2:$SK$20,5,FALSE)&gt;3,HLOOKUP($A327,'Z-scores'!$C$2:$SK$20,5,FALSE)&lt;-3),"",'Total-corrected counts'!R327),"")</f>
        <v/>
      </c>
      <c r="S327" t="str">
        <f>IFERROR(IF(OR(HLOOKUP($A327,'Z-scores'!$C$2:$SK$20,5,FALSE)&gt;3,HLOOKUP($A327,'Z-scores'!$C$2:$SK$20,5,FALSE)&lt;-3),"",'Total-corrected counts'!S327),"")</f>
        <v/>
      </c>
      <c r="T327" t="str">
        <f>IFERROR(IF(OR(HLOOKUP($A327,'Z-scores'!$C$2:$SK$20,5,FALSE)&gt;3,HLOOKUP($A327,'Z-scores'!$C$2:$SK$20,5,FALSE)&lt;-3),"",'Total-corrected counts'!T327),"")</f>
        <v/>
      </c>
      <c r="U327">
        <f t="shared" si="20"/>
        <v>0</v>
      </c>
      <c r="V327">
        <f>SUMIFS(Tabel132[Cluster],Tabel132[ID],'Total-corrected counts Z&lt;3'!A327)</f>
        <v>62</v>
      </c>
      <c r="W327" t="str">
        <f t="shared" si="21"/>
        <v/>
      </c>
      <c r="X327" t="str">
        <f t="shared" si="22"/>
        <v/>
      </c>
      <c r="Y327" t="str">
        <f t="shared" si="23"/>
        <v/>
      </c>
    </row>
    <row r="328" spans="1:25" x14ac:dyDescent="0.25">
      <c r="A328">
        <v>335</v>
      </c>
      <c r="B328" t="s">
        <v>143</v>
      </c>
      <c r="C328">
        <v>28800</v>
      </c>
      <c r="D328">
        <v>922</v>
      </c>
      <c r="E328">
        <f>IFERROR(IF(OR(HLOOKUP($A328,'Z-scores'!$C$2:$SK$20,5,FALSE)&gt;3,HLOOKUP($A328,'Z-scores'!$C$2:$SK$20,5,FALSE)&lt;-3),"",'Total-corrected counts'!E328),"")</f>
        <v>1.3624011949497028</v>
      </c>
      <c r="F328">
        <f>IFERROR(IF(OR(HLOOKUP($A328,'Z-scores'!$C$2:$SK$20,5,FALSE)&gt;3,HLOOKUP($A328,'Z-scores'!$C$2:$SK$20,5,FALSE)&lt;-3),"",'Total-corrected counts'!F328),"")</f>
        <v>2.4269861978144847</v>
      </c>
      <c r="G328">
        <f>IFERROR(IF(OR(HLOOKUP($A328,'Z-scores'!$C$2:$SK$20,5,FALSE)&gt;3,HLOOKUP($A328,'Z-scores'!$C$2:$SK$20,5,FALSE)&lt;-3),"",'Total-corrected counts'!G328),"")</f>
        <v>3.4365266583720584</v>
      </c>
      <c r="H328">
        <f>IFERROR(IF(OR(HLOOKUP($A328,'Z-scores'!$C$2:$SK$20,5,FALSE)&gt;3,HLOOKUP($A328,'Z-scores'!$C$2:$SK$20,5,FALSE)&lt;-3),"",'Total-corrected counts'!H328),"")</f>
        <v>3.6490627035634153</v>
      </c>
      <c r="I328">
        <f>IFERROR(IF(OR(HLOOKUP($A328,'Z-scores'!$C$2:$SK$20,5,FALSE)&gt;3,HLOOKUP($A328,'Z-scores'!$C$2:$SK$20,5,FALSE)&lt;-3),"",'Total-corrected counts'!I328),"")</f>
        <v>1.7557375194917815</v>
      </c>
      <c r="J328">
        <f>IFERROR(IF(OR(HLOOKUP($A328,'Z-scores'!$C$2:$SK$20,5,FALSE)&gt;3,HLOOKUP($A328,'Z-scores'!$C$2:$SK$20,5,FALSE)&lt;-3),"",'Total-corrected counts'!J328),"")</f>
        <v>9.6323887725499073</v>
      </c>
      <c r="K328">
        <f>IFERROR(IF(OR(HLOOKUP($A328,'Z-scores'!$C$2:$SK$20,5,FALSE)&gt;3,HLOOKUP($A328,'Z-scores'!$C$2:$SK$20,5,FALSE)&lt;-3),"",'Total-corrected counts'!K328),"")</f>
        <v>4.8441344042037233</v>
      </c>
      <c r="L328">
        <f>IFERROR(IF(OR(HLOOKUP($A328,'Z-scores'!$C$2:$SK$20,5,FALSE)&gt;3,HLOOKUP($A328,'Z-scores'!$C$2:$SK$20,5,FALSE)&lt;-3),"",'Total-corrected counts'!L328),"")</f>
        <v>1.2685207420100151</v>
      </c>
      <c r="M328">
        <f>IFERROR(IF(OR(HLOOKUP($A328,'Z-scores'!$C$2:$SK$20,5,FALSE)&gt;3,HLOOKUP($A328,'Z-scores'!$C$2:$SK$20,5,FALSE)&lt;-3),"",'Total-corrected counts'!M328),"")</f>
        <v>2.0203690711331883</v>
      </c>
      <c r="N328">
        <f>IFERROR(IF(OR(HLOOKUP($A328,'Z-scores'!$C$2:$SK$20,5,FALSE)&gt;3,HLOOKUP($A328,'Z-scores'!$C$2:$SK$20,5,FALSE)&lt;-3),"",'Total-corrected counts'!N328),"")</f>
        <v>2.3754198142939122</v>
      </c>
      <c r="O328">
        <f>IFERROR(IF(OR(HLOOKUP($A328,'Z-scores'!$C$2:$SK$20,5,FALSE)&gt;3,HLOOKUP($A328,'Z-scores'!$C$2:$SK$20,5,FALSE)&lt;-3),"",'Total-corrected counts'!O328),"")</f>
        <v>3.2140807684791959</v>
      </c>
      <c r="P328">
        <f>IFERROR(IF(OR(HLOOKUP($A328,'Z-scores'!$C$2:$SK$20,5,FALSE)&gt;3,HLOOKUP($A328,'Z-scores'!$C$2:$SK$20,5,FALSE)&lt;-3),"",'Total-corrected counts'!P328),"")</f>
        <v>1.8811070663438594</v>
      </c>
      <c r="Q328">
        <f>IFERROR(IF(OR(HLOOKUP($A328,'Z-scores'!$C$2:$SK$20,5,FALSE)&gt;3,HLOOKUP($A328,'Z-scores'!$C$2:$SK$20,5,FALSE)&lt;-3),"",'Total-corrected counts'!Q328),"")</f>
        <v>4.3673047370102491</v>
      </c>
      <c r="R328">
        <f>IFERROR(IF(OR(HLOOKUP($A328,'Z-scores'!$C$2:$SK$20,5,FALSE)&gt;3,HLOOKUP($A328,'Z-scores'!$C$2:$SK$20,5,FALSE)&lt;-3),"",'Total-corrected counts'!R328),"")</f>
        <v>4.4627702762038828</v>
      </c>
      <c r="S328">
        <f>IFERROR(IF(OR(HLOOKUP($A328,'Z-scores'!$C$2:$SK$20,5,FALSE)&gt;3,HLOOKUP($A328,'Z-scores'!$C$2:$SK$20,5,FALSE)&lt;-3),"",'Total-corrected counts'!S328),"")</f>
        <v>1.4437816888848627</v>
      </c>
      <c r="T328">
        <f>IFERROR(IF(OR(HLOOKUP($A328,'Z-scores'!$C$2:$SK$20,5,FALSE)&gt;3,HLOOKUP($A328,'Z-scores'!$C$2:$SK$20,5,FALSE)&lt;-3),"",'Total-corrected counts'!T328),"")</f>
        <v>3.0989909166801479</v>
      </c>
      <c r="U328">
        <f t="shared" si="20"/>
        <v>1</v>
      </c>
      <c r="V328">
        <f>SUMIFS(Tabel132[Cluster],Tabel132[ID],'Total-corrected counts Z&lt;3'!A328)</f>
        <v>37</v>
      </c>
      <c r="W328">
        <f t="shared" si="21"/>
        <v>0.85927335714753428</v>
      </c>
      <c r="X328">
        <f t="shared" si="22"/>
        <v>3.2771547078382186</v>
      </c>
      <c r="Y328">
        <f t="shared" si="23"/>
        <v>3.0780059089337004</v>
      </c>
    </row>
    <row r="329" spans="1:25" x14ac:dyDescent="0.25">
      <c r="A329">
        <v>336</v>
      </c>
      <c r="B329" t="s">
        <v>696</v>
      </c>
      <c r="C329">
        <v>98600</v>
      </c>
      <c r="D329">
        <v>848</v>
      </c>
      <c r="E329" t="str">
        <f>IFERROR(IF(OR(HLOOKUP($A329,'Z-scores'!$C$2:$SK$20,5,FALSE)&gt;3,HLOOKUP($A329,'Z-scores'!$C$2:$SK$20,5,FALSE)&lt;-3),"",'Total-corrected counts'!E329),"")</f>
        <v/>
      </c>
      <c r="F329" t="str">
        <f>IFERROR(IF(OR(HLOOKUP($A329,'Z-scores'!$C$2:$SK$20,5,FALSE)&gt;3,HLOOKUP($A329,'Z-scores'!$C$2:$SK$20,5,FALSE)&lt;-3),"",'Total-corrected counts'!F329),"")</f>
        <v/>
      </c>
      <c r="G329" t="str">
        <f>IFERROR(IF(OR(HLOOKUP($A329,'Z-scores'!$C$2:$SK$20,5,FALSE)&gt;3,HLOOKUP($A329,'Z-scores'!$C$2:$SK$20,5,FALSE)&lt;-3),"",'Total-corrected counts'!G329),"")</f>
        <v/>
      </c>
      <c r="H329" t="str">
        <f>IFERROR(IF(OR(HLOOKUP($A329,'Z-scores'!$C$2:$SK$20,5,FALSE)&gt;3,HLOOKUP($A329,'Z-scores'!$C$2:$SK$20,5,FALSE)&lt;-3),"",'Total-corrected counts'!H329),"")</f>
        <v/>
      </c>
      <c r="I329" t="str">
        <f>IFERROR(IF(OR(HLOOKUP($A329,'Z-scores'!$C$2:$SK$20,5,FALSE)&gt;3,HLOOKUP($A329,'Z-scores'!$C$2:$SK$20,5,FALSE)&lt;-3),"",'Total-corrected counts'!I329),"")</f>
        <v/>
      </c>
      <c r="J329" t="str">
        <f>IFERROR(IF(OR(HLOOKUP($A329,'Z-scores'!$C$2:$SK$20,5,FALSE)&gt;3,HLOOKUP($A329,'Z-scores'!$C$2:$SK$20,5,FALSE)&lt;-3),"",'Total-corrected counts'!J329),"")</f>
        <v/>
      </c>
      <c r="K329" t="str">
        <f>IFERROR(IF(OR(HLOOKUP($A329,'Z-scores'!$C$2:$SK$20,5,FALSE)&gt;3,HLOOKUP($A329,'Z-scores'!$C$2:$SK$20,5,FALSE)&lt;-3),"",'Total-corrected counts'!K329),"")</f>
        <v/>
      </c>
      <c r="L329" t="str">
        <f>IFERROR(IF(OR(HLOOKUP($A329,'Z-scores'!$C$2:$SK$20,5,FALSE)&gt;3,HLOOKUP($A329,'Z-scores'!$C$2:$SK$20,5,FALSE)&lt;-3),"",'Total-corrected counts'!L329),"")</f>
        <v/>
      </c>
      <c r="M329" t="str">
        <f>IFERROR(IF(OR(HLOOKUP($A329,'Z-scores'!$C$2:$SK$20,5,FALSE)&gt;3,HLOOKUP($A329,'Z-scores'!$C$2:$SK$20,5,FALSE)&lt;-3),"",'Total-corrected counts'!M329),"")</f>
        <v/>
      </c>
      <c r="N329" t="str">
        <f>IFERROR(IF(OR(HLOOKUP($A329,'Z-scores'!$C$2:$SK$20,5,FALSE)&gt;3,HLOOKUP($A329,'Z-scores'!$C$2:$SK$20,5,FALSE)&lt;-3),"",'Total-corrected counts'!N329),"")</f>
        <v/>
      </c>
      <c r="O329" t="str">
        <f>IFERROR(IF(OR(HLOOKUP($A329,'Z-scores'!$C$2:$SK$20,5,FALSE)&gt;3,HLOOKUP($A329,'Z-scores'!$C$2:$SK$20,5,FALSE)&lt;-3),"",'Total-corrected counts'!O329),"")</f>
        <v/>
      </c>
      <c r="P329" t="str">
        <f>IFERROR(IF(OR(HLOOKUP($A329,'Z-scores'!$C$2:$SK$20,5,FALSE)&gt;3,HLOOKUP($A329,'Z-scores'!$C$2:$SK$20,5,FALSE)&lt;-3),"",'Total-corrected counts'!P329),"")</f>
        <v/>
      </c>
      <c r="Q329" t="str">
        <f>IFERROR(IF(OR(HLOOKUP($A329,'Z-scores'!$C$2:$SK$20,5,FALSE)&gt;3,HLOOKUP($A329,'Z-scores'!$C$2:$SK$20,5,FALSE)&lt;-3),"",'Total-corrected counts'!Q329),"")</f>
        <v/>
      </c>
      <c r="R329" t="str">
        <f>IFERROR(IF(OR(HLOOKUP($A329,'Z-scores'!$C$2:$SK$20,5,FALSE)&gt;3,HLOOKUP($A329,'Z-scores'!$C$2:$SK$20,5,FALSE)&lt;-3),"",'Total-corrected counts'!R329),"")</f>
        <v/>
      </c>
      <c r="S329" t="str">
        <f>IFERROR(IF(OR(HLOOKUP($A329,'Z-scores'!$C$2:$SK$20,5,FALSE)&gt;3,HLOOKUP($A329,'Z-scores'!$C$2:$SK$20,5,FALSE)&lt;-3),"",'Total-corrected counts'!S329),"")</f>
        <v/>
      </c>
      <c r="T329" t="str">
        <f>IFERROR(IF(OR(HLOOKUP($A329,'Z-scores'!$C$2:$SK$20,5,FALSE)&gt;3,HLOOKUP($A329,'Z-scores'!$C$2:$SK$20,5,FALSE)&lt;-3),"",'Total-corrected counts'!T329),"")</f>
        <v/>
      </c>
      <c r="U329">
        <f t="shared" si="20"/>
        <v>0</v>
      </c>
      <c r="V329">
        <f>SUMIFS(Tabel132[Cluster],Tabel132[ID],'Total-corrected counts Z&lt;3'!A329)</f>
        <v>0</v>
      </c>
      <c r="W329" t="str">
        <f t="shared" si="21"/>
        <v/>
      </c>
      <c r="X329" t="str">
        <f t="shared" si="22"/>
        <v/>
      </c>
      <c r="Y329" t="str">
        <f t="shared" si="23"/>
        <v/>
      </c>
    </row>
    <row r="330" spans="1:25" x14ac:dyDescent="0.25">
      <c r="A330">
        <v>337</v>
      </c>
      <c r="B330" t="s">
        <v>697</v>
      </c>
      <c r="C330">
        <v>4900</v>
      </c>
      <c r="D330">
        <v>322</v>
      </c>
      <c r="E330" t="str">
        <f>IFERROR(IF(OR(HLOOKUP($A330,'Z-scores'!$C$2:$SK$20,5,FALSE)&gt;3,HLOOKUP($A330,'Z-scores'!$C$2:$SK$20,5,FALSE)&lt;-3),"",'Total-corrected counts'!E330),"")</f>
        <v/>
      </c>
      <c r="F330" t="str">
        <f>IFERROR(IF(OR(HLOOKUP($A330,'Z-scores'!$C$2:$SK$20,5,FALSE)&gt;3,HLOOKUP($A330,'Z-scores'!$C$2:$SK$20,5,FALSE)&lt;-3),"",'Total-corrected counts'!F330),"")</f>
        <v/>
      </c>
      <c r="G330" t="str">
        <f>IFERROR(IF(OR(HLOOKUP($A330,'Z-scores'!$C$2:$SK$20,5,FALSE)&gt;3,HLOOKUP($A330,'Z-scores'!$C$2:$SK$20,5,FALSE)&lt;-3),"",'Total-corrected counts'!G330),"")</f>
        <v/>
      </c>
      <c r="H330" t="str">
        <f>IFERROR(IF(OR(HLOOKUP($A330,'Z-scores'!$C$2:$SK$20,5,FALSE)&gt;3,HLOOKUP($A330,'Z-scores'!$C$2:$SK$20,5,FALSE)&lt;-3),"",'Total-corrected counts'!H330),"")</f>
        <v/>
      </c>
      <c r="I330" t="str">
        <f>IFERROR(IF(OR(HLOOKUP($A330,'Z-scores'!$C$2:$SK$20,5,FALSE)&gt;3,HLOOKUP($A330,'Z-scores'!$C$2:$SK$20,5,FALSE)&lt;-3),"",'Total-corrected counts'!I330),"")</f>
        <v/>
      </c>
      <c r="J330" t="str">
        <f>IFERROR(IF(OR(HLOOKUP($A330,'Z-scores'!$C$2:$SK$20,5,FALSE)&gt;3,HLOOKUP($A330,'Z-scores'!$C$2:$SK$20,5,FALSE)&lt;-3),"",'Total-corrected counts'!J330),"")</f>
        <v/>
      </c>
      <c r="K330" t="str">
        <f>IFERROR(IF(OR(HLOOKUP($A330,'Z-scores'!$C$2:$SK$20,5,FALSE)&gt;3,HLOOKUP($A330,'Z-scores'!$C$2:$SK$20,5,FALSE)&lt;-3),"",'Total-corrected counts'!K330),"")</f>
        <v/>
      </c>
      <c r="L330" t="str">
        <f>IFERROR(IF(OR(HLOOKUP($A330,'Z-scores'!$C$2:$SK$20,5,FALSE)&gt;3,HLOOKUP($A330,'Z-scores'!$C$2:$SK$20,5,FALSE)&lt;-3),"",'Total-corrected counts'!L330),"")</f>
        <v/>
      </c>
      <c r="M330" t="str">
        <f>IFERROR(IF(OR(HLOOKUP($A330,'Z-scores'!$C$2:$SK$20,5,FALSE)&gt;3,HLOOKUP($A330,'Z-scores'!$C$2:$SK$20,5,FALSE)&lt;-3),"",'Total-corrected counts'!M330),"")</f>
        <v/>
      </c>
      <c r="N330" t="str">
        <f>IFERROR(IF(OR(HLOOKUP($A330,'Z-scores'!$C$2:$SK$20,5,FALSE)&gt;3,HLOOKUP($A330,'Z-scores'!$C$2:$SK$20,5,FALSE)&lt;-3),"",'Total-corrected counts'!N330),"")</f>
        <v/>
      </c>
      <c r="O330" t="str">
        <f>IFERROR(IF(OR(HLOOKUP($A330,'Z-scores'!$C$2:$SK$20,5,FALSE)&gt;3,HLOOKUP($A330,'Z-scores'!$C$2:$SK$20,5,FALSE)&lt;-3),"",'Total-corrected counts'!O330),"")</f>
        <v/>
      </c>
      <c r="P330" t="str">
        <f>IFERROR(IF(OR(HLOOKUP($A330,'Z-scores'!$C$2:$SK$20,5,FALSE)&gt;3,HLOOKUP($A330,'Z-scores'!$C$2:$SK$20,5,FALSE)&lt;-3),"",'Total-corrected counts'!P330),"")</f>
        <v/>
      </c>
      <c r="Q330" t="str">
        <f>IFERROR(IF(OR(HLOOKUP($A330,'Z-scores'!$C$2:$SK$20,5,FALSE)&gt;3,HLOOKUP($A330,'Z-scores'!$C$2:$SK$20,5,FALSE)&lt;-3),"",'Total-corrected counts'!Q330),"")</f>
        <v/>
      </c>
      <c r="R330" t="str">
        <f>IFERROR(IF(OR(HLOOKUP($A330,'Z-scores'!$C$2:$SK$20,5,FALSE)&gt;3,HLOOKUP($A330,'Z-scores'!$C$2:$SK$20,5,FALSE)&lt;-3),"",'Total-corrected counts'!R330),"")</f>
        <v/>
      </c>
      <c r="S330" t="str">
        <f>IFERROR(IF(OR(HLOOKUP($A330,'Z-scores'!$C$2:$SK$20,5,FALSE)&gt;3,HLOOKUP($A330,'Z-scores'!$C$2:$SK$20,5,FALSE)&lt;-3),"",'Total-corrected counts'!S330),"")</f>
        <v/>
      </c>
      <c r="T330" t="str">
        <f>IFERROR(IF(OR(HLOOKUP($A330,'Z-scores'!$C$2:$SK$20,5,FALSE)&gt;3,HLOOKUP($A330,'Z-scores'!$C$2:$SK$20,5,FALSE)&lt;-3),"",'Total-corrected counts'!T330),"")</f>
        <v/>
      </c>
      <c r="U330">
        <f t="shared" si="20"/>
        <v>0</v>
      </c>
      <c r="V330">
        <f>SUMIFS(Tabel132[Cluster],Tabel132[ID],'Total-corrected counts Z&lt;3'!A330)</f>
        <v>7</v>
      </c>
      <c r="W330" t="str">
        <f t="shared" si="21"/>
        <v/>
      </c>
      <c r="X330" t="str">
        <f t="shared" si="22"/>
        <v/>
      </c>
      <c r="Y330" t="str">
        <f t="shared" si="23"/>
        <v/>
      </c>
    </row>
    <row r="331" spans="1:25" x14ac:dyDescent="0.25">
      <c r="A331">
        <v>338</v>
      </c>
      <c r="B331" t="s">
        <v>698</v>
      </c>
      <c r="C331">
        <v>73800</v>
      </c>
      <c r="D331">
        <v>141</v>
      </c>
      <c r="E331" t="str">
        <f>IFERROR(IF(OR(HLOOKUP($A331,'Z-scores'!$C$2:$SK$20,5,FALSE)&gt;3,HLOOKUP($A331,'Z-scores'!$C$2:$SK$20,5,FALSE)&lt;-3),"",'Total-corrected counts'!E331),"")</f>
        <v/>
      </c>
      <c r="F331" t="str">
        <f>IFERROR(IF(OR(HLOOKUP($A331,'Z-scores'!$C$2:$SK$20,5,FALSE)&gt;3,HLOOKUP($A331,'Z-scores'!$C$2:$SK$20,5,FALSE)&lt;-3),"",'Total-corrected counts'!F331),"")</f>
        <v/>
      </c>
      <c r="G331" t="str">
        <f>IFERROR(IF(OR(HLOOKUP($A331,'Z-scores'!$C$2:$SK$20,5,FALSE)&gt;3,HLOOKUP($A331,'Z-scores'!$C$2:$SK$20,5,FALSE)&lt;-3),"",'Total-corrected counts'!G331),"")</f>
        <v/>
      </c>
      <c r="H331" t="str">
        <f>IFERROR(IF(OR(HLOOKUP($A331,'Z-scores'!$C$2:$SK$20,5,FALSE)&gt;3,HLOOKUP($A331,'Z-scores'!$C$2:$SK$20,5,FALSE)&lt;-3),"",'Total-corrected counts'!H331),"")</f>
        <v/>
      </c>
      <c r="I331" t="str">
        <f>IFERROR(IF(OR(HLOOKUP($A331,'Z-scores'!$C$2:$SK$20,5,FALSE)&gt;3,HLOOKUP($A331,'Z-scores'!$C$2:$SK$20,5,FALSE)&lt;-3),"",'Total-corrected counts'!I331),"")</f>
        <v/>
      </c>
      <c r="J331" t="str">
        <f>IFERROR(IF(OR(HLOOKUP($A331,'Z-scores'!$C$2:$SK$20,5,FALSE)&gt;3,HLOOKUP($A331,'Z-scores'!$C$2:$SK$20,5,FALSE)&lt;-3),"",'Total-corrected counts'!J331),"")</f>
        <v/>
      </c>
      <c r="K331" t="str">
        <f>IFERROR(IF(OR(HLOOKUP($A331,'Z-scores'!$C$2:$SK$20,5,FALSE)&gt;3,HLOOKUP($A331,'Z-scores'!$C$2:$SK$20,5,FALSE)&lt;-3),"",'Total-corrected counts'!K331),"")</f>
        <v/>
      </c>
      <c r="L331" t="str">
        <f>IFERROR(IF(OR(HLOOKUP($A331,'Z-scores'!$C$2:$SK$20,5,FALSE)&gt;3,HLOOKUP($A331,'Z-scores'!$C$2:$SK$20,5,FALSE)&lt;-3),"",'Total-corrected counts'!L331),"")</f>
        <v/>
      </c>
      <c r="M331" t="str">
        <f>IFERROR(IF(OR(HLOOKUP($A331,'Z-scores'!$C$2:$SK$20,5,FALSE)&gt;3,HLOOKUP($A331,'Z-scores'!$C$2:$SK$20,5,FALSE)&lt;-3),"",'Total-corrected counts'!M331),"")</f>
        <v/>
      </c>
      <c r="N331" t="str">
        <f>IFERROR(IF(OR(HLOOKUP($A331,'Z-scores'!$C$2:$SK$20,5,FALSE)&gt;3,HLOOKUP($A331,'Z-scores'!$C$2:$SK$20,5,FALSE)&lt;-3),"",'Total-corrected counts'!N331),"")</f>
        <v/>
      </c>
      <c r="O331" t="str">
        <f>IFERROR(IF(OR(HLOOKUP($A331,'Z-scores'!$C$2:$SK$20,5,FALSE)&gt;3,HLOOKUP($A331,'Z-scores'!$C$2:$SK$20,5,FALSE)&lt;-3),"",'Total-corrected counts'!O331),"")</f>
        <v/>
      </c>
      <c r="P331" t="str">
        <f>IFERROR(IF(OR(HLOOKUP($A331,'Z-scores'!$C$2:$SK$20,5,FALSE)&gt;3,HLOOKUP($A331,'Z-scores'!$C$2:$SK$20,5,FALSE)&lt;-3),"",'Total-corrected counts'!P331),"")</f>
        <v/>
      </c>
      <c r="Q331" t="str">
        <f>IFERROR(IF(OR(HLOOKUP($A331,'Z-scores'!$C$2:$SK$20,5,FALSE)&gt;3,HLOOKUP($A331,'Z-scores'!$C$2:$SK$20,5,FALSE)&lt;-3),"",'Total-corrected counts'!Q331),"")</f>
        <v/>
      </c>
      <c r="R331" t="str">
        <f>IFERROR(IF(OR(HLOOKUP($A331,'Z-scores'!$C$2:$SK$20,5,FALSE)&gt;3,HLOOKUP($A331,'Z-scores'!$C$2:$SK$20,5,FALSE)&lt;-3),"",'Total-corrected counts'!R331),"")</f>
        <v/>
      </c>
      <c r="S331" t="str">
        <f>IFERROR(IF(OR(HLOOKUP($A331,'Z-scores'!$C$2:$SK$20,5,FALSE)&gt;3,HLOOKUP($A331,'Z-scores'!$C$2:$SK$20,5,FALSE)&lt;-3),"",'Total-corrected counts'!S331),"")</f>
        <v/>
      </c>
      <c r="T331" t="str">
        <f>IFERROR(IF(OR(HLOOKUP($A331,'Z-scores'!$C$2:$SK$20,5,FALSE)&gt;3,HLOOKUP($A331,'Z-scores'!$C$2:$SK$20,5,FALSE)&lt;-3),"",'Total-corrected counts'!T331),"")</f>
        <v/>
      </c>
      <c r="U331">
        <f t="shared" si="20"/>
        <v>0</v>
      </c>
      <c r="V331">
        <f>SUMIFS(Tabel132[Cluster],Tabel132[ID],'Total-corrected counts Z&lt;3'!A331)</f>
        <v>83</v>
      </c>
      <c r="W331" t="str">
        <f t="shared" si="21"/>
        <v/>
      </c>
      <c r="X331" t="str">
        <f t="shared" si="22"/>
        <v/>
      </c>
      <c r="Y331" t="str">
        <f t="shared" si="23"/>
        <v/>
      </c>
    </row>
    <row r="332" spans="1:25" x14ac:dyDescent="0.25">
      <c r="A332">
        <v>339</v>
      </c>
      <c r="B332" t="s">
        <v>699</v>
      </c>
      <c r="C332">
        <v>78600</v>
      </c>
      <c r="D332">
        <v>313</v>
      </c>
      <c r="E332" t="str">
        <f>IFERROR(IF(OR(HLOOKUP($A332,'Z-scores'!$C$2:$SK$20,5,FALSE)&gt;3,HLOOKUP($A332,'Z-scores'!$C$2:$SK$20,5,FALSE)&lt;-3),"",'Total-corrected counts'!E332),"")</f>
        <v/>
      </c>
      <c r="F332" t="str">
        <f>IFERROR(IF(OR(HLOOKUP($A332,'Z-scores'!$C$2:$SK$20,5,FALSE)&gt;3,HLOOKUP($A332,'Z-scores'!$C$2:$SK$20,5,FALSE)&lt;-3),"",'Total-corrected counts'!F332),"")</f>
        <v/>
      </c>
      <c r="G332" t="str">
        <f>IFERROR(IF(OR(HLOOKUP($A332,'Z-scores'!$C$2:$SK$20,5,FALSE)&gt;3,HLOOKUP($A332,'Z-scores'!$C$2:$SK$20,5,FALSE)&lt;-3),"",'Total-corrected counts'!G332),"")</f>
        <v/>
      </c>
      <c r="H332" t="str">
        <f>IFERROR(IF(OR(HLOOKUP($A332,'Z-scores'!$C$2:$SK$20,5,FALSE)&gt;3,HLOOKUP($A332,'Z-scores'!$C$2:$SK$20,5,FALSE)&lt;-3),"",'Total-corrected counts'!H332),"")</f>
        <v/>
      </c>
      <c r="I332" t="str">
        <f>IFERROR(IF(OR(HLOOKUP($A332,'Z-scores'!$C$2:$SK$20,5,FALSE)&gt;3,HLOOKUP($A332,'Z-scores'!$C$2:$SK$20,5,FALSE)&lt;-3),"",'Total-corrected counts'!I332),"")</f>
        <v/>
      </c>
      <c r="J332" t="str">
        <f>IFERROR(IF(OR(HLOOKUP($A332,'Z-scores'!$C$2:$SK$20,5,FALSE)&gt;3,HLOOKUP($A332,'Z-scores'!$C$2:$SK$20,5,FALSE)&lt;-3),"",'Total-corrected counts'!J332),"")</f>
        <v/>
      </c>
      <c r="K332" t="str">
        <f>IFERROR(IF(OR(HLOOKUP($A332,'Z-scores'!$C$2:$SK$20,5,FALSE)&gt;3,HLOOKUP($A332,'Z-scores'!$C$2:$SK$20,5,FALSE)&lt;-3),"",'Total-corrected counts'!K332),"")</f>
        <v/>
      </c>
      <c r="L332" t="str">
        <f>IFERROR(IF(OR(HLOOKUP($A332,'Z-scores'!$C$2:$SK$20,5,FALSE)&gt;3,HLOOKUP($A332,'Z-scores'!$C$2:$SK$20,5,FALSE)&lt;-3),"",'Total-corrected counts'!L332),"")</f>
        <v/>
      </c>
      <c r="M332" t="str">
        <f>IFERROR(IF(OR(HLOOKUP($A332,'Z-scores'!$C$2:$SK$20,5,FALSE)&gt;3,HLOOKUP($A332,'Z-scores'!$C$2:$SK$20,5,FALSE)&lt;-3),"",'Total-corrected counts'!M332),"")</f>
        <v/>
      </c>
      <c r="N332" t="str">
        <f>IFERROR(IF(OR(HLOOKUP($A332,'Z-scores'!$C$2:$SK$20,5,FALSE)&gt;3,HLOOKUP($A332,'Z-scores'!$C$2:$SK$20,5,FALSE)&lt;-3),"",'Total-corrected counts'!N332),"")</f>
        <v/>
      </c>
      <c r="O332" t="str">
        <f>IFERROR(IF(OR(HLOOKUP($A332,'Z-scores'!$C$2:$SK$20,5,FALSE)&gt;3,HLOOKUP($A332,'Z-scores'!$C$2:$SK$20,5,FALSE)&lt;-3),"",'Total-corrected counts'!O332),"")</f>
        <v/>
      </c>
      <c r="P332" t="str">
        <f>IFERROR(IF(OR(HLOOKUP($A332,'Z-scores'!$C$2:$SK$20,5,FALSE)&gt;3,HLOOKUP($A332,'Z-scores'!$C$2:$SK$20,5,FALSE)&lt;-3),"",'Total-corrected counts'!P332),"")</f>
        <v/>
      </c>
      <c r="Q332" t="str">
        <f>IFERROR(IF(OR(HLOOKUP($A332,'Z-scores'!$C$2:$SK$20,5,FALSE)&gt;3,HLOOKUP($A332,'Z-scores'!$C$2:$SK$20,5,FALSE)&lt;-3),"",'Total-corrected counts'!Q332),"")</f>
        <v/>
      </c>
      <c r="R332" t="str">
        <f>IFERROR(IF(OR(HLOOKUP($A332,'Z-scores'!$C$2:$SK$20,5,FALSE)&gt;3,HLOOKUP($A332,'Z-scores'!$C$2:$SK$20,5,FALSE)&lt;-3),"",'Total-corrected counts'!R332),"")</f>
        <v/>
      </c>
      <c r="S332" t="str">
        <f>IFERROR(IF(OR(HLOOKUP($A332,'Z-scores'!$C$2:$SK$20,5,FALSE)&gt;3,HLOOKUP($A332,'Z-scores'!$C$2:$SK$20,5,FALSE)&lt;-3),"",'Total-corrected counts'!S332),"")</f>
        <v/>
      </c>
      <c r="T332" t="str">
        <f>IFERROR(IF(OR(HLOOKUP($A332,'Z-scores'!$C$2:$SK$20,5,FALSE)&gt;3,HLOOKUP($A332,'Z-scores'!$C$2:$SK$20,5,FALSE)&lt;-3),"",'Total-corrected counts'!T332),"")</f>
        <v/>
      </c>
      <c r="U332">
        <f t="shared" si="20"/>
        <v>0</v>
      </c>
      <c r="V332">
        <f>SUMIFS(Tabel132[Cluster],Tabel132[ID],'Total-corrected counts Z&lt;3'!A332)</f>
        <v>86</v>
      </c>
      <c r="W332" t="str">
        <f t="shared" si="21"/>
        <v/>
      </c>
      <c r="X332" t="str">
        <f t="shared" si="22"/>
        <v/>
      </c>
      <c r="Y332" t="str">
        <f t="shared" si="23"/>
        <v/>
      </c>
    </row>
    <row r="333" spans="1:25" x14ac:dyDescent="0.25">
      <c r="A333">
        <v>340</v>
      </c>
      <c r="B333" t="s">
        <v>700</v>
      </c>
      <c r="C333">
        <v>27900</v>
      </c>
      <c r="D333">
        <v>22</v>
      </c>
      <c r="E333" t="str">
        <f>IFERROR(IF(OR(HLOOKUP($A333,'Z-scores'!$C$2:$SK$20,5,FALSE)&gt;3,HLOOKUP($A333,'Z-scores'!$C$2:$SK$20,5,FALSE)&lt;-3),"",'Total-corrected counts'!E333),"")</f>
        <v/>
      </c>
      <c r="F333" t="str">
        <f>IFERROR(IF(OR(HLOOKUP($A333,'Z-scores'!$C$2:$SK$20,5,FALSE)&gt;3,HLOOKUP($A333,'Z-scores'!$C$2:$SK$20,5,FALSE)&lt;-3),"",'Total-corrected counts'!F333),"")</f>
        <v/>
      </c>
      <c r="G333" t="str">
        <f>IFERROR(IF(OR(HLOOKUP($A333,'Z-scores'!$C$2:$SK$20,5,FALSE)&gt;3,HLOOKUP($A333,'Z-scores'!$C$2:$SK$20,5,FALSE)&lt;-3),"",'Total-corrected counts'!G333),"")</f>
        <v/>
      </c>
      <c r="H333" t="str">
        <f>IFERROR(IF(OR(HLOOKUP($A333,'Z-scores'!$C$2:$SK$20,5,FALSE)&gt;3,HLOOKUP($A333,'Z-scores'!$C$2:$SK$20,5,FALSE)&lt;-3),"",'Total-corrected counts'!H333),"")</f>
        <v/>
      </c>
      <c r="I333" t="str">
        <f>IFERROR(IF(OR(HLOOKUP($A333,'Z-scores'!$C$2:$SK$20,5,FALSE)&gt;3,HLOOKUP($A333,'Z-scores'!$C$2:$SK$20,5,FALSE)&lt;-3),"",'Total-corrected counts'!I333),"")</f>
        <v/>
      </c>
      <c r="J333" t="str">
        <f>IFERROR(IF(OR(HLOOKUP($A333,'Z-scores'!$C$2:$SK$20,5,FALSE)&gt;3,HLOOKUP($A333,'Z-scores'!$C$2:$SK$20,5,FALSE)&lt;-3),"",'Total-corrected counts'!J333),"")</f>
        <v/>
      </c>
      <c r="K333" t="str">
        <f>IFERROR(IF(OR(HLOOKUP($A333,'Z-scores'!$C$2:$SK$20,5,FALSE)&gt;3,HLOOKUP($A333,'Z-scores'!$C$2:$SK$20,5,FALSE)&lt;-3),"",'Total-corrected counts'!K333),"")</f>
        <v/>
      </c>
      <c r="L333" t="str">
        <f>IFERROR(IF(OR(HLOOKUP($A333,'Z-scores'!$C$2:$SK$20,5,FALSE)&gt;3,HLOOKUP($A333,'Z-scores'!$C$2:$SK$20,5,FALSE)&lt;-3),"",'Total-corrected counts'!L333),"")</f>
        <v/>
      </c>
      <c r="M333" t="str">
        <f>IFERROR(IF(OR(HLOOKUP($A333,'Z-scores'!$C$2:$SK$20,5,FALSE)&gt;3,HLOOKUP($A333,'Z-scores'!$C$2:$SK$20,5,FALSE)&lt;-3),"",'Total-corrected counts'!M333),"")</f>
        <v/>
      </c>
      <c r="N333" t="str">
        <f>IFERROR(IF(OR(HLOOKUP($A333,'Z-scores'!$C$2:$SK$20,5,FALSE)&gt;3,HLOOKUP($A333,'Z-scores'!$C$2:$SK$20,5,FALSE)&lt;-3),"",'Total-corrected counts'!N333),"")</f>
        <v/>
      </c>
      <c r="O333" t="str">
        <f>IFERROR(IF(OR(HLOOKUP($A333,'Z-scores'!$C$2:$SK$20,5,FALSE)&gt;3,HLOOKUP($A333,'Z-scores'!$C$2:$SK$20,5,FALSE)&lt;-3),"",'Total-corrected counts'!O333),"")</f>
        <v/>
      </c>
      <c r="P333" t="str">
        <f>IFERROR(IF(OR(HLOOKUP($A333,'Z-scores'!$C$2:$SK$20,5,FALSE)&gt;3,HLOOKUP($A333,'Z-scores'!$C$2:$SK$20,5,FALSE)&lt;-3),"",'Total-corrected counts'!P333),"")</f>
        <v/>
      </c>
      <c r="Q333" t="str">
        <f>IFERROR(IF(OR(HLOOKUP($A333,'Z-scores'!$C$2:$SK$20,5,FALSE)&gt;3,HLOOKUP($A333,'Z-scores'!$C$2:$SK$20,5,FALSE)&lt;-3),"",'Total-corrected counts'!Q333),"")</f>
        <v/>
      </c>
      <c r="R333" t="str">
        <f>IFERROR(IF(OR(HLOOKUP($A333,'Z-scores'!$C$2:$SK$20,5,FALSE)&gt;3,HLOOKUP($A333,'Z-scores'!$C$2:$SK$20,5,FALSE)&lt;-3),"",'Total-corrected counts'!R333),"")</f>
        <v/>
      </c>
      <c r="S333" t="str">
        <f>IFERROR(IF(OR(HLOOKUP($A333,'Z-scores'!$C$2:$SK$20,5,FALSE)&gt;3,HLOOKUP($A333,'Z-scores'!$C$2:$SK$20,5,FALSE)&lt;-3),"",'Total-corrected counts'!S333),"")</f>
        <v/>
      </c>
      <c r="T333" t="str">
        <f>IFERROR(IF(OR(HLOOKUP($A333,'Z-scores'!$C$2:$SK$20,5,FALSE)&gt;3,HLOOKUP($A333,'Z-scores'!$C$2:$SK$20,5,FALSE)&lt;-3),"",'Total-corrected counts'!T333),"")</f>
        <v/>
      </c>
      <c r="U333">
        <f t="shared" si="20"/>
        <v>0</v>
      </c>
      <c r="V333">
        <f>SUMIFS(Tabel132[Cluster],Tabel132[ID],'Total-corrected counts Z&lt;3'!A333)</f>
        <v>0</v>
      </c>
      <c r="W333" t="str">
        <f t="shared" si="21"/>
        <v/>
      </c>
      <c r="X333" t="str">
        <f t="shared" si="22"/>
        <v/>
      </c>
      <c r="Y333" t="str">
        <f t="shared" si="23"/>
        <v/>
      </c>
    </row>
    <row r="334" spans="1:25" x14ac:dyDescent="0.25">
      <c r="A334">
        <v>341</v>
      </c>
      <c r="B334" t="s">
        <v>144</v>
      </c>
      <c r="C334">
        <v>113600</v>
      </c>
      <c r="D334">
        <v>824</v>
      </c>
      <c r="E334">
        <f>IFERROR(IF(OR(HLOOKUP($A334,'Z-scores'!$C$2:$SK$20,5,FALSE)&gt;3,HLOOKUP($A334,'Z-scores'!$C$2:$SK$20,5,FALSE)&lt;-3),"",'Total-corrected counts'!E334),"")</f>
        <v>9.9083723269069272E-3</v>
      </c>
      <c r="F334">
        <f>IFERROR(IF(OR(HLOOKUP($A334,'Z-scores'!$C$2:$SK$20,5,FALSE)&gt;3,HLOOKUP($A334,'Z-scores'!$C$2:$SK$20,5,FALSE)&lt;-3),"",'Total-corrected counts'!F334),"")</f>
        <v>1.888705212306992E-2</v>
      </c>
      <c r="G334">
        <f>IFERROR(IF(OR(HLOOKUP($A334,'Z-scores'!$C$2:$SK$20,5,FALSE)&gt;3,HLOOKUP($A334,'Z-scores'!$C$2:$SK$20,5,FALSE)&lt;-3),"",'Total-corrected counts'!G334),"")</f>
        <v>3.4712390488606651E-2</v>
      </c>
      <c r="H334">
        <f>IFERROR(IF(OR(HLOOKUP($A334,'Z-scores'!$C$2:$SK$20,5,FALSE)&gt;3,HLOOKUP($A334,'Z-scores'!$C$2:$SK$20,5,FALSE)&lt;-3),"",'Total-corrected counts'!H334),"")</f>
        <v>0</v>
      </c>
      <c r="I334">
        <f>IFERROR(IF(OR(HLOOKUP($A334,'Z-scores'!$C$2:$SK$20,5,FALSE)&gt;3,HLOOKUP($A334,'Z-scores'!$C$2:$SK$20,5,FALSE)&lt;-3),"",'Total-corrected counts'!I334),"")</f>
        <v>5.6273638445249411E-3</v>
      </c>
      <c r="J334">
        <f>IFERROR(IF(OR(HLOOKUP($A334,'Z-scores'!$C$2:$SK$20,5,FALSE)&gt;3,HLOOKUP($A334,'Z-scores'!$C$2:$SK$20,5,FALSE)&lt;-3),"",'Total-corrected counts'!J334),"")</f>
        <v>0</v>
      </c>
      <c r="K334">
        <f>IFERROR(IF(OR(HLOOKUP($A334,'Z-scores'!$C$2:$SK$20,5,FALSE)&gt;3,HLOOKUP($A334,'Z-scores'!$C$2:$SK$20,5,FALSE)&lt;-3),"",'Total-corrected counts'!K334),"")</f>
        <v>0</v>
      </c>
      <c r="L334">
        <f>IFERROR(IF(OR(HLOOKUP($A334,'Z-scores'!$C$2:$SK$20,5,FALSE)&gt;3,HLOOKUP($A334,'Z-scores'!$C$2:$SK$20,5,FALSE)&lt;-3),"",'Total-corrected counts'!L334),"")</f>
        <v>5.4268267037861612E-2</v>
      </c>
      <c r="M334">
        <f>IFERROR(IF(OR(HLOOKUP($A334,'Z-scores'!$C$2:$SK$20,5,FALSE)&gt;3,HLOOKUP($A334,'Z-scores'!$C$2:$SK$20,5,FALSE)&lt;-3),"",'Total-corrected counts'!M334),"")</f>
        <v>8.5247640132202034E-3</v>
      </c>
      <c r="N334">
        <f>IFERROR(IF(OR(HLOOKUP($A334,'Z-scores'!$C$2:$SK$20,5,FALSE)&gt;3,HLOOKUP($A334,'Z-scores'!$C$2:$SK$20,5,FALSE)&lt;-3),"",'Total-corrected counts'!N334),"")</f>
        <v>0</v>
      </c>
      <c r="O334">
        <f>IFERROR(IF(OR(HLOOKUP($A334,'Z-scores'!$C$2:$SK$20,5,FALSE)&gt;3,HLOOKUP($A334,'Z-scores'!$C$2:$SK$20,5,FALSE)&lt;-3),"",'Total-corrected counts'!O334),"")</f>
        <v>4.4210189387609298E-3</v>
      </c>
      <c r="P334">
        <f>IFERROR(IF(OR(HLOOKUP($A334,'Z-scores'!$C$2:$SK$20,5,FALSE)&gt;3,HLOOKUP($A334,'Z-scores'!$C$2:$SK$20,5,FALSE)&lt;-3),"",'Total-corrected counts'!P334),"")</f>
        <v>3.98117897638912E-2</v>
      </c>
      <c r="Q334">
        <f>IFERROR(IF(OR(HLOOKUP($A334,'Z-scores'!$C$2:$SK$20,5,FALSE)&gt;3,HLOOKUP($A334,'Z-scores'!$C$2:$SK$20,5,FALSE)&lt;-3),"",'Total-corrected counts'!Q334),"")</f>
        <v>0</v>
      </c>
      <c r="R334">
        <f>IFERROR(IF(OR(HLOOKUP($A334,'Z-scores'!$C$2:$SK$20,5,FALSE)&gt;3,HLOOKUP($A334,'Z-scores'!$C$2:$SK$20,5,FALSE)&lt;-3),"",'Total-corrected counts'!R334),"")</f>
        <v>0</v>
      </c>
      <c r="S334">
        <f>IFERROR(IF(OR(HLOOKUP($A334,'Z-scores'!$C$2:$SK$20,5,FALSE)&gt;3,HLOOKUP($A334,'Z-scores'!$C$2:$SK$20,5,FALSE)&lt;-3),"",'Total-corrected counts'!S334),"")</f>
        <v>0</v>
      </c>
      <c r="T334">
        <f>IFERROR(IF(OR(HLOOKUP($A334,'Z-scores'!$C$2:$SK$20,5,FALSE)&gt;3,HLOOKUP($A334,'Z-scores'!$C$2:$SK$20,5,FALSE)&lt;-3),"",'Total-corrected counts'!T334),"")</f>
        <v>6.8259711821148632E-3</v>
      </c>
      <c r="U334">
        <f t="shared" si="20"/>
        <v>1</v>
      </c>
      <c r="V334">
        <f>SUMIFS(Tabel132[Cluster],Tabel132[ID],'Total-corrected counts Z&lt;3'!A334)</f>
        <v>0</v>
      </c>
      <c r="W334">
        <f t="shared" si="21"/>
        <v>0.6081402496377406</v>
      </c>
      <c r="X334">
        <f t="shared" si="22"/>
        <v>1.3192820983419026E-2</v>
      </c>
      <c r="Y334">
        <f t="shared" si="23"/>
        <v>8.5097966474611663E-3</v>
      </c>
    </row>
    <row r="335" spans="1:25" x14ac:dyDescent="0.25">
      <c r="A335">
        <v>342</v>
      </c>
      <c r="B335" t="s">
        <v>145</v>
      </c>
      <c r="C335">
        <v>52100</v>
      </c>
      <c r="D335">
        <v>835</v>
      </c>
      <c r="E335">
        <f>IFERROR(IF(OR(HLOOKUP($A335,'Z-scores'!$C$2:$SK$20,5,FALSE)&gt;3,HLOOKUP($A335,'Z-scores'!$C$2:$SK$20,5,FALSE)&lt;-3),"",'Total-corrected counts'!E335),"")</f>
        <v>102.43770730172727</v>
      </c>
      <c r="F335">
        <f>IFERROR(IF(OR(HLOOKUP($A335,'Z-scores'!$C$2:$SK$20,5,FALSE)&gt;3,HLOOKUP($A335,'Z-scores'!$C$2:$SK$20,5,FALSE)&lt;-3),"",'Total-corrected counts'!F335),"")</f>
        <v>121.19821347373967</v>
      </c>
      <c r="G335">
        <f>IFERROR(IF(OR(HLOOKUP($A335,'Z-scores'!$C$2:$SK$20,5,FALSE)&gt;3,HLOOKUP($A335,'Z-scores'!$C$2:$SK$20,5,FALSE)&lt;-3),"",'Total-corrected counts'!G335),"")</f>
        <v>101.09239892867645</v>
      </c>
      <c r="H335">
        <f>IFERROR(IF(OR(HLOOKUP($A335,'Z-scores'!$C$2:$SK$20,5,FALSE)&gt;3,HLOOKUP($A335,'Z-scores'!$C$2:$SK$20,5,FALSE)&lt;-3),"",'Total-corrected counts'!H335),"")</f>
        <v>128.73048806967597</v>
      </c>
      <c r="I335">
        <f>IFERROR(IF(OR(HLOOKUP($A335,'Z-scores'!$C$2:$SK$20,5,FALSE)&gt;3,HLOOKUP($A335,'Z-scores'!$C$2:$SK$20,5,FALSE)&lt;-3),"",'Total-corrected counts'!I335),"")</f>
        <v>75.654279525793299</v>
      </c>
      <c r="J335">
        <f>IFERROR(IF(OR(HLOOKUP($A335,'Z-scores'!$C$2:$SK$20,5,FALSE)&gt;3,HLOOKUP($A335,'Z-scores'!$C$2:$SK$20,5,FALSE)&lt;-3),"",'Total-corrected counts'!J335),"")</f>
        <v>60.590060141067504</v>
      </c>
      <c r="K335">
        <f>IFERROR(IF(OR(HLOOKUP($A335,'Z-scores'!$C$2:$SK$20,5,FALSE)&gt;3,HLOOKUP($A335,'Z-scores'!$C$2:$SK$20,5,FALSE)&lt;-3),"",'Total-corrected counts'!K335),"")</f>
        <v>88.402520591969648</v>
      </c>
      <c r="L335">
        <f>IFERROR(IF(OR(HLOOKUP($A335,'Z-scores'!$C$2:$SK$20,5,FALSE)&gt;3,HLOOKUP($A335,'Z-scores'!$C$2:$SK$20,5,FALSE)&lt;-3),"",'Total-corrected counts'!L335),"")</f>
        <v>64.945548577560885</v>
      </c>
      <c r="M335">
        <f>IFERROR(IF(OR(HLOOKUP($A335,'Z-scores'!$C$2:$SK$20,5,FALSE)&gt;3,HLOOKUP($A335,'Z-scores'!$C$2:$SK$20,5,FALSE)&lt;-3),"",'Total-corrected counts'!M335),"")</f>
        <v>43.714989859793207</v>
      </c>
      <c r="N335">
        <f>IFERROR(IF(OR(HLOOKUP($A335,'Z-scores'!$C$2:$SK$20,5,FALSE)&gt;3,HLOOKUP($A335,'Z-scores'!$C$2:$SK$20,5,FALSE)&lt;-3),"",'Total-corrected counts'!N335),"")</f>
        <v>48.629469003515311</v>
      </c>
      <c r="O335">
        <f>IFERROR(IF(OR(HLOOKUP($A335,'Z-scores'!$C$2:$SK$20,5,FALSE)&gt;3,HLOOKUP($A335,'Z-scores'!$C$2:$SK$20,5,FALSE)&lt;-3),"",'Total-corrected counts'!O335),"")</f>
        <v>65.179082214152388</v>
      </c>
      <c r="P335">
        <f>IFERROR(IF(OR(HLOOKUP($A335,'Z-scores'!$C$2:$SK$20,5,FALSE)&gt;3,HLOOKUP($A335,'Z-scores'!$C$2:$SK$20,5,FALSE)&lt;-3),"",'Total-corrected counts'!P335),"")</f>
        <v>77.90669609421461</v>
      </c>
      <c r="Q335">
        <f>IFERROR(IF(OR(HLOOKUP($A335,'Z-scores'!$C$2:$SK$20,5,FALSE)&gt;3,HLOOKUP($A335,'Z-scores'!$C$2:$SK$20,5,FALSE)&lt;-3),"",'Total-corrected counts'!Q335),"")</f>
        <v>117.00799380727119</v>
      </c>
      <c r="R335">
        <f>IFERROR(IF(OR(HLOOKUP($A335,'Z-scores'!$C$2:$SK$20,5,FALSE)&gt;3,HLOOKUP($A335,'Z-scores'!$C$2:$SK$20,5,FALSE)&lt;-3),"",'Total-corrected counts'!R335),"")</f>
        <v>93.723311324189709</v>
      </c>
      <c r="S335">
        <f>IFERROR(IF(OR(HLOOKUP($A335,'Z-scores'!$C$2:$SK$20,5,FALSE)&gt;3,HLOOKUP($A335,'Z-scores'!$C$2:$SK$20,5,FALSE)&lt;-3),"",'Total-corrected counts'!S335),"")</f>
        <v>84.039418071051045</v>
      </c>
      <c r="T335">
        <f>IFERROR(IF(OR(HLOOKUP($A335,'Z-scores'!$C$2:$SK$20,5,FALSE)&gt;3,HLOOKUP($A335,'Z-scores'!$C$2:$SK$20,5,FALSE)&lt;-3),"",'Total-corrected counts'!T335),"")</f>
        <v>91.870746140083938</v>
      </c>
      <c r="U335">
        <f t="shared" si="20"/>
        <v>1</v>
      </c>
      <c r="V335">
        <f>SUMIFS(Tabel132[Cluster],Tabel132[ID],'Total-corrected counts Z&lt;3'!A335)</f>
        <v>72</v>
      </c>
      <c r="W335">
        <f t="shared" si="21"/>
        <v>0.72820104382274553</v>
      </c>
      <c r="X335">
        <f t="shared" si="22"/>
        <v>83.539567547351922</v>
      </c>
      <c r="Y335">
        <f t="shared" si="23"/>
        <v>88.287874608493823</v>
      </c>
    </row>
    <row r="336" spans="1:25" x14ac:dyDescent="0.25">
      <c r="A336">
        <v>343</v>
      </c>
      <c r="B336" t="s">
        <v>701</v>
      </c>
      <c r="C336">
        <v>63300</v>
      </c>
      <c r="D336">
        <v>8</v>
      </c>
      <c r="E336" t="str">
        <f>IFERROR(IF(OR(HLOOKUP($A336,'Z-scores'!$C$2:$SK$20,5,FALSE)&gt;3,HLOOKUP($A336,'Z-scores'!$C$2:$SK$20,5,FALSE)&lt;-3),"",'Total-corrected counts'!E336),"")</f>
        <v/>
      </c>
      <c r="F336" t="str">
        <f>IFERROR(IF(OR(HLOOKUP($A336,'Z-scores'!$C$2:$SK$20,5,FALSE)&gt;3,HLOOKUP($A336,'Z-scores'!$C$2:$SK$20,5,FALSE)&lt;-3),"",'Total-corrected counts'!F336),"")</f>
        <v/>
      </c>
      <c r="G336" t="str">
        <f>IFERROR(IF(OR(HLOOKUP($A336,'Z-scores'!$C$2:$SK$20,5,FALSE)&gt;3,HLOOKUP($A336,'Z-scores'!$C$2:$SK$20,5,FALSE)&lt;-3),"",'Total-corrected counts'!G336),"")</f>
        <v/>
      </c>
      <c r="H336" t="str">
        <f>IFERROR(IF(OR(HLOOKUP($A336,'Z-scores'!$C$2:$SK$20,5,FALSE)&gt;3,HLOOKUP($A336,'Z-scores'!$C$2:$SK$20,5,FALSE)&lt;-3),"",'Total-corrected counts'!H336),"")</f>
        <v/>
      </c>
      <c r="I336" t="str">
        <f>IFERROR(IF(OR(HLOOKUP($A336,'Z-scores'!$C$2:$SK$20,5,FALSE)&gt;3,HLOOKUP($A336,'Z-scores'!$C$2:$SK$20,5,FALSE)&lt;-3),"",'Total-corrected counts'!I336),"")</f>
        <v/>
      </c>
      <c r="J336" t="str">
        <f>IFERROR(IF(OR(HLOOKUP($A336,'Z-scores'!$C$2:$SK$20,5,FALSE)&gt;3,HLOOKUP($A336,'Z-scores'!$C$2:$SK$20,5,FALSE)&lt;-3),"",'Total-corrected counts'!J336),"")</f>
        <v/>
      </c>
      <c r="K336" t="str">
        <f>IFERROR(IF(OR(HLOOKUP($A336,'Z-scores'!$C$2:$SK$20,5,FALSE)&gt;3,HLOOKUP($A336,'Z-scores'!$C$2:$SK$20,5,FALSE)&lt;-3),"",'Total-corrected counts'!K336),"")</f>
        <v/>
      </c>
      <c r="L336" t="str">
        <f>IFERROR(IF(OR(HLOOKUP($A336,'Z-scores'!$C$2:$SK$20,5,FALSE)&gt;3,HLOOKUP($A336,'Z-scores'!$C$2:$SK$20,5,FALSE)&lt;-3),"",'Total-corrected counts'!L336),"")</f>
        <v/>
      </c>
      <c r="M336" t="str">
        <f>IFERROR(IF(OR(HLOOKUP($A336,'Z-scores'!$C$2:$SK$20,5,FALSE)&gt;3,HLOOKUP($A336,'Z-scores'!$C$2:$SK$20,5,FALSE)&lt;-3),"",'Total-corrected counts'!M336),"")</f>
        <v/>
      </c>
      <c r="N336" t="str">
        <f>IFERROR(IF(OR(HLOOKUP($A336,'Z-scores'!$C$2:$SK$20,5,FALSE)&gt;3,HLOOKUP($A336,'Z-scores'!$C$2:$SK$20,5,FALSE)&lt;-3),"",'Total-corrected counts'!N336),"")</f>
        <v/>
      </c>
      <c r="O336" t="str">
        <f>IFERROR(IF(OR(HLOOKUP($A336,'Z-scores'!$C$2:$SK$20,5,FALSE)&gt;3,HLOOKUP($A336,'Z-scores'!$C$2:$SK$20,5,FALSE)&lt;-3),"",'Total-corrected counts'!O336),"")</f>
        <v/>
      </c>
      <c r="P336" t="str">
        <f>IFERROR(IF(OR(HLOOKUP($A336,'Z-scores'!$C$2:$SK$20,5,FALSE)&gt;3,HLOOKUP($A336,'Z-scores'!$C$2:$SK$20,5,FALSE)&lt;-3),"",'Total-corrected counts'!P336),"")</f>
        <v/>
      </c>
      <c r="Q336" t="str">
        <f>IFERROR(IF(OR(HLOOKUP($A336,'Z-scores'!$C$2:$SK$20,5,FALSE)&gt;3,HLOOKUP($A336,'Z-scores'!$C$2:$SK$20,5,FALSE)&lt;-3),"",'Total-corrected counts'!Q336),"")</f>
        <v/>
      </c>
      <c r="R336" t="str">
        <f>IFERROR(IF(OR(HLOOKUP($A336,'Z-scores'!$C$2:$SK$20,5,FALSE)&gt;3,HLOOKUP($A336,'Z-scores'!$C$2:$SK$20,5,FALSE)&lt;-3),"",'Total-corrected counts'!R336),"")</f>
        <v/>
      </c>
      <c r="S336" t="str">
        <f>IFERROR(IF(OR(HLOOKUP($A336,'Z-scores'!$C$2:$SK$20,5,FALSE)&gt;3,HLOOKUP($A336,'Z-scores'!$C$2:$SK$20,5,FALSE)&lt;-3),"",'Total-corrected counts'!S336),"")</f>
        <v/>
      </c>
      <c r="T336" t="str">
        <f>IFERROR(IF(OR(HLOOKUP($A336,'Z-scores'!$C$2:$SK$20,5,FALSE)&gt;3,HLOOKUP($A336,'Z-scores'!$C$2:$SK$20,5,FALSE)&lt;-3),"",'Total-corrected counts'!T336),"")</f>
        <v/>
      </c>
      <c r="U336">
        <f t="shared" si="20"/>
        <v>0</v>
      </c>
      <c r="V336">
        <f>SUMIFS(Tabel132[Cluster],Tabel132[ID],'Total-corrected counts Z&lt;3'!A336)</f>
        <v>0</v>
      </c>
      <c r="W336" t="str">
        <f t="shared" si="21"/>
        <v/>
      </c>
      <c r="X336" t="str">
        <f t="shared" si="22"/>
        <v/>
      </c>
      <c r="Y336" t="str">
        <f t="shared" si="23"/>
        <v/>
      </c>
    </row>
    <row r="337" spans="1:25" x14ac:dyDescent="0.25">
      <c r="A337">
        <v>344</v>
      </c>
      <c r="B337" t="s">
        <v>146</v>
      </c>
      <c r="C337">
        <v>24300</v>
      </c>
      <c r="D337">
        <v>111</v>
      </c>
      <c r="E337">
        <f>IFERROR(IF(OR(HLOOKUP($A337,'Z-scores'!$C$2:$SK$20,5,FALSE)&gt;3,HLOOKUP($A337,'Z-scores'!$C$2:$SK$20,5,FALSE)&lt;-3),"",'Total-corrected counts'!E337),"")</f>
        <v>7.8771559998910075</v>
      </c>
      <c r="F337">
        <f>IFERROR(IF(OR(HLOOKUP($A337,'Z-scores'!$C$2:$SK$20,5,FALSE)&gt;3,HLOOKUP($A337,'Z-scores'!$C$2:$SK$20,5,FALSE)&lt;-3),"",'Total-corrected counts'!F337),"")</f>
        <v>6.2799448309207477</v>
      </c>
      <c r="G337">
        <f>IFERROR(IF(OR(HLOOKUP($A337,'Z-scores'!$C$2:$SK$20,5,FALSE)&gt;3,HLOOKUP($A337,'Z-scores'!$C$2:$SK$20,5,FALSE)&lt;-3),"",'Total-corrected counts'!G337),"")</f>
        <v>6.823464187474678</v>
      </c>
      <c r="H337">
        <f>IFERROR(IF(OR(HLOOKUP($A337,'Z-scores'!$C$2:$SK$20,5,FALSE)&gt;3,HLOOKUP($A337,'Z-scores'!$C$2:$SK$20,5,FALSE)&lt;-3),"",'Total-corrected counts'!H337),"")</f>
        <v>17.467248908296945</v>
      </c>
      <c r="I337">
        <f>IFERROR(IF(OR(HLOOKUP($A337,'Z-scores'!$C$2:$SK$20,5,FALSE)&gt;3,HLOOKUP($A337,'Z-scores'!$C$2:$SK$20,5,FALSE)&lt;-3),"",'Total-corrected counts'!I337),"")</f>
        <v>6.8541291626313781</v>
      </c>
      <c r="J337">
        <f>IFERROR(IF(OR(HLOOKUP($A337,'Z-scores'!$C$2:$SK$20,5,FALSE)&gt;3,HLOOKUP($A337,'Z-scores'!$C$2:$SK$20,5,FALSE)&lt;-3),"",'Total-corrected counts'!J337),"")</f>
        <v>9.4946976962486964</v>
      </c>
      <c r="K337">
        <f>IFERROR(IF(OR(HLOOKUP($A337,'Z-scores'!$C$2:$SK$20,5,FALSE)&gt;3,HLOOKUP($A337,'Z-scores'!$C$2:$SK$20,5,FALSE)&lt;-3),"",'Total-corrected counts'!K337),"")</f>
        <v>4.0934695086370452</v>
      </c>
      <c r="L337">
        <f>IFERROR(IF(OR(HLOOKUP($A337,'Z-scores'!$C$2:$SK$20,5,FALSE)&gt;3,HLOOKUP($A337,'Z-scores'!$C$2:$SK$20,5,FALSE)&lt;-3),"",'Total-corrected counts'!L337),"")</f>
        <v>3.7580774923719167</v>
      </c>
      <c r="M337">
        <f>IFERROR(IF(OR(HLOOKUP($A337,'Z-scores'!$C$2:$SK$20,5,FALSE)&gt;3,HLOOKUP($A337,'Z-scores'!$C$2:$SK$20,5,FALSE)&lt;-3),"",'Total-corrected counts'!M337),"")</f>
        <v>4.6374716231917912</v>
      </c>
      <c r="N337">
        <f>IFERROR(IF(OR(HLOOKUP($A337,'Z-scores'!$C$2:$SK$20,5,FALSE)&gt;3,HLOOKUP($A337,'Z-scores'!$C$2:$SK$20,5,FALSE)&lt;-3),"",'Total-corrected counts'!N337),"")</f>
        <v>4.9938693785650896</v>
      </c>
      <c r="O337">
        <f>IFERROR(IF(OR(HLOOKUP($A337,'Z-scores'!$C$2:$SK$20,5,FALSE)&gt;3,HLOOKUP($A337,'Z-scores'!$C$2:$SK$20,5,FALSE)&lt;-3),"",'Total-corrected counts'!O337),"")</f>
        <v>5.3715380105945298</v>
      </c>
      <c r="P337">
        <f>IFERROR(IF(OR(HLOOKUP($A337,'Z-scores'!$C$2:$SK$20,5,FALSE)&gt;3,HLOOKUP($A337,'Z-scores'!$C$2:$SK$20,5,FALSE)&lt;-3),"",'Total-corrected counts'!P337),"")</f>
        <v>2.5031662814046598</v>
      </c>
      <c r="Q337">
        <f>IFERROR(IF(OR(HLOOKUP($A337,'Z-scores'!$C$2:$SK$20,5,FALSE)&gt;3,HLOOKUP($A337,'Z-scores'!$C$2:$SK$20,5,FALSE)&lt;-3),"",'Total-corrected counts'!Q337),"")</f>
        <v>6.7174015977677559</v>
      </c>
      <c r="R337">
        <f>IFERROR(IF(OR(HLOOKUP($A337,'Z-scores'!$C$2:$SK$20,5,FALSE)&gt;3,HLOOKUP($A337,'Z-scores'!$C$2:$SK$20,5,FALSE)&lt;-3),"",'Total-corrected counts'!R337),"")</f>
        <v>5.325538292777245</v>
      </c>
      <c r="S337">
        <f>IFERROR(IF(OR(HLOOKUP($A337,'Z-scores'!$C$2:$SK$20,5,FALSE)&gt;3,HLOOKUP($A337,'Z-scores'!$C$2:$SK$20,5,FALSE)&lt;-3),"",'Total-corrected counts'!S337),"")</f>
        <v>2.8196207100574964</v>
      </c>
      <c r="T337">
        <f>IFERROR(IF(OR(HLOOKUP($A337,'Z-scores'!$C$2:$SK$20,5,FALSE)&gt;3,HLOOKUP($A337,'Z-scores'!$C$2:$SK$20,5,FALSE)&lt;-3),"",'Total-corrected counts'!T337),"")</f>
        <v>10.969335689658585</v>
      </c>
      <c r="U337">
        <f t="shared" si="20"/>
        <v>1</v>
      </c>
      <c r="V337">
        <f>SUMIFS(Tabel132[Cluster],Tabel132[ID],'Total-corrected counts Z&lt;3'!A337)</f>
        <v>31</v>
      </c>
      <c r="W337">
        <f t="shared" si="21"/>
        <v>0.41477250776822461</v>
      </c>
      <c r="X337">
        <f t="shared" si="22"/>
        <v>7.2279528788229301</v>
      </c>
      <c r="Y337">
        <f t="shared" si="23"/>
        <v>5.617766763710045</v>
      </c>
    </row>
    <row r="338" spans="1:25" x14ac:dyDescent="0.25">
      <c r="A338">
        <v>345</v>
      </c>
      <c r="B338" t="s">
        <v>702</v>
      </c>
      <c r="C338">
        <v>5600</v>
      </c>
      <c r="D338">
        <v>322</v>
      </c>
      <c r="E338" t="str">
        <f>IFERROR(IF(OR(HLOOKUP($A338,'Z-scores'!$C$2:$SK$20,5,FALSE)&gt;3,HLOOKUP($A338,'Z-scores'!$C$2:$SK$20,5,FALSE)&lt;-3),"",'Total-corrected counts'!E338),"")</f>
        <v/>
      </c>
      <c r="F338" t="str">
        <f>IFERROR(IF(OR(HLOOKUP($A338,'Z-scores'!$C$2:$SK$20,5,FALSE)&gt;3,HLOOKUP($A338,'Z-scores'!$C$2:$SK$20,5,FALSE)&lt;-3),"",'Total-corrected counts'!F338),"")</f>
        <v/>
      </c>
      <c r="G338" t="str">
        <f>IFERROR(IF(OR(HLOOKUP($A338,'Z-scores'!$C$2:$SK$20,5,FALSE)&gt;3,HLOOKUP($A338,'Z-scores'!$C$2:$SK$20,5,FALSE)&lt;-3),"",'Total-corrected counts'!G338),"")</f>
        <v/>
      </c>
      <c r="H338" t="str">
        <f>IFERROR(IF(OR(HLOOKUP($A338,'Z-scores'!$C$2:$SK$20,5,FALSE)&gt;3,HLOOKUP($A338,'Z-scores'!$C$2:$SK$20,5,FALSE)&lt;-3),"",'Total-corrected counts'!H338),"")</f>
        <v/>
      </c>
      <c r="I338" t="str">
        <f>IFERROR(IF(OR(HLOOKUP($A338,'Z-scores'!$C$2:$SK$20,5,FALSE)&gt;3,HLOOKUP($A338,'Z-scores'!$C$2:$SK$20,5,FALSE)&lt;-3),"",'Total-corrected counts'!I338),"")</f>
        <v/>
      </c>
      <c r="J338" t="str">
        <f>IFERROR(IF(OR(HLOOKUP($A338,'Z-scores'!$C$2:$SK$20,5,FALSE)&gt;3,HLOOKUP($A338,'Z-scores'!$C$2:$SK$20,5,FALSE)&lt;-3),"",'Total-corrected counts'!J338),"")</f>
        <v/>
      </c>
      <c r="K338" t="str">
        <f>IFERROR(IF(OR(HLOOKUP($A338,'Z-scores'!$C$2:$SK$20,5,FALSE)&gt;3,HLOOKUP($A338,'Z-scores'!$C$2:$SK$20,5,FALSE)&lt;-3),"",'Total-corrected counts'!K338),"")</f>
        <v/>
      </c>
      <c r="L338" t="str">
        <f>IFERROR(IF(OR(HLOOKUP($A338,'Z-scores'!$C$2:$SK$20,5,FALSE)&gt;3,HLOOKUP($A338,'Z-scores'!$C$2:$SK$20,5,FALSE)&lt;-3),"",'Total-corrected counts'!L338),"")</f>
        <v/>
      </c>
      <c r="M338" t="str">
        <f>IFERROR(IF(OR(HLOOKUP($A338,'Z-scores'!$C$2:$SK$20,5,FALSE)&gt;3,HLOOKUP($A338,'Z-scores'!$C$2:$SK$20,5,FALSE)&lt;-3),"",'Total-corrected counts'!M338),"")</f>
        <v/>
      </c>
      <c r="N338" t="str">
        <f>IFERROR(IF(OR(HLOOKUP($A338,'Z-scores'!$C$2:$SK$20,5,FALSE)&gt;3,HLOOKUP($A338,'Z-scores'!$C$2:$SK$20,5,FALSE)&lt;-3),"",'Total-corrected counts'!N338),"")</f>
        <v/>
      </c>
      <c r="O338" t="str">
        <f>IFERROR(IF(OR(HLOOKUP($A338,'Z-scores'!$C$2:$SK$20,5,FALSE)&gt;3,HLOOKUP($A338,'Z-scores'!$C$2:$SK$20,5,FALSE)&lt;-3),"",'Total-corrected counts'!O338),"")</f>
        <v/>
      </c>
      <c r="P338" t="str">
        <f>IFERROR(IF(OR(HLOOKUP($A338,'Z-scores'!$C$2:$SK$20,5,FALSE)&gt;3,HLOOKUP($A338,'Z-scores'!$C$2:$SK$20,5,FALSE)&lt;-3),"",'Total-corrected counts'!P338),"")</f>
        <v/>
      </c>
      <c r="Q338" t="str">
        <f>IFERROR(IF(OR(HLOOKUP($A338,'Z-scores'!$C$2:$SK$20,5,FALSE)&gt;3,HLOOKUP($A338,'Z-scores'!$C$2:$SK$20,5,FALSE)&lt;-3),"",'Total-corrected counts'!Q338),"")</f>
        <v/>
      </c>
      <c r="R338" t="str">
        <f>IFERROR(IF(OR(HLOOKUP($A338,'Z-scores'!$C$2:$SK$20,5,FALSE)&gt;3,HLOOKUP($A338,'Z-scores'!$C$2:$SK$20,5,FALSE)&lt;-3),"",'Total-corrected counts'!R338),"")</f>
        <v/>
      </c>
      <c r="S338" t="str">
        <f>IFERROR(IF(OR(HLOOKUP($A338,'Z-scores'!$C$2:$SK$20,5,FALSE)&gt;3,HLOOKUP($A338,'Z-scores'!$C$2:$SK$20,5,FALSE)&lt;-3),"",'Total-corrected counts'!S338),"")</f>
        <v/>
      </c>
      <c r="T338" t="str">
        <f>IFERROR(IF(OR(HLOOKUP($A338,'Z-scores'!$C$2:$SK$20,5,FALSE)&gt;3,HLOOKUP($A338,'Z-scores'!$C$2:$SK$20,5,FALSE)&lt;-3),"",'Total-corrected counts'!T338),"")</f>
        <v/>
      </c>
      <c r="U338">
        <f t="shared" si="20"/>
        <v>0</v>
      </c>
      <c r="V338">
        <f>SUMIFS(Tabel132[Cluster],Tabel132[ID],'Total-corrected counts Z&lt;3'!A338)</f>
        <v>8</v>
      </c>
      <c r="W338" t="str">
        <f t="shared" si="21"/>
        <v/>
      </c>
      <c r="X338" t="str">
        <f t="shared" si="22"/>
        <v/>
      </c>
      <c r="Y338" t="str">
        <f t="shared" si="23"/>
        <v/>
      </c>
    </row>
    <row r="339" spans="1:25" x14ac:dyDescent="0.25">
      <c r="A339">
        <v>346</v>
      </c>
      <c r="B339" t="s">
        <v>703</v>
      </c>
      <c r="C339">
        <v>3000</v>
      </c>
      <c r="D339">
        <v>322</v>
      </c>
      <c r="E339" t="str">
        <f>IFERROR(IF(OR(HLOOKUP($A339,'Z-scores'!$C$2:$SK$20,5,FALSE)&gt;3,HLOOKUP($A339,'Z-scores'!$C$2:$SK$20,5,FALSE)&lt;-3),"",'Total-corrected counts'!E339),"")</f>
        <v/>
      </c>
      <c r="F339" t="str">
        <f>IFERROR(IF(OR(HLOOKUP($A339,'Z-scores'!$C$2:$SK$20,5,FALSE)&gt;3,HLOOKUP($A339,'Z-scores'!$C$2:$SK$20,5,FALSE)&lt;-3),"",'Total-corrected counts'!F339),"")</f>
        <v/>
      </c>
      <c r="G339" t="str">
        <f>IFERROR(IF(OR(HLOOKUP($A339,'Z-scores'!$C$2:$SK$20,5,FALSE)&gt;3,HLOOKUP($A339,'Z-scores'!$C$2:$SK$20,5,FALSE)&lt;-3),"",'Total-corrected counts'!G339),"")</f>
        <v/>
      </c>
      <c r="H339" t="str">
        <f>IFERROR(IF(OR(HLOOKUP($A339,'Z-scores'!$C$2:$SK$20,5,FALSE)&gt;3,HLOOKUP($A339,'Z-scores'!$C$2:$SK$20,5,FALSE)&lt;-3),"",'Total-corrected counts'!H339),"")</f>
        <v/>
      </c>
      <c r="I339" t="str">
        <f>IFERROR(IF(OR(HLOOKUP($A339,'Z-scores'!$C$2:$SK$20,5,FALSE)&gt;3,HLOOKUP($A339,'Z-scores'!$C$2:$SK$20,5,FALSE)&lt;-3),"",'Total-corrected counts'!I339),"")</f>
        <v/>
      </c>
      <c r="J339" t="str">
        <f>IFERROR(IF(OR(HLOOKUP($A339,'Z-scores'!$C$2:$SK$20,5,FALSE)&gt;3,HLOOKUP($A339,'Z-scores'!$C$2:$SK$20,5,FALSE)&lt;-3),"",'Total-corrected counts'!J339),"")</f>
        <v/>
      </c>
      <c r="K339" t="str">
        <f>IFERROR(IF(OR(HLOOKUP($A339,'Z-scores'!$C$2:$SK$20,5,FALSE)&gt;3,HLOOKUP($A339,'Z-scores'!$C$2:$SK$20,5,FALSE)&lt;-3),"",'Total-corrected counts'!K339),"")</f>
        <v/>
      </c>
      <c r="L339" t="str">
        <f>IFERROR(IF(OR(HLOOKUP($A339,'Z-scores'!$C$2:$SK$20,5,FALSE)&gt;3,HLOOKUP($A339,'Z-scores'!$C$2:$SK$20,5,FALSE)&lt;-3),"",'Total-corrected counts'!L339),"")</f>
        <v/>
      </c>
      <c r="M339" t="str">
        <f>IFERROR(IF(OR(HLOOKUP($A339,'Z-scores'!$C$2:$SK$20,5,FALSE)&gt;3,HLOOKUP($A339,'Z-scores'!$C$2:$SK$20,5,FALSE)&lt;-3),"",'Total-corrected counts'!M339),"")</f>
        <v/>
      </c>
      <c r="N339" t="str">
        <f>IFERROR(IF(OR(HLOOKUP($A339,'Z-scores'!$C$2:$SK$20,5,FALSE)&gt;3,HLOOKUP($A339,'Z-scores'!$C$2:$SK$20,5,FALSE)&lt;-3),"",'Total-corrected counts'!N339),"")</f>
        <v/>
      </c>
      <c r="O339" t="str">
        <f>IFERROR(IF(OR(HLOOKUP($A339,'Z-scores'!$C$2:$SK$20,5,FALSE)&gt;3,HLOOKUP($A339,'Z-scores'!$C$2:$SK$20,5,FALSE)&lt;-3),"",'Total-corrected counts'!O339),"")</f>
        <v/>
      </c>
      <c r="P339" t="str">
        <f>IFERROR(IF(OR(HLOOKUP($A339,'Z-scores'!$C$2:$SK$20,5,FALSE)&gt;3,HLOOKUP($A339,'Z-scores'!$C$2:$SK$20,5,FALSE)&lt;-3),"",'Total-corrected counts'!P339),"")</f>
        <v/>
      </c>
      <c r="Q339" t="str">
        <f>IFERROR(IF(OR(HLOOKUP($A339,'Z-scores'!$C$2:$SK$20,5,FALSE)&gt;3,HLOOKUP($A339,'Z-scores'!$C$2:$SK$20,5,FALSE)&lt;-3),"",'Total-corrected counts'!Q339),"")</f>
        <v/>
      </c>
      <c r="R339" t="str">
        <f>IFERROR(IF(OR(HLOOKUP($A339,'Z-scores'!$C$2:$SK$20,5,FALSE)&gt;3,HLOOKUP($A339,'Z-scores'!$C$2:$SK$20,5,FALSE)&lt;-3),"",'Total-corrected counts'!R339),"")</f>
        <v/>
      </c>
      <c r="S339" t="str">
        <f>IFERROR(IF(OR(HLOOKUP($A339,'Z-scores'!$C$2:$SK$20,5,FALSE)&gt;3,HLOOKUP($A339,'Z-scores'!$C$2:$SK$20,5,FALSE)&lt;-3),"",'Total-corrected counts'!S339),"")</f>
        <v/>
      </c>
      <c r="T339" t="str">
        <f>IFERROR(IF(OR(HLOOKUP($A339,'Z-scores'!$C$2:$SK$20,5,FALSE)&gt;3,HLOOKUP($A339,'Z-scores'!$C$2:$SK$20,5,FALSE)&lt;-3),"",'Total-corrected counts'!T339),"")</f>
        <v/>
      </c>
      <c r="U339">
        <f t="shared" si="20"/>
        <v>0</v>
      </c>
      <c r="V339">
        <f>SUMIFS(Tabel132[Cluster],Tabel132[ID],'Total-corrected counts Z&lt;3'!A339)</f>
        <v>0</v>
      </c>
      <c r="W339" t="str">
        <f t="shared" si="21"/>
        <v/>
      </c>
      <c r="X339" t="str">
        <f t="shared" si="22"/>
        <v/>
      </c>
      <c r="Y339" t="str">
        <f t="shared" si="23"/>
        <v/>
      </c>
    </row>
    <row r="340" spans="1:25" x14ac:dyDescent="0.25">
      <c r="A340">
        <v>347</v>
      </c>
      <c r="B340" t="s">
        <v>147</v>
      </c>
      <c r="C340">
        <v>73600</v>
      </c>
      <c r="D340">
        <v>141</v>
      </c>
      <c r="E340">
        <f>IFERROR(IF(OR(HLOOKUP($A340,'Z-scores'!$C$2:$SK$20,5,FALSE)&gt;3,HLOOKUP($A340,'Z-scores'!$C$2:$SK$20,5,FALSE)&lt;-3),"",'Total-corrected counts'!E340),"")</f>
        <v>1.4862558490360393E-2</v>
      </c>
      <c r="F340">
        <f>IFERROR(IF(OR(HLOOKUP($A340,'Z-scores'!$C$2:$SK$20,5,FALSE)&gt;3,HLOOKUP($A340,'Z-scores'!$C$2:$SK$20,5,FALSE)&lt;-3),"",'Total-corrected counts'!F340),"")</f>
        <v>4.2495867276907323E-2</v>
      </c>
      <c r="G340">
        <f>IFERROR(IF(OR(HLOOKUP($A340,'Z-scores'!$C$2:$SK$20,5,FALSE)&gt;3,HLOOKUP($A340,'Z-scores'!$C$2:$SK$20,5,FALSE)&lt;-3),"",'Total-corrected counts'!G340),"")</f>
        <v>0.11405499731970757</v>
      </c>
      <c r="H340">
        <f>IFERROR(IF(OR(HLOOKUP($A340,'Z-scores'!$C$2:$SK$20,5,FALSE)&gt;3,HLOOKUP($A340,'Z-scores'!$C$2:$SK$20,5,FALSE)&lt;-3),"",'Total-corrected counts'!H340),"")</f>
        <v>6.0315086009312645E-3</v>
      </c>
      <c r="I340">
        <f>IFERROR(IF(OR(HLOOKUP($A340,'Z-scores'!$C$2:$SK$20,5,FALSE)&gt;3,HLOOKUP($A340,'Z-scores'!$C$2:$SK$20,5,FALSE)&lt;-3),"",'Total-corrected counts'!I340),"")</f>
        <v>0.29825028375982188</v>
      </c>
      <c r="J340">
        <f>IFERROR(IF(OR(HLOOKUP($A340,'Z-scores'!$C$2:$SK$20,5,FALSE)&gt;3,HLOOKUP($A340,'Z-scores'!$C$2:$SK$20,5,FALSE)&lt;-3),"",'Total-corrected counts'!J340),"")</f>
        <v>0</v>
      </c>
      <c r="K340">
        <f>IFERROR(IF(OR(HLOOKUP($A340,'Z-scores'!$C$2:$SK$20,5,FALSE)&gt;3,HLOOKUP($A340,'Z-scores'!$C$2:$SK$20,5,FALSE)&lt;-3),"",'Total-corrected counts'!K340),"")</f>
        <v>0</v>
      </c>
      <c r="L340">
        <f>IFERROR(IF(OR(HLOOKUP($A340,'Z-scores'!$C$2:$SK$20,5,FALSE)&gt;3,HLOOKUP($A340,'Z-scores'!$C$2:$SK$20,5,FALSE)&lt;-3),"",'Total-corrected counts'!L340),"")</f>
        <v>3.3917666898663511E-2</v>
      </c>
      <c r="M340">
        <f>IFERROR(IF(OR(HLOOKUP($A340,'Z-scores'!$C$2:$SK$20,5,FALSE)&gt;3,HLOOKUP($A340,'Z-scores'!$C$2:$SK$20,5,FALSE)&lt;-3),"",'Total-corrected counts'!M340),"")</f>
        <v>2.557429203966061E-2</v>
      </c>
      <c r="N340">
        <f>IFERROR(IF(OR(HLOOKUP($A340,'Z-scores'!$C$2:$SK$20,5,FALSE)&gt;3,HLOOKUP($A340,'Z-scores'!$C$2:$SK$20,5,FALSE)&lt;-3),"",'Total-corrected counts'!N340),"")</f>
        <v>0</v>
      </c>
      <c r="O340">
        <f>IFERROR(IF(OR(HLOOKUP($A340,'Z-scores'!$C$2:$SK$20,5,FALSE)&gt;3,HLOOKUP($A340,'Z-scores'!$C$2:$SK$20,5,FALSE)&lt;-3),"",'Total-corrected counts'!O340),"")</f>
        <v>0</v>
      </c>
      <c r="P340">
        <f>IFERROR(IF(OR(HLOOKUP($A340,'Z-scores'!$C$2:$SK$20,5,FALSE)&gt;3,HLOOKUP($A340,'Z-scores'!$C$2:$SK$20,5,FALSE)&lt;-3),"",'Total-corrected counts'!P340),"")</f>
        <v>4.9764737204864004E-2</v>
      </c>
      <c r="Q340">
        <f>IFERROR(IF(OR(HLOOKUP($A340,'Z-scores'!$C$2:$SK$20,5,FALSE)&gt;3,HLOOKUP($A340,'Z-scores'!$C$2:$SK$20,5,FALSE)&lt;-3),"",'Total-corrected counts'!Q340),"")</f>
        <v>9.9369846120824779E-2</v>
      </c>
      <c r="R340">
        <f>IFERROR(IF(OR(HLOOKUP($A340,'Z-scores'!$C$2:$SK$20,5,FALSE)&gt;3,HLOOKUP($A340,'Z-scores'!$C$2:$SK$20,5,FALSE)&lt;-3),"",'Total-corrected counts'!R340),"")</f>
        <v>0.23109857586786503</v>
      </c>
      <c r="S340">
        <f>IFERROR(IF(OR(HLOOKUP($A340,'Z-scores'!$C$2:$SK$20,5,FALSE)&gt;3,HLOOKUP($A340,'Z-scores'!$C$2:$SK$20,5,FALSE)&lt;-3),"",'Total-corrected counts'!S340),"")</f>
        <v>7.3604556688247891E-2</v>
      </c>
      <c r="T340">
        <f>IFERROR(IF(OR(HLOOKUP($A340,'Z-scores'!$C$2:$SK$20,5,FALSE)&gt;3,HLOOKUP($A340,'Z-scores'!$C$2:$SK$20,5,FALSE)&lt;-3),"",'Total-corrected counts'!T340),"")</f>
        <v>2.7303884728459453E-2</v>
      </c>
      <c r="U340">
        <f t="shared" si="20"/>
        <v>1</v>
      </c>
      <c r="V340">
        <f>SUMIFS(Tabel132[Cluster],Tabel132[ID],'Total-corrected counts Z&lt;3'!A340)</f>
        <v>83</v>
      </c>
      <c r="W340">
        <f t="shared" si="21"/>
        <v>0.57028110054772363</v>
      </c>
      <c r="X340">
        <f t="shared" si="22"/>
        <v>5.3518717438605257E-2</v>
      </c>
      <c r="Y340">
        <f t="shared" si="23"/>
        <v>8.0190266768376858E-2</v>
      </c>
    </row>
    <row r="341" spans="1:25" x14ac:dyDescent="0.25">
      <c r="A341">
        <v>348</v>
      </c>
      <c r="B341" t="s">
        <v>704</v>
      </c>
      <c r="C341">
        <v>83700</v>
      </c>
      <c r="D341">
        <v>313</v>
      </c>
      <c r="E341" t="str">
        <f>IFERROR(IF(OR(HLOOKUP($A341,'Z-scores'!$C$2:$SK$20,5,FALSE)&gt;3,HLOOKUP($A341,'Z-scores'!$C$2:$SK$20,5,FALSE)&lt;-3),"",'Total-corrected counts'!E341),"")</f>
        <v/>
      </c>
      <c r="F341" t="str">
        <f>IFERROR(IF(OR(HLOOKUP($A341,'Z-scores'!$C$2:$SK$20,5,FALSE)&gt;3,HLOOKUP($A341,'Z-scores'!$C$2:$SK$20,5,FALSE)&lt;-3),"",'Total-corrected counts'!F341),"")</f>
        <v/>
      </c>
      <c r="G341" t="str">
        <f>IFERROR(IF(OR(HLOOKUP($A341,'Z-scores'!$C$2:$SK$20,5,FALSE)&gt;3,HLOOKUP($A341,'Z-scores'!$C$2:$SK$20,5,FALSE)&lt;-3),"",'Total-corrected counts'!G341),"")</f>
        <v/>
      </c>
      <c r="H341" t="str">
        <f>IFERROR(IF(OR(HLOOKUP($A341,'Z-scores'!$C$2:$SK$20,5,FALSE)&gt;3,HLOOKUP($A341,'Z-scores'!$C$2:$SK$20,5,FALSE)&lt;-3),"",'Total-corrected counts'!H341),"")</f>
        <v/>
      </c>
      <c r="I341" t="str">
        <f>IFERROR(IF(OR(HLOOKUP($A341,'Z-scores'!$C$2:$SK$20,5,FALSE)&gt;3,HLOOKUP($A341,'Z-scores'!$C$2:$SK$20,5,FALSE)&lt;-3),"",'Total-corrected counts'!I341),"")</f>
        <v/>
      </c>
      <c r="J341" t="str">
        <f>IFERROR(IF(OR(HLOOKUP($A341,'Z-scores'!$C$2:$SK$20,5,FALSE)&gt;3,HLOOKUP($A341,'Z-scores'!$C$2:$SK$20,5,FALSE)&lt;-3),"",'Total-corrected counts'!J341),"")</f>
        <v/>
      </c>
      <c r="K341" t="str">
        <f>IFERROR(IF(OR(HLOOKUP($A341,'Z-scores'!$C$2:$SK$20,5,FALSE)&gt;3,HLOOKUP($A341,'Z-scores'!$C$2:$SK$20,5,FALSE)&lt;-3),"",'Total-corrected counts'!K341),"")</f>
        <v/>
      </c>
      <c r="L341" t="str">
        <f>IFERROR(IF(OR(HLOOKUP($A341,'Z-scores'!$C$2:$SK$20,5,FALSE)&gt;3,HLOOKUP($A341,'Z-scores'!$C$2:$SK$20,5,FALSE)&lt;-3),"",'Total-corrected counts'!L341),"")</f>
        <v/>
      </c>
      <c r="M341" t="str">
        <f>IFERROR(IF(OR(HLOOKUP($A341,'Z-scores'!$C$2:$SK$20,5,FALSE)&gt;3,HLOOKUP($A341,'Z-scores'!$C$2:$SK$20,5,FALSE)&lt;-3),"",'Total-corrected counts'!M341),"")</f>
        <v/>
      </c>
      <c r="N341" t="str">
        <f>IFERROR(IF(OR(HLOOKUP($A341,'Z-scores'!$C$2:$SK$20,5,FALSE)&gt;3,HLOOKUP($A341,'Z-scores'!$C$2:$SK$20,5,FALSE)&lt;-3),"",'Total-corrected counts'!N341),"")</f>
        <v/>
      </c>
      <c r="O341" t="str">
        <f>IFERROR(IF(OR(HLOOKUP($A341,'Z-scores'!$C$2:$SK$20,5,FALSE)&gt;3,HLOOKUP($A341,'Z-scores'!$C$2:$SK$20,5,FALSE)&lt;-3),"",'Total-corrected counts'!O341),"")</f>
        <v/>
      </c>
      <c r="P341" t="str">
        <f>IFERROR(IF(OR(HLOOKUP($A341,'Z-scores'!$C$2:$SK$20,5,FALSE)&gt;3,HLOOKUP($A341,'Z-scores'!$C$2:$SK$20,5,FALSE)&lt;-3),"",'Total-corrected counts'!P341),"")</f>
        <v/>
      </c>
      <c r="Q341" t="str">
        <f>IFERROR(IF(OR(HLOOKUP($A341,'Z-scores'!$C$2:$SK$20,5,FALSE)&gt;3,HLOOKUP($A341,'Z-scores'!$C$2:$SK$20,5,FALSE)&lt;-3),"",'Total-corrected counts'!Q341),"")</f>
        <v/>
      </c>
      <c r="R341" t="str">
        <f>IFERROR(IF(OR(HLOOKUP($A341,'Z-scores'!$C$2:$SK$20,5,FALSE)&gt;3,HLOOKUP($A341,'Z-scores'!$C$2:$SK$20,5,FALSE)&lt;-3),"",'Total-corrected counts'!R341),"")</f>
        <v/>
      </c>
      <c r="S341" t="str">
        <f>IFERROR(IF(OR(HLOOKUP($A341,'Z-scores'!$C$2:$SK$20,5,FALSE)&gt;3,HLOOKUP($A341,'Z-scores'!$C$2:$SK$20,5,FALSE)&lt;-3),"",'Total-corrected counts'!S341),"")</f>
        <v/>
      </c>
      <c r="T341" t="str">
        <f>IFERROR(IF(OR(HLOOKUP($A341,'Z-scores'!$C$2:$SK$20,5,FALSE)&gt;3,HLOOKUP($A341,'Z-scores'!$C$2:$SK$20,5,FALSE)&lt;-3),"",'Total-corrected counts'!T341),"")</f>
        <v/>
      </c>
      <c r="U341">
        <f t="shared" si="20"/>
        <v>0</v>
      </c>
      <c r="V341">
        <f>SUMIFS(Tabel132[Cluster],Tabel132[ID],'Total-corrected counts Z&lt;3'!A341)</f>
        <v>92</v>
      </c>
      <c r="W341" t="str">
        <f t="shared" si="21"/>
        <v/>
      </c>
      <c r="X341" t="str">
        <f t="shared" si="22"/>
        <v/>
      </c>
      <c r="Y341" t="str">
        <f t="shared" si="23"/>
        <v/>
      </c>
    </row>
    <row r="342" spans="1:25" x14ac:dyDescent="0.25">
      <c r="A342">
        <v>349</v>
      </c>
      <c r="B342" t="s">
        <v>705</v>
      </c>
      <c r="C342">
        <v>113100</v>
      </c>
      <c r="D342">
        <v>824</v>
      </c>
      <c r="E342" t="str">
        <f>IFERROR(IF(OR(HLOOKUP($A342,'Z-scores'!$C$2:$SK$20,5,FALSE)&gt;3,HLOOKUP($A342,'Z-scores'!$C$2:$SK$20,5,FALSE)&lt;-3),"",'Total-corrected counts'!E342),"")</f>
        <v/>
      </c>
      <c r="F342" t="str">
        <f>IFERROR(IF(OR(HLOOKUP($A342,'Z-scores'!$C$2:$SK$20,5,FALSE)&gt;3,HLOOKUP($A342,'Z-scores'!$C$2:$SK$20,5,FALSE)&lt;-3),"",'Total-corrected counts'!F342),"")</f>
        <v/>
      </c>
      <c r="G342" t="str">
        <f>IFERROR(IF(OR(HLOOKUP($A342,'Z-scores'!$C$2:$SK$20,5,FALSE)&gt;3,HLOOKUP($A342,'Z-scores'!$C$2:$SK$20,5,FALSE)&lt;-3),"",'Total-corrected counts'!G342),"")</f>
        <v/>
      </c>
      <c r="H342" t="str">
        <f>IFERROR(IF(OR(HLOOKUP($A342,'Z-scores'!$C$2:$SK$20,5,FALSE)&gt;3,HLOOKUP($A342,'Z-scores'!$C$2:$SK$20,5,FALSE)&lt;-3),"",'Total-corrected counts'!H342),"")</f>
        <v/>
      </c>
      <c r="I342" t="str">
        <f>IFERROR(IF(OR(HLOOKUP($A342,'Z-scores'!$C$2:$SK$20,5,FALSE)&gt;3,HLOOKUP($A342,'Z-scores'!$C$2:$SK$20,5,FALSE)&lt;-3),"",'Total-corrected counts'!I342),"")</f>
        <v/>
      </c>
      <c r="J342" t="str">
        <f>IFERROR(IF(OR(HLOOKUP($A342,'Z-scores'!$C$2:$SK$20,5,FALSE)&gt;3,HLOOKUP($A342,'Z-scores'!$C$2:$SK$20,5,FALSE)&lt;-3),"",'Total-corrected counts'!J342),"")</f>
        <v/>
      </c>
      <c r="K342" t="str">
        <f>IFERROR(IF(OR(HLOOKUP($A342,'Z-scores'!$C$2:$SK$20,5,FALSE)&gt;3,HLOOKUP($A342,'Z-scores'!$C$2:$SK$20,5,FALSE)&lt;-3),"",'Total-corrected counts'!K342),"")</f>
        <v/>
      </c>
      <c r="L342" t="str">
        <f>IFERROR(IF(OR(HLOOKUP($A342,'Z-scores'!$C$2:$SK$20,5,FALSE)&gt;3,HLOOKUP($A342,'Z-scores'!$C$2:$SK$20,5,FALSE)&lt;-3),"",'Total-corrected counts'!L342),"")</f>
        <v/>
      </c>
      <c r="M342" t="str">
        <f>IFERROR(IF(OR(HLOOKUP($A342,'Z-scores'!$C$2:$SK$20,5,FALSE)&gt;3,HLOOKUP($A342,'Z-scores'!$C$2:$SK$20,5,FALSE)&lt;-3),"",'Total-corrected counts'!M342),"")</f>
        <v/>
      </c>
      <c r="N342" t="str">
        <f>IFERROR(IF(OR(HLOOKUP($A342,'Z-scores'!$C$2:$SK$20,5,FALSE)&gt;3,HLOOKUP($A342,'Z-scores'!$C$2:$SK$20,5,FALSE)&lt;-3),"",'Total-corrected counts'!N342),"")</f>
        <v/>
      </c>
      <c r="O342" t="str">
        <f>IFERROR(IF(OR(HLOOKUP($A342,'Z-scores'!$C$2:$SK$20,5,FALSE)&gt;3,HLOOKUP($A342,'Z-scores'!$C$2:$SK$20,5,FALSE)&lt;-3),"",'Total-corrected counts'!O342),"")</f>
        <v/>
      </c>
      <c r="P342" t="str">
        <f>IFERROR(IF(OR(HLOOKUP($A342,'Z-scores'!$C$2:$SK$20,5,FALSE)&gt;3,HLOOKUP($A342,'Z-scores'!$C$2:$SK$20,5,FALSE)&lt;-3),"",'Total-corrected counts'!P342),"")</f>
        <v/>
      </c>
      <c r="Q342" t="str">
        <f>IFERROR(IF(OR(HLOOKUP($A342,'Z-scores'!$C$2:$SK$20,5,FALSE)&gt;3,HLOOKUP($A342,'Z-scores'!$C$2:$SK$20,5,FALSE)&lt;-3),"",'Total-corrected counts'!Q342),"")</f>
        <v/>
      </c>
      <c r="R342" t="str">
        <f>IFERROR(IF(OR(HLOOKUP($A342,'Z-scores'!$C$2:$SK$20,5,FALSE)&gt;3,HLOOKUP($A342,'Z-scores'!$C$2:$SK$20,5,FALSE)&lt;-3),"",'Total-corrected counts'!R342),"")</f>
        <v/>
      </c>
      <c r="S342" t="str">
        <f>IFERROR(IF(OR(HLOOKUP($A342,'Z-scores'!$C$2:$SK$20,5,FALSE)&gt;3,HLOOKUP($A342,'Z-scores'!$C$2:$SK$20,5,FALSE)&lt;-3),"",'Total-corrected counts'!S342),"")</f>
        <v/>
      </c>
      <c r="T342" t="str">
        <f>IFERROR(IF(OR(HLOOKUP($A342,'Z-scores'!$C$2:$SK$20,5,FALSE)&gt;3,HLOOKUP($A342,'Z-scores'!$C$2:$SK$20,5,FALSE)&lt;-3),"",'Total-corrected counts'!T342),"")</f>
        <v/>
      </c>
      <c r="U342">
        <f t="shared" si="20"/>
        <v>0</v>
      </c>
      <c r="V342">
        <f>SUMIFS(Tabel132[Cluster],Tabel132[ID],'Total-corrected counts Z&lt;3'!A342)</f>
        <v>0</v>
      </c>
      <c r="W342" t="str">
        <f t="shared" si="21"/>
        <v/>
      </c>
      <c r="X342" t="str">
        <f t="shared" si="22"/>
        <v/>
      </c>
      <c r="Y342" t="str">
        <f t="shared" si="23"/>
        <v/>
      </c>
    </row>
    <row r="343" spans="1:25" x14ac:dyDescent="0.25">
      <c r="A343">
        <v>350</v>
      </c>
      <c r="B343" t="s">
        <v>148</v>
      </c>
      <c r="C343">
        <v>89200</v>
      </c>
      <c r="D343">
        <v>1117</v>
      </c>
      <c r="E343">
        <f>IFERROR(IF(OR(HLOOKUP($A343,'Z-scores'!$C$2:$SK$20,5,FALSE)&gt;3,HLOOKUP($A343,'Z-scores'!$C$2:$SK$20,5,FALSE)&lt;-3),"",'Total-corrected counts'!E343),"")</f>
        <v>2.9725116980720785E-2</v>
      </c>
      <c r="F343">
        <f>IFERROR(IF(OR(HLOOKUP($A343,'Z-scores'!$C$2:$SK$20,5,FALSE)&gt;3,HLOOKUP($A343,'Z-scores'!$C$2:$SK$20,5,FALSE)&lt;-3),"",'Total-corrected counts'!F343),"")</f>
        <v>0.53355922247672527</v>
      </c>
      <c r="G343">
        <f>IFERROR(IF(OR(HLOOKUP($A343,'Z-scores'!$C$2:$SK$20,5,FALSE)&gt;3,HLOOKUP($A343,'Z-scores'!$C$2:$SK$20,5,FALSE)&lt;-3),"",'Total-corrected counts'!G343),"")</f>
        <v>0</v>
      </c>
      <c r="H343">
        <f>IFERROR(IF(OR(HLOOKUP($A343,'Z-scores'!$C$2:$SK$20,5,FALSE)&gt;3,HLOOKUP($A343,'Z-scores'!$C$2:$SK$20,5,FALSE)&lt;-3),"",'Total-corrected counts'!H343),"")</f>
        <v>0</v>
      </c>
      <c r="I343">
        <f>IFERROR(IF(OR(HLOOKUP($A343,'Z-scores'!$C$2:$SK$20,5,FALSE)&gt;3,HLOOKUP($A343,'Z-scores'!$C$2:$SK$20,5,FALSE)&lt;-3),"",'Total-corrected counts'!I343),"")</f>
        <v>0</v>
      </c>
      <c r="J343">
        <f>IFERROR(IF(OR(HLOOKUP($A343,'Z-scores'!$C$2:$SK$20,5,FALSE)&gt;3,HLOOKUP($A343,'Z-scores'!$C$2:$SK$20,5,FALSE)&lt;-3),"",'Total-corrected counts'!J343),"")</f>
        <v>0</v>
      </c>
      <c r="K343">
        <f>IFERROR(IF(OR(HLOOKUP($A343,'Z-scores'!$C$2:$SK$20,5,FALSE)&gt;3,HLOOKUP($A343,'Z-scores'!$C$2:$SK$20,5,FALSE)&lt;-3),"",'Total-corrected counts'!K343),"")</f>
        <v>0</v>
      </c>
      <c r="L343">
        <f>IFERROR(IF(OR(HLOOKUP($A343,'Z-scores'!$C$2:$SK$20,5,FALSE)&gt;3,HLOOKUP($A343,'Z-scores'!$C$2:$SK$20,5,FALSE)&lt;-3),"",'Total-corrected counts'!L343),"")</f>
        <v>1.3160054756681441</v>
      </c>
      <c r="M343">
        <f>IFERROR(IF(OR(HLOOKUP($A343,'Z-scores'!$C$2:$SK$20,5,FALSE)&gt;3,HLOOKUP($A343,'Z-scores'!$C$2:$SK$20,5,FALSE)&lt;-3),"",'Total-corrected counts'!M343),"")</f>
        <v>0</v>
      </c>
      <c r="N343">
        <f>IFERROR(IF(OR(HLOOKUP($A343,'Z-scores'!$C$2:$SK$20,5,FALSE)&gt;3,HLOOKUP($A343,'Z-scores'!$C$2:$SK$20,5,FALSE)&lt;-3),"",'Total-corrected counts'!N343),"")</f>
        <v>0.48605949995452991</v>
      </c>
      <c r="O343">
        <f>IFERROR(IF(OR(HLOOKUP($A343,'Z-scores'!$C$2:$SK$20,5,FALSE)&gt;3,HLOOKUP($A343,'Z-scores'!$C$2:$SK$20,5,FALSE)&lt;-3),"",'Total-corrected counts'!O343),"")</f>
        <v>0.82230952260953294</v>
      </c>
      <c r="P343">
        <f>IFERROR(IF(OR(HLOOKUP($A343,'Z-scores'!$C$2:$SK$20,5,FALSE)&gt;3,HLOOKUP($A343,'Z-scores'!$C$2:$SK$20,5,FALSE)&lt;-3),"",'Total-corrected counts'!P343),"")</f>
        <v>6.4694158366323209E-2</v>
      </c>
      <c r="Q343">
        <f>IFERROR(IF(OR(HLOOKUP($A343,'Z-scores'!$C$2:$SK$20,5,FALSE)&gt;3,HLOOKUP($A343,'Z-scores'!$C$2:$SK$20,5,FALSE)&lt;-3),"",'Total-corrected counts'!Q343),"")</f>
        <v>0.14408627687519596</v>
      </c>
      <c r="R343">
        <f>IFERROR(IF(OR(HLOOKUP($A343,'Z-scores'!$C$2:$SK$20,5,FALSE)&gt;3,HLOOKUP($A343,'Z-scores'!$C$2:$SK$20,5,FALSE)&lt;-3),"",'Total-corrected counts'!R343),"")</f>
        <v>2.1107003262598338</v>
      </c>
      <c r="S343">
        <f>IFERROR(IF(OR(HLOOKUP($A343,'Z-scores'!$C$2:$SK$20,5,FALSE)&gt;3,HLOOKUP($A343,'Z-scores'!$C$2:$SK$20,5,FALSE)&lt;-3),"",'Total-corrected counts'!S343),"")</f>
        <v>2.3779933699280091</v>
      </c>
      <c r="T343">
        <f>IFERROR(IF(OR(HLOOKUP($A343,'Z-scores'!$C$2:$SK$20,5,FALSE)&gt;3,HLOOKUP($A343,'Z-scores'!$C$2:$SK$20,5,FALSE)&lt;-3),"",'Total-corrected counts'!T343),"")</f>
        <v>0</v>
      </c>
      <c r="U343">
        <f t="shared" si="20"/>
        <v>1</v>
      </c>
      <c r="V343">
        <f>SUMIFS(Tabel132[Cluster],Tabel132[ID],'Total-corrected counts Z&lt;3'!A343)</f>
        <v>95</v>
      </c>
      <c r="W343">
        <f t="shared" si="21"/>
        <v>9.0678323981102898E-2</v>
      </c>
      <c r="X343">
        <f t="shared" si="22"/>
        <v>0.236534931508012</v>
      </c>
      <c r="Y343">
        <f t="shared" si="23"/>
        <v>0.91996394233981593</v>
      </c>
    </row>
    <row r="344" spans="1:25" x14ac:dyDescent="0.25">
      <c r="A344">
        <v>351</v>
      </c>
      <c r="B344" t="s">
        <v>149</v>
      </c>
      <c r="C344">
        <v>52900</v>
      </c>
      <c r="D344">
        <v>809</v>
      </c>
      <c r="E344">
        <f>IFERROR(IF(OR(HLOOKUP($A344,'Z-scores'!$C$2:$SK$20,5,FALSE)&gt;3,HLOOKUP($A344,'Z-scores'!$C$2:$SK$20,5,FALSE)&lt;-3),"",'Total-corrected counts'!E344),"")</f>
        <v>23.150911941818038</v>
      </c>
      <c r="F344">
        <f>IFERROR(IF(OR(HLOOKUP($A344,'Z-scores'!$C$2:$SK$20,5,FALSE)&gt;3,HLOOKUP($A344,'Z-scores'!$C$2:$SK$20,5,FALSE)&lt;-3),"",'Total-corrected counts'!F344),"")</f>
        <v>20.431068634130888</v>
      </c>
      <c r="G344">
        <f>IFERROR(IF(OR(HLOOKUP($A344,'Z-scores'!$C$2:$SK$20,5,FALSE)&gt;3,HLOOKUP($A344,'Z-scores'!$C$2:$SK$20,5,FALSE)&lt;-3),"",'Total-corrected counts'!G344),"")</f>
        <v>11.767500375637656</v>
      </c>
      <c r="H344">
        <f>IFERROR(IF(OR(HLOOKUP($A344,'Z-scores'!$C$2:$SK$20,5,FALSE)&gt;3,HLOOKUP($A344,'Z-scores'!$C$2:$SK$20,5,FALSE)&lt;-3),"",'Total-corrected counts'!H344),"")</f>
        <v>13.215035344640402</v>
      </c>
      <c r="I344">
        <f>IFERROR(IF(OR(HLOOKUP($A344,'Z-scores'!$C$2:$SK$20,5,FALSE)&gt;3,HLOOKUP($A344,'Z-scores'!$C$2:$SK$20,5,FALSE)&lt;-3),"",'Total-corrected counts'!I344),"")</f>
        <v>2.5773326407924233</v>
      </c>
      <c r="J344">
        <f>IFERROR(IF(OR(HLOOKUP($A344,'Z-scores'!$C$2:$SK$20,5,FALSE)&gt;3,HLOOKUP($A344,'Z-scores'!$C$2:$SK$20,5,FALSE)&lt;-3),"",'Total-corrected counts'!J344),"")</f>
        <v>8.237518303933296</v>
      </c>
      <c r="K344">
        <f>IFERROR(IF(OR(HLOOKUP($A344,'Z-scores'!$C$2:$SK$20,5,FALSE)&gt;3,HLOOKUP($A344,'Z-scores'!$C$2:$SK$20,5,FALSE)&lt;-3),"",'Total-corrected counts'!K344),"")</f>
        <v>13.060396268960886</v>
      </c>
      <c r="L344">
        <f>IFERROR(IF(OR(HLOOKUP($A344,'Z-scores'!$C$2:$SK$20,5,FALSE)&gt;3,HLOOKUP($A344,'Z-scores'!$C$2:$SK$20,5,FALSE)&lt;-3),"",'Total-corrected counts'!L344),"")</f>
        <v>23.016528757433054</v>
      </c>
      <c r="M344">
        <f>IFERROR(IF(OR(HLOOKUP($A344,'Z-scores'!$C$2:$SK$20,5,FALSE)&gt;3,HLOOKUP($A344,'Z-scores'!$C$2:$SK$20,5,FALSE)&lt;-3),"",'Total-corrected counts'!M344),"")</f>
        <v>18.072499708026832</v>
      </c>
      <c r="N344">
        <f>IFERROR(IF(OR(HLOOKUP($A344,'Z-scores'!$C$2:$SK$20,5,FALSE)&gt;3,HLOOKUP($A344,'Z-scores'!$C$2:$SK$20,5,FALSE)&lt;-3),"",'Total-corrected counts'!N344),"")</f>
        <v>12.606188321401357</v>
      </c>
      <c r="O344">
        <f>IFERROR(IF(OR(HLOOKUP($A344,'Z-scores'!$C$2:$SK$20,5,FALSE)&gt;3,HLOOKUP($A344,'Z-scores'!$C$2:$SK$20,5,FALSE)&lt;-3),"",'Total-corrected counts'!O344),"")</f>
        <v>21.256259057562552</v>
      </c>
      <c r="P344">
        <f>IFERROR(IF(OR(HLOOKUP($A344,'Z-scores'!$C$2:$SK$20,5,FALSE)&gt;3,HLOOKUP($A344,'Z-scores'!$C$2:$SK$20,5,FALSE)&lt;-3),"",'Total-corrected counts'!P344),"")</f>
        <v>7.4945694230525195</v>
      </c>
      <c r="Q344">
        <f>IFERROR(IF(OR(HLOOKUP($A344,'Z-scores'!$C$2:$SK$20,5,FALSE)&gt;3,HLOOKUP($A344,'Z-scores'!$C$2:$SK$20,5,FALSE)&lt;-3),"",'Total-corrected counts'!Q344),"")</f>
        <v>14.845855010451224</v>
      </c>
      <c r="R344">
        <f>IFERROR(IF(OR(HLOOKUP($A344,'Z-scores'!$C$2:$SK$20,5,FALSE)&gt;3,HLOOKUP($A344,'Z-scores'!$C$2:$SK$20,5,FALSE)&lt;-3),"",'Total-corrected counts'!R344),"")</f>
        <v>15.524688774412356</v>
      </c>
      <c r="S344">
        <f>IFERROR(IF(OR(HLOOKUP($A344,'Z-scores'!$C$2:$SK$20,5,FALSE)&gt;3,HLOOKUP($A344,'Z-scores'!$C$2:$SK$20,5,FALSE)&lt;-3),"",'Total-corrected counts'!S344),"")</f>
        <v>10.842517389076518</v>
      </c>
      <c r="T344">
        <f>IFERROR(IF(OR(HLOOKUP($A344,'Z-scores'!$C$2:$SK$20,5,FALSE)&gt;3,HLOOKUP($A344,'Z-scores'!$C$2:$SK$20,5,FALSE)&lt;-3),"",'Total-corrected counts'!T344),"")</f>
        <v>6.2321116892708694</v>
      </c>
      <c r="U344">
        <f t="shared" si="20"/>
        <v>1</v>
      </c>
      <c r="V344">
        <f>SUMIFS(Tabel132[Cluster],Tabel132[ID],'Total-corrected counts Z&lt;3'!A344)</f>
        <v>75</v>
      </c>
      <c r="W344">
        <f t="shared" si="21"/>
        <v>0.56350839532932318</v>
      </c>
      <c r="X344">
        <f t="shared" si="22"/>
        <v>14.613498029677483</v>
      </c>
      <c r="Y344">
        <f t="shared" si="23"/>
        <v>12.699333557304337</v>
      </c>
    </row>
    <row r="345" spans="1:25" x14ac:dyDescent="0.25">
      <c r="A345">
        <v>352</v>
      </c>
      <c r="B345" t="s">
        <v>706</v>
      </c>
      <c r="C345">
        <v>21100</v>
      </c>
      <c r="D345">
        <v>714</v>
      </c>
      <c r="E345" t="str">
        <f>IFERROR(IF(OR(HLOOKUP($A345,'Z-scores'!$C$2:$SK$20,5,FALSE)&gt;3,HLOOKUP($A345,'Z-scores'!$C$2:$SK$20,5,FALSE)&lt;-3),"",'Total-corrected counts'!E345),"")</f>
        <v/>
      </c>
      <c r="F345" t="str">
        <f>IFERROR(IF(OR(HLOOKUP($A345,'Z-scores'!$C$2:$SK$20,5,FALSE)&gt;3,HLOOKUP($A345,'Z-scores'!$C$2:$SK$20,5,FALSE)&lt;-3),"",'Total-corrected counts'!F345),"")</f>
        <v/>
      </c>
      <c r="G345" t="str">
        <f>IFERROR(IF(OR(HLOOKUP($A345,'Z-scores'!$C$2:$SK$20,5,FALSE)&gt;3,HLOOKUP($A345,'Z-scores'!$C$2:$SK$20,5,FALSE)&lt;-3),"",'Total-corrected counts'!G345),"")</f>
        <v/>
      </c>
      <c r="H345" t="str">
        <f>IFERROR(IF(OR(HLOOKUP($A345,'Z-scores'!$C$2:$SK$20,5,FALSE)&gt;3,HLOOKUP($A345,'Z-scores'!$C$2:$SK$20,5,FALSE)&lt;-3),"",'Total-corrected counts'!H345),"")</f>
        <v/>
      </c>
      <c r="I345" t="str">
        <f>IFERROR(IF(OR(HLOOKUP($A345,'Z-scores'!$C$2:$SK$20,5,FALSE)&gt;3,HLOOKUP($A345,'Z-scores'!$C$2:$SK$20,5,FALSE)&lt;-3),"",'Total-corrected counts'!I345),"")</f>
        <v/>
      </c>
      <c r="J345" t="str">
        <f>IFERROR(IF(OR(HLOOKUP($A345,'Z-scores'!$C$2:$SK$20,5,FALSE)&gt;3,HLOOKUP($A345,'Z-scores'!$C$2:$SK$20,5,FALSE)&lt;-3),"",'Total-corrected counts'!J345),"")</f>
        <v/>
      </c>
      <c r="K345" t="str">
        <f>IFERROR(IF(OR(HLOOKUP($A345,'Z-scores'!$C$2:$SK$20,5,FALSE)&gt;3,HLOOKUP($A345,'Z-scores'!$C$2:$SK$20,5,FALSE)&lt;-3),"",'Total-corrected counts'!K345),"")</f>
        <v/>
      </c>
      <c r="L345" t="str">
        <f>IFERROR(IF(OR(HLOOKUP($A345,'Z-scores'!$C$2:$SK$20,5,FALSE)&gt;3,HLOOKUP($A345,'Z-scores'!$C$2:$SK$20,5,FALSE)&lt;-3),"",'Total-corrected counts'!L345),"")</f>
        <v/>
      </c>
      <c r="M345" t="str">
        <f>IFERROR(IF(OR(HLOOKUP($A345,'Z-scores'!$C$2:$SK$20,5,FALSE)&gt;3,HLOOKUP($A345,'Z-scores'!$C$2:$SK$20,5,FALSE)&lt;-3),"",'Total-corrected counts'!M345),"")</f>
        <v/>
      </c>
      <c r="N345" t="str">
        <f>IFERROR(IF(OR(HLOOKUP($A345,'Z-scores'!$C$2:$SK$20,5,FALSE)&gt;3,HLOOKUP($A345,'Z-scores'!$C$2:$SK$20,5,FALSE)&lt;-3),"",'Total-corrected counts'!N345),"")</f>
        <v/>
      </c>
      <c r="O345" t="str">
        <f>IFERROR(IF(OR(HLOOKUP($A345,'Z-scores'!$C$2:$SK$20,5,FALSE)&gt;3,HLOOKUP($A345,'Z-scores'!$C$2:$SK$20,5,FALSE)&lt;-3),"",'Total-corrected counts'!O345),"")</f>
        <v/>
      </c>
      <c r="P345" t="str">
        <f>IFERROR(IF(OR(HLOOKUP($A345,'Z-scores'!$C$2:$SK$20,5,FALSE)&gt;3,HLOOKUP($A345,'Z-scores'!$C$2:$SK$20,5,FALSE)&lt;-3),"",'Total-corrected counts'!P345),"")</f>
        <v/>
      </c>
      <c r="Q345" t="str">
        <f>IFERROR(IF(OR(HLOOKUP($A345,'Z-scores'!$C$2:$SK$20,5,FALSE)&gt;3,HLOOKUP($A345,'Z-scores'!$C$2:$SK$20,5,FALSE)&lt;-3),"",'Total-corrected counts'!Q345),"")</f>
        <v/>
      </c>
      <c r="R345" t="str">
        <f>IFERROR(IF(OR(HLOOKUP($A345,'Z-scores'!$C$2:$SK$20,5,FALSE)&gt;3,HLOOKUP($A345,'Z-scores'!$C$2:$SK$20,5,FALSE)&lt;-3),"",'Total-corrected counts'!R345),"")</f>
        <v/>
      </c>
      <c r="S345" t="str">
        <f>IFERROR(IF(OR(HLOOKUP($A345,'Z-scores'!$C$2:$SK$20,5,FALSE)&gt;3,HLOOKUP($A345,'Z-scores'!$C$2:$SK$20,5,FALSE)&lt;-3),"",'Total-corrected counts'!S345),"")</f>
        <v/>
      </c>
      <c r="T345" t="str">
        <f>IFERROR(IF(OR(HLOOKUP($A345,'Z-scores'!$C$2:$SK$20,5,FALSE)&gt;3,HLOOKUP($A345,'Z-scores'!$C$2:$SK$20,5,FALSE)&lt;-3),"",'Total-corrected counts'!T345),"")</f>
        <v/>
      </c>
      <c r="U345">
        <f t="shared" si="20"/>
        <v>0</v>
      </c>
      <c r="V345">
        <f>SUMIFS(Tabel132[Cluster],Tabel132[ID],'Total-corrected counts Z&lt;3'!A345)</f>
        <v>0</v>
      </c>
      <c r="W345" t="str">
        <f t="shared" si="21"/>
        <v/>
      </c>
      <c r="X345" t="str">
        <f t="shared" si="22"/>
        <v/>
      </c>
      <c r="Y345" t="str">
        <f t="shared" si="23"/>
        <v/>
      </c>
    </row>
    <row r="346" spans="1:25" x14ac:dyDescent="0.25">
      <c r="A346">
        <v>353</v>
      </c>
      <c r="B346" t="s">
        <v>707</v>
      </c>
      <c r="C346">
        <v>3500</v>
      </c>
      <c r="D346">
        <v>322</v>
      </c>
      <c r="E346" t="str">
        <f>IFERROR(IF(OR(HLOOKUP($A346,'Z-scores'!$C$2:$SK$20,5,FALSE)&gt;3,HLOOKUP($A346,'Z-scores'!$C$2:$SK$20,5,FALSE)&lt;-3),"",'Total-corrected counts'!E346),"")</f>
        <v/>
      </c>
      <c r="F346" t="str">
        <f>IFERROR(IF(OR(HLOOKUP($A346,'Z-scores'!$C$2:$SK$20,5,FALSE)&gt;3,HLOOKUP($A346,'Z-scores'!$C$2:$SK$20,5,FALSE)&lt;-3),"",'Total-corrected counts'!F346),"")</f>
        <v/>
      </c>
      <c r="G346" t="str">
        <f>IFERROR(IF(OR(HLOOKUP($A346,'Z-scores'!$C$2:$SK$20,5,FALSE)&gt;3,HLOOKUP($A346,'Z-scores'!$C$2:$SK$20,5,FALSE)&lt;-3),"",'Total-corrected counts'!G346),"")</f>
        <v/>
      </c>
      <c r="H346" t="str">
        <f>IFERROR(IF(OR(HLOOKUP($A346,'Z-scores'!$C$2:$SK$20,5,FALSE)&gt;3,HLOOKUP($A346,'Z-scores'!$C$2:$SK$20,5,FALSE)&lt;-3),"",'Total-corrected counts'!H346),"")</f>
        <v/>
      </c>
      <c r="I346" t="str">
        <f>IFERROR(IF(OR(HLOOKUP($A346,'Z-scores'!$C$2:$SK$20,5,FALSE)&gt;3,HLOOKUP($A346,'Z-scores'!$C$2:$SK$20,5,FALSE)&lt;-3),"",'Total-corrected counts'!I346),"")</f>
        <v/>
      </c>
      <c r="J346" t="str">
        <f>IFERROR(IF(OR(HLOOKUP($A346,'Z-scores'!$C$2:$SK$20,5,FALSE)&gt;3,HLOOKUP($A346,'Z-scores'!$C$2:$SK$20,5,FALSE)&lt;-3),"",'Total-corrected counts'!J346),"")</f>
        <v/>
      </c>
      <c r="K346" t="str">
        <f>IFERROR(IF(OR(HLOOKUP($A346,'Z-scores'!$C$2:$SK$20,5,FALSE)&gt;3,HLOOKUP($A346,'Z-scores'!$C$2:$SK$20,5,FALSE)&lt;-3),"",'Total-corrected counts'!K346),"")</f>
        <v/>
      </c>
      <c r="L346" t="str">
        <f>IFERROR(IF(OR(HLOOKUP($A346,'Z-scores'!$C$2:$SK$20,5,FALSE)&gt;3,HLOOKUP($A346,'Z-scores'!$C$2:$SK$20,5,FALSE)&lt;-3),"",'Total-corrected counts'!L346),"")</f>
        <v/>
      </c>
      <c r="M346" t="str">
        <f>IFERROR(IF(OR(HLOOKUP($A346,'Z-scores'!$C$2:$SK$20,5,FALSE)&gt;3,HLOOKUP($A346,'Z-scores'!$C$2:$SK$20,5,FALSE)&lt;-3),"",'Total-corrected counts'!M346),"")</f>
        <v/>
      </c>
      <c r="N346" t="str">
        <f>IFERROR(IF(OR(HLOOKUP($A346,'Z-scores'!$C$2:$SK$20,5,FALSE)&gt;3,HLOOKUP($A346,'Z-scores'!$C$2:$SK$20,5,FALSE)&lt;-3),"",'Total-corrected counts'!N346),"")</f>
        <v/>
      </c>
      <c r="O346" t="str">
        <f>IFERROR(IF(OR(HLOOKUP($A346,'Z-scores'!$C$2:$SK$20,5,FALSE)&gt;3,HLOOKUP($A346,'Z-scores'!$C$2:$SK$20,5,FALSE)&lt;-3),"",'Total-corrected counts'!O346),"")</f>
        <v/>
      </c>
      <c r="P346" t="str">
        <f>IFERROR(IF(OR(HLOOKUP($A346,'Z-scores'!$C$2:$SK$20,5,FALSE)&gt;3,HLOOKUP($A346,'Z-scores'!$C$2:$SK$20,5,FALSE)&lt;-3),"",'Total-corrected counts'!P346),"")</f>
        <v/>
      </c>
      <c r="Q346" t="str">
        <f>IFERROR(IF(OR(HLOOKUP($A346,'Z-scores'!$C$2:$SK$20,5,FALSE)&gt;3,HLOOKUP($A346,'Z-scores'!$C$2:$SK$20,5,FALSE)&lt;-3),"",'Total-corrected counts'!Q346),"")</f>
        <v/>
      </c>
      <c r="R346" t="str">
        <f>IFERROR(IF(OR(HLOOKUP($A346,'Z-scores'!$C$2:$SK$20,5,FALSE)&gt;3,HLOOKUP($A346,'Z-scores'!$C$2:$SK$20,5,FALSE)&lt;-3),"",'Total-corrected counts'!R346),"")</f>
        <v/>
      </c>
      <c r="S346" t="str">
        <f>IFERROR(IF(OR(HLOOKUP($A346,'Z-scores'!$C$2:$SK$20,5,FALSE)&gt;3,HLOOKUP($A346,'Z-scores'!$C$2:$SK$20,5,FALSE)&lt;-3),"",'Total-corrected counts'!S346),"")</f>
        <v/>
      </c>
      <c r="T346" t="str">
        <f>IFERROR(IF(OR(HLOOKUP($A346,'Z-scores'!$C$2:$SK$20,5,FALSE)&gt;3,HLOOKUP($A346,'Z-scores'!$C$2:$SK$20,5,FALSE)&lt;-3),"",'Total-corrected counts'!T346),"")</f>
        <v/>
      </c>
      <c r="U346">
        <f t="shared" si="20"/>
        <v>0</v>
      </c>
      <c r="V346">
        <f>SUMIFS(Tabel132[Cluster],Tabel132[ID],'Total-corrected counts Z&lt;3'!A346)</f>
        <v>5</v>
      </c>
      <c r="W346" t="str">
        <f t="shared" si="21"/>
        <v/>
      </c>
      <c r="X346" t="str">
        <f t="shared" si="22"/>
        <v/>
      </c>
      <c r="Y346" t="str">
        <f t="shared" si="23"/>
        <v/>
      </c>
    </row>
    <row r="347" spans="1:25" x14ac:dyDescent="0.25">
      <c r="A347">
        <v>354</v>
      </c>
      <c r="B347" t="s">
        <v>708</v>
      </c>
      <c r="C347">
        <v>89400</v>
      </c>
      <c r="D347">
        <v>1065</v>
      </c>
      <c r="E347">
        <f>IFERROR(IF(OR(HLOOKUP($A347,'Z-scores'!$C$2:$SK$20,5,FALSE)&gt;3,HLOOKUP($A347,'Z-scores'!$C$2:$SK$20,5,FALSE)&lt;-3),"",'Total-corrected counts'!E347),"")</f>
        <v>0.38642652074937023</v>
      </c>
      <c r="F347">
        <f>IFERROR(IF(OR(HLOOKUP($A347,'Z-scores'!$C$2:$SK$20,5,FALSE)&gt;3,HLOOKUP($A347,'Z-scores'!$C$2:$SK$20,5,FALSE)&lt;-3),"",'Total-corrected counts'!F347),"")</f>
        <v>0</v>
      </c>
      <c r="G347">
        <f>IFERROR(IF(OR(HLOOKUP($A347,'Z-scores'!$C$2:$SK$20,5,FALSE)&gt;3,HLOOKUP($A347,'Z-scores'!$C$2:$SK$20,5,FALSE)&lt;-3),"",'Total-corrected counts'!G347),"")</f>
        <v>0</v>
      </c>
      <c r="H347">
        <f>IFERROR(IF(OR(HLOOKUP($A347,'Z-scores'!$C$2:$SK$20,5,FALSE)&gt;3,HLOOKUP($A347,'Z-scores'!$C$2:$SK$20,5,FALSE)&lt;-3),"",'Total-corrected counts'!H347),"")</f>
        <v>0.30157543004656323</v>
      </c>
      <c r="I347">
        <f>IFERROR(IF(OR(HLOOKUP($A347,'Z-scores'!$C$2:$SK$20,5,FALSE)&gt;3,HLOOKUP($A347,'Z-scores'!$C$2:$SK$20,5,FALSE)&lt;-3),"",'Total-corrected counts'!I347),"")</f>
        <v>0</v>
      </c>
      <c r="J347">
        <f>IFERROR(IF(OR(HLOOKUP($A347,'Z-scores'!$C$2:$SK$20,5,FALSE)&gt;3,HLOOKUP($A347,'Z-scores'!$C$2:$SK$20,5,FALSE)&lt;-3),"",'Total-corrected counts'!J347),"")</f>
        <v>18.654147554546618</v>
      </c>
      <c r="K347">
        <f>IFERROR(IF(OR(HLOOKUP($A347,'Z-scores'!$C$2:$SK$20,5,FALSE)&gt;3,HLOOKUP($A347,'Z-scores'!$C$2:$SK$20,5,FALSE)&lt;-3),"",'Total-corrected counts'!K347),"")</f>
        <v>0</v>
      </c>
      <c r="L347">
        <f>IFERROR(IF(OR(HLOOKUP($A347,'Z-scores'!$C$2:$SK$20,5,FALSE)&gt;3,HLOOKUP($A347,'Z-scores'!$C$2:$SK$20,5,FALSE)&lt;-3),"",'Total-corrected counts'!L347),"")</f>
        <v>5.6642503720768058</v>
      </c>
      <c r="M347">
        <f>IFERROR(IF(OR(HLOOKUP($A347,'Z-scores'!$C$2:$SK$20,5,FALSE)&gt;3,HLOOKUP($A347,'Z-scores'!$C$2:$SK$20,5,FALSE)&lt;-3),"",'Total-corrected counts'!M347),"")</f>
        <v>0</v>
      </c>
      <c r="N347">
        <f>IFERROR(IF(OR(HLOOKUP($A347,'Z-scores'!$C$2:$SK$20,5,FALSE)&gt;3,HLOOKUP($A347,'Z-scores'!$C$2:$SK$20,5,FALSE)&lt;-3),"",'Total-corrected counts'!N347),"")</f>
        <v>0.44686115318400327</v>
      </c>
      <c r="O347">
        <f>IFERROR(IF(OR(HLOOKUP($A347,'Z-scores'!$C$2:$SK$20,5,FALSE)&gt;3,HLOOKUP($A347,'Z-scores'!$C$2:$SK$20,5,FALSE)&lt;-3),"",'Total-corrected counts'!O347),"")</f>
        <v>0</v>
      </c>
      <c r="P347">
        <f>IFERROR(IF(OR(HLOOKUP($A347,'Z-scores'!$C$2:$SK$20,5,FALSE)&gt;3,HLOOKUP($A347,'Z-scores'!$C$2:$SK$20,5,FALSE)&lt;-3),"",'Total-corrected counts'!P347),"")</f>
        <v>0</v>
      </c>
      <c r="Q347">
        <f>IFERROR(IF(OR(HLOOKUP($A347,'Z-scores'!$C$2:$SK$20,5,FALSE)&gt;3,HLOOKUP($A347,'Z-scores'!$C$2:$SK$20,5,FALSE)&lt;-3),"",'Total-corrected counts'!Q347),"")</f>
        <v>0</v>
      </c>
      <c r="R347">
        <f>IFERROR(IF(OR(HLOOKUP($A347,'Z-scores'!$C$2:$SK$20,5,FALSE)&gt;3,HLOOKUP($A347,'Z-scores'!$C$2:$SK$20,5,FALSE)&lt;-3),"",'Total-corrected counts'!R347),"")</f>
        <v>0</v>
      </c>
      <c r="S347">
        <f>IFERROR(IF(OR(HLOOKUP($A347,'Z-scores'!$C$2:$SK$20,5,FALSE)&gt;3,HLOOKUP($A347,'Z-scores'!$C$2:$SK$20,5,FALSE)&lt;-3),"",'Total-corrected counts'!S347),"")</f>
        <v>0</v>
      </c>
      <c r="T347">
        <f>IFERROR(IF(OR(HLOOKUP($A347,'Z-scores'!$C$2:$SK$20,5,FALSE)&gt;3,HLOOKUP($A347,'Z-scores'!$C$2:$SK$20,5,FALSE)&lt;-3),"",'Total-corrected counts'!T347),"")</f>
        <v>0</v>
      </c>
      <c r="U347">
        <f t="shared" si="20"/>
        <v>1</v>
      </c>
      <c r="V347">
        <f>SUMIFS(Tabel132[Cluster],Tabel132[ID],'Total-corrected counts Z&lt;3'!A347)</f>
        <v>95</v>
      </c>
      <c r="W347">
        <f t="shared" si="21"/>
        <v>0.31688925293744918</v>
      </c>
      <c r="X347">
        <f t="shared" si="22"/>
        <v>2.5453261030603356</v>
      </c>
      <c r="Y347">
        <f t="shared" si="23"/>
        <v>0</v>
      </c>
    </row>
    <row r="348" spans="1:25" x14ac:dyDescent="0.25">
      <c r="A348">
        <v>355</v>
      </c>
      <c r="B348" t="s">
        <v>709</v>
      </c>
      <c r="C348">
        <v>24500</v>
      </c>
      <c r="D348">
        <v>111</v>
      </c>
      <c r="E348" t="str">
        <f>IFERROR(IF(OR(HLOOKUP($A348,'Z-scores'!$C$2:$SK$20,5,FALSE)&gt;3,HLOOKUP($A348,'Z-scores'!$C$2:$SK$20,5,FALSE)&lt;-3),"",'Total-corrected counts'!E348),"")</f>
        <v/>
      </c>
      <c r="F348" t="str">
        <f>IFERROR(IF(OR(HLOOKUP($A348,'Z-scores'!$C$2:$SK$20,5,FALSE)&gt;3,HLOOKUP($A348,'Z-scores'!$C$2:$SK$20,5,FALSE)&lt;-3),"",'Total-corrected counts'!F348),"")</f>
        <v/>
      </c>
      <c r="G348" t="str">
        <f>IFERROR(IF(OR(HLOOKUP($A348,'Z-scores'!$C$2:$SK$20,5,FALSE)&gt;3,HLOOKUP($A348,'Z-scores'!$C$2:$SK$20,5,FALSE)&lt;-3),"",'Total-corrected counts'!G348),"")</f>
        <v/>
      </c>
      <c r="H348" t="str">
        <f>IFERROR(IF(OR(HLOOKUP($A348,'Z-scores'!$C$2:$SK$20,5,FALSE)&gt;3,HLOOKUP($A348,'Z-scores'!$C$2:$SK$20,5,FALSE)&lt;-3),"",'Total-corrected counts'!H348),"")</f>
        <v/>
      </c>
      <c r="I348" t="str">
        <f>IFERROR(IF(OR(HLOOKUP($A348,'Z-scores'!$C$2:$SK$20,5,FALSE)&gt;3,HLOOKUP($A348,'Z-scores'!$C$2:$SK$20,5,FALSE)&lt;-3),"",'Total-corrected counts'!I348),"")</f>
        <v/>
      </c>
      <c r="J348" t="str">
        <f>IFERROR(IF(OR(HLOOKUP($A348,'Z-scores'!$C$2:$SK$20,5,FALSE)&gt;3,HLOOKUP($A348,'Z-scores'!$C$2:$SK$20,5,FALSE)&lt;-3),"",'Total-corrected counts'!J348),"")</f>
        <v/>
      </c>
      <c r="K348" t="str">
        <f>IFERROR(IF(OR(HLOOKUP($A348,'Z-scores'!$C$2:$SK$20,5,FALSE)&gt;3,HLOOKUP($A348,'Z-scores'!$C$2:$SK$20,5,FALSE)&lt;-3),"",'Total-corrected counts'!K348),"")</f>
        <v/>
      </c>
      <c r="L348" t="str">
        <f>IFERROR(IF(OR(HLOOKUP($A348,'Z-scores'!$C$2:$SK$20,5,FALSE)&gt;3,HLOOKUP($A348,'Z-scores'!$C$2:$SK$20,5,FALSE)&lt;-3),"",'Total-corrected counts'!L348),"")</f>
        <v/>
      </c>
      <c r="M348" t="str">
        <f>IFERROR(IF(OR(HLOOKUP($A348,'Z-scores'!$C$2:$SK$20,5,FALSE)&gt;3,HLOOKUP($A348,'Z-scores'!$C$2:$SK$20,5,FALSE)&lt;-3),"",'Total-corrected counts'!M348),"")</f>
        <v/>
      </c>
      <c r="N348" t="str">
        <f>IFERROR(IF(OR(HLOOKUP($A348,'Z-scores'!$C$2:$SK$20,5,FALSE)&gt;3,HLOOKUP($A348,'Z-scores'!$C$2:$SK$20,5,FALSE)&lt;-3),"",'Total-corrected counts'!N348),"")</f>
        <v/>
      </c>
      <c r="O348" t="str">
        <f>IFERROR(IF(OR(HLOOKUP($A348,'Z-scores'!$C$2:$SK$20,5,FALSE)&gt;3,HLOOKUP($A348,'Z-scores'!$C$2:$SK$20,5,FALSE)&lt;-3),"",'Total-corrected counts'!O348),"")</f>
        <v/>
      </c>
      <c r="P348" t="str">
        <f>IFERROR(IF(OR(HLOOKUP($A348,'Z-scores'!$C$2:$SK$20,5,FALSE)&gt;3,HLOOKUP($A348,'Z-scores'!$C$2:$SK$20,5,FALSE)&lt;-3),"",'Total-corrected counts'!P348),"")</f>
        <v/>
      </c>
      <c r="Q348" t="str">
        <f>IFERROR(IF(OR(HLOOKUP($A348,'Z-scores'!$C$2:$SK$20,5,FALSE)&gt;3,HLOOKUP($A348,'Z-scores'!$C$2:$SK$20,5,FALSE)&lt;-3),"",'Total-corrected counts'!Q348),"")</f>
        <v/>
      </c>
      <c r="R348" t="str">
        <f>IFERROR(IF(OR(HLOOKUP($A348,'Z-scores'!$C$2:$SK$20,5,FALSE)&gt;3,HLOOKUP($A348,'Z-scores'!$C$2:$SK$20,5,FALSE)&lt;-3),"",'Total-corrected counts'!R348),"")</f>
        <v/>
      </c>
      <c r="S348" t="str">
        <f>IFERROR(IF(OR(HLOOKUP($A348,'Z-scores'!$C$2:$SK$20,5,FALSE)&gt;3,HLOOKUP($A348,'Z-scores'!$C$2:$SK$20,5,FALSE)&lt;-3),"",'Total-corrected counts'!S348),"")</f>
        <v/>
      </c>
      <c r="T348" t="str">
        <f>IFERROR(IF(OR(HLOOKUP($A348,'Z-scores'!$C$2:$SK$20,5,FALSE)&gt;3,HLOOKUP($A348,'Z-scores'!$C$2:$SK$20,5,FALSE)&lt;-3),"",'Total-corrected counts'!T348),"")</f>
        <v/>
      </c>
      <c r="U348">
        <f t="shared" si="20"/>
        <v>0</v>
      </c>
      <c r="V348">
        <f>SUMIFS(Tabel132[Cluster],Tabel132[ID],'Total-corrected counts Z&lt;3'!A348)</f>
        <v>31</v>
      </c>
      <c r="W348" t="str">
        <f t="shared" si="21"/>
        <v/>
      </c>
      <c r="X348" t="str">
        <f t="shared" si="22"/>
        <v/>
      </c>
      <c r="Y348" t="str">
        <f t="shared" si="23"/>
        <v/>
      </c>
    </row>
    <row r="349" spans="1:25" x14ac:dyDescent="0.25">
      <c r="A349">
        <v>356</v>
      </c>
      <c r="B349" t="s">
        <v>150</v>
      </c>
      <c r="C349">
        <v>77600</v>
      </c>
      <c r="D349">
        <v>290</v>
      </c>
      <c r="E349">
        <f>IFERROR(IF(OR(HLOOKUP($A349,'Z-scores'!$C$2:$SK$20,5,FALSE)&gt;3,HLOOKUP($A349,'Z-scores'!$C$2:$SK$20,5,FALSE)&lt;-3),"",'Total-corrected counts'!E349),"")</f>
        <v>0.7034944352103919</v>
      </c>
      <c r="F349">
        <f>IFERROR(IF(OR(HLOOKUP($A349,'Z-scores'!$C$2:$SK$20,5,FALSE)&gt;3,HLOOKUP($A349,'Z-scores'!$C$2:$SK$20,5,FALSE)&lt;-3),"",'Total-corrected counts'!F349),"")</f>
        <v>1.4070853831687091</v>
      </c>
      <c r="G349">
        <f>IFERROR(IF(OR(HLOOKUP($A349,'Z-scores'!$C$2:$SK$20,5,FALSE)&gt;3,HLOOKUP($A349,'Z-scores'!$C$2:$SK$20,5,FALSE)&lt;-3),"",'Total-corrected counts'!G349),"")</f>
        <v>0.90748106563071673</v>
      </c>
      <c r="H349">
        <f>IFERROR(IF(OR(HLOOKUP($A349,'Z-scores'!$C$2:$SK$20,5,FALSE)&gt;3,HLOOKUP($A349,'Z-scores'!$C$2:$SK$20,5,FALSE)&lt;-3),"",'Total-corrected counts'!H349),"")</f>
        <v>1.2304277545899782</v>
      </c>
      <c r="I349">
        <f>IFERROR(IF(OR(HLOOKUP($A349,'Z-scores'!$C$2:$SK$20,5,FALSE)&gt;3,HLOOKUP($A349,'Z-scores'!$C$2:$SK$20,5,FALSE)&lt;-3),"",'Total-corrected counts'!I349),"")</f>
        <v>1.046689675081639</v>
      </c>
      <c r="J349">
        <f>IFERROR(IF(OR(HLOOKUP($A349,'Z-scores'!$C$2:$SK$20,5,FALSE)&gt;3,HLOOKUP($A349,'Z-scores'!$C$2:$SK$20,5,FALSE)&lt;-3),"",'Total-corrected counts'!J349),"")</f>
        <v>0.76029420392407598</v>
      </c>
      <c r="K349">
        <f>IFERROR(IF(OR(HLOOKUP($A349,'Z-scores'!$C$2:$SK$20,5,FALSE)&gt;3,HLOOKUP($A349,'Z-scores'!$C$2:$SK$20,5,FALSE)&lt;-3),"",'Total-corrected counts'!K349),"")</f>
        <v>1.0028413839211099</v>
      </c>
      <c r="L349">
        <f>IFERROR(IF(OR(HLOOKUP($A349,'Z-scores'!$C$2:$SK$20,5,FALSE)&gt;3,HLOOKUP($A349,'Z-scores'!$C$2:$SK$20,5,FALSE)&lt;-3),"",'Total-corrected counts'!L349),"")</f>
        <v>0.75297220515032981</v>
      </c>
      <c r="M349">
        <f>IFERROR(IF(OR(HLOOKUP($A349,'Z-scores'!$C$2:$SK$20,5,FALSE)&gt;3,HLOOKUP($A349,'Z-scores'!$C$2:$SK$20,5,FALSE)&lt;-3),"",'Total-corrected counts'!M349),"")</f>
        <v>0.24721815638338593</v>
      </c>
      <c r="N349">
        <f>IFERROR(IF(OR(HLOOKUP($A349,'Z-scores'!$C$2:$SK$20,5,FALSE)&gt;3,HLOOKUP($A349,'Z-scores'!$C$2:$SK$20,5,FALSE)&lt;-3),"",'Total-corrected counts'!N349),"")</f>
        <v>1.2073090805322195</v>
      </c>
      <c r="O349">
        <f>IFERROR(IF(OR(HLOOKUP($A349,'Z-scores'!$C$2:$SK$20,5,FALSE)&gt;3,HLOOKUP($A349,'Z-scores'!$C$2:$SK$20,5,FALSE)&lt;-3),"",'Total-corrected counts'!O349),"")</f>
        <v>0.70294201126298794</v>
      </c>
      <c r="P349">
        <f>IFERROR(IF(OR(HLOOKUP($A349,'Z-scores'!$C$2:$SK$20,5,FALSE)&gt;3,HLOOKUP($A349,'Z-scores'!$C$2:$SK$20,5,FALSE)&lt;-3),"",'Total-corrected counts'!P349),"")</f>
        <v>1.0500359550226304</v>
      </c>
      <c r="Q349">
        <f>IFERROR(IF(OR(HLOOKUP($A349,'Z-scores'!$C$2:$SK$20,5,FALSE)&gt;3,HLOOKUP($A349,'Z-scores'!$C$2:$SK$20,5,FALSE)&lt;-3),"",'Total-corrected counts'!Q349),"")</f>
        <v>0.60118756903099002</v>
      </c>
      <c r="R349">
        <f>IFERROR(IF(OR(HLOOKUP($A349,'Z-scores'!$C$2:$SK$20,5,FALSE)&gt;3,HLOOKUP($A349,'Z-scores'!$C$2:$SK$20,5,FALSE)&lt;-3),"",'Total-corrected counts'!R349),"")</f>
        <v>1.2992875487682187</v>
      </c>
      <c r="S349">
        <f>IFERROR(IF(OR(HLOOKUP($A349,'Z-scores'!$C$2:$SK$20,5,FALSE)&gt;3,HLOOKUP($A349,'Z-scores'!$C$2:$SK$20,5,FALSE)&lt;-3),"",'Total-corrected counts'!S349),"")</f>
        <v>1.3135582424364241</v>
      </c>
      <c r="T349">
        <f>IFERROR(IF(OR(HLOOKUP($A349,'Z-scores'!$C$2:$SK$20,5,FALSE)&gt;3,HLOOKUP($A349,'Z-scores'!$C$2:$SK$20,5,FALSE)&lt;-3),"",'Total-corrected counts'!T349),"")</f>
        <v>0.21160510664556076</v>
      </c>
      <c r="U349">
        <f t="shared" si="20"/>
        <v>1</v>
      </c>
      <c r="V349">
        <f>SUMIFS(Tabel132[Cluster],Tabel132[ID],'Total-corrected counts Z&lt;3'!A349)</f>
        <v>85</v>
      </c>
      <c r="W349">
        <f t="shared" si="21"/>
        <v>0.7460289681988409</v>
      </c>
      <c r="X349">
        <f t="shared" si="22"/>
        <v>0.92658133435925571</v>
      </c>
      <c r="Y349">
        <f t="shared" si="23"/>
        <v>0.86310273886113531</v>
      </c>
    </row>
    <row r="350" spans="1:25" x14ac:dyDescent="0.25">
      <c r="A350">
        <v>357</v>
      </c>
      <c r="B350" t="s">
        <v>710</v>
      </c>
      <c r="C350">
        <v>98900</v>
      </c>
      <c r="D350">
        <v>848</v>
      </c>
      <c r="E350" t="str">
        <f>IFERROR(IF(OR(HLOOKUP($A350,'Z-scores'!$C$2:$SK$20,5,FALSE)&gt;3,HLOOKUP($A350,'Z-scores'!$C$2:$SK$20,5,FALSE)&lt;-3),"",'Total-corrected counts'!E350),"")</f>
        <v/>
      </c>
      <c r="F350" t="str">
        <f>IFERROR(IF(OR(HLOOKUP($A350,'Z-scores'!$C$2:$SK$20,5,FALSE)&gt;3,HLOOKUP($A350,'Z-scores'!$C$2:$SK$20,5,FALSE)&lt;-3),"",'Total-corrected counts'!F350),"")</f>
        <v/>
      </c>
      <c r="G350" t="str">
        <f>IFERROR(IF(OR(HLOOKUP($A350,'Z-scores'!$C$2:$SK$20,5,FALSE)&gt;3,HLOOKUP($A350,'Z-scores'!$C$2:$SK$20,5,FALSE)&lt;-3),"",'Total-corrected counts'!G350),"")</f>
        <v/>
      </c>
      <c r="H350" t="str">
        <f>IFERROR(IF(OR(HLOOKUP($A350,'Z-scores'!$C$2:$SK$20,5,FALSE)&gt;3,HLOOKUP($A350,'Z-scores'!$C$2:$SK$20,5,FALSE)&lt;-3),"",'Total-corrected counts'!H350),"")</f>
        <v/>
      </c>
      <c r="I350" t="str">
        <f>IFERROR(IF(OR(HLOOKUP($A350,'Z-scores'!$C$2:$SK$20,5,FALSE)&gt;3,HLOOKUP($A350,'Z-scores'!$C$2:$SK$20,5,FALSE)&lt;-3),"",'Total-corrected counts'!I350),"")</f>
        <v/>
      </c>
      <c r="J350" t="str">
        <f>IFERROR(IF(OR(HLOOKUP($A350,'Z-scores'!$C$2:$SK$20,5,FALSE)&gt;3,HLOOKUP($A350,'Z-scores'!$C$2:$SK$20,5,FALSE)&lt;-3),"",'Total-corrected counts'!J350),"")</f>
        <v/>
      </c>
      <c r="K350" t="str">
        <f>IFERROR(IF(OR(HLOOKUP($A350,'Z-scores'!$C$2:$SK$20,5,FALSE)&gt;3,HLOOKUP($A350,'Z-scores'!$C$2:$SK$20,5,FALSE)&lt;-3),"",'Total-corrected counts'!K350),"")</f>
        <v/>
      </c>
      <c r="L350" t="str">
        <f>IFERROR(IF(OR(HLOOKUP($A350,'Z-scores'!$C$2:$SK$20,5,FALSE)&gt;3,HLOOKUP($A350,'Z-scores'!$C$2:$SK$20,5,FALSE)&lt;-3),"",'Total-corrected counts'!L350),"")</f>
        <v/>
      </c>
      <c r="M350" t="str">
        <f>IFERROR(IF(OR(HLOOKUP($A350,'Z-scores'!$C$2:$SK$20,5,FALSE)&gt;3,HLOOKUP($A350,'Z-scores'!$C$2:$SK$20,5,FALSE)&lt;-3),"",'Total-corrected counts'!M350),"")</f>
        <v/>
      </c>
      <c r="N350" t="str">
        <f>IFERROR(IF(OR(HLOOKUP($A350,'Z-scores'!$C$2:$SK$20,5,FALSE)&gt;3,HLOOKUP($A350,'Z-scores'!$C$2:$SK$20,5,FALSE)&lt;-3),"",'Total-corrected counts'!N350),"")</f>
        <v/>
      </c>
      <c r="O350" t="str">
        <f>IFERROR(IF(OR(HLOOKUP($A350,'Z-scores'!$C$2:$SK$20,5,FALSE)&gt;3,HLOOKUP($A350,'Z-scores'!$C$2:$SK$20,5,FALSE)&lt;-3),"",'Total-corrected counts'!O350),"")</f>
        <v/>
      </c>
      <c r="P350" t="str">
        <f>IFERROR(IF(OR(HLOOKUP($A350,'Z-scores'!$C$2:$SK$20,5,FALSE)&gt;3,HLOOKUP($A350,'Z-scores'!$C$2:$SK$20,5,FALSE)&lt;-3),"",'Total-corrected counts'!P350),"")</f>
        <v/>
      </c>
      <c r="Q350" t="str">
        <f>IFERROR(IF(OR(HLOOKUP($A350,'Z-scores'!$C$2:$SK$20,5,FALSE)&gt;3,HLOOKUP($A350,'Z-scores'!$C$2:$SK$20,5,FALSE)&lt;-3),"",'Total-corrected counts'!Q350),"")</f>
        <v/>
      </c>
      <c r="R350" t="str">
        <f>IFERROR(IF(OR(HLOOKUP($A350,'Z-scores'!$C$2:$SK$20,5,FALSE)&gt;3,HLOOKUP($A350,'Z-scores'!$C$2:$SK$20,5,FALSE)&lt;-3),"",'Total-corrected counts'!R350),"")</f>
        <v/>
      </c>
      <c r="S350" t="str">
        <f>IFERROR(IF(OR(HLOOKUP($A350,'Z-scores'!$C$2:$SK$20,5,FALSE)&gt;3,HLOOKUP($A350,'Z-scores'!$C$2:$SK$20,5,FALSE)&lt;-3),"",'Total-corrected counts'!S350),"")</f>
        <v/>
      </c>
      <c r="T350" t="str">
        <f>IFERROR(IF(OR(HLOOKUP($A350,'Z-scores'!$C$2:$SK$20,5,FALSE)&gt;3,HLOOKUP($A350,'Z-scores'!$C$2:$SK$20,5,FALSE)&lt;-3),"",'Total-corrected counts'!T350),"")</f>
        <v/>
      </c>
      <c r="U350">
        <f t="shared" si="20"/>
        <v>0</v>
      </c>
      <c r="V350">
        <f>SUMIFS(Tabel132[Cluster],Tabel132[ID],'Total-corrected counts Z&lt;3'!A350)</f>
        <v>0</v>
      </c>
      <c r="W350" t="str">
        <f t="shared" si="21"/>
        <v/>
      </c>
      <c r="X350" t="str">
        <f t="shared" si="22"/>
        <v/>
      </c>
      <c r="Y350" t="str">
        <f t="shared" si="23"/>
        <v/>
      </c>
    </row>
    <row r="351" spans="1:25" x14ac:dyDescent="0.25">
      <c r="A351">
        <v>358</v>
      </c>
      <c r="B351" t="s">
        <v>151</v>
      </c>
      <c r="C351">
        <v>89300</v>
      </c>
      <c r="D351">
        <v>1117</v>
      </c>
      <c r="E351">
        <f>IFERROR(IF(OR(HLOOKUP($A351,'Z-scores'!$C$2:$SK$20,5,FALSE)&gt;3,HLOOKUP($A351,'Z-scores'!$C$2:$SK$20,5,FALSE)&lt;-3),"",'Total-corrected counts'!E351),"")</f>
        <v>0.66386094590276423</v>
      </c>
      <c r="F351">
        <f>IFERROR(IF(OR(HLOOKUP($A351,'Z-scores'!$C$2:$SK$20,5,FALSE)&gt;3,HLOOKUP($A351,'Z-scores'!$C$2:$SK$20,5,FALSE)&lt;-3),"",'Total-corrected counts'!F351),"")</f>
        <v>0.1652617060768618</v>
      </c>
      <c r="G351">
        <f>IFERROR(IF(OR(HLOOKUP($A351,'Z-scores'!$C$2:$SK$20,5,FALSE)&gt;3,HLOOKUP($A351,'Z-scores'!$C$2:$SK$20,5,FALSE)&lt;-3),"",'Total-corrected counts'!G351),"")</f>
        <v>0.7587136778224024</v>
      </c>
      <c r="H351">
        <f>IFERROR(IF(OR(HLOOKUP($A351,'Z-scores'!$C$2:$SK$20,5,FALSE)&gt;3,HLOOKUP($A351,'Z-scores'!$C$2:$SK$20,5,FALSE)&lt;-3),"",'Total-corrected counts'!H351),"")</f>
        <v>6.0315086009312645E-3</v>
      </c>
      <c r="I351">
        <f>IFERROR(IF(OR(HLOOKUP($A351,'Z-scores'!$C$2:$SK$20,5,FALSE)&gt;3,HLOOKUP($A351,'Z-scores'!$C$2:$SK$20,5,FALSE)&lt;-3),"",'Total-corrected counts'!I351),"")</f>
        <v>0</v>
      </c>
      <c r="J351">
        <f>IFERROR(IF(OR(HLOOKUP($A351,'Z-scores'!$C$2:$SK$20,5,FALSE)&gt;3,HLOOKUP($A351,'Z-scores'!$C$2:$SK$20,5,FALSE)&lt;-3),"",'Total-corrected counts'!J351),"")</f>
        <v>0.2035433301843983</v>
      </c>
      <c r="K351">
        <f>IFERROR(IF(OR(HLOOKUP($A351,'Z-scores'!$C$2:$SK$20,5,FALSE)&gt;3,HLOOKUP($A351,'Z-scores'!$C$2:$SK$20,5,FALSE)&lt;-3),"",'Total-corrected counts'!K351),"")</f>
        <v>7.6239403455990798E-2</v>
      </c>
      <c r="L351">
        <f>IFERROR(IF(OR(HLOOKUP($A351,'Z-scores'!$C$2:$SK$20,5,FALSE)&gt;3,HLOOKUP($A351,'Z-scores'!$C$2:$SK$20,5,FALSE)&lt;-3),"",'Total-corrected counts'!L351),"")</f>
        <v>4.741689832433158</v>
      </c>
      <c r="M351">
        <f>IFERROR(IF(OR(HLOOKUP($A351,'Z-scores'!$C$2:$SK$20,5,FALSE)&gt;3,HLOOKUP($A351,'Z-scores'!$C$2:$SK$20,5,FALSE)&lt;-3),"",'Total-corrected counts'!M351),"")</f>
        <v>9.3772404145422233E-2</v>
      </c>
      <c r="N351">
        <f>IFERROR(IF(OR(HLOOKUP($A351,'Z-scores'!$C$2:$SK$20,5,FALSE)&gt;3,HLOOKUP($A351,'Z-scores'!$C$2:$SK$20,5,FALSE)&lt;-3),"",'Total-corrected counts'!N351),"")</f>
        <v>0.87804296765979606</v>
      </c>
      <c r="O351">
        <f>IFERROR(IF(OR(HLOOKUP($A351,'Z-scores'!$C$2:$SK$20,5,FALSE)&gt;3,HLOOKUP($A351,'Z-scores'!$C$2:$SK$20,5,FALSE)&lt;-3),"",'Total-corrected counts'!O351),"")</f>
        <v>2.0071425981974622</v>
      </c>
      <c r="P351">
        <f>IFERROR(IF(OR(HLOOKUP($A351,'Z-scores'!$C$2:$SK$20,5,FALSE)&gt;3,HLOOKUP($A351,'Z-scores'!$C$2:$SK$20,5,FALSE)&lt;-3),"",'Total-corrected counts'!P351),"")</f>
        <v>0.26375310718577921</v>
      </c>
      <c r="Q351">
        <f>IFERROR(IF(OR(HLOOKUP($A351,'Z-scores'!$C$2:$SK$20,5,FALSE)&gt;3,HLOOKUP($A351,'Z-scores'!$C$2:$SK$20,5,FALSE)&lt;-3),"",'Total-corrected counts'!Q351),"")</f>
        <v>0.50181772291016513</v>
      </c>
      <c r="R351">
        <f>IFERROR(IF(OR(HLOOKUP($A351,'Z-scores'!$C$2:$SK$20,5,FALSE)&gt;3,HLOOKUP($A351,'Z-scores'!$C$2:$SK$20,5,FALSE)&lt;-3),"",'Total-corrected counts'!R351),"")</f>
        <v>2.7680473865062054</v>
      </c>
      <c r="S351">
        <f>IFERROR(IF(OR(HLOOKUP($A351,'Z-scores'!$C$2:$SK$20,5,FALSE)&gt;3,HLOOKUP($A351,'Z-scores'!$C$2:$SK$20,5,FALSE)&lt;-3),"",'Total-corrected counts'!S351),"")</f>
        <v>2.457259815592276</v>
      </c>
      <c r="T351">
        <f>IFERROR(IF(OR(HLOOKUP($A351,'Z-scores'!$C$2:$SK$20,5,FALSE)&gt;3,HLOOKUP($A351,'Z-scores'!$C$2:$SK$20,5,FALSE)&lt;-3),"",'Total-corrected counts'!T351),"")</f>
        <v>0</v>
      </c>
      <c r="U351">
        <f t="shared" si="20"/>
        <v>1</v>
      </c>
      <c r="V351">
        <f>SUMIFS(Tabel132[Cluster],Tabel132[ID],'Total-corrected counts Z&lt;3'!A351)</f>
        <v>95</v>
      </c>
      <c r="W351">
        <f t="shared" si="21"/>
        <v>0.4280165881756508</v>
      </c>
      <c r="X351">
        <f t="shared" si="22"/>
        <v>0.75871557762817265</v>
      </c>
      <c r="Y351">
        <f t="shared" si="23"/>
        <v>1.333003438398648</v>
      </c>
    </row>
    <row r="352" spans="1:25" x14ac:dyDescent="0.25">
      <c r="A352">
        <v>359</v>
      </c>
      <c r="B352" t="s">
        <v>711</v>
      </c>
      <c r="C352">
        <v>53000</v>
      </c>
      <c r="D352">
        <v>351</v>
      </c>
      <c r="E352" t="str">
        <f>IFERROR(IF(OR(HLOOKUP($A352,'Z-scores'!$C$2:$SK$20,5,FALSE)&gt;3,HLOOKUP($A352,'Z-scores'!$C$2:$SK$20,5,FALSE)&lt;-3),"",'Total-corrected counts'!E352),"")</f>
        <v/>
      </c>
      <c r="F352" t="str">
        <f>IFERROR(IF(OR(HLOOKUP($A352,'Z-scores'!$C$2:$SK$20,5,FALSE)&gt;3,HLOOKUP($A352,'Z-scores'!$C$2:$SK$20,5,FALSE)&lt;-3),"",'Total-corrected counts'!F352),"")</f>
        <v/>
      </c>
      <c r="G352" t="str">
        <f>IFERROR(IF(OR(HLOOKUP($A352,'Z-scores'!$C$2:$SK$20,5,FALSE)&gt;3,HLOOKUP($A352,'Z-scores'!$C$2:$SK$20,5,FALSE)&lt;-3),"",'Total-corrected counts'!G352),"")</f>
        <v/>
      </c>
      <c r="H352" t="str">
        <f>IFERROR(IF(OR(HLOOKUP($A352,'Z-scores'!$C$2:$SK$20,5,FALSE)&gt;3,HLOOKUP($A352,'Z-scores'!$C$2:$SK$20,5,FALSE)&lt;-3),"",'Total-corrected counts'!H352),"")</f>
        <v/>
      </c>
      <c r="I352" t="str">
        <f>IFERROR(IF(OR(HLOOKUP($A352,'Z-scores'!$C$2:$SK$20,5,FALSE)&gt;3,HLOOKUP($A352,'Z-scores'!$C$2:$SK$20,5,FALSE)&lt;-3),"",'Total-corrected counts'!I352),"")</f>
        <v/>
      </c>
      <c r="J352" t="str">
        <f>IFERROR(IF(OR(HLOOKUP($A352,'Z-scores'!$C$2:$SK$20,5,FALSE)&gt;3,HLOOKUP($A352,'Z-scores'!$C$2:$SK$20,5,FALSE)&lt;-3),"",'Total-corrected counts'!J352),"")</f>
        <v/>
      </c>
      <c r="K352" t="str">
        <f>IFERROR(IF(OR(HLOOKUP($A352,'Z-scores'!$C$2:$SK$20,5,FALSE)&gt;3,HLOOKUP($A352,'Z-scores'!$C$2:$SK$20,5,FALSE)&lt;-3),"",'Total-corrected counts'!K352),"")</f>
        <v/>
      </c>
      <c r="L352" t="str">
        <f>IFERROR(IF(OR(HLOOKUP($A352,'Z-scores'!$C$2:$SK$20,5,FALSE)&gt;3,HLOOKUP($A352,'Z-scores'!$C$2:$SK$20,5,FALSE)&lt;-3),"",'Total-corrected counts'!L352),"")</f>
        <v/>
      </c>
      <c r="M352" t="str">
        <f>IFERROR(IF(OR(HLOOKUP($A352,'Z-scores'!$C$2:$SK$20,5,FALSE)&gt;3,HLOOKUP($A352,'Z-scores'!$C$2:$SK$20,5,FALSE)&lt;-3),"",'Total-corrected counts'!M352),"")</f>
        <v/>
      </c>
      <c r="N352" t="str">
        <f>IFERROR(IF(OR(HLOOKUP($A352,'Z-scores'!$C$2:$SK$20,5,FALSE)&gt;3,HLOOKUP($A352,'Z-scores'!$C$2:$SK$20,5,FALSE)&lt;-3),"",'Total-corrected counts'!N352),"")</f>
        <v/>
      </c>
      <c r="O352" t="str">
        <f>IFERROR(IF(OR(HLOOKUP($A352,'Z-scores'!$C$2:$SK$20,5,FALSE)&gt;3,HLOOKUP($A352,'Z-scores'!$C$2:$SK$20,5,FALSE)&lt;-3),"",'Total-corrected counts'!O352),"")</f>
        <v/>
      </c>
      <c r="P352" t="str">
        <f>IFERROR(IF(OR(HLOOKUP($A352,'Z-scores'!$C$2:$SK$20,5,FALSE)&gt;3,HLOOKUP($A352,'Z-scores'!$C$2:$SK$20,5,FALSE)&lt;-3),"",'Total-corrected counts'!P352),"")</f>
        <v/>
      </c>
      <c r="Q352" t="str">
        <f>IFERROR(IF(OR(HLOOKUP($A352,'Z-scores'!$C$2:$SK$20,5,FALSE)&gt;3,HLOOKUP($A352,'Z-scores'!$C$2:$SK$20,5,FALSE)&lt;-3),"",'Total-corrected counts'!Q352),"")</f>
        <v/>
      </c>
      <c r="R352" t="str">
        <f>IFERROR(IF(OR(HLOOKUP($A352,'Z-scores'!$C$2:$SK$20,5,FALSE)&gt;3,HLOOKUP($A352,'Z-scores'!$C$2:$SK$20,5,FALSE)&lt;-3),"",'Total-corrected counts'!R352),"")</f>
        <v/>
      </c>
      <c r="S352" t="str">
        <f>IFERROR(IF(OR(HLOOKUP($A352,'Z-scores'!$C$2:$SK$20,5,FALSE)&gt;3,HLOOKUP($A352,'Z-scores'!$C$2:$SK$20,5,FALSE)&lt;-3),"",'Total-corrected counts'!S352),"")</f>
        <v/>
      </c>
      <c r="T352" t="str">
        <f>IFERROR(IF(OR(HLOOKUP($A352,'Z-scores'!$C$2:$SK$20,5,FALSE)&gt;3,HLOOKUP($A352,'Z-scores'!$C$2:$SK$20,5,FALSE)&lt;-3),"",'Total-corrected counts'!T352),"")</f>
        <v/>
      </c>
      <c r="U352">
        <f t="shared" si="20"/>
        <v>0</v>
      </c>
      <c r="V352">
        <f>SUMIFS(Tabel132[Cluster],Tabel132[ID],'Total-corrected counts Z&lt;3'!A352)</f>
        <v>75</v>
      </c>
      <c r="W352" t="str">
        <f t="shared" si="21"/>
        <v/>
      </c>
      <c r="X352" t="str">
        <f t="shared" si="22"/>
        <v/>
      </c>
      <c r="Y352" t="str">
        <f t="shared" si="23"/>
        <v/>
      </c>
    </row>
    <row r="353" spans="1:25" x14ac:dyDescent="0.25">
      <c r="A353">
        <v>360</v>
      </c>
      <c r="B353" t="s">
        <v>712</v>
      </c>
      <c r="C353">
        <v>33300</v>
      </c>
      <c r="D353">
        <v>814</v>
      </c>
      <c r="E353" t="str">
        <f>IFERROR(IF(OR(HLOOKUP($A353,'Z-scores'!$C$2:$SK$20,5,FALSE)&gt;3,HLOOKUP($A353,'Z-scores'!$C$2:$SK$20,5,FALSE)&lt;-3),"",'Total-corrected counts'!E353),"")</f>
        <v/>
      </c>
      <c r="F353" t="str">
        <f>IFERROR(IF(OR(HLOOKUP($A353,'Z-scores'!$C$2:$SK$20,5,FALSE)&gt;3,HLOOKUP($A353,'Z-scores'!$C$2:$SK$20,5,FALSE)&lt;-3),"",'Total-corrected counts'!F353),"")</f>
        <v/>
      </c>
      <c r="G353" t="str">
        <f>IFERROR(IF(OR(HLOOKUP($A353,'Z-scores'!$C$2:$SK$20,5,FALSE)&gt;3,HLOOKUP($A353,'Z-scores'!$C$2:$SK$20,5,FALSE)&lt;-3),"",'Total-corrected counts'!G353),"")</f>
        <v/>
      </c>
      <c r="H353" t="str">
        <f>IFERROR(IF(OR(HLOOKUP($A353,'Z-scores'!$C$2:$SK$20,5,FALSE)&gt;3,HLOOKUP($A353,'Z-scores'!$C$2:$SK$20,5,FALSE)&lt;-3),"",'Total-corrected counts'!H353),"")</f>
        <v/>
      </c>
      <c r="I353" t="str">
        <f>IFERROR(IF(OR(HLOOKUP($A353,'Z-scores'!$C$2:$SK$20,5,FALSE)&gt;3,HLOOKUP($A353,'Z-scores'!$C$2:$SK$20,5,FALSE)&lt;-3),"",'Total-corrected counts'!I353),"")</f>
        <v/>
      </c>
      <c r="J353" t="str">
        <f>IFERROR(IF(OR(HLOOKUP($A353,'Z-scores'!$C$2:$SK$20,5,FALSE)&gt;3,HLOOKUP($A353,'Z-scores'!$C$2:$SK$20,5,FALSE)&lt;-3),"",'Total-corrected counts'!J353),"")</f>
        <v/>
      </c>
      <c r="K353" t="str">
        <f>IFERROR(IF(OR(HLOOKUP($A353,'Z-scores'!$C$2:$SK$20,5,FALSE)&gt;3,HLOOKUP($A353,'Z-scores'!$C$2:$SK$20,5,FALSE)&lt;-3),"",'Total-corrected counts'!K353),"")</f>
        <v/>
      </c>
      <c r="L353" t="str">
        <f>IFERROR(IF(OR(HLOOKUP($A353,'Z-scores'!$C$2:$SK$20,5,FALSE)&gt;3,HLOOKUP($A353,'Z-scores'!$C$2:$SK$20,5,FALSE)&lt;-3),"",'Total-corrected counts'!L353),"")</f>
        <v/>
      </c>
      <c r="M353" t="str">
        <f>IFERROR(IF(OR(HLOOKUP($A353,'Z-scores'!$C$2:$SK$20,5,FALSE)&gt;3,HLOOKUP($A353,'Z-scores'!$C$2:$SK$20,5,FALSE)&lt;-3),"",'Total-corrected counts'!M353),"")</f>
        <v/>
      </c>
      <c r="N353" t="str">
        <f>IFERROR(IF(OR(HLOOKUP($A353,'Z-scores'!$C$2:$SK$20,5,FALSE)&gt;3,HLOOKUP($A353,'Z-scores'!$C$2:$SK$20,5,FALSE)&lt;-3),"",'Total-corrected counts'!N353),"")</f>
        <v/>
      </c>
      <c r="O353" t="str">
        <f>IFERROR(IF(OR(HLOOKUP($A353,'Z-scores'!$C$2:$SK$20,5,FALSE)&gt;3,HLOOKUP($A353,'Z-scores'!$C$2:$SK$20,5,FALSE)&lt;-3),"",'Total-corrected counts'!O353),"")</f>
        <v/>
      </c>
      <c r="P353" t="str">
        <f>IFERROR(IF(OR(HLOOKUP($A353,'Z-scores'!$C$2:$SK$20,5,FALSE)&gt;3,HLOOKUP($A353,'Z-scores'!$C$2:$SK$20,5,FALSE)&lt;-3),"",'Total-corrected counts'!P353),"")</f>
        <v/>
      </c>
      <c r="Q353" t="str">
        <f>IFERROR(IF(OR(HLOOKUP($A353,'Z-scores'!$C$2:$SK$20,5,FALSE)&gt;3,HLOOKUP($A353,'Z-scores'!$C$2:$SK$20,5,FALSE)&lt;-3),"",'Total-corrected counts'!Q353),"")</f>
        <v/>
      </c>
      <c r="R353" t="str">
        <f>IFERROR(IF(OR(HLOOKUP($A353,'Z-scores'!$C$2:$SK$20,5,FALSE)&gt;3,HLOOKUP($A353,'Z-scores'!$C$2:$SK$20,5,FALSE)&lt;-3),"",'Total-corrected counts'!R353),"")</f>
        <v/>
      </c>
      <c r="S353" t="str">
        <f>IFERROR(IF(OR(HLOOKUP($A353,'Z-scores'!$C$2:$SK$20,5,FALSE)&gt;3,HLOOKUP($A353,'Z-scores'!$C$2:$SK$20,5,FALSE)&lt;-3),"",'Total-corrected counts'!S353),"")</f>
        <v/>
      </c>
      <c r="T353" t="str">
        <f>IFERROR(IF(OR(HLOOKUP($A353,'Z-scores'!$C$2:$SK$20,5,FALSE)&gt;3,HLOOKUP($A353,'Z-scores'!$C$2:$SK$20,5,FALSE)&lt;-3),"",'Total-corrected counts'!T353),"")</f>
        <v/>
      </c>
      <c r="U353">
        <f t="shared" si="20"/>
        <v>0</v>
      </c>
      <c r="V353">
        <f>SUMIFS(Tabel132[Cluster],Tabel132[ID],'Total-corrected counts Z&lt;3'!A353)</f>
        <v>42</v>
      </c>
      <c r="W353" t="str">
        <f t="shared" si="21"/>
        <v/>
      </c>
      <c r="X353" t="str">
        <f t="shared" si="22"/>
        <v/>
      </c>
      <c r="Y353" t="str">
        <f t="shared" si="23"/>
        <v/>
      </c>
    </row>
    <row r="354" spans="1:25" x14ac:dyDescent="0.25">
      <c r="A354">
        <v>361</v>
      </c>
      <c r="B354" t="s">
        <v>713</v>
      </c>
      <c r="C354">
        <v>7000</v>
      </c>
      <c r="D354">
        <v>322</v>
      </c>
      <c r="E354" t="str">
        <f>IFERROR(IF(OR(HLOOKUP($A354,'Z-scores'!$C$2:$SK$20,5,FALSE)&gt;3,HLOOKUP($A354,'Z-scores'!$C$2:$SK$20,5,FALSE)&lt;-3),"",'Total-corrected counts'!E354),"")</f>
        <v/>
      </c>
      <c r="F354" t="str">
        <f>IFERROR(IF(OR(HLOOKUP($A354,'Z-scores'!$C$2:$SK$20,5,FALSE)&gt;3,HLOOKUP($A354,'Z-scores'!$C$2:$SK$20,5,FALSE)&lt;-3),"",'Total-corrected counts'!F354),"")</f>
        <v/>
      </c>
      <c r="G354" t="str">
        <f>IFERROR(IF(OR(HLOOKUP($A354,'Z-scores'!$C$2:$SK$20,5,FALSE)&gt;3,HLOOKUP($A354,'Z-scores'!$C$2:$SK$20,5,FALSE)&lt;-3),"",'Total-corrected counts'!G354),"")</f>
        <v/>
      </c>
      <c r="H354" t="str">
        <f>IFERROR(IF(OR(HLOOKUP($A354,'Z-scores'!$C$2:$SK$20,5,FALSE)&gt;3,HLOOKUP($A354,'Z-scores'!$C$2:$SK$20,5,FALSE)&lt;-3),"",'Total-corrected counts'!H354),"")</f>
        <v/>
      </c>
      <c r="I354" t="str">
        <f>IFERROR(IF(OR(HLOOKUP($A354,'Z-scores'!$C$2:$SK$20,5,FALSE)&gt;3,HLOOKUP($A354,'Z-scores'!$C$2:$SK$20,5,FALSE)&lt;-3),"",'Total-corrected counts'!I354),"")</f>
        <v/>
      </c>
      <c r="J354" t="str">
        <f>IFERROR(IF(OR(HLOOKUP($A354,'Z-scores'!$C$2:$SK$20,5,FALSE)&gt;3,HLOOKUP($A354,'Z-scores'!$C$2:$SK$20,5,FALSE)&lt;-3),"",'Total-corrected counts'!J354),"")</f>
        <v/>
      </c>
      <c r="K354" t="str">
        <f>IFERROR(IF(OR(HLOOKUP($A354,'Z-scores'!$C$2:$SK$20,5,FALSE)&gt;3,HLOOKUP($A354,'Z-scores'!$C$2:$SK$20,5,FALSE)&lt;-3),"",'Total-corrected counts'!K354),"")</f>
        <v/>
      </c>
      <c r="L354" t="str">
        <f>IFERROR(IF(OR(HLOOKUP($A354,'Z-scores'!$C$2:$SK$20,5,FALSE)&gt;3,HLOOKUP($A354,'Z-scores'!$C$2:$SK$20,5,FALSE)&lt;-3),"",'Total-corrected counts'!L354),"")</f>
        <v/>
      </c>
      <c r="M354" t="str">
        <f>IFERROR(IF(OR(HLOOKUP($A354,'Z-scores'!$C$2:$SK$20,5,FALSE)&gt;3,HLOOKUP($A354,'Z-scores'!$C$2:$SK$20,5,FALSE)&lt;-3),"",'Total-corrected counts'!M354),"")</f>
        <v/>
      </c>
      <c r="N354" t="str">
        <f>IFERROR(IF(OR(HLOOKUP($A354,'Z-scores'!$C$2:$SK$20,5,FALSE)&gt;3,HLOOKUP($A354,'Z-scores'!$C$2:$SK$20,5,FALSE)&lt;-3),"",'Total-corrected counts'!N354),"")</f>
        <v/>
      </c>
      <c r="O354" t="str">
        <f>IFERROR(IF(OR(HLOOKUP($A354,'Z-scores'!$C$2:$SK$20,5,FALSE)&gt;3,HLOOKUP($A354,'Z-scores'!$C$2:$SK$20,5,FALSE)&lt;-3),"",'Total-corrected counts'!O354),"")</f>
        <v/>
      </c>
      <c r="P354" t="str">
        <f>IFERROR(IF(OR(HLOOKUP($A354,'Z-scores'!$C$2:$SK$20,5,FALSE)&gt;3,HLOOKUP($A354,'Z-scores'!$C$2:$SK$20,5,FALSE)&lt;-3),"",'Total-corrected counts'!P354),"")</f>
        <v/>
      </c>
      <c r="Q354" t="str">
        <f>IFERROR(IF(OR(HLOOKUP($A354,'Z-scores'!$C$2:$SK$20,5,FALSE)&gt;3,HLOOKUP($A354,'Z-scores'!$C$2:$SK$20,5,FALSE)&lt;-3),"",'Total-corrected counts'!Q354),"")</f>
        <v/>
      </c>
      <c r="R354" t="str">
        <f>IFERROR(IF(OR(HLOOKUP($A354,'Z-scores'!$C$2:$SK$20,5,FALSE)&gt;3,HLOOKUP($A354,'Z-scores'!$C$2:$SK$20,5,FALSE)&lt;-3),"",'Total-corrected counts'!R354),"")</f>
        <v/>
      </c>
      <c r="S354" t="str">
        <f>IFERROR(IF(OR(HLOOKUP($A354,'Z-scores'!$C$2:$SK$20,5,FALSE)&gt;3,HLOOKUP($A354,'Z-scores'!$C$2:$SK$20,5,FALSE)&lt;-3),"",'Total-corrected counts'!S354),"")</f>
        <v/>
      </c>
      <c r="T354" t="str">
        <f>IFERROR(IF(OR(HLOOKUP($A354,'Z-scores'!$C$2:$SK$20,5,FALSE)&gt;3,HLOOKUP($A354,'Z-scores'!$C$2:$SK$20,5,FALSE)&lt;-3),"",'Total-corrected counts'!T354),"")</f>
        <v/>
      </c>
      <c r="U354">
        <f t="shared" si="20"/>
        <v>0</v>
      </c>
      <c r="V354">
        <f>SUMIFS(Tabel132[Cluster],Tabel132[ID],'Total-corrected counts Z&lt;3'!A354)</f>
        <v>10</v>
      </c>
      <c r="W354" t="str">
        <f t="shared" si="21"/>
        <v/>
      </c>
      <c r="X354" t="str">
        <f t="shared" si="22"/>
        <v/>
      </c>
      <c r="Y354" t="str">
        <f t="shared" si="23"/>
        <v/>
      </c>
    </row>
    <row r="355" spans="1:25" x14ac:dyDescent="0.25">
      <c r="A355">
        <v>362</v>
      </c>
      <c r="B355" t="s">
        <v>152</v>
      </c>
      <c r="C355">
        <v>67300</v>
      </c>
      <c r="D355">
        <v>444</v>
      </c>
      <c r="E355">
        <f>IFERROR(IF(OR(HLOOKUP($A355,'Z-scores'!$C$2:$SK$20,5,FALSE)&gt;3,HLOOKUP($A355,'Z-scores'!$C$2:$SK$20,5,FALSE)&lt;-3),"",'Total-corrected counts'!E355),"")</f>
        <v>27.267840643647869</v>
      </c>
      <c r="F355">
        <f>IFERROR(IF(OR(HLOOKUP($A355,'Z-scores'!$C$2:$SK$20,5,FALSE)&gt;3,HLOOKUP($A355,'Z-scores'!$C$2:$SK$20,5,FALSE)&lt;-3),"",'Total-corrected counts'!F355),"")</f>
        <v>18.570694000008501</v>
      </c>
      <c r="G355">
        <f>IFERROR(IF(OR(HLOOKUP($A355,'Z-scores'!$C$2:$SK$20,5,FALSE)&gt;3,HLOOKUP($A355,'Z-scores'!$C$2:$SK$20,5,FALSE)&lt;-3),"",'Total-corrected counts'!G355),"")</f>
        <v>36.929024566950531</v>
      </c>
      <c r="H355">
        <f>IFERROR(IF(OR(HLOOKUP($A355,'Z-scores'!$C$2:$SK$20,5,FALSE)&gt;3,HLOOKUP($A355,'Z-scores'!$C$2:$SK$20,5,FALSE)&lt;-3),"",'Total-corrected counts'!H355),"")</f>
        <v>24.029530266110161</v>
      </c>
      <c r="I355">
        <f>IFERROR(IF(OR(HLOOKUP($A355,'Z-scores'!$C$2:$SK$20,5,FALSE)&gt;3,HLOOKUP($A355,'Z-scores'!$C$2:$SK$20,5,FALSE)&lt;-3),"",'Total-corrected counts'!I355),"")</f>
        <v>17.748705565631663</v>
      </c>
      <c r="J355">
        <f>IFERROR(IF(OR(HLOOKUP($A355,'Z-scores'!$C$2:$SK$20,5,FALSE)&gt;3,HLOOKUP($A355,'Z-scores'!$C$2:$SK$20,5,FALSE)&lt;-3),"",'Total-corrected counts'!J355),"")</f>
        <v>3.8553501364338971</v>
      </c>
      <c r="K355">
        <f>IFERROR(IF(OR(HLOOKUP($A355,'Z-scores'!$C$2:$SK$20,5,FALSE)&gt;3,HLOOKUP($A355,'Z-scores'!$C$2:$SK$20,5,FALSE)&lt;-3),"",'Total-corrected counts'!K355),"")</f>
        <v>16.983793262196105</v>
      </c>
      <c r="L355">
        <f>IFERROR(IF(OR(HLOOKUP($A355,'Z-scores'!$C$2:$SK$20,5,FALSE)&gt;3,HLOOKUP($A355,'Z-scores'!$C$2:$SK$20,5,FALSE)&lt;-3),"",'Total-corrected counts'!L355),"")</f>
        <v>25.648539708769345</v>
      </c>
      <c r="M355">
        <f>IFERROR(IF(OR(HLOOKUP($A355,'Z-scores'!$C$2:$SK$20,5,FALSE)&gt;3,HLOOKUP($A355,'Z-scores'!$C$2:$SK$20,5,FALSE)&lt;-3),"",'Total-corrected counts'!M355),"")</f>
        <v>7.0414550749198881</v>
      </c>
      <c r="N355">
        <f>IFERROR(IF(OR(HLOOKUP($A355,'Z-scores'!$C$2:$SK$20,5,FALSE)&gt;3,HLOOKUP($A355,'Z-scores'!$C$2:$SK$20,5,FALSE)&lt;-3),"",'Total-corrected counts'!N355),"")</f>
        <v>22.750720465613639</v>
      </c>
      <c r="O355">
        <f>IFERROR(IF(OR(HLOOKUP($A355,'Z-scores'!$C$2:$SK$20,5,FALSE)&gt;3,HLOOKUP($A355,'Z-scores'!$C$2:$SK$20,5,FALSE)&lt;-3),"",'Total-corrected counts'!O355),"")</f>
        <v>14.390416645666829</v>
      </c>
      <c r="P355">
        <f>IFERROR(IF(OR(HLOOKUP($A355,'Z-scores'!$C$2:$SK$20,5,FALSE)&gt;3,HLOOKUP($A355,'Z-scores'!$C$2:$SK$20,5,FALSE)&lt;-3),"",'Total-corrected counts'!P355),"")</f>
        <v>26.385263666018894</v>
      </c>
      <c r="Q355">
        <f>IFERROR(IF(OR(HLOOKUP($A355,'Z-scores'!$C$2:$SK$20,5,FALSE)&gt;3,HLOOKUP($A355,'Z-scores'!$C$2:$SK$20,5,FALSE)&lt;-3),"",'Total-corrected counts'!Q355),"")</f>
        <v>29.552592236333293</v>
      </c>
      <c r="R355">
        <f>IFERROR(IF(OR(HLOOKUP($A355,'Z-scores'!$C$2:$SK$20,5,FALSE)&gt;3,HLOOKUP($A355,'Z-scores'!$C$2:$SK$20,5,FALSE)&lt;-3),"",'Total-corrected counts'!R355),"")</f>
        <v>24.429687231187422</v>
      </c>
      <c r="S355">
        <f>IFERROR(IF(OR(HLOOKUP($A355,'Z-scores'!$C$2:$SK$20,5,FALSE)&gt;3,HLOOKUP($A355,'Z-scores'!$C$2:$SK$20,5,FALSE)&lt;-3),"",'Total-corrected counts'!S355),"")</f>
        <v>22.262547453706979</v>
      </c>
      <c r="T355">
        <f>IFERROR(IF(OR(HLOOKUP($A355,'Z-scores'!$C$2:$SK$20,5,FALSE)&gt;3,HLOOKUP($A355,'Z-scores'!$C$2:$SK$20,5,FALSE)&lt;-3),"",'Total-corrected counts'!T355),"")</f>
        <v>4.9693070205796204</v>
      </c>
      <c r="U355">
        <f t="shared" si="20"/>
        <v>1</v>
      </c>
      <c r="V355">
        <f>SUMIFS(Tabel132[Cluster],Tabel132[ID],'Total-corrected counts Z&lt;3'!A355)</f>
        <v>80</v>
      </c>
      <c r="W355">
        <f t="shared" si="21"/>
        <v>0.96006454767511185</v>
      </c>
      <c r="X355">
        <f t="shared" si="22"/>
        <v>20.082565369028163</v>
      </c>
      <c r="Y355">
        <f t="shared" si="23"/>
        <v>20.331635708915506</v>
      </c>
    </row>
    <row r="356" spans="1:25" x14ac:dyDescent="0.25">
      <c r="A356">
        <v>363</v>
      </c>
      <c r="B356" t="s">
        <v>153</v>
      </c>
      <c r="C356">
        <v>20500</v>
      </c>
      <c r="D356">
        <v>972</v>
      </c>
      <c r="E356">
        <f>IFERROR(IF(OR(HLOOKUP($A356,'Z-scores'!$C$2:$SK$20,5,FALSE)&gt;3,HLOOKUP($A356,'Z-scores'!$C$2:$SK$20,5,FALSE)&lt;-3),"",'Total-corrected counts'!E356),"")</f>
        <v>7.4312792451801961</v>
      </c>
      <c r="F356">
        <f>IFERROR(IF(OR(HLOOKUP($A356,'Z-scores'!$C$2:$SK$20,5,FALSE)&gt;3,HLOOKUP($A356,'Z-scores'!$C$2:$SK$20,5,FALSE)&lt;-3),"",'Total-corrected counts'!F356),"")</f>
        <v>3.7349145573370763</v>
      </c>
      <c r="G356">
        <f>IFERROR(IF(OR(HLOOKUP($A356,'Z-scores'!$C$2:$SK$20,5,FALSE)&gt;3,HLOOKUP($A356,'Z-scores'!$C$2:$SK$20,5,FALSE)&lt;-3),"",'Total-corrected counts'!G356),"")</f>
        <v>2.8860873234812954</v>
      </c>
      <c r="H356">
        <f>IFERROR(IF(OR(HLOOKUP($A356,'Z-scores'!$C$2:$SK$20,5,FALSE)&gt;3,HLOOKUP($A356,'Z-scores'!$C$2:$SK$20,5,FALSE)&lt;-3),"",'Total-corrected counts'!H356),"")</f>
        <v>3.3535187821177832</v>
      </c>
      <c r="I356">
        <f>IFERROR(IF(OR(HLOOKUP($A356,'Z-scores'!$C$2:$SK$20,5,FALSE)&gt;3,HLOOKUP($A356,'Z-scores'!$C$2:$SK$20,5,FALSE)&lt;-3),"",'Total-corrected counts'!I356),"")</f>
        <v>5.7624205767935397</v>
      </c>
      <c r="J356">
        <f>IFERROR(IF(OR(HLOOKUP($A356,'Z-scores'!$C$2:$SK$20,5,FALSE)&gt;3,HLOOKUP($A356,'Z-scores'!$C$2:$SK$20,5,FALSE)&lt;-3),"",'Total-corrected counts'!J356),"")</f>
        <v>20.515970368880378</v>
      </c>
      <c r="K356">
        <f>IFERROR(IF(OR(HLOOKUP($A356,'Z-scores'!$C$2:$SK$20,5,FALSE)&gt;3,HLOOKUP($A356,'Z-scores'!$C$2:$SK$20,5,FALSE)&lt;-3),"",'Total-corrected counts'!K356),"")</f>
        <v>58.786444634065525</v>
      </c>
      <c r="L356">
        <f>IFERROR(IF(OR(HLOOKUP($A356,'Z-scores'!$C$2:$SK$20,5,FALSE)&gt;3,HLOOKUP($A356,'Z-scores'!$C$2:$SK$20,5,FALSE)&lt;-3),"",'Total-corrected counts'!L356),"")</f>
        <v>5.7592198393930643</v>
      </c>
      <c r="M356">
        <f>IFERROR(IF(OR(HLOOKUP($A356,'Z-scores'!$C$2:$SK$20,5,FALSE)&gt;3,HLOOKUP($A356,'Z-scores'!$C$2:$SK$20,5,FALSE)&lt;-3),"",'Total-corrected counts'!M356),"")</f>
        <v>18.200371168225136</v>
      </c>
      <c r="N356">
        <f>IFERROR(IF(OR(HLOOKUP($A356,'Z-scores'!$C$2:$SK$20,5,FALSE)&gt;3,HLOOKUP($A356,'Z-scores'!$C$2:$SK$20,5,FALSE)&lt;-3),"",'Total-corrected counts'!N356),"")</f>
        <v>3.9825520318855032</v>
      </c>
      <c r="O356">
        <f>IFERROR(IF(OR(HLOOKUP($A356,'Z-scores'!$C$2:$SK$20,5,FALSE)&gt;3,HLOOKUP($A356,'Z-scores'!$C$2:$SK$20,5,FALSE)&lt;-3),"",'Total-corrected counts'!O356),"")</f>
        <v>4.0629164047212942</v>
      </c>
      <c r="P356">
        <f>IFERROR(IF(OR(HLOOKUP($A356,'Z-scores'!$C$2:$SK$20,5,FALSE)&gt;3,HLOOKUP($A356,'Z-scores'!$C$2:$SK$20,5,FALSE)&lt;-3),"",'Total-corrected counts'!P356),"")</f>
        <v>4.702767665859648</v>
      </c>
      <c r="Q356">
        <f>IFERROR(IF(OR(HLOOKUP($A356,'Z-scores'!$C$2:$SK$20,5,FALSE)&gt;3,HLOOKUP($A356,'Z-scores'!$C$2:$SK$20,5,FALSE)&lt;-3),"",'Total-corrected counts'!Q356),"")</f>
        <v>11.536839134627758</v>
      </c>
      <c r="R356">
        <f>IFERROR(IF(OR(HLOOKUP($A356,'Z-scores'!$C$2:$SK$20,5,FALSE)&gt;3,HLOOKUP($A356,'Z-scores'!$C$2:$SK$20,5,FALSE)&lt;-3),"",'Total-corrected counts'!R356),"")</f>
        <v>3.93381131366188</v>
      </c>
      <c r="S356">
        <f>IFERROR(IF(OR(HLOOKUP($A356,'Z-scores'!$C$2:$SK$20,5,FALSE)&gt;3,HLOOKUP($A356,'Z-scores'!$C$2:$SK$20,5,FALSE)&lt;-3),"",'Total-corrected counts'!S356),"")</f>
        <v>2.7799874872253629</v>
      </c>
      <c r="T356">
        <f>IFERROR(IF(OR(HLOOKUP($A356,'Z-scores'!$C$2:$SK$20,5,FALSE)&gt;3,HLOOKUP($A356,'Z-scores'!$C$2:$SK$20,5,FALSE)&lt;-3),"",'Total-corrected counts'!T356),"")</f>
        <v>6.3208493146383642</v>
      </c>
      <c r="U356">
        <f t="shared" si="20"/>
        <v>1</v>
      </c>
      <c r="V356">
        <f>SUMIFS(Tabel132[Cluster],Tabel132[ID],'Total-corrected counts Z&lt;3'!A356)</f>
        <v>25</v>
      </c>
      <c r="W356">
        <f t="shared" si="21"/>
        <v>0.31668866528800588</v>
      </c>
      <c r="X356">
        <f t="shared" si="22"/>
        <v>13.041277852735949</v>
      </c>
      <c r="Y356">
        <f t="shared" si="23"/>
        <v>5.5561952201223841</v>
      </c>
    </row>
    <row r="357" spans="1:25" x14ac:dyDescent="0.25">
      <c r="A357">
        <v>364</v>
      </c>
      <c r="B357" t="s">
        <v>154</v>
      </c>
      <c r="C357">
        <v>77700</v>
      </c>
      <c r="D357">
        <v>290</v>
      </c>
      <c r="E357">
        <f>IFERROR(IF(OR(HLOOKUP($A357,'Z-scores'!$C$2:$SK$20,5,FALSE)&gt;3,HLOOKUP($A357,'Z-scores'!$C$2:$SK$20,5,FALSE)&lt;-3),"",'Total-corrected counts'!E357),"")</f>
        <v>2.7297565760628588</v>
      </c>
      <c r="F357">
        <f>IFERROR(IF(OR(HLOOKUP($A357,'Z-scores'!$C$2:$SK$20,5,FALSE)&gt;3,HLOOKUP($A357,'Z-scores'!$C$2:$SK$20,5,FALSE)&lt;-3),"",'Total-corrected counts'!F357),"")</f>
        <v>3.3288429366910735</v>
      </c>
      <c r="G357">
        <f>IFERROR(IF(OR(HLOOKUP($A357,'Z-scores'!$C$2:$SK$20,5,FALSE)&gt;3,HLOOKUP($A357,'Z-scores'!$C$2:$SK$20,5,FALSE)&lt;-3),"",'Total-corrected counts'!G357),"")</f>
        <v>3.6497599142306423</v>
      </c>
      <c r="H357">
        <f>IFERROR(IF(OR(HLOOKUP($A357,'Z-scores'!$C$2:$SK$20,5,FALSE)&gt;3,HLOOKUP($A357,'Z-scores'!$C$2:$SK$20,5,FALSE)&lt;-3),"",'Total-corrected counts'!H357),"")</f>
        <v>2.3462568457622623</v>
      </c>
      <c r="I357">
        <f>IFERROR(IF(OR(HLOOKUP($A357,'Z-scores'!$C$2:$SK$20,5,FALSE)&gt;3,HLOOKUP($A357,'Z-scores'!$C$2:$SK$20,5,FALSE)&lt;-3),"",'Total-corrected counts'!I357),"")</f>
        <v>2.7517809199726959</v>
      </c>
      <c r="J357">
        <f>IFERROR(IF(OR(HLOOKUP($A357,'Z-scores'!$C$2:$SK$20,5,FALSE)&gt;3,HLOOKUP($A357,'Z-scores'!$C$2:$SK$20,5,FALSE)&lt;-3),"",'Total-corrected counts'!J357),"")</f>
        <v>2.1731243781451934</v>
      </c>
      <c r="K357">
        <f>IFERROR(IF(OR(HLOOKUP($A357,'Z-scores'!$C$2:$SK$20,5,FALSE)&gt;3,HLOOKUP($A357,'Z-scores'!$C$2:$SK$20,5,FALSE)&lt;-3),"",'Total-corrected counts'!K357),"")</f>
        <v>3.7943764643096962</v>
      </c>
      <c r="L357">
        <f>IFERROR(IF(OR(HLOOKUP($A357,'Z-scores'!$C$2:$SK$20,5,FALSE)&gt;3,HLOOKUP($A357,'Z-scores'!$C$2:$SK$20,5,FALSE)&lt;-3),"",'Total-corrected counts'!L357),"")</f>
        <v>3.9887176272828286</v>
      </c>
      <c r="M357">
        <f>IFERROR(IF(OR(HLOOKUP($A357,'Z-scores'!$C$2:$SK$20,5,FALSE)&gt;3,HLOOKUP($A357,'Z-scores'!$C$2:$SK$20,5,FALSE)&lt;-3),"",'Total-corrected counts'!M357),"")</f>
        <v>0.31541626848914756</v>
      </c>
      <c r="N357">
        <f>IFERROR(IF(OR(HLOOKUP($A357,'Z-scores'!$C$2:$SK$20,5,FALSE)&gt;3,HLOOKUP($A357,'Z-scores'!$C$2:$SK$20,5,FALSE)&lt;-3),"",'Total-corrected counts'!N357),"")</f>
        <v>3.6376065803048689</v>
      </c>
      <c r="O357">
        <f>IFERROR(IF(OR(HLOOKUP($A357,'Z-scores'!$C$2:$SK$20,5,FALSE)&gt;3,HLOOKUP($A357,'Z-scores'!$C$2:$SK$20,5,FALSE)&lt;-3),"",'Total-corrected counts'!O357),"")</f>
        <v>1.516409495994999</v>
      </c>
      <c r="P357">
        <f>IFERROR(IF(OR(HLOOKUP($A357,'Z-scores'!$C$2:$SK$20,5,FALSE)&gt;3,HLOOKUP($A357,'Z-scores'!$C$2:$SK$20,5,FALSE)&lt;-3),"",'Total-corrected counts'!P357),"")</f>
        <v>3.0605313380991364</v>
      </c>
      <c r="Q357">
        <f>IFERROR(IF(OR(HLOOKUP($A357,'Z-scores'!$C$2:$SK$20,5,FALSE)&gt;3,HLOOKUP($A357,'Z-scores'!$C$2:$SK$20,5,FALSE)&lt;-3),"",'Total-corrected counts'!Q357),"")</f>
        <v>2.9264419682582901</v>
      </c>
      <c r="R357">
        <f>IFERROR(IF(OR(HLOOKUP($A357,'Z-scores'!$C$2:$SK$20,5,FALSE)&gt;3,HLOOKUP($A357,'Z-scores'!$C$2:$SK$20,5,FALSE)&lt;-3),"",'Total-corrected counts'!R357),"")</f>
        <v>3.9543534092945793</v>
      </c>
      <c r="S357">
        <f>IFERROR(IF(OR(HLOOKUP($A357,'Z-scores'!$C$2:$SK$20,5,FALSE)&gt;3,HLOOKUP($A357,'Z-scores'!$C$2:$SK$20,5,FALSE)&lt;-3),"",'Total-corrected counts'!S357),"")</f>
        <v>3.4141190525394989</v>
      </c>
      <c r="T357">
        <f>IFERROR(IF(OR(HLOOKUP($A357,'Z-scores'!$C$2:$SK$20,5,FALSE)&gt;3,HLOOKUP($A357,'Z-scores'!$C$2:$SK$20,5,FALSE)&lt;-3),"",'Total-corrected counts'!T357),"")</f>
        <v>0.47099201156592552</v>
      </c>
      <c r="U357">
        <f t="shared" si="20"/>
        <v>1</v>
      </c>
      <c r="V357">
        <f>SUMIFS(Tabel132[Cluster],Tabel132[ID],'Total-corrected counts Z&lt;3'!A357)</f>
        <v>85</v>
      </c>
      <c r="W357">
        <f t="shared" si="21"/>
        <v>0.61256155114823319</v>
      </c>
      <c r="X357">
        <f t="shared" si="22"/>
        <v>2.8715638511251269</v>
      </c>
      <c r="Y357">
        <f t="shared" si="23"/>
        <v>2.5571412126254049</v>
      </c>
    </row>
    <row r="358" spans="1:25" x14ac:dyDescent="0.25">
      <c r="A358">
        <v>365</v>
      </c>
      <c r="B358" t="s">
        <v>714</v>
      </c>
      <c r="C358">
        <v>108400</v>
      </c>
      <c r="D358">
        <v>896</v>
      </c>
      <c r="E358" t="str">
        <f>IFERROR(IF(OR(HLOOKUP($A358,'Z-scores'!$C$2:$SK$20,5,FALSE)&gt;3,HLOOKUP($A358,'Z-scores'!$C$2:$SK$20,5,FALSE)&lt;-3),"",'Total-corrected counts'!E358),"")</f>
        <v/>
      </c>
      <c r="F358" t="str">
        <f>IFERROR(IF(OR(HLOOKUP($A358,'Z-scores'!$C$2:$SK$20,5,FALSE)&gt;3,HLOOKUP($A358,'Z-scores'!$C$2:$SK$20,5,FALSE)&lt;-3),"",'Total-corrected counts'!F358),"")</f>
        <v/>
      </c>
      <c r="G358" t="str">
        <f>IFERROR(IF(OR(HLOOKUP($A358,'Z-scores'!$C$2:$SK$20,5,FALSE)&gt;3,HLOOKUP($A358,'Z-scores'!$C$2:$SK$20,5,FALSE)&lt;-3),"",'Total-corrected counts'!G358),"")</f>
        <v/>
      </c>
      <c r="H358" t="str">
        <f>IFERROR(IF(OR(HLOOKUP($A358,'Z-scores'!$C$2:$SK$20,5,FALSE)&gt;3,HLOOKUP($A358,'Z-scores'!$C$2:$SK$20,5,FALSE)&lt;-3),"",'Total-corrected counts'!H358),"")</f>
        <v/>
      </c>
      <c r="I358" t="str">
        <f>IFERROR(IF(OR(HLOOKUP($A358,'Z-scores'!$C$2:$SK$20,5,FALSE)&gt;3,HLOOKUP($A358,'Z-scores'!$C$2:$SK$20,5,FALSE)&lt;-3),"",'Total-corrected counts'!I358),"")</f>
        <v/>
      </c>
      <c r="J358" t="str">
        <f>IFERROR(IF(OR(HLOOKUP($A358,'Z-scores'!$C$2:$SK$20,5,FALSE)&gt;3,HLOOKUP($A358,'Z-scores'!$C$2:$SK$20,5,FALSE)&lt;-3),"",'Total-corrected counts'!J358),"")</f>
        <v/>
      </c>
      <c r="K358" t="str">
        <f>IFERROR(IF(OR(HLOOKUP($A358,'Z-scores'!$C$2:$SK$20,5,FALSE)&gt;3,HLOOKUP($A358,'Z-scores'!$C$2:$SK$20,5,FALSE)&lt;-3),"",'Total-corrected counts'!K358),"")</f>
        <v/>
      </c>
      <c r="L358" t="str">
        <f>IFERROR(IF(OR(HLOOKUP($A358,'Z-scores'!$C$2:$SK$20,5,FALSE)&gt;3,HLOOKUP($A358,'Z-scores'!$C$2:$SK$20,5,FALSE)&lt;-3),"",'Total-corrected counts'!L358),"")</f>
        <v/>
      </c>
      <c r="M358" t="str">
        <f>IFERROR(IF(OR(HLOOKUP($A358,'Z-scores'!$C$2:$SK$20,5,FALSE)&gt;3,HLOOKUP($A358,'Z-scores'!$C$2:$SK$20,5,FALSE)&lt;-3),"",'Total-corrected counts'!M358),"")</f>
        <v/>
      </c>
      <c r="N358" t="str">
        <f>IFERROR(IF(OR(HLOOKUP($A358,'Z-scores'!$C$2:$SK$20,5,FALSE)&gt;3,HLOOKUP($A358,'Z-scores'!$C$2:$SK$20,5,FALSE)&lt;-3),"",'Total-corrected counts'!N358),"")</f>
        <v/>
      </c>
      <c r="O358" t="str">
        <f>IFERROR(IF(OR(HLOOKUP($A358,'Z-scores'!$C$2:$SK$20,5,FALSE)&gt;3,HLOOKUP($A358,'Z-scores'!$C$2:$SK$20,5,FALSE)&lt;-3),"",'Total-corrected counts'!O358),"")</f>
        <v/>
      </c>
      <c r="P358" t="str">
        <f>IFERROR(IF(OR(HLOOKUP($A358,'Z-scores'!$C$2:$SK$20,5,FALSE)&gt;3,HLOOKUP($A358,'Z-scores'!$C$2:$SK$20,5,FALSE)&lt;-3),"",'Total-corrected counts'!P358),"")</f>
        <v/>
      </c>
      <c r="Q358" t="str">
        <f>IFERROR(IF(OR(HLOOKUP($A358,'Z-scores'!$C$2:$SK$20,5,FALSE)&gt;3,HLOOKUP($A358,'Z-scores'!$C$2:$SK$20,5,FALSE)&lt;-3),"",'Total-corrected counts'!Q358),"")</f>
        <v/>
      </c>
      <c r="R358" t="str">
        <f>IFERROR(IF(OR(HLOOKUP($A358,'Z-scores'!$C$2:$SK$20,5,FALSE)&gt;3,HLOOKUP($A358,'Z-scores'!$C$2:$SK$20,5,FALSE)&lt;-3),"",'Total-corrected counts'!R358),"")</f>
        <v/>
      </c>
      <c r="S358" t="str">
        <f>IFERROR(IF(OR(HLOOKUP($A358,'Z-scores'!$C$2:$SK$20,5,FALSE)&gt;3,HLOOKUP($A358,'Z-scores'!$C$2:$SK$20,5,FALSE)&lt;-3),"",'Total-corrected counts'!S358),"")</f>
        <v/>
      </c>
      <c r="T358" t="str">
        <f>IFERROR(IF(OR(HLOOKUP($A358,'Z-scores'!$C$2:$SK$20,5,FALSE)&gt;3,HLOOKUP($A358,'Z-scores'!$C$2:$SK$20,5,FALSE)&lt;-3),"",'Total-corrected counts'!T358),"")</f>
        <v/>
      </c>
      <c r="U358">
        <f t="shared" si="20"/>
        <v>0</v>
      </c>
      <c r="V358">
        <f>SUMIFS(Tabel132[Cluster],Tabel132[ID],'Total-corrected counts Z&lt;3'!A358)</f>
        <v>0</v>
      </c>
      <c r="W358" t="str">
        <f t="shared" si="21"/>
        <v/>
      </c>
      <c r="X358" t="str">
        <f t="shared" si="22"/>
        <v/>
      </c>
      <c r="Y358" t="str">
        <f t="shared" si="23"/>
        <v/>
      </c>
    </row>
    <row r="359" spans="1:25" x14ac:dyDescent="0.25">
      <c r="A359">
        <v>366</v>
      </c>
      <c r="B359" t="s">
        <v>155</v>
      </c>
      <c r="C359">
        <v>67700</v>
      </c>
      <c r="D359">
        <v>444</v>
      </c>
      <c r="E359">
        <f>IFERROR(IF(OR(HLOOKUP($A359,'Z-scores'!$C$2:$SK$20,5,FALSE)&gt;3,HLOOKUP($A359,'Z-scores'!$C$2:$SK$20,5,FALSE)&lt;-3),"",'Total-corrected counts'!E359),"")</f>
        <v>2.709939831409045</v>
      </c>
      <c r="F359">
        <f>IFERROR(IF(OR(HLOOKUP($A359,'Z-scores'!$C$2:$SK$20,5,FALSE)&gt;3,HLOOKUP($A359,'Z-scores'!$C$2:$SK$20,5,FALSE)&lt;-3),"",'Total-corrected counts'!F359),"")</f>
        <v>2.8613883966450926</v>
      </c>
      <c r="G359">
        <f>IFERROR(IF(OR(HLOOKUP($A359,'Z-scores'!$C$2:$SK$20,5,FALSE)&gt;3,HLOOKUP($A359,'Z-scores'!$C$2:$SK$20,5,FALSE)&lt;-3),"",'Total-corrected counts'!G359),"")</f>
        <v>3.3423073127601262</v>
      </c>
      <c r="H359">
        <f>IFERROR(IF(OR(HLOOKUP($A359,'Z-scores'!$C$2:$SK$20,5,FALSE)&gt;3,HLOOKUP($A359,'Z-scores'!$C$2:$SK$20,5,FALSE)&lt;-3),"",'Total-corrected counts'!H359),"")</f>
        <v>3.0640063692730828</v>
      </c>
      <c r="I359">
        <f>IFERROR(IF(OR(HLOOKUP($A359,'Z-scores'!$C$2:$SK$20,5,FALSE)&gt;3,HLOOKUP($A359,'Z-scores'!$C$2:$SK$20,5,FALSE)&lt;-3),"",'Total-corrected counts'!I359),"")</f>
        <v>4.0517019680579569</v>
      </c>
      <c r="J359">
        <f>IFERROR(IF(OR(HLOOKUP($A359,'Z-scores'!$C$2:$SK$20,5,FALSE)&gt;3,HLOOKUP($A359,'Z-scores'!$C$2:$SK$20,5,FALSE)&lt;-3),"",'Total-corrected counts'!J359),"")</f>
        <v>1.795970560450573E-2</v>
      </c>
      <c r="K359">
        <f>IFERROR(IF(OR(HLOOKUP($A359,'Z-scores'!$C$2:$SK$20,5,FALSE)&gt;3,HLOOKUP($A359,'Z-scores'!$C$2:$SK$20,5,FALSE)&lt;-3),"",'Total-corrected counts'!K359),"")</f>
        <v>3.2489715011245313</v>
      </c>
      <c r="L359">
        <f>IFERROR(IF(OR(HLOOKUP($A359,'Z-scores'!$C$2:$SK$20,5,FALSE)&gt;3,HLOOKUP($A359,'Z-scores'!$C$2:$SK$20,5,FALSE)&lt;-3),"",'Total-corrected counts'!L359),"")</f>
        <v>1.9129564130846219</v>
      </c>
      <c r="M359">
        <f>IFERROR(IF(OR(HLOOKUP($A359,'Z-scores'!$C$2:$SK$20,5,FALSE)&gt;3,HLOOKUP($A359,'Z-scores'!$C$2:$SK$20,5,FALSE)&lt;-3),"",'Total-corrected counts'!M359),"")</f>
        <v>0.29836674046270711</v>
      </c>
      <c r="N359">
        <f>IFERROR(IF(OR(HLOOKUP($A359,'Z-scores'!$C$2:$SK$20,5,FALSE)&gt;3,HLOOKUP($A359,'Z-scores'!$C$2:$SK$20,5,FALSE)&lt;-3),"",'Total-corrected counts'!N359),"")</f>
        <v>2.8301206368320213</v>
      </c>
      <c r="O359">
        <f>IFERROR(IF(OR(HLOOKUP($A359,'Z-scores'!$C$2:$SK$20,5,FALSE)&gt;3,HLOOKUP($A359,'Z-scores'!$C$2:$SK$20,5,FALSE)&lt;-3),"",'Total-corrected counts'!O359),"")</f>
        <v>0.58357449991644272</v>
      </c>
      <c r="P359">
        <f>IFERROR(IF(OR(HLOOKUP($A359,'Z-scores'!$C$2:$SK$20,5,FALSE)&gt;3,HLOOKUP($A359,'Z-scores'!$C$2:$SK$20,5,FALSE)&lt;-3),"",'Total-corrected counts'!P359),"")</f>
        <v>4.0558260821964165</v>
      </c>
      <c r="Q359">
        <f>IFERROR(IF(OR(HLOOKUP($A359,'Z-scores'!$C$2:$SK$20,5,FALSE)&gt;3,HLOOKUP($A359,'Z-scores'!$C$2:$SK$20,5,FALSE)&lt;-3),"",'Total-corrected counts'!Q359),"")</f>
        <v>3.7363062141430121</v>
      </c>
      <c r="R359">
        <f>IFERROR(IF(OR(HLOOKUP($A359,'Z-scores'!$C$2:$SK$20,5,FALSE)&gt;3,HLOOKUP($A359,'Z-scores'!$C$2:$SK$20,5,FALSE)&lt;-3),"",'Total-corrected counts'!R359),"")</f>
        <v>4.5757518021837278</v>
      </c>
      <c r="S359">
        <f>IFERROR(IF(OR(HLOOKUP($A359,'Z-scores'!$C$2:$SK$20,5,FALSE)&gt;3,HLOOKUP($A359,'Z-scores'!$C$2:$SK$20,5,FALSE)&lt;-3),"",'Total-corrected counts'!S359),"")</f>
        <v>2.2534318124555894</v>
      </c>
      <c r="T359">
        <f>IFERROR(IF(OR(HLOOKUP($A359,'Z-scores'!$C$2:$SK$20,5,FALSE)&gt;3,HLOOKUP($A359,'Z-scores'!$C$2:$SK$20,5,FALSE)&lt;-3),"",'Total-corrected counts'!T359),"")</f>
        <v>0.3686024438342026</v>
      </c>
      <c r="U359">
        <f t="shared" si="20"/>
        <v>1</v>
      </c>
      <c r="V359">
        <f>SUMIFS(Tabel132[Cluster],Tabel132[ID],'Total-corrected counts Z&lt;3'!A359)</f>
        <v>80</v>
      </c>
      <c r="W359">
        <f t="shared" si="21"/>
        <v>0.83896080251822391</v>
      </c>
      <c r="X359">
        <f t="shared" si="22"/>
        <v>2.4337718875253689</v>
      </c>
      <c r="Y359">
        <f t="shared" si="23"/>
        <v>2.5955821424548984</v>
      </c>
    </row>
    <row r="360" spans="1:25" x14ac:dyDescent="0.25">
      <c r="A360">
        <v>367</v>
      </c>
      <c r="B360" t="s">
        <v>715</v>
      </c>
      <c r="C360">
        <v>54000</v>
      </c>
      <c r="D360">
        <v>351</v>
      </c>
      <c r="E360" t="str">
        <f>IFERROR(IF(OR(HLOOKUP($A360,'Z-scores'!$C$2:$SK$20,5,FALSE)&gt;3,HLOOKUP($A360,'Z-scores'!$C$2:$SK$20,5,FALSE)&lt;-3),"",'Total-corrected counts'!E360),"")</f>
        <v/>
      </c>
      <c r="F360" t="str">
        <f>IFERROR(IF(OR(HLOOKUP($A360,'Z-scores'!$C$2:$SK$20,5,FALSE)&gt;3,HLOOKUP($A360,'Z-scores'!$C$2:$SK$20,5,FALSE)&lt;-3),"",'Total-corrected counts'!F360),"")</f>
        <v/>
      </c>
      <c r="G360" t="str">
        <f>IFERROR(IF(OR(HLOOKUP($A360,'Z-scores'!$C$2:$SK$20,5,FALSE)&gt;3,HLOOKUP($A360,'Z-scores'!$C$2:$SK$20,5,FALSE)&lt;-3),"",'Total-corrected counts'!G360),"")</f>
        <v/>
      </c>
      <c r="H360" t="str">
        <f>IFERROR(IF(OR(HLOOKUP($A360,'Z-scores'!$C$2:$SK$20,5,FALSE)&gt;3,HLOOKUP($A360,'Z-scores'!$C$2:$SK$20,5,FALSE)&lt;-3),"",'Total-corrected counts'!H360),"")</f>
        <v/>
      </c>
      <c r="I360" t="str">
        <f>IFERROR(IF(OR(HLOOKUP($A360,'Z-scores'!$C$2:$SK$20,5,FALSE)&gt;3,HLOOKUP($A360,'Z-scores'!$C$2:$SK$20,5,FALSE)&lt;-3),"",'Total-corrected counts'!I360),"")</f>
        <v/>
      </c>
      <c r="J360" t="str">
        <f>IFERROR(IF(OR(HLOOKUP($A360,'Z-scores'!$C$2:$SK$20,5,FALSE)&gt;3,HLOOKUP($A360,'Z-scores'!$C$2:$SK$20,5,FALSE)&lt;-3),"",'Total-corrected counts'!J360),"")</f>
        <v/>
      </c>
      <c r="K360" t="str">
        <f>IFERROR(IF(OR(HLOOKUP($A360,'Z-scores'!$C$2:$SK$20,5,FALSE)&gt;3,HLOOKUP($A360,'Z-scores'!$C$2:$SK$20,5,FALSE)&lt;-3),"",'Total-corrected counts'!K360),"")</f>
        <v/>
      </c>
      <c r="L360" t="str">
        <f>IFERROR(IF(OR(HLOOKUP($A360,'Z-scores'!$C$2:$SK$20,5,FALSE)&gt;3,HLOOKUP($A360,'Z-scores'!$C$2:$SK$20,5,FALSE)&lt;-3),"",'Total-corrected counts'!L360),"")</f>
        <v/>
      </c>
      <c r="M360" t="str">
        <f>IFERROR(IF(OR(HLOOKUP($A360,'Z-scores'!$C$2:$SK$20,5,FALSE)&gt;3,HLOOKUP($A360,'Z-scores'!$C$2:$SK$20,5,FALSE)&lt;-3),"",'Total-corrected counts'!M360),"")</f>
        <v/>
      </c>
      <c r="N360" t="str">
        <f>IFERROR(IF(OR(HLOOKUP($A360,'Z-scores'!$C$2:$SK$20,5,FALSE)&gt;3,HLOOKUP($A360,'Z-scores'!$C$2:$SK$20,5,FALSE)&lt;-3),"",'Total-corrected counts'!N360),"")</f>
        <v/>
      </c>
      <c r="O360" t="str">
        <f>IFERROR(IF(OR(HLOOKUP($A360,'Z-scores'!$C$2:$SK$20,5,FALSE)&gt;3,HLOOKUP($A360,'Z-scores'!$C$2:$SK$20,5,FALSE)&lt;-3),"",'Total-corrected counts'!O360),"")</f>
        <v/>
      </c>
      <c r="P360" t="str">
        <f>IFERROR(IF(OR(HLOOKUP($A360,'Z-scores'!$C$2:$SK$20,5,FALSE)&gt;3,HLOOKUP($A360,'Z-scores'!$C$2:$SK$20,5,FALSE)&lt;-3),"",'Total-corrected counts'!P360),"")</f>
        <v/>
      </c>
      <c r="Q360" t="str">
        <f>IFERROR(IF(OR(HLOOKUP($A360,'Z-scores'!$C$2:$SK$20,5,FALSE)&gt;3,HLOOKUP($A360,'Z-scores'!$C$2:$SK$20,5,FALSE)&lt;-3),"",'Total-corrected counts'!Q360),"")</f>
        <v/>
      </c>
      <c r="R360" t="str">
        <f>IFERROR(IF(OR(HLOOKUP($A360,'Z-scores'!$C$2:$SK$20,5,FALSE)&gt;3,HLOOKUP($A360,'Z-scores'!$C$2:$SK$20,5,FALSE)&lt;-3),"",'Total-corrected counts'!R360),"")</f>
        <v/>
      </c>
      <c r="S360" t="str">
        <f>IFERROR(IF(OR(HLOOKUP($A360,'Z-scores'!$C$2:$SK$20,5,FALSE)&gt;3,HLOOKUP($A360,'Z-scores'!$C$2:$SK$20,5,FALSE)&lt;-3),"",'Total-corrected counts'!S360),"")</f>
        <v/>
      </c>
      <c r="T360" t="str">
        <f>IFERROR(IF(OR(HLOOKUP($A360,'Z-scores'!$C$2:$SK$20,5,FALSE)&gt;3,HLOOKUP($A360,'Z-scores'!$C$2:$SK$20,5,FALSE)&lt;-3),"",'Total-corrected counts'!T360),"")</f>
        <v/>
      </c>
      <c r="U360">
        <f t="shared" si="20"/>
        <v>0</v>
      </c>
      <c r="V360">
        <f>SUMIFS(Tabel132[Cluster],Tabel132[ID],'Total-corrected counts Z&lt;3'!A360)</f>
        <v>75</v>
      </c>
      <c r="W360" t="str">
        <f t="shared" si="21"/>
        <v/>
      </c>
      <c r="X360" t="str">
        <f t="shared" si="22"/>
        <v/>
      </c>
      <c r="Y360" t="str">
        <f t="shared" si="23"/>
        <v/>
      </c>
    </row>
    <row r="361" spans="1:25" x14ac:dyDescent="0.25">
      <c r="A361">
        <v>368</v>
      </c>
      <c r="B361" t="s">
        <v>156</v>
      </c>
      <c r="C361">
        <v>28900</v>
      </c>
      <c r="D361">
        <v>922</v>
      </c>
      <c r="E361">
        <f>IFERROR(IF(OR(HLOOKUP($A361,'Z-scores'!$C$2:$SK$20,5,FALSE)&gt;3,HLOOKUP($A361,'Z-scores'!$C$2:$SK$20,5,FALSE)&lt;-3),"",'Total-corrected counts'!E361),"")</f>
        <v>0.53505210565297412</v>
      </c>
      <c r="F361">
        <f>IFERROR(IF(OR(HLOOKUP($A361,'Z-scores'!$C$2:$SK$20,5,FALSE)&gt;3,HLOOKUP($A361,'Z-scores'!$C$2:$SK$20,5,FALSE)&lt;-3),"",'Total-corrected counts'!F361),"")</f>
        <v>1.0104572885842407</v>
      </c>
      <c r="G361">
        <f>IFERROR(IF(OR(HLOOKUP($A361,'Z-scores'!$C$2:$SK$20,5,FALSE)&gt;3,HLOOKUP($A361,'Z-scores'!$C$2:$SK$20,5,FALSE)&lt;-3),"",'Total-corrected counts'!G361),"")</f>
        <v>1.2793995351515024</v>
      </c>
      <c r="H361">
        <f>IFERROR(IF(OR(HLOOKUP($A361,'Z-scores'!$C$2:$SK$20,5,FALSE)&gt;3,HLOOKUP($A361,'Z-scores'!$C$2:$SK$20,5,FALSE)&lt;-3),"",'Total-corrected counts'!H361),"")</f>
        <v>1.073608530965765</v>
      </c>
      <c r="I361">
        <f>IFERROR(IF(OR(HLOOKUP($A361,'Z-scores'!$C$2:$SK$20,5,FALSE)&gt;3,HLOOKUP($A361,'Z-scores'!$C$2:$SK$20,5,FALSE)&lt;-3),"",'Total-corrected counts'!I361),"")</f>
        <v>0.37140601373864607</v>
      </c>
      <c r="J361">
        <f>IFERROR(IF(OR(HLOOKUP($A361,'Z-scores'!$C$2:$SK$20,5,FALSE)&gt;3,HLOOKUP($A361,'Z-scores'!$C$2:$SK$20,5,FALSE)&lt;-3),"",'Total-corrected counts'!J361),"")</f>
        <v>2.6879692721410247</v>
      </c>
      <c r="K361">
        <f>IFERROR(IF(OR(HLOOKUP($A361,'Z-scores'!$C$2:$SK$20,5,FALSE)&gt;3,HLOOKUP($A361,'Z-scores'!$C$2:$SK$20,5,FALSE)&lt;-3),"",'Total-corrected counts'!K361),"")</f>
        <v>1.5717046250927336</v>
      </c>
      <c r="L361">
        <f>IFERROR(IF(OR(HLOOKUP($A361,'Z-scores'!$C$2:$SK$20,5,FALSE)&gt;3,HLOOKUP($A361,'Z-scores'!$C$2:$SK$20,5,FALSE)&lt;-3),"",'Total-corrected counts'!L361),"")</f>
        <v>0.25099073505010994</v>
      </c>
      <c r="M361">
        <f>IFERROR(IF(OR(HLOOKUP($A361,'Z-scores'!$C$2:$SK$20,5,FALSE)&gt;3,HLOOKUP($A361,'Z-scores'!$C$2:$SK$20,5,FALSE)&lt;-3),"",'Total-corrected counts'!M361),"")</f>
        <v>0.62230777296507489</v>
      </c>
      <c r="N361">
        <f>IFERROR(IF(OR(HLOOKUP($A361,'Z-scores'!$C$2:$SK$20,5,FALSE)&gt;3,HLOOKUP($A361,'Z-scores'!$C$2:$SK$20,5,FALSE)&lt;-3),"",'Total-corrected counts'!N361),"")</f>
        <v>0.58013553220379377</v>
      </c>
      <c r="O361">
        <f>IFERROR(IF(OR(HLOOKUP($A361,'Z-scores'!$C$2:$SK$20,5,FALSE)&gt;3,HLOOKUP($A361,'Z-scores'!$C$2:$SK$20,5,FALSE)&lt;-3),"",'Total-corrected counts'!O361),"")</f>
        <v>1.1980961324042121</v>
      </c>
      <c r="P361">
        <f>IFERROR(IF(OR(HLOOKUP($A361,'Z-scores'!$C$2:$SK$20,5,FALSE)&gt;3,HLOOKUP($A361,'Z-scores'!$C$2:$SK$20,5,FALSE)&lt;-3),"",'Total-corrected counts'!P361),"")</f>
        <v>0.98534179665630739</v>
      </c>
      <c r="Q361">
        <f>IFERROR(IF(OR(HLOOKUP($A361,'Z-scores'!$C$2:$SK$20,5,FALSE)&gt;3,HLOOKUP($A361,'Z-scores'!$C$2:$SK$20,5,FALSE)&lt;-3),"",'Total-corrected counts'!Q361),"")</f>
        <v>1.5551380917909079</v>
      </c>
      <c r="R361">
        <f>IFERROR(IF(OR(HLOOKUP($A361,'Z-scores'!$C$2:$SK$20,5,FALSE)&gt;3,HLOOKUP($A361,'Z-scores'!$C$2:$SK$20,5,FALSE)&lt;-3),"",'Total-corrected counts'!R361),"")</f>
        <v>2.0233964198208625</v>
      </c>
      <c r="S361">
        <f>IFERROR(IF(OR(HLOOKUP($A361,'Z-scores'!$C$2:$SK$20,5,FALSE)&gt;3,HLOOKUP($A361,'Z-scores'!$C$2:$SK$20,5,FALSE)&lt;-3),"",'Total-corrected counts'!S361),"")</f>
        <v>0.59449834248200228</v>
      </c>
      <c r="T361">
        <f>IFERROR(IF(OR(HLOOKUP($A361,'Z-scores'!$C$2:$SK$20,5,FALSE)&gt;3,HLOOKUP($A361,'Z-scores'!$C$2:$SK$20,5,FALSE)&lt;-3),"",'Total-corrected counts'!T361),"")</f>
        <v>1.1262852450489524</v>
      </c>
      <c r="U361">
        <f t="shared" si="20"/>
        <v>1</v>
      </c>
      <c r="V361">
        <f>SUMIFS(Tabel132[Cluster],Tabel132[ID],'Total-corrected counts Z&lt;3'!A361)</f>
        <v>37</v>
      </c>
      <c r="W361">
        <f t="shared" si="21"/>
        <v>0.47240795828315607</v>
      </c>
      <c r="X361">
        <f t="shared" si="22"/>
        <v>0.9983031411545864</v>
      </c>
      <c r="Y361">
        <f t="shared" si="23"/>
        <v>1.2471260047005408</v>
      </c>
    </row>
    <row r="362" spans="1:25" x14ac:dyDescent="0.25">
      <c r="A362">
        <v>369</v>
      </c>
      <c r="B362" t="s">
        <v>716</v>
      </c>
      <c r="C362">
        <v>6300</v>
      </c>
      <c r="D362">
        <v>322</v>
      </c>
      <c r="E362" t="str">
        <f>IFERROR(IF(OR(HLOOKUP($A362,'Z-scores'!$C$2:$SK$20,5,FALSE)&gt;3,HLOOKUP($A362,'Z-scores'!$C$2:$SK$20,5,FALSE)&lt;-3),"",'Total-corrected counts'!E362),"")</f>
        <v/>
      </c>
      <c r="F362" t="str">
        <f>IFERROR(IF(OR(HLOOKUP($A362,'Z-scores'!$C$2:$SK$20,5,FALSE)&gt;3,HLOOKUP($A362,'Z-scores'!$C$2:$SK$20,5,FALSE)&lt;-3),"",'Total-corrected counts'!F362),"")</f>
        <v/>
      </c>
      <c r="G362" t="str">
        <f>IFERROR(IF(OR(HLOOKUP($A362,'Z-scores'!$C$2:$SK$20,5,FALSE)&gt;3,HLOOKUP($A362,'Z-scores'!$C$2:$SK$20,5,FALSE)&lt;-3),"",'Total-corrected counts'!G362),"")</f>
        <v/>
      </c>
      <c r="H362" t="str">
        <f>IFERROR(IF(OR(HLOOKUP($A362,'Z-scores'!$C$2:$SK$20,5,FALSE)&gt;3,HLOOKUP($A362,'Z-scores'!$C$2:$SK$20,5,FALSE)&lt;-3),"",'Total-corrected counts'!H362),"")</f>
        <v/>
      </c>
      <c r="I362" t="str">
        <f>IFERROR(IF(OR(HLOOKUP($A362,'Z-scores'!$C$2:$SK$20,5,FALSE)&gt;3,HLOOKUP($A362,'Z-scores'!$C$2:$SK$20,5,FALSE)&lt;-3),"",'Total-corrected counts'!I362),"")</f>
        <v/>
      </c>
      <c r="J362" t="str">
        <f>IFERROR(IF(OR(HLOOKUP($A362,'Z-scores'!$C$2:$SK$20,5,FALSE)&gt;3,HLOOKUP($A362,'Z-scores'!$C$2:$SK$20,5,FALSE)&lt;-3),"",'Total-corrected counts'!J362),"")</f>
        <v/>
      </c>
      <c r="K362" t="str">
        <f>IFERROR(IF(OR(HLOOKUP($A362,'Z-scores'!$C$2:$SK$20,5,FALSE)&gt;3,HLOOKUP($A362,'Z-scores'!$C$2:$SK$20,5,FALSE)&lt;-3),"",'Total-corrected counts'!K362),"")</f>
        <v/>
      </c>
      <c r="L362" t="str">
        <f>IFERROR(IF(OR(HLOOKUP($A362,'Z-scores'!$C$2:$SK$20,5,FALSE)&gt;3,HLOOKUP($A362,'Z-scores'!$C$2:$SK$20,5,FALSE)&lt;-3),"",'Total-corrected counts'!L362),"")</f>
        <v/>
      </c>
      <c r="M362" t="str">
        <f>IFERROR(IF(OR(HLOOKUP($A362,'Z-scores'!$C$2:$SK$20,5,FALSE)&gt;3,HLOOKUP($A362,'Z-scores'!$C$2:$SK$20,5,FALSE)&lt;-3),"",'Total-corrected counts'!M362),"")</f>
        <v/>
      </c>
      <c r="N362" t="str">
        <f>IFERROR(IF(OR(HLOOKUP($A362,'Z-scores'!$C$2:$SK$20,5,FALSE)&gt;3,HLOOKUP($A362,'Z-scores'!$C$2:$SK$20,5,FALSE)&lt;-3),"",'Total-corrected counts'!N362),"")</f>
        <v/>
      </c>
      <c r="O362" t="str">
        <f>IFERROR(IF(OR(HLOOKUP($A362,'Z-scores'!$C$2:$SK$20,5,FALSE)&gt;3,HLOOKUP($A362,'Z-scores'!$C$2:$SK$20,5,FALSE)&lt;-3),"",'Total-corrected counts'!O362),"")</f>
        <v/>
      </c>
      <c r="P362" t="str">
        <f>IFERROR(IF(OR(HLOOKUP($A362,'Z-scores'!$C$2:$SK$20,5,FALSE)&gt;3,HLOOKUP($A362,'Z-scores'!$C$2:$SK$20,5,FALSE)&lt;-3),"",'Total-corrected counts'!P362),"")</f>
        <v/>
      </c>
      <c r="Q362" t="str">
        <f>IFERROR(IF(OR(HLOOKUP($A362,'Z-scores'!$C$2:$SK$20,5,FALSE)&gt;3,HLOOKUP($A362,'Z-scores'!$C$2:$SK$20,5,FALSE)&lt;-3),"",'Total-corrected counts'!Q362),"")</f>
        <v/>
      </c>
      <c r="R362" t="str">
        <f>IFERROR(IF(OR(HLOOKUP($A362,'Z-scores'!$C$2:$SK$20,5,FALSE)&gt;3,HLOOKUP($A362,'Z-scores'!$C$2:$SK$20,5,FALSE)&lt;-3),"",'Total-corrected counts'!R362),"")</f>
        <v/>
      </c>
      <c r="S362" t="str">
        <f>IFERROR(IF(OR(HLOOKUP($A362,'Z-scores'!$C$2:$SK$20,5,FALSE)&gt;3,HLOOKUP($A362,'Z-scores'!$C$2:$SK$20,5,FALSE)&lt;-3),"",'Total-corrected counts'!S362),"")</f>
        <v/>
      </c>
      <c r="T362" t="str">
        <f>IFERROR(IF(OR(HLOOKUP($A362,'Z-scores'!$C$2:$SK$20,5,FALSE)&gt;3,HLOOKUP($A362,'Z-scores'!$C$2:$SK$20,5,FALSE)&lt;-3),"",'Total-corrected counts'!T362),"")</f>
        <v/>
      </c>
      <c r="U362">
        <f t="shared" si="20"/>
        <v>0</v>
      </c>
      <c r="V362">
        <f>SUMIFS(Tabel132[Cluster],Tabel132[ID],'Total-corrected counts Z&lt;3'!A362)</f>
        <v>9</v>
      </c>
      <c r="W362" t="str">
        <f t="shared" si="21"/>
        <v/>
      </c>
      <c r="X362" t="str">
        <f t="shared" si="22"/>
        <v/>
      </c>
      <c r="Y362" t="str">
        <f t="shared" si="23"/>
        <v/>
      </c>
    </row>
    <row r="363" spans="1:25" x14ac:dyDescent="0.25">
      <c r="A363">
        <v>370</v>
      </c>
      <c r="B363" t="s">
        <v>717</v>
      </c>
      <c r="C363">
        <v>92200</v>
      </c>
      <c r="D363">
        <v>354</v>
      </c>
      <c r="E363" t="str">
        <f>IFERROR(IF(OR(HLOOKUP($A363,'Z-scores'!$C$2:$SK$20,5,FALSE)&gt;3,HLOOKUP($A363,'Z-scores'!$C$2:$SK$20,5,FALSE)&lt;-3),"",'Total-corrected counts'!E363),"")</f>
        <v/>
      </c>
      <c r="F363" t="str">
        <f>IFERROR(IF(OR(HLOOKUP($A363,'Z-scores'!$C$2:$SK$20,5,FALSE)&gt;3,HLOOKUP($A363,'Z-scores'!$C$2:$SK$20,5,FALSE)&lt;-3),"",'Total-corrected counts'!F363),"")</f>
        <v/>
      </c>
      <c r="G363" t="str">
        <f>IFERROR(IF(OR(HLOOKUP($A363,'Z-scores'!$C$2:$SK$20,5,FALSE)&gt;3,HLOOKUP($A363,'Z-scores'!$C$2:$SK$20,5,FALSE)&lt;-3),"",'Total-corrected counts'!G363),"")</f>
        <v/>
      </c>
      <c r="H363" t="str">
        <f>IFERROR(IF(OR(HLOOKUP($A363,'Z-scores'!$C$2:$SK$20,5,FALSE)&gt;3,HLOOKUP($A363,'Z-scores'!$C$2:$SK$20,5,FALSE)&lt;-3),"",'Total-corrected counts'!H363),"")</f>
        <v/>
      </c>
      <c r="I363" t="str">
        <f>IFERROR(IF(OR(HLOOKUP($A363,'Z-scores'!$C$2:$SK$20,5,FALSE)&gt;3,HLOOKUP($A363,'Z-scores'!$C$2:$SK$20,5,FALSE)&lt;-3),"",'Total-corrected counts'!I363),"")</f>
        <v/>
      </c>
      <c r="J363" t="str">
        <f>IFERROR(IF(OR(HLOOKUP($A363,'Z-scores'!$C$2:$SK$20,5,FALSE)&gt;3,HLOOKUP($A363,'Z-scores'!$C$2:$SK$20,5,FALSE)&lt;-3),"",'Total-corrected counts'!J363),"")</f>
        <v/>
      </c>
      <c r="K363" t="str">
        <f>IFERROR(IF(OR(HLOOKUP($A363,'Z-scores'!$C$2:$SK$20,5,FALSE)&gt;3,HLOOKUP($A363,'Z-scores'!$C$2:$SK$20,5,FALSE)&lt;-3),"",'Total-corrected counts'!K363),"")</f>
        <v/>
      </c>
      <c r="L363" t="str">
        <f>IFERROR(IF(OR(HLOOKUP($A363,'Z-scores'!$C$2:$SK$20,5,FALSE)&gt;3,HLOOKUP($A363,'Z-scores'!$C$2:$SK$20,5,FALSE)&lt;-3),"",'Total-corrected counts'!L363),"")</f>
        <v/>
      </c>
      <c r="M363" t="str">
        <f>IFERROR(IF(OR(HLOOKUP($A363,'Z-scores'!$C$2:$SK$20,5,FALSE)&gt;3,HLOOKUP($A363,'Z-scores'!$C$2:$SK$20,5,FALSE)&lt;-3),"",'Total-corrected counts'!M363),"")</f>
        <v/>
      </c>
      <c r="N363" t="str">
        <f>IFERROR(IF(OR(HLOOKUP($A363,'Z-scores'!$C$2:$SK$20,5,FALSE)&gt;3,HLOOKUP($A363,'Z-scores'!$C$2:$SK$20,5,FALSE)&lt;-3),"",'Total-corrected counts'!N363),"")</f>
        <v/>
      </c>
      <c r="O363" t="str">
        <f>IFERROR(IF(OR(HLOOKUP($A363,'Z-scores'!$C$2:$SK$20,5,FALSE)&gt;3,HLOOKUP($A363,'Z-scores'!$C$2:$SK$20,5,FALSE)&lt;-3),"",'Total-corrected counts'!O363),"")</f>
        <v/>
      </c>
      <c r="P363" t="str">
        <f>IFERROR(IF(OR(HLOOKUP($A363,'Z-scores'!$C$2:$SK$20,5,FALSE)&gt;3,HLOOKUP($A363,'Z-scores'!$C$2:$SK$20,5,FALSE)&lt;-3),"",'Total-corrected counts'!P363),"")</f>
        <v/>
      </c>
      <c r="Q363" t="str">
        <f>IFERROR(IF(OR(HLOOKUP($A363,'Z-scores'!$C$2:$SK$20,5,FALSE)&gt;3,HLOOKUP($A363,'Z-scores'!$C$2:$SK$20,5,FALSE)&lt;-3),"",'Total-corrected counts'!Q363),"")</f>
        <v/>
      </c>
      <c r="R363" t="str">
        <f>IFERROR(IF(OR(HLOOKUP($A363,'Z-scores'!$C$2:$SK$20,5,FALSE)&gt;3,HLOOKUP($A363,'Z-scores'!$C$2:$SK$20,5,FALSE)&lt;-3),"",'Total-corrected counts'!R363),"")</f>
        <v/>
      </c>
      <c r="S363" t="str">
        <f>IFERROR(IF(OR(HLOOKUP($A363,'Z-scores'!$C$2:$SK$20,5,FALSE)&gt;3,HLOOKUP($A363,'Z-scores'!$C$2:$SK$20,5,FALSE)&lt;-3),"",'Total-corrected counts'!S363),"")</f>
        <v/>
      </c>
      <c r="T363" t="str">
        <f>IFERROR(IF(OR(HLOOKUP($A363,'Z-scores'!$C$2:$SK$20,5,FALSE)&gt;3,HLOOKUP($A363,'Z-scores'!$C$2:$SK$20,5,FALSE)&lt;-3),"",'Total-corrected counts'!T363),"")</f>
        <v/>
      </c>
      <c r="U363">
        <f t="shared" si="20"/>
        <v>0</v>
      </c>
      <c r="V363">
        <f>SUMIFS(Tabel132[Cluster],Tabel132[ID],'Total-corrected counts Z&lt;3'!A363)</f>
        <v>96</v>
      </c>
      <c r="W363" t="str">
        <f t="shared" si="21"/>
        <v/>
      </c>
      <c r="X363" t="str">
        <f t="shared" si="22"/>
        <v/>
      </c>
      <c r="Y363" t="str">
        <f t="shared" si="23"/>
        <v/>
      </c>
    </row>
    <row r="364" spans="1:25" x14ac:dyDescent="0.25">
      <c r="A364">
        <v>371</v>
      </c>
      <c r="B364" t="s">
        <v>718</v>
      </c>
      <c r="C364">
        <v>44000</v>
      </c>
      <c r="D364">
        <v>934</v>
      </c>
      <c r="E364" t="str">
        <f>IFERROR(IF(OR(HLOOKUP($A364,'Z-scores'!$C$2:$SK$20,5,FALSE)&gt;3,HLOOKUP($A364,'Z-scores'!$C$2:$SK$20,5,FALSE)&lt;-3),"",'Total-corrected counts'!E364),"")</f>
        <v/>
      </c>
      <c r="F364" t="str">
        <f>IFERROR(IF(OR(HLOOKUP($A364,'Z-scores'!$C$2:$SK$20,5,FALSE)&gt;3,HLOOKUP($A364,'Z-scores'!$C$2:$SK$20,5,FALSE)&lt;-3),"",'Total-corrected counts'!F364),"")</f>
        <v/>
      </c>
      <c r="G364" t="str">
        <f>IFERROR(IF(OR(HLOOKUP($A364,'Z-scores'!$C$2:$SK$20,5,FALSE)&gt;3,HLOOKUP($A364,'Z-scores'!$C$2:$SK$20,5,FALSE)&lt;-3),"",'Total-corrected counts'!G364),"")</f>
        <v/>
      </c>
      <c r="H364" t="str">
        <f>IFERROR(IF(OR(HLOOKUP($A364,'Z-scores'!$C$2:$SK$20,5,FALSE)&gt;3,HLOOKUP($A364,'Z-scores'!$C$2:$SK$20,5,FALSE)&lt;-3),"",'Total-corrected counts'!H364),"")</f>
        <v/>
      </c>
      <c r="I364" t="str">
        <f>IFERROR(IF(OR(HLOOKUP($A364,'Z-scores'!$C$2:$SK$20,5,FALSE)&gt;3,HLOOKUP($A364,'Z-scores'!$C$2:$SK$20,5,FALSE)&lt;-3),"",'Total-corrected counts'!I364),"")</f>
        <v/>
      </c>
      <c r="J364" t="str">
        <f>IFERROR(IF(OR(HLOOKUP($A364,'Z-scores'!$C$2:$SK$20,5,FALSE)&gt;3,HLOOKUP($A364,'Z-scores'!$C$2:$SK$20,5,FALSE)&lt;-3),"",'Total-corrected counts'!J364),"")</f>
        <v/>
      </c>
      <c r="K364" t="str">
        <f>IFERROR(IF(OR(HLOOKUP($A364,'Z-scores'!$C$2:$SK$20,5,FALSE)&gt;3,HLOOKUP($A364,'Z-scores'!$C$2:$SK$20,5,FALSE)&lt;-3),"",'Total-corrected counts'!K364),"")</f>
        <v/>
      </c>
      <c r="L364" t="str">
        <f>IFERROR(IF(OR(HLOOKUP($A364,'Z-scores'!$C$2:$SK$20,5,FALSE)&gt;3,HLOOKUP($A364,'Z-scores'!$C$2:$SK$20,5,FALSE)&lt;-3),"",'Total-corrected counts'!L364),"")</f>
        <v/>
      </c>
      <c r="M364" t="str">
        <f>IFERROR(IF(OR(HLOOKUP($A364,'Z-scores'!$C$2:$SK$20,5,FALSE)&gt;3,HLOOKUP($A364,'Z-scores'!$C$2:$SK$20,5,FALSE)&lt;-3),"",'Total-corrected counts'!M364),"")</f>
        <v/>
      </c>
      <c r="N364" t="str">
        <f>IFERROR(IF(OR(HLOOKUP($A364,'Z-scores'!$C$2:$SK$20,5,FALSE)&gt;3,HLOOKUP($A364,'Z-scores'!$C$2:$SK$20,5,FALSE)&lt;-3),"",'Total-corrected counts'!N364),"")</f>
        <v/>
      </c>
      <c r="O364" t="str">
        <f>IFERROR(IF(OR(HLOOKUP($A364,'Z-scores'!$C$2:$SK$20,5,FALSE)&gt;3,HLOOKUP($A364,'Z-scores'!$C$2:$SK$20,5,FALSE)&lt;-3),"",'Total-corrected counts'!O364),"")</f>
        <v/>
      </c>
      <c r="P364" t="str">
        <f>IFERROR(IF(OR(HLOOKUP($A364,'Z-scores'!$C$2:$SK$20,5,FALSE)&gt;3,HLOOKUP($A364,'Z-scores'!$C$2:$SK$20,5,FALSE)&lt;-3),"",'Total-corrected counts'!P364),"")</f>
        <v/>
      </c>
      <c r="Q364" t="str">
        <f>IFERROR(IF(OR(HLOOKUP($A364,'Z-scores'!$C$2:$SK$20,5,FALSE)&gt;3,HLOOKUP($A364,'Z-scores'!$C$2:$SK$20,5,FALSE)&lt;-3),"",'Total-corrected counts'!Q364),"")</f>
        <v/>
      </c>
      <c r="R364" t="str">
        <f>IFERROR(IF(OR(HLOOKUP($A364,'Z-scores'!$C$2:$SK$20,5,FALSE)&gt;3,HLOOKUP($A364,'Z-scores'!$C$2:$SK$20,5,FALSE)&lt;-3),"",'Total-corrected counts'!R364),"")</f>
        <v/>
      </c>
      <c r="S364" t="str">
        <f>IFERROR(IF(OR(HLOOKUP($A364,'Z-scores'!$C$2:$SK$20,5,FALSE)&gt;3,HLOOKUP($A364,'Z-scores'!$C$2:$SK$20,5,FALSE)&lt;-3),"",'Total-corrected counts'!S364),"")</f>
        <v/>
      </c>
      <c r="T364" t="str">
        <f>IFERROR(IF(OR(HLOOKUP($A364,'Z-scores'!$C$2:$SK$20,5,FALSE)&gt;3,HLOOKUP($A364,'Z-scores'!$C$2:$SK$20,5,FALSE)&lt;-3),"",'Total-corrected counts'!T364),"")</f>
        <v/>
      </c>
      <c r="U364">
        <f t="shared" si="20"/>
        <v>0</v>
      </c>
      <c r="V364">
        <f>SUMIFS(Tabel132[Cluster],Tabel132[ID],'Total-corrected counts Z&lt;3'!A364)</f>
        <v>56</v>
      </c>
      <c r="W364" t="str">
        <f t="shared" si="21"/>
        <v/>
      </c>
      <c r="X364" t="str">
        <f t="shared" si="22"/>
        <v/>
      </c>
      <c r="Y364" t="str">
        <f t="shared" si="23"/>
        <v/>
      </c>
    </row>
    <row r="365" spans="1:25" x14ac:dyDescent="0.25">
      <c r="A365">
        <v>372</v>
      </c>
      <c r="B365" t="s">
        <v>719</v>
      </c>
      <c r="C365">
        <v>93400</v>
      </c>
      <c r="D365">
        <v>370</v>
      </c>
      <c r="E365" t="str">
        <f>IFERROR(IF(OR(HLOOKUP($A365,'Z-scores'!$C$2:$SK$20,5,FALSE)&gt;3,HLOOKUP($A365,'Z-scores'!$C$2:$SK$20,5,FALSE)&lt;-3),"",'Total-corrected counts'!E365),"")</f>
        <v/>
      </c>
      <c r="F365" t="str">
        <f>IFERROR(IF(OR(HLOOKUP($A365,'Z-scores'!$C$2:$SK$20,5,FALSE)&gt;3,HLOOKUP($A365,'Z-scores'!$C$2:$SK$20,5,FALSE)&lt;-3),"",'Total-corrected counts'!F365),"")</f>
        <v/>
      </c>
      <c r="G365" t="str">
        <f>IFERROR(IF(OR(HLOOKUP($A365,'Z-scores'!$C$2:$SK$20,5,FALSE)&gt;3,HLOOKUP($A365,'Z-scores'!$C$2:$SK$20,5,FALSE)&lt;-3),"",'Total-corrected counts'!G365),"")</f>
        <v/>
      </c>
      <c r="H365" t="str">
        <f>IFERROR(IF(OR(HLOOKUP($A365,'Z-scores'!$C$2:$SK$20,5,FALSE)&gt;3,HLOOKUP($A365,'Z-scores'!$C$2:$SK$20,5,FALSE)&lt;-3),"",'Total-corrected counts'!H365),"")</f>
        <v/>
      </c>
      <c r="I365" t="str">
        <f>IFERROR(IF(OR(HLOOKUP($A365,'Z-scores'!$C$2:$SK$20,5,FALSE)&gt;3,HLOOKUP($A365,'Z-scores'!$C$2:$SK$20,5,FALSE)&lt;-3),"",'Total-corrected counts'!I365),"")</f>
        <v/>
      </c>
      <c r="J365" t="str">
        <f>IFERROR(IF(OR(HLOOKUP($A365,'Z-scores'!$C$2:$SK$20,5,FALSE)&gt;3,HLOOKUP($A365,'Z-scores'!$C$2:$SK$20,5,FALSE)&lt;-3),"",'Total-corrected counts'!J365),"")</f>
        <v/>
      </c>
      <c r="K365" t="str">
        <f>IFERROR(IF(OR(HLOOKUP($A365,'Z-scores'!$C$2:$SK$20,5,FALSE)&gt;3,HLOOKUP($A365,'Z-scores'!$C$2:$SK$20,5,FALSE)&lt;-3),"",'Total-corrected counts'!K365),"")</f>
        <v/>
      </c>
      <c r="L365" t="str">
        <f>IFERROR(IF(OR(HLOOKUP($A365,'Z-scores'!$C$2:$SK$20,5,FALSE)&gt;3,HLOOKUP($A365,'Z-scores'!$C$2:$SK$20,5,FALSE)&lt;-3),"",'Total-corrected counts'!L365),"")</f>
        <v/>
      </c>
      <c r="M365" t="str">
        <f>IFERROR(IF(OR(HLOOKUP($A365,'Z-scores'!$C$2:$SK$20,5,FALSE)&gt;3,HLOOKUP($A365,'Z-scores'!$C$2:$SK$20,5,FALSE)&lt;-3),"",'Total-corrected counts'!M365),"")</f>
        <v/>
      </c>
      <c r="N365" t="str">
        <f>IFERROR(IF(OR(HLOOKUP($A365,'Z-scores'!$C$2:$SK$20,5,FALSE)&gt;3,HLOOKUP($A365,'Z-scores'!$C$2:$SK$20,5,FALSE)&lt;-3),"",'Total-corrected counts'!N365),"")</f>
        <v/>
      </c>
      <c r="O365" t="str">
        <f>IFERROR(IF(OR(HLOOKUP($A365,'Z-scores'!$C$2:$SK$20,5,FALSE)&gt;3,HLOOKUP($A365,'Z-scores'!$C$2:$SK$20,5,FALSE)&lt;-3),"",'Total-corrected counts'!O365),"")</f>
        <v/>
      </c>
      <c r="P365" t="str">
        <f>IFERROR(IF(OR(HLOOKUP($A365,'Z-scores'!$C$2:$SK$20,5,FALSE)&gt;3,HLOOKUP($A365,'Z-scores'!$C$2:$SK$20,5,FALSE)&lt;-3),"",'Total-corrected counts'!P365),"")</f>
        <v/>
      </c>
      <c r="Q365" t="str">
        <f>IFERROR(IF(OR(HLOOKUP($A365,'Z-scores'!$C$2:$SK$20,5,FALSE)&gt;3,HLOOKUP($A365,'Z-scores'!$C$2:$SK$20,5,FALSE)&lt;-3),"",'Total-corrected counts'!Q365),"")</f>
        <v/>
      </c>
      <c r="R365" t="str">
        <f>IFERROR(IF(OR(HLOOKUP($A365,'Z-scores'!$C$2:$SK$20,5,FALSE)&gt;3,HLOOKUP($A365,'Z-scores'!$C$2:$SK$20,5,FALSE)&lt;-3),"",'Total-corrected counts'!R365),"")</f>
        <v/>
      </c>
      <c r="S365" t="str">
        <f>IFERROR(IF(OR(HLOOKUP($A365,'Z-scores'!$C$2:$SK$20,5,FALSE)&gt;3,HLOOKUP($A365,'Z-scores'!$C$2:$SK$20,5,FALSE)&lt;-3),"",'Total-corrected counts'!S365),"")</f>
        <v/>
      </c>
      <c r="T365" t="str">
        <f>IFERROR(IF(OR(HLOOKUP($A365,'Z-scores'!$C$2:$SK$20,5,FALSE)&gt;3,HLOOKUP($A365,'Z-scores'!$C$2:$SK$20,5,FALSE)&lt;-3),"",'Total-corrected counts'!T365),"")</f>
        <v/>
      </c>
      <c r="U365">
        <f t="shared" si="20"/>
        <v>0</v>
      </c>
      <c r="V365">
        <f>SUMIFS(Tabel132[Cluster],Tabel132[ID],'Total-corrected counts Z&lt;3'!A365)</f>
        <v>96</v>
      </c>
      <c r="W365" t="str">
        <f t="shared" si="21"/>
        <v/>
      </c>
      <c r="X365" t="str">
        <f t="shared" si="22"/>
        <v/>
      </c>
      <c r="Y365" t="str">
        <f t="shared" si="23"/>
        <v/>
      </c>
    </row>
    <row r="366" spans="1:25" x14ac:dyDescent="0.25">
      <c r="A366">
        <v>373</v>
      </c>
      <c r="B366" t="s">
        <v>720</v>
      </c>
      <c r="C366">
        <v>105800</v>
      </c>
      <c r="D366">
        <v>752</v>
      </c>
      <c r="E366" t="str">
        <f>IFERROR(IF(OR(HLOOKUP($A366,'Z-scores'!$C$2:$SK$20,5,FALSE)&gt;3,HLOOKUP($A366,'Z-scores'!$C$2:$SK$20,5,FALSE)&lt;-3),"",'Total-corrected counts'!E366),"")</f>
        <v/>
      </c>
      <c r="F366" t="str">
        <f>IFERROR(IF(OR(HLOOKUP($A366,'Z-scores'!$C$2:$SK$20,5,FALSE)&gt;3,HLOOKUP($A366,'Z-scores'!$C$2:$SK$20,5,FALSE)&lt;-3),"",'Total-corrected counts'!F366),"")</f>
        <v/>
      </c>
      <c r="G366" t="str">
        <f>IFERROR(IF(OR(HLOOKUP($A366,'Z-scores'!$C$2:$SK$20,5,FALSE)&gt;3,HLOOKUP($A366,'Z-scores'!$C$2:$SK$20,5,FALSE)&lt;-3),"",'Total-corrected counts'!G366),"")</f>
        <v/>
      </c>
      <c r="H366" t="str">
        <f>IFERROR(IF(OR(HLOOKUP($A366,'Z-scores'!$C$2:$SK$20,5,FALSE)&gt;3,HLOOKUP($A366,'Z-scores'!$C$2:$SK$20,5,FALSE)&lt;-3),"",'Total-corrected counts'!H366),"")</f>
        <v/>
      </c>
      <c r="I366" t="str">
        <f>IFERROR(IF(OR(HLOOKUP($A366,'Z-scores'!$C$2:$SK$20,5,FALSE)&gt;3,HLOOKUP($A366,'Z-scores'!$C$2:$SK$20,5,FALSE)&lt;-3),"",'Total-corrected counts'!I366),"")</f>
        <v/>
      </c>
      <c r="J366" t="str">
        <f>IFERROR(IF(OR(HLOOKUP($A366,'Z-scores'!$C$2:$SK$20,5,FALSE)&gt;3,HLOOKUP($A366,'Z-scores'!$C$2:$SK$20,5,FALSE)&lt;-3),"",'Total-corrected counts'!J366),"")</f>
        <v/>
      </c>
      <c r="K366" t="str">
        <f>IFERROR(IF(OR(HLOOKUP($A366,'Z-scores'!$C$2:$SK$20,5,FALSE)&gt;3,HLOOKUP($A366,'Z-scores'!$C$2:$SK$20,5,FALSE)&lt;-3),"",'Total-corrected counts'!K366),"")</f>
        <v/>
      </c>
      <c r="L366" t="str">
        <f>IFERROR(IF(OR(HLOOKUP($A366,'Z-scores'!$C$2:$SK$20,5,FALSE)&gt;3,HLOOKUP($A366,'Z-scores'!$C$2:$SK$20,5,FALSE)&lt;-3),"",'Total-corrected counts'!L366),"")</f>
        <v/>
      </c>
      <c r="M366" t="str">
        <f>IFERROR(IF(OR(HLOOKUP($A366,'Z-scores'!$C$2:$SK$20,5,FALSE)&gt;3,HLOOKUP($A366,'Z-scores'!$C$2:$SK$20,5,FALSE)&lt;-3),"",'Total-corrected counts'!M366),"")</f>
        <v/>
      </c>
      <c r="N366" t="str">
        <f>IFERROR(IF(OR(HLOOKUP($A366,'Z-scores'!$C$2:$SK$20,5,FALSE)&gt;3,HLOOKUP($A366,'Z-scores'!$C$2:$SK$20,5,FALSE)&lt;-3),"",'Total-corrected counts'!N366),"")</f>
        <v/>
      </c>
      <c r="O366" t="str">
        <f>IFERROR(IF(OR(HLOOKUP($A366,'Z-scores'!$C$2:$SK$20,5,FALSE)&gt;3,HLOOKUP($A366,'Z-scores'!$C$2:$SK$20,5,FALSE)&lt;-3),"",'Total-corrected counts'!O366),"")</f>
        <v/>
      </c>
      <c r="P366" t="str">
        <f>IFERROR(IF(OR(HLOOKUP($A366,'Z-scores'!$C$2:$SK$20,5,FALSE)&gt;3,HLOOKUP($A366,'Z-scores'!$C$2:$SK$20,5,FALSE)&lt;-3),"",'Total-corrected counts'!P366),"")</f>
        <v/>
      </c>
      <c r="Q366" t="str">
        <f>IFERROR(IF(OR(HLOOKUP($A366,'Z-scores'!$C$2:$SK$20,5,FALSE)&gt;3,HLOOKUP($A366,'Z-scores'!$C$2:$SK$20,5,FALSE)&lt;-3),"",'Total-corrected counts'!Q366),"")</f>
        <v/>
      </c>
      <c r="R366" t="str">
        <f>IFERROR(IF(OR(HLOOKUP($A366,'Z-scores'!$C$2:$SK$20,5,FALSE)&gt;3,HLOOKUP($A366,'Z-scores'!$C$2:$SK$20,5,FALSE)&lt;-3),"",'Total-corrected counts'!R366),"")</f>
        <v/>
      </c>
      <c r="S366" t="str">
        <f>IFERROR(IF(OR(HLOOKUP($A366,'Z-scores'!$C$2:$SK$20,5,FALSE)&gt;3,HLOOKUP($A366,'Z-scores'!$C$2:$SK$20,5,FALSE)&lt;-3),"",'Total-corrected counts'!S366),"")</f>
        <v/>
      </c>
      <c r="T366" t="str">
        <f>IFERROR(IF(OR(HLOOKUP($A366,'Z-scores'!$C$2:$SK$20,5,FALSE)&gt;3,HLOOKUP($A366,'Z-scores'!$C$2:$SK$20,5,FALSE)&lt;-3),"",'Total-corrected counts'!T366),"")</f>
        <v/>
      </c>
      <c r="U366">
        <f t="shared" si="20"/>
        <v>0</v>
      </c>
      <c r="V366">
        <f>SUMIFS(Tabel132[Cluster],Tabel132[ID],'Total-corrected counts Z&lt;3'!A366)</f>
        <v>0</v>
      </c>
      <c r="W366" t="str">
        <f t="shared" si="21"/>
        <v/>
      </c>
      <c r="X366" t="str">
        <f t="shared" si="22"/>
        <v/>
      </c>
      <c r="Y366" t="str">
        <f t="shared" si="23"/>
        <v/>
      </c>
    </row>
    <row r="367" spans="1:25" x14ac:dyDescent="0.25">
      <c r="A367">
        <v>374</v>
      </c>
      <c r="B367" t="s">
        <v>157</v>
      </c>
      <c r="C367">
        <v>83800</v>
      </c>
      <c r="D367">
        <v>348</v>
      </c>
      <c r="E367">
        <f>IFERROR(IF(OR(HLOOKUP($A367,'Z-scores'!$C$2:$SK$20,5,FALSE)&gt;3,HLOOKUP($A367,'Z-scores'!$C$2:$SK$20,5,FALSE)&lt;-3),"",'Total-corrected counts'!E367),"")</f>
        <v>3.5967391546672149</v>
      </c>
      <c r="F367">
        <f>IFERROR(IF(OR(HLOOKUP($A367,'Z-scores'!$C$2:$SK$20,5,FALSE)&gt;3,HLOOKUP($A367,'Z-scores'!$C$2:$SK$20,5,FALSE)&lt;-3),"",'Total-corrected counts'!F367),"")</f>
        <v>6.3696583285053308</v>
      </c>
      <c r="G367">
        <f>IFERROR(IF(OR(HLOOKUP($A367,'Z-scores'!$C$2:$SK$20,5,FALSE)&gt;3,HLOOKUP($A367,'Z-scores'!$C$2:$SK$20,5,FALSE)&lt;-3),"",'Total-corrected counts'!G367),"")</f>
        <v>6.6399844091777576</v>
      </c>
      <c r="H367">
        <f>IFERROR(IF(OR(HLOOKUP($A367,'Z-scores'!$C$2:$SK$20,5,FALSE)&gt;3,HLOOKUP($A367,'Z-scores'!$C$2:$SK$20,5,FALSE)&lt;-3),"",'Total-corrected counts'!H367),"")</f>
        <v>1.9119882264952111</v>
      </c>
      <c r="I367">
        <f>IFERROR(IF(OR(HLOOKUP($A367,'Z-scores'!$C$2:$SK$20,5,FALSE)&gt;3,HLOOKUP($A367,'Z-scores'!$C$2:$SK$20,5,FALSE)&lt;-3),"",'Total-corrected counts'!I367),"")</f>
        <v>5.3291135607651183</v>
      </c>
      <c r="J367">
        <f>IFERROR(IF(OR(HLOOKUP($A367,'Z-scores'!$C$2:$SK$20,5,FALSE)&gt;3,HLOOKUP($A367,'Z-scores'!$C$2:$SK$20,5,FALSE)&lt;-3),"",'Total-corrected counts'!J367),"")</f>
        <v>3.136961912253668</v>
      </c>
      <c r="K367">
        <f>IFERROR(IF(OR(HLOOKUP($A367,'Z-scores'!$C$2:$SK$20,5,FALSE)&gt;3,HLOOKUP($A367,'Z-scores'!$C$2:$SK$20,5,FALSE)&lt;-3),"",'Total-corrected counts'!K367),"")</f>
        <v>2.6625145514630635</v>
      </c>
      <c r="L367">
        <f>IFERROR(IF(OR(HLOOKUP($A367,'Z-scores'!$C$2:$SK$20,5,FALSE)&gt;3,HLOOKUP($A367,'Z-scores'!$C$2:$SK$20,5,FALSE)&lt;-3),"",'Total-corrected counts'!L367),"")</f>
        <v>5.4743114374442907</v>
      </c>
      <c r="M367">
        <f>IFERROR(IF(OR(HLOOKUP($A367,'Z-scores'!$C$2:$SK$20,5,FALSE)&gt;3,HLOOKUP($A367,'Z-scores'!$C$2:$SK$20,5,FALSE)&lt;-3),"",'Total-corrected counts'!M367),"")</f>
        <v>2.352834867648776</v>
      </c>
      <c r="N367">
        <f>IFERROR(IF(OR(HLOOKUP($A367,'Z-scores'!$C$2:$SK$20,5,FALSE)&gt;3,HLOOKUP($A367,'Z-scores'!$C$2:$SK$20,5,FALSE)&lt;-3),"",'Total-corrected counts'!N367),"")</f>
        <v>7.094900765465316</v>
      </c>
      <c r="O367">
        <f>IFERROR(IF(OR(HLOOKUP($A367,'Z-scores'!$C$2:$SK$20,5,FALSE)&gt;3,HLOOKUP($A367,'Z-scores'!$C$2:$SK$20,5,FALSE)&lt;-3),"",'Total-corrected counts'!O367),"")</f>
        <v>3.6782877570490937</v>
      </c>
      <c r="P367">
        <f>IFERROR(IF(OR(HLOOKUP($A367,'Z-scores'!$C$2:$SK$20,5,FALSE)&gt;3,HLOOKUP($A367,'Z-scores'!$C$2:$SK$20,5,FALSE)&lt;-3),"",'Total-corrected counts'!P367),"")</f>
        <v>5.9767449383041678</v>
      </c>
      <c r="Q367">
        <f>IFERROR(IF(OR(HLOOKUP($A367,'Z-scores'!$C$2:$SK$20,5,FALSE)&gt;3,HLOOKUP($A367,'Z-scores'!$C$2:$SK$20,5,FALSE)&lt;-3),"",'Total-corrected counts'!Q367),"")</f>
        <v>5.7882935365380437</v>
      </c>
      <c r="R367">
        <f>IFERROR(IF(OR(HLOOKUP($A367,'Z-scores'!$C$2:$SK$20,5,FALSE)&gt;3,HLOOKUP($A367,'Z-scores'!$C$2:$SK$20,5,FALSE)&lt;-3),"",'Total-corrected counts'!R367),"")</f>
        <v>5.8544972553192469</v>
      </c>
      <c r="S367">
        <f>IFERROR(IF(OR(HLOOKUP($A367,'Z-scores'!$C$2:$SK$20,5,FALSE)&gt;3,HLOOKUP($A367,'Z-scores'!$C$2:$SK$20,5,FALSE)&lt;-3),"",'Total-corrected counts'!S367),"")</f>
        <v>5.6562270870430496</v>
      </c>
      <c r="T367">
        <f>IFERROR(IF(OR(HLOOKUP($A367,'Z-scores'!$C$2:$SK$20,5,FALSE)&gt;3,HLOOKUP($A367,'Z-scores'!$C$2:$SK$20,5,FALSE)&lt;-3),"",'Total-corrected counts'!T367),"")</f>
        <v>3.1262948014086076</v>
      </c>
      <c r="U367">
        <f t="shared" si="20"/>
        <v>1</v>
      </c>
      <c r="V367">
        <f>SUMIFS(Tabel132[Cluster],Tabel132[ID],'Total-corrected counts Z&lt;3'!A367)</f>
        <v>92</v>
      </c>
      <c r="W367">
        <f t="shared" si="21"/>
        <v>0.54277294157117084</v>
      </c>
      <c r="X367">
        <f t="shared" si="22"/>
        <v>4.4569007213885747</v>
      </c>
      <c r="Y367">
        <f t="shared" si="23"/>
        <v>5.0133908959437017</v>
      </c>
    </row>
    <row r="368" spans="1:25" x14ac:dyDescent="0.25">
      <c r="A368">
        <v>375</v>
      </c>
      <c r="B368" t="s">
        <v>721</v>
      </c>
      <c r="C368">
        <v>37600</v>
      </c>
      <c r="D368">
        <v>1080</v>
      </c>
      <c r="E368" t="str">
        <f>IFERROR(IF(OR(HLOOKUP($A368,'Z-scores'!$C$2:$SK$20,5,FALSE)&gt;3,HLOOKUP($A368,'Z-scores'!$C$2:$SK$20,5,FALSE)&lt;-3),"",'Total-corrected counts'!E368),"")</f>
        <v/>
      </c>
      <c r="F368" t="str">
        <f>IFERROR(IF(OR(HLOOKUP($A368,'Z-scores'!$C$2:$SK$20,5,FALSE)&gt;3,HLOOKUP($A368,'Z-scores'!$C$2:$SK$20,5,FALSE)&lt;-3),"",'Total-corrected counts'!F368),"")</f>
        <v/>
      </c>
      <c r="G368" t="str">
        <f>IFERROR(IF(OR(HLOOKUP($A368,'Z-scores'!$C$2:$SK$20,5,FALSE)&gt;3,HLOOKUP($A368,'Z-scores'!$C$2:$SK$20,5,FALSE)&lt;-3),"",'Total-corrected counts'!G368),"")</f>
        <v/>
      </c>
      <c r="H368" t="str">
        <f>IFERROR(IF(OR(HLOOKUP($A368,'Z-scores'!$C$2:$SK$20,5,FALSE)&gt;3,HLOOKUP($A368,'Z-scores'!$C$2:$SK$20,5,FALSE)&lt;-3),"",'Total-corrected counts'!H368),"")</f>
        <v/>
      </c>
      <c r="I368" t="str">
        <f>IFERROR(IF(OR(HLOOKUP($A368,'Z-scores'!$C$2:$SK$20,5,FALSE)&gt;3,HLOOKUP($A368,'Z-scores'!$C$2:$SK$20,5,FALSE)&lt;-3),"",'Total-corrected counts'!I368),"")</f>
        <v/>
      </c>
      <c r="J368" t="str">
        <f>IFERROR(IF(OR(HLOOKUP($A368,'Z-scores'!$C$2:$SK$20,5,FALSE)&gt;3,HLOOKUP($A368,'Z-scores'!$C$2:$SK$20,5,FALSE)&lt;-3),"",'Total-corrected counts'!J368),"")</f>
        <v/>
      </c>
      <c r="K368" t="str">
        <f>IFERROR(IF(OR(HLOOKUP($A368,'Z-scores'!$C$2:$SK$20,5,FALSE)&gt;3,HLOOKUP($A368,'Z-scores'!$C$2:$SK$20,5,FALSE)&lt;-3),"",'Total-corrected counts'!K368),"")</f>
        <v/>
      </c>
      <c r="L368" t="str">
        <f>IFERROR(IF(OR(HLOOKUP($A368,'Z-scores'!$C$2:$SK$20,5,FALSE)&gt;3,HLOOKUP($A368,'Z-scores'!$C$2:$SK$20,5,FALSE)&lt;-3),"",'Total-corrected counts'!L368),"")</f>
        <v/>
      </c>
      <c r="M368" t="str">
        <f>IFERROR(IF(OR(HLOOKUP($A368,'Z-scores'!$C$2:$SK$20,5,FALSE)&gt;3,HLOOKUP($A368,'Z-scores'!$C$2:$SK$20,5,FALSE)&lt;-3),"",'Total-corrected counts'!M368),"")</f>
        <v/>
      </c>
      <c r="N368" t="str">
        <f>IFERROR(IF(OR(HLOOKUP($A368,'Z-scores'!$C$2:$SK$20,5,FALSE)&gt;3,HLOOKUP($A368,'Z-scores'!$C$2:$SK$20,5,FALSE)&lt;-3),"",'Total-corrected counts'!N368),"")</f>
        <v/>
      </c>
      <c r="O368" t="str">
        <f>IFERROR(IF(OR(HLOOKUP($A368,'Z-scores'!$C$2:$SK$20,5,FALSE)&gt;3,HLOOKUP($A368,'Z-scores'!$C$2:$SK$20,5,FALSE)&lt;-3),"",'Total-corrected counts'!O368),"")</f>
        <v/>
      </c>
      <c r="P368" t="str">
        <f>IFERROR(IF(OR(HLOOKUP($A368,'Z-scores'!$C$2:$SK$20,5,FALSE)&gt;3,HLOOKUP($A368,'Z-scores'!$C$2:$SK$20,5,FALSE)&lt;-3),"",'Total-corrected counts'!P368),"")</f>
        <v/>
      </c>
      <c r="Q368" t="str">
        <f>IFERROR(IF(OR(HLOOKUP($A368,'Z-scores'!$C$2:$SK$20,5,FALSE)&gt;3,HLOOKUP($A368,'Z-scores'!$C$2:$SK$20,5,FALSE)&lt;-3),"",'Total-corrected counts'!Q368),"")</f>
        <v/>
      </c>
      <c r="R368" t="str">
        <f>IFERROR(IF(OR(HLOOKUP($A368,'Z-scores'!$C$2:$SK$20,5,FALSE)&gt;3,HLOOKUP($A368,'Z-scores'!$C$2:$SK$20,5,FALSE)&lt;-3),"",'Total-corrected counts'!R368),"")</f>
        <v/>
      </c>
      <c r="S368" t="str">
        <f>IFERROR(IF(OR(HLOOKUP($A368,'Z-scores'!$C$2:$SK$20,5,FALSE)&gt;3,HLOOKUP($A368,'Z-scores'!$C$2:$SK$20,5,FALSE)&lt;-3),"",'Total-corrected counts'!S368),"")</f>
        <v/>
      </c>
      <c r="T368" t="str">
        <f>IFERROR(IF(OR(HLOOKUP($A368,'Z-scores'!$C$2:$SK$20,5,FALSE)&gt;3,HLOOKUP($A368,'Z-scores'!$C$2:$SK$20,5,FALSE)&lt;-3),"",'Total-corrected counts'!T368),"")</f>
        <v/>
      </c>
      <c r="U368">
        <f t="shared" si="20"/>
        <v>0</v>
      </c>
      <c r="V368">
        <f>SUMIFS(Tabel132[Cluster],Tabel132[ID],'Total-corrected counts Z&lt;3'!A368)</f>
        <v>0</v>
      </c>
      <c r="W368" t="str">
        <f t="shared" si="21"/>
        <v/>
      </c>
      <c r="X368" t="str">
        <f t="shared" si="22"/>
        <v/>
      </c>
      <c r="Y368" t="str">
        <f t="shared" si="23"/>
        <v/>
      </c>
    </row>
    <row r="369" spans="1:25" x14ac:dyDescent="0.25">
      <c r="A369">
        <v>376</v>
      </c>
      <c r="B369" t="s">
        <v>722</v>
      </c>
      <c r="C369">
        <v>35400</v>
      </c>
      <c r="D369">
        <v>655</v>
      </c>
      <c r="E369" t="str">
        <f>IFERROR(IF(OR(HLOOKUP($A369,'Z-scores'!$C$2:$SK$20,5,FALSE)&gt;3,HLOOKUP($A369,'Z-scores'!$C$2:$SK$20,5,FALSE)&lt;-3),"",'Total-corrected counts'!E369),"")</f>
        <v/>
      </c>
      <c r="F369" t="str">
        <f>IFERROR(IF(OR(HLOOKUP($A369,'Z-scores'!$C$2:$SK$20,5,FALSE)&gt;3,HLOOKUP($A369,'Z-scores'!$C$2:$SK$20,5,FALSE)&lt;-3),"",'Total-corrected counts'!F369),"")</f>
        <v/>
      </c>
      <c r="G369" t="str">
        <f>IFERROR(IF(OR(HLOOKUP($A369,'Z-scores'!$C$2:$SK$20,5,FALSE)&gt;3,HLOOKUP($A369,'Z-scores'!$C$2:$SK$20,5,FALSE)&lt;-3),"",'Total-corrected counts'!G369),"")</f>
        <v/>
      </c>
      <c r="H369" t="str">
        <f>IFERROR(IF(OR(HLOOKUP($A369,'Z-scores'!$C$2:$SK$20,5,FALSE)&gt;3,HLOOKUP($A369,'Z-scores'!$C$2:$SK$20,5,FALSE)&lt;-3),"",'Total-corrected counts'!H369),"")</f>
        <v/>
      </c>
      <c r="I369" t="str">
        <f>IFERROR(IF(OR(HLOOKUP($A369,'Z-scores'!$C$2:$SK$20,5,FALSE)&gt;3,HLOOKUP($A369,'Z-scores'!$C$2:$SK$20,5,FALSE)&lt;-3),"",'Total-corrected counts'!I369),"")</f>
        <v/>
      </c>
      <c r="J369" t="str">
        <f>IFERROR(IF(OR(HLOOKUP($A369,'Z-scores'!$C$2:$SK$20,5,FALSE)&gt;3,HLOOKUP($A369,'Z-scores'!$C$2:$SK$20,5,FALSE)&lt;-3),"",'Total-corrected counts'!J369),"")</f>
        <v/>
      </c>
      <c r="K369" t="str">
        <f>IFERROR(IF(OR(HLOOKUP($A369,'Z-scores'!$C$2:$SK$20,5,FALSE)&gt;3,HLOOKUP($A369,'Z-scores'!$C$2:$SK$20,5,FALSE)&lt;-3),"",'Total-corrected counts'!K369),"")</f>
        <v/>
      </c>
      <c r="L369" t="str">
        <f>IFERROR(IF(OR(HLOOKUP($A369,'Z-scores'!$C$2:$SK$20,5,FALSE)&gt;3,HLOOKUP($A369,'Z-scores'!$C$2:$SK$20,5,FALSE)&lt;-3),"",'Total-corrected counts'!L369),"")</f>
        <v/>
      </c>
      <c r="M369" t="str">
        <f>IFERROR(IF(OR(HLOOKUP($A369,'Z-scores'!$C$2:$SK$20,5,FALSE)&gt;3,HLOOKUP($A369,'Z-scores'!$C$2:$SK$20,5,FALSE)&lt;-3),"",'Total-corrected counts'!M369),"")</f>
        <v/>
      </c>
      <c r="N369" t="str">
        <f>IFERROR(IF(OR(HLOOKUP($A369,'Z-scores'!$C$2:$SK$20,5,FALSE)&gt;3,HLOOKUP($A369,'Z-scores'!$C$2:$SK$20,5,FALSE)&lt;-3),"",'Total-corrected counts'!N369),"")</f>
        <v/>
      </c>
      <c r="O369" t="str">
        <f>IFERROR(IF(OR(HLOOKUP($A369,'Z-scores'!$C$2:$SK$20,5,FALSE)&gt;3,HLOOKUP($A369,'Z-scores'!$C$2:$SK$20,5,FALSE)&lt;-3),"",'Total-corrected counts'!O369),"")</f>
        <v/>
      </c>
      <c r="P369" t="str">
        <f>IFERROR(IF(OR(HLOOKUP($A369,'Z-scores'!$C$2:$SK$20,5,FALSE)&gt;3,HLOOKUP($A369,'Z-scores'!$C$2:$SK$20,5,FALSE)&lt;-3),"",'Total-corrected counts'!P369),"")</f>
        <v/>
      </c>
      <c r="Q369" t="str">
        <f>IFERROR(IF(OR(HLOOKUP($A369,'Z-scores'!$C$2:$SK$20,5,FALSE)&gt;3,HLOOKUP($A369,'Z-scores'!$C$2:$SK$20,5,FALSE)&lt;-3),"",'Total-corrected counts'!Q369),"")</f>
        <v/>
      </c>
      <c r="R369" t="str">
        <f>IFERROR(IF(OR(HLOOKUP($A369,'Z-scores'!$C$2:$SK$20,5,FALSE)&gt;3,HLOOKUP($A369,'Z-scores'!$C$2:$SK$20,5,FALSE)&lt;-3),"",'Total-corrected counts'!R369),"")</f>
        <v/>
      </c>
      <c r="S369" t="str">
        <f>IFERROR(IF(OR(HLOOKUP($A369,'Z-scores'!$C$2:$SK$20,5,FALSE)&gt;3,HLOOKUP($A369,'Z-scores'!$C$2:$SK$20,5,FALSE)&lt;-3),"",'Total-corrected counts'!S369),"")</f>
        <v/>
      </c>
      <c r="T369" t="str">
        <f>IFERROR(IF(OR(HLOOKUP($A369,'Z-scores'!$C$2:$SK$20,5,FALSE)&gt;3,HLOOKUP($A369,'Z-scores'!$C$2:$SK$20,5,FALSE)&lt;-3),"",'Total-corrected counts'!T369),"")</f>
        <v/>
      </c>
      <c r="U369">
        <f t="shared" si="20"/>
        <v>0</v>
      </c>
      <c r="V369">
        <f>SUMIFS(Tabel132[Cluster],Tabel132[ID],'Total-corrected counts Z&lt;3'!A369)</f>
        <v>45</v>
      </c>
      <c r="W369" t="str">
        <f t="shared" si="21"/>
        <v/>
      </c>
      <c r="X369" t="str">
        <f t="shared" si="22"/>
        <v/>
      </c>
      <c r="Y369" t="str">
        <f t="shared" si="23"/>
        <v/>
      </c>
    </row>
    <row r="370" spans="1:25" x14ac:dyDescent="0.25">
      <c r="A370">
        <v>377</v>
      </c>
      <c r="B370" t="s">
        <v>158</v>
      </c>
      <c r="C370">
        <v>17400</v>
      </c>
      <c r="D370">
        <v>425</v>
      </c>
      <c r="E370">
        <f>IFERROR(IF(OR(HLOOKUP($A370,'Z-scores'!$C$2:$SK$20,5,FALSE)&gt;3,HLOOKUP($A370,'Z-scores'!$C$2:$SK$20,5,FALSE)&lt;-3),"",'Total-corrected counts'!E370),"")</f>
        <v>1.8479114389681421</v>
      </c>
      <c r="F370">
        <f>IFERROR(IF(OR(HLOOKUP($A370,'Z-scores'!$C$2:$SK$20,5,FALSE)&gt;3,HLOOKUP($A370,'Z-scores'!$C$2:$SK$20,5,FALSE)&lt;-3),"",'Total-corrected counts'!F370),"")</f>
        <v>1.8745399232146898</v>
      </c>
      <c r="G370">
        <f>IFERROR(IF(OR(HLOOKUP($A370,'Z-scores'!$C$2:$SK$20,5,FALSE)&gt;3,HLOOKUP($A370,'Z-scores'!$C$2:$SK$20,5,FALSE)&lt;-3),"",'Total-corrected counts'!G370),"")</f>
        <v>1.4727971393023107</v>
      </c>
      <c r="H370">
        <f>IFERROR(IF(OR(HLOOKUP($A370,'Z-scores'!$C$2:$SK$20,5,FALSE)&gt;3,HLOOKUP($A370,'Z-scores'!$C$2:$SK$20,5,FALSE)&lt;-3),"",'Total-corrected counts'!H370),"")</f>
        <v>1.5681922362421288</v>
      </c>
      <c r="I370">
        <f>IFERROR(IF(OR(HLOOKUP($A370,'Z-scores'!$C$2:$SK$20,5,FALSE)&gt;3,HLOOKUP($A370,'Z-scores'!$C$2:$SK$20,5,FALSE)&lt;-3),"",'Total-corrected counts'!I370),"")</f>
        <v>1.0185528558590142</v>
      </c>
      <c r="J370">
        <f>IFERROR(IF(OR(HLOOKUP($A370,'Z-scores'!$C$2:$SK$20,5,FALSE)&gt;3,HLOOKUP($A370,'Z-scores'!$C$2:$SK$20,5,FALSE)&lt;-3),"",'Total-corrected counts'!J370),"")</f>
        <v>1.2212599811063898</v>
      </c>
      <c r="K370">
        <f>IFERROR(IF(OR(HLOOKUP($A370,'Z-scores'!$C$2:$SK$20,5,FALSE)&gt;3,HLOOKUP($A370,'Z-scores'!$C$2:$SK$20,5,FALSE)&lt;-3),"",'Total-corrected counts'!K370),"")</f>
        <v>1.108403634860174</v>
      </c>
      <c r="L370">
        <f>IFERROR(IF(OR(HLOOKUP($A370,'Z-scores'!$C$2:$SK$20,5,FALSE)&gt;3,HLOOKUP($A370,'Z-scores'!$C$2:$SK$20,5,FALSE)&lt;-3),"",'Total-corrected counts'!L370),"")</f>
        <v>2.5302579506402978</v>
      </c>
      <c r="M370">
        <f>IFERROR(IF(OR(HLOOKUP($A370,'Z-scores'!$C$2:$SK$20,5,FALSE)&gt;3,HLOOKUP($A370,'Z-scores'!$C$2:$SK$20,5,FALSE)&lt;-3),"",'Total-corrected counts'!M370),"")</f>
        <v>6.8539102666290441</v>
      </c>
      <c r="N370">
        <f>IFERROR(IF(OR(HLOOKUP($A370,'Z-scores'!$C$2:$SK$20,5,FALSE)&gt;3,HLOOKUP($A370,'Z-scores'!$C$2:$SK$20,5,FALSE)&lt;-3),"",'Total-corrected counts'!N370),"")</f>
        <v>0.83884462088926937</v>
      </c>
      <c r="O370">
        <f>IFERROR(IF(OR(HLOOKUP($A370,'Z-scores'!$C$2:$SK$20,5,FALSE)&gt;3,HLOOKUP($A370,'Z-scores'!$C$2:$SK$20,5,FALSE)&lt;-3),"",'Total-corrected counts'!O370),"")</f>
        <v>1.3528317952608444</v>
      </c>
      <c r="P370">
        <f>IFERROR(IF(OR(HLOOKUP($A370,'Z-scores'!$C$2:$SK$20,5,FALSE)&gt;3,HLOOKUP($A370,'Z-scores'!$C$2:$SK$20,5,FALSE)&lt;-3),"",'Total-corrected counts'!P370),"")</f>
        <v>1.8213893816980227</v>
      </c>
      <c r="Q370">
        <f>IFERROR(IF(OR(HLOOKUP($A370,'Z-scores'!$C$2:$SK$20,5,FALSE)&gt;3,HLOOKUP($A370,'Z-scores'!$C$2:$SK$20,5,FALSE)&lt;-3),"",'Total-corrected counts'!Q370),"")</f>
        <v>2.3749393222877124</v>
      </c>
      <c r="R370">
        <f>IFERROR(IF(OR(HLOOKUP($A370,'Z-scores'!$C$2:$SK$20,5,FALSE)&gt;3,HLOOKUP($A370,'Z-scores'!$C$2:$SK$20,5,FALSE)&lt;-3),"",'Total-corrected counts'!R370),"")</f>
        <v>1.0630534489921792</v>
      </c>
      <c r="S370">
        <f>IFERROR(IF(OR(HLOOKUP($A370,'Z-scores'!$C$2:$SK$20,5,FALSE)&gt;3,HLOOKUP($A370,'Z-scores'!$C$2:$SK$20,5,FALSE)&lt;-3),"",'Total-corrected counts'!S370),"")</f>
        <v>1.806142583350083</v>
      </c>
      <c r="T370">
        <f>IFERROR(IF(OR(HLOOKUP($A370,'Z-scores'!$C$2:$SK$20,5,FALSE)&gt;3,HLOOKUP($A370,'Z-scores'!$C$2:$SK$20,5,FALSE)&lt;-3),"",'Total-corrected counts'!T370),"")</f>
        <v>3.8157178908022087</v>
      </c>
      <c r="U370">
        <f t="shared" si="20"/>
        <v>1</v>
      </c>
      <c r="V370">
        <f>SUMIFS(Tabel132[Cluster],Tabel132[ID],'Total-corrected counts Z&lt;3'!A370)</f>
        <v>21</v>
      </c>
      <c r="W370">
        <f t="shared" si="21"/>
        <v>0.99450469889905491</v>
      </c>
      <c r="X370">
        <f t="shared" si="22"/>
        <v>2.0334670047711461</v>
      </c>
      <c r="Y370">
        <f t="shared" si="23"/>
        <v>2.0390124037318418</v>
      </c>
    </row>
    <row r="371" spans="1:25" x14ac:dyDescent="0.25">
      <c r="A371">
        <v>378</v>
      </c>
      <c r="B371" t="s">
        <v>723</v>
      </c>
      <c r="C371">
        <v>7700</v>
      </c>
      <c r="D371">
        <v>453</v>
      </c>
      <c r="E371" t="str">
        <f>IFERROR(IF(OR(HLOOKUP($A371,'Z-scores'!$C$2:$SK$20,5,FALSE)&gt;3,HLOOKUP($A371,'Z-scores'!$C$2:$SK$20,5,FALSE)&lt;-3),"",'Total-corrected counts'!E371),"")</f>
        <v/>
      </c>
      <c r="F371" t="str">
        <f>IFERROR(IF(OR(HLOOKUP($A371,'Z-scores'!$C$2:$SK$20,5,FALSE)&gt;3,HLOOKUP($A371,'Z-scores'!$C$2:$SK$20,5,FALSE)&lt;-3),"",'Total-corrected counts'!F371),"")</f>
        <v/>
      </c>
      <c r="G371" t="str">
        <f>IFERROR(IF(OR(HLOOKUP($A371,'Z-scores'!$C$2:$SK$20,5,FALSE)&gt;3,HLOOKUP($A371,'Z-scores'!$C$2:$SK$20,5,FALSE)&lt;-3),"",'Total-corrected counts'!G371),"")</f>
        <v/>
      </c>
      <c r="H371" t="str">
        <f>IFERROR(IF(OR(HLOOKUP($A371,'Z-scores'!$C$2:$SK$20,5,FALSE)&gt;3,HLOOKUP($A371,'Z-scores'!$C$2:$SK$20,5,FALSE)&lt;-3),"",'Total-corrected counts'!H371),"")</f>
        <v/>
      </c>
      <c r="I371" t="str">
        <f>IFERROR(IF(OR(HLOOKUP($A371,'Z-scores'!$C$2:$SK$20,5,FALSE)&gt;3,HLOOKUP($A371,'Z-scores'!$C$2:$SK$20,5,FALSE)&lt;-3),"",'Total-corrected counts'!I371),"")</f>
        <v/>
      </c>
      <c r="J371" t="str">
        <f>IFERROR(IF(OR(HLOOKUP($A371,'Z-scores'!$C$2:$SK$20,5,FALSE)&gt;3,HLOOKUP($A371,'Z-scores'!$C$2:$SK$20,5,FALSE)&lt;-3),"",'Total-corrected counts'!J371),"")</f>
        <v/>
      </c>
      <c r="K371" t="str">
        <f>IFERROR(IF(OR(HLOOKUP($A371,'Z-scores'!$C$2:$SK$20,5,FALSE)&gt;3,HLOOKUP($A371,'Z-scores'!$C$2:$SK$20,5,FALSE)&lt;-3),"",'Total-corrected counts'!K371),"")</f>
        <v/>
      </c>
      <c r="L371" t="str">
        <f>IFERROR(IF(OR(HLOOKUP($A371,'Z-scores'!$C$2:$SK$20,5,FALSE)&gt;3,HLOOKUP($A371,'Z-scores'!$C$2:$SK$20,5,FALSE)&lt;-3),"",'Total-corrected counts'!L371),"")</f>
        <v/>
      </c>
      <c r="M371" t="str">
        <f>IFERROR(IF(OR(HLOOKUP($A371,'Z-scores'!$C$2:$SK$20,5,FALSE)&gt;3,HLOOKUP($A371,'Z-scores'!$C$2:$SK$20,5,FALSE)&lt;-3),"",'Total-corrected counts'!M371),"")</f>
        <v/>
      </c>
      <c r="N371" t="str">
        <f>IFERROR(IF(OR(HLOOKUP($A371,'Z-scores'!$C$2:$SK$20,5,FALSE)&gt;3,HLOOKUP($A371,'Z-scores'!$C$2:$SK$20,5,FALSE)&lt;-3),"",'Total-corrected counts'!N371),"")</f>
        <v/>
      </c>
      <c r="O371" t="str">
        <f>IFERROR(IF(OR(HLOOKUP($A371,'Z-scores'!$C$2:$SK$20,5,FALSE)&gt;3,HLOOKUP($A371,'Z-scores'!$C$2:$SK$20,5,FALSE)&lt;-3),"",'Total-corrected counts'!O371),"")</f>
        <v/>
      </c>
      <c r="P371" t="str">
        <f>IFERROR(IF(OR(HLOOKUP($A371,'Z-scores'!$C$2:$SK$20,5,FALSE)&gt;3,HLOOKUP($A371,'Z-scores'!$C$2:$SK$20,5,FALSE)&lt;-3),"",'Total-corrected counts'!P371),"")</f>
        <v/>
      </c>
      <c r="Q371" t="str">
        <f>IFERROR(IF(OR(HLOOKUP($A371,'Z-scores'!$C$2:$SK$20,5,FALSE)&gt;3,HLOOKUP($A371,'Z-scores'!$C$2:$SK$20,5,FALSE)&lt;-3),"",'Total-corrected counts'!Q371),"")</f>
        <v/>
      </c>
      <c r="R371" t="str">
        <f>IFERROR(IF(OR(HLOOKUP($A371,'Z-scores'!$C$2:$SK$20,5,FALSE)&gt;3,HLOOKUP($A371,'Z-scores'!$C$2:$SK$20,5,FALSE)&lt;-3),"",'Total-corrected counts'!R371),"")</f>
        <v/>
      </c>
      <c r="S371" t="str">
        <f>IFERROR(IF(OR(HLOOKUP($A371,'Z-scores'!$C$2:$SK$20,5,FALSE)&gt;3,HLOOKUP($A371,'Z-scores'!$C$2:$SK$20,5,FALSE)&lt;-3),"",'Total-corrected counts'!S371),"")</f>
        <v/>
      </c>
      <c r="T371" t="str">
        <f>IFERROR(IF(OR(HLOOKUP($A371,'Z-scores'!$C$2:$SK$20,5,FALSE)&gt;3,HLOOKUP($A371,'Z-scores'!$C$2:$SK$20,5,FALSE)&lt;-3),"",'Total-corrected counts'!T371),"")</f>
        <v/>
      </c>
      <c r="U371">
        <f t="shared" si="20"/>
        <v>0</v>
      </c>
      <c r="V371">
        <f>SUMIFS(Tabel132[Cluster],Tabel132[ID],'Total-corrected counts Z&lt;3'!A371)</f>
        <v>11</v>
      </c>
      <c r="W371" t="str">
        <f t="shared" si="21"/>
        <v/>
      </c>
      <c r="X371" t="str">
        <f t="shared" si="22"/>
        <v/>
      </c>
      <c r="Y371" t="str">
        <f t="shared" si="23"/>
        <v/>
      </c>
    </row>
    <row r="372" spans="1:25" x14ac:dyDescent="0.25">
      <c r="A372">
        <v>379</v>
      </c>
      <c r="B372" t="s">
        <v>724</v>
      </c>
      <c r="C372">
        <v>96800</v>
      </c>
      <c r="D372">
        <v>354</v>
      </c>
      <c r="E372" t="str">
        <f>IFERROR(IF(OR(HLOOKUP($A372,'Z-scores'!$C$2:$SK$20,5,FALSE)&gt;3,HLOOKUP($A372,'Z-scores'!$C$2:$SK$20,5,FALSE)&lt;-3),"",'Total-corrected counts'!E372),"")</f>
        <v/>
      </c>
      <c r="F372" t="str">
        <f>IFERROR(IF(OR(HLOOKUP($A372,'Z-scores'!$C$2:$SK$20,5,FALSE)&gt;3,HLOOKUP($A372,'Z-scores'!$C$2:$SK$20,5,FALSE)&lt;-3),"",'Total-corrected counts'!F372),"")</f>
        <v/>
      </c>
      <c r="G372" t="str">
        <f>IFERROR(IF(OR(HLOOKUP($A372,'Z-scores'!$C$2:$SK$20,5,FALSE)&gt;3,HLOOKUP($A372,'Z-scores'!$C$2:$SK$20,5,FALSE)&lt;-3),"",'Total-corrected counts'!G372),"")</f>
        <v/>
      </c>
      <c r="H372" t="str">
        <f>IFERROR(IF(OR(HLOOKUP($A372,'Z-scores'!$C$2:$SK$20,5,FALSE)&gt;3,HLOOKUP($A372,'Z-scores'!$C$2:$SK$20,5,FALSE)&lt;-3),"",'Total-corrected counts'!H372),"")</f>
        <v/>
      </c>
      <c r="I372" t="str">
        <f>IFERROR(IF(OR(HLOOKUP($A372,'Z-scores'!$C$2:$SK$20,5,FALSE)&gt;3,HLOOKUP($A372,'Z-scores'!$C$2:$SK$20,5,FALSE)&lt;-3),"",'Total-corrected counts'!I372),"")</f>
        <v/>
      </c>
      <c r="J372" t="str">
        <f>IFERROR(IF(OR(HLOOKUP($A372,'Z-scores'!$C$2:$SK$20,5,FALSE)&gt;3,HLOOKUP($A372,'Z-scores'!$C$2:$SK$20,5,FALSE)&lt;-3),"",'Total-corrected counts'!J372),"")</f>
        <v/>
      </c>
      <c r="K372" t="str">
        <f>IFERROR(IF(OR(HLOOKUP($A372,'Z-scores'!$C$2:$SK$20,5,FALSE)&gt;3,HLOOKUP($A372,'Z-scores'!$C$2:$SK$20,5,FALSE)&lt;-3),"",'Total-corrected counts'!K372),"")</f>
        <v/>
      </c>
      <c r="L372" t="str">
        <f>IFERROR(IF(OR(HLOOKUP($A372,'Z-scores'!$C$2:$SK$20,5,FALSE)&gt;3,HLOOKUP($A372,'Z-scores'!$C$2:$SK$20,5,FALSE)&lt;-3),"",'Total-corrected counts'!L372),"")</f>
        <v/>
      </c>
      <c r="M372" t="str">
        <f>IFERROR(IF(OR(HLOOKUP($A372,'Z-scores'!$C$2:$SK$20,5,FALSE)&gt;3,HLOOKUP($A372,'Z-scores'!$C$2:$SK$20,5,FALSE)&lt;-3),"",'Total-corrected counts'!M372),"")</f>
        <v/>
      </c>
      <c r="N372" t="str">
        <f>IFERROR(IF(OR(HLOOKUP($A372,'Z-scores'!$C$2:$SK$20,5,FALSE)&gt;3,HLOOKUP($A372,'Z-scores'!$C$2:$SK$20,5,FALSE)&lt;-3),"",'Total-corrected counts'!N372),"")</f>
        <v/>
      </c>
      <c r="O372" t="str">
        <f>IFERROR(IF(OR(HLOOKUP($A372,'Z-scores'!$C$2:$SK$20,5,FALSE)&gt;3,HLOOKUP($A372,'Z-scores'!$C$2:$SK$20,5,FALSE)&lt;-3),"",'Total-corrected counts'!O372),"")</f>
        <v/>
      </c>
      <c r="P372" t="str">
        <f>IFERROR(IF(OR(HLOOKUP($A372,'Z-scores'!$C$2:$SK$20,5,FALSE)&gt;3,HLOOKUP($A372,'Z-scores'!$C$2:$SK$20,5,FALSE)&lt;-3),"",'Total-corrected counts'!P372),"")</f>
        <v/>
      </c>
      <c r="Q372" t="str">
        <f>IFERROR(IF(OR(HLOOKUP($A372,'Z-scores'!$C$2:$SK$20,5,FALSE)&gt;3,HLOOKUP($A372,'Z-scores'!$C$2:$SK$20,5,FALSE)&lt;-3),"",'Total-corrected counts'!Q372),"")</f>
        <v/>
      </c>
      <c r="R372" t="str">
        <f>IFERROR(IF(OR(HLOOKUP($A372,'Z-scores'!$C$2:$SK$20,5,FALSE)&gt;3,HLOOKUP($A372,'Z-scores'!$C$2:$SK$20,5,FALSE)&lt;-3),"",'Total-corrected counts'!R372),"")</f>
        <v/>
      </c>
      <c r="S372" t="str">
        <f>IFERROR(IF(OR(HLOOKUP($A372,'Z-scores'!$C$2:$SK$20,5,FALSE)&gt;3,HLOOKUP($A372,'Z-scores'!$C$2:$SK$20,5,FALSE)&lt;-3),"",'Total-corrected counts'!S372),"")</f>
        <v/>
      </c>
      <c r="T372" t="str">
        <f>IFERROR(IF(OR(HLOOKUP($A372,'Z-scores'!$C$2:$SK$20,5,FALSE)&gt;3,HLOOKUP($A372,'Z-scores'!$C$2:$SK$20,5,FALSE)&lt;-3),"",'Total-corrected counts'!T372),"")</f>
        <v/>
      </c>
      <c r="U372">
        <f t="shared" si="20"/>
        <v>0</v>
      </c>
      <c r="V372">
        <f>SUMIFS(Tabel132[Cluster],Tabel132[ID],'Total-corrected counts Z&lt;3'!A372)</f>
        <v>96</v>
      </c>
      <c r="W372" t="str">
        <f t="shared" si="21"/>
        <v/>
      </c>
      <c r="X372" t="str">
        <f t="shared" si="22"/>
        <v/>
      </c>
      <c r="Y372" t="str">
        <f t="shared" si="23"/>
        <v/>
      </c>
    </row>
    <row r="373" spans="1:25" x14ac:dyDescent="0.25">
      <c r="A373">
        <v>380</v>
      </c>
      <c r="B373" t="s">
        <v>725</v>
      </c>
      <c r="C373">
        <v>102700</v>
      </c>
      <c r="D373">
        <v>514</v>
      </c>
      <c r="E373" t="str">
        <f>IFERROR(IF(OR(HLOOKUP($A373,'Z-scores'!$C$2:$SK$20,5,FALSE)&gt;3,HLOOKUP($A373,'Z-scores'!$C$2:$SK$20,5,FALSE)&lt;-3),"",'Total-corrected counts'!E373),"")</f>
        <v/>
      </c>
      <c r="F373" t="str">
        <f>IFERROR(IF(OR(HLOOKUP($A373,'Z-scores'!$C$2:$SK$20,5,FALSE)&gt;3,HLOOKUP($A373,'Z-scores'!$C$2:$SK$20,5,FALSE)&lt;-3),"",'Total-corrected counts'!F373),"")</f>
        <v/>
      </c>
      <c r="G373" t="str">
        <f>IFERROR(IF(OR(HLOOKUP($A373,'Z-scores'!$C$2:$SK$20,5,FALSE)&gt;3,HLOOKUP($A373,'Z-scores'!$C$2:$SK$20,5,FALSE)&lt;-3),"",'Total-corrected counts'!G373),"")</f>
        <v/>
      </c>
      <c r="H373" t="str">
        <f>IFERROR(IF(OR(HLOOKUP($A373,'Z-scores'!$C$2:$SK$20,5,FALSE)&gt;3,HLOOKUP($A373,'Z-scores'!$C$2:$SK$20,5,FALSE)&lt;-3),"",'Total-corrected counts'!H373),"")</f>
        <v/>
      </c>
      <c r="I373" t="str">
        <f>IFERROR(IF(OR(HLOOKUP($A373,'Z-scores'!$C$2:$SK$20,5,FALSE)&gt;3,HLOOKUP($A373,'Z-scores'!$C$2:$SK$20,5,FALSE)&lt;-3),"",'Total-corrected counts'!I373),"")</f>
        <v/>
      </c>
      <c r="J373" t="str">
        <f>IFERROR(IF(OR(HLOOKUP($A373,'Z-scores'!$C$2:$SK$20,5,FALSE)&gt;3,HLOOKUP($A373,'Z-scores'!$C$2:$SK$20,5,FALSE)&lt;-3),"",'Total-corrected counts'!J373),"")</f>
        <v/>
      </c>
      <c r="K373" t="str">
        <f>IFERROR(IF(OR(HLOOKUP($A373,'Z-scores'!$C$2:$SK$20,5,FALSE)&gt;3,HLOOKUP($A373,'Z-scores'!$C$2:$SK$20,5,FALSE)&lt;-3),"",'Total-corrected counts'!K373),"")</f>
        <v/>
      </c>
      <c r="L373" t="str">
        <f>IFERROR(IF(OR(HLOOKUP($A373,'Z-scores'!$C$2:$SK$20,5,FALSE)&gt;3,HLOOKUP($A373,'Z-scores'!$C$2:$SK$20,5,FALSE)&lt;-3),"",'Total-corrected counts'!L373),"")</f>
        <v/>
      </c>
      <c r="M373" t="str">
        <f>IFERROR(IF(OR(HLOOKUP($A373,'Z-scores'!$C$2:$SK$20,5,FALSE)&gt;3,HLOOKUP($A373,'Z-scores'!$C$2:$SK$20,5,FALSE)&lt;-3),"",'Total-corrected counts'!M373),"")</f>
        <v/>
      </c>
      <c r="N373" t="str">
        <f>IFERROR(IF(OR(HLOOKUP($A373,'Z-scores'!$C$2:$SK$20,5,FALSE)&gt;3,HLOOKUP($A373,'Z-scores'!$C$2:$SK$20,5,FALSE)&lt;-3),"",'Total-corrected counts'!N373),"")</f>
        <v/>
      </c>
      <c r="O373" t="str">
        <f>IFERROR(IF(OR(HLOOKUP($A373,'Z-scores'!$C$2:$SK$20,5,FALSE)&gt;3,HLOOKUP($A373,'Z-scores'!$C$2:$SK$20,5,FALSE)&lt;-3),"",'Total-corrected counts'!O373),"")</f>
        <v/>
      </c>
      <c r="P373" t="str">
        <f>IFERROR(IF(OR(HLOOKUP($A373,'Z-scores'!$C$2:$SK$20,5,FALSE)&gt;3,HLOOKUP($A373,'Z-scores'!$C$2:$SK$20,5,FALSE)&lt;-3),"",'Total-corrected counts'!P373),"")</f>
        <v/>
      </c>
      <c r="Q373" t="str">
        <f>IFERROR(IF(OR(HLOOKUP($A373,'Z-scores'!$C$2:$SK$20,5,FALSE)&gt;3,HLOOKUP($A373,'Z-scores'!$C$2:$SK$20,5,FALSE)&lt;-3),"",'Total-corrected counts'!Q373),"")</f>
        <v/>
      </c>
      <c r="R373" t="str">
        <f>IFERROR(IF(OR(HLOOKUP($A373,'Z-scores'!$C$2:$SK$20,5,FALSE)&gt;3,HLOOKUP($A373,'Z-scores'!$C$2:$SK$20,5,FALSE)&lt;-3),"",'Total-corrected counts'!R373),"")</f>
        <v/>
      </c>
      <c r="S373" t="str">
        <f>IFERROR(IF(OR(HLOOKUP($A373,'Z-scores'!$C$2:$SK$20,5,FALSE)&gt;3,HLOOKUP($A373,'Z-scores'!$C$2:$SK$20,5,FALSE)&lt;-3),"",'Total-corrected counts'!S373),"")</f>
        <v/>
      </c>
      <c r="T373" t="str">
        <f>IFERROR(IF(OR(HLOOKUP($A373,'Z-scores'!$C$2:$SK$20,5,FALSE)&gt;3,HLOOKUP($A373,'Z-scores'!$C$2:$SK$20,5,FALSE)&lt;-3),"",'Total-corrected counts'!T373),"")</f>
        <v/>
      </c>
      <c r="U373">
        <f t="shared" si="20"/>
        <v>0</v>
      </c>
      <c r="V373">
        <f>SUMIFS(Tabel132[Cluster],Tabel132[ID],'Total-corrected counts Z&lt;3'!A373)</f>
        <v>0</v>
      </c>
      <c r="W373" t="str">
        <f t="shared" si="21"/>
        <v/>
      </c>
      <c r="X373" t="str">
        <f t="shared" si="22"/>
        <v/>
      </c>
      <c r="Y373" t="str">
        <f t="shared" si="23"/>
        <v/>
      </c>
    </row>
    <row r="374" spans="1:25" x14ac:dyDescent="0.25">
      <c r="A374">
        <v>381</v>
      </c>
      <c r="B374" t="s">
        <v>159</v>
      </c>
      <c r="C374">
        <v>80000</v>
      </c>
      <c r="D374">
        <v>323</v>
      </c>
      <c r="E374">
        <f>IFERROR(IF(OR(HLOOKUP($A374,'Z-scores'!$C$2:$SK$20,5,FALSE)&gt;3,HLOOKUP($A374,'Z-scores'!$C$2:$SK$20,5,FALSE)&lt;-3),"",'Total-corrected counts'!E374),"")</f>
        <v>39.167795808263087</v>
      </c>
      <c r="F374">
        <f>IFERROR(IF(OR(HLOOKUP($A374,'Z-scores'!$C$2:$SK$20,5,FALSE)&gt;3,HLOOKUP($A374,'Z-scores'!$C$2:$SK$20,5,FALSE)&lt;-3),"",'Total-corrected counts'!F374),"")</f>
        <v>43.223018783645507</v>
      </c>
      <c r="G374">
        <f>IFERROR(IF(OR(HLOOKUP($A374,'Z-scores'!$C$2:$SK$20,5,FALSE)&gt;3,HLOOKUP($A374,'Z-scores'!$C$2:$SK$20,5,FALSE)&lt;-3),"",'Total-corrected counts'!G374),"")</f>
        <v>46.306328911801273</v>
      </c>
      <c r="H374">
        <f>IFERROR(IF(OR(HLOOKUP($A374,'Z-scores'!$C$2:$SK$20,5,FALSE)&gt;3,HLOOKUP($A374,'Z-scores'!$C$2:$SK$20,5,FALSE)&lt;-3),"",'Total-corrected counts'!H374),"")</f>
        <v>19.596371444425678</v>
      </c>
      <c r="I374">
        <f>IFERROR(IF(OR(HLOOKUP($A374,'Z-scores'!$C$2:$SK$20,5,FALSE)&gt;3,HLOOKUP($A374,'Z-scores'!$C$2:$SK$20,5,FALSE)&lt;-3),"",'Total-corrected counts'!I374),"")</f>
        <v>40.90530778585179</v>
      </c>
      <c r="J374">
        <f>IFERROR(IF(OR(HLOOKUP($A374,'Z-scores'!$C$2:$SK$20,5,FALSE)&gt;3,HLOOKUP($A374,'Z-scores'!$C$2:$SK$20,5,FALSE)&lt;-3),"",'Total-corrected counts'!J374),"")</f>
        <v>37.739328043601375</v>
      </c>
      <c r="K374">
        <f>IFERROR(IF(OR(HLOOKUP($A374,'Z-scores'!$C$2:$SK$20,5,FALSE)&gt;3,HLOOKUP($A374,'Z-scores'!$C$2:$SK$20,5,FALSE)&lt;-3),"",'Total-corrected counts'!K374),"")</f>
        <v>26.842134586005375</v>
      </c>
      <c r="L374">
        <f>IFERROR(IF(OR(HLOOKUP($A374,'Z-scores'!$C$2:$SK$20,5,FALSE)&gt;3,HLOOKUP($A374,'Z-scores'!$C$2:$SK$20,5,FALSE)&lt;-3),"",'Total-corrected counts'!L374),"")</f>
        <v>67.435105327922784</v>
      </c>
      <c r="M374">
        <f>IFERROR(IF(OR(HLOOKUP($A374,'Z-scores'!$C$2:$SK$20,5,FALSE)&gt;3,HLOOKUP($A374,'Z-scores'!$C$2:$SK$20,5,FALSE)&lt;-3),"",'Total-corrected counts'!M374),"")</f>
        <v>35.599414519207571</v>
      </c>
      <c r="N374">
        <f>IFERROR(IF(OR(HLOOKUP($A374,'Z-scores'!$C$2:$SK$20,5,FALSE)&gt;3,HLOOKUP($A374,'Z-scores'!$C$2:$SK$20,5,FALSE)&lt;-3),"",'Total-corrected counts'!N374),"")</f>
        <v>39.723604617251659</v>
      </c>
      <c r="O374">
        <f>IFERROR(IF(OR(HLOOKUP($A374,'Z-scores'!$C$2:$SK$20,5,FALSE)&gt;3,HLOOKUP($A374,'Z-scores'!$C$2:$SK$20,5,FALSE)&lt;-3),"",'Total-corrected counts'!O374),"")</f>
        <v>38.484969861913889</v>
      </c>
      <c r="P374">
        <f>IFERROR(IF(OR(HLOOKUP($A374,'Z-scores'!$C$2:$SK$20,5,FALSE)&gt;3,HLOOKUP($A374,'Z-scores'!$C$2:$SK$20,5,FALSE)&lt;-3),"",'Total-corrected counts'!P374),"")</f>
        <v>48.251889193836135</v>
      </c>
      <c r="Q374">
        <f>IFERROR(IF(OR(HLOOKUP($A374,'Z-scores'!$C$2:$SK$20,5,FALSE)&gt;3,HLOOKUP($A374,'Z-scores'!$C$2:$SK$20,5,FALSE)&lt;-3),"",'Total-corrected counts'!Q374),"")</f>
        <v>33.12990669668298</v>
      </c>
      <c r="R374">
        <f>IFERROR(IF(OR(HLOOKUP($A374,'Z-scores'!$C$2:$SK$20,5,FALSE)&gt;3,HLOOKUP($A374,'Z-scores'!$C$2:$SK$20,5,FALSE)&lt;-3),"",'Total-corrected counts'!R374),"")</f>
        <v>39.024846178220137</v>
      </c>
      <c r="S374">
        <f>IFERROR(IF(OR(HLOOKUP($A374,'Z-scores'!$C$2:$SK$20,5,FALSE)&gt;3,HLOOKUP($A374,'Z-scores'!$C$2:$SK$20,5,FALSE)&lt;-3),"",'Total-corrected counts'!S374),"")</f>
        <v>33.071093508927383</v>
      </c>
      <c r="T374">
        <f>IFERROR(IF(OR(HLOOKUP($A374,'Z-scores'!$C$2:$SK$20,5,FALSE)&gt;3,HLOOKUP($A374,'Z-scores'!$C$2:$SK$20,5,FALSE)&lt;-3),"",'Total-corrected counts'!T374),"")</f>
        <v>17.965956151326321</v>
      </c>
      <c r="U374">
        <f t="shared" si="20"/>
        <v>1</v>
      </c>
      <c r="V374">
        <f>SUMIFS(Tabel132[Cluster],Tabel132[ID],'Total-corrected counts Z&lt;3'!A374)</f>
        <v>87</v>
      </c>
      <c r="W374">
        <f t="shared" si="21"/>
        <v>0.45304812101300196</v>
      </c>
      <c r="X374">
        <f t="shared" si="22"/>
        <v>39.653840982797611</v>
      </c>
      <c r="Y374">
        <f t="shared" si="23"/>
        <v>34.988110265151143</v>
      </c>
    </row>
    <row r="375" spans="1:25" x14ac:dyDescent="0.25">
      <c r="A375">
        <v>382</v>
      </c>
      <c r="B375" t="s">
        <v>160</v>
      </c>
      <c r="C375">
        <v>37700</v>
      </c>
      <c r="D375">
        <v>375</v>
      </c>
      <c r="E375">
        <f>IFERROR(IF(OR(HLOOKUP($A375,'Z-scores'!$C$2:$SK$20,5,FALSE)&gt;3,HLOOKUP($A375,'Z-scores'!$C$2:$SK$20,5,FALSE)&lt;-3),"",'Total-corrected counts'!E375),"")</f>
        <v>9.4129537105615828</v>
      </c>
      <c r="F375">
        <f>IFERROR(IF(OR(HLOOKUP($A375,'Z-scores'!$C$2:$SK$20,5,FALSE)&gt;3,HLOOKUP($A375,'Z-scores'!$C$2:$SK$20,5,FALSE)&lt;-3),"",'Total-corrected counts'!F375),"")</f>
        <v>16.568666474963088</v>
      </c>
      <c r="G375">
        <f>IFERROR(IF(OR(HLOOKUP($A375,'Z-scores'!$C$2:$SK$20,5,FALSE)&gt;3,HLOOKUP($A375,'Z-scores'!$C$2:$SK$20,5,FALSE)&lt;-3),"",'Total-corrected counts'!G375),"")</f>
        <v>29.118736707014033</v>
      </c>
      <c r="H375">
        <f>IFERROR(IF(OR(HLOOKUP($A375,'Z-scores'!$C$2:$SK$20,5,FALSE)&gt;3,HLOOKUP($A375,'Z-scores'!$C$2:$SK$20,5,FALSE)&lt;-3),"",'Total-corrected counts'!H375),"")</f>
        <v>10.603392120437164</v>
      </c>
      <c r="I375">
        <f>IFERROR(IF(OR(HLOOKUP($A375,'Z-scores'!$C$2:$SK$20,5,FALSE)&gt;3,HLOOKUP($A375,'Z-scores'!$C$2:$SK$20,5,FALSE)&lt;-3),"",'Total-corrected counts'!I375),"")</f>
        <v>24.400249629860141</v>
      </c>
      <c r="J375">
        <f>IFERROR(IF(OR(HLOOKUP($A375,'Z-scores'!$C$2:$SK$20,5,FALSE)&gt;3,HLOOKUP($A375,'Z-scores'!$C$2:$SK$20,5,FALSE)&lt;-3),"",'Total-corrected counts'!J375),"")</f>
        <v>28.274563190026857</v>
      </c>
      <c r="K375">
        <f>IFERROR(IF(OR(HLOOKUP($A375,'Z-scores'!$C$2:$SK$20,5,FALSE)&gt;3,HLOOKUP($A375,'Z-scores'!$C$2:$SK$20,5,FALSE)&lt;-3),"",'Total-corrected counts'!K375),"")</f>
        <v>9.653081391427758</v>
      </c>
      <c r="L375">
        <f>IFERROR(IF(OR(HLOOKUP($A375,'Z-scores'!$C$2:$SK$20,5,FALSE)&gt;3,HLOOKUP($A375,'Z-scores'!$C$2:$SK$20,5,FALSE)&lt;-3),"",'Total-corrected counts'!L375),"")</f>
        <v>23.776284495963122</v>
      </c>
      <c r="M375">
        <f>IFERROR(IF(OR(HLOOKUP($A375,'Z-scores'!$C$2:$SK$20,5,FALSE)&gt;3,HLOOKUP($A375,'Z-scores'!$C$2:$SK$20,5,FALSE)&lt;-3),"",'Total-corrected counts'!M375),"")</f>
        <v>23.332279104183698</v>
      </c>
      <c r="N375">
        <f>IFERROR(IF(OR(HLOOKUP($A375,'Z-scores'!$C$2:$SK$20,5,FALSE)&gt;3,HLOOKUP($A375,'Z-scores'!$C$2:$SK$20,5,FALSE)&lt;-3),"",'Total-corrected counts'!N375),"")</f>
        <v>20.147950240050676</v>
      </c>
      <c r="O375">
        <f>IFERROR(IF(OR(HLOOKUP($A375,'Z-scores'!$C$2:$SK$20,5,FALSE)&gt;3,HLOOKUP($A375,'Z-scores'!$C$2:$SK$20,5,FALSE)&lt;-3),"",'Total-corrected counts'!O375),"")</f>
        <v>7.6793098966277347</v>
      </c>
      <c r="P375">
        <f>IFERROR(IF(OR(HLOOKUP($A375,'Z-scores'!$C$2:$SK$20,5,FALSE)&gt;3,HLOOKUP($A375,'Z-scores'!$C$2:$SK$20,5,FALSE)&lt;-3),"",'Total-corrected counts'!P375),"")</f>
        <v>16.44226917248707</v>
      </c>
      <c r="Q375">
        <f>IFERROR(IF(OR(HLOOKUP($A375,'Z-scores'!$C$2:$SK$20,5,FALSE)&gt;3,HLOOKUP($A375,'Z-scores'!$C$2:$SK$20,5,FALSE)&lt;-3),"",'Total-corrected counts'!Q375),"")</f>
        <v>15.581191871745327</v>
      </c>
      <c r="R375">
        <f>IFERROR(IF(OR(HLOOKUP($A375,'Z-scores'!$C$2:$SK$20,5,FALSE)&gt;3,HLOOKUP($A375,'Z-scores'!$C$2:$SK$20,5,FALSE)&lt;-3),"",'Total-corrected counts'!R375),"")</f>
        <v>15.724974206831172</v>
      </c>
      <c r="S375">
        <f>IFERROR(IF(OR(HLOOKUP($A375,'Z-scores'!$C$2:$SK$20,5,FALSE)&gt;3,HLOOKUP($A375,'Z-scores'!$C$2:$SK$20,5,FALSE)&lt;-3),"",'Total-corrected counts'!S375),"")</f>
        <v>14.013175215647196</v>
      </c>
      <c r="T375">
        <f>IFERROR(IF(OR(HLOOKUP($A375,'Z-scores'!$C$2:$SK$20,5,FALSE)&gt;3,HLOOKUP($A375,'Z-scores'!$C$2:$SK$20,5,FALSE)&lt;-3),"",'Total-corrected counts'!T375),"")</f>
        <v>10.559777418731693</v>
      </c>
      <c r="U375">
        <f t="shared" si="20"/>
        <v>1</v>
      </c>
      <c r="V375">
        <f>SUMIFS(Tabel132[Cluster],Tabel132[ID],'Total-corrected counts Z&lt;3'!A375)</f>
        <v>48</v>
      </c>
      <c r="W375">
        <f t="shared" si="21"/>
        <v>8.1984424748719129E-2</v>
      </c>
      <c r="X375">
        <f t="shared" si="22"/>
        <v>19.52881570644881</v>
      </c>
      <c r="Y375">
        <f t="shared" si="23"/>
        <v>13.333449630345035</v>
      </c>
    </row>
    <row r="376" spans="1:25" x14ac:dyDescent="0.25">
      <c r="A376">
        <v>383</v>
      </c>
      <c r="B376" t="s">
        <v>726</v>
      </c>
      <c r="C376">
        <v>36000</v>
      </c>
      <c r="D376">
        <v>663</v>
      </c>
      <c r="E376" t="str">
        <f>IFERROR(IF(OR(HLOOKUP($A376,'Z-scores'!$C$2:$SK$20,5,FALSE)&gt;3,HLOOKUP($A376,'Z-scores'!$C$2:$SK$20,5,FALSE)&lt;-3),"",'Total-corrected counts'!E376),"")</f>
        <v/>
      </c>
      <c r="F376" t="str">
        <f>IFERROR(IF(OR(HLOOKUP($A376,'Z-scores'!$C$2:$SK$20,5,FALSE)&gt;3,HLOOKUP($A376,'Z-scores'!$C$2:$SK$20,5,FALSE)&lt;-3),"",'Total-corrected counts'!F376),"")</f>
        <v/>
      </c>
      <c r="G376" t="str">
        <f>IFERROR(IF(OR(HLOOKUP($A376,'Z-scores'!$C$2:$SK$20,5,FALSE)&gt;3,HLOOKUP($A376,'Z-scores'!$C$2:$SK$20,5,FALSE)&lt;-3),"",'Total-corrected counts'!G376),"")</f>
        <v/>
      </c>
      <c r="H376" t="str">
        <f>IFERROR(IF(OR(HLOOKUP($A376,'Z-scores'!$C$2:$SK$20,5,FALSE)&gt;3,HLOOKUP($A376,'Z-scores'!$C$2:$SK$20,5,FALSE)&lt;-3),"",'Total-corrected counts'!H376),"")</f>
        <v/>
      </c>
      <c r="I376" t="str">
        <f>IFERROR(IF(OR(HLOOKUP($A376,'Z-scores'!$C$2:$SK$20,5,FALSE)&gt;3,HLOOKUP($A376,'Z-scores'!$C$2:$SK$20,5,FALSE)&lt;-3),"",'Total-corrected counts'!I376),"")</f>
        <v/>
      </c>
      <c r="J376" t="str">
        <f>IFERROR(IF(OR(HLOOKUP($A376,'Z-scores'!$C$2:$SK$20,5,FALSE)&gt;3,HLOOKUP($A376,'Z-scores'!$C$2:$SK$20,5,FALSE)&lt;-3),"",'Total-corrected counts'!J376),"")</f>
        <v/>
      </c>
      <c r="K376" t="str">
        <f>IFERROR(IF(OR(HLOOKUP($A376,'Z-scores'!$C$2:$SK$20,5,FALSE)&gt;3,HLOOKUP($A376,'Z-scores'!$C$2:$SK$20,5,FALSE)&lt;-3),"",'Total-corrected counts'!K376),"")</f>
        <v/>
      </c>
      <c r="L376" t="str">
        <f>IFERROR(IF(OR(HLOOKUP($A376,'Z-scores'!$C$2:$SK$20,5,FALSE)&gt;3,HLOOKUP($A376,'Z-scores'!$C$2:$SK$20,5,FALSE)&lt;-3),"",'Total-corrected counts'!L376),"")</f>
        <v/>
      </c>
      <c r="M376" t="str">
        <f>IFERROR(IF(OR(HLOOKUP($A376,'Z-scores'!$C$2:$SK$20,5,FALSE)&gt;3,HLOOKUP($A376,'Z-scores'!$C$2:$SK$20,5,FALSE)&lt;-3),"",'Total-corrected counts'!M376),"")</f>
        <v/>
      </c>
      <c r="N376" t="str">
        <f>IFERROR(IF(OR(HLOOKUP($A376,'Z-scores'!$C$2:$SK$20,5,FALSE)&gt;3,HLOOKUP($A376,'Z-scores'!$C$2:$SK$20,5,FALSE)&lt;-3),"",'Total-corrected counts'!N376),"")</f>
        <v/>
      </c>
      <c r="O376" t="str">
        <f>IFERROR(IF(OR(HLOOKUP($A376,'Z-scores'!$C$2:$SK$20,5,FALSE)&gt;3,HLOOKUP($A376,'Z-scores'!$C$2:$SK$20,5,FALSE)&lt;-3),"",'Total-corrected counts'!O376),"")</f>
        <v/>
      </c>
      <c r="P376" t="str">
        <f>IFERROR(IF(OR(HLOOKUP($A376,'Z-scores'!$C$2:$SK$20,5,FALSE)&gt;3,HLOOKUP($A376,'Z-scores'!$C$2:$SK$20,5,FALSE)&lt;-3),"",'Total-corrected counts'!P376),"")</f>
        <v/>
      </c>
      <c r="Q376" t="str">
        <f>IFERROR(IF(OR(HLOOKUP($A376,'Z-scores'!$C$2:$SK$20,5,FALSE)&gt;3,HLOOKUP($A376,'Z-scores'!$C$2:$SK$20,5,FALSE)&lt;-3),"",'Total-corrected counts'!Q376),"")</f>
        <v/>
      </c>
      <c r="R376" t="str">
        <f>IFERROR(IF(OR(HLOOKUP($A376,'Z-scores'!$C$2:$SK$20,5,FALSE)&gt;3,HLOOKUP($A376,'Z-scores'!$C$2:$SK$20,5,FALSE)&lt;-3),"",'Total-corrected counts'!R376),"")</f>
        <v/>
      </c>
      <c r="S376" t="str">
        <f>IFERROR(IF(OR(HLOOKUP($A376,'Z-scores'!$C$2:$SK$20,5,FALSE)&gt;3,HLOOKUP($A376,'Z-scores'!$C$2:$SK$20,5,FALSE)&lt;-3),"",'Total-corrected counts'!S376),"")</f>
        <v/>
      </c>
      <c r="T376" t="str">
        <f>IFERROR(IF(OR(HLOOKUP($A376,'Z-scores'!$C$2:$SK$20,5,FALSE)&gt;3,HLOOKUP($A376,'Z-scores'!$C$2:$SK$20,5,FALSE)&lt;-3),"",'Total-corrected counts'!T376),"")</f>
        <v/>
      </c>
      <c r="U376">
        <f t="shared" si="20"/>
        <v>0</v>
      </c>
      <c r="V376">
        <f>SUMIFS(Tabel132[Cluster],Tabel132[ID],'Total-corrected counts Z&lt;3'!A376)</f>
        <v>45</v>
      </c>
      <c r="W376" t="str">
        <f t="shared" si="21"/>
        <v/>
      </c>
      <c r="X376" t="str">
        <f t="shared" si="22"/>
        <v/>
      </c>
      <c r="Y376" t="str">
        <f t="shared" si="23"/>
        <v/>
      </c>
    </row>
    <row r="377" spans="1:25" x14ac:dyDescent="0.25">
      <c r="A377">
        <v>384</v>
      </c>
      <c r="B377" t="s">
        <v>727</v>
      </c>
      <c r="C377">
        <v>99400</v>
      </c>
      <c r="D377">
        <v>911</v>
      </c>
      <c r="E377" t="str">
        <f>IFERROR(IF(OR(HLOOKUP($A377,'Z-scores'!$C$2:$SK$20,5,FALSE)&gt;3,HLOOKUP($A377,'Z-scores'!$C$2:$SK$20,5,FALSE)&lt;-3),"",'Total-corrected counts'!E377),"")</f>
        <v/>
      </c>
      <c r="F377" t="str">
        <f>IFERROR(IF(OR(HLOOKUP($A377,'Z-scores'!$C$2:$SK$20,5,FALSE)&gt;3,HLOOKUP($A377,'Z-scores'!$C$2:$SK$20,5,FALSE)&lt;-3),"",'Total-corrected counts'!F377),"")</f>
        <v/>
      </c>
      <c r="G377" t="str">
        <f>IFERROR(IF(OR(HLOOKUP($A377,'Z-scores'!$C$2:$SK$20,5,FALSE)&gt;3,HLOOKUP($A377,'Z-scores'!$C$2:$SK$20,5,FALSE)&lt;-3),"",'Total-corrected counts'!G377),"")</f>
        <v/>
      </c>
      <c r="H377" t="str">
        <f>IFERROR(IF(OR(HLOOKUP($A377,'Z-scores'!$C$2:$SK$20,5,FALSE)&gt;3,HLOOKUP($A377,'Z-scores'!$C$2:$SK$20,5,FALSE)&lt;-3),"",'Total-corrected counts'!H377),"")</f>
        <v/>
      </c>
      <c r="I377" t="str">
        <f>IFERROR(IF(OR(HLOOKUP($A377,'Z-scores'!$C$2:$SK$20,5,FALSE)&gt;3,HLOOKUP($A377,'Z-scores'!$C$2:$SK$20,5,FALSE)&lt;-3),"",'Total-corrected counts'!I377),"")</f>
        <v/>
      </c>
      <c r="J377" t="str">
        <f>IFERROR(IF(OR(HLOOKUP($A377,'Z-scores'!$C$2:$SK$20,5,FALSE)&gt;3,HLOOKUP($A377,'Z-scores'!$C$2:$SK$20,5,FALSE)&lt;-3),"",'Total-corrected counts'!J377),"")</f>
        <v/>
      </c>
      <c r="K377" t="str">
        <f>IFERROR(IF(OR(HLOOKUP($A377,'Z-scores'!$C$2:$SK$20,5,FALSE)&gt;3,HLOOKUP($A377,'Z-scores'!$C$2:$SK$20,5,FALSE)&lt;-3),"",'Total-corrected counts'!K377),"")</f>
        <v/>
      </c>
      <c r="L377" t="str">
        <f>IFERROR(IF(OR(HLOOKUP($A377,'Z-scores'!$C$2:$SK$20,5,FALSE)&gt;3,HLOOKUP($A377,'Z-scores'!$C$2:$SK$20,5,FALSE)&lt;-3),"",'Total-corrected counts'!L377),"")</f>
        <v/>
      </c>
      <c r="M377" t="str">
        <f>IFERROR(IF(OR(HLOOKUP($A377,'Z-scores'!$C$2:$SK$20,5,FALSE)&gt;3,HLOOKUP($A377,'Z-scores'!$C$2:$SK$20,5,FALSE)&lt;-3),"",'Total-corrected counts'!M377),"")</f>
        <v/>
      </c>
      <c r="N377" t="str">
        <f>IFERROR(IF(OR(HLOOKUP($A377,'Z-scores'!$C$2:$SK$20,5,FALSE)&gt;3,HLOOKUP($A377,'Z-scores'!$C$2:$SK$20,5,FALSE)&lt;-3),"",'Total-corrected counts'!N377),"")</f>
        <v/>
      </c>
      <c r="O377" t="str">
        <f>IFERROR(IF(OR(HLOOKUP($A377,'Z-scores'!$C$2:$SK$20,5,FALSE)&gt;3,HLOOKUP($A377,'Z-scores'!$C$2:$SK$20,5,FALSE)&lt;-3),"",'Total-corrected counts'!O377),"")</f>
        <v/>
      </c>
      <c r="P377" t="str">
        <f>IFERROR(IF(OR(HLOOKUP($A377,'Z-scores'!$C$2:$SK$20,5,FALSE)&gt;3,HLOOKUP($A377,'Z-scores'!$C$2:$SK$20,5,FALSE)&lt;-3),"",'Total-corrected counts'!P377),"")</f>
        <v/>
      </c>
      <c r="Q377" t="str">
        <f>IFERROR(IF(OR(HLOOKUP($A377,'Z-scores'!$C$2:$SK$20,5,FALSE)&gt;3,HLOOKUP($A377,'Z-scores'!$C$2:$SK$20,5,FALSE)&lt;-3),"",'Total-corrected counts'!Q377),"")</f>
        <v/>
      </c>
      <c r="R377" t="str">
        <f>IFERROR(IF(OR(HLOOKUP($A377,'Z-scores'!$C$2:$SK$20,5,FALSE)&gt;3,HLOOKUP($A377,'Z-scores'!$C$2:$SK$20,5,FALSE)&lt;-3),"",'Total-corrected counts'!R377),"")</f>
        <v/>
      </c>
      <c r="S377" t="str">
        <f>IFERROR(IF(OR(HLOOKUP($A377,'Z-scores'!$C$2:$SK$20,5,FALSE)&gt;3,HLOOKUP($A377,'Z-scores'!$C$2:$SK$20,5,FALSE)&lt;-3),"",'Total-corrected counts'!S377),"")</f>
        <v/>
      </c>
      <c r="T377" t="str">
        <f>IFERROR(IF(OR(HLOOKUP($A377,'Z-scores'!$C$2:$SK$20,5,FALSE)&gt;3,HLOOKUP($A377,'Z-scores'!$C$2:$SK$20,5,FALSE)&lt;-3),"",'Total-corrected counts'!T377),"")</f>
        <v/>
      </c>
      <c r="U377">
        <f t="shared" si="20"/>
        <v>0</v>
      </c>
      <c r="V377">
        <f>SUMIFS(Tabel132[Cluster],Tabel132[ID],'Total-corrected counts Z&lt;3'!A377)</f>
        <v>0</v>
      </c>
      <c r="W377" t="str">
        <f t="shared" si="21"/>
        <v/>
      </c>
      <c r="X377" t="str">
        <f t="shared" si="22"/>
        <v/>
      </c>
      <c r="Y377" t="str">
        <f t="shared" si="23"/>
        <v/>
      </c>
    </row>
    <row r="378" spans="1:25" x14ac:dyDescent="0.25">
      <c r="A378">
        <v>385</v>
      </c>
      <c r="B378" t="s">
        <v>728</v>
      </c>
      <c r="C378">
        <v>16200</v>
      </c>
      <c r="D378">
        <v>669</v>
      </c>
      <c r="E378" t="str">
        <f>IFERROR(IF(OR(HLOOKUP($A378,'Z-scores'!$C$2:$SK$20,5,FALSE)&gt;3,HLOOKUP($A378,'Z-scores'!$C$2:$SK$20,5,FALSE)&lt;-3),"",'Total-corrected counts'!E378),"")</f>
        <v/>
      </c>
      <c r="F378" t="str">
        <f>IFERROR(IF(OR(HLOOKUP($A378,'Z-scores'!$C$2:$SK$20,5,FALSE)&gt;3,HLOOKUP($A378,'Z-scores'!$C$2:$SK$20,5,FALSE)&lt;-3),"",'Total-corrected counts'!F378),"")</f>
        <v/>
      </c>
      <c r="G378" t="str">
        <f>IFERROR(IF(OR(HLOOKUP($A378,'Z-scores'!$C$2:$SK$20,5,FALSE)&gt;3,HLOOKUP($A378,'Z-scores'!$C$2:$SK$20,5,FALSE)&lt;-3),"",'Total-corrected counts'!G378),"")</f>
        <v/>
      </c>
      <c r="H378" t="str">
        <f>IFERROR(IF(OR(HLOOKUP($A378,'Z-scores'!$C$2:$SK$20,5,FALSE)&gt;3,HLOOKUP($A378,'Z-scores'!$C$2:$SK$20,5,FALSE)&lt;-3),"",'Total-corrected counts'!H378),"")</f>
        <v/>
      </c>
      <c r="I378" t="str">
        <f>IFERROR(IF(OR(HLOOKUP($A378,'Z-scores'!$C$2:$SK$20,5,FALSE)&gt;3,HLOOKUP($A378,'Z-scores'!$C$2:$SK$20,5,FALSE)&lt;-3),"",'Total-corrected counts'!I378),"")</f>
        <v/>
      </c>
      <c r="J378" t="str">
        <f>IFERROR(IF(OR(HLOOKUP($A378,'Z-scores'!$C$2:$SK$20,5,FALSE)&gt;3,HLOOKUP($A378,'Z-scores'!$C$2:$SK$20,5,FALSE)&lt;-3),"",'Total-corrected counts'!J378),"")</f>
        <v/>
      </c>
      <c r="K378" t="str">
        <f>IFERROR(IF(OR(HLOOKUP($A378,'Z-scores'!$C$2:$SK$20,5,FALSE)&gt;3,HLOOKUP($A378,'Z-scores'!$C$2:$SK$20,5,FALSE)&lt;-3),"",'Total-corrected counts'!K378),"")</f>
        <v/>
      </c>
      <c r="L378" t="str">
        <f>IFERROR(IF(OR(HLOOKUP($A378,'Z-scores'!$C$2:$SK$20,5,FALSE)&gt;3,HLOOKUP($A378,'Z-scores'!$C$2:$SK$20,5,FALSE)&lt;-3),"",'Total-corrected counts'!L378),"")</f>
        <v/>
      </c>
      <c r="M378" t="str">
        <f>IFERROR(IF(OR(HLOOKUP($A378,'Z-scores'!$C$2:$SK$20,5,FALSE)&gt;3,HLOOKUP($A378,'Z-scores'!$C$2:$SK$20,5,FALSE)&lt;-3),"",'Total-corrected counts'!M378),"")</f>
        <v/>
      </c>
      <c r="N378" t="str">
        <f>IFERROR(IF(OR(HLOOKUP($A378,'Z-scores'!$C$2:$SK$20,5,FALSE)&gt;3,HLOOKUP($A378,'Z-scores'!$C$2:$SK$20,5,FALSE)&lt;-3),"",'Total-corrected counts'!N378),"")</f>
        <v/>
      </c>
      <c r="O378" t="str">
        <f>IFERROR(IF(OR(HLOOKUP($A378,'Z-scores'!$C$2:$SK$20,5,FALSE)&gt;3,HLOOKUP($A378,'Z-scores'!$C$2:$SK$20,5,FALSE)&lt;-3),"",'Total-corrected counts'!O378),"")</f>
        <v/>
      </c>
      <c r="P378" t="str">
        <f>IFERROR(IF(OR(HLOOKUP($A378,'Z-scores'!$C$2:$SK$20,5,FALSE)&gt;3,HLOOKUP($A378,'Z-scores'!$C$2:$SK$20,5,FALSE)&lt;-3),"",'Total-corrected counts'!P378),"")</f>
        <v/>
      </c>
      <c r="Q378" t="str">
        <f>IFERROR(IF(OR(HLOOKUP($A378,'Z-scores'!$C$2:$SK$20,5,FALSE)&gt;3,HLOOKUP($A378,'Z-scores'!$C$2:$SK$20,5,FALSE)&lt;-3),"",'Total-corrected counts'!Q378),"")</f>
        <v/>
      </c>
      <c r="R378" t="str">
        <f>IFERROR(IF(OR(HLOOKUP($A378,'Z-scores'!$C$2:$SK$20,5,FALSE)&gt;3,HLOOKUP($A378,'Z-scores'!$C$2:$SK$20,5,FALSE)&lt;-3),"",'Total-corrected counts'!R378),"")</f>
        <v/>
      </c>
      <c r="S378" t="str">
        <f>IFERROR(IF(OR(HLOOKUP($A378,'Z-scores'!$C$2:$SK$20,5,FALSE)&gt;3,HLOOKUP($A378,'Z-scores'!$C$2:$SK$20,5,FALSE)&lt;-3),"",'Total-corrected counts'!S378),"")</f>
        <v/>
      </c>
      <c r="T378" t="str">
        <f>IFERROR(IF(OR(HLOOKUP($A378,'Z-scores'!$C$2:$SK$20,5,FALSE)&gt;3,HLOOKUP($A378,'Z-scores'!$C$2:$SK$20,5,FALSE)&lt;-3),"",'Total-corrected counts'!T378),"")</f>
        <v/>
      </c>
      <c r="U378">
        <f t="shared" si="20"/>
        <v>0</v>
      </c>
      <c r="V378">
        <f>SUMIFS(Tabel132[Cluster],Tabel132[ID],'Total-corrected counts Z&lt;3'!A378)</f>
        <v>20</v>
      </c>
      <c r="W378" t="str">
        <f t="shared" si="21"/>
        <v/>
      </c>
      <c r="X378" t="str">
        <f t="shared" si="22"/>
        <v/>
      </c>
      <c r="Y378" t="str">
        <f t="shared" si="23"/>
        <v/>
      </c>
    </row>
    <row r="379" spans="1:25" x14ac:dyDescent="0.25">
      <c r="A379">
        <v>386</v>
      </c>
      <c r="B379" t="s">
        <v>729</v>
      </c>
      <c r="C379">
        <v>89500</v>
      </c>
      <c r="D379">
        <v>354</v>
      </c>
      <c r="E379" t="str">
        <f>IFERROR(IF(OR(HLOOKUP($A379,'Z-scores'!$C$2:$SK$20,5,FALSE)&gt;3,HLOOKUP($A379,'Z-scores'!$C$2:$SK$20,5,FALSE)&lt;-3),"",'Total-corrected counts'!E379),"")</f>
        <v/>
      </c>
      <c r="F379" t="str">
        <f>IFERROR(IF(OR(HLOOKUP($A379,'Z-scores'!$C$2:$SK$20,5,FALSE)&gt;3,HLOOKUP($A379,'Z-scores'!$C$2:$SK$20,5,FALSE)&lt;-3),"",'Total-corrected counts'!F379),"")</f>
        <v/>
      </c>
      <c r="G379" t="str">
        <f>IFERROR(IF(OR(HLOOKUP($A379,'Z-scores'!$C$2:$SK$20,5,FALSE)&gt;3,HLOOKUP($A379,'Z-scores'!$C$2:$SK$20,5,FALSE)&lt;-3),"",'Total-corrected counts'!G379),"")</f>
        <v/>
      </c>
      <c r="H379" t="str">
        <f>IFERROR(IF(OR(HLOOKUP($A379,'Z-scores'!$C$2:$SK$20,5,FALSE)&gt;3,HLOOKUP($A379,'Z-scores'!$C$2:$SK$20,5,FALSE)&lt;-3),"",'Total-corrected counts'!H379),"")</f>
        <v/>
      </c>
      <c r="I379" t="str">
        <f>IFERROR(IF(OR(HLOOKUP($A379,'Z-scores'!$C$2:$SK$20,5,FALSE)&gt;3,HLOOKUP($A379,'Z-scores'!$C$2:$SK$20,5,FALSE)&lt;-3),"",'Total-corrected counts'!I379),"")</f>
        <v/>
      </c>
      <c r="J379" t="str">
        <f>IFERROR(IF(OR(HLOOKUP($A379,'Z-scores'!$C$2:$SK$20,5,FALSE)&gt;3,HLOOKUP($A379,'Z-scores'!$C$2:$SK$20,5,FALSE)&lt;-3),"",'Total-corrected counts'!J379),"")</f>
        <v/>
      </c>
      <c r="K379" t="str">
        <f>IFERROR(IF(OR(HLOOKUP($A379,'Z-scores'!$C$2:$SK$20,5,FALSE)&gt;3,HLOOKUP($A379,'Z-scores'!$C$2:$SK$20,5,FALSE)&lt;-3),"",'Total-corrected counts'!K379),"")</f>
        <v/>
      </c>
      <c r="L379" t="str">
        <f>IFERROR(IF(OR(HLOOKUP($A379,'Z-scores'!$C$2:$SK$20,5,FALSE)&gt;3,HLOOKUP($A379,'Z-scores'!$C$2:$SK$20,5,FALSE)&lt;-3),"",'Total-corrected counts'!L379),"")</f>
        <v/>
      </c>
      <c r="M379" t="str">
        <f>IFERROR(IF(OR(HLOOKUP($A379,'Z-scores'!$C$2:$SK$20,5,FALSE)&gt;3,HLOOKUP($A379,'Z-scores'!$C$2:$SK$20,5,FALSE)&lt;-3),"",'Total-corrected counts'!M379),"")</f>
        <v/>
      </c>
      <c r="N379" t="str">
        <f>IFERROR(IF(OR(HLOOKUP($A379,'Z-scores'!$C$2:$SK$20,5,FALSE)&gt;3,HLOOKUP($A379,'Z-scores'!$C$2:$SK$20,5,FALSE)&lt;-3),"",'Total-corrected counts'!N379),"")</f>
        <v/>
      </c>
      <c r="O379" t="str">
        <f>IFERROR(IF(OR(HLOOKUP($A379,'Z-scores'!$C$2:$SK$20,5,FALSE)&gt;3,HLOOKUP($A379,'Z-scores'!$C$2:$SK$20,5,FALSE)&lt;-3),"",'Total-corrected counts'!O379),"")</f>
        <v/>
      </c>
      <c r="P379" t="str">
        <f>IFERROR(IF(OR(HLOOKUP($A379,'Z-scores'!$C$2:$SK$20,5,FALSE)&gt;3,HLOOKUP($A379,'Z-scores'!$C$2:$SK$20,5,FALSE)&lt;-3),"",'Total-corrected counts'!P379),"")</f>
        <v/>
      </c>
      <c r="Q379" t="str">
        <f>IFERROR(IF(OR(HLOOKUP($A379,'Z-scores'!$C$2:$SK$20,5,FALSE)&gt;3,HLOOKUP($A379,'Z-scores'!$C$2:$SK$20,5,FALSE)&lt;-3),"",'Total-corrected counts'!Q379),"")</f>
        <v/>
      </c>
      <c r="R379" t="str">
        <f>IFERROR(IF(OR(HLOOKUP($A379,'Z-scores'!$C$2:$SK$20,5,FALSE)&gt;3,HLOOKUP($A379,'Z-scores'!$C$2:$SK$20,5,FALSE)&lt;-3),"",'Total-corrected counts'!R379),"")</f>
        <v/>
      </c>
      <c r="S379" t="str">
        <f>IFERROR(IF(OR(HLOOKUP($A379,'Z-scores'!$C$2:$SK$20,5,FALSE)&gt;3,HLOOKUP($A379,'Z-scores'!$C$2:$SK$20,5,FALSE)&lt;-3),"",'Total-corrected counts'!S379),"")</f>
        <v/>
      </c>
      <c r="T379" t="str">
        <f>IFERROR(IF(OR(HLOOKUP($A379,'Z-scores'!$C$2:$SK$20,5,FALSE)&gt;3,HLOOKUP($A379,'Z-scores'!$C$2:$SK$20,5,FALSE)&lt;-3),"",'Total-corrected counts'!T379),"")</f>
        <v/>
      </c>
      <c r="U379">
        <f t="shared" si="20"/>
        <v>0</v>
      </c>
      <c r="V379">
        <f>SUMIFS(Tabel132[Cluster],Tabel132[ID],'Total-corrected counts Z&lt;3'!A379)</f>
        <v>96</v>
      </c>
      <c r="W379" t="str">
        <f t="shared" si="21"/>
        <v/>
      </c>
      <c r="X379" t="str">
        <f t="shared" si="22"/>
        <v/>
      </c>
      <c r="Y379" t="str">
        <f t="shared" si="23"/>
        <v/>
      </c>
    </row>
    <row r="380" spans="1:25" x14ac:dyDescent="0.25">
      <c r="A380">
        <v>387</v>
      </c>
      <c r="B380" t="s">
        <v>730</v>
      </c>
      <c r="C380">
        <v>42300</v>
      </c>
      <c r="D380">
        <v>918</v>
      </c>
      <c r="E380" t="str">
        <f>IFERROR(IF(OR(HLOOKUP($A380,'Z-scores'!$C$2:$SK$20,5,FALSE)&gt;3,HLOOKUP($A380,'Z-scores'!$C$2:$SK$20,5,FALSE)&lt;-3),"",'Total-corrected counts'!E380),"")</f>
        <v/>
      </c>
      <c r="F380" t="str">
        <f>IFERROR(IF(OR(HLOOKUP($A380,'Z-scores'!$C$2:$SK$20,5,FALSE)&gt;3,HLOOKUP($A380,'Z-scores'!$C$2:$SK$20,5,FALSE)&lt;-3),"",'Total-corrected counts'!F380),"")</f>
        <v/>
      </c>
      <c r="G380" t="str">
        <f>IFERROR(IF(OR(HLOOKUP($A380,'Z-scores'!$C$2:$SK$20,5,FALSE)&gt;3,HLOOKUP($A380,'Z-scores'!$C$2:$SK$20,5,FALSE)&lt;-3),"",'Total-corrected counts'!G380),"")</f>
        <v/>
      </c>
      <c r="H380" t="str">
        <f>IFERROR(IF(OR(HLOOKUP($A380,'Z-scores'!$C$2:$SK$20,5,FALSE)&gt;3,HLOOKUP($A380,'Z-scores'!$C$2:$SK$20,5,FALSE)&lt;-3),"",'Total-corrected counts'!H380),"")</f>
        <v/>
      </c>
      <c r="I380" t="str">
        <f>IFERROR(IF(OR(HLOOKUP($A380,'Z-scores'!$C$2:$SK$20,5,FALSE)&gt;3,HLOOKUP($A380,'Z-scores'!$C$2:$SK$20,5,FALSE)&lt;-3),"",'Total-corrected counts'!I380),"")</f>
        <v/>
      </c>
      <c r="J380" t="str">
        <f>IFERROR(IF(OR(HLOOKUP($A380,'Z-scores'!$C$2:$SK$20,5,FALSE)&gt;3,HLOOKUP($A380,'Z-scores'!$C$2:$SK$20,5,FALSE)&lt;-3),"",'Total-corrected counts'!J380),"")</f>
        <v/>
      </c>
      <c r="K380" t="str">
        <f>IFERROR(IF(OR(HLOOKUP($A380,'Z-scores'!$C$2:$SK$20,5,FALSE)&gt;3,HLOOKUP($A380,'Z-scores'!$C$2:$SK$20,5,FALSE)&lt;-3),"",'Total-corrected counts'!K380),"")</f>
        <v/>
      </c>
      <c r="L380" t="str">
        <f>IFERROR(IF(OR(HLOOKUP($A380,'Z-scores'!$C$2:$SK$20,5,FALSE)&gt;3,HLOOKUP($A380,'Z-scores'!$C$2:$SK$20,5,FALSE)&lt;-3),"",'Total-corrected counts'!L380),"")</f>
        <v/>
      </c>
      <c r="M380" t="str">
        <f>IFERROR(IF(OR(HLOOKUP($A380,'Z-scores'!$C$2:$SK$20,5,FALSE)&gt;3,HLOOKUP($A380,'Z-scores'!$C$2:$SK$20,5,FALSE)&lt;-3),"",'Total-corrected counts'!M380),"")</f>
        <v/>
      </c>
      <c r="N380" t="str">
        <f>IFERROR(IF(OR(HLOOKUP($A380,'Z-scores'!$C$2:$SK$20,5,FALSE)&gt;3,HLOOKUP($A380,'Z-scores'!$C$2:$SK$20,5,FALSE)&lt;-3),"",'Total-corrected counts'!N380),"")</f>
        <v/>
      </c>
      <c r="O380" t="str">
        <f>IFERROR(IF(OR(HLOOKUP($A380,'Z-scores'!$C$2:$SK$20,5,FALSE)&gt;3,HLOOKUP($A380,'Z-scores'!$C$2:$SK$20,5,FALSE)&lt;-3),"",'Total-corrected counts'!O380),"")</f>
        <v/>
      </c>
      <c r="P380" t="str">
        <f>IFERROR(IF(OR(HLOOKUP($A380,'Z-scores'!$C$2:$SK$20,5,FALSE)&gt;3,HLOOKUP($A380,'Z-scores'!$C$2:$SK$20,5,FALSE)&lt;-3),"",'Total-corrected counts'!P380),"")</f>
        <v/>
      </c>
      <c r="Q380" t="str">
        <f>IFERROR(IF(OR(HLOOKUP($A380,'Z-scores'!$C$2:$SK$20,5,FALSE)&gt;3,HLOOKUP($A380,'Z-scores'!$C$2:$SK$20,5,FALSE)&lt;-3),"",'Total-corrected counts'!Q380),"")</f>
        <v/>
      </c>
      <c r="R380" t="str">
        <f>IFERROR(IF(OR(HLOOKUP($A380,'Z-scores'!$C$2:$SK$20,5,FALSE)&gt;3,HLOOKUP($A380,'Z-scores'!$C$2:$SK$20,5,FALSE)&lt;-3),"",'Total-corrected counts'!R380),"")</f>
        <v/>
      </c>
      <c r="S380" t="str">
        <f>IFERROR(IF(OR(HLOOKUP($A380,'Z-scores'!$C$2:$SK$20,5,FALSE)&gt;3,HLOOKUP($A380,'Z-scores'!$C$2:$SK$20,5,FALSE)&lt;-3),"",'Total-corrected counts'!S380),"")</f>
        <v/>
      </c>
      <c r="T380" t="str">
        <f>IFERROR(IF(OR(HLOOKUP($A380,'Z-scores'!$C$2:$SK$20,5,FALSE)&gt;3,HLOOKUP($A380,'Z-scores'!$C$2:$SK$20,5,FALSE)&lt;-3),"",'Total-corrected counts'!T380),"")</f>
        <v/>
      </c>
      <c r="U380">
        <f t="shared" si="20"/>
        <v>0</v>
      </c>
      <c r="V380">
        <f>SUMIFS(Tabel132[Cluster],Tabel132[ID],'Total-corrected counts Z&lt;3'!A380)</f>
        <v>54</v>
      </c>
      <c r="W380" t="str">
        <f t="shared" si="21"/>
        <v/>
      </c>
      <c r="X380" t="str">
        <f t="shared" si="22"/>
        <v/>
      </c>
      <c r="Y380" t="str">
        <f t="shared" si="23"/>
        <v/>
      </c>
    </row>
    <row r="381" spans="1:25" x14ac:dyDescent="0.25">
      <c r="A381">
        <v>388</v>
      </c>
      <c r="B381" t="s">
        <v>731</v>
      </c>
      <c r="C381">
        <v>102800</v>
      </c>
      <c r="D381">
        <v>514</v>
      </c>
      <c r="E381" t="str">
        <f>IFERROR(IF(OR(HLOOKUP($A381,'Z-scores'!$C$2:$SK$20,5,FALSE)&gt;3,HLOOKUP($A381,'Z-scores'!$C$2:$SK$20,5,FALSE)&lt;-3),"",'Total-corrected counts'!E381),"")</f>
        <v/>
      </c>
      <c r="F381" t="str">
        <f>IFERROR(IF(OR(HLOOKUP($A381,'Z-scores'!$C$2:$SK$20,5,FALSE)&gt;3,HLOOKUP($A381,'Z-scores'!$C$2:$SK$20,5,FALSE)&lt;-3),"",'Total-corrected counts'!F381),"")</f>
        <v/>
      </c>
      <c r="G381" t="str">
        <f>IFERROR(IF(OR(HLOOKUP($A381,'Z-scores'!$C$2:$SK$20,5,FALSE)&gt;3,HLOOKUP($A381,'Z-scores'!$C$2:$SK$20,5,FALSE)&lt;-3),"",'Total-corrected counts'!G381),"")</f>
        <v/>
      </c>
      <c r="H381" t="str">
        <f>IFERROR(IF(OR(HLOOKUP($A381,'Z-scores'!$C$2:$SK$20,5,FALSE)&gt;3,HLOOKUP($A381,'Z-scores'!$C$2:$SK$20,5,FALSE)&lt;-3),"",'Total-corrected counts'!H381),"")</f>
        <v/>
      </c>
      <c r="I381" t="str">
        <f>IFERROR(IF(OR(HLOOKUP($A381,'Z-scores'!$C$2:$SK$20,5,FALSE)&gt;3,HLOOKUP($A381,'Z-scores'!$C$2:$SK$20,5,FALSE)&lt;-3),"",'Total-corrected counts'!I381),"")</f>
        <v/>
      </c>
      <c r="J381" t="str">
        <f>IFERROR(IF(OR(HLOOKUP($A381,'Z-scores'!$C$2:$SK$20,5,FALSE)&gt;3,HLOOKUP($A381,'Z-scores'!$C$2:$SK$20,5,FALSE)&lt;-3),"",'Total-corrected counts'!J381),"")</f>
        <v/>
      </c>
      <c r="K381" t="str">
        <f>IFERROR(IF(OR(HLOOKUP($A381,'Z-scores'!$C$2:$SK$20,5,FALSE)&gt;3,HLOOKUP($A381,'Z-scores'!$C$2:$SK$20,5,FALSE)&lt;-3),"",'Total-corrected counts'!K381),"")</f>
        <v/>
      </c>
      <c r="L381" t="str">
        <f>IFERROR(IF(OR(HLOOKUP($A381,'Z-scores'!$C$2:$SK$20,5,FALSE)&gt;3,HLOOKUP($A381,'Z-scores'!$C$2:$SK$20,5,FALSE)&lt;-3),"",'Total-corrected counts'!L381),"")</f>
        <v/>
      </c>
      <c r="M381" t="str">
        <f>IFERROR(IF(OR(HLOOKUP($A381,'Z-scores'!$C$2:$SK$20,5,FALSE)&gt;3,HLOOKUP($A381,'Z-scores'!$C$2:$SK$20,5,FALSE)&lt;-3),"",'Total-corrected counts'!M381),"")</f>
        <v/>
      </c>
      <c r="N381" t="str">
        <f>IFERROR(IF(OR(HLOOKUP($A381,'Z-scores'!$C$2:$SK$20,5,FALSE)&gt;3,HLOOKUP($A381,'Z-scores'!$C$2:$SK$20,5,FALSE)&lt;-3),"",'Total-corrected counts'!N381),"")</f>
        <v/>
      </c>
      <c r="O381" t="str">
        <f>IFERROR(IF(OR(HLOOKUP($A381,'Z-scores'!$C$2:$SK$20,5,FALSE)&gt;3,HLOOKUP($A381,'Z-scores'!$C$2:$SK$20,5,FALSE)&lt;-3),"",'Total-corrected counts'!O381),"")</f>
        <v/>
      </c>
      <c r="P381" t="str">
        <f>IFERROR(IF(OR(HLOOKUP($A381,'Z-scores'!$C$2:$SK$20,5,FALSE)&gt;3,HLOOKUP($A381,'Z-scores'!$C$2:$SK$20,5,FALSE)&lt;-3),"",'Total-corrected counts'!P381),"")</f>
        <v/>
      </c>
      <c r="Q381" t="str">
        <f>IFERROR(IF(OR(HLOOKUP($A381,'Z-scores'!$C$2:$SK$20,5,FALSE)&gt;3,HLOOKUP($A381,'Z-scores'!$C$2:$SK$20,5,FALSE)&lt;-3),"",'Total-corrected counts'!Q381),"")</f>
        <v/>
      </c>
      <c r="R381" t="str">
        <f>IFERROR(IF(OR(HLOOKUP($A381,'Z-scores'!$C$2:$SK$20,5,FALSE)&gt;3,HLOOKUP($A381,'Z-scores'!$C$2:$SK$20,5,FALSE)&lt;-3),"",'Total-corrected counts'!R381),"")</f>
        <v/>
      </c>
      <c r="S381" t="str">
        <f>IFERROR(IF(OR(HLOOKUP($A381,'Z-scores'!$C$2:$SK$20,5,FALSE)&gt;3,HLOOKUP($A381,'Z-scores'!$C$2:$SK$20,5,FALSE)&lt;-3),"",'Total-corrected counts'!S381),"")</f>
        <v/>
      </c>
      <c r="T381" t="str">
        <f>IFERROR(IF(OR(HLOOKUP($A381,'Z-scores'!$C$2:$SK$20,5,FALSE)&gt;3,HLOOKUP($A381,'Z-scores'!$C$2:$SK$20,5,FALSE)&lt;-3),"",'Total-corrected counts'!T381),"")</f>
        <v/>
      </c>
      <c r="U381">
        <f t="shared" si="20"/>
        <v>0</v>
      </c>
      <c r="V381">
        <f>SUMIFS(Tabel132[Cluster],Tabel132[ID],'Total-corrected counts Z&lt;3'!A381)</f>
        <v>0</v>
      </c>
      <c r="W381" t="str">
        <f t="shared" si="21"/>
        <v/>
      </c>
      <c r="X381" t="str">
        <f t="shared" si="22"/>
        <v/>
      </c>
      <c r="Y381" t="str">
        <f t="shared" si="23"/>
        <v/>
      </c>
    </row>
    <row r="382" spans="1:25" x14ac:dyDescent="0.25">
      <c r="A382">
        <v>389</v>
      </c>
      <c r="B382" t="s">
        <v>732</v>
      </c>
      <c r="C382">
        <v>103300</v>
      </c>
      <c r="D382">
        <v>871</v>
      </c>
      <c r="E382" t="str">
        <f>IFERROR(IF(OR(HLOOKUP($A382,'Z-scores'!$C$2:$SK$20,5,FALSE)&gt;3,HLOOKUP($A382,'Z-scores'!$C$2:$SK$20,5,FALSE)&lt;-3),"",'Total-corrected counts'!E382),"")</f>
        <v/>
      </c>
      <c r="F382" t="str">
        <f>IFERROR(IF(OR(HLOOKUP($A382,'Z-scores'!$C$2:$SK$20,5,FALSE)&gt;3,HLOOKUP($A382,'Z-scores'!$C$2:$SK$20,5,FALSE)&lt;-3),"",'Total-corrected counts'!F382),"")</f>
        <v/>
      </c>
      <c r="G382" t="str">
        <f>IFERROR(IF(OR(HLOOKUP($A382,'Z-scores'!$C$2:$SK$20,5,FALSE)&gt;3,HLOOKUP($A382,'Z-scores'!$C$2:$SK$20,5,FALSE)&lt;-3),"",'Total-corrected counts'!G382),"")</f>
        <v/>
      </c>
      <c r="H382" t="str">
        <f>IFERROR(IF(OR(HLOOKUP($A382,'Z-scores'!$C$2:$SK$20,5,FALSE)&gt;3,HLOOKUP($A382,'Z-scores'!$C$2:$SK$20,5,FALSE)&lt;-3),"",'Total-corrected counts'!H382),"")</f>
        <v/>
      </c>
      <c r="I382" t="str">
        <f>IFERROR(IF(OR(HLOOKUP($A382,'Z-scores'!$C$2:$SK$20,5,FALSE)&gt;3,HLOOKUP($A382,'Z-scores'!$C$2:$SK$20,5,FALSE)&lt;-3),"",'Total-corrected counts'!I382),"")</f>
        <v/>
      </c>
      <c r="J382" t="str">
        <f>IFERROR(IF(OR(HLOOKUP($A382,'Z-scores'!$C$2:$SK$20,5,FALSE)&gt;3,HLOOKUP($A382,'Z-scores'!$C$2:$SK$20,5,FALSE)&lt;-3),"",'Total-corrected counts'!J382),"")</f>
        <v/>
      </c>
      <c r="K382" t="str">
        <f>IFERROR(IF(OR(HLOOKUP($A382,'Z-scores'!$C$2:$SK$20,5,FALSE)&gt;3,HLOOKUP($A382,'Z-scores'!$C$2:$SK$20,5,FALSE)&lt;-3),"",'Total-corrected counts'!K382),"")</f>
        <v/>
      </c>
      <c r="L382" t="str">
        <f>IFERROR(IF(OR(HLOOKUP($A382,'Z-scores'!$C$2:$SK$20,5,FALSE)&gt;3,HLOOKUP($A382,'Z-scores'!$C$2:$SK$20,5,FALSE)&lt;-3),"",'Total-corrected counts'!L382),"")</f>
        <v/>
      </c>
      <c r="M382" t="str">
        <f>IFERROR(IF(OR(HLOOKUP($A382,'Z-scores'!$C$2:$SK$20,5,FALSE)&gt;3,HLOOKUP($A382,'Z-scores'!$C$2:$SK$20,5,FALSE)&lt;-3),"",'Total-corrected counts'!M382),"")</f>
        <v/>
      </c>
      <c r="N382" t="str">
        <f>IFERROR(IF(OR(HLOOKUP($A382,'Z-scores'!$C$2:$SK$20,5,FALSE)&gt;3,HLOOKUP($A382,'Z-scores'!$C$2:$SK$20,5,FALSE)&lt;-3),"",'Total-corrected counts'!N382),"")</f>
        <v/>
      </c>
      <c r="O382" t="str">
        <f>IFERROR(IF(OR(HLOOKUP($A382,'Z-scores'!$C$2:$SK$20,5,FALSE)&gt;3,HLOOKUP($A382,'Z-scores'!$C$2:$SK$20,5,FALSE)&lt;-3),"",'Total-corrected counts'!O382),"")</f>
        <v/>
      </c>
      <c r="P382" t="str">
        <f>IFERROR(IF(OR(HLOOKUP($A382,'Z-scores'!$C$2:$SK$20,5,FALSE)&gt;3,HLOOKUP($A382,'Z-scores'!$C$2:$SK$20,5,FALSE)&lt;-3),"",'Total-corrected counts'!P382),"")</f>
        <v/>
      </c>
      <c r="Q382" t="str">
        <f>IFERROR(IF(OR(HLOOKUP($A382,'Z-scores'!$C$2:$SK$20,5,FALSE)&gt;3,HLOOKUP($A382,'Z-scores'!$C$2:$SK$20,5,FALSE)&lt;-3),"",'Total-corrected counts'!Q382),"")</f>
        <v/>
      </c>
      <c r="R382" t="str">
        <f>IFERROR(IF(OR(HLOOKUP($A382,'Z-scores'!$C$2:$SK$20,5,FALSE)&gt;3,HLOOKUP($A382,'Z-scores'!$C$2:$SK$20,5,FALSE)&lt;-3),"",'Total-corrected counts'!R382),"")</f>
        <v/>
      </c>
      <c r="S382" t="str">
        <f>IFERROR(IF(OR(HLOOKUP($A382,'Z-scores'!$C$2:$SK$20,5,FALSE)&gt;3,HLOOKUP($A382,'Z-scores'!$C$2:$SK$20,5,FALSE)&lt;-3),"",'Total-corrected counts'!S382),"")</f>
        <v/>
      </c>
      <c r="T382" t="str">
        <f>IFERROR(IF(OR(HLOOKUP($A382,'Z-scores'!$C$2:$SK$20,5,FALSE)&gt;3,HLOOKUP($A382,'Z-scores'!$C$2:$SK$20,5,FALSE)&lt;-3),"",'Total-corrected counts'!T382),"")</f>
        <v/>
      </c>
      <c r="U382">
        <f t="shared" si="20"/>
        <v>0</v>
      </c>
      <c r="V382">
        <f>SUMIFS(Tabel132[Cluster],Tabel132[ID],'Total-corrected counts Z&lt;3'!A382)</f>
        <v>0</v>
      </c>
      <c r="W382" t="str">
        <f t="shared" si="21"/>
        <v/>
      </c>
      <c r="X382" t="str">
        <f t="shared" si="22"/>
        <v/>
      </c>
      <c r="Y382" t="str">
        <f t="shared" si="23"/>
        <v/>
      </c>
    </row>
    <row r="383" spans="1:25" x14ac:dyDescent="0.25">
      <c r="A383">
        <v>390</v>
      </c>
      <c r="B383" t="s">
        <v>161</v>
      </c>
      <c r="C383">
        <v>70200</v>
      </c>
      <c r="D383">
        <v>157</v>
      </c>
      <c r="E383">
        <f>IFERROR(IF(OR(HLOOKUP($A383,'Z-scores'!$C$2:$SK$20,5,FALSE)&gt;3,HLOOKUP($A383,'Z-scores'!$C$2:$SK$20,5,FALSE)&lt;-3),"",'Total-corrected counts'!E383),"")</f>
        <v>0.46073931320117212</v>
      </c>
      <c r="F383">
        <f>IFERROR(IF(OR(HLOOKUP($A383,'Z-scores'!$C$2:$SK$20,5,FALSE)&gt;3,HLOOKUP($A383,'Z-scores'!$C$2:$SK$20,5,FALSE)&lt;-3),"",'Total-corrected counts'!F383),"")</f>
        <v>0.74603855886126191</v>
      </c>
      <c r="G383">
        <f>IFERROR(IF(OR(HLOOKUP($A383,'Z-scores'!$C$2:$SK$20,5,FALSE)&gt;3,HLOOKUP($A383,'Z-scores'!$C$2:$SK$20,5,FALSE)&lt;-3),"",'Total-corrected counts'!G383),"")</f>
        <v>0.42646651171716737</v>
      </c>
      <c r="H383">
        <f>IFERROR(IF(OR(HLOOKUP($A383,'Z-scores'!$C$2:$SK$20,5,FALSE)&gt;3,HLOOKUP($A383,'Z-scores'!$C$2:$SK$20,5,FALSE)&lt;-3),"",'Total-corrected counts'!H383),"")</f>
        <v>0.3257014644502883</v>
      </c>
      <c r="I383">
        <f>IFERROR(IF(OR(HLOOKUP($A383,'Z-scores'!$C$2:$SK$20,5,FALSE)&gt;3,HLOOKUP($A383,'Z-scores'!$C$2:$SK$20,5,FALSE)&lt;-3),"",'Total-corrected counts'!I383),"")</f>
        <v>0.23072191762552258</v>
      </c>
      <c r="J383">
        <f>IFERROR(IF(OR(HLOOKUP($A383,'Z-scores'!$C$2:$SK$20,5,FALSE)&gt;3,HLOOKUP($A383,'Z-scores'!$C$2:$SK$20,5,FALSE)&lt;-3),"",'Total-corrected counts'!J383),"")</f>
        <v>2.3946274139340976E-2</v>
      </c>
      <c r="K383">
        <f>IFERROR(IF(OR(HLOOKUP($A383,'Z-scores'!$C$2:$SK$20,5,FALSE)&gt;3,HLOOKUP($A383,'Z-scores'!$C$2:$SK$20,5,FALSE)&lt;-3),"",'Total-corrected counts'!K383),"")</f>
        <v>1.2081013163026235</v>
      </c>
      <c r="L383">
        <f>IFERROR(IF(OR(HLOOKUP($A383,'Z-scores'!$C$2:$SK$20,5,FALSE)&gt;3,HLOOKUP($A383,'Z-scores'!$C$2:$SK$20,5,FALSE)&lt;-3),"",'Total-corrected counts'!L383),"")</f>
        <v>0.25099073505010994</v>
      </c>
      <c r="M383">
        <f>IFERROR(IF(OR(HLOOKUP($A383,'Z-scores'!$C$2:$SK$20,5,FALSE)&gt;3,HLOOKUP($A383,'Z-scores'!$C$2:$SK$20,5,FALSE)&lt;-3),"",'Total-corrected counts'!M383),"")</f>
        <v>0.54558489684609301</v>
      </c>
      <c r="N383">
        <f>IFERROR(IF(OR(HLOOKUP($A383,'Z-scores'!$C$2:$SK$20,5,FALSE)&gt;3,HLOOKUP($A383,'Z-scores'!$C$2:$SK$20,5,FALSE)&lt;-3),"",'Total-corrected counts'!N383),"")</f>
        <v>0.14895371772800109</v>
      </c>
      <c r="O383">
        <f>IFERROR(IF(OR(HLOOKUP($A383,'Z-scores'!$C$2:$SK$20,5,FALSE)&gt;3,HLOOKUP($A383,'Z-scores'!$C$2:$SK$20,5,FALSE)&lt;-3),"",'Total-corrected counts'!O383),"")</f>
        <v>1.2909375301181916</v>
      </c>
      <c r="P383">
        <f>IFERROR(IF(OR(HLOOKUP($A383,'Z-scores'!$C$2:$SK$20,5,FALSE)&gt;3,HLOOKUP($A383,'Z-scores'!$C$2:$SK$20,5,FALSE)&lt;-3),"",'Total-corrected counts'!P383),"")</f>
        <v>0.63698863622225921</v>
      </c>
      <c r="Q383">
        <f>IFERROR(IF(OR(HLOOKUP($A383,'Z-scores'!$C$2:$SK$20,5,FALSE)&gt;3,HLOOKUP($A383,'Z-scores'!$C$2:$SK$20,5,FALSE)&lt;-3),"",'Total-corrected counts'!Q383),"")</f>
        <v>0.93407655353575303</v>
      </c>
      <c r="R383">
        <f>IFERROR(IF(OR(HLOOKUP($A383,'Z-scores'!$C$2:$SK$20,5,FALSE)&gt;3,HLOOKUP($A383,'Z-scores'!$C$2:$SK$20,5,FALSE)&lt;-3),"",'Total-corrected counts'!R383),"")</f>
        <v>1.1246797358902765</v>
      </c>
      <c r="S383">
        <f>IFERROR(IF(OR(HLOOKUP($A383,'Z-scores'!$C$2:$SK$20,5,FALSE)&gt;3,HLOOKUP($A383,'Z-scores'!$C$2:$SK$20,5,FALSE)&lt;-3),"",'Total-corrected counts'!S383),"")</f>
        <v>0.69075045507432642</v>
      </c>
      <c r="T383">
        <f>IFERROR(IF(OR(HLOOKUP($A383,'Z-scores'!$C$2:$SK$20,5,FALSE)&gt;3,HLOOKUP($A383,'Z-scores'!$C$2:$SK$20,5,FALSE)&lt;-3),"",'Total-corrected counts'!T383),"")</f>
        <v>1.2423267551449051</v>
      </c>
      <c r="U383">
        <f t="shared" si="20"/>
        <v>1</v>
      </c>
      <c r="V383">
        <f>SUMIFS(Tabel132[Cluster],Tabel132[ID],'Total-corrected counts Z&lt;3'!A383)</f>
        <v>83</v>
      </c>
      <c r="W383">
        <f t="shared" si="21"/>
        <v>4.9989776213704394E-3</v>
      </c>
      <c r="X383">
        <f t="shared" si="22"/>
        <v>0.43672447059215802</v>
      </c>
      <c r="Y383">
        <f t="shared" si="23"/>
        <v>0.98662661099761861</v>
      </c>
    </row>
    <row r="384" spans="1:25" x14ac:dyDescent="0.25">
      <c r="A384">
        <v>391</v>
      </c>
      <c r="B384" t="s">
        <v>733</v>
      </c>
      <c r="C384">
        <v>37800</v>
      </c>
      <c r="D384">
        <v>382</v>
      </c>
      <c r="E384" t="str">
        <f>IFERROR(IF(OR(HLOOKUP($A384,'Z-scores'!$C$2:$SK$20,5,FALSE)&gt;3,HLOOKUP($A384,'Z-scores'!$C$2:$SK$20,5,FALSE)&lt;-3),"",'Total-corrected counts'!E384),"")</f>
        <v/>
      </c>
      <c r="F384" t="str">
        <f>IFERROR(IF(OR(HLOOKUP($A384,'Z-scores'!$C$2:$SK$20,5,FALSE)&gt;3,HLOOKUP($A384,'Z-scores'!$C$2:$SK$20,5,FALSE)&lt;-3),"",'Total-corrected counts'!F384),"")</f>
        <v/>
      </c>
      <c r="G384" t="str">
        <f>IFERROR(IF(OR(HLOOKUP($A384,'Z-scores'!$C$2:$SK$20,5,FALSE)&gt;3,HLOOKUP($A384,'Z-scores'!$C$2:$SK$20,5,FALSE)&lt;-3),"",'Total-corrected counts'!G384),"")</f>
        <v/>
      </c>
      <c r="H384" t="str">
        <f>IFERROR(IF(OR(HLOOKUP($A384,'Z-scores'!$C$2:$SK$20,5,FALSE)&gt;3,HLOOKUP($A384,'Z-scores'!$C$2:$SK$20,5,FALSE)&lt;-3),"",'Total-corrected counts'!H384),"")</f>
        <v/>
      </c>
      <c r="I384" t="str">
        <f>IFERROR(IF(OR(HLOOKUP($A384,'Z-scores'!$C$2:$SK$20,5,FALSE)&gt;3,HLOOKUP($A384,'Z-scores'!$C$2:$SK$20,5,FALSE)&lt;-3),"",'Total-corrected counts'!I384),"")</f>
        <v/>
      </c>
      <c r="J384" t="str">
        <f>IFERROR(IF(OR(HLOOKUP($A384,'Z-scores'!$C$2:$SK$20,5,FALSE)&gt;3,HLOOKUP($A384,'Z-scores'!$C$2:$SK$20,5,FALSE)&lt;-3),"",'Total-corrected counts'!J384),"")</f>
        <v/>
      </c>
      <c r="K384" t="str">
        <f>IFERROR(IF(OR(HLOOKUP($A384,'Z-scores'!$C$2:$SK$20,5,FALSE)&gt;3,HLOOKUP($A384,'Z-scores'!$C$2:$SK$20,5,FALSE)&lt;-3),"",'Total-corrected counts'!K384),"")</f>
        <v/>
      </c>
      <c r="L384" t="str">
        <f>IFERROR(IF(OR(HLOOKUP($A384,'Z-scores'!$C$2:$SK$20,5,FALSE)&gt;3,HLOOKUP($A384,'Z-scores'!$C$2:$SK$20,5,FALSE)&lt;-3),"",'Total-corrected counts'!L384),"")</f>
        <v/>
      </c>
      <c r="M384" t="str">
        <f>IFERROR(IF(OR(HLOOKUP($A384,'Z-scores'!$C$2:$SK$20,5,FALSE)&gt;3,HLOOKUP($A384,'Z-scores'!$C$2:$SK$20,5,FALSE)&lt;-3),"",'Total-corrected counts'!M384),"")</f>
        <v/>
      </c>
      <c r="N384" t="str">
        <f>IFERROR(IF(OR(HLOOKUP($A384,'Z-scores'!$C$2:$SK$20,5,FALSE)&gt;3,HLOOKUP($A384,'Z-scores'!$C$2:$SK$20,5,FALSE)&lt;-3),"",'Total-corrected counts'!N384),"")</f>
        <v/>
      </c>
      <c r="O384" t="str">
        <f>IFERROR(IF(OR(HLOOKUP($A384,'Z-scores'!$C$2:$SK$20,5,FALSE)&gt;3,HLOOKUP($A384,'Z-scores'!$C$2:$SK$20,5,FALSE)&lt;-3),"",'Total-corrected counts'!O384),"")</f>
        <v/>
      </c>
      <c r="P384" t="str">
        <f>IFERROR(IF(OR(HLOOKUP($A384,'Z-scores'!$C$2:$SK$20,5,FALSE)&gt;3,HLOOKUP($A384,'Z-scores'!$C$2:$SK$20,5,FALSE)&lt;-3),"",'Total-corrected counts'!P384),"")</f>
        <v/>
      </c>
      <c r="Q384" t="str">
        <f>IFERROR(IF(OR(HLOOKUP($A384,'Z-scores'!$C$2:$SK$20,5,FALSE)&gt;3,HLOOKUP($A384,'Z-scores'!$C$2:$SK$20,5,FALSE)&lt;-3),"",'Total-corrected counts'!Q384),"")</f>
        <v/>
      </c>
      <c r="R384" t="str">
        <f>IFERROR(IF(OR(HLOOKUP($A384,'Z-scores'!$C$2:$SK$20,5,FALSE)&gt;3,HLOOKUP($A384,'Z-scores'!$C$2:$SK$20,5,FALSE)&lt;-3),"",'Total-corrected counts'!R384),"")</f>
        <v/>
      </c>
      <c r="S384" t="str">
        <f>IFERROR(IF(OR(HLOOKUP($A384,'Z-scores'!$C$2:$SK$20,5,FALSE)&gt;3,HLOOKUP($A384,'Z-scores'!$C$2:$SK$20,5,FALSE)&lt;-3),"",'Total-corrected counts'!S384),"")</f>
        <v/>
      </c>
      <c r="T384" t="str">
        <f>IFERROR(IF(OR(HLOOKUP($A384,'Z-scores'!$C$2:$SK$20,5,FALSE)&gt;3,HLOOKUP($A384,'Z-scores'!$C$2:$SK$20,5,FALSE)&lt;-3),"",'Total-corrected counts'!T384),"")</f>
        <v/>
      </c>
      <c r="U384">
        <f t="shared" si="20"/>
        <v>0</v>
      </c>
      <c r="V384">
        <f>SUMIFS(Tabel132[Cluster],Tabel132[ID],'Total-corrected counts Z&lt;3'!A384)</f>
        <v>48</v>
      </c>
      <c r="W384" t="str">
        <f t="shared" si="21"/>
        <v/>
      </c>
      <c r="X384" t="str">
        <f t="shared" si="22"/>
        <v/>
      </c>
      <c r="Y384" t="str">
        <f t="shared" si="23"/>
        <v/>
      </c>
    </row>
    <row r="385" spans="1:25" x14ac:dyDescent="0.25">
      <c r="A385">
        <v>392</v>
      </c>
      <c r="B385" t="s">
        <v>734</v>
      </c>
      <c r="C385">
        <v>34200</v>
      </c>
      <c r="D385">
        <v>619</v>
      </c>
      <c r="E385" t="str">
        <f>IFERROR(IF(OR(HLOOKUP($A385,'Z-scores'!$C$2:$SK$20,5,FALSE)&gt;3,HLOOKUP($A385,'Z-scores'!$C$2:$SK$20,5,FALSE)&lt;-3),"",'Total-corrected counts'!E385),"")</f>
        <v/>
      </c>
      <c r="F385" t="str">
        <f>IFERROR(IF(OR(HLOOKUP($A385,'Z-scores'!$C$2:$SK$20,5,FALSE)&gt;3,HLOOKUP($A385,'Z-scores'!$C$2:$SK$20,5,FALSE)&lt;-3),"",'Total-corrected counts'!F385),"")</f>
        <v/>
      </c>
      <c r="G385" t="str">
        <f>IFERROR(IF(OR(HLOOKUP($A385,'Z-scores'!$C$2:$SK$20,5,FALSE)&gt;3,HLOOKUP($A385,'Z-scores'!$C$2:$SK$20,5,FALSE)&lt;-3),"",'Total-corrected counts'!G385),"")</f>
        <v/>
      </c>
      <c r="H385" t="str">
        <f>IFERROR(IF(OR(HLOOKUP($A385,'Z-scores'!$C$2:$SK$20,5,FALSE)&gt;3,HLOOKUP($A385,'Z-scores'!$C$2:$SK$20,5,FALSE)&lt;-3),"",'Total-corrected counts'!H385),"")</f>
        <v/>
      </c>
      <c r="I385" t="str">
        <f>IFERROR(IF(OR(HLOOKUP($A385,'Z-scores'!$C$2:$SK$20,5,FALSE)&gt;3,HLOOKUP($A385,'Z-scores'!$C$2:$SK$20,5,FALSE)&lt;-3),"",'Total-corrected counts'!I385),"")</f>
        <v/>
      </c>
      <c r="J385" t="str">
        <f>IFERROR(IF(OR(HLOOKUP($A385,'Z-scores'!$C$2:$SK$20,5,FALSE)&gt;3,HLOOKUP($A385,'Z-scores'!$C$2:$SK$20,5,FALSE)&lt;-3),"",'Total-corrected counts'!J385),"")</f>
        <v/>
      </c>
      <c r="K385" t="str">
        <f>IFERROR(IF(OR(HLOOKUP($A385,'Z-scores'!$C$2:$SK$20,5,FALSE)&gt;3,HLOOKUP($A385,'Z-scores'!$C$2:$SK$20,5,FALSE)&lt;-3),"",'Total-corrected counts'!K385),"")</f>
        <v/>
      </c>
      <c r="L385" t="str">
        <f>IFERROR(IF(OR(HLOOKUP($A385,'Z-scores'!$C$2:$SK$20,5,FALSE)&gt;3,HLOOKUP($A385,'Z-scores'!$C$2:$SK$20,5,FALSE)&lt;-3),"",'Total-corrected counts'!L385),"")</f>
        <v/>
      </c>
      <c r="M385" t="str">
        <f>IFERROR(IF(OR(HLOOKUP($A385,'Z-scores'!$C$2:$SK$20,5,FALSE)&gt;3,HLOOKUP($A385,'Z-scores'!$C$2:$SK$20,5,FALSE)&lt;-3),"",'Total-corrected counts'!M385),"")</f>
        <v/>
      </c>
      <c r="N385" t="str">
        <f>IFERROR(IF(OR(HLOOKUP($A385,'Z-scores'!$C$2:$SK$20,5,FALSE)&gt;3,HLOOKUP($A385,'Z-scores'!$C$2:$SK$20,5,FALSE)&lt;-3),"",'Total-corrected counts'!N385),"")</f>
        <v/>
      </c>
      <c r="O385" t="str">
        <f>IFERROR(IF(OR(HLOOKUP($A385,'Z-scores'!$C$2:$SK$20,5,FALSE)&gt;3,HLOOKUP($A385,'Z-scores'!$C$2:$SK$20,5,FALSE)&lt;-3),"",'Total-corrected counts'!O385),"")</f>
        <v/>
      </c>
      <c r="P385" t="str">
        <f>IFERROR(IF(OR(HLOOKUP($A385,'Z-scores'!$C$2:$SK$20,5,FALSE)&gt;3,HLOOKUP($A385,'Z-scores'!$C$2:$SK$20,5,FALSE)&lt;-3),"",'Total-corrected counts'!P385),"")</f>
        <v/>
      </c>
      <c r="Q385" t="str">
        <f>IFERROR(IF(OR(HLOOKUP($A385,'Z-scores'!$C$2:$SK$20,5,FALSE)&gt;3,HLOOKUP($A385,'Z-scores'!$C$2:$SK$20,5,FALSE)&lt;-3),"",'Total-corrected counts'!Q385),"")</f>
        <v/>
      </c>
      <c r="R385" t="str">
        <f>IFERROR(IF(OR(HLOOKUP($A385,'Z-scores'!$C$2:$SK$20,5,FALSE)&gt;3,HLOOKUP($A385,'Z-scores'!$C$2:$SK$20,5,FALSE)&lt;-3),"",'Total-corrected counts'!R385),"")</f>
        <v/>
      </c>
      <c r="S385" t="str">
        <f>IFERROR(IF(OR(HLOOKUP($A385,'Z-scores'!$C$2:$SK$20,5,FALSE)&gt;3,HLOOKUP($A385,'Z-scores'!$C$2:$SK$20,5,FALSE)&lt;-3),"",'Total-corrected counts'!S385),"")</f>
        <v/>
      </c>
      <c r="T385" t="str">
        <f>IFERROR(IF(OR(HLOOKUP($A385,'Z-scores'!$C$2:$SK$20,5,FALSE)&gt;3,HLOOKUP($A385,'Z-scores'!$C$2:$SK$20,5,FALSE)&lt;-3),"",'Total-corrected counts'!T385),"")</f>
        <v/>
      </c>
      <c r="U385">
        <f t="shared" si="20"/>
        <v>0</v>
      </c>
      <c r="V385">
        <f>SUMIFS(Tabel132[Cluster],Tabel132[ID],'Total-corrected counts Z&lt;3'!A385)</f>
        <v>44</v>
      </c>
      <c r="W385" t="str">
        <f t="shared" si="21"/>
        <v/>
      </c>
      <c r="X385" t="str">
        <f t="shared" si="22"/>
        <v/>
      </c>
      <c r="Y385" t="str">
        <f t="shared" si="23"/>
        <v/>
      </c>
    </row>
    <row r="386" spans="1:25" x14ac:dyDescent="0.25">
      <c r="A386">
        <v>393</v>
      </c>
      <c r="B386" t="s">
        <v>162</v>
      </c>
      <c r="C386">
        <v>17500</v>
      </c>
      <c r="D386">
        <v>425</v>
      </c>
      <c r="E386">
        <f>IFERROR(IF(OR(HLOOKUP($A386,'Z-scores'!$C$2:$SK$20,5,FALSE)&gt;3,HLOOKUP($A386,'Z-scores'!$C$2:$SK$20,5,FALSE)&lt;-3),"",'Total-corrected counts'!E386),"")</f>
        <v>1.4862558490360393E-2</v>
      </c>
      <c r="F386">
        <f>IFERROR(IF(OR(HLOOKUP($A386,'Z-scores'!$C$2:$SK$20,5,FALSE)&gt;3,HLOOKUP($A386,'Z-scores'!$C$2:$SK$20,5,FALSE)&lt;-3),"",'Total-corrected counts'!F386),"")</f>
        <v>4.7217630307674801E-3</v>
      </c>
      <c r="G386">
        <f>IFERROR(IF(OR(HLOOKUP($A386,'Z-scores'!$C$2:$SK$20,5,FALSE)&gt;3,HLOOKUP($A386,'Z-scores'!$C$2:$SK$20,5,FALSE)&lt;-3),"",'Total-corrected counts'!G386),"")</f>
        <v>6.4465868050269493E-2</v>
      </c>
      <c r="H386">
        <f>IFERROR(IF(OR(HLOOKUP($A386,'Z-scores'!$C$2:$SK$20,5,FALSE)&gt;3,HLOOKUP($A386,'Z-scores'!$C$2:$SK$20,5,FALSE)&lt;-3),"",'Total-corrected counts'!H386),"")</f>
        <v>5.4283577408381384E-2</v>
      </c>
      <c r="I386">
        <f>IFERROR(IF(OR(HLOOKUP($A386,'Z-scores'!$C$2:$SK$20,5,FALSE)&gt;3,HLOOKUP($A386,'Z-scores'!$C$2:$SK$20,5,FALSE)&lt;-3),"",'Total-corrected counts'!I386),"")</f>
        <v>1.1254727689049882E-2</v>
      </c>
      <c r="J386">
        <f>IFERROR(IF(OR(HLOOKUP($A386,'Z-scores'!$C$2:$SK$20,5,FALSE)&gt;3,HLOOKUP($A386,'Z-scores'!$C$2:$SK$20,5,FALSE)&lt;-3),"",'Total-corrected counts'!J386),"")</f>
        <v>0</v>
      </c>
      <c r="K386">
        <f>IFERROR(IF(OR(HLOOKUP($A386,'Z-scores'!$C$2:$SK$20,5,FALSE)&gt;3,HLOOKUP($A386,'Z-scores'!$C$2:$SK$20,5,FALSE)&lt;-3),"",'Total-corrected counts'!K386),"")</f>
        <v>3.5187416979688066E-2</v>
      </c>
      <c r="L386">
        <f>IFERROR(IF(OR(HLOOKUP($A386,'Z-scores'!$C$2:$SK$20,5,FALSE)&gt;3,HLOOKUP($A386,'Z-scores'!$C$2:$SK$20,5,FALSE)&lt;-3),"",'Total-corrected counts'!L386),"")</f>
        <v>5.4268267037861612E-2</v>
      </c>
      <c r="M386">
        <f>IFERROR(IF(OR(HLOOKUP($A386,'Z-scores'!$C$2:$SK$20,5,FALSE)&gt;3,HLOOKUP($A386,'Z-scores'!$C$2:$SK$20,5,FALSE)&lt;-3),"",'Total-corrected counts'!M386),"")</f>
        <v>9.3772404145422233E-2</v>
      </c>
      <c r="N386">
        <f>IFERROR(IF(OR(HLOOKUP($A386,'Z-scores'!$C$2:$SK$20,5,FALSE)&gt;3,HLOOKUP($A386,'Z-scores'!$C$2:$SK$20,5,FALSE)&lt;-3),"",'Total-corrected counts'!N386),"")</f>
        <v>3.9198346770526603E-2</v>
      </c>
      <c r="O386">
        <f>IFERROR(IF(OR(HLOOKUP($A386,'Z-scores'!$C$2:$SK$20,5,FALSE)&gt;3,HLOOKUP($A386,'Z-scores'!$C$2:$SK$20,5,FALSE)&lt;-3),"",'Total-corrected counts'!O386),"")</f>
        <v>2.2105094693804648E-2</v>
      </c>
      <c r="P386">
        <f>IFERROR(IF(OR(HLOOKUP($A386,'Z-scores'!$C$2:$SK$20,5,FALSE)&gt;3,HLOOKUP($A386,'Z-scores'!$C$2:$SK$20,5,FALSE)&lt;-3),"",'Total-corrected counts'!P386),"")</f>
        <v>4.4788263484377609E-2</v>
      </c>
      <c r="Q386">
        <f>IFERROR(IF(OR(HLOOKUP($A386,'Z-scores'!$C$2:$SK$20,5,FALSE)&gt;3,HLOOKUP($A386,'Z-scores'!$C$2:$SK$20,5,FALSE)&lt;-3),"",'Total-corrected counts'!Q386),"")</f>
        <v>4.9684923060412389E-2</v>
      </c>
      <c r="R386">
        <f>IFERROR(IF(OR(HLOOKUP($A386,'Z-scores'!$C$2:$SK$20,5,FALSE)&gt;3,HLOOKUP($A386,'Z-scores'!$C$2:$SK$20,5,FALSE)&lt;-3),"",'Total-corrected counts'!R386),"")</f>
        <v>0</v>
      </c>
      <c r="S386">
        <f>IFERROR(IF(OR(HLOOKUP($A386,'Z-scores'!$C$2:$SK$20,5,FALSE)&gt;3,HLOOKUP($A386,'Z-scores'!$C$2:$SK$20,5,FALSE)&lt;-3),"",'Total-corrected counts'!S386),"")</f>
        <v>3.3971333856114415E-2</v>
      </c>
      <c r="T386">
        <f>IFERROR(IF(OR(HLOOKUP($A386,'Z-scores'!$C$2:$SK$20,5,FALSE)&gt;3,HLOOKUP($A386,'Z-scores'!$C$2:$SK$20,5,FALSE)&lt;-3),"",'Total-corrected counts'!T386),"")</f>
        <v>6.1433740639033764E-2</v>
      </c>
      <c r="U386">
        <f t="shared" si="20"/>
        <v>1</v>
      </c>
      <c r="V386">
        <f>SUMIFS(Tabel132[Cluster],Tabel132[ID],'Total-corrected counts Z&lt;3'!A386)</f>
        <v>21</v>
      </c>
      <c r="W386">
        <f t="shared" si="21"/>
        <v>0.89686636353240989</v>
      </c>
      <c r="X386">
        <f t="shared" si="22"/>
        <v>3.7201492960232715E-2</v>
      </c>
      <c r="Y386">
        <f t="shared" si="23"/>
        <v>3.533055928895714E-2</v>
      </c>
    </row>
    <row r="387" spans="1:25" x14ac:dyDescent="0.25">
      <c r="A387">
        <v>394</v>
      </c>
      <c r="B387" t="s">
        <v>735</v>
      </c>
      <c r="C387">
        <v>14800</v>
      </c>
      <c r="D387">
        <v>669</v>
      </c>
      <c r="E387" t="str">
        <f>IFERROR(IF(OR(HLOOKUP($A387,'Z-scores'!$C$2:$SK$20,5,FALSE)&gt;3,HLOOKUP($A387,'Z-scores'!$C$2:$SK$20,5,FALSE)&lt;-3),"",'Total-corrected counts'!E387),"")</f>
        <v/>
      </c>
      <c r="F387" t="str">
        <f>IFERROR(IF(OR(HLOOKUP($A387,'Z-scores'!$C$2:$SK$20,5,FALSE)&gt;3,HLOOKUP($A387,'Z-scores'!$C$2:$SK$20,5,FALSE)&lt;-3),"",'Total-corrected counts'!F387),"")</f>
        <v/>
      </c>
      <c r="G387" t="str">
        <f>IFERROR(IF(OR(HLOOKUP($A387,'Z-scores'!$C$2:$SK$20,5,FALSE)&gt;3,HLOOKUP($A387,'Z-scores'!$C$2:$SK$20,5,FALSE)&lt;-3),"",'Total-corrected counts'!G387),"")</f>
        <v/>
      </c>
      <c r="H387" t="str">
        <f>IFERROR(IF(OR(HLOOKUP($A387,'Z-scores'!$C$2:$SK$20,5,FALSE)&gt;3,HLOOKUP($A387,'Z-scores'!$C$2:$SK$20,5,FALSE)&lt;-3),"",'Total-corrected counts'!H387),"")</f>
        <v/>
      </c>
      <c r="I387" t="str">
        <f>IFERROR(IF(OR(HLOOKUP($A387,'Z-scores'!$C$2:$SK$20,5,FALSE)&gt;3,HLOOKUP($A387,'Z-scores'!$C$2:$SK$20,5,FALSE)&lt;-3),"",'Total-corrected counts'!I387),"")</f>
        <v/>
      </c>
      <c r="J387" t="str">
        <f>IFERROR(IF(OR(HLOOKUP($A387,'Z-scores'!$C$2:$SK$20,5,FALSE)&gt;3,HLOOKUP($A387,'Z-scores'!$C$2:$SK$20,5,FALSE)&lt;-3),"",'Total-corrected counts'!J387),"")</f>
        <v/>
      </c>
      <c r="K387" t="str">
        <f>IFERROR(IF(OR(HLOOKUP($A387,'Z-scores'!$C$2:$SK$20,5,FALSE)&gt;3,HLOOKUP($A387,'Z-scores'!$C$2:$SK$20,5,FALSE)&lt;-3),"",'Total-corrected counts'!K387),"")</f>
        <v/>
      </c>
      <c r="L387" t="str">
        <f>IFERROR(IF(OR(HLOOKUP($A387,'Z-scores'!$C$2:$SK$20,5,FALSE)&gt;3,HLOOKUP($A387,'Z-scores'!$C$2:$SK$20,5,FALSE)&lt;-3),"",'Total-corrected counts'!L387),"")</f>
        <v/>
      </c>
      <c r="M387" t="str">
        <f>IFERROR(IF(OR(HLOOKUP($A387,'Z-scores'!$C$2:$SK$20,5,FALSE)&gt;3,HLOOKUP($A387,'Z-scores'!$C$2:$SK$20,5,FALSE)&lt;-3),"",'Total-corrected counts'!M387),"")</f>
        <v/>
      </c>
      <c r="N387" t="str">
        <f>IFERROR(IF(OR(HLOOKUP($A387,'Z-scores'!$C$2:$SK$20,5,FALSE)&gt;3,HLOOKUP($A387,'Z-scores'!$C$2:$SK$20,5,FALSE)&lt;-3),"",'Total-corrected counts'!N387),"")</f>
        <v/>
      </c>
      <c r="O387" t="str">
        <f>IFERROR(IF(OR(HLOOKUP($A387,'Z-scores'!$C$2:$SK$20,5,FALSE)&gt;3,HLOOKUP($A387,'Z-scores'!$C$2:$SK$20,5,FALSE)&lt;-3),"",'Total-corrected counts'!O387),"")</f>
        <v/>
      </c>
      <c r="P387" t="str">
        <f>IFERROR(IF(OR(HLOOKUP($A387,'Z-scores'!$C$2:$SK$20,5,FALSE)&gt;3,HLOOKUP($A387,'Z-scores'!$C$2:$SK$20,5,FALSE)&lt;-3),"",'Total-corrected counts'!P387),"")</f>
        <v/>
      </c>
      <c r="Q387" t="str">
        <f>IFERROR(IF(OR(HLOOKUP($A387,'Z-scores'!$C$2:$SK$20,5,FALSE)&gt;3,HLOOKUP($A387,'Z-scores'!$C$2:$SK$20,5,FALSE)&lt;-3),"",'Total-corrected counts'!Q387),"")</f>
        <v/>
      </c>
      <c r="R387" t="str">
        <f>IFERROR(IF(OR(HLOOKUP($A387,'Z-scores'!$C$2:$SK$20,5,FALSE)&gt;3,HLOOKUP($A387,'Z-scores'!$C$2:$SK$20,5,FALSE)&lt;-3),"",'Total-corrected counts'!R387),"")</f>
        <v/>
      </c>
      <c r="S387" t="str">
        <f>IFERROR(IF(OR(HLOOKUP($A387,'Z-scores'!$C$2:$SK$20,5,FALSE)&gt;3,HLOOKUP($A387,'Z-scores'!$C$2:$SK$20,5,FALSE)&lt;-3),"",'Total-corrected counts'!S387),"")</f>
        <v/>
      </c>
      <c r="T387" t="str">
        <f>IFERROR(IF(OR(HLOOKUP($A387,'Z-scores'!$C$2:$SK$20,5,FALSE)&gt;3,HLOOKUP($A387,'Z-scores'!$C$2:$SK$20,5,FALSE)&lt;-3),"",'Total-corrected counts'!T387),"")</f>
        <v/>
      </c>
      <c r="U387">
        <f t="shared" si="20"/>
        <v>0</v>
      </c>
      <c r="V387">
        <f>SUMIFS(Tabel132[Cluster],Tabel132[ID],'Total-corrected counts Z&lt;3'!A387)</f>
        <v>18</v>
      </c>
      <c r="W387" t="str">
        <f t="shared" si="21"/>
        <v/>
      </c>
      <c r="X387" t="str">
        <f t="shared" si="22"/>
        <v/>
      </c>
      <c r="Y387" t="str">
        <f t="shared" si="23"/>
        <v/>
      </c>
    </row>
    <row r="388" spans="1:25" x14ac:dyDescent="0.25">
      <c r="A388">
        <v>395</v>
      </c>
      <c r="B388" t="s">
        <v>736</v>
      </c>
      <c r="C388">
        <v>94300</v>
      </c>
      <c r="D388">
        <v>370</v>
      </c>
      <c r="E388" t="str">
        <f>IFERROR(IF(OR(HLOOKUP($A388,'Z-scores'!$C$2:$SK$20,5,FALSE)&gt;3,HLOOKUP($A388,'Z-scores'!$C$2:$SK$20,5,FALSE)&lt;-3),"",'Total-corrected counts'!E388),"")</f>
        <v/>
      </c>
      <c r="F388" t="str">
        <f>IFERROR(IF(OR(HLOOKUP($A388,'Z-scores'!$C$2:$SK$20,5,FALSE)&gt;3,HLOOKUP($A388,'Z-scores'!$C$2:$SK$20,5,FALSE)&lt;-3),"",'Total-corrected counts'!F388),"")</f>
        <v/>
      </c>
      <c r="G388" t="str">
        <f>IFERROR(IF(OR(HLOOKUP($A388,'Z-scores'!$C$2:$SK$20,5,FALSE)&gt;3,HLOOKUP($A388,'Z-scores'!$C$2:$SK$20,5,FALSE)&lt;-3),"",'Total-corrected counts'!G388),"")</f>
        <v/>
      </c>
      <c r="H388" t="str">
        <f>IFERROR(IF(OR(HLOOKUP($A388,'Z-scores'!$C$2:$SK$20,5,FALSE)&gt;3,HLOOKUP($A388,'Z-scores'!$C$2:$SK$20,5,FALSE)&lt;-3),"",'Total-corrected counts'!H388),"")</f>
        <v/>
      </c>
      <c r="I388" t="str">
        <f>IFERROR(IF(OR(HLOOKUP($A388,'Z-scores'!$C$2:$SK$20,5,FALSE)&gt;3,HLOOKUP($A388,'Z-scores'!$C$2:$SK$20,5,FALSE)&lt;-3),"",'Total-corrected counts'!I388),"")</f>
        <v/>
      </c>
      <c r="J388" t="str">
        <f>IFERROR(IF(OR(HLOOKUP($A388,'Z-scores'!$C$2:$SK$20,5,FALSE)&gt;3,HLOOKUP($A388,'Z-scores'!$C$2:$SK$20,5,FALSE)&lt;-3),"",'Total-corrected counts'!J388),"")</f>
        <v/>
      </c>
      <c r="K388" t="str">
        <f>IFERROR(IF(OR(HLOOKUP($A388,'Z-scores'!$C$2:$SK$20,5,FALSE)&gt;3,HLOOKUP($A388,'Z-scores'!$C$2:$SK$20,5,FALSE)&lt;-3),"",'Total-corrected counts'!K388),"")</f>
        <v/>
      </c>
      <c r="L388" t="str">
        <f>IFERROR(IF(OR(HLOOKUP($A388,'Z-scores'!$C$2:$SK$20,5,FALSE)&gt;3,HLOOKUP($A388,'Z-scores'!$C$2:$SK$20,5,FALSE)&lt;-3),"",'Total-corrected counts'!L388),"")</f>
        <v/>
      </c>
      <c r="M388" t="str">
        <f>IFERROR(IF(OR(HLOOKUP($A388,'Z-scores'!$C$2:$SK$20,5,FALSE)&gt;3,HLOOKUP($A388,'Z-scores'!$C$2:$SK$20,5,FALSE)&lt;-3),"",'Total-corrected counts'!M388),"")</f>
        <v/>
      </c>
      <c r="N388" t="str">
        <f>IFERROR(IF(OR(HLOOKUP($A388,'Z-scores'!$C$2:$SK$20,5,FALSE)&gt;3,HLOOKUP($A388,'Z-scores'!$C$2:$SK$20,5,FALSE)&lt;-3),"",'Total-corrected counts'!N388),"")</f>
        <v/>
      </c>
      <c r="O388" t="str">
        <f>IFERROR(IF(OR(HLOOKUP($A388,'Z-scores'!$C$2:$SK$20,5,FALSE)&gt;3,HLOOKUP($A388,'Z-scores'!$C$2:$SK$20,5,FALSE)&lt;-3),"",'Total-corrected counts'!O388),"")</f>
        <v/>
      </c>
      <c r="P388" t="str">
        <f>IFERROR(IF(OR(HLOOKUP($A388,'Z-scores'!$C$2:$SK$20,5,FALSE)&gt;3,HLOOKUP($A388,'Z-scores'!$C$2:$SK$20,5,FALSE)&lt;-3),"",'Total-corrected counts'!P388),"")</f>
        <v/>
      </c>
      <c r="Q388" t="str">
        <f>IFERROR(IF(OR(HLOOKUP($A388,'Z-scores'!$C$2:$SK$20,5,FALSE)&gt;3,HLOOKUP($A388,'Z-scores'!$C$2:$SK$20,5,FALSE)&lt;-3),"",'Total-corrected counts'!Q388),"")</f>
        <v/>
      </c>
      <c r="R388" t="str">
        <f>IFERROR(IF(OR(HLOOKUP($A388,'Z-scores'!$C$2:$SK$20,5,FALSE)&gt;3,HLOOKUP($A388,'Z-scores'!$C$2:$SK$20,5,FALSE)&lt;-3),"",'Total-corrected counts'!R388),"")</f>
        <v/>
      </c>
      <c r="S388" t="str">
        <f>IFERROR(IF(OR(HLOOKUP($A388,'Z-scores'!$C$2:$SK$20,5,FALSE)&gt;3,HLOOKUP($A388,'Z-scores'!$C$2:$SK$20,5,FALSE)&lt;-3),"",'Total-corrected counts'!S388),"")</f>
        <v/>
      </c>
      <c r="T388" t="str">
        <f>IFERROR(IF(OR(HLOOKUP($A388,'Z-scores'!$C$2:$SK$20,5,FALSE)&gt;3,HLOOKUP($A388,'Z-scores'!$C$2:$SK$20,5,FALSE)&lt;-3),"",'Total-corrected counts'!T388),"")</f>
        <v/>
      </c>
      <c r="U388">
        <f t="shared" ref="U388:U451" si="24">IFERROR(IF(X388-Y388=0,0,1),0)</f>
        <v>0</v>
      </c>
      <c r="V388">
        <f>SUMIFS(Tabel132[Cluster],Tabel132[ID],'Total-corrected counts Z&lt;3'!A388)</f>
        <v>96</v>
      </c>
      <c r="W388" t="str">
        <f t="shared" ref="W388:W451" si="25">IFERROR(_xlfn.T.TEST(E388:N388,O388:T388,2,2),"")</f>
        <v/>
      </c>
      <c r="X388" t="str">
        <f t="shared" ref="X388:X451" si="26">IFERROR(AVERAGE(E388:N388),"")</f>
        <v/>
      </c>
      <c r="Y388" t="str">
        <f t="shared" ref="Y388:Y451" si="27">IFERROR(AVERAGE(O388:T388),"")</f>
        <v/>
      </c>
    </row>
    <row r="389" spans="1:25" x14ac:dyDescent="0.25">
      <c r="A389">
        <v>396</v>
      </c>
      <c r="B389" t="s">
        <v>737</v>
      </c>
      <c r="C389">
        <v>102900</v>
      </c>
      <c r="D389">
        <v>514</v>
      </c>
      <c r="E389" t="str">
        <f>IFERROR(IF(OR(HLOOKUP($A389,'Z-scores'!$C$2:$SK$20,5,FALSE)&gt;3,HLOOKUP($A389,'Z-scores'!$C$2:$SK$20,5,FALSE)&lt;-3),"",'Total-corrected counts'!E389),"")</f>
        <v/>
      </c>
      <c r="F389" t="str">
        <f>IFERROR(IF(OR(HLOOKUP($A389,'Z-scores'!$C$2:$SK$20,5,FALSE)&gt;3,HLOOKUP($A389,'Z-scores'!$C$2:$SK$20,5,FALSE)&lt;-3),"",'Total-corrected counts'!F389),"")</f>
        <v/>
      </c>
      <c r="G389" t="str">
        <f>IFERROR(IF(OR(HLOOKUP($A389,'Z-scores'!$C$2:$SK$20,5,FALSE)&gt;3,HLOOKUP($A389,'Z-scores'!$C$2:$SK$20,5,FALSE)&lt;-3),"",'Total-corrected counts'!G389),"")</f>
        <v/>
      </c>
      <c r="H389" t="str">
        <f>IFERROR(IF(OR(HLOOKUP($A389,'Z-scores'!$C$2:$SK$20,5,FALSE)&gt;3,HLOOKUP($A389,'Z-scores'!$C$2:$SK$20,5,FALSE)&lt;-3),"",'Total-corrected counts'!H389),"")</f>
        <v/>
      </c>
      <c r="I389" t="str">
        <f>IFERROR(IF(OR(HLOOKUP($A389,'Z-scores'!$C$2:$SK$20,5,FALSE)&gt;3,HLOOKUP($A389,'Z-scores'!$C$2:$SK$20,5,FALSE)&lt;-3),"",'Total-corrected counts'!I389),"")</f>
        <v/>
      </c>
      <c r="J389" t="str">
        <f>IFERROR(IF(OR(HLOOKUP($A389,'Z-scores'!$C$2:$SK$20,5,FALSE)&gt;3,HLOOKUP($A389,'Z-scores'!$C$2:$SK$20,5,FALSE)&lt;-3),"",'Total-corrected counts'!J389),"")</f>
        <v/>
      </c>
      <c r="K389" t="str">
        <f>IFERROR(IF(OR(HLOOKUP($A389,'Z-scores'!$C$2:$SK$20,5,FALSE)&gt;3,HLOOKUP($A389,'Z-scores'!$C$2:$SK$20,5,FALSE)&lt;-3),"",'Total-corrected counts'!K389),"")</f>
        <v/>
      </c>
      <c r="L389" t="str">
        <f>IFERROR(IF(OR(HLOOKUP($A389,'Z-scores'!$C$2:$SK$20,5,FALSE)&gt;3,HLOOKUP($A389,'Z-scores'!$C$2:$SK$20,5,FALSE)&lt;-3),"",'Total-corrected counts'!L389),"")</f>
        <v/>
      </c>
      <c r="M389" t="str">
        <f>IFERROR(IF(OR(HLOOKUP($A389,'Z-scores'!$C$2:$SK$20,5,FALSE)&gt;3,HLOOKUP($A389,'Z-scores'!$C$2:$SK$20,5,FALSE)&lt;-3),"",'Total-corrected counts'!M389),"")</f>
        <v/>
      </c>
      <c r="N389" t="str">
        <f>IFERROR(IF(OR(HLOOKUP($A389,'Z-scores'!$C$2:$SK$20,5,FALSE)&gt;3,HLOOKUP($A389,'Z-scores'!$C$2:$SK$20,5,FALSE)&lt;-3),"",'Total-corrected counts'!N389),"")</f>
        <v/>
      </c>
      <c r="O389" t="str">
        <f>IFERROR(IF(OR(HLOOKUP($A389,'Z-scores'!$C$2:$SK$20,5,FALSE)&gt;3,HLOOKUP($A389,'Z-scores'!$C$2:$SK$20,5,FALSE)&lt;-3),"",'Total-corrected counts'!O389),"")</f>
        <v/>
      </c>
      <c r="P389" t="str">
        <f>IFERROR(IF(OR(HLOOKUP($A389,'Z-scores'!$C$2:$SK$20,5,FALSE)&gt;3,HLOOKUP($A389,'Z-scores'!$C$2:$SK$20,5,FALSE)&lt;-3),"",'Total-corrected counts'!P389),"")</f>
        <v/>
      </c>
      <c r="Q389" t="str">
        <f>IFERROR(IF(OR(HLOOKUP($A389,'Z-scores'!$C$2:$SK$20,5,FALSE)&gt;3,HLOOKUP($A389,'Z-scores'!$C$2:$SK$20,5,FALSE)&lt;-3),"",'Total-corrected counts'!Q389),"")</f>
        <v/>
      </c>
      <c r="R389" t="str">
        <f>IFERROR(IF(OR(HLOOKUP($A389,'Z-scores'!$C$2:$SK$20,5,FALSE)&gt;3,HLOOKUP($A389,'Z-scores'!$C$2:$SK$20,5,FALSE)&lt;-3),"",'Total-corrected counts'!R389),"")</f>
        <v/>
      </c>
      <c r="S389" t="str">
        <f>IFERROR(IF(OR(HLOOKUP($A389,'Z-scores'!$C$2:$SK$20,5,FALSE)&gt;3,HLOOKUP($A389,'Z-scores'!$C$2:$SK$20,5,FALSE)&lt;-3),"",'Total-corrected counts'!S389),"")</f>
        <v/>
      </c>
      <c r="T389" t="str">
        <f>IFERROR(IF(OR(HLOOKUP($A389,'Z-scores'!$C$2:$SK$20,5,FALSE)&gt;3,HLOOKUP($A389,'Z-scores'!$C$2:$SK$20,5,FALSE)&lt;-3),"",'Total-corrected counts'!T389),"")</f>
        <v/>
      </c>
      <c r="U389">
        <f t="shared" si="24"/>
        <v>0</v>
      </c>
      <c r="V389">
        <f>SUMIFS(Tabel132[Cluster],Tabel132[ID],'Total-corrected counts Z&lt;3'!A389)</f>
        <v>0</v>
      </c>
      <c r="W389" t="str">
        <f t="shared" si="25"/>
        <v/>
      </c>
      <c r="X389" t="str">
        <f t="shared" si="26"/>
        <v/>
      </c>
      <c r="Y389" t="str">
        <f t="shared" si="27"/>
        <v/>
      </c>
    </row>
    <row r="390" spans="1:25" x14ac:dyDescent="0.25">
      <c r="A390">
        <v>397</v>
      </c>
      <c r="B390" t="s">
        <v>163</v>
      </c>
      <c r="C390">
        <v>109800</v>
      </c>
      <c r="D390">
        <v>863</v>
      </c>
      <c r="E390">
        <f>IFERROR(IF(OR(HLOOKUP($A390,'Z-scores'!$C$2:$SK$20,5,FALSE)&gt;3,HLOOKUP($A390,'Z-scores'!$C$2:$SK$20,5,FALSE)&lt;-3),"",'Total-corrected counts'!E390),"")</f>
        <v>0.16844232955741778</v>
      </c>
      <c r="F390">
        <f>IFERROR(IF(OR(HLOOKUP($A390,'Z-scores'!$C$2:$SK$20,5,FALSE)&gt;3,HLOOKUP($A390,'Z-scores'!$C$2:$SK$20,5,FALSE)&lt;-3),"",'Total-corrected counts'!F390),"")</f>
        <v>0.71770798067665709</v>
      </c>
      <c r="G390">
        <f>IFERROR(IF(OR(HLOOKUP($A390,'Z-scores'!$C$2:$SK$20,5,FALSE)&gt;3,HLOOKUP($A390,'Z-scores'!$C$2:$SK$20,5,FALSE)&lt;-3),"",'Total-corrected counts'!G390),"")</f>
        <v>0.65953541928352644</v>
      </c>
      <c r="H390">
        <f>IFERROR(IF(OR(HLOOKUP($A390,'Z-scores'!$C$2:$SK$20,5,FALSE)&gt;3,HLOOKUP($A390,'Z-scores'!$C$2:$SK$20,5,FALSE)&lt;-3),"",'Total-corrected counts'!H390),"")</f>
        <v>0</v>
      </c>
      <c r="I390">
        <f>IFERROR(IF(OR(HLOOKUP($A390,'Z-scores'!$C$2:$SK$20,5,FALSE)&gt;3,HLOOKUP($A390,'Z-scores'!$C$2:$SK$20,5,FALSE)&lt;-3),"",'Total-corrected counts'!I390),"")</f>
        <v>0.14068409611312352</v>
      </c>
      <c r="J390">
        <f>IFERROR(IF(OR(HLOOKUP($A390,'Z-scores'!$C$2:$SK$20,5,FALSE)&gt;3,HLOOKUP($A390,'Z-scores'!$C$2:$SK$20,5,FALSE)&lt;-3),"",'Total-corrected counts'!J390),"")</f>
        <v>0</v>
      </c>
      <c r="K390">
        <f>IFERROR(IF(OR(HLOOKUP($A390,'Z-scores'!$C$2:$SK$20,5,FALSE)&gt;3,HLOOKUP($A390,'Z-scores'!$C$2:$SK$20,5,FALSE)&lt;-3),"",'Total-corrected counts'!K390),"")</f>
        <v>0.20525993238151372</v>
      </c>
      <c r="L390">
        <f>IFERROR(IF(OR(HLOOKUP($A390,'Z-scores'!$C$2:$SK$20,5,FALSE)&gt;3,HLOOKUP($A390,'Z-scores'!$C$2:$SK$20,5,FALSE)&lt;-3),"",'Total-corrected counts'!L390),"")</f>
        <v>0.12210360083518863</v>
      </c>
      <c r="M390">
        <f>IFERROR(IF(OR(HLOOKUP($A390,'Z-scores'!$C$2:$SK$20,5,FALSE)&gt;3,HLOOKUP($A390,'Z-scores'!$C$2:$SK$20,5,FALSE)&lt;-3),"",'Total-corrected counts'!M390),"")</f>
        <v>3.4099056052880813E-2</v>
      </c>
      <c r="N390">
        <f>IFERROR(IF(OR(HLOOKUP($A390,'Z-scores'!$C$2:$SK$20,5,FALSE)&gt;3,HLOOKUP($A390,'Z-scores'!$C$2:$SK$20,5,FALSE)&lt;-3),"",'Total-corrected counts'!N390),"")</f>
        <v>0</v>
      </c>
      <c r="O390">
        <f>IFERROR(IF(OR(HLOOKUP($A390,'Z-scores'!$C$2:$SK$20,5,FALSE)&gt;3,HLOOKUP($A390,'Z-scores'!$C$2:$SK$20,5,FALSE)&lt;-3),"",'Total-corrected counts'!O390),"")</f>
        <v>2.4138763405634678</v>
      </c>
      <c r="P390">
        <f>IFERROR(IF(OR(HLOOKUP($A390,'Z-scores'!$C$2:$SK$20,5,FALSE)&gt;3,HLOOKUP($A390,'Z-scores'!$C$2:$SK$20,5,FALSE)&lt;-3),"",'Total-corrected counts'!P390),"")</f>
        <v>0.47276500344620803</v>
      </c>
      <c r="Q390">
        <f>IFERROR(IF(OR(HLOOKUP($A390,'Z-scores'!$C$2:$SK$20,5,FALSE)&gt;3,HLOOKUP($A390,'Z-scores'!$C$2:$SK$20,5,FALSE)&lt;-3),"",'Total-corrected counts'!Q390),"")</f>
        <v>9.9369846120824779E-3</v>
      </c>
      <c r="R390">
        <f>IFERROR(IF(OR(HLOOKUP($A390,'Z-scores'!$C$2:$SK$20,5,FALSE)&gt;3,HLOOKUP($A390,'Z-scores'!$C$2:$SK$20,5,FALSE)&lt;-3),"",'Total-corrected counts'!R390),"")</f>
        <v>0.34408010184771015</v>
      </c>
      <c r="S390">
        <f>IFERROR(IF(OR(HLOOKUP($A390,'Z-scores'!$C$2:$SK$20,5,FALSE)&gt;3,HLOOKUP($A390,'Z-scores'!$C$2:$SK$20,5,FALSE)&lt;-3),"",'Total-corrected counts'!S390),"")</f>
        <v>1.0417875715875087</v>
      </c>
      <c r="T390">
        <f>IFERROR(IF(OR(HLOOKUP($A390,'Z-scores'!$C$2:$SK$20,5,FALSE)&gt;3,HLOOKUP($A390,'Z-scores'!$C$2:$SK$20,5,FALSE)&lt;-3),"",'Total-corrected counts'!T390),"")</f>
        <v>0.21160510664556076</v>
      </c>
      <c r="U390">
        <f t="shared" si="24"/>
        <v>1</v>
      </c>
      <c r="V390">
        <f>SUMIFS(Tabel132[Cluster],Tabel132[ID],'Total-corrected counts Z&lt;3'!A390)</f>
        <v>0</v>
      </c>
      <c r="W390">
        <f t="shared" si="25"/>
        <v>8.635440268050229E-2</v>
      </c>
      <c r="X390">
        <f t="shared" si="26"/>
        <v>0.2047832414900308</v>
      </c>
      <c r="Y390">
        <f t="shared" si="27"/>
        <v>0.74900851811708957</v>
      </c>
    </row>
    <row r="391" spans="1:25" x14ac:dyDescent="0.25">
      <c r="A391">
        <v>398</v>
      </c>
      <c r="B391" t="s">
        <v>738</v>
      </c>
      <c r="C391">
        <v>86600</v>
      </c>
      <c r="D391">
        <v>1132</v>
      </c>
      <c r="E391" t="str">
        <f>IFERROR(IF(OR(HLOOKUP($A391,'Z-scores'!$C$2:$SK$20,5,FALSE)&gt;3,HLOOKUP($A391,'Z-scores'!$C$2:$SK$20,5,FALSE)&lt;-3),"",'Total-corrected counts'!E391),"")</f>
        <v/>
      </c>
      <c r="F391" t="str">
        <f>IFERROR(IF(OR(HLOOKUP($A391,'Z-scores'!$C$2:$SK$20,5,FALSE)&gt;3,HLOOKUP($A391,'Z-scores'!$C$2:$SK$20,5,FALSE)&lt;-3),"",'Total-corrected counts'!F391),"")</f>
        <v/>
      </c>
      <c r="G391" t="str">
        <f>IFERROR(IF(OR(HLOOKUP($A391,'Z-scores'!$C$2:$SK$20,5,FALSE)&gt;3,HLOOKUP($A391,'Z-scores'!$C$2:$SK$20,5,FALSE)&lt;-3),"",'Total-corrected counts'!G391),"")</f>
        <v/>
      </c>
      <c r="H391" t="str">
        <f>IFERROR(IF(OR(HLOOKUP($A391,'Z-scores'!$C$2:$SK$20,5,FALSE)&gt;3,HLOOKUP($A391,'Z-scores'!$C$2:$SK$20,5,FALSE)&lt;-3),"",'Total-corrected counts'!H391),"")</f>
        <v/>
      </c>
      <c r="I391" t="str">
        <f>IFERROR(IF(OR(HLOOKUP($A391,'Z-scores'!$C$2:$SK$20,5,FALSE)&gt;3,HLOOKUP($A391,'Z-scores'!$C$2:$SK$20,5,FALSE)&lt;-3),"",'Total-corrected counts'!I391),"")</f>
        <v/>
      </c>
      <c r="J391" t="str">
        <f>IFERROR(IF(OR(HLOOKUP($A391,'Z-scores'!$C$2:$SK$20,5,FALSE)&gt;3,HLOOKUP($A391,'Z-scores'!$C$2:$SK$20,5,FALSE)&lt;-3),"",'Total-corrected counts'!J391),"")</f>
        <v/>
      </c>
      <c r="K391" t="str">
        <f>IFERROR(IF(OR(HLOOKUP($A391,'Z-scores'!$C$2:$SK$20,5,FALSE)&gt;3,HLOOKUP($A391,'Z-scores'!$C$2:$SK$20,5,FALSE)&lt;-3),"",'Total-corrected counts'!K391),"")</f>
        <v/>
      </c>
      <c r="L391" t="str">
        <f>IFERROR(IF(OR(HLOOKUP($A391,'Z-scores'!$C$2:$SK$20,5,FALSE)&gt;3,HLOOKUP($A391,'Z-scores'!$C$2:$SK$20,5,FALSE)&lt;-3),"",'Total-corrected counts'!L391),"")</f>
        <v/>
      </c>
      <c r="M391" t="str">
        <f>IFERROR(IF(OR(HLOOKUP($A391,'Z-scores'!$C$2:$SK$20,5,FALSE)&gt;3,HLOOKUP($A391,'Z-scores'!$C$2:$SK$20,5,FALSE)&lt;-3),"",'Total-corrected counts'!M391),"")</f>
        <v/>
      </c>
      <c r="N391" t="str">
        <f>IFERROR(IF(OR(HLOOKUP($A391,'Z-scores'!$C$2:$SK$20,5,FALSE)&gt;3,HLOOKUP($A391,'Z-scores'!$C$2:$SK$20,5,FALSE)&lt;-3),"",'Total-corrected counts'!N391),"")</f>
        <v/>
      </c>
      <c r="O391" t="str">
        <f>IFERROR(IF(OR(HLOOKUP($A391,'Z-scores'!$C$2:$SK$20,5,FALSE)&gt;3,HLOOKUP($A391,'Z-scores'!$C$2:$SK$20,5,FALSE)&lt;-3),"",'Total-corrected counts'!O391),"")</f>
        <v/>
      </c>
      <c r="P391" t="str">
        <f>IFERROR(IF(OR(HLOOKUP($A391,'Z-scores'!$C$2:$SK$20,5,FALSE)&gt;3,HLOOKUP($A391,'Z-scores'!$C$2:$SK$20,5,FALSE)&lt;-3),"",'Total-corrected counts'!P391),"")</f>
        <v/>
      </c>
      <c r="Q391" t="str">
        <f>IFERROR(IF(OR(HLOOKUP($A391,'Z-scores'!$C$2:$SK$20,5,FALSE)&gt;3,HLOOKUP($A391,'Z-scores'!$C$2:$SK$20,5,FALSE)&lt;-3),"",'Total-corrected counts'!Q391),"")</f>
        <v/>
      </c>
      <c r="R391" t="str">
        <f>IFERROR(IF(OR(HLOOKUP($A391,'Z-scores'!$C$2:$SK$20,5,FALSE)&gt;3,HLOOKUP($A391,'Z-scores'!$C$2:$SK$20,5,FALSE)&lt;-3),"",'Total-corrected counts'!R391),"")</f>
        <v/>
      </c>
      <c r="S391" t="str">
        <f>IFERROR(IF(OR(HLOOKUP($A391,'Z-scores'!$C$2:$SK$20,5,FALSE)&gt;3,HLOOKUP($A391,'Z-scores'!$C$2:$SK$20,5,FALSE)&lt;-3),"",'Total-corrected counts'!S391),"")</f>
        <v/>
      </c>
      <c r="T391" t="str">
        <f>IFERROR(IF(OR(HLOOKUP($A391,'Z-scores'!$C$2:$SK$20,5,FALSE)&gt;3,HLOOKUP($A391,'Z-scores'!$C$2:$SK$20,5,FALSE)&lt;-3),"",'Total-corrected counts'!T391),"")</f>
        <v/>
      </c>
      <c r="U391">
        <f t="shared" si="24"/>
        <v>0</v>
      </c>
      <c r="V391">
        <f>SUMIFS(Tabel132[Cluster],Tabel132[ID],'Total-corrected counts Z&lt;3'!A391)</f>
        <v>93</v>
      </c>
      <c r="W391" t="str">
        <f t="shared" si="25"/>
        <v/>
      </c>
      <c r="X391" t="str">
        <f t="shared" si="26"/>
        <v/>
      </c>
      <c r="Y391" t="str">
        <f t="shared" si="27"/>
        <v/>
      </c>
    </row>
    <row r="392" spans="1:25" x14ac:dyDescent="0.25">
      <c r="A392">
        <v>399</v>
      </c>
      <c r="B392" t="s">
        <v>739</v>
      </c>
      <c r="C392">
        <v>37900</v>
      </c>
      <c r="D392">
        <v>382</v>
      </c>
      <c r="E392" t="str">
        <f>IFERROR(IF(OR(HLOOKUP($A392,'Z-scores'!$C$2:$SK$20,5,FALSE)&gt;3,HLOOKUP($A392,'Z-scores'!$C$2:$SK$20,5,FALSE)&lt;-3),"",'Total-corrected counts'!E392),"")</f>
        <v/>
      </c>
      <c r="F392" t="str">
        <f>IFERROR(IF(OR(HLOOKUP($A392,'Z-scores'!$C$2:$SK$20,5,FALSE)&gt;3,HLOOKUP($A392,'Z-scores'!$C$2:$SK$20,5,FALSE)&lt;-3),"",'Total-corrected counts'!F392),"")</f>
        <v/>
      </c>
      <c r="G392" t="str">
        <f>IFERROR(IF(OR(HLOOKUP($A392,'Z-scores'!$C$2:$SK$20,5,FALSE)&gt;3,HLOOKUP($A392,'Z-scores'!$C$2:$SK$20,5,FALSE)&lt;-3),"",'Total-corrected counts'!G392),"")</f>
        <v/>
      </c>
      <c r="H392" t="str">
        <f>IFERROR(IF(OR(HLOOKUP($A392,'Z-scores'!$C$2:$SK$20,5,FALSE)&gt;3,HLOOKUP($A392,'Z-scores'!$C$2:$SK$20,5,FALSE)&lt;-3),"",'Total-corrected counts'!H392),"")</f>
        <v/>
      </c>
      <c r="I392" t="str">
        <f>IFERROR(IF(OR(HLOOKUP($A392,'Z-scores'!$C$2:$SK$20,5,FALSE)&gt;3,HLOOKUP($A392,'Z-scores'!$C$2:$SK$20,5,FALSE)&lt;-3),"",'Total-corrected counts'!I392),"")</f>
        <v/>
      </c>
      <c r="J392" t="str">
        <f>IFERROR(IF(OR(HLOOKUP($A392,'Z-scores'!$C$2:$SK$20,5,FALSE)&gt;3,HLOOKUP($A392,'Z-scores'!$C$2:$SK$20,5,FALSE)&lt;-3),"",'Total-corrected counts'!J392),"")</f>
        <v/>
      </c>
      <c r="K392" t="str">
        <f>IFERROR(IF(OR(HLOOKUP($A392,'Z-scores'!$C$2:$SK$20,5,FALSE)&gt;3,HLOOKUP($A392,'Z-scores'!$C$2:$SK$20,5,FALSE)&lt;-3),"",'Total-corrected counts'!K392),"")</f>
        <v/>
      </c>
      <c r="L392" t="str">
        <f>IFERROR(IF(OR(HLOOKUP($A392,'Z-scores'!$C$2:$SK$20,5,FALSE)&gt;3,HLOOKUP($A392,'Z-scores'!$C$2:$SK$20,5,FALSE)&lt;-3),"",'Total-corrected counts'!L392),"")</f>
        <v/>
      </c>
      <c r="M392" t="str">
        <f>IFERROR(IF(OR(HLOOKUP($A392,'Z-scores'!$C$2:$SK$20,5,FALSE)&gt;3,HLOOKUP($A392,'Z-scores'!$C$2:$SK$20,5,FALSE)&lt;-3),"",'Total-corrected counts'!M392),"")</f>
        <v/>
      </c>
      <c r="N392" t="str">
        <f>IFERROR(IF(OR(HLOOKUP($A392,'Z-scores'!$C$2:$SK$20,5,FALSE)&gt;3,HLOOKUP($A392,'Z-scores'!$C$2:$SK$20,5,FALSE)&lt;-3),"",'Total-corrected counts'!N392),"")</f>
        <v/>
      </c>
      <c r="O392" t="str">
        <f>IFERROR(IF(OR(HLOOKUP($A392,'Z-scores'!$C$2:$SK$20,5,FALSE)&gt;3,HLOOKUP($A392,'Z-scores'!$C$2:$SK$20,5,FALSE)&lt;-3),"",'Total-corrected counts'!O392),"")</f>
        <v/>
      </c>
      <c r="P392" t="str">
        <f>IFERROR(IF(OR(HLOOKUP($A392,'Z-scores'!$C$2:$SK$20,5,FALSE)&gt;3,HLOOKUP($A392,'Z-scores'!$C$2:$SK$20,5,FALSE)&lt;-3),"",'Total-corrected counts'!P392),"")</f>
        <v/>
      </c>
      <c r="Q392" t="str">
        <f>IFERROR(IF(OR(HLOOKUP($A392,'Z-scores'!$C$2:$SK$20,5,FALSE)&gt;3,HLOOKUP($A392,'Z-scores'!$C$2:$SK$20,5,FALSE)&lt;-3),"",'Total-corrected counts'!Q392),"")</f>
        <v/>
      </c>
      <c r="R392" t="str">
        <f>IFERROR(IF(OR(HLOOKUP($A392,'Z-scores'!$C$2:$SK$20,5,FALSE)&gt;3,HLOOKUP($A392,'Z-scores'!$C$2:$SK$20,5,FALSE)&lt;-3),"",'Total-corrected counts'!R392),"")</f>
        <v/>
      </c>
      <c r="S392" t="str">
        <f>IFERROR(IF(OR(HLOOKUP($A392,'Z-scores'!$C$2:$SK$20,5,FALSE)&gt;3,HLOOKUP($A392,'Z-scores'!$C$2:$SK$20,5,FALSE)&lt;-3),"",'Total-corrected counts'!S392),"")</f>
        <v/>
      </c>
      <c r="T392" t="str">
        <f>IFERROR(IF(OR(HLOOKUP($A392,'Z-scores'!$C$2:$SK$20,5,FALSE)&gt;3,HLOOKUP($A392,'Z-scores'!$C$2:$SK$20,5,FALSE)&lt;-3),"",'Total-corrected counts'!T392),"")</f>
        <v/>
      </c>
      <c r="U392">
        <f t="shared" si="24"/>
        <v>0</v>
      </c>
      <c r="V392">
        <f>SUMIFS(Tabel132[Cluster],Tabel132[ID],'Total-corrected counts Z&lt;3'!A392)</f>
        <v>48</v>
      </c>
      <c r="W392" t="str">
        <f t="shared" si="25"/>
        <v/>
      </c>
      <c r="X392" t="str">
        <f t="shared" si="26"/>
        <v/>
      </c>
      <c r="Y392" t="str">
        <f t="shared" si="27"/>
        <v/>
      </c>
    </row>
    <row r="393" spans="1:25" x14ac:dyDescent="0.25">
      <c r="A393">
        <v>400</v>
      </c>
      <c r="B393" t="s">
        <v>740</v>
      </c>
      <c r="C393">
        <v>36500</v>
      </c>
      <c r="D393">
        <v>788</v>
      </c>
      <c r="E393" t="str">
        <f>IFERROR(IF(OR(HLOOKUP($A393,'Z-scores'!$C$2:$SK$20,5,FALSE)&gt;3,HLOOKUP($A393,'Z-scores'!$C$2:$SK$20,5,FALSE)&lt;-3),"",'Total-corrected counts'!E393),"")</f>
        <v/>
      </c>
      <c r="F393" t="str">
        <f>IFERROR(IF(OR(HLOOKUP($A393,'Z-scores'!$C$2:$SK$20,5,FALSE)&gt;3,HLOOKUP($A393,'Z-scores'!$C$2:$SK$20,5,FALSE)&lt;-3),"",'Total-corrected counts'!F393),"")</f>
        <v/>
      </c>
      <c r="G393" t="str">
        <f>IFERROR(IF(OR(HLOOKUP($A393,'Z-scores'!$C$2:$SK$20,5,FALSE)&gt;3,HLOOKUP($A393,'Z-scores'!$C$2:$SK$20,5,FALSE)&lt;-3),"",'Total-corrected counts'!G393),"")</f>
        <v/>
      </c>
      <c r="H393" t="str">
        <f>IFERROR(IF(OR(HLOOKUP($A393,'Z-scores'!$C$2:$SK$20,5,FALSE)&gt;3,HLOOKUP($A393,'Z-scores'!$C$2:$SK$20,5,FALSE)&lt;-3),"",'Total-corrected counts'!H393),"")</f>
        <v/>
      </c>
      <c r="I393" t="str">
        <f>IFERROR(IF(OR(HLOOKUP($A393,'Z-scores'!$C$2:$SK$20,5,FALSE)&gt;3,HLOOKUP($A393,'Z-scores'!$C$2:$SK$20,5,FALSE)&lt;-3),"",'Total-corrected counts'!I393),"")</f>
        <v/>
      </c>
      <c r="J393" t="str">
        <f>IFERROR(IF(OR(HLOOKUP($A393,'Z-scores'!$C$2:$SK$20,5,FALSE)&gt;3,HLOOKUP($A393,'Z-scores'!$C$2:$SK$20,5,FALSE)&lt;-3),"",'Total-corrected counts'!J393),"")</f>
        <v/>
      </c>
      <c r="K393" t="str">
        <f>IFERROR(IF(OR(HLOOKUP($A393,'Z-scores'!$C$2:$SK$20,5,FALSE)&gt;3,HLOOKUP($A393,'Z-scores'!$C$2:$SK$20,5,FALSE)&lt;-3),"",'Total-corrected counts'!K393),"")</f>
        <v/>
      </c>
      <c r="L393" t="str">
        <f>IFERROR(IF(OR(HLOOKUP($A393,'Z-scores'!$C$2:$SK$20,5,FALSE)&gt;3,HLOOKUP($A393,'Z-scores'!$C$2:$SK$20,5,FALSE)&lt;-3),"",'Total-corrected counts'!L393),"")</f>
        <v/>
      </c>
      <c r="M393" t="str">
        <f>IFERROR(IF(OR(HLOOKUP($A393,'Z-scores'!$C$2:$SK$20,5,FALSE)&gt;3,HLOOKUP($A393,'Z-scores'!$C$2:$SK$20,5,FALSE)&lt;-3),"",'Total-corrected counts'!M393),"")</f>
        <v/>
      </c>
      <c r="N393" t="str">
        <f>IFERROR(IF(OR(HLOOKUP($A393,'Z-scores'!$C$2:$SK$20,5,FALSE)&gt;3,HLOOKUP($A393,'Z-scores'!$C$2:$SK$20,5,FALSE)&lt;-3),"",'Total-corrected counts'!N393),"")</f>
        <v/>
      </c>
      <c r="O393" t="str">
        <f>IFERROR(IF(OR(HLOOKUP($A393,'Z-scores'!$C$2:$SK$20,5,FALSE)&gt;3,HLOOKUP($A393,'Z-scores'!$C$2:$SK$20,5,FALSE)&lt;-3),"",'Total-corrected counts'!O393),"")</f>
        <v/>
      </c>
      <c r="P393" t="str">
        <f>IFERROR(IF(OR(HLOOKUP($A393,'Z-scores'!$C$2:$SK$20,5,FALSE)&gt;3,HLOOKUP($A393,'Z-scores'!$C$2:$SK$20,5,FALSE)&lt;-3),"",'Total-corrected counts'!P393),"")</f>
        <v/>
      </c>
      <c r="Q393" t="str">
        <f>IFERROR(IF(OR(HLOOKUP($A393,'Z-scores'!$C$2:$SK$20,5,FALSE)&gt;3,HLOOKUP($A393,'Z-scores'!$C$2:$SK$20,5,FALSE)&lt;-3),"",'Total-corrected counts'!Q393),"")</f>
        <v/>
      </c>
      <c r="R393" t="str">
        <f>IFERROR(IF(OR(HLOOKUP($A393,'Z-scores'!$C$2:$SK$20,5,FALSE)&gt;3,HLOOKUP($A393,'Z-scores'!$C$2:$SK$20,5,FALSE)&lt;-3),"",'Total-corrected counts'!R393),"")</f>
        <v/>
      </c>
      <c r="S393" t="str">
        <f>IFERROR(IF(OR(HLOOKUP($A393,'Z-scores'!$C$2:$SK$20,5,FALSE)&gt;3,HLOOKUP($A393,'Z-scores'!$C$2:$SK$20,5,FALSE)&lt;-3),"",'Total-corrected counts'!S393),"")</f>
        <v/>
      </c>
      <c r="T393" t="str">
        <f>IFERROR(IF(OR(HLOOKUP($A393,'Z-scores'!$C$2:$SK$20,5,FALSE)&gt;3,HLOOKUP($A393,'Z-scores'!$C$2:$SK$20,5,FALSE)&lt;-3),"",'Total-corrected counts'!T393),"")</f>
        <v/>
      </c>
      <c r="U393">
        <f t="shared" si="24"/>
        <v>0</v>
      </c>
      <c r="V393">
        <f>SUMIFS(Tabel132[Cluster],Tabel132[ID],'Total-corrected counts Z&lt;3'!A393)</f>
        <v>46</v>
      </c>
      <c r="W393" t="str">
        <f t="shared" si="25"/>
        <v/>
      </c>
      <c r="X393" t="str">
        <f t="shared" si="26"/>
        <v/>
      </c>
      <c r="Y393" t="str">
        <f t="shared" si="27"/>
        <v/>
      </c>
    </row>
    <row r="394" spans="1:25" x14ac:dyDescent="0.25">
      <c r="A394">
        <v>401</v>
      </c>
      <c r="B394" t="s">
        <v>164</v>
      </c>
      <c r="C394">
        <v>15100</v>
      </c>
      <c r="D394">
        <v>394</v>
      </c>
      <c r="E394">
        <f>IFERROR(IF(OR(HLOOKUP($A394,'Z-scores'!$C$2:$SK$20,5,FALSE)&gt;3,HLOOKUP($A394,'Z-scores'!$C$2:$SK$20,5,FALSE)&lt;-3),"",'Total-corrected counts'!E394),"")</f>
        <v>2.1402084226118965</v>
      </c>
      <c r="F394">
        <f>IFERROR(IF(OR(HLOOKUP($A394,'Z-scores'!$C$2:$SK$20,5,FALSE)&gt;3,HLOOKUP($A394,'Z-scores'!$C$2:$SK$20,5,FALSE)&lt;-3),"",'Total-corrected counts'!F394),"")</f>
        <v>3.815184528860124</v>
      </c>
      <c r="G394">
        <f>IFERROR(IF(OR(HLOOKUP($A394,'Z-scores'!$C$2:$SK$20,5,FALSE)&gt;3,HLOOKUP($A394,'Z-scores'!$C$2:$SK$20,5,FALSE)&lt;-3),"",'Total-corrected counts'!G394),"")</f>
        <v>1.2298104058820643</v>
      </c>
      <c r="H394">
        <f>IFERROR(IF(OR(HLOOKUP($A394,'Z-scores'!$C$2:$SK$20,5,FALSE)&gt;3,HLOOKUP($A394,'Z-scores'!$C$2:$SK$20,5,FALSE)&lt;-3),"",'Total-corrected counts'!H394),"")</f>
        <v>0.36189051605587591</v>
      </c>
      <c r="I394">
        <f>IFERROR(IF(OR(HLOOKUP($A394,'Z-scores'!$C$2:$SK$20,5,FALSE)&gt;3,HLOOKUP($A394,'Z-scores'!$C$2:$SK$20,5,FALSE)&lt;-3),"",'Total-corrected counts'!I394),"")</f>
        <v>0.95102448972471498</v>
      </c>
      <c r="J394">
        <f>IFERROR(IF(OR(HLOOKUP($A394,'Z-scores'!$C$2:$SK$20,5,FALSE)&gt;3,HLOOKUP($A394,'Z-scores'!$C$2:$SK$20,5,FALSE)&lt;-3),"",'Total-corrected counts'!J394),"")</f>
        <v>0.5687240108093482</v>
      </c>
      <c r="K394">
        <f>IFERROR(IF(OR(HLOOKUP($A394,'Z-scores'!$C$2:$SK$20,5,FALSE)&gt;3,HLOOKUP($A394,'Z-scores'!$C$2:$SK$20,5,FALSE)&lt;-3),"",'Total-corrected counts'!K394),"")</f>
        <v>3.4190440165263571</v>
      </c>
      <c r="L394">
        <f>IFERROR(IF(OR(HLOOKUP($A394,'Z-scores'!$C$2:$SK$20,5,FALSE)&gt;3,HLOOKUP($A394,'Z-scores'!$C$2:$SK$20,5,FALSE)&lt;-3),"",'Total-corrected counts'!L394),"")</f>
        <v>0.44092966968262559</v>
      </c>
      <c r="M394">
        <f>IFERROR(IF(OR(HLOOKUP($A394,'Z-scores'!$C$2:$SK$20,5,FALSE)&gt;3,HLOOKUP($A394,'Z-scores'!$C$2:$SK$20,5,FALSE)&lt;-3),"",'Total-corrected counts'!M394),"")</f>
        <v>1.6111803984986186</v>
      </c>
      <c r="N394">
        <f>IFERROR(IF(OR(HLOOKUP($A394,'Z-scores'!$C$2:$SK$20,5,FALSE)&gt;3,HLOOKUP($A394,'Z-scores'!$C$2:$SK$20,5,FALSE)&lt;-3),"",'Total-corrected counts'!N394),"")</f>
        <v>1.6698495724244333</v>
      </c>
      <c r="O394">
        <f>IFERROR(IF(OR(HLOOKUP($A394,'Z-scores'!$C$2:$SK$20,5,FALSE)&gt;3,HLOOKUP($A394,'Z-scores'!$C$2:$SK$20,5,FALSE)&lt;-3),"",'Total-corrected counts'!O394),"")</f>
        <v>1.1848330755879293</v>
      </c>
      <c r="P394">
        <f>IFERROR(IF(OR(HLOOKUP($A394,'Z-scores'!$C$2:$SK$20,5,FALSE)&gt;3,HLOOKUP($A394,'Z-scores'!$C$2:$SK$20,5,FALSE)&lt;-3),"",'Total-corrected counts'!P394),"")</f>
        <v>0.81614169015976967</v>
      </c>
      <c r="Q394">
        <f>IFERROR(IF(OR(HLOOKUP($A394,'Z-scores'!$C$2:$SK$20,5,FALSE)&gt;3,HLOOKUP($A394,'Z-scores'!$C$2:$SK$20,5,FALSE)&lt;-3),"",'Total-corrected counts'!Q394),"")</f>
        <v>0.46703827676787651</v>
      </c>
      <c r="R394">
        <f>IFERROR(IF(OR(HLOOKUP($A394,'Z-scores'!$C$2:$SK$20,5,FALSE)&gt;3,HLOOKUP($A394,'Z-scores'!$C$2:$SK$20,5,FALSE)&lt;-3),"",'Total-corrected counts'!R394),"")</f>
        <v>2.1209713740761833</v>
      </c>
      <c r="S394">
        <f>IFERROR(IF(OR(HLOOKUP($A394,'Z-scores'!$C$2:$SK$20,5,FALSE)&gt;3,HLOOKUP($A394,'Z-scores'!$C$2:$SK$20,5,FALSE)&lt;-3),"",'Total-corrected counts'!S394),"")</f>
        <v>1.8514376951582356</v>
      </c>
      <c r="T394">
        <f>IFERROR(IF(OR(HLOOKUP($A394,'Z-scores'!$C$2:$SK$20,5,FALSE)&gt;3,HLOOKUP($A394,'Z-scores'!$C$2:$SK$20,5,FALSE)&lt;-3),"",'Total-corrected counts'!T394),"")</f>
        <v>1.2559786975091349</v>
      </c>
      <c r="U394">
        <f t="shared" si="24"/>
        <v>1</v>
      </c>
      <c r="V394">
        <f>SUMIFS(Tabel132[Cluster],Tabel132[ID],'Total-corrected counts Z&lt;3'!A394)</f>
        <v>18</v>
      </c>
      <c r="W394">
        <f t="shared" si="25"/>
        <v>0.53630198585870148</v>
      </c>
      <c r="X394">
        <f t="shared" si="26"/>
        <v>1.6207846031076059</v>
      </c>
      <c r="Y394">
        <f t="shared" si="27"/>
        <v>1.2827334682098548</v>
      </c>
    </row>
    <row r="395" spans="1:25" x14ac:dyDescent="0.25">
      <c r="A395">
        <v>402</v>
      </c>
      <c r="B395" t="s">
        <v>741</v>
      </c>
      <c r="C395">
        <v>14100</v>
      </c>
      <c r="D395">
        <v>669</v>
      </c>
      <c r="E395" t="str">
        <f>IFERROR(IF(OR(HLOOKUP($A395,'Z-scores'!$C$2:$SK$20,5,FALSE)&gt;3,HLOOKUP($A395,'Z-scores'!$C$2:$SK$20,5,FALSE)&lt;-3),"",'Total-corrected counts'!E395),"")</f>
        <v/>
      </c>
      <c r="F395" t="str">
        <f>IFERROR(IF(OR(HLOOKUP($A395,'Z-scores'!$C$2:$SK$20,5,FALSE)&gt;3,HLOOKUP($A395,'Z-scores'!$C$2:$SK$20,5,FALSE)&lt;-3),"",'Total-corrected counts'!F395),"")</f>
        <v/>
      </c>
      <c r="G395" t="str">
        <f>IFERROR(IF(OR(HLOOKUP($A395,'Z-scores'!$C$2:$SK$20,5,FALSE)&gt;3,HLOOKUP($A395,'Z-scores'!$C$2:$SK$20,5,FALSE)&lt;-3),"",'Total-corrected counts'!G395),"")</f>
        <v/>
      </c>
      <c r="H395" t="str">
        <f>IFERROR(IF(OR(HLOOKUP($A395,'Z-scores'!$C$2:$SK$20,5,FALSE)&gt;3,HLOOKUP($A395,'Z-scores'!$C$2:$SK$20,5,FALSE)&lt;-3),"",'Total-corrected counts'!H395),"")</f>
        <v/>
      </c>
      <c r="I395" t="str">
        <f>IFERROR(IF(OR(HLOOKUP($A395,'Z-scores'!$C$2:$SK$20,5,FALSE)&gt;3,HLOOKUP($A395,'Z-scores'!$C$2:$SK$20,5,FALSE)&lt;-3),"",'Total-corrected counts'!I395),"")</f>
        <v/>
      </c>
      <c r="J395" t="str">
        <f>IFERROR(IF(OR(HLOOKUP($A395,'Z-scores'!$C$2:$SK$20,5,FALSE)&gt;3,HLOOKUP($A395,'Z-scores'!$C$2:$SK$20,5,FALSE)&lt;-3),"",'Total-corrected counts'!J395),"")</f>
        <v/>
      </c>
      <c r="K395" t="str">
        <f>IFERROR(IF(OR(HLOOKUP($A395,'Z-scores'!$C$2:$SK$20,5,FALSE)&gt;3,HLOOKUP($A395,'Z-scores'!$C$2:$SK$20,5,FALSE)&lt;-3),"",'Total-corrected counts'!K395),"")</f>
        <v/>
      </c>
      <c r="L395" t="str">
        <f>IFERROR(IF(OR(HLOOKUP($A395,'Z-scores'!$C$2:$SK$20,5,FALSE)&gt;3,HLOOKUP($A395,'Z-scores'!$C$2:$SK$20,5,FALSE)&lt;-3),"",'Total-corrected counts'!L395),"")</f>
        <v/>
      </c>
      <c r="M395" t="str">
        <f>IFERROR(IF(OR(HLOOKUP($A395,'Z-scores'!$C$2:$SK$20,5,FALSE)&gt;3,HLOOKUP($A395,'Z-scores'!$C$2:$SK$20,5,FALSE)&lt;-3),"",'Total-corrected counts'!M395),"")</f>
        <v/>
      </c>
      <c r="N395" t="str">
        <f>IFERROR(IF(OR(HLOOKUP($A395,'Z-scores'!$C$2:$SK$20,5,FALSE)&gt;3,HLOOKUP($A395,'Z-scores'!$C$2:$SK$20,5,FALSE)&lt;-3),"",'Total-corrected counts'!N395),"")</f>
        <v/>
      </c>
      <c r="O395" t="str">
        <f>IFERROR(IF(OR(HLOOKUP($A395,'Z-scores'!$C$2:$SK$20,5,FALSE)&gt;3,HLOOKUP($A395,'Z-scores'!$C$2:$SK$20,5,FALSE)&lt;-3),"",'Total-corrected counts'!O395),"")</f>
        <v/>
      </c>
      <c r="P395" t="str">
        <f>IFERROR(IF(OR(HLOOKUP($A395,'Z-scores'!$C$2:$SK$20,5,FALSE)&gt;3,HLOOKUP($A395,'Z-scores'!$C$2:$SK$20,5,FALSE)&lt;-3),"",'Total-corrected counts'!P395),"")</f>
        <v/>
      </c>
      <c r="Q395" t="str">
        <f>IFERROR(IF(OR(HLOOKUP($A395,'Z-scores'!$C$2:$SK$20,5,FALSE)&gt;3,HLOOKUP($A395,'Z-scores'!$C$2:$SK$20,5,FALSE)&lt;-3),"",'Total-corrected counts'!Q395),"")</f>
        <v/>
      </c>
      <c r="R395" t="str">
        <f>IFERROR(IF(OR(HLOOKUP($A395,'Z-scores'!$C$2:$SK$20,5,FALSE)&gt;3,HLOOKUP($A395,'Z-scores'!$C$2:$SK$20,5,FALSE)&lt;-3),"",'Total-corrected counts'!R395),"")</f>
        <v/>
      </c>
      <c r="S395" t="str">
        <f>IFERROR(IF(OR(HLOOKUP($A395,'Z-scores'!$C$2:$SK$20,5,FALSE)&gt;3,HLOOKUP($A395,'Z-scores'!$C$2:$SK$20,5,FALSE)&lt;-3),"",'Total-corrected counts'!S395),"")</f>
        <v/>
      </c>
      <c r="T395" t="str">
        <f>IFERROR(IF(OR(HLOOKUP($A395,'Z-scores'!$C$2:$SK$20,5,FALSE)&gt;3,HLOOKUP($A395,'Z-scores'!$C$2:$SK$20,5,FALSE)&lt;-3),"",'Total-corrected counts'!T395),"")</f>
        <v/>
      </c>
      <c r="U395">
        <f t="shared" si="24"/>
        <v>0</v>
      </c>
      <c r="V395">
        <f>SUMIFS(Tabel132[Cluster],Tabel132[ID],'Total-corrected counts Z&lt;3'!A395)</f>
        <v>17</v>
      </c>
      <c r="W395" t="str">
        <f t="shared" si="25"/>
        <v/>
      </c>
      <c r="X395" t="str">
        <f t="shared" si="26"/>
        <v/>
      </c>
      <c r="Y395" t="str">
        <f t="shared" si="27"/>
        <v/>
      </c>
    </row>
    <row r="396" spans="1:25" x14ac:dyDescent="0.25">
      <c r="A396">
        <v>403</v>
      </c>
      <c r="B396" t="s">
        <v>165</v>
      </c>
      <c r="C396">
        <v>50800</v>
      </c>
      <c r="D396">
        <v>278</v>
      </c>
      <c r="E396">
        <f>IFERROR(IF(OR(HLOOKUP($A396,'Z-scores'!$C$2:$SK$20,5,FALSE)&gt;3,HLOOKUP($A396,'Z-scores'!$C$2:$SK$20,5,FALSE)&lt;-3),"",'Total-corrected counts'!E396),"")</f>
        <v>17.032492029953008</v>
      </c>
      <c r="F396">
        <f>IFERROR(IF(OR(HLOOKUP($A396,'Z-scores'!$C$2:$SK$20,5,FALSE)&gt;3,HLOOKUP($A396,'Z-scores'!$C$2:$SK$20,5,FALSE)&lt;-3),"",'Total-corrected counts'!F396),"")</f>
        <v>20.652991496576959</v>
      </c>
      <c r="G396">
        <f>IFERROR(IF(OR(HLOOKUP($A396,'Z-scores'!$C$2:$SK$20,5,FALSE)&gt;3,HLOOKUP($A396,'Z-scores'!$C$2:$SK$20,5,FALSE)&lt;-3),"",'Total-corrected counts'!G396),"")</f>
        <v>21.596065796840278</v>
      </c>
      <c r="H396">
        <f>IFERROR(IF(OR(HLOOKUP($A396,'Z-scores'!$C$2:$SK$20,5,FALSE)&gt;3,HLOOKUP($A396,'Z-scores'!$C$2:$SK$20,5,FALSE)&lt;-3),"",'Total-corrected counts'!H396),"")</f>
        <v>6.1400757557480272</v>
      </c>
      <c r="I396">
        <f>IFERROR(IF(OR(HLOOKUP($A396,'Z-scores'!$C$2:$SK$20,5,FALSE)&gt;3,HLOOKUP($A396,'Z-scores'!$C$2:$SK$20,5,FALSE)&lt;-3),"",'Total-corrected counts'!I396),"")</f>
        <v>16.257454146832554</v>
      </c>
      <c r="J396">
        <f>IFERROR(IF(OR(HLOOKUP($A396,'Z-scores'!$C$2:$SK$20,5,FALSE)&gt;3,HLOOKUP($A396,'Z-scores'!$C$2:$SK$20,5,FALSE)&lt;-3),"",'Total-corrected counts'!J396),"")</f>
        <v>42.708179927514635</v>
      </c>
      <c r="K396">
        <f>IFERROR(IF(OR(HLOOKUP($A396,'Z-scores'!$C$2:$SK$20,5,FALSE)&gt;3,HLOOKUP($A396,'Z-scores'!$C$2:$SK$20,5,FALSE)&lt;-3),"",'Total-corrected counts'!K396),"")</f>
        <v>30.313959728001265</v>
      </c>
      <c r="L396">
        <f>IFERROR(IF(OR(HLOOKUP($A396,'Z-scores'!$C$2:$SK$20,5,FALSE)&gt;3,HLOOKUP($A396,'Z-scores'!$C$2:$SK$20,5,FALSE)&lt;-3),"",'Total-corrected counts'!L396),"")</f>
        <v>18.356241325556692</v>
      </c>
      <c r="M396">
        <f>IFERROR(IF(OR(HLOOKUP($A396,'Z-scores'!$C$2:$SK$20,5,FALSE)&gt;3,HLOOKUP($A396,'Z-scores'!$C$2:$SK$20,5,FALSE)&lt;-3),"",'Total-corrected counts'!M396),"")</f>
        <v>18.507262672701064</v>
      </c>
      <c r="N396">
        <f>IFERROR(IF(OR(HLOOKUP($A396,'Z-scores'!$C$2:$SK$20,5,FALSE)&gt;3,HLOOKUP($A396,'Z-scores'!$C$2:$SK$20,5,FALSE)&lt;-3),"",'Total-corrected counts'!N396),"")</f>
        <v>6.1149420962021503</v>
      </c>
      <c r="O396">
        <f>IFERROR(IF(OR(HLOOKUP($A396,'Z-scores'!$C$2:$SK$20,5,FALSE)&gt;3,HLOOKUP($A396,'Z-scores'!$C$2:$SK$20,5,FALSE)&lt;-3),"",'Total-corrected counts'!O396),"")</f>
        <v>11.64496388469629</v>
      </c>
      <c r="P396">
        <f>IFERROR(IF(OR(HLOOKUP($A396,'Z-scores'!$C$2:$SK$20,5,FALSE)&gt;3,HLOOKUP($A396,'Z-scores'!$C$2:$SK$20,5,FALSE)&lt;-3),"",'Total-corrected counts'!P396),"")</f>
        <v>13.267278938816744</v>
      </c>
      <c r="Q396">
        <f>IFERROR(IF(OR(HLOOKUP($A396,'Z-scores'!$C$2:$SK$20,5,FALSE)&gt;3,HLOOKUP($A396,'Z-scores'!$C$2:$SK$20,5,FALSE)&lt;-3),"",'Total-corrected counts'!Q396),"")</f>
        <v>19.367183008948754</v>
      </c>
      <c r="R396">
        <f>IFERROR(IF(OR(HLOOKUP($A396,'Z-scores'!$C$2:$SK$20,5,FALSE)&gt;3,HLOOKUP($A396,'Z-scores'!$C$2:$SK$20,5,FALSE)&lt;-3),"",'Total-corrected counts'!R396),"")</f>
        <v>26.99744918527481</v>
      </c>
      <c r="S396">
        <f>IFERROR(IF(OR(HLOOKUP($A396,'Z-scores'!$C$2:$SK$20,5,FALSE)&gt;3,HLOOKUP($A396,'Z-scores'!$C$2:$SK$20,5,FALSE)&lt;-3),"",'Total-corrected counts'!S396),"")</f>
        <v>19.556164523169866</v>
      </c>
      <c r="T396">
        <f>IFERROR(IF(OR(HLOOKUP($A396,'Z-scores'!$C$2:$SK$20,5,FALSE)&gt;3,HLOOKUP($A396,'Z-scores'!$C$2:$SK$20,5,FALSE)&lt;-3),"",'Total-corrected counts'!T396),"")</f>
        <v>9.5836635396892689</v>
      </c>
      <c r="U396">
        <f t="shared" si="24"/>
        <v>1</v>
      </c>
      <c r="V396">
        <f>SUMIFS(Tabel132[Cluster],Tabel132[ID],'Total-corrected counts Z&lt;3'!A396)</f>
        <v>66</v>
      </c>
      <c r="W396">
        <f t="shared" si="25"/>
        <v>0.54378378290590301</v>
      </c>
      <c r="X396">
        <f t="shared" si="26"/>
        <v>19.767966497592663</v>
      </c>
      <c r="Y396">
        <f t="shared" si="27"/>
        <v>16.736117180099289</v>
      </c>
    </row>
    <row r="397" spans="1:25" x14ac:dyDescent="0.25">
      <c r="A397">
        <v>404</v>
      </c>
      <c r="B397" t="s">
        <v>742</v>
      </c>
      <c r="C397">
        <v>105600</v>
      </c>
      <c r="D397">
        <v>490</v>
      </c>
      <c r="E397" t="str">
        <f>IFERROR(IF(OR(HLOOKUP($A397,'Z-scores'!$C$2:$SK$20,5,FALSE)&gt;3,HLOOKUP($A397,'Z-scores'!$C$2:$SK$20,5,FALSE)&lt;-3),"",'Total-corrected counts'!E397),"")</f>
        <v/>
      </c>
      <c r="F397" t="str">
        <f>IFERROR(IF(OR(HLOOKUP($A397,'Z-scores'!$C$2:$SK$20,5,FALSE)&gt;3,HLOOKUP($A397,'Z-scores'!$C$2:$SK$20,5,FALSE)&lt;-3),"",'Total-corrected counts'!F397),"")</f>
        <v/>
      </c>
      <c r="G397" t="str">
        <f>IFERROR(IF(OR(HLOOKUP($A397,'Z-scores'!$C$2:$SK$20,5,FALSE)&gt;3,HLOOKUP($A397,'Z-scores'!$C$2:$SK$20,5,FALSE)&lt;-3),"",'Total-corrected counts'!G397),"")</f>
        <v/>
      </c>
      <c r="H397" t="str">
        <f>IFERROR(IF(OR(HLOOKUP($A397,'Z-scores'!$C$2:$SK$20,5,FALSE)&gt;3,HLOOKUP($A397,'Z-scores'!$C$2:$SK$20,5,FALSE)&lt;-3),"",'Total-corrected counts'!H397),"")</f>
        <v/>
      </c>
      <c r="I397" t="str">
        <f>IFERROR(IF(OR(HLOOKUP($A397,'Z-scores'!$C$2:$SK$20,5,FALSE)&gt;3,HLOOKUP($A397,'Z-scores'!$C$2:$SK$20,5,FALSE)&lt;-3),"",'Total-corrected counts'!I397),"")</f>
        <v/>
      </c>
      <c r="J397" t="str">
        <f>IFERROR(IF(OR(HLOOKUP($A397,'Z-scores'!$C$2:$SK$20,5,FALSE)&gt;3,HLOOKUP($A397,'Z-scores'!$C$2:$SK$20,5,FALSE)&lt;-3),"",'Total-corrected counts'!J397),"")</f>
        <v/>
      </c>
      <c r="K397" t="str">
        <f>IFERROR(IF(OR(HLOOKUP($A397,'Z-scores'!$C$2:$SK$20,5,FALSE)&gt;3,HLOOKUP($A397,'Z-scores'!$C$2:$SK$20,5,FALSE)&lt;-3),"",'Total-corrected counts'!K397),"")</f>
        <v/>
      </c>
      <c r="L397" t="str">
        <f>IFERROR(IF(OR(HLOOKUP($A397,'Z-scores'!$C$2:$SK$20,5,FALSE)&gt;3,HLOOKUP($A397,'Z-scores'!$C$2:$SK$20,5,FALSE)&lt;-3),"",'Total-corrected counts'!L397),"")</f>
        <v/>
      </c>
      <c r="M397" t="str">
        <f>IFERROR(IF(OR(HLOOKUP($A397,'Z-scores'!$C$2:$SK$20,5,FALSE)&gt;3,HLOOKUP($A397,'Z-scores'!$C$2:$SK$20,5,FALSE)&lt;-3),"",'Total-corrected counts'!M397),"")</f>
        <v/>
      </c>
      <c r="N397" t="str">
        <f>IFERROR(IF(OR(HLOOKUP($A397,'Z-scores'!$C$2:$SK$20,5,FALSE)&gt;3,HLOOKUP($A397,'Z-scores'!$C$2:$SK$20,5,FALSE)&lt;-3),"",'Total-corrected counts'!N397),"")</f>
        <v/>
      </c>
      <c r="O397" t="str">
        <f>IFERROR(IF(OR(HLOOKUP($A397,'Z-scores'!$C$2:$SK$20,5,FALSE)&gt;3,HLOOKUP($A397,'Z-scores'!$C$2:$SK$20,5,FALSE)&lt;-3),"",'Total-corrected counts'!O397),"")</f>
        <v/>
      </c>
      <c r="P397" t="str">
        <f>IFERROR(IF(OR(HLOOKUP($A397,'Z-scores'!$C$2:$SK$20,5,FALSE)&gt;3,HLOOKUP($A397,'Z-scores'!$C$2:$SK$20,5,FALSE)&lt;-3),"",'Total-corrected counts'!P397),"")</f>
        <v/>
      </c>
      <c r="Q397" t="str">
        <f>IFERROR(IF(OR(HLOOKUP($A397,'Z-scores'!$C$2:$SK$20,5,FALSE)&gt;3,HLOOKUP($A397,'Z-scores'!$C$2:$SK$20,5,FALSE)&lt;-3),"",'Total-corrected counts'!Q397),"")</f>
        <v/>
      </c>
      <c r="R397" t="str">
        <f>IFERROR(IF(OR(HLOOKUP($A397,'Z-scores'!$C$2:$SK$20,5,FALSE)&gt;3,HLOOKUP($A397,'Z-scores'!$C$2:$SK$20,5,FALSE)&lt;-3),"",'Total-corrected counts'!R397),"")</f>
        <v/>
      </c>
      <c r="S397" t="str">
        <f>IFERROR(IF(OR(HLOOKUP($A397,'Z-scores'!$C$2:$SK$20,5,FALSE)&gt;3,HLOOKUP($A397,'Z-scores'!$C$2:$SK$20,5,FALSE)&lt;-3),"",'Total-corrected counts'!S397),"")</f>
        <v/>
      </c>
      <c r="T397" t="str">
        <f>IFERROR(IF(OR(HLOOKUP($A397,'Z-scores'!$C$2:$SK$20,5,FALSE)&gt;3,HLOOKUP($A397,'Z-scores'!$C$2:$SK$20,5,FALSE)&lt;-3),"",'Total-corrected counts'!T397),"")</f>
        <v/>
      </c>
      <c r="U397">
        <f t="shared" si="24"/>
        <v>0</v>
      </c>
      <c r="V397">
        <f>SUMIFS(Tabel132[Cluster],Tabel132[ID],'Total-corrected counts Z&lt;3'!A397)</f>
        <v>0</v>
      </c>
      <c r="W397" t="str">
        <f t="shared" si="25"/>
        <v/>
      </c>
      <c r="X397" t="str">
        <f t="shared" si="26"/>
        <v/>
      </c>
      <c r="Y397" t="str">
        <f t="shared" si="27"/>
        <v/>
      </c>
    </row>
    <row r="398" spans="1:25" x14ac:dyDescent="0.25">
      <c r="A398">
        <v>405</v>
      </c>
      <c r="B398" t="s">
        <v>743</v>
      </c>
      <c r="C398">
        <v>112900</v>
      </c>
      <c r="D398">
        <v>824</v>
      </c>
      <c r="E398" t="str">
        <f>IFERROR(IF(OR(HLOOKUP($A398,'Z-scores'!$C$2:$SK$20,5,FALSE)&gt;3,HLOOKUP($A398,'Z-scores'!$C$2:$SK$20,5,FALSE)&lt;-3),"",'Total-corrected counts'!E398),"")</f>
        <v/>
      </c>
      <c r="F398" t="str">
        <f>IFERROR(IF(OR(HLOOKUP($A398,'Z-scores'!$C$2:$SK$20,5,FALSE)&gt;3,HLOOKUP($A398,'Z-scores'!$C$2:$SK$20,5,FALSE)&lt;-3),"",'Total-corrected counts'!F398),"")</f>
        <v/>
      </c>
      <c r="G398" t="str">
        <f>IFERROR(IF(OR(HLOOKUP($A398,'Z-scores'!$C$2:$SK$20,5,FALSE)&gt;3,HLOOKUP($A398,'Z-scores'!$C$2:$SK$20,5,FALSE)&lt;-3),"",'Total-corrected counts'!G398),"")</f>
        <v/>
      </c>
      <c r="H398" t="str">
        <f>IFERROR(IF(OR(HLOOKUP($A398,'Z-scores'!$C$2:$SK$20,5,FALSE)&gt;3,HLOOKUP($A398,'Z-scores'!$C$2:$SK$20,5,FALSE)&lt;-3),"",'Total-corrected counts'!H398),"")</f>
        <v/>
      </c>
      <c r="I398" t="str">
        <f>IFERROR(IF(OR(HLOOKUP($A398,'Z-scores'!$C$2:$SK$20,5,FALSE)&gt;3,HLOOKUP($A398,'Z-scores'!$C$2:$SK$20,5,FALSE)&lt;-3),"",'Total-corrected counts'!I398),"")</f>
        <v/>
      </c>
      <c r="J398" t="str">
        <f>IFERROR(IF(OR(HLOOKUP($A398,'Z-scores'!$C$2:$SK$20,5,FALSE)&gt;3,HLOOKUP($A398,'Z-scores'!$C$2:$SK$20,5,FALSE)&lt;-3),"",'Total-corrected counts'!J398),"")</f>
        <v/>
      </c>
      <c r="K398" t="str">
        <f>IFERROR(IF(OR(HLOOKUP($A398,'Z-scores'!$C$2:$SK$20,5,FALSE)&gt;3,HLOOKUP($A398,'Z-scores'!$C$2:$SK$20,5,FALSE)&lt;-3),"",'Total-corrected counts'!K398),"")</f>
        <v/>
      </c>
      <c r="L398" t="str">
        <f>IFERROR(IF(OR(HLOOKUP($A398,'Z-scores'!$C$2:$SK$20,5,FALSE)&gt;3,HLOOKUP($A398,'Z-scores'!$C$2:$SK$20,5,FALSE)&lt;-3),"",'Total-corrected counts'!L398),"")</f>
        <v/>
      </c>
      <c r="M398" t="str">
        <f>IFERROR(IF(OR(HLOOKUP($A398,'Z-scores'!$C$2:$SK$20,5,FALSE)&gt;3,HLOOKUP($A398,'Z-scores'!$C$2:$SK$20,5,FALSE)&lt;-3),"",'Total-corrected counts'!M398),"")</f>
        <v/>
      </c>
      <c r="N398" t="str">
        <f>IFERROR(IF(OR(HLOOKUP($A398,'Z-scores'!$C$2:$SK$20,5,FALSE)&gt;3,HLOOKUP($A398,'Z-scores'!$C$2:$SK$20,5,FALSE)&lt;-3),"",'Total-corrected counts'!N398),"")</f>
        <v/>
      </c>
      <c r="O398" t="str">
        <f>IFERROR(IF(OR(HLOOKUP($A398,'Z-scores'!$C$2:$SK$20,5,FALSE)&gt;3,HLOOKUP($A398,'Z-scores'!$C$2:$SK$20,5,FALSE)&lt;-3),"",'Total-corrected counts'!O398),"")</f>
        <v/>
      </c>
      <c r="P398" t="str">
        <f>IFERROR(IF(OR(HLOOKUP($A398,'Z-scores'!$C$2:$SK$20,5,FALSE)&gt;3,HLOOKUP($A398,'Z-scores'!$C$2:$SK$20,5,FALSE)&lt;-3),"",'Total-corrected counts'!P398),"")</f>
        <v/>
      </c>
      <c r="Q398" t="str">
        <f>IFERROR(IF(OR(HLOOKUP($A398,'Z-scores'!$C$2:$SK$20,5,FALSE)&gt;3,HLOOKUP($A398,'Z-scores'!$C$2:$SK$20,5,FALSE)&lt;-3),"",'Total-corrected counts'!Q398),"")</f>
        <v/>
      </c>
      <c r="R398" t="str">
        <f>IFERROR(IF(OR(HLOOKUP($A398,'Z-scores'!$C$2:$SK$20,5,FALSE)&gt;3,HLOOKUP($A398,'Z-scores'!$C$2:$SK$20,5,FALSE)&lt;-3),"",'Total-corrected counts'!R398),"")</f>
        <v/>
      </c>
      <c r="S398" t="str">
        <f>IFERROR(IF(OR(HLOOKUP($A398,'Z-scores'!$C$2:$SK$20,5,FALSE)&gt;3,HLOOKUP($A398,'Z-scores'!$C$2:$SK$20,5,FALSE)&lt;-3),"",'Total-corrected counts'!S398),"")</f>
        <v/>
      </c>
      <c r="T398" t="str">
        <f>IFERROR(IF(OR(HLOOKUP($A398,'Z-scores'!$C$2:$SK$20,5,FALSE)&gt;3,HLOOKUP($A398,'Z-scores'!$C$2:$SK$20,5,FALSE)&lt;-3),"",'Total-corrected counts'!T398),"")</f>
        <v/>
      </c>
      <c r="U398">
        <f t="shared" si="24"/>
        <v>0</v>
      </c>
      <c r="V398">
        <f>SUMIFS(Tabel132[Cluster],Tabel132[ID],'Total-corrected counts Z&lt;3'!A398)</f>
        <v>0</v>
      </c>
      <c r="W398" t="str">
        <f t="shared" si="25"/>
        <v/>
      </c>
      <c r="X398" t="str">
        <f t="shared" si="26"/>
        <v/>
      </c>
      <c r="Y398" t="str">
        <f t="shared" si="27"/>
        <v/>
      </c>
    </row>
    <row r="399" spans="1:25" x14ac:dyDescent="0.25">
      <c r="A399">
        <v>406</v>
      </c>
      <c r="B399" t="s">
        <v>744</v>
      </c>
      <c r="C399">
        <v>64500</v>
      </c>
      <c r="D399">
        <v>864</v>
      </c>
      <c r="E399" t="str">
        <f>IFERROR(IF(OR(HLOOKUP($A399,'Z-scores'!$C$2:$SK$20,5,FALSE)&gt;3,HLOOKUP($A399,'Z-scores'!$C$2:$SK$20,5,FALSE)&lt;-3),"",'Total-corrected counts'!E399),"")</f>
        <v/>
      </c>
      <c r="F399" t="str">
        <f>IFERROR(IF(OR(HLOOKUP($A399,'Z-scores'!$C$2:$SK$20,5,FALSE)&gt;3,HLOOKUP($A399,'Z-scores'!$C$2:$SK$20,5,FALSE)&lt;-3),"",'Total-corrected counts'!F399),"")</f>
        <v/>
      </c>
      <c r="G399" t="str">
        <f>IFERROR(IF(OR(HLOOKUP($A399,'Z-scores'!$C$2:$SK$20,5,FALSE)&gt;3,HLOOKUP($A399,'Z-scores'!$C$2:$SK$20,5,FALSE)&lt;-3),"",'Total-corrected counts'!G399),"")</f>
        <v/>
      </c>
      <c r="H399" t="str">
        <f>IFERROR(IF(OR(HLOOKUP($A399,'Z-scores'!$C$2:$SK$20,5,FALSE)&gt;3,HLOOKUP($A399,'Z-scores'!$C$2:$SK$20,5,FALSE)&lt;-3),"",'Total-corrected counts'!H399),"")</f>
        <v/>
      </c>
      <c r="I399" t="str">
        <f>IFERROR(IF(OR(HLOOKUP($A399,'Z-scores'!$C$2:$SK$20,5,FALSE)&gt;3,HLOOKUP($A399,'Z-scores'!$C$2:$SK$20,5,FALSE)&lt;-3),"",'Total-corrected counts'!I399),"")</f>
        <v/>
      </c>
      <c r="J399" t="str">
        <f>IFERROR(IF(OR(HLOOKUP($A399,'Z-scores'!$C$2:$SK$20,5,FALSE)&gt;3,HLOOKUP($A399,'Z-scores'!$C$2:$SK$20,5,FALSE)&lt;-3),"",'Total-corrected counts'!J399),"")</f>
        <v/>
      </c>
      <c r="K399" t="str">
        <f>IFERROR(IF(OR(HLOOKUP($A399,'Z-scores'!$C$2:$SK$20,5,FALSE)&gt;3,HLOOKUP($A399,'Z-scores'!$C$2:$SK$20,5,FALSE)&lt;-3),"",'Total-corrected counts'!K399),"")</f>
        <v/>
      </c>
      <c r="L399" t="str">
        <f>IFERROR(IF(OR(HLOOKUP($A399,'Z-scores'!$C$2:$SK$20,5,FALSE)&gt;3,HLOOKUP($A399,'Z-scores'!$C$2:$SK$20,5,FALSE)&lt;-3),"",'Total-corrected counts'!L399),"")</f>
        <v/>
      </c>
      <c r="M399" t="str">
        <f>IFERROR(IF(OR(HLOOKUP($A399,'Z-scores'!$C$2:$SK$20,5,FALSE)&gt;3,HLOOKUP($A399,'Z-scores'!$C$2:$SK$20,5,FALSE)&lt;-3),"",'Total-corrected counts'!M399),"")</f>
        <v/>
      </c>
      <c r="N399" t="str">
        <f>IFERROR(IF(OR(HLOOKUP($A399,'Z-scores'!$C$2:$SK$20,5,FALSE)&gt;3,HLOOKUP($A399,'Z-scores'!$C$2:$SK$20,5,FALSE)&lt;-3),"",'Total-corrected counts'!N399),"")</f>
        <v/>
      </c>
      <c r="O399" t="str">
        <f>IFERROR(IF(OR(HLOOKUP($A399,'Z-scores'!$C$2:$SK$20,5,FALSE)&gt;3,HLOOKUP($A399,'Z-scores'!$C$2:$SK$20,5,FALSE)&lt;-3),"",'Total-corrected counts'!O399),"")</f>
        <v/>
      </c>
      <c r="P399" t="str">
        <f>IFERROR(IF(OR(HLOOKUP($A399,'Z-scores'!$C$2:$SK$20,5,FALSE)&gt;3,HLOOKUP($A399,'Z-scores'!$C$2:$SK$20,5,FALSE)&lt;-3),"",'Total-corrected counts'!P399),"")</f>
        <v/>
      </c>
      <c r="Q399" t="str">
        <f>IFERROR(IF(OR(HLOOKUP($A399,'Z-scores'!$C$2:$SK$20,5,FALSE)&gt;3,HLOOKUP($A399,'Z-scores'!$C$2:$SK$20,5,FALSE)&lt;-3),"",'Total-corrected counts'!Q399),"")</f>
        <v/>
      </c>
      <c r="R399" t="str">
        <f>IFERROR(IF(OR(HLOOKUP($A399,'Z-scores'!$C$2:$SK$20,5,FALSE)&gt;3,HLOOKUP($A399,'Z-scores'!$C$2:$SK$20,5,FALSE)&lt;-3),"",'Total-corrected counts'!R399),"")</f>
        <v/>
      </c>
      <c r="S399" t="str">
        <f>IFERROR(IF(OR(HLOOKUP($A399,'Z-scores'!$C$2:$SK$20,5,FALSE)&gt;3,HLOOKUP($A399,'Z-scores'!$C$2:$SK$20,5,FALSE)&lt;-3),"",'Total-corrected counts'!S399),"")</f>
        <v/>
      </c>
      <c r="T399" t="str">
        <f>IFERROR(IF(OR(HLOOKUP($A399,'Z-scores'!$C$2:$SK$20,5,FALSE)&gt;3,HLOOKUP($A399,'Z-scores'!$C$2:$SK$20,5,FALSE)&lt;-3),"",'Total-corrected counts'!T399),"")</f>
        <v/>
      </c>
      <c r="U399">
        <f t="shared" si="24"/>
        <v>0</v>
      </c>
      <c r="V399">
        <f>SUMIFS(Tabel132[Cluster],Tabel132[ID],'Total-corrected counts Z&lt;3'!A399)</f>
        <v>76</v>
      </c>
      <c r="W399" t="str">
        <f t="shared" si="25"/>
        <v/>
      </c>
      <c r="X399" t="str">
        <f t="shared" si="26"/>
        <v/>
      </c>
      <c r="Y399" t="str">
        <f t="shared" si="27"/>
        <v/>
      </c>
    </row>
    <row r="400" spans="1:25" x14ac:dyDescent="0.25">
      <c r="A400">
        <v>407</v>
      </c>
      <c r="B400" t="s">
        <v>745</v>
      </c>
      <c r="C400">
        <v>38000</v>
      </c>
      <c r="D400">
        <v>382</v>
      </c>
      <c r="E400" t="str">
        <f>IFERROR(IF(OR(HLOOKUP($A400,'Z-scores'!$C$2:$SK$20,5,FALSE)&gt;3,HLOOKUP($A400,'Z-scores'!$C$2:$SK$20,5,FALSE)&lt;-3),"",'Total-corrected counts'!E400),"")</f>
        <v/>
      </c>
      <c r="F400" t="str">
        <f>IFERROR(IF(OR(HLOOKUP($A400,'Z-scores'!$C$2:$SK$20,5,FALSE)&gt;3,HLOOKUP($A400,'Z-scores'!$C$2:$SK$20,5,FALSE)&lt;-3),"",'Total-corrected counts'!F400),"")</f>
        <v/>
      </c>
      <c r="G400" t="str">
        <f>IFERROR(IF(OR(HLOOKUP($A400,'Z-scores'!$C$2:$SK$20,5,FALSE)&gt;3,HLOOKUP($A400,'Z-scores'!$C$2:$SK$20,5,FALSE)&lt;-3),"",'Total-corrected counts'!G400),"")</f>
        <v/>
      </c>
      <c r="H400" t="str">
        <f>IFERROR(IF(OR(HLOOKUP($A400,'Z-scores'!$C$2:$SK$20,5,FALSE)&gt;3,HLOOKUP($A400,'Z-scores'!$C$2:$SK$20,5,FALSE)&lt;-3),"",'Total-corrected counts'!H400),"")</f>
        <v/>
      </c>
      <c r="I400" t="str">
        <f>IFERROR(IF(OR(HLOOKUP($A400,'Z-scores'!$C$2:$SK$20,5,FALSE)&gt;3,HLOOKUP($A400,'Z-scores'!$C$2:$SK$20,5,FALSE)&lt;-3),"",'Total-corrected counts'!I400),"")</f>
        <v/>
      </c>
      <c r="J400" t="str">
        <f>IFERROR(IF(OR(HLOOKUP($A400,'Z-scores'!$C$2:$SK$20,5,FALSE)&gt;3,HLOOKUP($A400,'Z-scores'!$C$2:$SK$20,5,FALSE)&lt;-3),"",'Total-corrected counts'!J400),"")</f>
        <v/>
      </c>
      <c r="K400" t="str">
        <f>IFERROR(IF(OR(HLOOKUP($A400,'Z-scores'!$C$2:$SK$20,5,FALSE)&gt;3,HLOOKUP($A400,'Z-scores'!$C$2:$SK$20,5,FALSE)&lt;-3),"",'Total-corrected counts'!K400),"")</f>
        <v/>
      </c>
      <c r="L400" t="str">
        <f>IFERROR(IF(OR(HLOOKUP($A400,'Z-scores'!$C$2:$SK$20,5,FALSE)&gt;3,HLOOKUP($A400,'Z-scores'!$C$2:$SK$20,5,FALSE)&lt;-3),"",'Total-corrected counts'!L400),"")</f>
        <v/>
      </c>
      <c r="M400" t="str">
        <f>IFERROR(IF(OR(HLOOKUP($A400,'Z-scores'!$C$2:$SK$20,5,FALSE)&gt;3,HLOOKUP($A400,'Z-scores'!$C$2:$SK$20,5,FALSE)&lt;-3),"",'Total-corrected counts'!M400),"")</f>
        <v/>
      </c>
      <c r="N400" t="str">
        <f>IFERROR(IF(OR(HLOOKUP($A400,'Z-scores'!$C$2:$SK$20,5,FALSE)&gt;3,HLOOKUP($A400,'Z-scores'!$C$2:$SK$20,5,FALSE)&lt;-3),"",'Total-corrected counts'!N400),"")</f>
        <v/>
      </c>
      <c r="O400" t="str">
        <f>IFERROR(IF(OR(HLOOKUP($A400,'Z-scores'!$C$2:$SK$20,5,FALSE)&gt;3,HLOOKUP($A400,'Z-scores'!$C$2:$SK$20,5,FALSE)&lt;-3),"",'Total-corrected counts'!O400),"")</f>
        <v/>
      </c>
      <c r="P400" t="str">
        <f>IFERROR(IF(OR(HLOOKUP($A400,'Z-scores'!$C$2:$SK$20,5,FALSE)&gt;3,HLOOKUP($A400,'Z-scores'!$C$2:$SK$20,5,FALSE)&lt;-3),"",'Total-corrected counts'!P400),"")</f>
        <v/>
      </c>
      <c r="Q400" t="str">
        <f>IFERROR(IF(OR(HLOOKUP($A400,'Z-scores'!$C$2:$SK$20,5,FALSE)&gt;3,HLOOKUP($A400,'Z-scores'!$C$2:$SK$20,5,FALSE)&lt;-3),"",'Total-corrected counts'!Q400),"")</f>
        <v/>
      </c>
      <c r="R400" t="str">
        <f>IFERROR(IF(OR(HLOOKUP($A400,'Z-scores'!$C$2:$SK$20,5,FALSE)&gt;3,HLOOKUP($A400,'Z-scores'!$C$2:$SK$20,5,FALSE)&lt;-3),"",'Total-corrected counts'!R400),"")</f>
        <v/>
      </c>
      <c r="S400" t="str">
        <f>IFERROR(IF(OR(HLOOKUP($A400,'Z-scores'!$C$2:$SK$20,5,FALSE)&gt;3,HLOOKUP($A400,'Z-scores'!$C$2:$SK$20,5,FALSE)&lt;-3),"",'Total-corrected counts'!S400),"")</f>
        <v/>
      </c>
      <c r="T400" t="str">
        <f>IFERROR(IF(OR(HLOOKUP($A400,'Z-scores'!$C$2:$SK$20,5,FALSE)&gt;3,HLOOKUP($A400,'Z-scores'!$C$2:$SK$20,5,FALSE)&lt;-3),"",'Total-corrected counts'!T400),"")</f>
        <v/>
      </c>
      <c r="U400">
        <f t="shared" si="24"/>
        <v>0</v>
      </c>
      <c r="V400">
        <f>SUMIFS(Tabel132[Cluster],Tabel132[ID],'Total-corrected counts Z&lt;3'!A400)</f>
        <v>48</v>
      </c>
      <c r="W400" t="str">
        <f t="shared" si="25"/>
        <v/>
      </c>
      <c r="X400" t="str">
        <f t="shared" si="26"/>
        <v/>
      </c>
      <c r="Y400" t="str">
        <f t="shared" si="27"/>
        <v/>
      </c>
    </row>
    <row r="401" spans="1:25" x14ac:dyDescent="0.25">
      <c r="A401">
        <v>408</v>
      </c>
      <c r="B401" t="s">
        <v>746</v>
      </c>
      <c r="C401">
        <v>36600</v>
      </c>
      <c r="D401">
        <v>788</v>
      </c>
      <c r="E401" t="str">
        <f>IFERROR(IF(OR(HLOOKUP($A401,'Z-scores'!$C$2:$SK$20,5,FALSE)&gt;3,HLOOKUP($A401,'Z-scores'!$C$2:$SK$20,5,FALSE)&lt;-3),"",'Total-corrected counts'!E401),"")</f>
        <v/>
      </c>
      <c r="F401" t="str">
        <f>IFERROR(IF(OR(HLOOKUP($A401,'Z-scores'!$C$2:$SK$20,5,FALSE)&gt;3,HLOOKUP($A401,'Z-scores'!$C$2:$SK$20,5,FALSE)&lt;-3),"",'Total-corrected counts'!F401),"")</f>
        <v/>
      </c>
      <c r="G401" t="str">
        <f>IFERROR(IF(OR(HLOOKUP($A401,'Z-scores'!$C$2:$SK$20,5,FALSE)&gt;3,HLOOKUP($A401,'Z-scores'!$C$2:$SK$20,5,FALSE)&lt;-3),"",'Total-corrected counts'!G401),"")</f>
        <v/>
      </c>
      <c r="H401" t="str">
        <f>IFERROR(IF(OR(HLOOKUP($A401,'Z-scores'!$C$2:$SK$20,5,FALSE)&gt;3,HLOOKUP($A401,'Z-scores'!$C$2:$SK$20,5,FALSE)&lt;-3),"",'Total-corrected counts'!H401),"")</f>
        <v/>
      </c>
      <c r="I401" t="str">
        <f>IFERROR(IF(OR(HLOOKUP($A401,'Z-scores'!$C$2:$SK$20,5,FALSE)&gt;3,HLOOKUP($A401,'Z-scores'!$C$2:$SK$20,5,FALSE)&lt;-3),"",'Total-corrected counts'!I401),"")</f>
        <v/>
      </c>
      <c r="J401" t="str">
        <f>IFERROR(IF(OR(HLOOKUP($A401,'Z-scores'!$C$2:$SK$20,5,FALSE)&gt;3,HLOOKUP($A401,'Z-scores'!$C$2:$SK$20,5,FALSE)&lt;-3),"",'Total-corrected counts'!J401),"")</f>
        <v/>
      </c>
      <c r="K401" t="str">
        <f>IFERROR(IF(OR(HLOOKUP($A401,'Z-scores'!$C$2:$SK$20,5,FALSE)&gt;3,HLOOKUP($A401,'Z-scores'!$C$2:$SK$20,5,FALSE)&lt;-3),"",'Total-corrected counts'!K401),"")</f>
        <v/>
      </c>
      <c r="L401" t="str">
        <f>IFERROR(IF(OR(HLOOKUP($A401,'Z-scores'!$C$2:$SK$20,5,FALSE)&gt;3,HLOOKUP($A401,'Z-scores'!$C$2:$SK$20,5,FALSE)&lt;-3),"",'Total-corrected counts'!L401),"")</f>
        <v/>
      </c>
      <c r="M401" t="str">
        <f>IFERROR(IF(OR(HLOOKUP($A401,'Z-scores'!$C$2:$SK$20,5,FALSE)&gt;3,HLOOKUP($A401,'Z-scores'!$C$2:$SK$20,5,FALSE)&lt;-3),"",'Total-corrected counts'!M401),"")</f>
        <v/>
      </c>
      <c r="N401" t="str">
        <f>IFERROR(IF(OR(HLOOKUP($A401,'Z-scores'!$C$2:$SK$20,5,FALSE)&gt;3,HLOOKUP($A401,'Z-scores'!$C$2:$SK$20,5,FALSE)&lt;-3),"",'Total-corrected counts'!N401),"")</f>
        <v/>
      </c>
      <c r="O401" t="str">
        <f>IFERROR(IF(OR(HLOOKUP($A401,'Z-scores'!$C$2:$SK$20,5,FALSE)&gt;3,HLOOKUP($A401,'Z-scores'!$C$2:$SK$20,5,FALSE)&lt;-3),"",'Total-corrected counts'!O401),"")</f>
        <v/>
      </c>
      <c r="P401" t="str">
        <f>IFERROR(IF(OR(HLOOKUP($A401,'Z-scores'!$C$2:$SK$20,5,FALSE)&gt;3,HLOOKUP($A401,'Z-scores'!$C$2:$SK$20,5,FALSE)&lt;-3),"",'Total-corrected counts'!P401),"")</f>
        <v/>
      </c>
      <c r="Q401" t="str">
        <f>IFERROR(IF(OR(HLOOKUP($A401,'Z-scores'!$C$2:$SK$20,5,FALSE)&gt;3,HLOOKUP($A401,'Z-scores'!$C$2:$SK$20,5,FALSE)&lt;-3),"",'Total-corrected counts'!Q401),"")</f>
        <v/>
      </c>
      <c r="R401" t="str">
        <f>IFERROR(IF(OR(HLOOKUP($A401,'Z-scores'!$C$2:$SK$20,5,FALSE)&gt;3,HLOOKUP($A401,'Z-scores'!$C$2:$SK$20,5,FALSE)&lt;-3),"",'Total-corrected counts'!R401),"")</f>
        <v/>
      </c>
      <c r="S401" t="str">
        <f>IFERROR(IF(OR(HLOOKUP($A401,'Z-scores'!$C$2:$SK$20,5,FALSE)&gt;3,HLOOKUP($A401,'Z-scores'!$C$2:$SK$20,5,FALSE)&lt;-3),"",'Total-corrected counts'!S401),"")</f>
        <v/>
      </c>
      <c r="T401" t="str">
        <f>IFERROR(IF(OR(HLOOKUP($A401,'Z-scores'!$C$2:$SK$20,5,FALSE)&gt;3,HLOOKUP($A401,'Z-scores'!$C$2:$SK$20,5,FALSE)&lt;-3),"",'Total-corrected counts'!T401),"")</f>
        <v/>
      </c>
      <c r="U401">
        <f t="shared" si="24"/>
        <v>0</v>
      </c>
      <c r="V401">
        <f>SUMIFS(Tabel132[Cluster],Tabel132[ID],'Total-corrected counts Z&lt;3'!A401)</f>
        <v>46</v>
      </c>
      <c r="W401" t="str">
        <f t="shared" si="25"/>
        <v/>
      </c>
      <c r="X401" t="str">
        <f t="shared" si="26"/>
        <v/>
      </c>
      <c r="Y401" t="str">
        <f t="shared" si="27"/>
        <v/>
      </c>
    </row>
    <row r="402" spans="1:25" x14ac:dyDescent="0.25">
      <c r="A402">
        <v>409</v>
      </c>
      <c r="B402" t="s">
        <v>747</v>
      </c>
      <c r="C402">
        <v>15500</v>
      </c>
      <c r="D402">
        <v>669</v>
      </c>
      <c r="E402" t="str">
        <f>IFERROR(IF(OR(HLOOKUP($A402,'Z-scores'!$C$2:$SK$20,5,FALSE)&gt;3,HLOOKUP($A402,'Z-scores'!$C$2:$SK$20,5,FALSE)&lt;-3),"",'Total-corrected counts'!E402),"")</f>
        <v/>
      </c>
      <c r="F402" t="str">
        <f>IFERROR(IF(OR(HLOOKUP($A402,'Z-scores'!$C$2:$SK$20,5,FALSE)&gt;3,HLOOKUP($A402,'Z-scores'!$C$2:$SK$20,5,FALSE)&lt;-3),"",'Total-corrected counts'!F402),"")</f>
        <v/>
      </c>
      <c r="G402" t="str">
        <f>IFERROR(IF(OR(HLOOKUP($A402,'Z-scores'!$C$2:$SK$20,5,FALSE)&gt;3,HLOOKUP($A402,'Z-scores'!$C$2:$SK$20,5,FALSE)&lt;-3),"",'Total-corrected counts'!G402),"")</f>
        <v/>
      </c>
      <c r="H402" t="str">
        <f>IFERROR(IF(OR(HLOOKUP($A402,'Z-scores'!$C$2:$SK$20,5,FALSE)&gt;3,HLOOKUP($A402,'Z-scores'!$C$2:$SK$20,5,FALSE)&lt;-3),"",'Total-corrected counts'!H402),"")</f>
        <v/>
      </c>
      <c r="I402" t="str">
        <f>IFERROR(IF(OR(HLOOKUP($A402,'Z-scores'!$C$2:$SK$20,5,FALSE)&gt;3,HLOOKUP($A402,'Z-scores'!$C$2:$SK$20,5,FALSE)&lt;-3),"",'Total-corrected counts'!I402),"")</f>
        <v/>
      </c>
      <c r="J402" t="str">
        <f>IFERROR(IF(OR(HLOOKUP($A402,'Z-scores'!$C$2:$SK$20,5,FALSE)&gt;3,HLOOKUP($A402,'Z-scores'!$C$2:$SK$20,5,FALSE)&lt;-3),"",'Total-corrected counts'!J402),"")</f>
        <v/>
      </c>
      <c r="K402" t="str">
        <f>IFERROR(IF(OR(HLOOKUP($A402,'Z-scores'!$C$2:$SK$20,5,FALSE)&gt;3,HLOOKUP($A402,'Z-scores'!$C$2:$SK$20,5,FALSE)&lt;-3),"",'Total-corrected counts'!K402),"")</f>
        <v/>
      </c>
      <c r="L402" t="str">
        <f>IFERROR(IF(OR(HLOOKUP($A402,'Z-scores'!$C$2:$SK$20,5,FALSE)&gt;3,HLOOKUP($A402,'Z-scores'!$C$2:$SK$20,5,FALSE)&lt;-3),"",'Total-corrected counts'!L402),"")</f>
        <v/>
      </c>
      <c r="M402" t="str">
        <f>IFERROR(IF(OR(HLOOKUP($A402,'Z-scores'!$C$2:$SK$20,5,FALSE)&gt;3,HLOOKUP($A402,'Z-scores'!$C$2:$SK$20,5,FALSE)&lt;-3),"",'Total-corrected counts'!M402),"")</f>
        <v/>
      </c>
      <c r="N402" t="str">
        <f>IFERROR(IF(OR(HLOOKUP($A402,'Z-scores'!$C$2:$SK$20,5,FALSE)&gt;3,HLOOKUP($A402,'Z-scores'!$C$2:$SK$20,5,FALSE)&lt;-3),"",'Total-corrected counts'!N402),"")</f>
        <v/>
      </c>
      <c r="O402" t="str">
        <f>IFERROR(IF(OR(HLOOKUP($A402,'Z-scores'!$C$2:$SK$20,5,FALSE)&gt;3,HLOOKUP($A402,'Z-scores'!$C$2:$SK$20,5,FALSE)&lt;-3),"",'Total-corrected counts'!O402),"")</f>
        <v/>
      </c>
      <c r="P402" t="str">
        <f>IFERROR(IF(OR(HLOOKUP($A402,'Z-scores'!$C$2:$SK$20,5,FALSE)&gt;3,HLOOKUP($A402,'Z-scores'!$C$2:$SK$20,5,FALSE)&lt;-3),"",'Total-corrected counts'!P402),"")</f>
        <v/>
      </c>
      <c r="Q402" t="str">
        <f>IFERROR(IF(OR(HLOOKUP($A402,'Z-scores'!$C$2:$SK$20,5,FALSE)&gt;3,HLOOKUP($A402,'Z-scores'!$C$2:$SK$20,5,FALSE)&lt;-3),"",'Total-corrected counts'!Q402),"")</f>
        <v/>
      </c>
      <c r="R402" t="str">
        <f>IFERROR(IF(OR(HLOOKUP($A402,'Z-scores'!$C$2:$SK$20,5,FALSE)&gt;3,HLOOKUP($A402,'Z-scores'!$C$2:$SK$20,5,FALSE)&lt;-3),"",'Total-corrected counts'!R402),"")</f>
        <v/>
      </c>
      <c r="S402" t="str">
        <f>IFERROR(IF(OR(HLOOKUP($A402,'Z-scores'!$C$2:$SK$20,5,FALSE)&gt;3,HLOOKUP($A402,'Z-scores'!$C$2:$SK$20,5,FALSE)&lt;-3),"",'Total-corrected counts'!S402),"")</f>
        <v/>
      </c>
      <c r="T402" t="str">
        <f>IFERROR(IF(OR(HLOOKUP($A402,'Z-scores'!$C$2:$SK$20,5,FALSE)&gt;3,HLOOKUP($A402,'Z-scores'!$C$2:$SK$20,5,FALSE)&lt;-3),"",'Total-corrected counts'!T402),"")</f>
        <v/>
      </c>
      <c r="U402">
        <f t="shared" si="24"/>
        <v>0</v>
      </c>
      <c r="V402">
        <f>SUMIFS(Tabel132[Cluster],Tabel132[ID],'Total-corrected counts Z&lt;3'!A402)</f>
        <v>19</v>
      </c>
      <c r="W402" t="str">
        <f t="shared" si="25"/>
        <v/>
      </c>
      <c r="X402" t="str">
        <f t="shared" si="26"/>
        <v/>
      </c>
      <c r="Y402" t="str">
        <f t="shared" si="27"/>
        <v/>
      </c>
    </row>
    <row r="403" spans="1:25" x14ac:dyDescent="0.25">
      <c r="A403">
        <v>410</v>
      </c>
      <c r="B403" t="s">
        <v>748</v>
      </c>
      <c r="C403">
        <v>105700</v>
      </c>
      <c r="D403">
        <v>490</v>
      </c>
      <c r="E403" t="str">
        <f>IFERROR(IF(OR(HLOOKUP($A403,'Z-scores'!$C$2:$SK$20,5,FALSE)&gt;3,HLOOKUP($A403,'Z-scores'!$C$2:$SK$20,5,FALSE)&lt;-3),"",'Total-corrected counts'!E403),"")</f>
        <v/>
      </c>
      <c r="F403" t="str">
        <f>IFERROR(IF(OR(HLOOKUP($A403,'Z-scores'!$C$2:$SK$20,5,FALSE)&gt;3,HLOOKUP($A403,'Z-scores'!$C$2:$SK$20,5,FALSE)&lt;-3),"",'Total-corrected counts'!F403),"")</f>
        <v/>
      </c>
      <c r="G403" t="str">
        <f>IFERROR(IF(OR(HLOOKUP($A403,'Z-scores'!$C$2:$SK$20,5,FALSE)&gt;3,HLOOKUP($A403,'Z-scores'!$C$2:$SK$20,5,FALSE)&lt;-3),"",'Total-corrected counts'!G403),"")</f>
        <v/>
      </c>
      <c r="H403" t="str">
        <f>IFERROR(IF(OR(HLOOKUP($A403,'Z-scores'!$C$2:$SK$20,5,FALSE)&gt;3,HLOOKUP($A403,'Z-scores'!$C$2:$SK$20,5,FALSE)&lt;-3),"",'Total-corrected counts'!H403),"")</f>
        <v/>
      </c>
      <c r="I403" t="str">
        <f>IFERROR(IF(OR(HLOOKUP($A403,'Z-scores'!$C$2:$SK$20,5,FALSE)&gt;3,HLOOKUP($A403,'Z-scores'!$C$2:$SK$20,5,FALSE)&lt;-3),"",'Total-corrected counts'!I403),"")</f>
        <v/>
      </c>
      <c r="J403" t="str">
        <f>IFERROR(IF(OR(HLOOKUP($A403,'Z-scores'!$C$2:$SK$20,5,FALSE)&gt;3,HLOOKUP($A403,'Z-scores'!$C$2:$SK$20,5,FALSE)&lt;-3),"",'Total-corrected counts'!J403),"")</f>
        <v/>
      </c>
      <c r="K403" t="str">
        <f>IFERROR(IF(OR(HLOOKUP($A403,'Z-scores'!$C$2:$SK$20,5,FALSE)&gt;3,HLOOKUP($A403,'Z-scores'!$C$2:$SK$20,5,FALSE)&lt;-3),"",'Total-corrected counts'!K403),"")</f>
        <v/>
      </c>
      <c r="L403" t="str">
        <f>IFERROR(IF(OR(HLOOKUP($A403,'Z-scores'!$C$2:$SK$20,5,FALSE)&gt;3,HLOOKUP($A403,'Z-scores'!$C$2:$SK$20,5,FALSE)&lt;-3),"",'Total-corrected counts'!L403),"")</f>
        <v/>
      </c>
      <c r="M403" t="str">
        <f>IFERROR(IF(OR(HLOOKUP($A403,'Z-scores'!$C$2:$SK$20,5,FALSE)&gt;3,HLOOKUP($A403,'Z-scores'!$C$2:$SK$20,5,FALSE)&lt;-3),"",'Total-corrected counts'!M403),"")</f>
        <v/>
      </c>
      <c r="N403" t="str">
        <f>IFERROR(IF(OR(HLOOKUP($A403,'Z-scores'!$C$2:$SK$20,5,FALSE)&gt;3,HLOOKUP($A403,'Z-scores'!$C$2:$SK$20,5,FALSE)&lt;-3),"",'Total-corrected counts'!N403),"")</f>
        <v/>
      </c>
      <c r="O403" t="str">
        <f>IFERROR(IF(OR(HLOOKUP($A403,'Z-scores'!$C$2:$SK$20,5,FALSE)&gt;3,HLOOKUP($A403,'Z-scores'!$C$2:$SK$20,5,FALSE)&lt;-3),"",'Total-corrected counts'!O403),"")</f>
        <v/>
      </c>
      <c r="P403" t="str">
        <f>IFERROR(IF(OR(HLOOKUP($A403,'Z-scores'!$C$2:$SK$20,5,FALSE)&gt;3,HLOOKUP($A403,'Z-scores'!$C$2:$SK$20,5,FALSE)&lt;-3),"",'Total-corrected counts'!P403),"")</f>
        <v/>
      </c>
      <c r="Q403" t="str">
        <f>IFERROR(IF(OR(HLOOKUP($A403,'Z-scores'!$C$2:$SK$20,5,FALSE)&gt;3,HLOOKUP($A403,'Z-scores'!$C$2:$SK$20,5,FALSE)&lt;-3),"",'Total-corrected counts'!Q403),"")</f>
        <v/>
      </c>
      <c r="R403" t="str">
        <f>IFERROR(IF(OR(HLOOKUP($A403,'Z-scores'!$C$2:$SK$20,5,FALSE)&gt;3,HLOOKUP($A403,'Z-scores'!$C$2:$SK$20,5,FALSE)&lt;-3),"",'Total-corrected counts'!R403),"")</f>
        <v/>
      </c>
      <c r="S403" t="str">
        <f>IFERROR(IF(OR(HLOOKUP($A403,'Z-scores'!$C$2:$SK$20,5,FALSE)&gt;3,HLOOKUP($A403,'Z-scores'!$C$2:$SK$20,5,FALSE)&lt;-3),"",'Total-corrected counts'!S403),"")</f>
        <v/>
      </c>
      <c r="T403" t="str">
        <f>IFERROR(IF(OR(HLOOKUP($A403,'Z-scores'!$C$2:$SK$20,5,FALSE)&gt;3,HLOOKUP($A403,'Z-scores'!$C$2:$SK$20,5,FALSE)&lt;-3),"",'Total-corrected counts'!T403),"")</f>
        <v/>
      </c>
      <c r="U403">
        <f t="shared" si="24"/>
        <v>0</v>
      </c>
      <c r="V403">
        <f>SUMIFS(Tabel132[Cluster],Tabel132[ID],'Total-corrected counts Z&lt;3'!A403)</f>
        <v>0</v>
      </c>
      <c r="W403" t="str">
        <f t="shared" si="25"/>
        <v/>
      </c>
      <c r="X403" t="str">
        <f t="shared" si="26"/>
        <v/>
      </c>
      <c r="Y403" t="str">
        <f t="shared" si="27"/>
        <v/>
      </c>
    </row>
    <row r="404" spans="1:25" x14ac:dyDescent="0.25">
      <c r="A404">
        <v>411</v>
      </c>
      <c r="B404" t="s">
        <v>749</v>
      </c>
      <c r="C404">
        <v>50900</v>
      </c>
      <c r="D404">
        <v>403</v>
      </c>
      <c r="E404" t="str">
        <f>IFERROR(IF(OR(HLOOKUP($A404,'Z-scores'!$C$2:$SK$20,5,FALSE)&gt;3,HLOOKUP($A404,'Z-scores'!$C$2:$SK$20,5,FALSE)&lt;-3),"",'Total-corrected counts'!E404),"")</f>
        <v/>
      </c>
      <c r="F404" t="str">
        <f>IFERROR(IF(OR(HLOOKUP($A404,'Z-scores'!$C$2:$SK$20,5,FALSE)&gt;3,HLOOKUP($A404,'Z-scores'!$C$2:$SK$20,5,FALSE)&lt;-3),"",'Total-corrected counts'!F404),"")</f>
        <v/>
      </c>
      <c r="G404" t="str">
        <f>IFERROR(IF(OR(HLOOKUP($A404,'Z-scores'!$C$2:$SK$20,5,FALSE)&gt;3,HLOOKUP($A404,'Z-scores'!$C$2:$SK$20,5,FALSE)&lt;-3),"",'Total-corrected counts'!G404),"")</f>
        <v/>
      </c>
      <c r="H404" t="str">
        <f>IFERROR(IF(OR(HLOOKUP($A404,'Z-scores'!$C$2:$SK$20,5,FALSE)&gt;3,HLOOKUP($A404,'Z-scores'!$C$2:$SK$20,5,FALSE)&lt;-3),"",'Total-corrected counts'!H404),"")</f>
        <v/>
      </c>
      <c r="I404" t="str">
        <f>IFERROR(IF(OR(HLOOKUP($A404,'Z-scores'!$C$2:$SK$20,5,FALSE)&gt;3,HLOOKUP($A404,'Z-scores'!$C$2:$SK$20,5,FALSE)&lt;-3),"",'Total-corrected counts'!I404),"")</f>
        <v/>
      </c>
      <c r="J404" t="str">
        <f>IFERROR(IF(OR(HLOOKUP($A404,'Z-scores'!$C$2:$SK$20,5,FALSE)&gt;3,HLOOKUP($A404,'Z-scores'!$C$2:$SK$20,5,FALSE)&lt;-3),"",'Total-corrected counts'!J404),"")</f>
        <v/>
      </c>
      <c r="K404" t="str">
        <f>IFERROR(IF(OR(HLOOKUP($A404,'Z-scores'!$C$2:$SK$20,5,FALSE)&gt;3,HLOOKUP($A404,'Z-scores'!$C$2:$SK$20,5,FALSE)&lt;-3),"",'Total-corrected counts'!K404),"")</f>
        <v/>
      </c>
      <c r="L404" t="str">
        <f>IFERROR(IF(OR(HLOOKUP($A404,'Z-scores'!$C$2:$SK$20,5,FALSE)&gt;3,HLOOKUP($A404,'Z-scores'!$C$2:$SK$20,5,FALSE)&lt;-3),"",'Total-corrected counts'!L404),"")</f>
        <v/>
      </c>
      <c r="M404" t="str">
        <f>IFERROR(IF(OR(HLOOKUP($A404,'Z-scores'!$C$2:$SK$20,5,FALSE)&gt;3,HLOOKUP($A404,'Z-scores'!$C$2:$SK$20,5,FALSE)&lt;-3),"",'Total-corrected counts'!M404),"")</f>
        <v/>
      </c>
      <c r="N404" t="str">
        <f>IFERROR(IF(OR(HLOOKUP($A404,'Z-scores'!$C$2:$SK$20,5,FALSE)&gt;3,HLOOKUP($A404,'Z-scores'!$C$2:$SK$20,5,FALSE)&lt;-3),"",'Total-corrected counts'!N404),"")</f>
        <v/>
      </c>
      <c r="O404" t="str">
        <f>IFERROR(IF(OR(HLOOKUP($A404,'Z-scores'!$C$2:$SK$20,5,FALSE)&gt;3,HLOOKUP($A404,'Z-scores'!$C$2:$SK$20,5,FALSE)&lt;-3),"",'Total-corrected counts'!O404),"")</f>
        <v/>
      </c>
      <c r="P404" t="str">
        <f>IFERROR(IF(OR(HLOOKUP($A404,'Z-scores'!$C$2:$SK$20,5,FALSE)&gt;3,HLOOKUP($A404,'Z-scores'!$C$2:$SK$20,5,FALSE)&lt;-3),"",'Total-corrected counts'!P404),"")</f>
        <v/>
      </c>
      <c r="Q404" t="str">
        <f>IFERROR(IF(OR(HLOOKUP($A404,'Z-scores'!$C$2:$SK$20,5,FALSE)&gt;3,HLOOKUP($A404,'Z-scores'!$C$2:$SK$20,5,FALSE)&lt;-3),"",'Total-corrected counts'!Q404),"")</f>
        <v/>
      </c>
      <c r="R404" t="str">
        <f>IFERROR(IF(OR(HLOOKUP($A404,'Z-scores'!$C$2:$SK$20,5,FALSE)&gt;3,HLOOKUP($A404,'Z-scores'!$C$2:$SK$20,5,FALSE)&lt;-3),"",'Total-corrected counts'!R404),"")</f>
        <v/>
      </c>
      <c r="S404" t="str">
        <f>IFERROR(IF(OR(HLOOKUP($A404,'Z-scores'!$C$2:$SK$20,5,FALSE)&gt;3,HLOOKUP($A404,'Z-scores'!$C$2:$SK$20,5,FALSE)&lt;-3),"",'Total-corrected counts'!S404),"")</f>
        <v/>
      </c>
      <c r="T404" t="str">
        <f>IFERROR(IF(OR(HLOOKUP($A404,'Z-scores'!$C$2:$SK$20,5,FALSE)&gt;3,HLOOKUP($A404,'Z-scores'!$C$2:$SK$20,5,FALSE)&lt;-3),"",'Total-corrected counts'!T404),"")</f>
        <v/>
      </c>
      <c r="U404">
        <f t="shared" si="24"/>
        <v>0</v>
      </c>
      <c r="V404">
        <f>SUMIFS(Tabel132[Cluster],Tabel132[ID],'Total-corrected counts Z&lt;3'!A404)</f>
        <v>66</v>
      </c>
      <c r="W404" t="str">
        <f t="shared" si="25"/>
        <v/>
      </c>
      <c r="X404" t="str">
        <f t="shared" si="26"/>
        <v/>
      </c>
      <c r="Y404" t="str">
        <f t="shared" si="27"/>
        <v/>
      </c>
    </row>
    <row r="405" spans="1:25" x14ac:dyDescent="0.25">
      <c r="A405">
        <v>412</v>
      </c>
      <c r="B405" t="s">
        <v>166</v>
      </c>
      <c r="C405">
        <v>21600</v>
      </c>
      <c r="D405">
        <v>723</v>
      </c>
      <c r="E405">
        <f>IFERROR(IF(OR(HLOOKUP($A405,'Z-scores'!$C$2:$SK$20,5,FALSE)&gt;3,HLOOKUP($A405,'Z-scores'!$C$2:$SK$20,5,FALSE)&lt;-3),"",'Total-corrected counts'!E405),"")</f>
        <v>18.929945330555686</v>
      </c>
      <c r="F405">
        <f>IFERROR(IF(OR(HLOOKUP($A405,'Z-scores'!$C$2:$SK$20,5,FALSE)&gt;3,HLOOKUP($A405,'Z-scores'!$C$2:$SK$20,5,FALSE)&lt;-3),"",'Total-corrected counts'!F405),"")</f>
        <v>15.307955745748171</v>
      </c>
      <c r="G405">
        <f>IFERROR(IF(OR(HLOOKUP($A405,'Z-scores'!$C$2:$SK$20,5,FALSE)&gt;3,HLOOKUP($A405,'Z-scores'!$C$2:$SK$20,5,FALSE)&lt;-3),"",'Total-corrected counts'!G405),"")</f>
        <v>8.4896589309277974</v>
      </c>
      <c r="H405">
        <f>IFERROR(IF(OR(HLOOKUP($A405,'Z-scores'!$C$2:$SK$20,5,FALSE)&gt;3,HLOOKUP($A405,'Z-scores'!$C$2:$SK$20,5,FALSE)&lt;-3),"",'Total-corrected counts'!H405),"")</f>
        <v>5.3318536032232373</v>
      </c>
      <c r="I405">
        <f>IFERROR(IF(OR(HLOOKUP($A405,'Z-scores'!$C$2:$SK$20,5,FALSE)&gt;3,HLOOKUP($A405,'Z-scores'!$C$2:$SK$20,5,FALSE)&lt;-3),"",'Total-corrected counts'!I405),"")</f>
        <v>13.713885689107281</v>
      </c>
      <c r="J405">
        <f>IFERROR(IF(OR(HLOOKUP($A405,'Z-scores'!$C$2:$SK$20,5,FALSE)&gt;3,HLOOKUP($A405,'Z-scores'!$C$2:$SK$20,5,FALSE)&lt;-3),"",'Total-corrected counts'!J405),"")</f>
        <v>3.6757530803888399</v>
      </c>
      <c r="K405">
        <f>IFERROR(IF(OR(HLOOKUP($A405,'Z-scores'!$C$2:$SK$20,5,FALSE)&gt;3,HLOOKUP($A405,'Z-scores'!$C$2:$SK$20,5,FALSE)&lt;-3),"",'Total-corrected counts'!K405),"")</f>
        <v>15.189234996232015</v>
      </c>
      <c r="L405">
        <f>IFERROR(IF(OR(HLOOKUP($A405,'Z-scores'!$C$2:$SK$20,5,FALSE)&gt;3,HLOOKUP($A405,'Z-scores'!$C$2:$SK$20,5,FALSE)&lt;-3),"",'Total-corrected counts'!L405),"")</f>
        <v>10.541610872104618</v>
      </c>
      <c r="M405">
        <f>IFERROR(IF(OR(HLOOKUP($A405,'Z-scores'!$C$2:$SK$20,5,FALSE)&gt;3,HLOOKUP($A405,'Z-scores'!$C$2:$SK$20,5,FALSE)&lt;-3),"",'Total-corrected counts'!M405),"")</f>
        <v>12.855344131936068</v>
      </c>
      <c r="N405">
        <f>IFERROR(IF(OR(HLOOKUP($A405,'Z-scores'!$C$2:$SK$20,5,FALSE)&gt;3,HLOOKUP($A405,'Z-scores'!$C$2:$SK$20,5,FALSE)&lt;-3),"",'Total-corrected counts'!N405),"")</f>
        <v>6.146300773618572</v>
      </c>
      <c r="O405">
        <f>IFERROR(IF(OR(HLOOKUP($A405,'Z-scores'!$C$2:$SK$20,5,FALSE)&gt;3,HLOOKUP($A405,'Z-scores'!$C$2:$SK$20,5,FALSE)&lt;-3),"",'Total-corrected counts'!O405),"")</f>
        <v>20.097952095607187</v>
      </c>
      <c r="P405">
        <f>IFERROR(IF(OR(HLOOKUP($A405,'Z-scores'!$C$2:$SK$20,5,FALSE)&gt;3,HLOOKUP($A405,'Z-scores'!$C$2:$SK$20,5,FALSE)&lt;-3),"",'Total-corrected counts'!P405),"")</f>
        <v>14.108302997578946</v>
      </c>
      <c r="Q405">
        <f>IFERROR(IF(OR(HLOOKUP($A405,'Z-scores'!$C$2:$SK$20,5,FALSE)&gt;3,HLOOKUP($A405,'Z-scores'!$C$2:$SK$20,5,FALSE)&lt;-3),"",'Total-corrected counts'!Q405),"")</f>
        <v>12.182743134413119</v>
      </c>
      <c r="R405">
        <f>IFERROR(IF(OR(HLOOKUP($A405,'Z-scores'!$C$2:$SK$20,5,FALSE)&gt;3,HLOOKUP($A405,'Z-scores'!$C$2:$SK$20,5,FALSE)&lt;-3),"",'Total-corrected counts'!R405),"")</f>
        <v>20.557502204423638</v>
      </c>
      <c r="S405">
        <f>IFERROR(IF(OR(HLOOKUP($A405,'Z-scores'!$C$2:$SK$20,5,FALSE)&gt;3,HLOOKUP($A405,'Z-scores'!$C$2:$SK$20,5,FALSE)&lt;-3),"",'Total-corrected counts'!S405),"")</f>
        <v>14.392521777040475</v>
      </c>
      <c r="T405">
        <f>IFERROR(IF(OR(HLOOKUP($A405,'Z-scores'!$C$2:$SK$20,5,FALSE)&gt;3,HLOOKUP($A405,'Z-scores'!$C$2:$SK$20,5,FALSE)&lt;-3),"",'Total-corrected counts'!T405),"")</f>
        <v>23.808987483216644</v>
      </c>
      <c r="U405">
        <f t="shared" si="24"/>
        <v>1</v>
      </c>
      <c r="V405">
        <f>SUMIFS(Tabel132[Cluster],Tabel132[ID],'Total-corrected counts Z&lt;3'!A405)</f>
        <v>27</v>
      </c>
      <c r="W405">
        <f t="shared" si="25"/>
        <v>2.1331447726142386E-2</v>
      </c>
      <c r="X405">
        <f t="shared" si="26"/>
        <v>11.018154315384228</v>
      </c>
      <c r="Y405">
        <f t="shared" si="27"/>
        <v>17.524668282046665</v>
      </c>
    </row>
    <row r="406" spans="1:25" x14ac:dyDescent="0.25">
      <c r="A406">
        <v>413</v>
      </c>
      <c r="B406" t="s">
        <v>167</v>
      </c>
      <c r="C406">
        <v>100600</v>
      </c>
      <c r="D406">
        <v>933</v>
      </c>
      <c r="E406">
        <f>IFERROR(IF(OR(HLOOKUP($A406,'Z-scores'!$C$2:$SK$20,5,FALSE)&gt;3,HLOOKUP($A406,'Z-scores'!$C$2:$SK$20,5,FALSE)&lt;-3),"",'Total-corrected counts'!E406),"")</f>
        <v>4.1218828879932818</v>
      </c>
      <c r="F406">
        <f>IFERROR(IF(OR(HLOOKUP($A406,'Z-scores'!$C$2:$SK$20,5,FALSE)&gt;3,HLOOKUP($A406,'Z-scores'!$C$2:$SK$20,5,FALSE)&lt;-3),"",'Total-corrected counts'!F406),"")</f>
        <v>4.2495867276907323E-2</v>
      </c>
      <c r="G406">
        <f>IFERROR(IF(OR(HLOOKUP($A406,'Z-scores'!$C$2:$SK$20,5,FALSE)&gt;3,HLOOKUP($A406,'Z-scores'!$C$2:$SK$20,5,FALSE)&lt;-3),"",'Total-corrected counts'!G406),"")</f>
        <v>8.4301519758044716E-2</v>
      </c>
      <c r="H406">
        <f>IFERROR(IF(OR(HLOOKUP($A406,'Z-scores'!$C$2:$SK$20,5,FALSE)&gt;3,HLOOKUP($A406,'Z-scores'!$C$2:$SK$20,5,FALSE)&lt;-3),"",'Total-corrected counts'!H406),"")</f>
        <v>1.4596250814253662</v>
      </c>
      <c r="I406">
        <f>IFERROR(IF(OR(HLOOKUP($A406,'Z-scores'!$C$2:$SK$20,5,FALSE)&gt;3,HLOOKUP($A406,'Z-scores'!$C$2:$SK$20,5,FALSE)&lt;-3),"",'Total-corrected counts'!I406),"")</f>
        <v>1.1254727689049882E-2</v>
      </c>
      <c r="J406">
        <f>IFERROR(IF(OR(HLOOKUP($A406,'Z-scores'!$C$2:$SK$20,5,FALSE)&gt;3,HLOOKUP($A406,'Z-scores'!$C$2:$SK$20,5,FALSE)&lt;-3),"",'Total-corrected counts'!J406),"")</f>
        <v>1.400857037151447</v>
      </c>
      <c r="K406">
        <f>IFERROR(IF(OR(HLOOKUP($A406,'Z-scores'!$C$2:$SK$20,5,FALSE)&gt;3,HLOOKUP($A406,'Z-scores'!$C$2:$SK$20,5,FALSE)&lt;-3),"",'Total-corrected counts'!K406),"")</f>
        <v>3.5187416979688066E-2</v>
      </c>
      <c r="L406">
        <f>IFERROR(IF(OR(HLOOKUP($A406,'Z-scores'!$C$2:$SK$20,5,FALSE)&gt;3,HLOOKUP($A406,'Z-scores'!$C$2:$SK$20,5,FALSE)&lt;-3),"",'Total-corrected counts'!L406),"")</f>
        <v>2.7541145521714769</v>
      </c>
      <c r="M406">
        <f>IFERROR(IF(OR(HLOOKUP($A406,'Z-scores'!$C$2:$SK$20,5,FALSE)&gt;3,HLOOKUP($A406,'Z-scores'!$C$2:$SK$20,5,FALSE)&lt;-3),"",'Total-corrected counts'!M406),"")</f>
        <v>0.40918867263456976</v>
      </c>
      <c r="N406">
        <f>IFERROR(IF(OR(HLOOKUP($A406,'Z-scores'!$C$2:$SK$20,5,FALSE)&gt;3,HLOOKUP($A406,'Z-scores'!$C$2:$SK$20,5,FALSE)&lt;-3),"",'Total-corrected counts'!N406),"")</f>
        <v>1.0661950321583238</v>
      </c>
      <c r="O406">
        <f>IFERROR(IF(OR(HLOOKUP($A406,'Z-scores'!$C$2:$SK$20,5,FALSE)&gt;3,HLOOKUP($A406,'Z-scores'!$C$2:$SK$20,5,FALSE)&lt;-3),"",'Total-corrected counts'!O406),"")</f>
        <v>0.19452483330548093</v>
      </c>
      <c r="P406">
        <f>IFERROR(IF(OR(HLOOKUP($A406,'Z-scores'!$C$2:$SK$20,5,FALSE)&gt;3,HLOOKUP($A406,'Z-scores'!$C$2:$SK$20,5,FALSE)&lt;-3),"",'Total-corrected counts'!P406),"")</f>
        <v>0.6618710048246913</v>
      </c>
      <c r="Q406">
        <f>IFERROR(IF(OR(HLOOKUP($A406,'Z-scores'!$C$2:$SK$20,5,FALSE)&gt;3,HLOOKUP($A406,'Z-scores'!$C$2:$SK$20,5,FALSE)&lt;-3),"",'Total-corrected counts'!Q406),"")</f>
        <v>0.77508479974243338</v>
      </c>
      <c r="R406">
        <f>IFERROR(IF(OR(HLOOKUP($A406,'Z-scores'!$C$2:$SK$20,5,FALSE)&gt;3,HLOOKUP($A406,'Z-scores'!$C$2:$SK$20,5,FALSE)&lt;-3),"",'Total-corrected counts'!R406),"")</f>
        <v>0.2619117193169137</v>
      </c>
      <c r="S406">
        <f>IFERROR(IF(OR(HLOOKUP($A406,'Z-scores'!$C$2:$SK$20,5,FALSE)&gt;3,HLOOKUP($A406,'Z-scores'!$C$2:$SK$20,5,FALSE)&lt;-3),"",'Total-corrected counts'!S406),"")</f>
        <v>1.6193002471414537</v>
      </c>
      <c r="T406">
        <f>IFERROR(IF(OR(HLOOKUP($A406,'Z-scores'!$C$2:$SK$20,5,FALSE)&gt;3,HLOOKUP($A406,'Z-scores'!$C$2:$SK$20,5,FALSE)&lt;-3),"",'Total-corrected counts'!T406),"")</f>
        <v>2.0477913546344588E-2</v>
      </c>
      <c r="U406">
        <f t="shared" si="24"/>
        <v>1</v>
      </c>
      <c r="V406">
        <f>SUMIFS(Tabel132[Cluster],Tabel132[ID],'Total-corrected counts Z&lt;3'!A406)</f>
        <v>0</v>
      </c>
      <c r="W406">
        <f t="shared" si="25"/>
        <v>0.37276109783258649</v>
      </c>
      <c r="X406">
        <f t="shared" si="26"/>
        <v>1.1385102795238156</v>
      </c>
      <c r="Y406">
        <f t="shared" si="27"/>
        <v>0.5888617529795529</v>
      </c>
    </row>
    <row r="407" spans="1:25" x14ac:dyDescent="0.25">
      <c r="A407">
        <v>414</v>
      </c>
      <c r="B407" t="s">
        <v>168</v>
      </c>
      <c r="C407">
        <v>64600</v>
      </c>
      <c r="D407">
        <v>406</v>
      </c>
      <c r="E407">
        <f>IFERROR(IF(OR(HLOOKUP($A407,'Z-scores'!$C$2:$SK$20,5,FALSE)&gt;3,HLOOKUP($A407,'Z-scores'!$C$2:$SK$20,5,FALSE)&lt;-3),"",'Total-corrected counts'!E407),"")</f>
        <v>0.4310141962204514</v>
      </c>
      <c r="F407">
        <f>IFERROR(IF(OR(HLOOKUP($A407,'Z-scores'!$C$2:$SK$20,5,FALSE)&gt;3,HLOOKUP($A407,'Z-scores'!$C$2:$SK$20,5,FALSE)&lt;-3),"",'Total-corrected counts'!F407),"")</f>
        <v>0.54300274853826025</v>
      </c>
      <c r="G407">
        <f>IFERROR(IF(OR(HLOOKUP($A407,'Z-scores'!$C$2:$SK$20,5,FALSE)&gt;3,HLOOKUP($A407,'Z-scores'!$C$2:$SK$20,5,FALSE)&lt;-3),"",'Total-corrected counts'!G407),"")</f>
        <v>0.95707019490015477</v>
      </c>
      <c r="H407">
        <f>IFERROR(IF(OR(HLOOKUP($A407,'Z-scores'!$C$2:$SK$20,5,FALSE)&gt;3,HLOOKUP($A407,'Z-scores'!$C$2:$SK$20,5,FALSE)&lt;-3),"",'Total-corrected counts'!H407),"")</f>
        <v>0.24126034403725061</v>
      </c>
      <c r="I407">
        <f>IFERROR(IF(OR(HLOOKUP($A407,'Z-scores'!$C$2:$SK$20,5,FALSE)&gt;3,HLOOKUP($A407,'Z-scores'!$C$2:$SK$20,5,FALSE)&lt;-3),"",'Total-corrected counts'!I407),"")</f>
        <v>1.0354349473925892</v>
      </c>
      <c r="J407">
        <f>IFERROR(IF(OR(HLOOKUP($A407,'Z-scores'!$C$2:$SK$20,5,FALSE)&gt;3,HLOOKUP($A407,'Z-scores'!$C$2:$SK$20,5,FALSE)&lt;-3),"",'Total-corrected counts'!J407),"")</f>
        <v>0</v>
      </c>
      <c r="K407">
        <f>IFERROR(IF(OR(HLOOKUP($A407,'Z-scores'!$C$2:$SK$20,5,FALSE)&gt;3,HLOOKUP($A407,'Z-scores'!$C$2:$SK$20,5,FALSE)&lt;-3),"",'Total-corrected counts'!K407),"")</f>
        <v>0.21698907137474308</v>
      </c>
      <c r="L407">
        <f>IFERROR(IF(OR(HLOOKUP($A407,'Z-scores'!$C$2:$SK$20,5,FALSE)&gt;3,HLOOKUP($A407,'Z-scores'!$C$2:$SK$20,5,FALSE)&lt;-3),"",'Total-corrected counts'!L407),"")</f>
        <v>8.8185933936525129E-2</v>
      </c>
      <c r="M407">
        <f>IFERROR(IF(OR(HLOOKUP($A407,'Z-scores'!$C$2:$SK$20,5,FALSE)&gt;3,HLOOKUP($A407,'Z-scores'!$C$2:$SK$20,5,FALSE)&lt;-3),"",'Total-corrected counts'!M407),"")</f>
        <v>0.13639622421152325</v>
      </c>
      <c r="N407">
        <f>IFERROR(IF(OR(HLOOKUP($A407,'Z-scores'!$C$2:$SK$20,5,FALSE)&gt;3,HLOOKUP($A407,'Z-scores'!$C$2:$SK$20,5,FALSE)&lt;-3),"",'Total-corrected counts'!N407),"")</f>
        <v>7.0557024186947898E-2</v>
      </c>
      <c r="O407">
        <f>IFERROR(IF(OR(HLOOKUP($A407,'Z-scores'!$C$2:$SK$20,5,FALSE)&gt;3,HLOOKUP($A407,'Z-scores'!$C$2:$SK$20,5,FALSE)&lt;-3),"",'Total-corrected counts'!O407),"")</f>
        <v>0.11052547346902325</v>
      </c>
      <c r="P407">
        <f>IFERROR(IF(OR(HLOOKUP($A407,'Z-scores'!$C$2:$SK$20,5,FALSE)&gt;3,HLOOKUP($A407,'Z-scores'!$C$2:$SK$20,5,FALSE)&lt;-3),"",'Total-corrected counts'!P407),"")</f>
        <v>0.37323552903648005</v>
      </c>
      <c r="Q407">
        <f>IFERROR(IF(OR(HLOOKUP($A407,'Z-scores'!$C$2:$SK$20,5,FALSE)&gt;3,HLOOKUP($A407,'Z-scores'!$C$2:$SK$20,5,FALSE)&lt;-3),"",'Total-corrected counts'!Q407),"")</f>
        <v>0.21861366146581454</v>
      </c>
      <c r="R407">
        <f>IFERROR(IF(OR(HLOOKUP($A407,'Z-scores'!$C$2:$SK$20,5,FALSE)&gt;3,HLOOKUP($A407,'Z-scores'!$C$2:$SK$20,5,FALSE)&lt;-3),"",'Total-corrected counts'!R407),"")</f>
        <v>0.14893019333706858</v>
      </c>
      <c r="S407">
        <f>IFERROR(IF(OR(HLOOKUP($A407,'Z-scores'!$C$2:$SK$20,5,FALSE)&gt;3,HLOOKUP($A407,'Z-scores'!$C$2:$SK$20,5,FALSE)&lt;-3),"",'Total-corrected counts'!S407),"")</f>
        <v>0.42464167320143015</v>
      </c>
      <c r="T407">
        <f>IFERROR(IF(OR(HLOOKUP($A407,'Z-scores'!$C$2:$SK$20,5,FALSE)&gt;3,HLOOKUP($A407,'Z-scores'!$C$2:$SK$20,5,FALSE)&lt;-3),"",'Total-corrected counts'!T407),"")</f>
        <v>0.22525704900979052</v>
      </c>
      <c r="U407">
        <f t="shared" si="24"/>
        <v>1</v>
      </c>
      <c r="V407">
        <f>SUMIFS(Tabel132[Cluster],Tabel132[ID],'Total-corrected counts Z&lt;3'!A407)</f>
        <v>76</v>
      </c>
      <c r="W407">
        <f t="shared" si="25"/>
        <v>0.45157898260588736</v>
      </c>
      <c r="X407">
        <f t="shared" si="26"/>
        <v>0.37199106847984453</v>
      </c>
      <c r="Y407">
        <f t="shared" si="27"/>
        <v>0.25020059658660115</v>
      </c>
    </row>
    <row r="408" spans="1:25" x14ac:dyDescent="0.25">
      <c r="A408">
        <v>415</v>
      </c>
      <c r="B408" t="s">
        <v>750</v>
      </c>
      <c r="C408">
        <v>38100</v>
      </c>
      <c r="D408">
        <v>382</v>
      </c>
      <c r="E408" t="str">
        <f>IFERROR(IF(OR(HLOOKUP($A408,'Z-scores'!$C$2:$SK$20,5,FALSE)&gt;3,HLOOKUP($A408,'Z-scores'!$C$2:$SK$20,5,FALSE)&lt;-3),"",'Total-corrected counts'!E408),"")</f>
        <v/>
      </c>
      <c r="F408" t="str">
        <f>IFERROR(IF(OR(HLOOKUP($A408,'Z-scores'!$C$2:$SK$20,5,FALSE)&gt;3,HLOOKUP($A408,'Z-scores'!$C$2:$SK$20,5,FALSE)&lt;-3),"",'Total-corrected counts'!F408),"")</f>
        <v/>
      </c>
      <c r="G408" t="str">
        <f>IFERROR(IF(OR(HLOOKUP($A408,'Z-scores'!$C$2:$SK$20,5,FALSE)&gt;3,HLOOKUP($A408,'Z-scores'!$C$2:$SK$20,5,FALSE)&lt;-3),"",'Total-corrected counts'!G408),"")</f>
        <v/>
      </c>
      <c r="H408" t="str">
        <f>IFERROR(IF(OR(HLOOKUP($A408,'Z-scores'!$C$2:$SK$20,5,FALSE)&gt;3,HLOOKUP($A408,'Z-scores'!$C$2:$SK$20,5,FALSE)&lt;-3),"",'Total-corrected counts'!H408),"")</f>
        <v/>
      </c>
      <c r="I408" t="str">
        <f>IFERROR(IF(OR(HLOOKUP($A408,'Z-scores'!$C$2:$SK$20,5,FALSE)&gt;3,HLOOKUP($A408,'Z-scores'!$C$2:$SK$20,5,FALSE)&lt;-3),"",'Total-corrected counts'!I408),"")</f>
        <v/>
      </c>
      <c r="J408" t="str">
        <f>IFERROR(IF(OR(HLOOKUP($A408,'Z-scores'!$C$2:$SK$20,5,FALSE)&gt;3,HLOOKUP($A408,'Z-scores'!$C$2:$SK$20,5,FALSE)&lt;-3),"",'Total-corrected counts'!J408),"")</f>
        <v/>
      </c>
      <c r="K408" t="str">
        <f>IFERROR(IF(OR(HLOOKUP($A408,'Z-scores'!$C$2:$SK$20,5,FALSE)&gt;3,HLOOKUP($A408,'Z-scores'!$C$2:$SK$20,5,FALSE)&lt;-3),"",'Total-corrected counts'!K408),"")</f>
        <v/>
      </c>
      <c r="L408" t="str">
        <f>IFERROR(IF(OR(HLOOKUP($A408,'Z-scores'!$C$2:$SK$20,5,FALSE)&gt;3,HLOOKUP($A408,'Z-scores'!$C$2:$SK$20,5,FALSE)&lt;-3),"",'Total-corrected counts'!L408),"")</f>
        <v/>
      </c>
      <c r="M408" t="str">
        <f>IFERROR(IF(OR(HLOOKUP($A408,'Z-scores'!$C$2:$SK$20,5,FALSE)&gt;3,HLOOKUP($A408,'Z-scores'!$C$2:$SK$20,5,FALSE)&lt;-3),"",'Total-corrected counts'!M408),"")</f>
        <v/>
      </c>
      <c r="N408" t="str">
        <f>IFERROR(IF(OR(HLOOKUP($A408,'Z-scores'!$C$2:$SK$20,5,FALSE)&gt;3,HLOOKUP($A408,'Z-scores'!$C$2:$SK$20,5,FALSE)&lt;-3),"",'Total-corrected counts'!N408),"")</f>
        <v/>
      </c>
      <c r="O408" t="str">
        <f>IFERROR(IF(OR(HLOOKUP($A408,'Z-scores'!$C$2:$SK$20,5,FALSE)&gt;3,HLOOKUP($A408,'Z-scores'!$C$2:$SK$20,5,FALSE)&lt;-3),"",'Total-corrected counts'!O408),"")</f>
        <v/>
      </c>
      <c r="P408" t="str">
        <f>IFERROR(IF(OR(HLOOKUP($A408,'Z-scores'!$C$2:$SK$20,5,FALSE)&gt;3,HLOOKUP($A408,'Z-scores'!$C$2:$SK$20,5,FALSE)&lt;-3),"",'Total-corrected counts'!P408),"")</f>
        <v/>
      </c>
      <c r="Q408" t="str">
        <f>IFERROR(IF(OR(HLOOKUP($A408,'Z-scores'!$C$2:$SK$20,5,FALSE)&gt;3,HLOOKUP($A408,'Z-scores'!$C$2:$SK$20,5,FALSE)&lt;-3),"",'Total-corrected counts'!Q408),"")</f>
        <v/>
      </c>
      <c r="R408" t="str">
        <f>IFERROR(IF(OR(HLOOKUP($A408,'Z-scores'!$C$2:$SK$20,5,FALSE)&gt;3,HLOOKUP($A408,'Z-scores'!$C$2:$SK$20,5,FALSE)&lt;-3),"",'Total-corrected counts'!R408),"")</f>
        <v/>
      </c>
      <c r="S408" t="str">
        <f>IFERROR(IF(OR(HLOOKUP($A408,'Z-scores'!$C$2:$SK$20,5,FALSE)&gt;3,HLOOKUP($A408,'Z-scores'!$C$2:$SK$20,5,FALSE)&lt;-3),"",'Total-corrected counts'!S408),"")</f>
        <v/>
      </c>
      <c r="T408" t="str">
        <f>IFERROR(IF(OR(HLOOKUP($A408,'Z-scores'!$C$2:$SK$20,5,FALSE)&gt;3,HLOOKUP($A408,'Z-scores'!$C$2:$SK$20,5,FALSE)&lt;-3),"",'Total-corrected counts'!T408),"")</f>
        <v/>
      </c>
      <c r="U408">
        <f t="shared" si="24"/>
        <v>0</v>
      </c>
      <c r="V408">
        <f>SUMIFS(Tabel132[Cluster],Tabel132[ID],'Total-corrected counts Z&lt;3'!A408)</f>
        <v>48</v>
      </c>
      <c r="W408" t="str">
        <f t="shared" si="25"/>
        <v/>
      </c>
      <c r="X408" t="str">
        <f t="shared" si="26"/>
        <v/>
      </c>
      <c r="Y408" t="str">
        <f t="shared" si="27"/>
        <v/>
      </c>
    </row>
    <row r="409" spans="1:25" x14ac:dyDescent="0.25">
      <c r="A409">
        <v>416</v>
      </c>
      <c r="B409" t="s">
        <v>751</v>
      </c>
      <c r="C409">
        <v>36700</v>
      </c>
      <c r="D409">
        <v>788</v>
      </c>
      <c r="E409" t="str">
        <f>IFERROR(IF(OR(HLOOKUP($A409,'Z-scores'!$C$2:$SK$20,5,FALSE)&gt;3,HLOOKUP($A409,'Z-scores'!$C$2:$SK$20,5,FALSE)&lt;-3),"",'Total-corrected counts'!E409),"")</f>
        <v/>
      </c>
      <c r="F409" t="str">
        <f>IFERROR(IF(OR(HLOOKUP($A409,'Z-scores'!$C$2:$SK$20,5,FALSE)&gt;3,HLOOKUP($A409,'Z-scores'!$C$2:$SK$20,5,FALSE)&lt;-3),"",'Total-corrected counts'!F409),"")</f>
        <v/>
      </c>
      <c r="G409" t="str">
        <f>IFERROR(IF(OR(HLOOKUP($A409,'Z-scores'!$C$2:$SK$20,5,FALSE)&gt;3,HLOOKUP($A409,'Z-scores'!$C$2:$SK$20,5,FALSE)&lt;-3),"",'Total-corrected counts'!G409),"")</f>
        <v/>
      </c>
      <c r="H409" t="str">
        <f>IFERROR(IF(OR(HLOOKUP($A409,'Z-scores'!$C$2:$SK$20,5,FALSE)&gt;3,HLOOKUP($A409,'Z-scores'!$C$2:$SK$20,5,FALSE)&lt;-3),"",'Total-corrected counts'!H409),"")</f>
        <v/>
      </c>
      <c r="I409" t="str">
        <f>IFERROR(IF(OR(HLOOKUP($A409,'Z-scores'!$C$2:$SK$20,5,FALSE)&gt;3,HLOOKUP($A409,'Z-scores'!$C$2:$SK$20,5,FALSE)&lt;-3),"",'Total-corrected counts'!I409),"")</f>
        <v/>
      </c>
      <c r="J409" t="str">
        <f>IFERROR(IF(OR(HLOOKUP($A409,'Z-scores'!$C$2:$SK$20,5,FALSE)&gt;3,HLOOKUP($A409,'Z-scores'!$C$2:$SK$20,5,FALSE)&lt;-3),"",'Total-corrected counts'!J409),"")</f>
        <v/>
      </c>
      <c r="K409" t="str">
        <f>IFERROR(IF(OR(HLOOKUP($A409,'Z-scores'!$C$2:$SK$20,5,FALSE)&gt;3,HLOOKUP($A409,'Z-scores'!$C$2:$SK$20,5,FALSE)&lt;-3),"",'Total-corrected counts'!K409),"")</f>
        <v/>
      </c>
      <c r="L409" t="str">
        <f>IFERROR(IF(OR(HLOOKUP($A409,'Z-scores'!$C$2:$SK$20,5,FALSE)&gt;3,HLOOKUP($A409,'Z-scores'!$C$2:$SK$20,5,FALSE)&lt;-3),"",'Total-corrected counts'!L409),"")</f>
        <v/>
      </c>
      <c r="M409" t="str">
        <f>IFERROR(IF(OR(HLOOKUP($A409,'Z-scores'!$C$2:$SK$20,5,FALSE)&gt;3,HLOOKUP($A409,'Z-scores'!$C$2:$SK$20,5,FALSE)&lt;-3),"",'Total-corrected counts'!M409),"")</f>
        <v/>
      </c>
      <c r="N409" t="str">
        <f>IFERROR(IF(OR(HLOOKUP($A409,'Z-scores'!$C$2:$SK$20,5,FALSE)&gt;3,HLOOKUP($A409,'Z-scores'!$C$2:$SK$20,5,FALSE)&lt;-3),"",'Total-corrected counts'!N409),"")</f>
        <v/>
      </c>
      <c r="O409" t="str">
        <f>IFERROR(IF(OR(HLOOKUP($A409,'Z-scores'!$C$2:$SK$20,5,FALSE)&gt;3,HLOOKUP($A409,'Z-scores'!$C$2:$SK$20,5,FALSE)&lt;-3),"",'Total-corrected counts'!O409),"")</f>
        <v/>
      </c>
      <c r="P409" t="str">
        <f>IFERROR(IF(OR(HLOOKUP($A409,'Z-scores'!$C$2:$SK$20,5,FALSE)&gt;3,HLOOKUP($A409,'Z-scores'!$C$2:$SK$20,5,FALSE)&lt;-3),"",'Total-corrected counts'!P409),"")</f>
        <v/>
      </c>
      <c r="Q409" t="str">
        <f>IFERROR(IF(OR(HLOOKUP($A409,'Z-scores'!$C$2:$SK$20,5,FALSE)&gt;3,HLOOKUP($A409,'Z-scores'!$C$2:$SK$20,5,FALSE)&lt;-3),"",'Total-corrected counts'!Q409),"")</f>
        <v/>
      </c>
      <c r="R409" t="str">
        <f>IFERROR(IF(OR(HLOOKUP($A409,'Z-scores'!$C$2:$SK$20,5,FALSE)&gt;3,HLOOKUP($A409,'Z-scores'!$C$2:$SK$20,5,FALSE)&lt;-3),"",'Total-corrected counts'!R409),"")</f>
        <v/>
      </c>
      <c r="S409" t="str">
        <f>IFERROR(IF(OR(HLOOKUP($A409,'Z-scores'!$C$2:$SK$20,5,FALSE)&gt;3,HLOOKUP($A409,'Z-scores'!$C$2:$SK$20,5,FALSE)&lt;-3),"",'Total-corrected counts'!S409),"")</f>
        <v/>
      </c>
      <c r="T409" t="str">
        <f>IFERROR(IF(OR(HLOOKUP($A409,'Z-scores'!$C$2:$SK$20,5,FALSE)&gt;3,HLOOKUP($A409,'Z-scores'!$C$2:$SK$20,5,FALSE)&lt;-3),"",'Total-corrected counts'!T409),"")</f>
        <v/>
      </c>
      <c r="U409">
        <f t="shared" si="24"/>
        <v>0</v>
      </c>
      <c r="V409">
        <f>SUMIFS(Tabel132[Cluster],Tabel132[ID],'Total-corrected counts Z&lt;3'!A409)</f>
        <v>46</v>
      </c>
      <c r="W409" t="str">
        <f t="shared" si="25"/>
        <v/>
      </c>
      <c r="X409" t="str">
        <f t="shared" si="26"/>
        <v/>
      </c>
      <c r="Y409" t="str">
        <f t="shared" si="27"/>
        <v/>
      </c>
    </row>
    <row r="410" spans="1:25" x14ac:dyDescent="0.25">
      <c r="A410">
        <v>418</v>
      </c>
      <c r="B410" t="s">
        <v>752</v>
      </c>
      <c r="C410">
        <v>51000</v>
      </c>
      <c r="D410">
        <v>403</v>
      </c>
      <c r="E410" t="str">
        <f>IFERROR(IF(OR(HLOOKUP($A410,'Z-scores'!$C$2:$SK$20,5,FALSE)&gt;3,HLOOKUP($A410,'Z-scores'!$C$2:$SK$20,5,FALSE)&lt;-3),"",'Total-corrected counts'!E410),"")</f>
        <v/>
      </c>
      <c r="F410" t="str">
        <f>IFERROR(IF(OR(HLOOKUP($A410,'Z-scores'!$C$2:$SK$20,5,FALSE)&gt;3,HLOOKUP($A410,'Z-scores'!$C$2:$SK$20,5,FALSE)&lt;-3),"",'Total-corrected counts'!F410),"")</f>
        <v/>
      </c>
      <c r="G410" t="str">
        <f>IFERROR(IF(OR(HLOOKUP($A410,'Z-scores'!$C$2:$SK$20,5,FALSE)&gt;3,HLOOKUP($A410,'Z-scores'!$C$2:$SK$20,5,FALSE)&lt;-3),"",'Total-corrected counts'!G410),"")</f>
        <v/>
      </c>
      <c r="H410" t="str">
        <f>IFERROR(IF(OR(HLOOKUP($A410,'Z-scores'!$C$2:$SK$20,5,FALSE)&gt;3,HLOOKUP($A410,'Z-scores'!$C$2:$SK$20,5,FALSE)&lt;-3),"",'Total-corrected counts'!H410),"")</f>
        <v/>
      </c>
      <c r="I410" t="str">
        <f>IFERROR(IF(OR(HLOOKUP($A410,'Z-scores'!$C$2:$SK$20,5,FALSE)&gt;3,HLOOKUP($A410,'Z-scores'!$C$2:$SK$20,5,FALSE)&lt;-3),"",'Total-corrected counts'!I410),"")</f>
        <v/>
      </c>
      <c r="J410" t="str">
        <f>IFERROR(IF(OR(HLOOKUP($A410,'Z-scores'!$C$2:$SK$20,5,FALSE)&gt;3,HLOOKUP($A410,'Z-scores'!$C$2:$SK$20,5,FALSE)&lt;-3),"",'Total-corrected counts'!J410),"")</f>
        <v/>
      </c>
      <c r="K410" t="str">
        <f>IFERROR(IF(OR(HLOOKUP($A410,'Z-scores'!$C$2:$SK$20,5,FALSE)&gt;3,HLOOKUP($A410,'Z-scores'!$C$2:$SK$20,5,FALSE)&lt;-3),"",'Total-corrected counts'!K410),"")</f>
        <v/>
      </c>
      <c r="L410" t="str">
        <f>IFERROR(IF(OR(HLOOKUP($A410,'Z-scores'!$C$2:$SK$20,5,FALSE)&gt;3,HLOOKUP($A410,'Z-scores'!$C$2:$SK$20,5,FALSE)&lt;-3),"",'Total-corrected counts'!L410),"")</f>
        <v/>
      </c>
      <c r="M410" t="str">
        <f>IFERROR(IF(OR(HLOOKUP($A410,'Z-scores'!$C$2:$SK$20,5,FALSE)&gt;3,HLOOKUP($A410,'Z-scores'!$C$2:$SK$20,5,FALSE)&lt;-3),"",'Total-corrected counts'!M410),"")</f>
        <v/>
      </c>
      <c r="N410" t="str">
        <f>IFERROR(IF(OR(HLOOKUP($A410,'Z-scores'!$C$2:$SK$20,5,FALSE)&gt;3,HLOOKUP($A410,'Z-scores'!$C$2:$SK$20,5,FALSE)&lt;-3),"",'Total-corrected counts'!N410),"")</f>
        <v/>
      </c>
      <c r="O410" t="str">
        <f>IFERROR(IF(OR(HLOOKUP($A410,'Z-scores'!$C$2:$SK$20,5,FALSE)&gt;3,HLOOKUP($A410,'Z-scores'!$C$2:$SK$20,5,FALSE)&lt;-3),"",'Total-corrected counts'!O410),"")</f>
        <v/>
      </c>
      <c r="P410" t="str">
        <f>IFERROR(IF(OR(HLOOKUP($A410,'Z-scores'!$C$2:$SK$20,5,FALSE)&gt;3,HLOOKUP($A410,'Z-scores'!$C$2:$SK$20,5,FALSE)&lt;-3),"",'Total-corrected counts'!P410),"")</f>
        <v/>
      </c>
      <c r="Q410" t="str">
        <f>IFERROR(IF(OR(HLOOKUP($A410,'Z-scores'!$C$2:$SK$20,5,FALSE)&gt;3,HLOOKUP($A410,'Z-scores'!$C$2:$SK$20,5,FALSE)&lt;-3),"",'Total-corrected counts'!Q410),"")</f>
        <v/>
      </c>
      <c r="R410" t="str">
        <f>IFERROR(IF(OR(HLOOKUP($A410,'Z-scores'!$C$2:$SK$20,5,FALSE)&gt;3,HLOOKUP($A410,'Z-scores'!$C$2:$SK$20,5,FALSE)&lt;-3),"",'Total-corrected counts'!R410),"")</f>
        <v/>
      </c>
      <c r="S410" t="str">
        <f>IFERROR(IF(OR(HLOOKUP($A410,'Z-scores'!$C$2:$SK$20,5,FALSE)&gt;3,HLOOKUP($A410,'Z-scores'!$C$2:$SK$20,5,FALSE)&lt;-3),"",'Total-corrected counts'!S410),"")</f>
        <v/>
      </c>
      <c r="T410" t="str">
        <f>IFERROR(IF(OR(HLOOKUP($A410,'Z-scores'!$C$2:$SK$20,5,FALSE)&gt;3,HLOOKUP($A410,'Z-scores'!$C$2:$SK$20,5,FALSE)&lt;-3),"",'Total-corrected counts'!T410),"")</f>
        <v/>
      </c>
      <c r="U410">
        <f t="shared" si="24"/>
        <v>0</v>
      </c>
      <c r="V410">
        <f>SUMIFS(Tabel132[Cluster],Tabel132[ID],'Total-corrected counts Z&lt;3'!A410)</f>
        <v>66</v>
      </c>
      <c r="W410" t="str">
        <f t="shared" si="25"/>
        <v/>
      </c>
      <c r="X410" t="str">
        <f t="shared" si="26"/>
        <v/>
      </c>
      <c r="Y410" t="str">
        <f t="shared" si="27"/>
        <v/>
      </c>
    </row>
    <row r="411" spans="1:25" x14ac:dyDescent="0.25">
      <c r="A411">
        <v>419</v>
      </c>
      <c r="B411" t="s">
        <v>753</v>
      </c>
      <c r="C411">
        <v>44100</v>
      </c>
      <c r="D411">
        <v>934</v>
      </c>
      <c r="E411" t="str">
        <f>IFERROR(IF(OR(HLOOKUP($A411,'Z-scores'!$C$2:$SK$20,5,FALSE)&gt;3,HLOOKUP($A411,'Z-scores'!$C$2:$SK$20,5,FALSE)&lt;-3),"",'Total-corrected counts'!E411),"")</f>
        <v/>
      </c>
      <c r="F411" t="str">
        <f>IFERROR(IF(OR(HLOOKUP($A411,'Z-scores'!$C$2:$SK$20,5,FALSE)&gt;3,HLOOKUP($A411,'Z-scores'!$C$2:$SK$20,5,FALSE)&lt;-3),"",'Total-corrected counts'!F411),"")</f>
        <v/>
      </c>
      <c r="G411" t="str">
        <f>IFERROR(IF(OR(HLOOKUP($A411,'Z-scores'!$C$2:$SK$20,5,FALSE)&gt;3,HLOOKUP($A411,'Z-scores'!$C$2:$SK$20,5,FALSE)&lt;-3),"",'Total-corrected counts'!G411),"")</f>
        <v/>
      </c>
      <c r="H411" t="str">
        <f>IFERROR(IF(OR(HLOOKUP($A411,'Z-scores'!$C$2:$SK$20,5,FALSE)&gt;3,HLOOKUP($A411,'Z-scores'!$C$2:$SK$20,5,FALSE)&lt;-3),"",'Total-corrected counts'!H411),"")</f>
        <v/>
      </c>
      <c r="I411" t="str">
        <f>IFERROR(IF(OR(HLOOKUP($A411,'Z-scores'!$C$2:$SK$20,5,FALSE)&gt;3,HLOOKUP($A411,'Z-scores'!$C$2:$SK$20,5,FALSE)&lt;-3),"",'Total-corrected counts'!I411),"")</f>
        <v/>
      </c>
      <c r="J411" t="str">
        <f>IFERROR(IF(OR(HLOOKUP($A411,'Z-scores'!$C$2:$SK$20,5,FALSE)&gt;3,HLOOKUP($A411,'Z-scores'!$C$2:$SK$20,5,FALSE)&lt;-3),"",'Total-corrected counts'!J411),"")</f>
        <v/>
      </c>
      <c r="K411" t="str">
        <f>IFERROR(IF(OR(HLOOKUP($A411,'Z-scores'!$C$2:$SK$20,5,FALSE)&gt;3,HLOOKUP($A411,'Z-scores'!$C$2:$SK$20,5,FALSE)&lt;-3),"",'Total-corrected counts'!K411),"")</f>
        <v/>
      </c>
      <c r="L411" t="str">
        <f>IFERROR(IF(OR(HLOOKUP($A411,'Z-scores'!$C$2:$SK$20,5,FALSE)&gt;3,HLOOKUP($A411,'Z-scores'!$C$2:$SK$20,5,FALSE)&lt;-3),"",'Total-corrected counts'!L411),"")</f>
        <v/>
      </c>
      <c r="M411" t="str">
        <f>IFERROR(IF(OR(HLOOKUP($A411,'Z-scores'!$C$2:$SK$20,5,FALSE)&gt;3,HLOOKUP($A411,'Z-scores'!$C$2:$SK$20,5,FALSE)&lt;-3),"",'Total-corrected counts'!M411),"")</f>
        <v/>
      </c>
      <c r="N411" t="str">
        <f>IFERROR(IF(OR(HLOOKUP($A411,'Z-scores'!$C$2:$SK$20,5,FALSE)&gt;3,HLOOKUP($A411,'Z-scores'!$C$2:$SK$20,5,FALSE)&lt;-3),"",'Total-corrected counts'!N411),"")</f>
        <v/>
      </c>
      <c r="O411" t="str">
        <f>IFERROR(IF(OR(HLOOKUP($A411,'Z-scores'!$C$2:$SK$20,5,FALSE)&gt;3,HLOOKUP($A411,'Z-scores'!$C$2:$SK$20,5,FALSE)&lt;-3),"",'Total-corrected counts'!O411),"")</f>
        <v/>
      </c>
      <c r="P411" t="str">
        <f>IFERROR(IF(OR(HLOOKUP($A411,'Z-scores'!$C$2:$SK$20,5,FALSE)&gt;3,HLOOKUP($A411,'Z-scores'!$C$2:$SK$20,5,FALSE)&lt;-3),"",'Total-corrected counts'!P411),"")</f>
        <v/>
      </c>
      <c r="Q411" t="str">
        <f>IFERROR(IF(OR(HLOOKUP($A411,'Z-scores'!$C$2:$SK$20,5,FALSE)&gt;3,HLOOKUP($A411,'Z-scores'!$C$2:$SK$20,5,FALSE)&lt;-3),"",'Total-corrected counts'!Q411),"")</f>
        <v/>
      </c>
      <c r="R411" t="str">
        <f>IFERROR(IF(OR(HLOOKUP($A411,'Z-scores'!$C$2:$SK$20,5,FALSE)&gt;3,HLOOKUP($A411,'Z-scores'!$C$2:$SK$20,5,FALSE)&lt;-3),"",'Total-corrected counts'!R411),"")</f>
        <v/>
      </c>
      <c r="S411" t="str">
        <f>IFERROR(IF(OR(HLOOKUP($A411,'Z-scores'!$C$2:$SK$20,5,FALSE)&gt;3,HLOOKUP($A411,'Z-scores'!$C$2:$SK$20,5,FALSE)&lt;-3),"",'Total-corrected counts'!S411),"")</f>
        <v/>
      </c>
      <c r="T411" t="str">
        <f>IFERROR(IF(OR(HLOOKUP($A411,'Z-scores'!$C$2:$SK$20,5,FALSE)&gt;3,HLOOKUP($A411,'Z-scores'!$C$2:$SK$20,5,FALSE)&lt;-3),"",'Total-corrected counts'!T411),"")</f>
        <v/>
      </c>
      <c r="U411">
        <f t="shared" si="24"/>
        <v>0</v>
      </c>
      <c r="V411">
        <f>SUMIFS(Tabel132[Cluster],Tabel132[ID],'Total-corrected counts Z&lt;3'!A411)</f>
        <v>56</v>
      </c>
      <c r="W411" t="str">
        <f t="shared" si="25"/>
        <v/>
      </c>
      <c r="X411" t="str">
        <f t="shared" si="26"/>
        <v/>
      </c>
      <c r="Y411" t="str">
        <f t="shared" si="27"/>
        <v/>
      </c>
    </row>
    <row r="412" spans="1:25" x14ac:dyDescent="0.25">
      <c r="A412">
        <v>420</v>
      </c>
      <c r="B412" t="s">
        <v>754</v>
      </c>
      <c r="C412">
        <v>111600</v>
      </c>
      <c r="D412">
        <v>745</v>
      </c>
      <c r="E412" t="str">
        <f>IFERROR(IF(OR(HLOOKUP($A412,'Z-scores'!$C$2:$SK$20,5,FALSE)&gt;3,HLOOKUP($A412,'Z-scores'!$C$2:$SK$20,5,FALSE)&lt;-3),"",'Total-corrected counts'!E412),"")</f>
        <v/>
      </c>
      <c r="F412" t="str">
        <f>IFERROR(IF(OR(HLOOKUP($A412,'Z-scores'!$C$2:$SK$20,5,FALSE)&gt;3,HLOOKUP($A412,'Z-scores'!$C$2:$SK$20,5,FALSE)&lt;-3),"",'Total-corrected counts'!F412),"")</f>
        <v/>
      </c>
      <c r="G412" t="str">
        <f>IFERROR(IF(OR(HLOOKUP($A412,'Z-scores'!$C$2:$SK$20,5,FALSE)&gt;3,HLOOKUP($A412,'Z-scores'!$C$2:$SK$20,5,FALSE)&lt;-3),"",'Total-corrected counts'!G412),"")</f>
        <v/>
      </c>
      <c r="H412" t="str">
        <f>IFERROR(IF(OR(HLOOKUP($A412,'Z-scores'!$C$2:$SK$20,5,FALSE)&gt;3,HLOOKUP($A412,'Z-scores'!$C$2:$SK$20,5,FALSE)&lt;-3),"",'Total-corrected counts'!H412),"")</f>
        <v/>
      </c>
      <c r="I412" t="str">
        <f>IFERROR(IF(OR(HLOOKUP($A412,'Z-scores'!$C$2:$SK$20,5,FALSE)&gt;3,HLOOKUP($A412,'Z-scores'!$C$2:$SK$20,5,FALSE)&lt;-3),"",'Total-corrected counts'!I412),"")</f>
        <v/>
      </c>
      <c r="J412" t="str">
        <f>IFERROR(IF(OR(HLOOKUP($A412,'Z-scores'!$C$2:$SK$20,5,FALSE)&gt;3,HLOOKUP($A412,'Z-scores'!$C$2:$SK$20,5,FALSE)&lt;-3),"",'Total-corrected counts'!J412),"")</f>
        <v/>
      </c>
      <c r="K412" t="str">
        <f>IFERROR(IF(OR(HLOOKUP($A412,'Z-scores'!$C$2:$SK$20,5,FALSE)&gt;3,HLOOKUP($A412,'Z-scores'!$C$2:$SK$20,5,FALSE)&lt;-3),"",'Total-corrected counts'!K412),"")</f>
        <v/>
      </c>
      <c r="L412" t="str">
        <f>IFERROR(IF(OR(HLOOKUP($A412,'Z-scores'!$C$2:$SK$20,5,FALSE)&gt;3,HLOOKUP($A412,'Z-scores'!$C$2:$SK$20,5,FALSE)&lt;-3),"",'Total-corrected counts'!L412),"")</f>
        <v/>
      </c>
      <c r="M412" t="str">
        <f>IFERROR(IF(OR(HLOOKUP($A412,'Z-scores'!$C$2:$SK$20,5,FALSE)&gt;3,HLOOKUP($A412,'Z-scores'!$C$2:$SK$20,5,FALSE)&lt;-3),"",'Total-corrected counts'!M412),"")</f>
        <v/>
      </c>
      <c r="N412" t="str">
        <f>IFERROR(IF(OR(HLOOKUP($A412,'Z-scores'!$C$2:$SK$20,5,FALSE)&gt;3,HLOOKUP($A412,'Z-scores'!$C$2:$SK$20,5,FALSE)&lt;-3),"",'Total-corrected counts'!N412),"")</f>
        <v/>
      </c>
      <c r="O412" t="str">
        <f>IFERROR(IF(OR(HLOOKUP($A412,'Z-scores'!$C$2:$SK$20,5,FALSE)&gt;3,HLOOKUP($A412,'Z-scores'!$C$2:$SK$20,5,FALSE)&lt;-3),"",'Total-corrected counts'!O412),"")</f>
        <v/>
      </c>
      <c r="P412" t="str">
        <f>IFERROR(IF(OR(HLOOKUP($A412,'Z-scores'!$C$2:$SK$20,5,FALSE)&gt;3,HLOOKUP($A412,'Z-scores'!$C$2:$SK$20,5,FALSE)&lt;-3),"",'Total-corrected counts'!P412),"")</f>
        <v/>
      </c>
      <c r="Q412" t="str">
        <f>IFERROR(IF(OR(HLOOKUP($A412,'Z-scores'!$C$2:$SK$20,5,FALSE)&gt;3,HLOOKUP($A412,'Z-scores'!$C$2:$SK$20,5,FALSE)&lt;-3),"",'Total-corrected counts'!Q412),"")</f>
        <v/>
      </c>
      <c r="R412" t="str">
        <f>IFERROR(IF(OR(HLOOKUP($A412,'Z-scores'!$C$2:$SK$20,5,FALSE)&gt;3,HLOOKUP($A412,'Z-scores'!$C$2:$SK$20,5,FALSE)&lt;-3),"",'Total-corrected counts'!R412),"")</f>
        <v/>
      </c>
      <c r="S412" t="str">
        <f>IFERROR(IF(OR(HLOOKUP($A412,'Z-scores'!$C$2:$SK$20,5,FALSE)&gt;3,HLOOKUP($A412,'Z-scores'!$C$2:$SK$20,5,FALSE)&lt;-3),"",'Total-corrected counts'!S412),"")</f>
        <v/>
      </c>
      <c r="T412" t="str">
        <f>IFERROR(IF(OR(HLOOKUP($A412,'Z-scores'!$C$2:$SK$20,5,FALSE)&gt;3,HLOOKUP($A412,'Z-scores'!$C$2:$SK$20,5,FALSE)&lt;-3),"",'Total-corrected counts'!T412),"")</f>
        <v/>
      </c>
      <c r="U412">
        <f t="shared" si="24"/>
        <v>0</v>
      </c>
      <c r="V412">
        <f>SUMIFS(Tabel132[Cluster],Tabel132[ID],'Total-corrected counts Z&lt;3'!A412)</f>
        <v>0</v>
      </c>
      <c r="W412" t="str">
        <f t="shared" si="25"/>
        <v/>
      </c>
      <c r="X412" t="str">
        <f t="shared" si="26"/>
        <v/>
      </c>
      <c r="Y412" t="str">
        <f t="shared" si="27"/>
        <v/>
      </c>
    </row>
    <row r="413" spans="1:25" x14ac:dyDescent="0.25">
      <c r="A413">
        <v>421</v>
      </c>
      <c r="B413" t="s">
        <v>169</v>
      </c>
      <c r="C413">
        <v>15600</v>
      </c>
      <c r="D413">
        <v>409</v>
      </c>
      <c r="E413">
        <f>IFERROR(IF(OR(HLOOKUP($A413,'Z-scores'!$C$2:$SK$20,5,FALSE)&gt;3,HLOOKUP($A413,'Z-scores'!$C$2:$SK$20,5,FALSE)&lt;-3),"",'Total-corrected counts'!E413),"")</f>
        <v>0.83230327546018201</v>
      </c>
      <c r="F413">
        <f>IFERROR(IF(OR(HLOOKUP($A413,'Z-scores'!$C$2:$SK$20,5,FALSE)&gt;3,HLOOKUP($A413,'Z-scores'!$C$2:$SK$20,5,FALSE)&lt;-3),"",'Total-corrected counts'!F413),"")</f>
        <v>1.6195647195532457</v>
      </c>
      <c r="G413">
        <f>IFERROR(IF(OR(HLOOKUP($A413,'Z-scores'!$C$2:$SK$20,5,FALSE)&gt;3,HLOOKUP($A413,'Z-scores'!$C$2:$SK$20,5,FALSE)&lt;-3),"",'Total-corrected counts'!G413),"")</f>
        <v>1.1851801895395699</v>
      </c>
      <c r="H413">
        <f>IFERROR(IF(OR(HLOOKUP($A413,'Z-scores'!$C$2:$SK$20,5,FALSE)&gt;3,HLOOKUP($A413,'Z-scores'!$C$2:$SK$20,5,FALSE)&lt;-3),"",'Total-corrected counts'!H413),"")</f>
        <v>5.8746893773070523</v>
      </c>
      <c r="I413">
        <f>IFERROR(IF(OR(HLOOKUP($A413,'Z-scores'!$C$2:$SK$20,5,FALSE)&gt;3,HLOOKUP($A413,'Z-scores'!$C$2:$SK$20,5,FALSE)&lt;-3),"",'Total-corrected counts'!I413),"")</f>
        <v>0.42205228833937058</v>
      </c>
      <c r="J413">
        <f>IFERROR(IF(OR(HLOOKUP($A413,'Z-scores'!$C$2:$SK$20,5,FALSE)&gt;3,HLOOKUP($A413,'Z-scores'!$C$2:$SK$20,5,FALSE)&lt;-3),"",'Total-corrected counts'!J413),"")</f>
        <v>0.94587782850396851</v>
      </c>
      <c r="K413">
        <f>IFERROR(IF(OR(HLOOKUP($A413,'Z-scores'!$C$2:$SK$20,5,FALSE)&gt;3,HLOOKUP($A413,'Z-scores'!$C$2:$SK$20,5,FALSE)&lt;-3),"",'Total-corrected counts'!K413),"")</f>
        <v>2.7798059413953569</v>
      </c>
      <c r="L413">
        <f>IFERROR(IF(OR(HLOOKUP($A413,'Z-scores'!$C$2:$SK$20,5,FALSE)&gt;3,HLOOKUP($A413,'Z-scores'!$C$2:$SK$20,5,FALSE)&lt;-3),"",'Total-corrected counts'!L413),"")</f>
        <v>1.7026668783129082</v>
      </c>
      <c r="M413">
        <f>IFERROR(IF(OR(HLOOKUP($A413,'Z-scores'!$C$2:$SK$20,5,FALSE)&gt;3,HLOOKUP($A413,'Z-scores'!$C$2:$SK$20,5,FALSE)&lt;-3),"",'Total-corrected counts'!M413),"")</f>
        <v>0.68198112105761632</v>
      </c>
      <c r="N413">
        <f>IFERROR(IF(OR(HLOOKUP($A413,'Z-scores'!$C$2:$SK$20,5,FALSE)&gt;3,HLOOKUP($A413,'Z-scores'!$C$2:$SK$20,5,FALSE)&lt;-3),"",'Total-corrected counts'!N413),"")</f>
        <v>2.2343057659200163</v>
      </c>
      <c r="O413">
        <f>IFERROR(IF(OR(HLOOKUP($A413,'Z-scores'!$C$2:$SK$20,5,FALSE)&gt;3,HLOOKUP($A413,'Z-scores'!$C$2:$SK$20,5,FALSE)&lt;-3),"",'Total-corrected counts'!O413),"")</f>
        <v>0.83557257942581575</v>
      </c>
      <c r="P413">
        <f>IFERROR(IF(OR(HLOOKUP($A413,'Z-scores'!$C$2:$SK$20,5,FALSE)&gt;3,HLOOKUP($A413,'Z-scores'!$C$2:$SK$20,5,FALSE)&lt;-3),"",'Total-corrected counts'!P413),"")</f>
        <v>0.62205921506080009</v>
      </c>
      <c r="Q413">
        <f>IFERROR(IF(OR(HLOOKUP($A413,'Z-scores'!$C$2:$SK$20,5,FALSE)&gt;3,HLOOKUP($A413,'Z-scores'!$C$2:$SK$20,5,FALSE)&lt;-3),"",'Total-corrected counts'!Q413),"")</f>
        <v>0.3626999383410105</v>
      </c>
      <c r="R413">
        <f>IFERROR(IF(OR(HLOOKUP($A413,'Z-scores'!$C$2:$SK$20,5,FALSE)&gt;3,HLOOKUP($A413,'Z-scores'!$C$2:$SK$20,5,FALSE)&lt;-3),"",'Total-corrected counts'!R413),"")</f>
        <v>0.52895896254200214</v>
      </c>
      <c r="S413">
        <f>IFERROR(IF(OR(HLOOKUP($A413,'Z-scores'!$C$2:$SK$20,5,FALSE)&gt;3,HLOOKUP($A413,'Z-scores'!$C$2:$SK$20,5,FALSE)&lt;-3),"",'Total-corrected counts'!S413),"")</f>
        <v>5.684536531923146</v>
      </c>
      <c r="T413">
        <f>IFERROR(IF(OR(HLOOKUP($A413,'Z-scores'!$C$2:$SK$20,5,FALSE)&gt;3,HLOOKUP($A413,'Z-scores'!$C$2:$SK$20,5,FALSE)&lt;-3),"",'Total-corrected counts'!T413),"")</f>
        <v>7.9659083695280462</v>
      </c>
      <c r="U413">
        <f t="shared" si="24"/>
        <v>1</v>
      </c>
      <c r="V413">
        <f>SUMIFS(Tabel132[Cluster],Tabel132[ID],'Total-corrected counts Z&lt;3'!A413)</f>
        <v>19</v>
      </c>
      <c r="W413">
        <f t="shared" si="25"/>
        <v>0.50146819006486631</v>
      </c>
      <c r="X413">
        <f t="shared" si="26"/>
        <v>1.8278427385389289</v>
      </c>
      <c r="Y413">
        <f t="shared" si="27"/>
        <v>2.6666225994701369</v>
      </c>
    </row>
    <row r="414" spans="1:25" x14ac:dyDescent="0.25">
      <c r="A414">
        <v>422</v>
      </c>
      <c r="B414" t="s">
        <v>170</v>
      </c>
      <c r="C414">
        <v>64700</v>
      </c>
      <c r="D414">
        <v>406</v>
      </c>
      <c r="E414">
        <f>IFERROR(IF(OR(HLOOKUP($A414,'Z-scores'!$C$2:$SK$20,5,FALSE)&gt;3,HLOOKUP($A414,'Z-scores'!$C$2:$SK$20,5,FALSE)&lt;-3),"",'Total-corrected counts'!E414),"")</f>
        <v>10.056997911810532</v>
      </c>
      <c r="F414">
        <f>IFERROR(IF(OR(HLOOKUP($A414,'Z-scores'!$C$2:$SK$20,5,FALSE)&gt;3,HLOOKUP($A414,'Z-scores'!$C$2:$SK$20,5,FALSE)&lt;-3),"",'Total-corrected counts'!F414),"")</f>
        <v>11.115030174426646</v>
      </c>
      <c r="G414">
        <f>IFERROR(IF(OR(HLOOKUP($A414,'Z-scores'!$C$2:$SK$20,5,FALSE)&gt;3,HLOOKUP($A414,'Z-scores'!$C$2:$SK$20,5,FALSE)&lt;-3),"",'Total-corrected counts'!G414),"")</f>
        <v>10.012045199499548</v>
      </c>
      <c r="H414">
        <f>IFERROR(IF(OR(HLOOKUP($A414,'Z-scores'!$C$2:$SK$20,5,FALSE)&gt;3,HLOOKUP($A414,'Z-scores'!$C$2:$SK$20,5,FALSE)&lt;-3),"",'Total-corrected counts'!H414),"")</f>
        <v>7.6962049747882944</v>
      </c>
      <c r="I414">
        <f>IFERROR(IF(OR(HLOOKUP($A414,'Z-scores'!$C$2:$SK$20,5,FALSE)&gt;3,HLOOKUP($A414,'Z-scores'!$C$2:$SK$20,5,FALSE)&lt;-3),"",'Total-corrected counts'!I414),"")</f>
        <v>9.0037821512399052</v>
      </c>
      <c r="J414">
        <f>IFERROR(IF(OR(HLOOKUP($A414,'Z-scores'!$C$2:$SK$20,5,FALSE)&gt;3,HLOOKUP($A414,'Z-scores'!$C$2:$SK$20,5,FALSE)&lt;-3),"",'Total-corrected counts'!J414),"")</f>
        <v>13.188410482242043</v>
      </c>
      <c r="K414">
        <f>IFERROR(IF(OR(HLOOKUP($A414,'Z-scores'!$C$2:$SK$20,5,FALSE)&gt;3,HLOOKUP($A414,'Z-scores'!$C$2:$SK$20,5,FALSE)&lt;-3),"",'Total-corrected counts'!K414),"")</f>
        <v>7.1547747858699067</v>
      </c>
      <c r="L414">
        <f>IFERROR(IF(OR(HLOOKUP($A414,'Z-scores'!$C$2:$SK$20,5,FALSE)&gt;3,HLOOKUP($A414,'Z-scores'!$C$2:$SK$20,5,FALSE)&lt;-3),"",'Total-corrected counts'!L414),"")</f>
        <v>9.3884101975500602</v>
      </c>
      <c r="M414">
        <f>IFERROR(IF(OR(HLOOKUP($A414,'Z-scores'!$C$2:$SK$20,5,FALSE)&gt;3,HLOOKUP($A414,'Z-scores'!$C$2:$SK$20,5,FALSE)&lt;-3),"",'Total-corrected counts'!M414),"")</f>
        <v>4.8761650155619565</v>
      </c>
      <c r="N414">
        <f>IFERROR(IF(OR(HLOOKUP($A414,'Z-scores'!$C$2:$SK$20,5,FALSE)&gt;3,HLOOKUP($A414,'Z-scores'!$C$2:$SK$20,5,FALSE)&lt;-3),"",'Total-corrected counts'!N414),"")</f>
        <v>12.927614764919676</v>
      </c>
      <c r="O414">
        <f>IFERROR(IF(OR(HLOOKUP($A414,'Z-scores'!$C$2:$SK$20,5,FALSE)&gt;3,HLOOKUP($A414,'Z-scores'!$C$2:$SK$20,5,FALSE)&lt;-3),"",'Total-corrected counts'!O414),"")</f>
        <v>9.5980321160499784</v>
      </c>
      <c r="P414">
        <f>IFERROR(IF(OR(HLOOKUP($A414,'Z-scores'!$C$2:$SK$20,5,FALSE)&gt;3,HLOOKUP($A414,'Z-scores'!$C$2:$SK$20,5,FALSE)&lt;-3),"",'Total-corrected counts'!P414),"")</f>
        <v>11.83405450731666</v>
      </c>
      <c r="Q414">
        <f>IFERROR(IF(OR(HLOOKUP($A414,'Z-scores'!$C$2:$SK$20,5,FALSE)&gt;3,HLOOKUP($A414,'Z-scores'!$C$2:$SK$20,5,FALSE)&lt;-3),"",'Total-corrected counts'!Q414),"")</f>
        <v>9.8574887351858198</v>
      </c>
      <c r="R414">
        <f>IFERROR(IF(OR(HLOOKUP($A414,'Z-scores'!$C$2:$SK$20,5,FALSE)&gt;3,HLOOKUP($A414,'Z-scores'!$C$2:$SK$20,5,FALSE)&lt;-3),"",'Total-corrected counts'!R414),"")</f>
        <v>7.0099901346585725</v>
      </c>
      <c r="S414">
        <f>IFERROR(IF(OR(HLOOKUP($A414,'Z-scores'!$C$2:$SK$20,5,FALSE)&gt;3,HLOOKUP($A414,'Z-scores'!$C$2:$SK$20,5,FALSE)&lt;-3),"",'Total-corrected counts'!S414),"")</f>
        <v>8.6740139112612127</v>
      </c>
      <c r="T414">
        <f>IFERROR(IF(OR(HLOOKUP($A414,'Z-scores'!$C$2:$SK$20,5,FALSE)&gt;3,HLOOKUP($A414,'Z-scores'!$C$2:$SK$20,5,FALSE)&lt;-3),"",'Total-corrected counts'!T414),"")</f>
        <v>5.7884235624334037</v>
      </c>
      <c r="U414">
        <f t="shared" si="24"/>
        <v>1</v>
      </c>
      <c r="V414">
        <f>SUMIFS(Tabel132[Cluster],Tabel132[ID],'Total-corrected counts Z&lt;3'!A414)</f>
        <v>76</v>
      </c>
      <c r="W414">
        <f t="shared" si="25"/>
        <v>0.5592877443596096</v>
      </c>
      <c r="X414">
        <f t="shared" si="26"/>
        <v>9.5419435657908558</v>
      </c>
      <c r="Y414">
        <f t="shared" si="27"/>
        <v>8.7936671611509407</v>
      </c>
    </row>
    <row r="415" spans="1:25" x14ac:dyDescent="0.25">
      <c r="A415">
        <v>423</v>
      </c>
      <c r="B415" t="s">
        <v>171</v>
      </c>
      <c r="C415">
        <v>38200</v>
      </c>
      <c r="D415">
        <v>375</v>
      </c>
      <c r="E415">
        <f>IFERROR(IF(OR(HLOOKUP($A415,'Z-scores'!$C$2:$SK$20,5,FALSE)&gt;3,HLOOKUP($A415,'Z-scores'!$C$2:$SK$20,5,FALSE)&lt;-3),"",'Total-corrected counts'!E415),"")</f>
        <v>4.3596838238390481</v>
      </c>
      <c r="F415">
        <f>IFERROR(IF(OR(HLOOKUP($A415,'Z-scores'!$C$2:$SK$20,5,FALSE)&gt;3,HLOOKUP($A415,'Z-scores'!$C$2:$SK$20,5,FALSE)&lt;-3),"",'Total-corrected counts'!F415),"")</f>
        <v>3.8340715809831938</v>
      </c>
      <c r="G415">
        <f>IFERROR(IF(OR(HLOOKUP($A415,'Z-scores'!$C$2:$SK$20,5,FALSE)&gt;3,HLOOKUP($A415,'Z-scores'!$C$2:$SK$20,5,FALSE)&lt;-3),"",'Total-corrected counts'!G415),"")</f>
        <v>7.3838213482193291</v>
      </c>
      <c r="H415">
        <f>IFERROR(IF(OR(HLOOKUP($A415,'Z-scores'!$C$2:$SK$20,5,FALSE)&gt;3,HLOOKUP($A415,'Z-scores'!$C$2:$SK$20,5,FALSE)&lt;-3),"",'Total-corrected counts'!H415),"")</f>
        <v>1.8697676662886922</v>
      </c>
      <c r="I415">
        <f>IFERROR(IF(OR(HLOOKUP($A415,'Z-scores'!$C$2:$SK$20,5,FALSE)&gt;3,HLOOKUP($A415,'Z-scores'!$C$2:$SK$20,5,FALSE)&lt;-3),"",'Total-corrected counts'!I415),"")</f>
        <v>8.2272059406954643</v>
      </c>
      <c r="J415">
        <f>IFERROR(IF(OR(HLOOKUP($A415,'Z-scores'!$C$2:$SK$20,5,FALSE)&gt;3,HLOOKUP($A415,'Z-scores'!$C$2:$SK$20,5,FALSE)&lt;-3),"",'Total-corrected counts'!J415),"")</f>
        <v>4.6096577718231373</v>
      </c>
      <c r="K415">
        <f>IFERROR(IF(OR(HLOOKUP($A415,'Z-scores'!$C$2:$SK$20,5,FALSE)&gt;3,HLOOKUP($A415,'Z-scores'!$C$2:$SK$20,5,FALSE)&lt;-3),"",'Total-corrected counts'!K415),"")</f>
        <v>2.1464324357609716</v>
      </c>
      <c r="L415">
        <f>IFERROR(IF(OR(HLOOKUP($A415,'Z-scores'!$C$2:$SK$20,5,FALSE)&gt;3,HLOOKUP($A415,'Z-scores'!$C$2:$SK$20,5,FALSE)&lt;-3),"",'Total-corrected counts'!L415),"")</f>
        <v>1.9672246801224835</v>
      </c>
      <c r="M415">
        <f>IFERROR(IF(OR(HLOOKUP($A415,'Z-scores'!$C$2:$SK$20,5,FALSE)&gt;3,HLOOKUP($A415,'Z-scores'!$C$2:$SK$20,5,FALSE)&lt;-3),"",'Total-corrected counts'!M415),"")</f>
        <v>4.7056697352975521</v>
      </c>
      <c r="N415">
        <f>IFERROR(IF(OR(HLOOKUP($A415,'Z-scores'!$C$2:$SK$20,5,FALSE)&gt;3,HLOOKUP($A415,'Z-scores'!$C$2:$SK$20,5,FALSE)&lt;-3),"",'Total-corrected counts'!N415),"")</f>
        <v>0.42334214512168733</v>
      </c>
      <c r="O415">
        <f>IFERROR(IF(OR(HLOOKUP($A415,'Z-scores'!$C$2:$SK$20,5,FALSE)&gt;3,HLOOKUP($A415,'Z-scores'!$C$2:$SK$20,5,FALSE)&lt;-3),"",'Total-corrected counts'!O415),"")</f>
        <v>3.346711336642024</v>
      </c>
      <c r="P415">
        <f>IFERROR(IF(OR(HLOOKUP($A415,'Z-scores'!$C$2:$SK$20,5,FALSE)&gt;3,HLOOKUP($A415,'Z-scores'!$C$2:$SK$20,5,FALSE)&lt;-3),"",'Total-corrected counts'!P415),"")</f>
        <v>3.7920729750106372</v>
      </c>
      <c r="Q415">
        <f>IFERROR(IF(OR(HLOOKUP($A415,'Z-scores'!$C$2:$SK$20,5,FALSE)&gt;3,HLOOKUP($A415,'Z-scores'!$C$2:$SK$20,5,FALSE)&lt;-3),"",'Total-corrected counts'!Q415),"")</f>
        <v>2.3302228915333414</v>
      </c>
      <c r="R415">
        <f>IFERROR(IF(OR(HLOOKUP($A415,'Z-scores'!$C$2:$SK$20,5,FALSE)&gt;3,HLOOKUP($A415,'Z-scores'!$C$2:$SK$20,5,FALSE)&lt;-3),"",'Total-corrected counts'!R415),"")</f>
        <v>2.3520699499440485</v>
      </c>
      <c r="S415">
        <f>IFERROR(IF(OR(HLOOKUP($A415,'Z-scores'!$C$2:$SK$20,5,FALSE)&gt;3,HLOOKUP($A415,'Z-scores'!$C$2:$SK$20,5,FALSE)&lt;-3),"",'Total-corrected counts'!S415),"")</f>
        <v>1.319220131412443</v>
      </c>
      <c r="T415">
        <f>IFERROR(IF(OR(HLOOKUP($A415,'Z-scores'!$C$2:$SK$20,5,FALSE)&gt;3,HLOOKUP($A415,'Z-scores'!$C$2:$SK$20,5,FALSE)&lt;-3),"",'Total-corrected counts'!T415),"")</f>
        <v>1.7611005649856346</v>
      </c>
      <c r="U415">
        <f t="shared" si="24"/>
        <v>1</v>
      </c>
      <c r="V415">
        <f>SUMIFS(Tabel132[Cluster],Tabel132[ID],'Total-corrected counts Z&lt;3'!A415)</f>
        <v>0</v>
      </c>
      <c r="W415">
        <f t="shared" si="25"/>
        <v>0.18956840892565438</v>
      </c>
      <c r="X415">
        <f t="shared" si="26"/>
        <v>3.9526877128151563</v>
      </c>
      <c r="Y415">
        <f t="shared" si="27"/>
        <v>2.4835663082546882</v>
      </c>
    </row>
    <row r="416" spans="1:25" x14ac:dyDescent="0.25">
      <c r="A416">
        <v>424</v>
      </c>
      <c r="B416" t="s">
        <v>755</v>
      </c>
      <c r="C416">
        <v>36800</v>
      </c>
      <c r="D416">
        <v>788</v>
      </c>
      <c r="E416" t="str">
        <f>IFERROR(IF(OR(HLOOKUP($A416,'Z-scores'!$C$2:$SK$20,5,FALSE)&gt;3,HLOOKUP($A416,'Z-scores'!$C$2:$SK$20,5,FALSE)&lt;-3),"",'Total-corrected counts'!E416),"")</f>
        <v/>
      </c>
      <c r="F416" t="str">
        <f>IFERROR(IF(OR(HLOOKUP($A416,'Z-scores'!$C$2:$SK$20,5,FALSE)&gt;3,HLOOKUP($A416,'Z-scores'!$C$2:$SK$20,5,FALSE)&lt;-3),"",'Total-corrected counts'!F416),"")</f>
        <v/>
      </c>
      <c r="G416" t="str">
        <f>IFERROR(IF(OR(HLOOKUP($A416,'Z-scores'!$C$2:$SK$20,5,FALSE)&gt;3,HLOOKUP($A416,'Z-scores'!$C$2:$SK$20,5,FALSE)&lt;-3),"",'Total-corrected counts'!G416),"")</f>
        <v/>
      </c>
      <c r="H416" t="str">
        <f>IFERROR(IF(OR(HLOOKUP($A416,'Z-scores'!$C$2:$SK$20,5,FALSE)&gt;3,HLOOKUP($A416,'Z-scores'!$C$2:$SK$20,5,FALSE)&lt;-3),"",'Total-corrected counts'!H416),"")</f>
        <v/>
      </c>
      <c r="I416" t="str">
        <f>IFERROR(IF(OR(HLOOKUP($A416,'Z-scores'!$C$2:$SK$20,5,FALSE)&gt;3,HLOOKUP($A416,'Z-scores'!$C$2:$SK$20,5,FALSE)&lt;-3),"",'Total-corrected counts'!I416),"")</f>
        <v/>
      </c>
      <c r="J416" t="str">
        <f>IFERROR(IF(OR(HLOOKUP($A416,'Z-scores'!$C$2:$SK$20,5,FALSE)&gt;3,HLOOKUP($A416,'Z-scores'!$C$2:$SK$20,5,FALSE)&lt;-3),"",'Total-corrected counts'!J416),"")</f>
        <v/>
      </c>
      <c r="K416" t="str">
        <f>IFERROR(IF(OR(HLOOKUP($A416,'Z-scores'!$C$2:$SK$20,5,FALSE)&gt;3,HLOOKUP($A416,'Z-scores'!$C$2:$SK$20,5,FALSE)&lt;-3),"",'Total-corrected counts'!K416),"")</f>
        <v/>
      </c>
      <c r="L416" t="str">
        <f>IFERROR(IF(OR(HLOOKUP($A416,'Z-scores'!$C$2:$SK$20,5,FALSE)&gt;3,HLOOKUP($A416,'Z-scores'!$C$2:$SK$20,5,FALSE)&lt;-3),"",'Total-corrected counts'!L416),"")</f>
        <v/>
      </c>
      <c r="M416" t="str">
        <f>IFERROR(IF(OR(HLOOKUP($A416,'Z-scores'!$C$2:$SK$20,5,FALSE)&gt;3,HLOOKUP($A416,'Z-scores'!$C$2:$SK$20,5,FALSE)&lt;-3),"",'Total-corrected counts'!M416),"")</f>
        <v/>
      </c>
      <c r="N416" t="str">
        <f>IFERROR(IF(OR(HLOOKUP($A416,'Z-scores'!$C$2:$SK$20,5,FALSE)&gt;3,HLOOKUP($A416,'Z-scores'!$C$2:$SK$20,5,FALSE)&lt;-3),"",'Total-corrected counts'!N416),"")</f>
        <v/>
      </c>
      <c r="O416" t="str">
        <f>IFERROR(IF(OR(HLOOKUP($A416,'Z-scores'!$C$2:$SK$20,5,FALSE)&gt;3,HLOOKUP($A416,'Z-scores'!$C$2:$SK$20,5,FALSE)&lt;-3),"",'Total-corrected counts'!O416),"")</f>
        <v/>
      </c>
      <c r="P416" t="str">
        <f>IFERROR(IF(OR(HLOOKUP($A416,'Z-scores'!$C$2:$SK$20,5,FALSE)&gt;3,HLOOKUP($A416,'Z-scores'!$C$2:$SK$20,5,FALSE)&lt;-3),"",'Total-corrected counts'!P416),"")</f>
        <v/>
      </c>
      <c r="Q416" t="str">
        <f>IFERROR(IF(OR(HLOOKUP($A416,'Z-scores'!$C$2:$SK$20,5,FALSE)&gt;3,HLOOKUP($A416,'Z-scores'!$C$2:$SK$20,5,FALSE)&lt;-3),"",'Total-corrected counts'!Q416),"")</f>
        <v/>
      </c>
      <c r="R416" t="str">
        <f>IFERROR(IF(OR(HLOOKUP($A416,'Z-scores'!$C$2:$SK$20,5,FALSE)&gt;3,HLOOKUP($A416,'Z-scores'!$C$2:$SK$20,5,FALSE)&lt;-3),"",'Total-corrected counts'!R416),"")</f>
        <v/>
      </c>
      <c r="S416" t="str">
        <f>IFERROR(IF(OR(HLOOKUP($A416,'Z-scores'!$C$2:$SK$20,5,FALSE)&gt;3,HLOOKUP($A416,'Z-scores'!$C$2:$SK$20,5,FALSE)&lt;-3),"",'Total-corrected counts'!S416),"")</f>
        <v/>
      </c>
      <c r="T416" t="str">
        <f>IFERROR(IF(OR(HLOOKUP($A416,'Z-scores'!$C$2:$SK$20,5,FALSE)&gt;3,HLOOKUP($A416,'Z-scores'!$C$2:$SK$20,5,FALSE)&lt;-3),"",'Total-corrected counts'!T416),"")</f>
        <v/>
      </c>
      <c r="U416">
        <f t="shared" si="24"/>
        <v>0</v>
      </c>
      <c r="V416">
        <f>SUMIFS(Tabel132[Cluster],Tabel132[ID],'Total-corrected counts Z&lt;3'!A416)</f>
        <v>46</v>
      </c>
      <c r="W416" t="str">
        <f t="shared" si="25"/>
        <v/>
      </c>
      <c r="X416" t="str">
        <f t="shared" si="26"/>
        <v/>
      </c>
      <c r="Y416" t="str">
        <f t="shared" si="27"/>
        <v/>
      </c>
    </row>
    <row r="417" spans="1:25" x14ac:dyDescent="0.25">
      <c r="A417">
        <v>425</v>
      </c>
      <c r="B417" t="s">
        <v>756</v>
      </c>
      <c r="C417">
        <v>16900</v>
      </c>
      <c r="D417">
        <v>669</v>
      </c>
      <c r="E417" t="str">
        <f>IFERROR(IF(OR(HLOOKUP($A417,'Z-scores'!$C$2:$SK$20,5,FALSE)&gt;3,HLOOKUP($A417,'Z-scores'!$C$2:$SK$20,5,FALSE)&lt;-3),"",'Total-corrected counts'!E417),"")</f>
        <v/>
      </c>
      <c r="F417" t="str">
        <f>IFERROR(IF(OR(HLOOKUP($A417,'Z-scores'!$C$2:$SK$20,5,FALSE)&gt;3,HLOOKUP($A417,'Z-scores'!$C$2:$SK$20,5,FALSE)&lt;-3),"",'Total-corrected counts'!F417),"")</f>
        <v/>
      </c>
      <c r="G417" t="str">
        <f>IFERROR(IF(OR(HLOOKUP($A417,'Z-scores'!$C$2:$SK$20,5,FALSE)&gt;3,HLOOKUP($A417,'Z-scores'!$C$2:$SK$20,5,FALSE)&lt;-3),"",'Total-corrected counts'!G417),"")</f>
        <v/>
      </c>
      <c r="H417" t="str">
        <f>IFERROR(IF(OR(HLOOKUP($A417,'Z-scores'!$C$2:$SK$20,5,FALSE)&gt;3,HLOOKUP($A417,'Z-scores'!$C$2:$SK$20,5,FALSE)&lt;-3),"",'Total-corrected counts'!H417),"")</f>
        <v/>
      </c>
      <c r="I417" t="str">
        <f>IFERROR(IF(OR(HLOOKUP($A417,'Z-scores'!$C$2:$SK$20,5,FALSE)&gt;3,HLOOKUP($A417,'Z-scores'!$C$2:$SK$20,5,FALSE)&lt;-3),"",'Total-corrected counts'!I417),"")</f>
        <v/>
      </c>
      <c r="J417" t="str">
        <f>IFERROR(IF(OR(HLOOKUP($A417,'Z-scores'!$C$2:$SK$20,5,FALSE)&gt;3,HLOOKUP($A417,'Z-scores'!$C$2:$SK$20,5,FALSE)&lt;-3),"",'Total-corrected counts'!J417),"")</f>
        <v/>
      </c>
      <c r="K417" t="str">
        <f>IFERROR(IF(OR(HLOOKUP($A417,'Z-scores'!$C$2:$SK$20,5,FALSE)&gt;3,HLOOKUP($A417,'Z-scores'!$C$2:$SK$20,5,FALSE)&lt;-3),"",'Total-corrected counts'!K417),"")</f>
        <v/>
      </c>
      <c r="L417" t="str">
        <f>IFERROR(IF(OR(HLOOKUP($A417,'Z-scores'!$C$2:$SK$20,5,FALSE)&gt;3,HLOOKUP($A417,'Z-scores'!$C$2:$SK$20,5,FALSE)&lt;-3),"",'Total-corrected counts'!L417),"")</f>
        <v/>
      </c>
      <c r="M417" t="str">
        <f>IFERROR(IF(OR(HLOOKUP($A417,'Z-scores'!$C$2:$SK$20,5,FALSE)&gt;3,HLOOKUP($A417,'Z-scores'!$C$2:$SK$20,5,FALSE)&lt;-3),"",'Total-corrected counts'!M417),"")</f>
        <v/>
      </c>
      <c r="N417" t="str">
        <f>IFERROR(IF(OR(HLOOKUP($A417,'Z-scores'!$C$2:$SK$20,5,FALSE)&gt;3,HLOOKUP($A417,'Z-scores'!$C$2:$SK$20,5,FALSE)&lt;-3),"",'Total-corrected counts'!N417),"")</f>
        <v/>
      </c>
      <c r="O417" t="str">
        <f>IFERROR(IF(OR(HLOOKUP($A417,'Z-scores'!$C$2:$SK$20,5,FALSE)&gt;3,HLOOKUP($A417,'Z-scores'!$C$2:$SK$20,5,FALSE)&lt;-3),"",'Total-corrected counts'!O417),"")</f>
        <v/>
      </c>
      <c r="P417" t="str">
        <f>IFERROR(IF(OR(HLOOKUP($A417,'Z-scores'!$C$2:$SK$20,5,FALSE)&gt;3,HLOOKUP($A417,'Z-scores'!$C$2:$SK$20,5,FALSE)&lt;-3),"",'Total-corrected counts'!P417),"")</f>
        <v/>
      </c>
      <c r="Q417" t="str">
        <f>IFERROR(IF(OR(HLOOKUP($A417,'Z-scores'!$C$2:$SK$20,5,FALSE)&gt;3,HLOOKUP($A417,'Z-scores'!$C$2:$SK$20,5,FALSE)&lt;-3),"",'Total-corrected counts'!Q417),"")</f>
        <v/>
      </c>
      <c r="R417" t="str">
        <f>IFERROR(IF(OR(HLOOKUP($A417,'Z-scores'!$C$2:$SK$20,5,FALSE)&gt;3,HLOOKUP($A417,'Z-scores'!$C$2:$SK$20,5,FALSE)&lt;-3),"",'Total-corrected counts'!R417),"")</f>
        <v/>
      </c>
      <c r="S417" t="str">
        <f>IFERROR(IF(OR(HLOOKUP($A417,'Z-scores'!$C$2:$SK$20,5,FALSE)&gt;3,HLOOKUP($A417,'Z-scores'!$C$2:$SK$20,5,FALSE)&lt;-3),"",'Total-corrected counts'!S417),"")</f>
        <v/>
      </c>
      <c r="T417" t="str">
        <f>IFERROR(IF(OR(HLOOKUP($A417,'Z-scores'!$C$2:$SK$20,5,FALSE)&gt;3,HLOOKUP($A417,'Z-scores'!$C$2:$SK$20,5,FALSE)&lt;-3),"",'Total-corrected counts'!T417),"")</f>
        <v/>
      </c>
      <c r="U417">
        <f t="shared" si="24"/>
        <v>0</v>
      </c>
      <c r="V417">
        <f>SUMIFS(Tabel132[Cluster],Tabel132[ID],'Total-corrected counts Z&lt;3'!A417)</f>
        <v>21</v>
      </c>
      <c r="W417" t="str">
        <f t="shared" si="25"/>
        <v/>
      </c>
      <c r="X417" t="str">
        <f t="shared" si="26"/>
        <v/>
      </c>
      <c r="Y417" t="str">
        <f t="shared" si="27"/>
        <v/>
      </c>
    </row>
    <row r="418" spans="1:25" x14ac:dyDescent="0.25">
      <c r="A418">
        <v>426</v>
      </c>
      <c r="B418" t="s">
        <v>757</v>
      </c>
      <c r="C418">
        <v>51100</v>
      </c>
      <c r="D418">
        <v>403</v>
      </c>
      <c r="E418" t="str">
        <f>IFERROR(IF(OR(HLOOKUP($A418,'Z-scores'!$C$2:$SK$20,5,FALSE)&gt;3,HLOOKUP($A418,'Z-scores'!$C$2:$SK$20,5,FALSE)&lt;-3),"",'Total-corrected counts'!E418),"")</f>
        <v/>
      </c>
      <c r="F418" t="str">
        <f>IFERROR(IF(OR(HLOOKUP($A418,'Z-scores'!$C$2:$SK$20,5,FALSE)&gt;3,HLOOKUP($A418,'Z-scores'!$C$2:$SK$20,5,FALSE)&lt;-3),"",'Total-corrected counts'!F418),"")</f>
        <v/>
      </c>
      <c r="G418" t="str">
        <f>IFERROR(IF(OR(HLOOKUP($A418,'Z-scores'!$C$2:$SK$20,5,FALSE)&gt;3,HLOOKUP($A418,'Z-scores'!$C$2:$SK$20,5,FALSE)&lt;-3),"",'Total-corrected counts'!G418),"")</f>
        <v/>
      </c>
      <c r="H418" t="str">
        <f>IFERROR(IF(OR(HLOOKUP($A418,'Z-scores'!$C$2:$SK$20,5,FALSE)&gt;3,HLOOKUP($A418,'Z-scores'!$C$2:$SK$20,5,FALSE)&lt;-3),"",'Total-corrected counts'!H418),"")</f>
        <v/>
      </c>
      <c r="I418" t="str">
        <f>IFERROR(IF(OR(HLOOKUP($A418,'Z-scores'!$C$2:$SK$20,5,FALSE)&gt;3,HLOOKUP($A418,'Z-scores'!$C$2:$SK$20,5,FALSE)&lt;-3),"",'Total-corrected counts'!I418),"")</f>
        <v/>
      </c>
      <c r="J418" t="str">
        <f>IFERROR(IF(OR(HLOOKUP($A418,'Z-scores'!$C$2:$SK$20,5,FALSE)&gt;3,HLOOKUP($A418,'Z-scores'!$C$2:$SK$20,5,FALSE)&lt;-3),"",'Total-corrected counts'!J418),"")</f>
        <v/>
      </c>
      <c r="K418" t="str">
        <f>IFERROR(IF(OR(HLOOKUP($A418,'Z-scores'!$C$2:$SK$20,5,FALSE)&gt;3,HLOOKUP($A418,'Z-scores'!$C$2:$SK$20,5,FALSE)&lt;-3),"",'Total-corrected counts'!K418),"")</f>
        <v/>
      </c>
      <c r="L418" t="str">
        <f>IFERROR(IF(OR(HLOOKUP($A418,'Z-scores'!$C$2:$SK$20,5,FALSE)&gt;3,HLOOKUP($A418,'Z-scores'!$C$2:$SK$20,5,FALSE)&lt;-3),"",'Total-corrected counts'!L418),"")</f>
        <v/>
      </c>
      <c r="M418" t="str">
        <f>IFERROR(IF(OR(HLOOKUP($A418,'Z-scores'!$C$2:$SK$20,5,FALSE)&gt;3,HLOOKUP($A418,'Z-scores'!$C$2:$SK$20,5,FALSE)&lt;-3),"",'Total-corrected counts'!M418),"")</f>
        <v/>
      </c>
      <c r="N418" t="str">
        <f>IFERROR(IF(OR(HLOOKUP($A418,'Z-scores'!$C$2:$SK$20,5,FALSE)&gt;3,HLOOKUP($A418,'Z-scores'!$C$2:$SK$20,5,FALSE)&lt;-3),"",'Total-corrected counts'!N418),"")</f>
        <v/>
      </c>
      <c r="O418" t="str">
        <f>IFERROR(IF(OR(HLOOKUP($A418,'Z-scores'!$C$2:$SK$20,5,FALSE)&gt;3,HLOOKUP($A418,'Z-scores'!$C$2:$SK$20,5,FALSE)&lt;-3),"",'Total-corrected counts'!O418),"")</f>
        <v/>
      </c>
      <c r="P418" t="str">
        <f>IFERROR(IF(OR(HLOOKUP($A418,'Z-scores'!$C$2:$SK$20,5,FALSE)&gt;3,HLOOKUP($A418,'Z-scores'!$C$2:$SK$20,5,FALSE)&lt;-3),"",'Total-corrected counts'!P418),"")</f>
        <v/>
      </c>
      <c r="Q418" t="str">
        <f>IFERROR(IF(OR(HLOOKUP($A418,'Z-scores'!$C$2:$SK$20,5,FALSE)&gt;3,HLOOKUP($A418,'Z-scores'!$C$2:$SK$20,5,FALSE)&lt;-3),"",'Total-corrected counts'!Q418),"")</f>
        <v/>
      </c>
      <c r="R418" t="str">
        <f>IFERROR(IF(OR(HLOOKUP($A418,'Z-scores'!$C$2:$SK$20,5,FALSE)&gt;3,HLOOKUP($A418,'Z-scores'!$C$2:$SK$20,5,FALSE)&lt;-3),"",'Total-corrected counts'!R418),"")</f>
        <v/>
      </c>
      <c r="S418" t="str">
        <f>IFERROR(IF(OR(HLOOKUP($A418,'Z-scores'!$C$2:$SK$20,5,FALSE)&gt;3,HLOOKUP($A418,'Z-scores'!$C$2:$SK$20,5,FALSE)&lt;-3),"",'Total-corrected counts'!S418),"")</f>
        <v/>
      </c>
      <c r="T418" t="str">
        <f>IFERROR(IF(OR(HLOOKUP($A418,'Z-scores'!$C$2:$SK$20,5,FALSE)&gt;3,HLOOKUP($A418,'Z-scores'!$C$2:$SK$20,5,FALSE)&lt;-3),"",'Total-corrected counts'!T418),"")</f>
        <v/>
      </c>
      <c r="U418">
        <f t="shared" si="24"/>
        <v>0</v>
      </c>
      <c r="V418">
        <f>SUMIFS(Tabel132[Cluster],Tabel132[ID],'Total-corrected counts Z&lt;3'!A418)</f>
        <v>66</v>
      </c>
      <c r="W418" t="str">
        <f t="shared" si="25"/>
        <v/>
      </c>
      <c r="X418" t="str">
        <f t="shared" si="26"/>
        <v/>
      </c>
      <c r="Y418" t="str">
        <f t="shared" si="27"/>
        <v/>
      </c>
    </row>
    <row r="419" spans="1:25" x14ac:dyDescent="0.25">
      <c r="A419">
        <v>427</v>
      </c>
      <c r="B419" t="s">
        <v>172</v>
      </c>
      <c r="C419">
        <v>29500</v>
      </c>
      <c r="D419">
        <v>895</v>
      </c>
      <c r="E419">
        <f>IFERROR(IF(OR(HLOOKUP($A419,'Z-scores'!$C$2:$SK$20,5,FALSE)&gt;3,HLOOKUP($A419,'Z-scores'!$C$2:$SK$20,5,FALSE)&lt;-3),"",'Total-corrected counts'!E419),"")</f>
        <v>7.119165516882628</v>
      </c>
      <c r="F419">
        <f>IFERROR(IF(OR(HLOOKUP($A419,'Z-scores'!$C$2:$SK$20,5,FALSE)&gt;3,HLOOKUP($A419,'Z-scores'!$C$2:$SK$20,5,FALSE)&lt;-3),"",'Total-corrected counts'!F419),"")</f>
        <v>10.232060487673129</v>
      </c>
      <c r="G419">
        <f>IFERROR(IF(OR(HLOOKUP($A419,'Z-scores'!$C$2:$SK$20,5,FALSE)&gt;3,HLOOKUP($A419,'Z-scores'!$C$2:$SK$20,5,FALSE)&lt;-3),"",'Total-corrected counts'!G419),"")</f>
        <v>4.0018427320436523</v>
      </c>
      <c r="H419">
        <f>IFERROR(IF(OR(HLOOKUP($A419,'Z-scores'!$C$2:$SK$20,5,FALSE)&gt;3,HLOOKUP($A419,'Z-scores'!$C$2:$SK$20,5,FALSE)&lt;-3),"",'Total-corrected counts'!H419),"")</f>
        <v>7.4549446307510436</v>
      </c>
      <c r="I419">
        <f>IFERROR(IF(OR(HLOOKUP($A419,'Z-scores'!$C$2:$SK$20,5,FALSE)&gt;3,HLOOKUP($A419,'Z-scores'!$C$2:$SK$20,5,FALSE)&lt;-3),"",'Total-corrected counts'!I419),"")</f>
        <v>4.9858443662490979</v>
      </c>
      <c r="J419">
        <f>IFERROR(IF(OR(HLOOKUP($A419,'Z-scores'!$C$2:$SK$20,5,FALSE)&gt;3,HLOOKUP($A419,'Z-scores'!$C$2:$SK$20,5,FALSE)&lt;-3),"",'Total-corrected counts'!J419),"")</f>
        <v>13.098611954219512</v>
      </c>
      <c r="K419">
        <f>IFERROR(IF(OR(HLOOKUP($A419,'Z-scores'!$C$2:$SK$20,5,FALSE)&gt;3,HLOOKUP($A419,'Z-scores'!$C$2:$SK$20,5,FALSE)&lt;-3),"",'Total-corrected counts'!K419),"")</f>
        <v>7.2896598842920444</v>
      </c>
      <c r="L419">
        <f>IFERROR(IF(OR(HLOOKUP($A419,'Z-scores'!$C$2:$SK$20,5,FALSE)&gt;3,HLOOKUP($A419,'Z-scores'!$C$2:$SK$20,5,FALSE)&lt;-3),"",'Total-corrected counts'!L419),"")</f>
        <v>6.6614297788975128</v>
      </c>
      <c r="M419">
        <f>IFERROR(IF(OR(HLOOKUP($A419,'Z-scores'!$C$2:$SK$20,5,FALSE)&gt;3,HLOOKUP($A419,'Z-scores'!$C$2:$SK$20,5,FALSE)&lt;-3),"",'Total-corrected counts'!M419),"")</f>
        <v>8.6355859453920658</v>
      </c>
      <c r="N419">
        <f>IFERROR(IF(OR(HLOOKUP($A419,'Z-scores'!$C$2:$SK$20,5,FALSE)&gt;3,HLOOKUP($A419,'Z-scores'!$C$2:$SK$20,5,FALSE)&lt;-3),"",'Total-corrected counts'!N419),"")</f>
        <v>6.9224280396749993</v>
      </c>
      <c r="O419">
        <f>IFERROR(IF(OR(HLOOKUP($A419,'Z-scores'!$C$2:$SK$20,5,FALSE)&gt;3,HLOOKUP($A419,'Z-scores'!$C$2:$SK$20,5,FALSE)&lt;-3),"",'Total-corrected counts'!O419),"")</f>
        <v>4.6907010940253464</v>
      </c>
      <c r="P419">
        <f>IFERROR(IF(OR(HLOOKUP($A419,'Z-scores'!$C$2:$SK$20,5,FALSE)&gt;3,HLOOKUP($A419,'Z-scores'!$C$2:$SK$20,5,FALSE)&lt;-3),"",'Total-corrected counts'!P419),"")</f>
        <v>3.518366920383885</v>
      </c>
      <c r="Q419">
        <f>IFERROR(IF(OR(HLOOKUP($A419,'Z-scores'!$C$2:$SK$20,5,FALSE)&gt;3,HLOOKUP($A419,'Z-scores'!$C$2:$SK$20,5,FALSE)&lt;-3),"",'Total-corrected counts'!Q419),"")</f>
        <v>6.1708674441032203</v>
      </c>
      <c r="R419">
        <f>IFERROR(IF(OR(HLOOKUP($A419,'Z-scores'!$C$2:$SK$20,5,FALSE)&gt;3,HLOOKUP($A419,'Z-scores'!$C$2:$SK$20,5,FALSE)&lt;-3),"",'Total-corrected counts'!R419),"")</f>
        <v>4.8068503780515925</v>
      </c>
      <c r="S419">
        <f>IFERROR(IF(OR(HLOOKUP($A419,'Z-scores'!$C$2:$SK$20,5,FALSE)&gt;3,HLOOKUP($A419,'Z-scores'!$C$2:$SK$20,5,FALSE)&lt;-3),"",'Total-corrected counts'!S419),"")</f>
        <v>9.5176353686880546</v>
      </c>
      <c r="T419">
        <f>IFERROR(IF(OR(HLOOKUP($A419,'Z-scores'!$C$2:$SK$20,5,FALSE)&gt;3,HLOOKUP($A419,'Z-scores'!$C$2:$SK$20,5,FALSE)&lt;-3),"",'Total-corrected counts'!T419),"")</f>
        <v>7.2218775106775261</v>
      </c>
      <c r="U419">
        <f t="shared" si="24"/>
        <v>1</v>
      </c>
      <c r="V419">
        <f>SUMIFS(Tabel132[Cluster],Tabel132[ID],'Total-corrected counts Z&lt;3'!A419)</f>
        <v>38</v>
      </c>
      <c r="W419">
        <f t="shared" si="25"/>
        <v>0.20958665970468343</v>
      </c>
      <c r="X419">
        <f t="shared" si="26"/>
        <v>7.6401573336075685</v>
      </c>
      <c r="Y419">
        <f t="shared" si="27"/>
        <v>5.9877164526549373</v>
      </c>
    </row>
    <row r="420" spans="1:25" x14ac:dyDescent="0.25">
      <c r="A420">
        <v>428</v>
      </c>
      <c r="B420" t="s">
        <v>758</v>
      </c>
      <c r="C420">
        <v>111800</v>
      </c>
      <c r="D420">
        <v>737</v>
      </c>
      <c r="E420" t="str">
        <f>IFERROR(IF(OR(HLOOKUP($A420,'Z-scores'!$C$2:$SK$20,5,FALSE)&gt;3,HLOOKUP($A420,'Z-scores'!$C$2:$SK$20,5,FALSE)&lt;-3),"",'Total-corrected counts'!E420),"")</f>
        <v/>
      </c>
      <c r="F420" t="str">
        <f>IFERROR(IF(OR(HLOOKUP($A420,'Z-scores'!$C$2:$SK$20,5,FALSE)&gt;3,HLOOKUP($A420,'Z-scores'!$C$2:$SK$20,5,FALSE)&lt;-3),"",'Total-corrected counts'!F420),"")</f>
        <v/>
      </c>
      <c r="G420" t="str">
        <f>IFERROR(IF(OR(HLOOKUP($A420,'Z-scores'!$C$2:$SK$20,5,FALSE)&gt;3,HLOOKUP($A420,'Z-scores'!$C$2:$SK$20,5,FALSE)&lt;-3),"",'Total-corrected counts'!G420),"")</f>
        <v/>
      </c>
      <c r="H420" t="str">
        <f>IFERROR(IF(OR(HLOOKUP($A420,'Z-scores'!$C$2:$SK$20,5,FALSE)&gt;3,HLOOKUP($A420,'Z-scores'!$C$2:$SK$20,5,FALSE)&lt;-3),"",'Total-corrected counts'!H420),"")</f>
        <v/>
      </c>
      <c r="I420" t="str">
        <f>IFERROR(IF(OR(HLOOKUP($A420,'Z-scores'!$C$2:$SK$20,5,FALSE)&gt;3,HLOOKUP($A420,'Z-scores'!$C$2:$SK$20,5,FALSE)&lt;-3),"",'Total-corrected counts'!I420),"")</f>
        <v/>
      </c>
      <c r="J420" t="str">
        <f>IFERROR(IF(OR(HLOOKUP($A420,'Z-scores'!$C$2:$SK$20,5,FALSE)&gt;3,HLOOKUP($A420,'Z-scores'!$C$2:$SK$20,5,FALSE)&lt;-3),"",'Total-corrected counts'!J420),"")</f>
        <v/>
      </c>
      <c r="K420" t="str">
        <f>IFERROR(IF(OR(HLOOKUP($A420,'Z-scores'!$C$2:$SK$20,5,FALSE)&gt;3,HLOOKUP($A420,'Z-scores'!$C$2:$SK$20,5,FALSE)&lt;-3),"",'Total-corrected counts'!K420),"")</f>
        <v/>
      </c>
      <c r="L420" t="str">
        <f>IFERROR(IF(OR(HLOOKUP($A420,'Z-scores'!$C$2:$SK$20,5,FALSE)&gt;3,HLOOKUP($A420,'Z-scores'!$C$2:$SK$20,5,FALSE)&lt;-3),"",'Total-corrected counts'!L420),"")</f>
        <v/>
      </c>
      <c r="M420" t="str">
        <f>IFERROR(IF(OR(HLOOKUP($A420,'Z-scores'!$C$2:$SK$20,5,FALSE)&gt;3,HLOOKUP($A420,'Z-scores'!$C$2:$SK$20,5,FALSE)&lt;-3),"",'Total-corrected counts'!M420),"")</f>
        <v/>
      </c>
      <c r="N420" t="str">
        <f>IFERROR(IF(OR(HLOOKUP($A420,'Z-scores'!$C$2:$SK$20,5,FALSE)&gt;3,HLOOKUP($A420,'Z-scores'!$C$2:$SK$20,5,FALSE)&lt;-3),"",'Total-corrected counts'!N420),"")</f>
        <v/>
      </c>
      <c r="O420" t="str">
        <f>IFERROR(IF(OR(HLOOKUP($A420,'Z-scores'!$C$2:$SK$20,5,FALSE)&gt;3,HLOOKUP($A420,'Z-scores'!$C$2:$SK$20,5,FALSE)&lt;-3),"",'Total-corrected counts'!O420),"")</f>
        <v/>
      </c>
      <c r="P420" t="str">
        <f>IFERROR(IF(OR(HLOOKUP($A420,'Z-scores'!$C$2:$SK$20,5,FALSE)&gt;3,HLOOKUP($A420,'Z-scores'!$C$2:$SK$20,5,FALSE)&lt;-3),"",'Total-corrected counts'!P420),"")</f>
        <v/>
      </c>
      <c r="Q420" t="str">
        <f>IFERROR(IF(OR(HLOOKUP($A420,'Z-scores'!$C$2:$SK$20,5,FALSE)&gt;3,HLOOKUP($A420,'Z-scores'!$C$2:$SK$20,5,FALSE)&lt;-3),"",'Total-corrected counts'!Q420),"")</f>
        <v/>
      </c>
      <c r="R420" t="str">
        <f>IFERROR(IF(OR(HLOOKUP($A420,'Z-scores'!$C$2:$SK$20,5,FALSE)&gt;3,HLOOKUP($A420,'Z-scores'!$C$2:$SK$20,5,FALSE)&lt;-3),"",'Total-corrected counts'!R420),"")</f>
        <v/>
      </c>
      <c r="S420" t="str">
        <f>IFERROR(IF(OR(HLOOKUP($A420,'Z-scores'!$C$2:$SK$20,5,FALSE)&gt;3,HLOOKUP($A420,'Z-scores'!$C$2:$SK$20,5,FALSE)&lt;-3),"",'Total-corrected counts'!S420),"")</f>
        <v/>
      </c>
      <c r="T420" t="str">
        <f>IFERROR(IF(OR(HLOOKUP($A420,'Z-scores'!$C$2:$SK$20,5,FALSE)&gt;3,HLOOKUP($A420,'Z-scores'!$C$2:$SK$20,5,FALSE)&lt;-3),"",'Total-corrected counts'!T420),"")</f>
        <v/>
      </c>
      <c r="U420">
        <f t="shared" si="24"/>
        <v>0</v>
      </c>
      <c r="V420">
        <f>SUMIFS(Tabel132[Cluster],Tabel132[ID],'Total-corrected counts Z&lt;3'!A420)</f>
        <v>0</v>
      </c>
      <c r="W420" t="str">
        <f t="shared" si="25"/>
        <v/>
      </c>
      <c r="X420" t="str">
        <f t="shared" si="26"/>
        <v/>
      </c>
      <c r="Y420" t="str">
        <f t="shared" si="27"/>
        <v/>
      </c>
    </row>
    <row r="421" spans="1:25" x14ac:dyDescent="0.25">
      <c r="A421">
        <v>429</v>
      </c>
      <c r="B421" t="s">
        <v>759</v>
      </c>
      <c r="C421">
        <v>91300</v>
      </c>
      <c r="D421">
        <v>386</v>
      </c>
      <c r="E421" t="str">
        <f>IFERROR(IF(OR(HLOOKUP($A421,'Z-scores'!$C$2:$SK$20,5,FALSE)&gt;3,HLOOKUP($A421,'Z-scores'!$C$2:$SK$20,5,FALSE)&lt;-3),"",'Total-corrected counts'!E421),"")</f>
        <v/>
      </c>
      <c r="F421" t="str">
        <f>IFERROR(IF(OR(HLOOKUP($A421,'Z-scores'!$C$2:$SK$20,5,FALSE)&gt;3,HLOOKUP($A421,'Z-scores'!$C$2:$SK$20,5,FALSE)&lt;-3),"",'Total-corrected counts'!F421),"")</f>
        <v/>
      </c>
      <c r="G421" t="str">
        <f>IFERROR(IF(OR(HLOOKUP($A421,'Z-scores'!$C$2:$SK$20,5,FALSE)&gt;3,HLOOKUP($A421,'Z-scores'!$C$2:$SK$20,5,FALSE)&lt;-3),"",'Total-corrected counts'!G421),"")</f>
        <v/>
      </c>
      <c r="H421" t="str">
        <f>IFERROR(IF(OR(HLOOKUP($A421,'Z-scores'!$C$2:$SK$20,5,FALSE)&gt;3,HLOOKUP($A421,'Z-scores'!$C$2:$SK$20,5,FALSE)&lt;-3),"",'Total-corrected counts'!H421),"")</f>
        <v/>
      </c>
      <c r="I421" t="str">
        <f>IFERROR(IF(OR(HLOOKUP($A421,'Z-scores'!$C$2:$SK$20,5,FALSE)&gt;3,HLOOKUP($A421,'Z-scores'!$C$2:$SK$20,5,FALSE)&lt;-3),"",'Total-corrected counts'!I421),"")</f>
        <v/>
      </c>
      <c r="J421" t="str">
        <f>IFERROR(IF(OR(HLOOKUP($A421,'Z-scores'!$C$2:$SK$20,5,FALSE)&gt;3,HLOOKUP($A421,'Z-scores'!$C$2:$SK$20,5,FALSE)&lt;-3),"",'Total-corrected counts'!J421),"")</f>
        <v/>
      </c>
      <c r="K421" t="str">
        <f>IFERROR(IF(OR(HLOOKUP($A421,'Z-scores'!$C$2:$SK$20,5,FALSE)&gt;3,HLOOKUP($A421,'Z-scores'!$C$2:$SK$20,5,FALSE)&lt;-3),"",'Total-corrected counts'!K421),"")</f>
        <v/>
      </c>
      <c r="L421" t="str">
        <f>IFERROR(IF(OR(HLOOKUP($A421,'Z-scores'!$C$2:$SK$20,5,FALSE)&gt;3,HLOOKUP($A421,'Z-scores'!$C$2:$SK$20,5,FALSE)&lt;-3),"",'Total-corrected counts'!L421),"")</f>
        <v/>
      </c>
      <c r="M421" t="str">
        <f>IFERROR(IF(OR(HLOOKUP($A421,'Z-scores'!$C$2:$SK$20,5,FALSE)&gt;3,HLOOKUP($A421,'Z-scores'!$C$2:$SK$20,5,FALSE)&lt;-3),"",'Total-corrected counts'!M421),"")</f>
        <v/>
      </c>
      <c r="N421" t="str">
        <f>IFERROR(IF(OR(HLOOKUP($A421,'Z-scores'!$C$2:$SK$20,5,FALSE)&gt;3,HLOOKUP($A421,'Z-scores'!$C$2:$SK$20,5,FALSE)&lt;-3),"",'Total-corrected counts'!N421),"")</f>
        <v/>
      </c>
      <c r="O421" t="str">
        <f>IFERROR(IF(OR(HLOOKUP($A421,'Z-scores'!$C$2:$SK$20,5,FALSE)&gt;3,HLOOKUP($A421,'Z-scores'!$C$2:$SK$20,5,FALSE)&lt;-3),"",'Total-corrected counts'!O421),"")</f>
        <v/>
      </c>
      <c r="P421" t="str">
        <f>IFERROR(IF(OR(HLOOKUP($A421,'Z-scores'!$C$2:$SK$20,5,FALSE)&gt;3,HLOOKUP($A421,'Z-scores'!$C$2:$SK$20,5,FALSE)&lt;-3),"",'Total-corrected counts'!P421),"")</f>
        <v/>
      </c>
      <c r="Q421" t="str">
        <f>IFERROR(IF(OR(HLOOKUP($A421,'Z-scores'!$C$2:$SK$20,5,FALSE)&gt;3,HLOOKUP($A421,'Z-scores'!$C$2:$SK$20,5,FALSE)&lt;-3),"",'Total-corrected counts'!Q421),"")</f>
        <v/>
      </c>
      <c r="R421" t="str">
        <f>IFERROR(IF(OR(HLOOKUP($A421,'Z-scores'!$C$2:$SK$20,5,FALSE)&gt;3,HLOOKUP($A421,'Z-scores'!$C$2:$SK$20,5,FALSE)&lt;-3),"",'Total-corrected counts'!R421),"")</f>
        <v/>
      </c>
      <c r="S421" t="str">
        <f>IFERROR(IF(OR(HLOOKUP($A421,'Z-scores'!$C$2:$SK$20,5,FALSE)&gt;3,HLOOKUP($A421,'Z-scores'!$C$2:$SK$20,5,FALSE)&lt;-3),"",'Total-corrected counts'!S421),"")</f>
        <v/>
      </c>
      <c r="T421" t="str">
        <f>IFERROR(IF(OR(HLOOKUP($A421,'Z-scores'!$C$2:$SK$20,5,FALSE)&gt;3,HLOOKUP($A421,'Z-scores'!$C$2:$SK$20,5,FALSE)&lt;-3),"",'Total-corrected counts'!T421),"")</f>
        <v/>
      </c>
      <c r="U421">
        <f t="shared" si="24"/>
        <v>0</v>
      </c>
      <c r="V421">
        <f>SUMIFS(Tabel132[Cluster],Tabel132[ID],'Total-corrected counts Z&lt;3'!A421)</f>
        <v>96</v>
      </c>
      <c r="W421" t="str">
        <f t="shared" si="25"/>
        <v/>
      </c>
      <c r="X421" t="str">
        <f t="shared" si="26"/>
        <v/>
      </c>
      <c r="Y421" t="str">
        <f t="shared" si="27"/>
        <v/>
      </c>
    </row>
    <row r="422" spans="1:25" x14ac:dyDescent="0.25">
      <c r="A422">
        <v>430</v>
      </c>
      <c r="B422" t="s">
        <v>173</v>
      </c>
      <c r="C422">
        <v>26900</v>
      </c>
      <c r="D422">
        <v>886</v>
      </c>
      <c r="E422">
        <f>IFERROR(IF(OR(HLOOKUP($A422,'Z-scores'!$C$2:$SK$20,5,FALSE)&gt;3,HLOOKUP($A422,'Z-scores'!$C$2:$SK$20,5,FALSE)&lt;-3),"",'Total-corrected counts'!E422),"")</f>
        <v>18.815999048796257</v>
      </c>
      <c r="F422">
        <f>IFERROR(IF(OR(HLOOKUP($A422,'Z-scores'!$C$2:$SK$20,5,FALSE)&gt;3,HLOOKUP($A422,'Z-scores'!$C$2:$SK$20,5,FALSE)&lt;-3),"",'Total-corrected counts'!F422),"")</f>
        <v>7.6917519771202247</v>
      </c>
      <c r="G422">
        <f>IFERROR(IF(OR(HLOOKUP($A422,'Z-scores'!$C$2:$SK$20,5,FALSE)&gt;3,HLOOKUP($A422,'Z-scores'!$C$2:$SK$20,5,FALSE)&lt;-3),"",'Total-corrected counts'!G422),"")</f>
        <v>12.511337314679224</v>
      </c>
      <c r="H422">
        <f>IFERROR(IF(OR(HLOOKUP($A422,'Z-scores'!$C$2:$SK$20,5,FALSE)&gt;3,HLOOKUP($A422,'Z-scores'!$C$2:$SK$20,5,FALSE)&lt;-3),"",'Total-corrected counts'!H422),"")</f>
        <v>44.01794976959637</v>
      </c>
      <c r="I422">
        <f>IFERROR(IF(OR(HLOOKUP($A422,'Z-scores'!$C$2:$SK$20,5,FALSE)&gt;3,HLOOKUP($A422,'Z-scores'!$C$2:$SK$20,5,FALSE)&lt;-3),"",'Total-corrected counts'!I422),"")</f>
        <v>8.9193716935720317</v>
      </c>
      <c r="J422">
        <f>IFERROR(IF(OR(HLOOKUP($A422,'Z-scores'!$C$2:$SK$20,5,FALSE)&gt;3,HLOOKUP($A422,'Z-scores'!$C$2:$SK$20,5,FALSE)&lt;-3),"",'Total-corrected counts'!J422),"")</f>
        <v>59.368800159961111</v>
      </c>
      <c r="K422">
        <f>IFERROR(IF(OR(HLOOKUP($A422,'Z-scores'!$C$2:$SK$20,5,FALSE)&gt;3,HLOOKUP($A422,'Z-scores'!$C$2:$SK$20,5,FALSE)&lt;-3),"",'Total-corrected counts'!K422),"")</f>
        <v>8.7440731194524837</v>
      </c>
      <c r="L422">
        <f>IFERROR(IF(OR(HLOOKUP($A422,'Z-scores'!$C$2:$SK$20,5,FALSE)&gt;3,HLOOKUP($A422,'Z-scores'!$C$2:$SK$20,5,FALSE)&lt;-3),"",'Total-corrected counts'!L422),"")</f>
        <v>7.9570846544264588</v>
      </c>
      <c r="M422">
        <f>IFERROR(IF(OR(HLOOKUP($A422,'Z-scores'!$C$2:$SK$20,5,FALSE)&gt;3,HLOOKUP($A422,'Z-scores'!$C$2:$SK$20,5,FALSE)&lt;-3),"",'Total-corrected counts'!M422),"")</f>
        <v>14.526197878527228</v>
      </c>
      <c r="N422">
        <f>IFERROR(IF(OR(HLOOKUP($A422,'Z-scores'!$C$2:$SK$20,5,FALSE)&gt;3,HLOOKUP($A422,'Z-scores'!$C$2:$SK$20,5,FALSE)&lt;-3),"",'Total-corrected counts'!N422),"")</f>
        <v>16.596580022640964</v>
      </c>
      <c r="O422">
        <f>IFERROR(IF(OR(HLOOKUP($A422,'Z-scores'!$C$2:$SK$20,5,FALSE)&gt;3,HLOOKUP($A422,'Z-scores'!$C$2:$SK$20,5,FALSE)&lt;-3),"",'Total-corrected counts'!O422),"")</f>
        <v>5.2654335560642673</v>
      </c>
      <c r="P422">
        <f>IFERROR(IF(OR(HLOOKUP($A422,'Z-scores'!$C$2:$SK$20,5,FALSE)&gt;3,HLOOKUP($A422,'Z-scores'!$C$2:$SK$20,5,FALSE)&lt;-3),"",'Total-corrected counts'!P422),"")</f>
        <v>4.5385440330835971</v>
      </c>
      <c r="Q422">
        <f>IFERROR(IF(OR(HLOOKUP($A422,'Z-scores'!$C$2:$SK$20,5,FALSE)&gt;3,HLOOKUP($A422,'Z-scores'!$C$2:$SK$20,5,FALSE)&lt;-3),"",'Total-corrected counts'!Q422),"")</f>
        <v>4.3822102139283734</v>
      </c>
      <c r="R422">
        <f>IFERROR(IF(OR(HLOOKUP($A422,'Z-scores'!$C$2:$SK$20,5,FALSE)&gt;3,HLOOKUP($A422,'Z-scores'!$C$2:$SK$20,5,FALSE)&lt;-3),"",'Total-corrected counts'!R422),"")</f>
        <v>3.2251090143337611</v>
      </c>
      <c r="S422">
        <f>IFERROR(IF(OR(HLOOKUP($A422,'Z-scores'!$C$2:$SK$20,5,FALSE)&gt;3,HLOOKUP($A422,'Z-scores'!$C$2:$SK$20,5,FALSE)&lt;-3),"",'Total-corrected counts'!S422),"")</f>
        <v>6.9188283286953025</v>
      </c>
      <c r="T422">
        <f>IFERROR(IF(OR(HLOOKUP($A422,'Z-scores'!$C$2:$SK$20,5,FALSE)&gt;3,HLOOKUP($A422,'Z-scores'!$C$2:$SK$20,5,FALSE)&lt;-3),"",'Total-corrected counts'!T422),"")</f>
        <v>4.4778370954673505</v>
      </c>
      <c r="U422">
        <f t="shared" si="24"/>
        <v>1</v>
      </c>
      <c r="V422">
        <f>SUMIFS(Tabel132[Cluster],Tabel132[ID],'Total-corrected counts Z&lt;3'!A422)</f>
        <v>35</v>
      </c>
      <c r="W422">
        <f t="shared" si="25"/>
        <v>5.6667779175581183E-2</v>
      </c>
      <c r="X422">
        <f t="shared" si="26"/>
        <v>19.91491456387724</v>
      </c>
      <c r="Y422">
        <f t="shared" si="27"/>
        <v>4.801327040262108</v>
      </c>
    </row>
    <row r="423" spans="1:25" x14ac:dyDescent="0.25">
      <c r="A423">
        <v>431</v>
      </c>
      <c r="B423" t="s">
        <v>760</v>
      </c>
      <c r="C423">
        <v>38300</v>
      </c>
      <c r="D423">
        <v>423</v>
      </c>
      <c r="E423" t="str">
        <f>IFERROR(IF(OR(HLOOKUP($A423,'Z-scores'!$C$2:$SK$20,5,FALSE)&gt;3,HLOOKUP($A423,'Z-scores'!$C$2:$SK$20,5,FALSE)&lt;-3),"",'Total-corrected counts'!E423),"")</f>
        <v/>
      </c>
      <c r="F423" t="str">
        <f>IFERROR(IF(OR(HLOOKUP($A423,'Z-scores'!$C$2:$SK$20,5,FALSE)&gt;3,HLOOKUP($A423,'Z-scores'!$C$2:$SK$20,5,FALSE)&lt;-3),"",'Total-corrected counts'!F423),"")</f>
        <v/>
      </c>
      <c r="G423" t="str">
        <f>IFERROR(IF(OR(HLOOKUP($A423,'Z-scores'!$C$2:$SK$20,5,FALSE)&gt;3,HLOOKUP($A423,'Z-scores'!$C$2:$SK$20,5,FALSE)&lt;-3),"",'Total-corrected counts'!G423),"")</f>
        <v/>
      </c>
      <c r="H423" t="str">
        <f>IFERROR(IF(OR(HLOOKUP($A423,'Z-scores'!$C$2:$SK$20,5,FALSE)&gt;3,HLOOKUP($A423,'Z-scores'!$C$2:$SK$20,5,FALSE)&lt;-3),"",'Total-corrected counts'!H423),"")</f>
        <v/>
      </c>
      <c r="I423" t="str">
        <f>IFERROR(IF(OR(HLOOKUP($A423,'Z-scores'!$C$2:$SK$20,5,FALSE)&gt;3,HLOOKUP($A423,'Z-scores'!$C$2:$SK$20,5,FALSE)&lt;-3),"",'Total-corrected counts'!I423),"")</f>
        <v/>
      </c>
      <c r="J423" t="str">
        <f>IFERROR(IF(OR(HLOOKUP($A423,'Z-scores'!$C$2:$SK$20,5,FALSE)&gt;3,HLOOKUP($A423,'Z-scores'!$C$2:$SK$20,5,FALSE)&lt;-3),"",'Total-corrected counts'!J423),"")</f>
        <v/>
      </c>
      <c r="K423" t="str">
        <f>IFERROR(IF(OR(HLOOKUP($A423,'Z-scores'!$C$2:$SK$20,5,FALSE)&gt;3,HLOOKUP($A423,'Z-scores'!$C$2:$SK$20,5,FALSE)&lt;-3),"",'Total-corrected counts'!K423),"")</f>
        <v/>
      </c>
      <c r="L423" t="str">
        <f>IFERROR(IF(OR(HLOOKUP($A423,'Z-scores'!$C$2:$SK$20,5,FALSE)&gt;3,HLOOKUP($A423,'Z-scores'!$C$2:$SK$20,5,FALSE)&lt;-3),"",'Total-corrected counts'!L423),"")</f>
        <v/>
      </c>
      <c r="M423" t="str">
        <f>IFERROR(IF(OR(HLOOKUP($A423,'Z-scores'!$C$2:$SK$20,5,FALSE)&gt;3,HLOOKUP($A423,'Z-scores'!$C$2:$SK$20,5,FALSE)&lt;-3),"",'Total-corrected counts'!M423),"")</f>
        <v/>
      </c>
      <c r="N423" t="str">
        <f>IFERROR(IF(OR(HLOOKUP($A423,'Z-scores'!$C$2:$SK$20,5,FALSE)&gt;3,HLOOKUP($A423,'Z-scores'!$C$2:$SK$20,5,FALSE)&lt;-3),"",'Total-corrected counts'!N423),"")</f>
        <v/>
      </c>
      <c r="O423" t="str">
        <f>IFERROR(IF(OR(HLOOKUP($A423,'Z-scores'!$C$2:$SK$20,5,FALSE)&gt;3,HLOOKUP($A423,'Z-scores'!$C$2:$SK$20,5,FALSE)&lt;-3),"",'Total-corrected counts'!O423),"")</f>
        <v/>
      </c>
      <c r="P423" t="str">
        <f>IFERROR(IF(OR(HLOOKUP($A423,'Z-scores'!$C$2:$SK$20,5,FALSE)&gt;3,HLOOKUP($A423,'Z-scores'!$C$2:$SK$20,5,FALSE)&lt;-3),"",'Total-corrected counts'!P423),"")</f>
        <v/>
      </c>
      <c r="Q423" t="str">
        <f>IFERROR(IF(OR(HLOOKUP($A423,'Z-scores'!$C$2:$SK$20,5,FALSE)&gt;3,HLOOKUP($A423,'Z-scores'!$C$2:$SK$20,5,FALSE)&lt;-3),"",'Total-corrected counts'!Q423),"")</f>
        <v/>
      </c>
      <c r="R423" t="str">
        <f>IFERROR(IF(OR(HLOOKUP($A423,'Z-scores'!$C$2:$SK$20,5,FALSE)&gt;3,HLOOKUP($A423,'Z-scores'!$C$2:$SK$20,5,FALSE)&lt;-3),"",'Total-corrected counts'!R423),"")</f>
        <v/>
      </c>
      <c r="S423" t="str">
        <f>IFERROR(IF(OR(HLOOKUP($A423,'Z-scores'!$C$2:$SK$20,5,FALSE)&gt;3,HLOOKUP($A423,'Z-scores'!$C$2:$SK$20,5,FALSE)&lt;-3),"",'Total-corrected counts'!S423),"")</f>
        <v/>
      </c>
      <c r="T423" t="str">
        <f>IFERROR(IF(OR(HLOOKUP($A423,'Z-scores'!$C$2:$SK$20,5,FALSE)&gt;3,HLOOKUP($A423,'Z-scores'!$C$2:$SK$20,5,FALSE)&lt;-3),"",'Total-corrected counts'!T423),"")</f>
        <v/>
      </c>
      <c r="U423">
        <f t="shared" si="24"/>
        <v>0</v>
      </c>
      <c r="V423">
        <f>SUMIFS(Tabel132[Cluster],Tabel132[ID],'Total-corrected counts Z&lt;3'!A423)</f>
        <v>0</v>
      </c>
      <c r="W423" t="str">
        <f t="shared" si="25"/>
        <v/>
      </c>
      <c r="X423" t="str">
        <f t="shared" si="26"/>
        <v/>
      </c>
      <c r="Y423" t="str">
        <f t="shared" si="27"/>
        <v/>
      </c>
    </row>
    <row r="424" spans="1:25" x14ac:dyDescent="0.25">
      <c r="A424">
        <v>432</v>
      </c>
      <c r="B424" t="s">
        <v>761</v>
      </c>
      <c r="C424">
        <v>70400</v>
      </c>
      <c r="D424">
        <v>332</v>
      </c>
      <c r="E424" t="str">
        <f>IFERROR(IF(OR(HLOOKUP($A424,'Z-scores'!$C$2:$SK$20,5,FALSE)&gt;3,HLOOKUP($A424,'Z-scores'!$C$2:$SK$20,5,FALSE)&lt;-3),"",'Total-corrected counts'!E424),"")</f>
        <v/>
      </c>
      <c r="F424" t="str">
        <f>IFERROR(IF(OR(HLOOKUP($A424,'Z-scores'!$C$2:$SK$20,5,FALSE)&gt;3,HLOOKUP($A424,'Z-scores'!$C$2:$SK$20,5,FALSE)&lt;-3),"",'Total-corrected counts'!F424),"")</f>
        <v/>
      </c>
      <c r="G424" t="str">
        <f>IFERROR(IF(OR(HLOOKUP($A424,'Z-scores'!$C$2:$SK$20,5,FALSE)&gt;3,HLOOKUP($A424,'Z-scores'!$C$2:$SK$20,5,FALSE)&lt;-3),"",'Total-corrected counts'!G424),"")</f>
        <v/>
      </c>
      <c r="H424" t="str">
        <f>IFERROR(IF(OR(HLOOKUP($A424,'Z-scores'!$C$2:$SK$20,5,FALSE)&gt;3,HLOOKUP($A424,'Z-scores'!$C$2:$SK$20,5,FALSE)&lt;-3),"",'Total-corrected counts'!H424),"")</f>
        <v/>
      </c>
      <c r="I424" t="str">
        <f>IFERROR(IF(OR(HLOOKUP($A424,'Z-scores'!$C$2:$SK$20,5,FALSE)&gt;3,HLOOKUP($A424,'Z-scores'!$C$2:$SK$20,5,FALSE)&lt;-3),"",'Total-corrected counts'!I424),"")</f>
        <v/>
      </c>
      <c r="J424" t="str">
        <f>IFERROR(IF(OR(HLOOKUP($A424,'Z-scores'!$C$2:$SK$20,5,FALSE)&gt;3,HLOOKUP($A424,'Z-scores'!$C$2:$SK$20,5,FALSE)&lt;-3),"",'Total-corrected counts'!J424),"")</f>
        <v/>
      </c>
      <c r="K424" t="str">
        <f>IFERROR(IF(OR(HLOOKUP($A424,'Z-scores'!$C$2:$SK$20,5,FALSE)&gt;3,HLOOKUP($A424,'Z-scores'!$C$2:$SK$20,5,FALSE)&lt;-3),"",'Total-corrected counts'!K424),"")</f>
        <v/>
      </c>
      <c r="L424" t="str">
        <f>IFERROR(IF(OR(HLOOKUP($A424,'Z-scores'!$C$2:$SK$20,5,FALSE)&gt;3,HLOOKUP($A424,'Z-scores'!$C$2:$SK$20,5,FALSE)&lt;-3),"",'Total-corrected counts'!L424),"")</f>
        <v/>
      </c>
      <c r="M424" t="str">
        <f>IFERROR(IF(OR(HLOOKUP($A424,'Z-scores'!$C$2:$SK$20,5,FALSE)&gt;3,HLOOKUP($A424,'Z-scores'!$C$2:$SK$20,5,FALSE)&lt;-3),"",'Total-corrected counts'!M424),"")</f>
        <v/>
      </c>
      <c r="N424" t="str">
        <f>IFERROR(IF(OR(HLOOKUP($A424,'Z-scores'!$C$2:$SK$20,5,FALSE)&gt;3,HLOOKUP($A424,'Z-scores'!$C$2:$SK$20,5,FALSE)&lt;-3),"",'Total-corrected counts'!N424),"")</f>
        <v/>
      </c>
      <c r="O424" t="str">
        <f>IFERROR(IF(OR(HLOOKUP($A424,'Z-scores'!$C$2:$SK$20,5,FALSE)&gt;3,HLOOKUP($A424,'Z-scores'!$C$2:$SK$20,5,FALSE)&lt;-3),"",'Total-corrected counts'!O424),"")</f>
        <v/>
      </c>
      <c r="P424" t="str">
        <f>IFERROR(IF(OR(HLOOKUP($A424,'Z-scores'!$C$2:$SK$20,5,FALSE)&gt;3,HLOOKUP($A424,'Z-scores'!$C$2:$SK$20,5,FALSE)&lt;-3),"",'Total-corrected counts'!P424),"")</f>
        <v/>
      </c>
      <c r="Q424" t="str">
        <f>IFERROR(IF(OR(HLOOKUP($A424,'Z-scores'!$C$2:$SK$20,5,FALSE)&gt;3,HLOOKUP($A424,'Z-scores'!$C$2:$SK$20,5,FALSE)&lt;-3),"",'Total-corrected counts'!Q424),"")</f>
        <v/>
      </c>
      <c r="R424" t="str">
        <f>IFERROR(IF(OR(HLOOKUP($A424,'Z-scores'!$C$2:$SK$20,5,FALSE)&gt;3,HLOOKUP($A424,'Z-scores'!$C$2:$SK$20,5,FALSE)&lt;-3),"",'Total-corrected counts'!R424),"")</f>
        <v/>
      </c>
      <c r="S424" t="str">
        <f>IFERROR(IF(OR(HLOOKUP($A424,'Z-scores'!$C$2:$SK$20,5,FALSE)&gt;3,HLOOKUP($A424,'Z-scores'!$C$2:$SK$20,5,FALSE)&lt;-3),"",'Total-corrected counts'!S424),"")</f>
        <v/>
      </c>
      <c r="T424" t="str">
        <f>IFERROR(IF(OR(HLOOKUP($A424,'Z-scores'!$C$2:$SK$20,5,FALSE)&gt;3,HLOOKUP($A424,'Z-scores'!$C$2:$SK$20,5,FALSE)&lt;-3),"",'Total-corrected counts'!T424),"")</f>
        <v/>
      </c>
      <c r="U424">
        <f t="shared" si="24"/>
        <v>0</v>
      </c>
      <c r="V424">
        <f>SUMIFS(Tabel132[Cluster],Tabel132[ID],'Total-corrected counts Z&lt;3'!A424)</f>
        <v>83</v>
      </c>
      <c r="W424" t="str">
        <f t="shared" si="25"/>
        <v/>
      </c>
      <c r="X424" t="str">
        <f t="shared" si="26"/>
        <v/>
      </c>
      <c r="Y424" t="str">
        <f t="shared" si="27"/>
        <v/>
      </c>
    </row>
    <row r="425" spans="1:25" x14ac:dyDescent="0.25">
      <c r="A425">
        <v>433</v>
      </c>
      <c r="B425" t="s">
        <v>174</v>
      </c>
      <c r="C425">
        <v>15200</v>
      </c>
      <c r="D425">
        <v>394</v>
      </c>
      <c r="E425">
        <f>IFERROR(IF(OR(HLOOKUP($A425,'Z-scores'!$C$2:$SK$20,5,FALSE)&gt;3,HLOOKUP($A425,'Z-scores'!$C$2:$SK$20,5,FALSE)&lt;-3),"",'Total-corrected counts'!E425),"")</f>
        <v>2.0064453961986528</v>
      </c>
      <c r="F425">
        <f>IFERROR(IF(OR(HLOOKUP($A425,'Z-scores'!$C$2:$SK$20,5,FALSE)&gt;3,HLOOKUP($A425,'Z-scores'!$C$2:$SK$20,5,FALSE)&lt;-3),"",'Total-corrected counts'!F425),"")</f>
        <v>6.5443635606437276</v>
      </c>
      <c r="G425">
        <f>IFERROR(IF(OR(HLOOKUP($A425,'Z-scores'!$C$2:$SK$20,5,FALSE)&gt;3,HLOOKUP($A425,'Z-scores'!$C$2:$SK$20,5,FALSE)&lt;-3),"",'Total-corrected counts'!G425),"")</f>
        <v>2.5290455927413413</v>
      </c>
      <c r="H425">
        <f>IFERROR(IF(OR(HLOOKUP($A425,'Z-scores'!$C$2:$SK$20,5,FALSE)&gt;3,HLOOKUP($A425,'Z-scores'!$C$2:$SK$20,5,FALSE)&lt;-3),"",'Total-corrected counts'!H425),"")</f>
        <v>0.63933991169871407</v>
      </c>
      <c r="I425">
        <f>IFERROR(IF(OR(HLOOKUP($A425,'Z-scores'!$C$2:$SK$20,5,FALSE)&gt;3,HLOOKUP($A425,'Z-scores'!$C$2:$SK$20,5,FALSE)&lt;-3),"",'Total-corrected counts'!I425),"")</f>
        <v>2.7067620092164968</v>
      </c>
      <c r="J425">
        <f>IFERROR(IF(OR(HLOOKUP($A425,'Z-scores'!$C$2:$SK$20,5,FALSE)&gt;3,HLOOKUP($A425,'Z-scores'!$C$2:$SK$20,5,FALSE)&lt;-3),"",'Total-corrected counts'!J425),"")</f>
        <v>1.6343332100100214</v>
      </c>
      <c r="K425">
        <f>IFERROR(IF(OR(HLOOKUP($A425,'Z-scores'!$C$2:$SK$20,5,FALSE)&gt;3,HLOOKUP($A425,'Z-scores'!$C$2:$SK$20,5,FALSE)&lt;-3),"",'Total-corrected counts'!K425),"")</f>
        <v>5.7120906897026957</v>
      </c>
      <c r="L425">
        <f>IFERROR(IF(OR(HLOOKUP($A425,'Z-scores'!$C$2:$SK$20,5,FALSE)&gt;3,HLOOKUP($A425,'Z-scores'!$C$2:$SK$20,5,FALSE)&lt;-3),"",'Total-corrected counts'!L425),"")</f>
        <v>3.228961888752766</v>
      </c>
      <c r="M425">
        <f>IFERROR(IF(OR(HLOOKUP($A425,'Z-scores'!$C$2:$SK$20,5,FALSE)&gt;3,HLOOKUP($A425,'Z-scores'!$C$2:$SK$20,5,FALSE)&lt;-3),"",'Total-corrected counts'!M425),"")</f>
        <v>4.5436992190463688</v>
      </c>
      <c r="N425">
        <f>IFERROR(IF(OR(HLOOKUP($A425,'Z-scores'!$C$2:$SK$20,5,FALSE)&gt;3,HLOOKUP($A425,'Z-scores'!$C$2:$SK$20,5,FALSE)&lt;-3),"",'Total-corrected counts'!N425),"")</f>
        <v>7.0557024186947892</v>
      </c>
      <c r="O425">
        <f>IFERROR(IF(OR(HLOOKUP($A425,'Z-scores'!$C$2:$SK$20,5,FALSE)&gt;3,HLOOKUP($A425,'Z-scores'!$C$2:$SK$20,5,FALSE)&lt;-3),"",'Total-corrected counts'!O425),"")</f>
        <v>3.5942883972126363</v>
      </c>
      <c r="P425">
        <f>IFERROR(IF(OR(HLOOKUP($A425,'Z-scores'!$C$2:$SK$20,5,FALSE)&gt;3,HLOOKUP($A425,'Z-scores'!$C$2:$SK$20,5,FALSE)&lt;-3),"",'Total-corrected counts'!P425),"")</f>
        <v>2.5031662814046598</v>
      </c>
      <c r="Q425">
        <f>IFERROR(IF(OR(HLOOKUP($A425,'Z-scores'!$C$2:$SK$20,5,FALSE)&gt;3,HLOOKUP($A425,'Z-scores'!$C$2:$SK$20,5,FALSE)&lt;-3),"",'Total-corrected counts'!Q425),"")</f>
        <v>2.9810953836247434</v>
      </c>
      <c r="R425">
        <f>IFERROR(IF(OR(HLOOKUP($A425,'Z-scores'!$C$2:$SK$20,5,FALSE)&gt;3,HLOOKUP($A425,'Z-scores'!$C$2:$SK$20,5,FALSE)&lt;-3),"",'Total-corrected counts'!R425),"")</f>
        <v>6.0496471638298885</v>
      </c>
      <c r="S425">
        <f>IFERROR(IF(OR(HLOOKUP($A425,'Z-scores'!$C$2:$SK$20,5,FALSE)&gt;3,HLOOKUP($A425,'Z-scores'!$C$2:$SK$20,5,FALSE)&lt;-3),"",'Total-corrected counts'!S425),"")</f>
        <v>4.2181072871342069</v>
      </c>
      <c r="T425">
        <f>IFERROR(IF(OR(HLOOKUP($A425,'Z-scores'!$C$2:$SK$20,5,FALSE)&gt;3,HLOOKUP($A425,'Z-scores'!$C$2:$SK$20,5,FALSE)&lt;-3),"",'Total-corrected counts'!T425),"")</f>
        <v>3.1672506285012969</v>
      </c>
      <c r="U425">
        <f t="shared" si="24"/>
        <v>1</v>
      </c>
      <c r="V425">
        <f>SUMIFS(Tabel132[Cluster],Tabel132[ID],'Total-corrected counts Z&lt;3'!A425)</f>
        <v>18</v>
      </c>
      <c r="W425">
        <f t="shared" si="25"/>
        <v>0.92694641957552726</v>
      </c>
      <c r="X425">
        <f t="shared" si="26"/>
        <v>3.6600743896705579</v>
      </c>
      <c r="Y425">
        <f t="shared" si="27"/>
        <v>3.7522591902845721</v>
      </c>
    </row>
    <row r="426" spans="1:25" x14ac:dyDescent="0.25">
      <c r="A426">
        <v>434</v>
      </c>
      <c r="B426" t="s">
        <v>175</v>
      </c>
      <c r="C426">
        <v>26100</v>
      </c>
      <c r="D426">
        <v>879</v>
      </c>
      <c r="E426">
        <f>IFERROR(IF(OR(HLOOKUP($A426,'Z-scores'!$C$2:$SK$20,5,FALSE)&gt;3,HLOOKUP($A426,'Z-scores'!$C$2:$SK$20,5,FALSE)&lt;-3),"",'Total-corrected counts'!E426),"")</f>
        <v>25.078090359401433</v>
      </c>
      <c r="F426">
        <f>IFERROR(IF(OR(HLOOKUP($A426,'Z-scores'!$C$2:$SK$20,5,FALSE)&gt;3,HLOOKUP($A426,'Z-scores'!$C$2:$SK$20,5,FALSE)&lt;-3),"",'Total-corrected counts'!F426),"")</f>
        <v>31.744412855849767</v>
      </c>
      <c r="G426">
        <f>IFERROR(IF(OR(HLOOKUP($A426,'Z-scores'!$C$2:$SK$20,5,FALSE)&gt;3,HLOOKUP($A426,'Z-scores'!$C$2:$SK$20,5,FALSE)&lt;-3),"",'Total-corrected counts'!G426),"")</f>
        <v>18.422361523596244</v>
      </c>
      <c r="H426">
        <f>IFERROR(IF(OR(HLOOKUP($A426,'Z-scores'!$C$2:$SK$20,5,FALSE)&gt;3,HLOOKUP($A426,'Z-scores'!$C$2:$SK$20,5,FALSE)&lt;-3),"",'Total-corrected counts'!H426),"")</f>
        <v>37.859779488045554</v>
      </c>
      <c r="I426">
        <f>IFERROR(IF(OR(HLOOKUP($A426,'Z-scores'!$C$2:$SK$20,5,FALSE)&gt;3,HLOOKUP($A426,'Z-scores'!$C$2:$SK$20,5,FALSE)&lt;-3),"",'Total-corrected counts'!I426),"")</f>
        <v>18.772885785335202</v>
      </c>
      <c r="J426">
        <f>IFERROR(IF(OR(HLOOKUP($A426,'Z-scores'!$C$2:$SK$20,5,FALSE)&gt;3,HLOOKUP($A426,'Z-scores'!$C$2:$SK$20,5,FALSE)&lt;-3),"",'Total-corrected counts'!J426),"")</f>
        <v>49.68851883913252</v>
      </c>
      <c r="K426">
        <f>IFERROR(IF(OR(HLOOKUP($A426,'Z-scores'!$C$2:$SK$20,5,FALSE)&gt;3,HLOOKUP($A426,'Z-scores'!$C$2:$SK$20,5,FALSE)&lt;-3),"",'Total-corrected counts'!K426),"")</f>
        <v>17.042438957162251</v>
      </c>
      <c r="L426">
        <f>IFERROR(IF(OR(HLOOKUP($A426,'Z-scores'!$C$2:$SK$20,5,FALSE)&gt;3,HLOOKUP($A426,'Z-scores'!$C$2:$SK$20,5,FALSE)&lt;-3),"",'Total-corrected counts'!L426),"")</f>
        <v>33.436036028702489</v>
      </c>
      <c r="M426">
        <f>IFERROR(IF(OR(HLOOKUP($A426,'Z-scores'!$C$2:$SK$20,5,FALSE)&gt;3,HLOOKUP($A426,'Z-scores'!$C$2:$SK$20,5,FALSE)&lt;-3),"",'Total-corrected counts'!M426),"")</f>
        <v>42.487423841889495</v>
      </c>
      <c r="N426">
        <f>IFERROR(IF(OR(HLOOKUP($A426,'Z-scores'!$C$2:$SK$20,5,FALSE)&gt;3,HLOOKUP($A426,'Z-scores'!$C$2:$SK$20,5,FALSE)&lt;-3),"",'Total-corrected counts'!N426),"")</f>
        <v>53.474384664352399</v>
      </c>
      <c r="O426">
        <f>IFERROR(IF(OR(HLOOKUP($A426,'Z-scores'!$C$2:$SK$20,5,FALSE)&gt;3,HLOOKUP($A426,'Z-scores'!$C$2:$SK$20,5,FALSE)&lt;-3),"",'Total-corrected counts'!O426),"")</f>
        <v>21.282785171195115</v>
      </c>
      <c r="P426">
        <f>IFERROR(IF(OR(HLOOKUP($A426,'Z-scores'!$C$2:$SK$20,5,FALSE)&gt;3,HLOOKUP($A426,'Z-scores'!$C$2:$SK$20,5,FALSE)&lt;-3),"",'Total-corrected counts'!P426),"")</f>
        <v>19.672000617082741</v>
      </c>
      <c r="Q426">
        <f>IFERROR(IF(OR(HLOOKUP($A426,'Z-scores'!$C$2:$SK$20,5,FALSE)&gt;3,HLOOKUP($A426,'Z-scores'!$C$2:$SK$20,5,FALSE)&lt;-3),"",'Total-corrected counts'!Q426),"")</f>
        <v>17.817013409463883</v>
      </c>
      <c r="R426">
        <f>IFERROR(IF(OR(HLOOKUP($A426,'Z-scores'!$C$2:$SK$20,5,FALSE)&gt;3,HLOOKUP($A426,'Z-scores'!$C$2:$SK$20,5,FALSE)&lt;-3),"",'Total-corrected counts'!R426),"")</f>
        <v>13.033959678947586</v>
      </c>
      <c r="S426">
        <f>IFERROR(IF(OR(HLOOKUP($A426,'Z-scores'!$C$2:$SK$20,5,FALSE)&gt;3,HLOOKUP($A426,'Z-scores'!$C$2:$SK$20,5,FALSE)&lt;-3),"",'Total-corrected counts'!S426),"")</f>
        <v>28.620848773776398</v>
      </c>
      <c r="T426">
        <f>IFERROR(IF(OR(HLOOKUP($A426,'Z-scores'!$C$2:$SK$20,5,FALSE)&gt;3,HLOOKUP($A426,'Z-scores'!$C$2:$SK$20,5,FALSE)&lt;-3),"",'Total-corrected counts'!T426),"")</f>
        <v>13.221906179756489</v>
      </c>
      <c r="U426">
        <f t="shared" si="24"/>
        <v>1</v>
      </c>
      <c r="V426">
        <f>SUMIFS(Tabel132[Cluster],Tabel132[ID],'Total-corrected counts Z&lt;3'!A426)</f>
        <v>34</v>
      </c>
      <c r="W426">
        <f t="shared" si="25"/>
        <v>2.9376470553023799E-2</v>
      </c>
      <c r="X426">
        <f t="shared" si="26"/>
        <v>32.800633234346734</v>
      </c>
      <c r="Y426">
        <f t="shared" si="27"/>
        <v>18.941418971703701</v>
      </c>
    </row>
    <row r="427" spans="1:25" x14ac:dyDescent="0.25">
      <c r="A427">
        <v>435</v>
      </c>
      <c r="B427" t="s">
        <v>762</v>
      </c>
      <c r="C427">
        <v>51500</v>
      </c>
      <c r="D427">
        <v>403</v>
      </c>
      <c r="E427" t="str">
        <f>IFERROR(IF(OR(HLOOKUP($A427,'Z-scores'!$C$2:$SK$20,5,FALSE)&gt;3,HLOOKUP($A427,'Z-scores'!$C$2:$SK$20,5,FALSE)&lt;-3),"",'Total-corrected counts'!E427),"")</f>
        <v/>
      </c>
      <c r="F427" t="str">
        <f>IFERROR(IF(OR(HLOOKUP($A427,'Z-scores'!$C$2:$SK$20,5,FALSE)&gt;3,HLOOKUP($A427,'Z-scores'!$C$2:$SK$20,5,FALSE)&lt;-3),"",'Total-corrected counts'!F427),"")</f>
        <v/>
      </c>
      <c r="G427" t="str">
        <f>IFERROR(IF(OR(HLOOKUP($A427,'Z-scores'!$C$2:$SK$20,5,FALSE)&gt;3,HLOOKUP($A427,'Z-scores'!$C$2:$SK$20,5,FALSE)&lt;-3),"",'Total-corrected counts'!G427),"")</f>
        <v/>
      </c>
      <c r="H427" t="str">
        <f>IFERROR(IF(OR(HLOOKUP($A427,'Z-scores'!$C$2:$SK$20,5,FALSE)&gt;3,HLOOKUP($A427,'Z-scores'!$C$2:$SK$20,5,FALSE)&lt;-3),"",'Total-corrected counts'!H427),"")</f>
        <v/>
      </c>
      <c r="I427" t="str">
        <f>IFERROR(IF(OR(HLOOKUP($A427,'Z-scores'!$C$2:$SK$20,5,FALSE)&gt;3,HLOOKUP($A427,'Z-scores'!$C$2:$SK$20,5,FALSE)&lt;-3),"",'Total-corrected counts'!I427),"")</f>
        <v/>
      </c>
      <c r="J427" t="str">
        <f>IFERROR(IF(OR(HLOOKUP($A427,'Z-scores'!$C$2:$SK$20,5,FALSE)&gt;3,HLOOKUP($A427,'Z-scores'!$C$2:$SK$20,5,FALSE)&lt;-3),"",'Total-corrected counts'!J427),"")</f>
        <v/>
      </c>
      <c r="K427" t="str">
        <f>IFERROR(IF(OR(HLOOKUP($A427,'Z-scores'!$C$2:$SK$20,5,FALSE)&gt;3,HLOOKUP($A427,'Z-scores'!$C$2:$SK$20,5,FALSE)&lt;-3),"",'Total-corrected counts'!K427),"")</f>
        <v/>
      </c>
      <c r="L427" t="str">
        <f>IFERROR(IF(OR(HLOOKUP($A427,'Z-scores'!$C$2:$SK$20,5,FALSE)&gt;3,HLOOKUP($A427,'Z-scores'!$C$2:$SK$20,5,FALSE)&lt;-3),"",'Total-corrected counts'!L427),"")</f>
        <v/>
      </c>
      <c r="M427" t="str">
        <f>IFERROR(IF(OR(HLOOKUP($A427,'Z-scores'!$C$2:$SK$20,5,FALSE)&gt;3,HLOOKUP($A427,'Z-scores'!$C$2:$SK$20,5,FALSE)&lt;-3),"",'Total-corrected counts'!M427),"")</f>
        <v/>
      </c>
      <c r="N427" t="str">
        <f>IFERROR(IF(OR(HLOOKUP($A427,'Z-scores'!$C$2:$SK$20,5,FALSE)&gt;3,HLOOKUP($A427,'Z-scores'!$C$2:$SK$20,5,FALSE)&lt;-3),"",'Total-corrected counts'!N427),"")</f>
        <v/>
      </c>
      <c r="O427" t="str">
        <f>IFERROR(IF(OR(HLOOKUP($A427,'Z-scores'!$C$2:$SK$20,5,FALSE)&gt;3,HLOOKUP($A427,'Z-scores'!$C$2:$SK$20,5,FALSE)&lt;-3),"",'Total-corrected counts'!O427),"")</f>
        <v/>
      </c>
      <c r="P427" t="str">
        <f>IFERROR(IF(OR(HLOOKUP($A427,'Z-scores'!$C$2:$SK$20,5,FALSE)&gt;3,HLOOKUP($A427,'Z-scores'!$C$2:$SK$20,5,FALSE)&lt;-3),"",'Total-corrected counts'!P427),"")</f>
        <v/>
      </c>
      <c r="Q427" t="str">
        <f>IFERROR(IF(OR(HLOOKUP($A427,'Z-scores'!$C$2:$SK$20,5,FALSE)&gt;3,HLOOKUP($A427,'Z-scores'!$C$2:$SK$20,5,FALSE)&lt;-3),"",'Total-corrected counts'!Q427),"")</f>
        <v/>
      </c>
      <c r="R427" t="str">
        <f>IFERROR(IF(OR(HLOOKUP($A427,'Z-scores'!$C$2:$SK$20,5,FALSE)&gt;3,HLOOKUP($A427,'Z-scores'!$C$2:$SK$20,5,FALSE)&lt;-3),"",'Total-corrected counts'!R427),"")</f>
        <v/>
      </c>
      <c r="S427" t="str">
        <f>IFERROR(IF(OR(HLOOKUP($A427,'Z-scores'!$C$2:$SK$20,5,FALSE)&gt;3,HLOOKUP($A427,'Z-scores'!$C$2:$SK$20,5,FALSE)&lt;-3),"",'Total-corrected counts'!S427),"")</f>
        <v/>
      </c>
      <c r="T427" t="str">
        <f>IFERROR(IF(OR(HLOOKUP($A427,'Z-scores'!$C$2:$SK$20,5,FALSE)&gt;3,HLOOKUP($A427,'Z-scores'!$C$2:$SK$20,5,FALSE)&lt;-3),"",'Total-corrected counts'!T427),"")</f>
        <v/>
      </c>
      <c r="U427">
        <f t="shared" si="24"/>
        <v>0</v>
      </c>
      <c r="V427">
        <f>SUMIFS(Tabel132[Cluster],Tabel132[ID],'Total-corrected counts Z&lt;3'!A427)</f>
        <v>66</v>
      </c>
      <c r="W427" t="str">
        <f t="shared" si="25"/>
        <v/>
      </c>
      <c r="X427" t="str">
        <f t="shared" si="26"/>
        <v/>
      </c>
      <c r="Y427" t="str">
        <f t="shared" si="27"/>
        <v/>
      </c>
    </row>
    <row r="428" spans="1:25" x14ac:dyDescent="0.25">
      <c r="A428">
        <v>436</v>
      </c>
      <c r="B428" t="s">
        <v>176</v>
      </c>
      <c r="C428">
        <v>111900</v>
      </c>
      <c r="D428">
        <v>737</v>
      </c>
      <c r="E428">
        <f>IFERROR(IF(OR(HLOOKUP($A428,'Z-scores'!$C$2:$SK$20,5,FALSE)&gt;3,HLOOKUP($A428,'Z-scores'!$C$2:$SK$20,5,FALSE)&lt;-3),"",'Total-corrected counts'!E428),"")</f>
        <v>4.2110582389354443</v>
      </c>
      <c r="F428">
        <f>IFERROR(IF(OR(HLOOKUP($A428,'Z-scores'!$C$2:$SK$20,5,FALSE)&gt;3,HLOOKUP($A428,'Z-scores'!$C$2:$SK$20,5,FALSE)&lt;-3),"",'Total-corrected counts'!F428),"")</f>
        <v>3.295790595475701</v>
      </c>
      <c r="G428">
        <f>IFERROR(IF(OR(HLOOKUP($A428,'Z-scores'!$C$2:$SK$20,5,FALSE)&gt;3,HLOOKUP($A428,'Z-scores'!$C$2:$SK$20,5,FALSE)&lt;-3),"",'Total-corrected counts'!G428),"")</f>
        <v>5.2118174862179414</v>
      </c>
      <c r="H428">
        <f>IFERROR(IF(OR(HLOOKUP($A428,'Z-scores'!$C$2:$SK$20,5,FALSE)&gt;3,HLOOKUP($A428,'Z-scores'!$C$2:$SK$20,5,FALSE)&lt;-3),"",'Total-corrected counts'!H428),"")</f>
        <v>4.4210958044826167</v>
      </c>
      <c r="I428">
        <f>IFERROR(IF(OR(HLOOKUP($A428,'Z-scores'!$C$2:$SK$20,5,FALSE)&gt;3,HLOOKUP($A428,'Z-scores'!$C$2:$SK$20,5,FALSE)&lt;-3),"",'Total-corrected counts'!I428),"")</f>
        <v>2.7011346453719716</v>
      </c>
      <c r="J428">
        <f>IFERROR(IF(OR(HLOOKUP($A428,'Z-scores'!$C$2:$SK$20,5,FALSE)&gt;3,HLOOKUP($A428,'Z-scores'!$C$2:$SK$20,5,FALSE)&lt;-3),"",'Total-corrected counts'!J428),"")</f>
        <v>0</v>
      </c>
      <c r="K428">
        <f>IFERROR(IF(OR(HLOOKUP($A428,'Z-scores'!$C$2:$SK$20,5,FALSE)&gt;3,HLOOKUP($A428,'Z-scores'!$C$2:$SK$20,5,FALSE)&lt;-3),"",'Total-corrected counts'!K428),"")</f>
        <v>1.1787784688195502</v>
      </c>
      <c r="L428">
        <f>IFERROR(IF(OR(HLOOKUP($A428,'Z-scores'!$C$2:$SK$20,5,FALSE)&gt;3,HLOOKUP($A428,'Z-scores'!$C$2:$SK$20,5,FALSE)&lt;-3),"",'Total-corrected counts'!L428),"")</f>
        <v>1.824770479148097</v>
      </c>
      <c r="M428">
        <f>IFERROR(IF(OR(HLOOKUP($A428,'Z-scores'!$C$2:$SK$20,5,FALSE)&gt;3,HLOOKUP($A428,'Z-scores'!$C$2:$SK$20,5,FALSE)&lt;-3),"",'Total-corrected counts'!M428),"")</f>
        <v>1.7390518586969217</v>
      </c>
      <c r="N428">
        <f>IFERROR(IF(OR(HLOOKUP($A428,'Z-scores'!$C$2:$SK$20,5,FALSE)&gt;3,HLOOKUP($A428,'Z-scores'!$C$2:$SK$20,5,FALSE)&lt;-3),"",'Total-corrected counts'!N428),"")</f>
        <v>2.9947536932682324</v>
      </c>
      <c r="O428">
        <f>IFERROR(IF(OR(HLOOKUP($A428,'Z-scores'!$C$2:$SK$20,5,FALSE)&gt;3,HLOOKUP($A428,'Z-scores'!$C$2:$SK$20,5,FALSE)&lt;-3),"",'Total-corrected counts'!O428),"")</f>
        <v>6.1894265142653015</v>
      </c>
      <c r="P428">
        <f>IFERROR(IF(OR(HLOOKUP($A428,'Z-scores'!$C$2:$SK$20,5,FALSE)&gt;3,HLOOKUP($A428,'Z-scores'!$C$2:$SK$20,5,FALSE)&lt;-3),"",'Total-corrected counts'!P428),"")</f>
        <v>3.478555130619994</v>
      </c>
      <c r="Q428">
        <f>IFERROR(IF(OR(HLOOKUP($A428,'Z-scores'!$C$2:$SK$20,5,FALSE)&gt;3,HLOOKUP($A428,'Z-scores'!$C$2:$SK$20,5,FALSE)&lt;-3),"",'Total-corrected counts'!Q428),"")</f>
        <v>3.4183227065563724</v>
      </c>
      <c r="R428">
        <f>IFERROR(IF(OR(HLOOKUP($A428,'Z-scores'!$C$2:$SK$20,5,FALSE)&gt;3,HLOOKUP($A428,'Z-scores'!$C$2:$SK$20,5,FALSE)&lt;-3),"",'Total-corrected counts'!R428),"")</f>
        <v>3.6462219748040923</v>
      </c>
      <c r="S428">
        <f>IFERROR(IF(OR(HLOOKUP($A428,'Z-scores'!$C$2:$SK$20,5,FALSE)&gt;3,HLOOKUP($A428,'Z-scores'!$C$2:$SK$20,5,FALSE)&lt;-3),"",'Total-corrected counts'!S428),"")</f>
        <v>4.4106115123188552</v>
      </c>
      <c r="T428">
        <f>IFERROR(IF(OR(HLOOKUP($A428,'Z-scores'!$C$2:$SK$20,5,FALSE)&gt;3,HLOOKUP($A428,'Z-scores'!$C$2:$SK$20,5,FALSE)&lt;-3),"",'Total-corrected counts'!T428),"")</f>
        <v>1.8839680462637021</v>
      </c>
      <c r="U428">
        <f t="shared" si="24"/>
        <v>1</v>
      </c>
      <c r="V428">
        <f>SUMIFS(Tabel132[Cluster],Tabel132[ID],'Total-corrected counts Z&lt;3'!A428)</f>
        <v>0</v>
      </c>
      <c r="W428">
        <f t="shared" si="25"/>
        <v>0.19637358441373953</v>
      </c>
      <c r="X428">
        <f t="shared" si="26"/>
        <v>2.7578251270416478</v>
      </c>
      <c r="Y428">
        <f t="shared" si="27"/>
        <v>3.8378509808047201</v>
      </c>
    </row>
    <row r="429" spans="1:25" x14ac:dyDescent="0.25">
      <c r="A429">
        <v>437</v>
      </c>
      <c r="B429" t="s">
        <v>763</v>
      </c>
      <c r="C429">
        <v>91400</v>
      </c>
      <c r="D429">
        <v>386</v>
      </c>
      <c r="E429" t="str">
        <f>IFERROR(IF(OR(HLOOKUP($A429,'Z-scores'!$C$2:$SK$20,5,FALSE)&gt;3,HLOOKUP($A429,'Z-scores'!$C$2:$SK$20,5,FALSE)&lt;-3),"",'Total-corrected counts'!E429),"")</f>
        <v/>
      </c>
      <c r="F429" t="str">
        <f>IFERROR(IF(OR(HLOOKUP($A429,'Z-scores'!$C$2:$SK$20,5,FALSE)&gt;3,HLOOKUP($A429,'Z-scores'!$C$2:$SK$20,5,FALSE)&lt;-3),"",'Total-corrected counts'!F429),"")</f>
        <v/>
      </c>
      <c r="G429" t="str">
        <f>IFERROR(IF(OR(HLOOKUP($A429,'Z-scores'!$C$2:$SK$20,5,FALSE)&gt;3,HLOOKUP($A429,'Z-scores'!$C$2:$SK$20,5,FALSE)&lt;-3),"",'Total-corrected counts'!G429),"")</f>
        <v/>
      </c>
      <c r="H429" t="str">
        <f>IFERROR(IF(OR(HLOOKUP($A429,'Z-scores'!$C$2:$SK$20,5,FALSE)&gt;3,HLOOKUP($A429,'Z-scores'!$C$2:$SK$20,5,FALSE)&lt;-3),"",'Total-corrected counts'!H429),"")</f>
        <v/>
      </c>
      <c r="I429" t="str">
        <f>IFERROR(IF(OR(HLOOKUP($A429,'Z-scores'!$C$2:$SK$20,5,FALSE)&gt;3,HLOOKUP($A429,'Z-scores'!$C$2:$SK$20,5,FALSE)&lt;-3),"",'Total-corrected counts'!I429),"")</f>
        <v/>
      </c>
      <c r="J429" t="str">
        <f>IFERROR(IF(OR(HLOOKUP($A429,'Z-scores'!$C$2:$SK$20,5,FALSE)&gt;3,HLOOKUP($A429,'Z-scores'!$C$2:$SK$20,5,FALSE)&lt;-3),"",'Total-corrected counts'!J429),"")</f>
        <v/>
      </c>
      <c r="K429" t="str">
        <f>IFERROR(IF(OR(HLOOKUP($A429,'Z-scores'!$C$2:$SK$20,5,FALSE)&gt;3,HLOOKUP($A429,'Z-scores'!$C$2:$SK$20,5,FALSE)&lt;-3),"",'Total-corrected counts'!K429),"")</f>
        <v/>
      </c>
      <c r="L429" t="str">
        <f>IFERROR(IF(OR(HLOOKUP($A429,'Z-scores'!$C$2:$SK$20,5,FALSE)&gt;3,HLOOKUP($A429,'Z-scores'!$C$2:$SK$20,5,FALSE)&lt;-3),"",'Total-corrected counts'!L429),"")</f>
        <v/>
      </c>
      <c r="M429" t="str">
        <f>IFERROR(IF(OR(HLOOKUP($A429,'Z-scores'!$C$2:$SK$20,5,FALSE)&gt;3,HLOOKUP($A429,'Z-scores'!$C$2:$SK$20,5,FALSE)&lt;-3),"",'Total-corrected counts'!M429),"")</f>
        <v/>
      </c>
      <c r="N429" t="str">
        <f>IFERROR(IF(OR(HLOOKUP($A429,'Z-scores'!$C$2:$SK$20,5,FALSE)&gt;3,HLOOKUP($A429,'Z-scores'!$C$2:$SK$20,5,FALSE)&lt;-3),"",'Total-corrected counts'!N429),"")</f>
        <v/>
      </c>
      <c r="O429" t="str">
        <f>IFERROR(IF(OR(HLOOKUP($A429,'Z-scores'!$C$2:$SK$20,5,FALSE)&gt;3,HLOOKUP($A429,'Z-scores'!$C$2:$SK$20,5,FALSE)&lt;-3),"",'Total-corrected counts'!O429),"")</f>
        <v/>
      </c>
      <c r="P429" t="str">
        <f>IFERROR(IF(OR(HLOOKUP($A429,'Z-scores'!$C$2:$SK$20,5,FALSE)&gt;3,HLOOKUP($A429,'Z-scores'!$C$2:$SK$20,5,FALSE)&lt;-3),"",'Total-corrected counts'!P429),"")</f>
        <v/>
      </c>
      <c r="Q429" t="str">
        <f>IFERROR(IF(OR(HLOOKUP($A429,'Z-scores'!$C$2:$SK$20,5,FALSE)&gt;3,HLOOKUP($A429,'Z-scores'!$C$2:$SK$20,5,FALSE)&lt;-3),"",'Total-corrected counts'!Q429),"")</f>
        <v/>
      </c>
      <c r="R429" t="str">
        <f>IFERROR(IF(OR(HLOOKUP($A429,'Z-scores'!$C$2:$SK$20,5,FALSE)&gt;3,HLOOKUP($A429,'Z-scores'!$C$2:$SK$20,5,FALSE)&lt;-3),"",'Total-corrected counts'!R429),"")</f>
        <v/>
      </c>
      <c r="S429" t="str">
        <f>IFERROR(IF(OR(HLOOKUP($A429,'Z-scores'!$C$2:$SK$20,5,FALSE)&gt;3,HLOOKUP($A429,'Z-scores'!$C$2:$SK$20,5,FALSE)&lt;-3),"",'Total-corrected counts'!S429),"")</f>
        <v/>
      </c>
      <c r="T429" t="str">
        <f>IFERROR(IF(OR(HLOOKUP($A429,'Z-scores'!$C$2:$SK$20,5,FALSE)&gt;3,HLOOKUP($A429,'Z-scores'!$C$2:$SK$20,5,FALSE)&lt;-3),"",'Total-corrected counts'!T429),"")</f>
        <v/>
      </c>
      <c r="U429">
        <f t="shared" si="24"/>
        <v>0</v>
      </c>
      <c r="V429">
        <f>SUMIFS(Tabel132[Cluster],Tabel132[ID],'Total-corrected counts Z&lt;3'!A429)</f>
        <v>96</v>
      </c>
      <c r="W429" t="str">
        <f t="shared" si="25"/>
        <v/>
      </c>
      <c r="X429" t="str">
        <f t="shared" si="26"/>
        <v/>
      </c>
      <c r="Y429" t="str">
        <f t="shared" si="27"/>
        <v/>
      </c>
    </row>
    <row r="430" spans="1:25" x14ac:dyDescent="0.25">
      <c r="A430">
        <v>438</v>
      </c>
      <c r="B430" t="s">
        <v>764</v>
      </c>
      <c r="C430">
        <v>38400</v>
      </c>
      <c r="D430">
        <v>423</v>
      </c>
      <c r="E430" t="str">
        <f>IFERROR(IF(OR(HLOOKUP($A430,'Z-scores'!$C$2:$SK$20,5,FALSE)&gt;3,HLOOKUP($A430,'Z-scores'!$C$2:$SK$20,5,FALSE)&lt;-3),"",'Total-corrected counts'!E430),"")</f>
        <v/>
      </c>
      <c r="F430" t="str">
        <f>IFERROR(IF(OR(HLOOKUP($A430,'Z-scores'!$C$2:$SK$20,5,FALSE)&gt;3,HLOOKUP($A430,'Z-scores'!$C$2:$SK$20,5,FALSE)&lt;-3),"",'Total-corrected counts'!F430),"")</f>
        <v/>
      </c>
      <c r="G430" t="str">
        <f>IFERROR(IF(OR(HLOOKUP($A430,'Z-scores'!$C$2:$SK$20,5,FALSE)&gt;3,HLOOKUP($A430,'Z-scores'!$C$2:$SK$20,5,FALSE)&lt;-3),"",'Total-corrected counts'!G430),"")</f>
        <v/>
      </c>
      <c r="H430" t="str">
        <f>IFERROR(IF(OR(HLOOKUP($A430,'Z-scores'!$C$2:$SK$20,5,FALSE)&gt;3,HLOOKUP($A430,'Z-scores'!$C$2:$SK$20,5,FALSE)&lt;-3),"",'Total-corrected counts'!H430),"")</f>
        <v/>
      </c>
      <c r="I430" t="str">
        <f>IFERROR(IF(OR(HLOOKUP($A430,'Z-scores'!$C$2:$SK$20,5,FALSE)&gt;3,HLOOKUP($A430,'Z-scores'!$C$2:$SK$20,5,FALSE)&lt;-3),"",'Total-corrected counts'!I430),"")</f>
        <v/>
      </c>
      <c r="J430" t="str">
        <f>IFERROR(IF(OR(HLOOKUP($A430,'Z-scores'!$C$2:$SK$20,5,FALSE)&gt;3,HLOOKUP($A430,'Z-scores'!$C$2:$SK$20,5,FALSE)&lt;-3),"",'Total-corrected counts'!J430),"")</f>
        <v/>
      </c>
      <c r="K430" t="str">
        <f>IFERROR(IF(OR(HLOOKUP($A430,'Z-scores'!$C$2:$SK$20,5,FALSE)&gt;3,HLOOKUP($A430,'Z-scores'!$C$2:$SK$20,5,FALSE)&lt;-3),"",'Total-corrected counts'!K430),"")</f>
        <v/>
      </c>
      <c r="L430" t="str">
        <f>IFERROR(IF(OR(HLOOKUP($A430,'Z-scores'!$C$2:$SK$20,5,FALSE)&gt;3,HLOOKUP($A430,'Z-scores'!$C$2:$SK$20,5,FALSE)&lt;-3),"",'Total-corrected counts'!L430),"")</f>
        <v/>
      </c>
      <c r="M430" t="str">
        <f>IFERROR(IF(OR(HLOOKUP($A430,'Z-scores'!$C$2:$SK$20,5,FALSE)&gt;3,HLOOKUP($A430,'Z-scores'!$C$2:$SK$20,5,FALSE)&lt;-3),"",'Total-corrected counts'!M430),"")</f>
        <v/>
      </c>
      <c r="N430" t="str">
        <f>IFERROR(IF(OR(HLOOKUP($A430,'Z-scores'!$C$2:$SK$20,5,FALSE)&gt;3,HLOOKUP($A430,'Z-scores'!$C$2:$SK$20,5,FALSE)&lt;-3),"",'Total-corrected counts'!N430),"")</f>
        <v/>
      </c>
      <c r="O430" t="str">
        <f>IFERROR(IF(OR(HLOOKUP($A430,'Z-scores'!$C$2:$SK$20,5,FALSE)&gt;3,HLOOKUP($A430,'Z-scores'!$C$2:$SK$20,5,FALSE)&lt;-3),"",'Total-corrected counts'!O430),"")</f>
        <v/>
      </c>
      <c r="P430" t="str">
        <f>IFERROR(IF(OR(HLOOKUP($A430,'Z-scores'!$C$2:$SK$20,5,FALSE)&gt;3,HLOOKUP($A430,'Z-scores'!$C$2:$SK$20,5,FALSE)&lt;-3),"",'Total-corrected counts'!P430),"")</f>
        <v/>
      </c>
      <c r="Q430" t="str">
        <f>IFERROR(IF(OR(HLOOKUP($A430,'Z-scores'!$C$2:$SK$20,5,FALSE)&gt;3,HLOOKUP($A430,'Z-scores'!$C$2:$SK$20,5,FALSE)&lt;-3),"",'Total-corrected counts'!Q430),"")</f>
        <v/>
      </c>
      <c r="R430" t="str">
        <f>IFERROR(IF(OR(HLOOKUP($A430,'Z-scores'!$C$2:$SK$20,5,FALSE)&gt;3,HLOOKUP($A430,'Z-scores'!$C$2:$SK$20,5,FALSE)&lt;-3),"",'Total-corrected counts'!R430),"")</f>
        <v/>
      </c>
      <c r="S430" t="str">
        <f>IFERROR(IF(OR(HLOOKUP($A430,'Z-scores'!$C$2:$SK$20,5,FALSE)&gt;3,HLOOKUP($A430,'Z-scores'!$C$2:$SK$20,5,FALSE)&lt;-3),"",'Total-corrected counts'!S430),"")</f>
        <v/>
      </c>
      <c r="T430" t="str">
        <f>IFERROR(IF(OR(HLOOKUP($A430,'Z-scores'!$C$2:$SK$20,5,FALSE)&gt;3,HLOOKUP($A430,'Z-scores'!$C$2:$SK$20,5,FALSE)&lt;-3),"",'Total-corrected counts'!T430),"")</f>
        <v/>
      </c>
      <c r="U430">
        <f t="shared" si="24"/>
        <v>0</v>
      </c>
      <c r="V430">
        <f>SUMIFS(Tabel132[Cluster],Tabel132[ID],'Total-corrected counts Z&lt;3'!A430)</f>
        <v>0</v>
      </c>
      <c r="W430" t="str">
        <f t="shared" si="25"/>
        <v/>
      </c>
      <c r="X430" t="str">
        <f t="shared" si="26"/>
        <v/>
      </c>
      <c r="Y430" t="str">
        <f t="shared" si="27"/>
        <v/>
      </c>
    </row>
    <row r="431" spans="1:25" x14ac:dyDescent="0.25">
      <c r="A431">
        <v>439</v>
      </c>
      <c r="B431" t="s">
        <v>765</v>
      </c>
      <c r="C431">
        <v>76300</v>
      </c>
      <c r="D431">
        <v>63</v>
      </c>
      <c r="E431" t="str">
        <f>IFERROR(IF(OR(HLOOKUP($A431,'Z-scores'!$C$2:$SK$20,5,FALSE)&gt;3,HLOOKUP($A431,'Z-scores'!$C$2:$SK$20,5,FALSE)&lt;-3),"",'Total-corrected counts'!E431),"")</f>
        <v/>
      </c>
      <c r="F431" t="str">
        <f>IFERROR(IF(OR(HLOOKUP($A431,'Z-scores'!$C$2:$SK$20,5,FALSE)&gt;3,HLOOKUP($A431,'Z-scores'!$C$2:$SK$20,5,FALSE)&lt;-3),"",'Total-corrected counts'!F431),"")</f>
        <v/>
      </c>
      <c r="G431" t="str">
        <f>IFERROR(IF(OR(HLOOKUP($A431,'Z-scores'!$C$2:$SK$20,5,FALSE)&gt;3,HLOOKUP($A431,'Z-scores'!$C$2:$SK$20,5,FALSE)&lt;-3),"",'Total-corrected counts'!G431),"")</f>
        <v/>
      </c>
      <c r="H431" t="str">
        <f>IFERROR(IF(OR(HLOOKUP($A431,'Z-scores'!$C$2:$SK$20,5,FALSE)&gt;3,HLOOKUP($A431,'Z-scores'!$C$2:$SK$20,5,FALSE)&lt;-3),"",'Total-corrected counts'!H431),"")</f>
        <v/>
      </c>
      <c r="I431" t="str">
        <f>IFERROR(IF(OR(HLOOKUP($A431,'Z-scores'!$C$2:$SK$20,5,FALSE)&gt;3,HLOOKUP($A431,'Z-scores'!$C$2:$SK$20,5,FALSE)&lt;-3),"",'Total-corrected counts'!I431),"")</f>
        <v/>
      </c>
      <c r="J431" t="str">
        <f>IFERROR(IF(OR(HLOOKUP($A431,'Z-scores'!$C$2:$SK$20,5,FALSE)&gt;3,HLOOKUP($A431,'Z-scores'!$C$2:$SK$20,5,FALSE)&lt;-3),"",'Total-corrected counts'!J431),"")</f>
        <v/>
      </c>
      <c r="K431" t="str">
        <f>IFERROR(IF(OR(HLOOKUP($A431,'Z-scores'!$C$2:$SK$20,5,FALSE)&gt;3,HLOOKUP($A431,'Z-scores'!$C$2:$SK$20,5,FALSE)&lt;-3),"",'Total-corrected counts'!K431),"")</f>
        <v/>
      </c>
      <c r="L431" t="str">
        <f>IFERROR(IF(OR(HLOOKUP($A431,'Z-scores'!$C$2:$SK$20,5,FALSE)&gt;3,HLOOKUP($A431,'Z-scores'!$C$2:$SK$20,5,FALSE)&lt;-3),"",'Total-corrected counts'!L431),"")</f>
        <v/>
      </c>
      <c r="M431" t="str">
        <f>IFERROR(IF(OR(HLOOKUP($A431,'Z-scores'!$C$2:$SK$20,5,FALSE)&gt;3,HLOOKUP($A431,'Z-scores'!$C$2:$SK$20,5,FALSE)&lt;-3),"",'Total-corrected counts'!M431),"")</f>
        <v/>
      </c>
      <c r="N431" t="str">
        <f>IFERROR(IF(OR(HLOOKUP($A431,'Z-scores'!$C$2:$SK$20,5,FALSE)&gt;3,HLOOKUP($A431,'Z-scores'!$C$2:$SK$20,5,FALSE)&lt;-3),"",'Total-corrected counts'!N431),"")</f>
        <v/>
      </c>
      <c r="O431" t="str">
        <f>IFERROR(IF(OR(HLOOKUP($A431,'Z-scores'!$C$2:$SK$20,5,FALSE)&gt;3,HLOOKUP($A431,'Z-scores'!$C$2:$SK$20,5,FALSE)&lt;-3),"",'Total-corrected counts'!O431),"")</f>
        <v/>
      </c>
      <c r="P431" t="str">
        <f>IFERROR(IF(OR(HLOOKUP($A431,'Z-scores'!$C$2:$SK$20,5,FALSE)&gt;3,HLOOKUP($A431,'Z-scores'!$C$2:$SK$20,5,FALSE)&lt;-3),"",'Total-corrected counts'!P431),"")</f>
        <v/>
      </c>
      <c r="Q431" t="str">
        <f>IFERROR(IF(OR(HLOOKUP($A431,'Z-scores'!$C$2:$SK$20,5,FALSE)&gt;3,HLOOKUP($A431,'Z-scores'!$C$2:$SK$20,5,FALSE)&lt;-3),"",'Total-corrected counts'!Q431),"")</f>
        <v/>
      </c>
      <c r="R431" t="str">
        <f>IFERROR(IF(OR(HLOOKUP($A431,'Z-scores'!$C$2:$SK$20,5,FALSE)&gt;3,HLOOKUP($A431,'Z-scores'!$C$2:$SK$20,5,FALSE)&lt;-3),"",'Total-corrected counts'!R431),"")</f>
        <v/>
      </c>
      <c r="S431" t="str">
        <f>IFERROR(IF(OR(HLOOKUP($A431,'Z-scores'!$C$2:$SK$20,5,FALSE)&gt;3,HLOOKUP($A431,'Z-scores'!$C$2:$SK$20,5,FALSE)&lt;-3),"",'Total-corrected counts'!S431),"")</f>
        <v/>
      </c>
      <c r="T431" t="str">
        <f>IFERROR(IF(OR(HLOOKUP($A431,'Z-scores'!$C$2:$SK$20,5,FALSE)&gt;3,HLOOKUP($A431,'Z-scores'!$C$2:$SK$20,5,FALSE)&lt;-3),"",'Total-corrected counts'!T431),"")</f>
        <v/>
      </c>
      <c r="U431">
        <f t="shared" si="24"/>
        <v>0</v>
      </c>
      <c r="V431">
        <f>SUMIFS(Tabel132[Cluster],Tabel132[ID],'Total-corrected counts Z&lt;3'!A431)</f>
        <v>84</v>
      </c>
      <c r="W431" t="str">
        <f t="shared" si="25"/>
        <v/>
      </c>
      <c r="X431" t="str">
        <f t="shared" si="26"/>
        <v/>
      </c>
      <c r="Y431" t="str">
        <f t="shared" si="27"/>
        <v/>
      </c>
    </row>
    <row r="432" spans="1:25" x14ac:dyDescent="0.25">
      <c r="A432">
        <v>440</v>
      </c>
      <c r="B432" t="s">
        <v>177</v>
      </c>
      <c r="C432">
        <v>21800</v>
      </c>
      <c r="D432">
        <v>723</v>
      </c>
      <c r="E432">
        <f>IFERROR(IF(OR(HLOOKUP($A432,'Z-scores'!$C$2:$SK$20,5,FALSE)&gt;3,HLOOKUP($A432,'Z-scores'!$C$2:$SK$20,5,FALSE)&lt;-3),"",'Total-corrected counts'!E432),"")</f>
        <v>9.1107483545909211</v>
      </c>
      <c r="F432">
        <f>IFERROR(IF(OR(HLOOKUP($A432,'Z-scores'!$C$2:$SK$20,5,FALSE)&gt;3,HLOOKUP($A432,'Z-scores'!$C$2:$SK$20,5,FALSE)&lt;-3),"",'Total-corrected counts'!F432),"")</f>
        <v>12.319079747272355</v>
      </c>
      <c r="G432">
        <f>IFERROR(IF(OR(HLOOKUP($A432,'Z-scores'!$C$2:$SK$20,5,FALSE)&gt;3,HLOOKUP($A432,'Z-scores'!$C$2:$SK$20,5,FALSE)&lt;-3),"",'Total-corrected counts'!G432),"")</f>
        <v>7.2796841767535083</v>
      </c>
      <c r="H432">
        <f>IFERROR(IF(OR(HLOOKUP($A432,'Z-scores'!$C$2:$SK$20,5,FALSE)&gt;3,HLOOKUP($A432,'Z-scores'!$C$2:$SK$20,5,FALSE)&lt;-3),"",'Total-corrected counts'!H432),"")</f>
        <v>7.0327390286858549</v>
      </c>
      <c r="I432">
        <f>IFERROR(IF(OR(HLOOKUP($A432,'Z-scores'!$C$2:$SK$20,5,FALSE)&gt;3,HLOOKUP($A432,'Z-scores'!$C$2:$SK$20,5,FALSE)&lt;-3),"",'Total-corrected counts'!I432),"")</f>
        <v>11.209708778293683</v>
      </c>
      <c r="J432">
        <f>IFERROR(IF(OR(HLOOKUP($A432,'Z-scores'!$C$2:$SK$20,5,FALSE)&gt;3,HLOOKUP($A432,'Z-scores'!$C$2:$SK$20,5,FALSE)&lt;-3),"",'Total-corrected counts'!J432),"")</f>
        <v>12.643632745572035</v>
      </c>
      <c r="K432">
        <f>IFERROR(IF(OR(HLOOKUP($A432,'Z-scores'!$C$2:$SK$20,5,FALSE)&gt;3,HLOOKUP($A432,'Z-scores'!$C$2:$SK$20,5,FALSE)&lt;-3),"",'Total-corrected counts'!K432),"")</f>
        <v>11.289296280983255</v>
      </c>
      <c r="L432">
        <f>IFERROR(IF(OR(HLOOKUP($A432,'Z-scores'!$C$2:$SK$20,5,FALSE)&gt;3,HLOOKUP($A432,'Z-scores'!$C$2:$SK$20,5,FALSE)&lt;-3),"",'Total-corrected counts'!L432),"")</f>
        <v>7.9367340542872613</v>
      </c>
      <c r="M432">
        <f>IFERROR(IF(OR(HLOOKUP($A432,'Z-scores'!$C$2:$SK$20,5,FALSE)&gt;3,HLOOKUP($A432,'Z-scores'!$C$2:$SK$20,5,FALSE)&lt;-3),"",'Total-corrected counts'!M432),"")</f>
        <v>6.2060282016243082</v>
      </c>
      <c r="N432">
        <f>IFERROR(IF(OR(HLOOKUP($A432,'Z-scores'!$C$2:$SK$20,5,FALSE)&gt;3,HLOOKUP($A432,'Z-scores'!$C$2:$SK$20,5,FALSE)&lt;-3),"",'Total-corrected counts'!N432),"")</f>
        <v>6.0835834187857287</v>
      </c>
      <c r="O432">
        <f>IFERROR(IF(OR(HLOOKUP($A432,'Z-scores'!$C$2:$SK$20,5,FALSE)&gt;3,HLOOKUP($A432,'Z-scores'!$C$2:$SK$20,5,FALSE)&lt;-3),"",'Total-corrected counts'!O432),"")</f>
        <v>5.6102730332876201</v>
      </c>
      <c r="P432">
        <f>IFERROR(IF(OR(HLOOKUP($A432,'Z-scores'!$C$2:$SK$20,5,FALSE)&gt;3,HLOOKUP($A432,'Z-scores'!$C$2:$SK$20,5,FALSE)&lt;-3),"",'Total-corrected counts'!P432),"")</f>
        <v>10.505336023946793</v>
      </c>
      <c r="Q432">
        <f>IFERROR(IF(OR(HLOOKUP($A432,'Z-scores'!$C$2:$SK$20,5,FALSE)&gt;3,HLOOKUP($A432,'Z-scores'!$C$2:$SK$20,5,FALSE)&lt;-3),"",'Total-corrected counts'!Q432),"")</f>
        <v>12.654749903487035</v>
      </c>
      <c r="R432">
        <f>IFERROR(IF(OR(HLOOKUP($A432,'Z-scores'!$C$2:$SK$20,5,FALSE)&gt;3,HLOOKUP($A432,'Z-scores'!$C$2:$SK$20,5,FALSE)&lt;-3),"",'Total-corrected counts'!R432),"")</f>
        <v>14.456499801512001</v>
      </c>
      <c r="S432">
        <f>IFERROR(IF(OR(HLOOKUP($A432,'Z-scores'!$C$2:$SK$20,5,FALSE)&gt;3,HLOOKUP($A432,'Z-scores'!$C$2:$SK$20,5,FALSE)&lt;-3),"",'Total-corrected counts'!S432),"")</f>
        <v>10.695308275700024</v>
      </c>
      <c r="T432">
        <f>IFERROR(IF(OR(HLOOKUP($A432,'Z-scores'!$C$2:$SK$20,5,FALSE)&gt;3,HLOOKUP($A432,'Z-scores'!$C$2:$SK$20,5,FALSE)&lt;-3),"",'Total-corrected counts'!T432),"")</f>
        <v>13.686072220140302</v>
      </c>
      <c r="U432">
        <f t="shared" si="24"/>
        <v>1</v>
      </c>
      <c r="V432">
        <f>SUMIFS(Tabel132[Cluster],Tabel132[ID],'Total-corrected counts Z&lt;3'!A432)</f>
        <v>27</v>
      </c>
      <c r="W432">
        <f t="shared" si="25"/>
        <v>0.1573798438135903</v>
      </c>
      <c r="X432">
        <f t="shared" si="26"/>
        <v>9.1111234786848918</v>
      </c>
      <c r="Y432">
        <f t="shared" si="27"/>
        <v>11.268039876345627</v>
      </c>
    </row>
    <row r="433" spans="1:25" x14ac:dyDescent="0.25">
      <c r="A433">
        <v>441</v>
      </c>
      <c r="B433" t="s">
        <v>178</v>
      </c>
      <c r="C433">
        <v>15400</v>
      </c>
      <c r="D433">
        <v>394</v>
      </c>
      <c r="E433">
        <f>IFERROR(IF(OR(HLOOKUP($A433,'Z-scores'!$C$2:$SK$20,5,FALSE)&gt;3,HLOOKUP($A433,'Z-scores'!$C$2:$SK$20,5,FALSE)&lt;-3),"",'Total-corrected counts'!E433),"")</f>
        <v>0.21303000502849898</v>
      </c>
      <c r="F433">
        <f>IFERROR(IF(OR(HLOOKUP($A433,'Z-scores'!$C$2:$SK$20,5,FALSE)&gt;3,HLOOKUP($A433,'Z-scores'!$C$2:$SK$20,5,FALSE)&lt;-3),"",'Total-corrected counts'!F433),"")</f>
        <v>0.42968043579984067</v>
      </c>
      <c r="G433">
        <f>IFERROR(IF(OR(HLOOKUP($A433,'Z-scores'!$C$2:$SK$20,5,FALSE)&gt;3,HLOOKUP($A433,'Z-scores'!$C$2:$SK$20,5,FALSE)&lt;-3),"",'Total-corrected counts'!G433),"")</f>
        <v>1.2298104058820643</v>
      </c>
      <c r="H433">
        <f>IFERROR(IF(OR(HLOOKUP($A433,'Z-scores'!$C$2:$SK$20,5,FALSE)&gt;3,HLOOKUP($A433,'Z-scores'!$C$2:$SK$20,5,FALSE)&lt;-3),"",'Total-corrected counts'!H433),"")</f>
        <v>0</v>
      </c>
      <c r="I433">
        <f>IFERROR(IF(OR(HLOOKUP($A433,'Z-scores'!$C$2:$SK$20,5,FALSE)&gt;3,HLOOKUP($A433,'Z-scores'!$C$2:$SK$20,5,FALSE)&lt;-3),"",'Total-corrected counts'!I433),"")</f>
        <v>0.54585429291891929</v>
      </c>
      <c r="J433">
        <f>IFERROR(IF(OR(HLOOKUP($A433,'Z-scores'!$C$2:$SK$20,5,FALSE)&gt;3,HLOOKUP($A433,'Z-scores'!$C$2:$SK$20,5,FALSE)&lt;-3),"",'Total-corrected counts'!J433),"")</f>
        <v>7.7825390952858162E-2</v>
      </c>
      <c r="K433">
        <f>IFERROR(IF(OR(HLOOKUP($A433,'Z-scores'!$C$2:$SK$20,5,FALSE)&gt;3,HLOOKUP($A433,'Z-scores'!$C$2:$SK$20,5,FALSE)&lt;-3),"",'Total-corrected counts'!K433),"")</f>
        <v>0.21112450187812837</v>
      </c>
      <c r="L433">
        <f>IFERROR(IF(OR(HLOOKUP($A433,'Z-scores'!$C$2:$SK$20,5,FALSE)&gt;3,HLOOKUP($A433,'Z-scores'!$C$2:$SK$20,5,FALSE)&lt;-3),"",'Total-corrected counts'!L433),"")</f>
        <v>0.31882606884743697</v>
      </c>
      <c r="M433">
        <f>IFERROR(IF(OR(HLOOKUP($A433,'Z-scores'!$C$2:$SK$20,5,FALSE)&gt;3,HLOOKUP($A433,'Z-scores'!$C$2:$SK$20,5,FALSE)&lt;-3),"",'Total-corrected counts'!M433),"")</f>
        <v>0.85247640132202041</v>
      </c>
      <c r="N433">
        <f>IFERROR(IF(OR(HLOOKUP($A433,'Z-scores'!$C$2:$SK$20,5,FALSE)&gt;3,HLOOKUP($A433,'Z-scores'!$C$2:$SK$20,5,FALSE)&lt;-3),"",'Total-corrected counts'!N433),"")</f>
        <v>0.58797520155789906</v>
      </c>
      <c r="O433">
        <f>IFERROR(IF(OR(HLOOKUP($A433,'Z-scores'!$C$2:$SK$20,5,FALSE)&gt;3,HLOOKUP($A433,'Z-scores'!$C$2:$SK$20,5,FALSE)&lt;-3),"",'Total-corrected counts'!O433),"")</f>
        <v>0.34926049616211347</v>
      </c>
      <c r="P433">
        <f>IFERROR(IF(OR(HLOOKUP($A433,'Z-scores'!$C$2:$SK$20,5,FALSE)&gt;3,HLOOKUP($A433,'Z-scores'!$C$2:$SK$20,5,FALSE)&lt;-3),"",'Total-corrected counts'!P433),"")</f>
        <v>0.34835316043404807</v>
      </c>
      <c r="Q433">
        <f>IFERROR(IF(OR(HLOOKUP($A433,'Z-scores'!$C$2:$SK$20,5,FALSE)&gt;3,HLOOKUP($A433,'Z-scores'!$C$2:$SK$20,5,FALSE)&lt;-3),"",'Total-corrected counts'!Q433),"")</f>
        <v>0.94401353814783551</v>
      </c>
      <c r="R433">
        <f>IFERROR(IF(OR(HLOOKUP($A433,'Z-scores'!$C$2:$SK$20,5,FALSE)&gt;3,HLOOKUP($A433,'Z-scores'!$C$2:$SK$20,5,FALSE)&lt;-3),"",'Total-corrected counts'!R433),"")</f>
        <v>0.42111296047033187</v>
      </c>
      <c r="S433">
        <f>IFERROR(IF(OR(HLOOKUP($A433,'Z-scores'!$C$2:$SK$20,5,FALSE)&gt;3,HLOOKUP($A433,'Z-scores'!$C$2:$SK$20,5,FALSE)&lt;-3),"",'Total-corrected counts'!S433),"")</f>
        <v>0.45295111808152549</v>
      </c>
      <c r="T433">
        <f>IFERROR(IF(OR(HLOOKUP($A433,'Z-scores'!$C$2:$SK$20,5,FALSE)&gt;3,HLOOKUP($A433,'Z-scores'!$C$2:$SK$20,5,FALSE)&lt;-3),"",'Total-corrected counts'!T433),"")</f>
        <v>0.40273229974477692</v>
      </c>
      <c r="U433">
        <f t="shared" si="24"/>
        <v>1</v>
      </c>
      <c r="V433">
        <f>SUMIFS(Tabel132[Cluster],Tabel132[ID],'Total-corrected counts Z&lt;3'!A433)</f>
        <v>18</v>
      </c>
      <c r="W433">
        <f t="shared" si="25"/>
        <v>0.81926133119194322</v>
      </c>
      <c r="X433">
        <f t="shared" si="26"/>
        <v>0.44666027041876666</v>
      </c>
      <c r="Y433">
        <f t="shared" si="27"/>
        <v>0.48640392884010525</v>
      </c>
    </row>
    <row r="434" spans="1:25" x14ac:dyDescent="0.25">
      <c r="A434">
        <v>442</v>
      </c>
      <c r="B434" t="s">
        <v>179</v>
      </c>
      <c r="C434">
        <v>26000</v>
      </c>
      <c r="D434">
        <v>879</v>
      </c>
      <c r="E434">
        <f>IFERROR(IF(OR(HLOOKUP($A434,'Z-scores'!$C$2:$SK$20,5,FALSE)&gt;3,HLOOKUP($A434,'Z-scores'!$C$2:$SK$20,5,FALSE)&lt;-3),"",'Total-corrected counts'!E434),"")</f>
        <v>7.6294466917183348</v>
      </c>
      <c r="F434">
        <f>IFERROR(IF(OR(HLOOKUP($A434,'Z-scores'!$C$2:$SK$20,5,FALSE)&gt;3,HLOOKUP($A434,'Z-scores'!$C$2:$SK$20,5,FALSE)&lt;-3),"",'Total-corrected counts'!F434),"")</f>
        <v>16.837806967716833</v>
      </c>
      <c r="G434">
        <f>IFERROR(IF(OR(HLOOKUP($A434,'Z-scores'!$C$2:$SK$20,5,FALSE)&gt;3,HLOOKUP($A434,'Z-scores'!$C$2:$SK$20,5,FALSE)&lt;-3),"",'Total-corrected counts'!G434),"")</f>
        <v>2.9902244949471153</v>
      </c>
      <c r="H434">
        <f>IFERROR(IF(OR(HLOOKUP($A434,'Z-scores'!$C$2:$SK$20,5,FALSE)&gt;3,HLOOKUP($A434,'Z-scores'!$C$2:$SK$20,5,FALSE)&lt;-3),"",'Total-corrected counts'!H434),"")</f>
        <v>1.9180197350961421</v>
      </c>
      <c r="I434">
        <f>IFERROR(IF(OR(HLOOKUP($A434,'Z-scores'!$C$2:$SK$20,5,FALSE)&gt;3,HLOOKUP($A434,'Z-scores'!$C$2:$SK$20,5,FALSE)&lt;-3),"",'Total-corrected counts'!I434),"")</f>
        <v>12.729097016315416</v>
      </c>
      <c r="J434">
        <f>IFERROR(IF(OR(HLOOKUP($A434,'Z-scores'!$C$2:$SK$20,5,FALSE)&gt;3,HLOOKUP($A434,'Z-scores'!$C$2:$SK$20,5,FALSE)&lt;-3),"",'Total-corrected counts'!J434),"")</f>
        <v>18.480537067036398</v>
      </c>
      <c r="K434">
        <f>IFERROR(IF(OR(HLOOKUP($A434,'Z-scores'!$C$2:$SK$20,5,FALSE)&gt;3,HLOOKUP($A434,'Z-scores'!$C$2:$SK$20,5,FALSE)&lt;-3),"",'Total-corrected counts'!K434),"")</f>
        <v>6.2926830698675493</v>
      </c>
      <c r="L434">
        <f>IFERROR(IF(OR(HLOOKUP($A434,'Z-scores'!$C$2:$SK$20,5,FALSE)&gt;3,HLOOKUP($A434,'Z-scores'!$C$2:$SK$20,5,FALSE)&lt;-3),"",'Total-corrected counts'!L434),"")</f>
        <v>27.982075191397396</v>
      </c>
      <c r="M434">
        <f>IFERROR(IF(OR(HLOOKUP($A434,'Z-scores'!$C$2:$SK$20,5,FALSE)&gt;3,HLOOKUP($A434,'Z-scores'!$C$2:$SK$20,5,FALSE)&lt;-3),"",'Total-corrected counts'!M434),"")</f>
        <v>18.157747348159035</v>
      </c>
      <c r="N434">
        <f>IFERROR(IF(OR(HLOOKUP($A434,'Z-scores'!$C$2:$SK$20,5,FALSE)&gt;3,HLOOKUP($A434,'Z-scores'!$C$2:$SK$20,5,FALSE)&lt;-3),"",'Total-corrected counts'!N434),"")</f>
        <v>35.866487295031845</v>
      </c>
      <c r="O434">
        <f>IFERROR(IF(OR(HLOOKUP($A434,'Z-scores'!$C$2:$SK$20,5,FALSE)&gt;3,HLOOKUP($A434,'Z-scores'!$C$2:$SK$20,5,FALSE)&lt;-3),"",'Total-corrected counts'!O434),"")</f>
        <v>14.518626194890894</v>
      </c>
      <c r="P434">
        <f>IFERROR(IF(OR(HLOOKUP($A434,'Z-scores'!$C$2:$SK$20,5,FALSE)&gt;3,HLOOKUP($A434,'Z-scores'!$C$2:$SK$20,5,FALSE)&lt;-3),"",'Total-corrected counts'!P434),"")</f>
        <v>14.491491474056398</v>
      </c>
      <c r="Q434">
        <f>IFERROR(IF(OR(HLOOKUP($A434,'Z-scores'!$C$2:$SK$20,5,FALSE)&gt;3,HLOOKUP($A434,'Z-scores'!$C$2:$SK$20,5,FALSE)&lt;-3),"",'Total-corrected counts'!Q434),"")</f>
        <v>11.184076180898829</v>
      </c>
      <c r="R434">
        <f>IFERROR(IF(OR(HLOOKUP($A434,'Z-scores'!$C$2:$SK$20,5,FALSE)&gt;3,HLOOKUP($A434,'Z-scores'!$C$2:$SK$20,5,FALSE)&lt;-3),"",'Total-corrected counts'!R434),"")</f>
        <v>8.7355261678052969</v>
      </c>
      <c r="S434">
        <f>IFERROR(IF(OR(HLOOKUP($A434,'Z-scores'!$C$2:$SK$20,5,FALSE)&gt;3,HLOOKUP($A434,'Z-scores'!$C$2:$SK$20,5,FALSE)&lt;-3),"",'Total-corrected counts'!S434),"")</f>
        <v>26.961915303802805</v>
      </c>
      <c r="T434">
        <f>IFERROR(IF(OR(HLOOKUP($A434,'Z-scores'!$C$2:$SK$20,5,FALSE)&gt;3,HLOOKUP($A434,'Z-scores'!$C$2:$SK$20,5,FALSE)&lt;-3),"",'Total-corrected counts'!T434),"")</f>
        <v>4.3890994700998567</v>
      </c>
      <c r="U434">
        <f t="shared" si="24"/>
        <v>1</v>
      </c>
      <c r="V434">
        <f>SUMIFS(Tabel132[Cluster],Tabel132[ID],'Total-corrected counts Z&lt;3'!A434)</f>
        <v>34</v>
      </c>
      <c r="W434">
        <f t="shared" si="25"/>
        <v>0.77246567072199279</v>
      </c>
      <c r="X434">
        <f t="shared" si="26"/>
        <v>14.888412487728607</v>
      </c>
      <c r="Y434">
        <f t="shared" si="27"/>
        <v>13.380122465259014</v>
      </c>
    </row>
    <row r="435" spans="1:25" x14ac:dyDescent="0.25">
      <c r="A435">
        <v>443</v>
      </c>
      <c r="B435" t="s">
        <v>180</v>
      </c>
      <c r="C435">
        <v>112100</v>
      </c>
      <c r="D435">
        <v>618</v>
      </c>
      <c r="E435">
        <f>IFERROR(IF(OR(HLOOKUP($A435,'Z-scores'!$C$2:$SK$20,5,FALSE)&gt;3,HLOOKUP($A435,'Z-scores'!$C$2:$SK$20,5,FALSE)&lt;-3),"",'Total-corrected counts'!E435),"")</f>
        <v>13.212814497930388</v>
      </c>
      <c r="F435">
        <f>IFERROR(IF(OR(HLOOKUP($A435,'Z-scores'!$C$2:$SK$20,5,FALSE)&gt;3,HLOOKUP($A435,'Z-scores'!$C$2:$SK$20,5,FALSE)&lt;-3),"",'Total-corrected counts'!F435),"")</f>
        <v>17.598010815670399</v>
      </c>
      <c r="G435">
        <f>IFERROR(IF(OR(HLOOKUP($A435,'Z-scores'!$C$2:$SK$20,5,FALSE)&gt;3,HLOOKUP($A435,'Z-scores'!$C$2:$SK$20,5,FALSE)&lt;-3),"",'Total-corrected counts'!G435),"")</f>
        <v>18.283511961641818</v>
      </c>
      <c r="H435">
        <f>IFERROR(IF(OR(HLOOKUP($A435,'Z-scores'!$C$2:$SK$20,5,FALSE)&gt;3,HLOOKUP($A435,'Z-scores'!$C$2:$SK$20,5,FALSE)&lt;-3),"",'Total-corrected counts'!H435),"")</f>
        <v>20.971555405438011</v>
      </c>
      <c r="I435">
        <f>IFERROR(IF(OR(HLOOKUP($A435,'Z-scores'!$C$2:$SK$20,5,FALSE)&gt;3,HLOOKUP($A435,'Z-scores'!$C$2:$SK$20,5,FALSE)&lt;-3),"",'Total-corrected counts'!I435),"")</f>
        <v>14.445442988895524</v>
      </c>
      <c r="J435">
        <f>IFERROR(IF(OR(HLOOKUP($A435,'Z-scores'!$C$2:$SK$20,5,FALSE)&gt;3,HLOOKUP($A435,'Z-scores'!$C$2:$SK$20,5,FALSE)&lt;-3),"",'Total-corrected counts'!J435),"")</f>
        <v>18.085423543737271</v>
      </c>
      <c r="K435">
        <f>IFERROR(IF(OR(HLOOKUP($A435,'Z-scores'!$C$2:$SK$20,5,FALSE)&gt;3,HLOOKUP($A435,'Z-scores'!$C$2:$SK$20,5,FALSE)&lt;-3),"",'Total-corrected counts'!K435),"")</f>
        <v>21.493647205092795</v>
      </c>
      <c r="L435">
        <f>IFERROR(IF(OR(HLOOKUP($A435,'Z-scores'!$C$2:$SK$20,5,FALSE)&gt;3,HLOOKUP($A435,'Z-scores'!$C$2:$SK$20,5,FALSE)&lt;-3),"",'Total-corrected counts'!L435),"")</f>
        <v>21.442749013335067</v>
      </c>
      <c r="M435">
        <f>IFERROR(IF(OR(HLOOKUP($A435,'Z-scores'!$C$2:$SK$20,5,FALSE)&gt;3,HLOOKUP($A435,'Z-scores'!$C$2:$SK$20,5,FALSE)&lt;-3),"",'Total-corrected counts'!M435),"")</f>
        <v>23.681794428725727</v>
      </c>
      <c r="N435">
        <f>IFERROR(IF(OR(HLOOKUP($A435,'Z-scores'!$C$2:$SK$20,5,FALSE)&gt;3,HLOOKUP($A435,'Z-scores'!$C$2:$SK$20,5,FALSE)&lt;-3),"",'Total-corrected counts'!N435),"")</f>
        <v>34.667017883853731</v>
      </c>
      <c r="O435">
        <f>IFERROR(IF(OR(HLOOKUP($A435,'Z-scores'!$C$2:$SK$20,5,FALSE)&gt;3,HLOOKUP($A435,'Z-scores'!$C$2:$SK$20,5,FALSE)&lt;-3),"",'Total-corrected counts'!O435),"")</f>
        <v>20.721315765972477</v>
      </c>
      <c r="P435">
        <f>IFERROR(IF(OR(HLOOKUP($A435,'Z-scores'!$C$2:$SK$20,5,FALSE)&gt;3,HLOOKUP($A435,'Z-scores'!$C$2:$SK$20,5,FALSE)&lt;-3),"",'Total-corrected counts'!P435),"")</f>
        <v>24.444438915029199</v>
      </c>
      <c r="Q435">
        <f>IFERROR(IF(OR(HLOOKUP($A435,'Z-scores'!$C$2:$SK$20,5,FALSE)&gt;3,HLOOKUP($A435,'Z-scores'!$C$2:$SK$20,5,FALSE)&lt;-3),"",'Total-corrected counts'!Q435),"")</f>
        <v>25.52314497613385</v>
      </c>
      <c r="R435">
        <f>IFERROR(IF(OR(HLOOKUP($A435,'Z-scores'!$C$2:$SK$20,5,FALSE)&gt;3,HLOOKUP($A435,'Z-scores'!$C$2:$SK$20,5,FALSE)&lt;-3),"",'Total-corrected counts'!R435),"")</f>
        <v>13.301006922172675</v>
      </c>
      <c r="S435">
        <f>IFERROR(IF(OR(HLOOKUP($A435,'Z-scores'!$C$2:$SK$20,5,FALSE)&gt;3,HLOOKUP($A435,'Z-scores'!$C$2:$SK$20,5,FALSE)&lt;-3),"",'Total-corrected counts'!S435),"")</f>
        <v>15.270114568323431</v>
      </c>
      <c r="T435">
        <f>IFERROR(IF(OR(HLOOKUP($A435,'Z-scores'!$C$2:$SK$20,5,FALSE)&gt;3,HLOOKUP($A435,'Z-scores'!$C$2:$SK$20,5,FALSE)&lt;-3),"",'Total-corrected counts'!T435),"")</f>
        <v>19.017155713372009</v>
      </c>
      <c r="U435">
        <f t="shared" si="24"/>
        <v>1</v>
      </c>
      <c r="V435">
        <f>SUMIFS(Tabel132[Cluster],Tabel132[ID],'Total-corrected counts Z&lt;3'!A435)</f>
        <v>0</v>
      </c>
      <c r="W435">
        <f t="shared" si="25"/>
        <v>0.81896800929614688</v>
      </c>
      <c r="X435">
        <f t="shared" si="26"/>
        <v>20.388196774432075</v>
      </c>
      <c r="Y435">
        <f t="shared" si="27"/>
        <v>19.712862810167273</v>
      </c>
    </row>
    <row r="436" spans="1:25" x14ac:dyDescent="0.25">
      <c r="A436">
        <v>444</v>
      </c>
      <c r="B436" t="s">
        <v>766</v>
      </c>
      <c r="C436">
        <v>67100</v>
      </c>
      <c r="D436">
        <v>856</v>
      </c>
      <c r="E436" t="str">
        <f>IFERROR(IF(OR(HLOOKUP($A436,'Z-scores'!$C$2:$SK$20,5,FALSE)&gt;3,HLOOKUP($A436,'Z-scores'!$C$2:$SK$20,5,FALSE)&lt;-3),"",'Total-corrected counts'!E436),"")</f>
        <v/>
      </c>
      <c r="F436" t="str">
        <f>IFERROR(IF(OR(HLOOKUP($A436,'Z-scores'!$C$2:$SK$20,5,FALSE)&gt;3,HLOOKUP($A436,'Z-scores'!$C$2:$SK$20,5,FALSE)&lt;-3),"",'Total-corrected counts'!F436),"")</f>
        <v/>
      </c>
      <c r="G436" t="str">
        <f>IFERROR(IF(OR(HLOOKUP($A436,'Z-scores'!$C$2:$SK$20,5,FALSE)&gt;3,HLOOKUP($A436,'Z-scores'!$C$2:$SK$20,5,FALSE)&lt;-3),"",'Total-corrected counts'!G436),"")</f>
        <v/>
      </c>
      <c r="H436" t="str">
        <f>IFERROR(IF(OR(HLOOKUP($A436,'Z-scores'!$C$2:$SK$20,5,FALSE)&gt;3,HLOOKUP($A436,'Z-scores'!$C$2:$SK$20,5,FALSE)&lt;-3),"",'Total-corrected counts'!H436),"")</f>
        <v/>
      </c>
      <c r="I436" t="str">
        <f>IFERROR(IF(OR(HLOOKUP($A436,'Z-scores'!$C$2:$SK$20,5,FALSE)&gt;3,HLOOKUP($A436,'Z-scores'!$C$2:$SK$20,5,FALSE)&lt;-3),"",'Total-corrected counts'!I436),"")</f>
        <v/>
      </c>
      <c r="J436" t="str">
        <f>IFERROR(IF(OR(HLOOKUP($A436,'Z-scores'!$C$2:$SK$20,5,FALSE)&gt;3,HLOOKUP($A436,'Z-scores'!$C$2:$SK$20,5,FALSE)&lt;-3),"",'Total-corrected counts'!J436),"")</f>
        <v/>
      </c>
      <c r="K436" t="str">
        <f>IFERROR(IF(OR(HLOOKUP($A436,'Z-scores'!$C$2:$SK$20,5,FALSE)&gt;3,HLOOKUP($A436,'Z-scores'!$C$2:$SK$20,5,FALSE)&lt;-3),"",'Total-corrected counts'!K436),"")</f>
        <v/>
      </c>
      <c r="L436" t="str">
        <f>IFERROR(IF(OR(HLOOKUP($A436,'Z-scores'!$C$2:$SK$20,5,FALSE)&gt;3,HLOOKUP($A436,'Z-scores'!$C$2:$SK$20,5,FALSE)&lt;-3),"",'Total-corrected counts'!L436),"")</f>
        <v/>
      </c>
      <c r="M436" t="str">
        <f>IFERROR(IF(OR(HLOOKUP($A436,'Z-scores'!$C$2:$SK$20,5,FALSE)&gt;3,HLOOKUP($A436,'Z-scores'!$C$2:$SK$20,5,FALSE)&lt;-3),"",'Total-corrected counts'!M436),"")</f>
        <v/>
      </c>
      <c r="N436" t="str">
        <f>IFERROR(IF(OR(HLOOKUP($A436,'Z-scores'!$C$2:$SK$20,5,FALSE)&gt;3,HLOOKUP($A436,'Z-scores'!$C$2:$SK$20,5,FALSE)&lt;-3),"",'Total-corrected counts'!N436),"")</f>
        <v/>
      </c>
      <c r="O436" t="str">
        <f>IFERROR(IF(OR(HLOOKUP($A436,'Z-scores'!$C$2:$SK$20,5,FALSE)&gt;3,HLOOKUP($A436,'Z-scores'!$C$2:$SK$20,5,FALSE)&lt;-3),"",'Total-corrected counts'!O436),"")</f>
        <v/>
      </c>
      <c r="P436" t="str">
        <f>IFERROR(IF(OR(HLOOKUP($A436,'Z-scores'!$C$2:$SK$20,5,FALSE)&gt;3,HLOOKUP($A436,'Z-scores'!$C$2:$SK$20,5,FALSE)&lt;-3),"",'Total-corrected counts'!P436),"")</f>
        <v/>
      </c>
      <c r="Q436" t="str">
        <f>IFERROR(IF(OR(HLOOKUP($A436,'Z-scores'!$C$2:$SK$20,5,FALSE)&gt;3,HLOOKUP($A436,'Z-scores'!$C$2:$SK$20,5,FALSE)&lt;-3),"",'Total-corrected counts'!Q436),"")</f>
        <v/>
      </c>
      <c r="R436" t="str">
        <f>IFERROR(IF(OR(HLOOKUP($A436,'Z-scores'!$C$2:$SK$20,5,FALSE)&gt;3,HLOOKUP($A436,'Z-scores'!$C$2:$SK$20,5,FALSE)&lt;-3),"",'Total-corrected counts'!R436),"")</f>
        <v/>
      </c>
      <c r="S436" t="str">
        <f>IFERROR(IF(OR(HLOOKUP($A436,'Z-scores'!$C$2:$SK$20,5,FALSE)&gt;3,HLOOKUP($A436,'Z-scores'!$C$2:$SK$20,5,FALSE)&lt;-3),"",'Total-corrected counts'!S436),"")</f>
        <v/>
      </c>
      <c r="T436" t="str">
        <f>IFERROR(IF(OR(HLOOKUP($A436,'Z-scores'!$C$2:$SK$20,5,FALSE)&gt;3,HLOOKUP($A436,'Z-scores'!$C$2:$SK$20,5,FALSE)&lt;-3),"",'Total-corrected counts'!T436),"")</f>
        <v/>
      </c>
      <c r="U436">
        <f t="shared" si="24"/>
        <v>0</v>
      </c>
      <c r="V436">
        <f>SUMIFS(Tabel132[Cluster],Tabel132[ID],'Total-corrected counts Z&lt;3'!A436)</f>
        <v>80</v>
      </c>
      <c r="W436" t="str">
        <f t="shared" si="25"/>
        <v/>
      </c>
      <c r="X436" t="str">
        <f t="shared" si="26"/>
        <v/>
      </c>
      <c r="Y436" t="str">
        <f t="shared" si="27"/>
        <v/>
      </c>
    </row>
    <row r="437" spans="1:25" x14ac:dyDescent="0.25">
      <c r="A437">
        <v>445</v>
      </c>
      <c r="B437" t="s">
        <v>767</v>
      </c>
      <c r="C437">
        <v>91500</v>
      </c>
      <c r="D437">
        <v>386</v>
      </c>
      <c r="E437" t="str">
        <f>IFERROR(IF(OR(HLOOKUP($A437,'Z-scores'!$C$2:$SK$20,5,FALSE)&gt;3,HLOOKUP($A437,'Z-scores'!$C$2:$SK$20,5,FALSE)&lt;-3),"",'Total-corrected counts'!E437),"")</f>
        <v/>
      </c>
      <c r="F437" t="str">
        <f>IFERROR(IF(OR(HLOOKUP($A437,'Z-scores'!$C$2:$SK$20,5,FALSE)&gt;3,HLOOKUP($A437,'Z-scores'!$C$2:$SK$20,5,FALSE)&lt;-3),"",'Total-corrected counts'!F437),"")</f>
        <v/>
      </c>
      <c r="G437" t="str">
        <f>IFERROR(IF(OR(HLOOKUP($A437,'Z-scores'!$C$2:$SK$20,5,FALSE)&gt;3,HLOOKUP($A437,'Z-scores'!$C$2:$SK$20,5,FALSE)&lt;-3),"",'Total-corrected counts'!G437),"")</f>
        <v/>
      </c>
      <c r="H437" t="str">
        <f>IFERROR(IF(OR(HLOOKUP($A437,'Z-scores'!$C$2:$SK$20,5,FALSE)&gt;3,HLOOKUP($A437,'Z-scores'!$C$2:$SK$20,5,FALSE)&lt;-3),"",'Total-corrected counts'!H437),"")</f>
        <v/>
      </c>
      <c r="I437" t="str">
        <f>IFERROR(IF(OR(HLOOKUP($A437,'Z-scores'!$C$2:$SK$20,5,FALSE)&gt;3,HLOOKUP($A437,'Z-scores'!$C$2:$SK$20,5,FALSE)&lt;-3),"",'Total-corrected counts'!I437),"")</f>
        <v/>
      </c>
      <c r="J437" t="str">
        <f>IFERROR(IF(OR(HLOOKUP($A437,'Z-scores'!$C$2:$SK$20,5,FALSE)&gt;3,HLOOKUP($A437,'Z-scores'!$C$2:$SK$20,5,FALSE)&lt;-3),"",'Total-corrected counts'!J437),"")</f>
        <v/>
      </c>
      <c r="K437" t="str">
        <f>IFERROR(IF(OR(HLOOKUP($A437,'Z-scores'!$C$2:$SK$20,5,FALSE)&gt;3,HLOOKUP($A437,'Z-scores'!$C$2:$SK$20,5,FALSE)&lt;-3),"",'Total-corrected counts'!K437),"")</f>
        <v/>
      </c>
      <c r="L437" t="str">
        <f>IFERROR(IF(OR(HLOOKUP($A437,'Z-scores'!$C$2:$SK$20,5,FALSE)&gt;3,HLOOKUP($A437,'Z-scores'!$C$2:$SK$20,5,FALSE)&lt;-3),"",'Total-corrected counts'!L437),"")</f>
        <v/>
      </c>
      <c r="M437" t="str">
        <f>IFERROR(IF(OR(HLOOKUP($A437,'Z-scores'!$C$2:$SK$20,5,FALSE)&gt;3,HLOOKUP($A437,'Z-scores'!$C$2:$SK$20,5,FALSE)&lt;-3),"",'Total-corrected counts'!M437),"")</f>
        <v/>
      </c>
      <c r="N437" t="str">
        <f>IFERROR(IF(OR(HLOOKUP($A437,'Z-scores'!$C$2:$SK$20,5,FALSE)&gt;3,HLOOKUP($A437,'Z-scores'!$C$2:$SK$20,5,FALSE)&lt;-3),"",'Total-corrected counts'!N437),"")</f>
        <v/>
      </c>
      <c r="O437" t="str">
        <f>IFERROR(IF(OR(HLOOKUP($A437,'Z-scores'!$C$2:$SK$20,5,FALSE)&gt;3,HLOOKUP($A437,'Z-scores'!$C$2:$SK$20,5,FALSE)&lt;-3),"",'Total-corrected counts'!O437),"")</f>
        <v/>
      </c>
      <c r="P437" t="str">
        <f>IFERROR(IF(OR(HLOOKUP($A437,'Z-scores'!$C$2:$SK$20,5,FALSE)&gt;3,HLOOKUP($A437,'Z-scores'!$C$2:$SK$20,5,FALSE)&lt;-3),"",'Total-corrected counts'!P437),"")</f>
        <v/>
      </c>
      <c r="Q437" t="str">
        <f>IFERROR(IF(OR(HLOOKUP($A437,'Z-scores'!$C$2:$SK$20,5,FALSE)&gt;3,HLOOKUP($A437,'Z-scores'!$C$2:$SK$20,5,FALSE)&lt;-3),"",'Total-corrected counts'!Q437),"")</f>
        <v/>
      </c>
      <c r="R437" t="str">
        <f>IFERROR(IF(OR(HLOOKUP($A437,'Z-scores'!$C$2:$SK$20,5,FALSE)&gt;3,HLOOKUP($A437,'Z-scores'!$C$2:$SK$20,5,FALSE)&lt;-3),"",'Total-corrected counts'!R437),"")</f>
        <v/>
      </c>
      <c r="S437" t="str">
        <f>IFERROR(IF(OR(HLOOKUP($A437,'Z-scores'!$C$2:$SK$20,5,FALSE)&gt;3,HLOOKUP($A437,'Z-scores'!$C$2:$SK$20,5,FALSE)&lt;-3),"",'Total-corrected counts'!S437),"")</f>
        <v/>
      </c>
      <c r="T437" t="str">
        <f>IFERROR(IF(OR(HLOOKUP($A437,'Z-scores'!$C$2:$SK$20,5,FALSE)&gt;3,HLOOKUP($A437,'Z-scores'!$C$2:$SK$20,5,FALSE)&lt;-3),"",'Total-corrected counts'!T437),"")</f>
        <v/>
      </c>
      <c r="U437">
        <f t="shared" si="24"/>
        <v>0</v>
      </c>
      <c r="V437">
        <f>SUMIFS(Tabel132[Cluster],Tabel132[ID],'Total-corrected counts Z&lt;3'!A437)</f>
        <v>96</v>
      </c>
      <c r="W437" t="str">
        <f t="shared" si="25"/>
        <v/>
      </c>
      <c r="X437" t="str">
        <f t="shared" si="26"/>
        <v/>
      </c>
      <c r="Y437" t="str">
        <f t="shared" si="27"/>
        <v/>
      </c>
    </row>
    <row r="438" spans="1:25" x14ac:dyDescent="0.25">
      <c r="A438">
        <v>446</v>
      </c>
      <c r="B438" t="s">
        <v>768</v>
      </c>
      <c r="C438">
        <v>38500</v>
      </c>
      <c r="D438">
        <v>423</v>
      </c>
      <c r="E438" t="str">
        <f>IFERROR(IF(OR(HLOOKUP($A438,'Z-scores'!$C$2:$SK$20,5,FALSE)&gt;3,HLOOKUP($A438,'Z-scores'!$C$2:$SK$20,5,FALSE)&lt;-3),"",'Total-corrected counts'!E438),"")</f>
        <v/>
      </c>
      <c r="F438" t="str">
        <f>IFERROR(IF(OR(HLOOKUP($A438,'Z-scores'!$C$2:$SK$20,5,FALSE)&gt;3,HLOOKUP($A438,'Z-scores'!$C$2:$SK$20,5,FALSE)&lt;-3),"",'Total-corrected counts'!F438),"")</f>
        <v/>
      </c>
      <c r="G438" t="str">
        <f>IFERROR(IF(OR(HLOOKUP($A438,'Z-scores'!$C$2:$SK$20,5,FALSE)&gt;3,HLOOKUP($A438,'Z-scores'!$C$2:$SK$20,5,FALSE)&lt;-3),"",'Total-corrected counts'!G438),"")</f>
        <v/>
      </c>
      <c r="H438" t="str">
        <f>IFERROR(IF(OR(HLOOKUP($A438,'Z-scores'!$C$2:$SK$20,5,FALSE)&gt;3,HLOOKUP($A438,'Z-scores'!$C$2:$SK$20,5,FALSE)&lt;-3),"",'Total-corrected counts'!H438),"")</f>
        <v/>
      </c>
      <c r="I438" t="str">
        <f>IFERROR(IF(OR(HLOOKUP($A438,'Z-scores'!$C$2:$SK$20,5,FALSE)&gt;3,HLOOKUP($A438,'Z-scores'!$C$2:$SK$20,5,FALSE)&lt;-3),"",'Total-corrected counts'!I438),"")</f>
        <v/>
      </c>
      <c r="J438" t="str">
        <f>IFERROR(IF(OR(HLOOKUP($A438,'Z-scores'!$C$2:$SK$20,5,FALSE)&gt;3,HLOOKUP($A438,'Z-scores'!$C$2:$SK$20,5,FALSE)&lt;-3),"",'Total-corrected counts'!J438),"")</f>
        <v/>
      </c>
      <c r="K438" t="str">
        <f>IFERROR(IF(OR(HLOOKUP($A438,'Z-scores'!$C$2:$SK$20,5,FALSE)&gt;3,HLOOKUP($A438,'Z-scores'!$C$2:$SK$20,5,FALSE)&lt;-3),"",'Total-corrected counts'!K438),"")</f>
        <v/>
      </c>
      <c r="L438" t="str">
        <f>IFERROR(IF(OR(HLOOKUP($A438,'Z-scores'!$C$2:$SK$20,5,FALSE)&gt;3,HLOOKUP($A438,'Z-scores'!$C$2:$SK$20,5,FALSE)&lt;-3),"",'Total-corrected counts'!L438),"")</f>
        <v/>
      </c>
      <c r="M438" t="str">
        <f>IFERROR(IF(OR(HLOOKUP($A438,'Z-scores'!$C$2:$SK$20,5,FALSE)&gt;3,HLOOKUP($A438,'Z-scores'!$C$2:$SK$20,5,FALSE)&lt;-3),"",'Total-corrected counts'!M438),"")</f>
        <v/>
      </c>
      <c r="N438" t="str">
        <f>IFERROR(IF(OR(HLOOKUP($A438,'Z-scores'!$C$2:$SK$20,5,FALSE)&gt;3,HLOOKUP($A438,'Z-scores'!$C$2:$SK$20,5,FALSE)&lt;-3),"",'Total-corrected counts'!N438),"")</f>
        <v/>
      </c>
      <c r="O438" t="str">
        <f>IFERROR(IF(OR(HLOOKUP($A438,'Z-scores'!$C$2:$SK$20,5,FALSE)&gt;3,HLOOKUP($A438,'Z-scores'!$C$2:$SK$20,5,FALSE)&lt;-3),"",'Total-corrected counts'!O438),"")</f>
        <v/>
      </c>
      <c r="P438" t="str">
        <f>IFERROR(IF(OR(HLOOKUP($A438,'Z-scores'!$C$2:$SK$20,5,FALSE)&gt;3,HLOOKUP($A438,'Z-scores'!$C$2:$SK$20,5,FALSE)&lt;-3),"",'Total-corrected counts'!P438),"")</f>
        <v/>
      </c>
      <c r="Q438" t="str">
        <f>IFERROR(IF(OR(HLOOKUP($A438,'Z-scores'!$C$2:$SK$20,5,FALSE)&gt;3,HLOOKUP($A438,'Z-scores'!$C$2:$SK$20,5,FALSE)&lt;-3),"",'Total-corrected counts'!Q438),"")</f>
        <v/>
      </c>
      <c r="R438" t="str">
        <f>IFERROR(IF(OR(HLOOKUP($A438,'Z-scores'!$C$2:$SK$20,5,FALSE)&gt;3,HLOOKUP($A438,'Z-scores'!$C$2:$SK$20,5,FALSE)&lt;-3),"",'Total-corrected counts'!R438),"")</f>
        <v/>
      </c>
      <c r="S438" t="str">
        <f>IFERROR(IF(OR(HLOOKUP($A438,'Z-scores'!$C$2:$SK$20,5,FALSE)&gt;3,HLOOKUP($A438,'Z-scores'!$C$2:$SK$20,5,FALSE)&lt;-3),"",'Total-corrected counts'!S438),"")</f>
        <v/>
      </c>
      <c r="T438" t="str">
        <f>IFERROR(IF(OR(HLOOKUP($A438,'Z-scores'!$C$2:$SK$20,5,FALSE)&gt;3,HLOOKUP($A438,'Z-scores'!$C$2:$SK$20,5,FALSE)&lt;-3),"",'Total-corrected counts'!T438),"")</f>
        <v/>
      </c>
      <c r="U438">
        <f t="shared" si="24"/>
        <v>0</v>
      </c>
      <c r="V438">
        <f>SUMIFS(Tabel132[Cluster],Tabel132[ID],'Total-corrected counts Z&lt;3'!A438)</f>
        <v>0</v>
      </c>
      <c r="W438" t="str">
        <f t="shared" si="25"/>
        <v/>
      </c>
      <c r="X438" t="str">
        <f t="shared" si="26"/>
        <v/>
      </c>
      <c r="Y438" t="str">
        <f t="shared" si="27"/>
        <v/>
      </c>
    </row>
    <row r="439" spans="1:25" x14ac:dyDescent="0.25">
      <c r="A439">
        <v>447</v>
      </c>
      <c r="B439" t="s">
        <v>769</v>
      </c>
      <c r="C439">
        <v>76400</v>
      </c>
      <c r="D439">
        <v>63</v>
      </c>
      <c r="E439" t="str">
        <f>IFERROR(IF(OR(HLOOKUP($A439,'Z-scores'!$C$2:$SK$20,5,FALSE)&gt;3,HLOOKUP($A439,'Z-scores'!$C$2:$SK$20,5,FALSE)&lt;-3),"",'Total-corrected counts'!E439),"")</f>
        <v/>
      </c>
      <c r="F439" t="str">
        <f>IFERROR(IF(OR(HLOOKUP($A439,'Z-scores'!$C$2:$SK$20,5,FALSE)&gt;3,HLOOKUP($A439,'Z-scores'!$C$2:$SK$20,5,FALSE)&lt;-3),"",'Total-corrected counts'!F439),"")</f>
        <v/>
      </c>
      <c r="G439" t="str">
        <f>IFERROR(IF(OR(HLOOKUP($A439,'Z-scores'!$C$2:$SK$20,5,FALSE)&gt;3,HLOOKUP($A439,'Z-scores'!$C$2:$SK$20,5,FALSE)&lt;-3),"",'Total-corrected counts'!G439),"")</f>
        <v/>
      </c>
      <c r="H439" t="str">
        <f>IFERROR(IF(OR(HLOOKUP($A439,'Z-scores'!$C$2:$SK$20,5,FALSE)&gt;3,HLOOKUP($A439,'Z-scores'!$C$2:$SK$20,5,FALSE)&lt;-3),"",'Total-corrected counts'!H439),"")</f>
        <v/>
      </c>
      <c r="I439" t="str">
        <f>IFERROR(IF(OR(HLOOKUP($A439,'Z-scores'!$C$2:$SK$20,5,FALSE)&gt;3,HLOOKUP($A439,'Z-scores'!$C$2:$SK$20,5,FALSE)&lt;-3),"",'Total-corrected counts'!I439),"")</f>
        <v/>
      </c>
      <c r="J439" t="str">
        <f>IFERROR(IF(OR(HLOOKUP($A439,'Z-scores'!$C$2:$SK$20,5,FALSE)&gt;3,HLOOKUP($A439,'Z-scores'!$C$2:$SK$20,5,FALSE)&lt;-3),"",'Total-corrected counts'!J439),"")</f>
        <v/>
      </c>
      <c r="K439" t="str">
        <f>IFERROR(IF(OR(HLOOKUP($A439,'Z-scores'!$C$2:$SK$20,5,FALSE)&gt;3,HLOOKUP($A439,'Z-scores'!$C$2:$SK$20,5,FALSE)&lt;-3),"",'Total-corrected counts'!K439),"")</f>
        <v/>
      </c>
      <c r="L439" t="str">
        <f>IFERROR(IF(OR(HLOOKUP($A439,'Z-scores'!$C$2:$SK$20,5,FALSE)&gt;3,HLOOKUP($A439,'Z-scores'!$C$2:$SK$20,5,FALSE)&lt;-3),"",'Total-corrected counts'!L439),"")</f>
        <v/>
      </c>
      <c r="M439" t="str">
        <f>IFERROR(IF(OR(HLOOKUP($A439,'Z-scores'!$C$2:$SK$20,5,FALSE)&gt;3,HLOOKUP($A439,'Z-scores'!$C$2:$SK$20,5,FALSE)&lt;-3),"",'Total-corrected counts'!M439),"")</f>
        <v/>
      </c>
      <c r="N439" t="str">
        <f>IFERROR(IF(OR(HLOOKUP($A439,'Z-scores'!$C$2:$SK$20,5,FALSE)&gt;3,HLOOKUP($A439,'Z-scores'!$C$2:$SK$20,5,FALSE)&lt;-3),"",'Total-corrected counts'!N439),"")</f>
        <v/>
      </c>
      <c r="O439" t="str">
        <f>IFERROR(IF(OR(HLOOKUP($A439,'Z-scores'!$C$2:$SK$20,5,FALSE)&gt;3,HLOOKUP($A439,'Z-scores'!$C$2:$SK$20,5,FALSE)&lt;-3),"",'Total-corrected counts'!O439),"")</f>
        <v/>
      </c>
      <c r="P439" t="str">
        <f>IFERROR(IF(OR(HLOOKUP($A439,'Z-scores'!$C$2:$SK$20,5,FALSE)&gt;3,HLOOKUP($A439,'Z-scores'!$C$2:$SK$20,5,FALSE)&lt;-3),"",'Total-corrected counts'!P439),"")</f>
        <v/>
      </c>
      <c r="Q439" t="str">
        <f>IFERROR(IF(OR(HLOOKUP($A439,'Z-scores'!$C$2:$SK$20,5,FALSE)&gt;3,HLOOKUP($A439,'Z-scores'!$C$2:$SK$20,5,FALSE)&lt;-3),"",'Total-corrected counts'!Q439),"")</f>
        <v/>
      </c>
      <c r="R439" t="str">
        <f>IFERROR(IF(OR(HLOOKUP($A439,'Z-scores'!$C$2:$SK$20,5,FALSE)&gt;3,HLOOKUP($A439,'Z-scores'!$C$2:$SK$20,5,FALSE)&lt;-3),"",'Total-corrected counts'!R439),"")</f>
        <v/>
      </c>
      <c r="S439" t="str">
        <f>IFERROR(IF(OR(HLOOKUP($A439,'Z-scores'!$C$2:$SK$20,5,FALSE)&gt;3,HLOOKUP($A439,'Z-scores'!$C$2:$SK$20,5,FALSE)&lt;-3),"",'Total-corrected counts'!S439),"")</f>
        <v/>
      </c>
      <c r="T439" t="str">
        <f>IFERROR(IF(OR(HLOOKUP($A439,'Z-scores'!$C$2:$SK$20,5,FALSE)&gt;3,HLOOKUP($A439,'Z-scores'!$C$2:$SK$20,5,FALSE)&lt;-3),"",'Total-corrected counts'!T439),"")</f>
        <v/>
      </c>
      <c r="U439">
        <f t="shared" si="24"/>
        <v>0</v>
      </c>
      <c r="V439">
        <f>SUMIFS(Tabel132[Cluster],Tabel132[ID],'Total-corrected counts Z&lt;3'!A439)</f>
        <v>84</v>
      </c>
      <c r="W439" t="str">
        <f t="shared" si="25"/>
        <v/>
      </c>
      <c r="X439" t="str">
        <f t="shared" si="26"/>
        <v/>
      </c>
      <c r="Y439" t="str">
        <f t="shared" si="27"/>
        <v/>
      </c>
    </row>
    <row r="440" spans="1:25" x14ac:dyDescent="0.25">
      <c r="A440">
        <v>448</v>
      </c>
      <c r="B440" t="s">
        <v>181</v>
      </c>
      <c r="C440">
        <v>21500</v>
      </c>
      <c r="D440">
        <v>723</v>
      </c>
      <c r="E440">
        <f>IFERROR(IF(OR(HLOOKUP($A440,'Z-scores'!$C$2:$SK$20,5,FALSE)&gt;3,HLOOKUP($A440,'Z-scores'!$C$2:$SK$20,5,FALSE)&lt;-3),"",'Total-corrected counts'!E440),"")</f>
        <v>2.1253458641215359</v>
      </c>
      <c r="F440">
        <f>IFERROR(IF(OR(HLOOKUP($A440,'Z-scores'!$C$2:$SK$20,5,FALSE)&gt;3,HLOOKUP($A440,'Z-scores'!$C$2:$SK$20,5,FALSE)&lt;-3),"",'Total-corrected counts'!F440),"")</f>
        <v>2.7244572687528361</v>
      </c>
      <c r="G440">
        <f>IFERROR(IF(OR(HLOOKUP($A440,'Z-scores'!$C$2:$SK$20,5,FALSE)&gt;3,HLOOKUP($A440,'Z-scores'!$C$2:$SK$20,5,FALSE)&lt;-3),"",'Total-corrected counts'!G440),"")</f>
        <v>2.4596208117641285</v>
      </c>
      <c r="H440">
        <f>IFERROR(IF(OR(HLOOKUP($A440,'Z-scores'!$C$2:$SK$20,5,FALSE)&gt;3,HLOOKUP($A440,'Z-scores'!$C$2:$SK$20,5,FALSE)&lt;-3),"",'Total-corrected counts'!H440),"")</f>
        <v>3.7395353325773844</v>
      </c>
      <c r="I440">
        <f>IFERROR(IF(OR(HLOOKUP($A440,'Z-scores'!$C$2:$SK$20,5,FALSE)&gt;3,HLOOKUP($A440,'Z-scores'!$C$2:$SK$20,5,FALSE)&lt;-3),"",'Total-corrected counts'!I440),"")</f>
        <v>4.2430323387718056</v>
      </c>
      <c r="J440">
        <f>IFERROR(IF(OR(HLOOKUP($A440,'Z-scores'!$C$2:$SK$20,5,FALSE)&gt;3,HLOOKUP($A440,'Z-scores'!$C$2:$SK$20,5,FALSE)&lt;-3),"",'Total-corrected counts'!J440),"")</f>
        <v>0.63457626469253592</v>
      </c>
      <c r="K440">
        <f>IFERROR(IF(OR(HLOOKUP($A440,'Z-scores'!$C$2:$SK$20,5,FALSE)&gt;3,HLOOKUP($A440,'Z-scores'!$C$2:$SK$20,5,FALSE)&lt;-3),"",'Total-corrected counts'!K440),"")</f>
        <v>14.321278710733042</v>
      </c>
      <c r="L440">
        <f>IFERROR(IF(OR(HLOOKUP($A440,'Z-scores'!$C$2:$SK$20,5,FALSE)&gt;3,HLOOKUP($A440,'Z-scores'!$C$2:$SK$20,5,FALSE)&lt;-3),"",'Total-corrected counts'!L440),"")</f>
        <v>2.8219498859688041</v>
      </c>
      <c r="M440">
        <f>IFERROR(IF(OR(HLOOKUP($A440,'Z-scores'!$C$2:$SK$20,5,FALSE)&gt;3,HLOOKUP($A440,'Z-scores'!$C$2:$SK$20,5,FALSE)&lt;-3),"",'Total-corrected counts'!M440),"")</f>
        <v>3.2820341450897788</v>
      </c>
      <c r="N440">
        <f>IFERROR(IF(OR(HLOOKUP($A440,'Z-scores'!$C$2:$SK$20,5,FALSE)&gt;3,HLOOKUP($A440,'Z-scores'!$C$2:$SK$20,5,FALSE)&lt;-3),"",'Total-corrected counts'!N440),"")</f>
        <v>1.583613209529275</v>
      </c>
      <c r="O440">
        <f>IFERROR(IF(OR(HLOOKUP($A440,'Z-scores'!$C$2:$SK$20,5,FALSE)&gt;3,HLOOKUP($A440,'Z-scores'!$C$2:$SK$20,5,FALSE)&lt;-3),"",'Total-corrected counts'!O440),"")</f>
        <v>8.4971984002985064</v>
      </c>
      <c r="P440">
        <f>IFERROR(IF(OR(HLOOKUP($A440,'Z-scores'!$C$2:$SK$20,5,FALSE)&gt;3,HLOOKUP($A440,'Z-scores'!$C$2:$SK$20,5,FALSE)&lt;-3),"",'Total-corrected counts'!P440),"")</f>
        <v>5.3447327758023944</v>
      </c>
      <c r="Q440">
        <f>IFERROR(IF(OR(HLOOKUP($A440,'Z-scores'!$C$2:$SK$20,5,FALSE)&gt;3,HLOOKUP($A440,'Z-scores'!$C$2:$SK$20,5,FALSE)&lt;-3),"",'Total-corrected counts'!Q440),"")</f>
        <v>3.1301501528059812</v>
      </c>
      <c r="R440">
        <f>IFERROR(IF(OR(HLOOKUP($A440,'Z-scores'!$C$2:$SK$20,5,FALSE)&gt;3,HLOOKUP($A440,'Z-scores'!$C$2:$SK$20,5,FALSE)&lt;-3),"",'Total-corrected counts'!R440),"")</f>
        <v>7.54408462110875</v>
      </c>
      <c r="S440">
        <f>IFERROR(IF(OR(HLOOKUP($A440,'Z-scores'!$C$2:$SK$20,5,FALSE)&gt;3,HLOOKUP($A440,'Z-scores'!$C$2:$SK$20,5,FALSE)&lt;-3),"",'Total-corrected counts'!S440),"")</f>
        <v>3.9463366162852913</v>
      </c>
      <c r="T440">
        <f>IFERROR(IF(OR(HLOOKUP($A440,'Z-scores'!$C$2:$SK$20,5,FALSE)&gt;3,HLOOKUP($A440,'Z-scores'!$C$2:$SK$20,5,FALSE)&lt;-3),"",'Total-corrected counts'!T440),"")</f>
        <v>19.064937511646811</v>
      </c>
      <c r="U440">
        <f t="shared" si="24"/>
        <v>1</v>
      </c>
      <c r="V440">
        <f>SUMIFS(Tabel132[Cluster],Tabel132[ID],'Total-corrected counts Z&lt;3'!A440)</f>
        <v>27</v>
      </c>
      <c r="W440">
        <f t="shared" si="25"/>
        <v>0.10771772890282481</v>
      </c>
      <c r="X440">
        <f t="shared" si="26"/>
        <v>3.7935443832001128</v>
      </c>
      <c r="Y440">
        <f t="shared" si="27"/>
        <v>7.9212400129912881</v>
      </c>
    </row>
    <row r="441" spans="1:25" x14ac:dyDescent="0.25">
      <c r="A441">
        <v>449</v>
      </c>
      <c r="B441" t="s">
        <v>182</v>
      </c>
      <c r="C441">
        <v>112200</v>
      </c>
      <c r="D441">
        <v>618</v>
      </c>
      <c r="E441">
        <f>IFERROR(IF(OR(HLOOKUP($A441,'Z-scores'!$C$2:$SK$20,5,FALSE)&gt;3,HLOOKUP($A441,'Z-scores'!$C$2:$SK$20,5,FALSE)&lt;-3),"",'Total-corrected counts'!E441),"")</f>
        <v>0.1238546540863366</v>
      </c>
      <c r="F441">
        <f>IFERROR(IF(OR(HLOOKUP($A441,'Z-scores'!$C$2:$SK$20,5,FALSE)&gt;3,HLOOKUP($A441,'Z-scores'!$C$2:$SK$20,5,FALSE)&lt;-3),"",'Total-corrected counts'!F441),"")</f>
        <v>0.78853442613816915</v>
      </c>
      <c r="G441">
        <f>IFERROR(IF(OR(HLOOKUP($A441,'Z-scores'!$C$2:$SK$20,5,FALSE)&gt;3,HLOOKUP($A441,'Z-scores'!$C$2:$SK$20,5,FALSE)&lt;-3),"",'Total-corrected counts'!G441),"")</f>
        <v>0.65953541928352644</v>
      </c>
      <c r="H441">
        <f>IFERROR(IF(OR(HLOOKUP($A441,'Z-scores'!$C$2:$SK$20,5,FALSE)&gt;3,HLOOKUP($A441,'Z-scores'!$C$2:$SK$20,5,FALSE)&lt;-3),"",'Total-corrected counts'!H441),"")</f>
        <v>0.10253564621583151</v>
      </c>
      <c r="I441">
        <f>IFERROR(IF(OR(HLOOKUP($A441,'Z-scores'!$C$2:$SK$20,5,FALSE)&gt;3,HLOOKUP($A441,'Z-scores'!$C$2:$SK$20,5,FALSE)&lt;-3),"",'Total-corrected counts'!I441),"")</f>
        <v>0.62463738674226854</v>
      </c>
      <c r="J441">
        <f>IFERROR(IF(OR(HLOOKUP($A441,'Z-scores'!$C$2:$SK$20,5,FALSE)&gt;3,HLOOKUP($A441,'Z-scores'!$C$2:$SK$20,5,FALSE)&lt;-3),"",'Total-corrected counts'!J441),"")</f>
        <v>0</v>
      </c>
      <c r="K441">
        <f>IFERROR(IF(OR(HLOOKUP($A441,'Z-scores'!$C$2:$SK$20,5,FALSE)&gt;3,HLOOKUP($A441,'Z-scores'!$C$2:$SK$20,5,FALSE)&lt;-3),"",'Total-corrected counts'!K441),"")</f>
        <v>0.32255132231380729</v>
      </c>
      <c r="L441">
        <f>IFERROR(IF(OR(HLOOKUP($A441,'Z-scores'!$C$2:$SK$20,5,FALSE)&gt;3,HLOOKUP($A441,'Z-scores'!$C$2:$SK$20,5,FALSE)&lt;-3),"",'Total-corrected counts'!L441),"")</f>
        <v>0.48163086996102183</v>
      </c>
      <c r="M441">
        <f>IFERROR(IF(OR(HLOOKUP($A441,'Z-scores'!$C$2:$SK$20,5,FALSE)&gt;3,HLOOKUP($A441,'Z-scores'!$C$2:$SK$20,5,FALSE)&lt;-3),"",'Total-corrected counts'!M441),"")</f>
        <v>0.70755541309727699</v>
      </c>
      <c r="N441">
        <f>IFERROR(IF(OR(HLOOKUP($A441,'Z-scores'!$C$2:$SK$20,5,FALSE)&gt;3,HLOOKUP($A441,'Z-scores'!$C$2:$SK$20,5,FALSE)&lt;-3),"",'Total-corrected counts'!N441),"")</f>
        <v>0.59581487091200436</v>
      </c>
      <c r="O441">
        <f>IFERROR(IF(OR(HLOOKUP($A441,'Z-scores'!$C$2:$SK$20,5,FALSE)&gt;3,HLOOKUP($A441,'Z-scores'!$C$2:$SK$20,5,FALSE)&lt;-3),"",'Total-corrected counts'!O441),"")</f>
        <v>0</v>
      </c>
      <c r="P441">
        <f>IFERROR(IF(OR(HLOOKUP($A441,'Z-scores'!$C$2:$SK$20,5,FALSE)&gt;3,HLOOKUP($A441,'Z-scores'!$C$2:$SK$20,5,FALSE)&lt;-3),"",'Total-corrected counts'!P441),"")</f>
        <v>0.19905894881945602</v>
      </c>
      <c r="Q441">
        <f>IFERROR(IF(OR(HLOOKUP($A441,'Z-scores'!$C$2:$SK$20,5,FALSE)&gt;3,HLOOKUP($A441,'Z-scores'!$C$2:$SK$20,5,FALSE)&lt;-3),"",'Total-corrected counts'!Q441),"")</f>
        <v>0.51175470752224772</v>
      </c>
      <c r="R441">
        <f>IFERROR(IF(OR(HLOOKUP($A441,'Z-scores'!$C$2:$SK$20,5,FALSE)&gt;3,HLOOKUP($A441,'Z-scores'!$C$2:$SK$20,5,FALSE)&lt;-3),"",'Total-corrected counts'!R441),"")</f>
        <v>1.1606284032474998</v>
      </c>
      <c r="S441">
        <f>IFERROR(IF(OR(HLOOKUP($A441,'Z-scores'!$C$2:$SK$20,5,FALSE)&gt;3,HLOOKUP($A441,'Z-scores'!$C$2:$SK$20,5,FALSE)&lt;-3),"",'Total-corrected counts'!S441),"")</f>
        <v>0.8379595684508222</v>
      </c>
      <c r="T441">
        <f>IFERROR(IF(OR(HLOOKUP($A441,'Z-scores'!$C$2:$SK$20,5,FALSE)&gt;3,HLOOKUP($A441,'Z-scores'!$C$2:$SK$20,5,FALSE)&lt;-3),"",'Total-corrected counts'!T441),"")</f>
        <v>0.92150610958550649</v>
      </c>
      <c r="U441">
        <f t="shared" si="24"/>
        <v>1</v>
      </c>
      <c r="V441">
        <f>SUMIFS(Tabel132[Cluster],Tabel132[ID],'Total-corrected counts Z&lt;3'!A441)</f>
        <v>0</v>
      </c>
      <c r="W441">
        <f t="shared" si="25"/>
        <v>0.37956677509061598</v>
      </c>
      <c r="X441">
        <f t="shared" si="26"/>
        <v>0.4406650008750243</v>
      </c>
      <c r="Y441">
        <f t="shared" si="27"/>
        <v>0.60515128960425535</v>
      </c>
    </row>
    <row r="442" spans="1:25" x14ac:dyDescent="0.25">
      <c r="A442">
        <v>450</v>
      </c>
      <c r="B442" t="s">
        <v>183</v>
      </c>
      <c r="C442">
        <v>6400</v>
      </c>
      <c r="D442">
        <v>369</v>
      </c>
      <c r="E442">
        <f>IFERROR(IF(OR(HLOOKUP($A442,'Z-scores'!$C$2:$SK$20,5,FALSE)&gt;3,HLOOKUP($A442,'Z-scores'!$C$2:$SK$20,5,FALSE)&lt;-3),"",'Total-corrected counts'!E442),"")</f>
        <v>2.7792984376973937</v>
      </c>
      <c r="F442">
        <f>IFERROR(IF(OR(HLOOKUP($A442,'Z-scores'!$C$2:$SK$20,5,FALSE)&gt;3,HLOOKUP($A442,'Z-scores'!$C$2:$SK$20,5,FALSE)&lt;-3),"",'Total-corrected counts'!F442),"")</f>
        <v>3.1541377045526766</v>
      </c>
      <c r="G442">
        <f>IFERROR(IF(OR(HLOOKUP($A442,'Z-scores'!$C$2:$SK$20,5,FALSE)&gt;3,HLOOKUP($A442,'Z-scores'!$C$2:$SK$20,5,FALSE)&lt;-3),"",'Total-corrected counts'!G442),"")</f>
        <v>5.2961190059759859</v>
      </c>
      <c r="H442">
        <f>IFERROR(IF(OR(HLOOKUP($A442,'Z-scores'!$C$2:$SK$20,5,FALSE)&gt;3,HLOOKUP($A442,'Z-scores'!$C$2:$SK$20,5,FALSE)&lt;-3),"",'Total-corrected counts'!H442),"")</f>
        <v>18.619267051074814</v>
      </c>
      <c r="I442">
        <f>IFERROR(IF(OR(HLOOKUP($A442,'Z-scores'!$C$2:$SK$20,5,FALSE)&gt;3,HLOOKUP($A442,'Z-scores'!$C$2:$SK$20,5,FALSE)&lt;-3),"",'Total-corrected counts'!I442),"")</f>
        <v>9.3245418903778265</v>
      </c>
      <c r="J442">
        <f>IFERROR(IF(OR(HLOOKUP($A442,'Z-scores'!$C$2:$SK$20,5,FALSE)&gt;3,HLOOKUP($A442,'Z-scores'!$C$2:$SK$20,5,FALSE)&lt;-3),"",'Total-corrected counts'!J442),"")</f>
        <v>3.1429484807885029</v>
      </c>
      <c r="K442">
        <f>IFERROR(IF(OR(HLOOKUP($A442,'Z-scores'!$C$2:$SK$20,5,FALSE)&gt;3,HLOOKUP($A442,'Z-scores'!$C$2:$SK$20,5,FALSE)&lt;-3),"",'Total-corrected counts'!K442),"")</f>
        <v>6.3747870428201541</v>
      </c>
      <c r="L442">
        <f>IFERROR(IF(OR(HLOOKUP($A442,'Z-scores'!$C$2:$SK$20,5,FALSE)&gt;3,HLOOKUP($A442,'Z-scores'!$C$2:$SK$20,5,FALSE)&lt;-3),"",'Total-corrected counts'!L442),"")</f>
        <v>7.9570846544264588</v>
      </c>
      <c r="M442">
        <f>IFERROR(IF(OR(HLOOKUP($A442,'Z-scores'!$C$2:$SK$20,5,FALSE)&gt;3,HLOOKUP($A442,'Z-scores'!$C$2:$SK$20,5,FALSE)&lt;-3),"",'Total-corrected counts'!M442),"")</f>
        <v>7.4506437475544578</v>
      </c>
      <c r="N442">
        <f>IFERROR(IF(OR(HLOOKUP($A442,'Z-scores'!$C$2:$SK$20,5,FALSE)&gt;3,HLOOKUP($A442,'Z-scores'!$C$2:$SK$20,5,FALSE)&lt;-3),"",'Total-corrected counts'!N442),"")</f>
        <v>5.2368991285423547</v>
      </c>
      <c r="O442">
        <f>IFERROR(IF(OR(HLOOKUP($A442,'Z-scores'!$C$2:$SK$20,5,FALSE)&gt;3,HLOOKUP($A442,'Z-scores'!$C$2:$SK$20,5,FALSE)&lt;-3),"",'Total-corrected counts'!O442),"")</f>
        <v>4.4784921849648223</v>
      </c>
      <c r="P442">
        <f>IFERROR(IF(OR(HLOOKUP($A442,'Z-scores'!$C$2:$SK$20,5,FALSE)&gt;3,HLOOKUP($A442,'Z-scores'!$C$2:$SK$20,5,FALSE)&lt;-3),"",'Total-corrected counts'!P442),"")</f>
        <v>3.8070023961720962</v>
      </c>
      <c r="Q442">
        <f>IFERROR(IF(OR(HLOOKUP($A442,'Z-scores'!$C$2:$SK$20,5,FALSE)&gt;3,HLOOKUP($A442,'Z-scores'!$C$2:$SK$20,5,FALSE)&lt;-3),"",'Total-corrected counts'!Q442),"")</f>
        <v>2.0470188300889909</v>
      </c>
      <c r="R442">
        <f>IFERROR(IF(OR(HLOOKUP($A442,'Z-scores'!$C$2:$SK$20,5,FALSE)&gt;3,HLOOKUP($A442,'Z-scores'!$C$2:$SK$20,5,FALSE)&lt;-3),"",'Total-corrected counts'!R442),"")</f>
        <v>1.9720411807391149</v>
      </c>
      <c r="S442">
        <f>IFERROR(IF(OR(HLOOKUP($A442,'Z-scores'!$C$2:$SK$20,5,FALSE)&gt;3,HLOOKUP($A442,'Z-scores'!$C$2:$SK$20,5,FALSE)&lt;-3),"",'Total-corrected counts'!S442),"")</f>
        <v>16.821472147752655</v>
      </c>
      <c r="T442">
        <f>IFERROR(IF(OR(HLOOKUP($A442,'Z-scores'!$C$2:$SK$20,5,FALSE)&gt;3,HLOOKUP($A442,'Z-scores'!$C$2:$SK$20,5,FALSE)&lt;-3),"",'Total-corrected counts'!T442),"")</f>
        <v>7.3447449919555927</v>
      </c>
      <c r="U442">
        <f t="shared" si="24"/>
        <v>1</v>
      </c>
      <c r="V442">
        <f>SUMIFS(Tabel132[Cluster],Tabel132[ID],'Total-corrected counts Z&lt;3'!A442)</f>
        <v>9</v>
      </c>
      <c r="W442">
        <f t="shared" si="25"/>
        <v>0.74653029399056048</v>
      </c>
      <c r="X442">
        <f t="shared" si="26"/>
        <v>6.9335727143810626</v>
      </c>
      <c r="Y442">
        <f t="shared" si="27"/>
        <v>6.078461955278879</v>
      </c>
    </row>
    <row r="443" spans="1:25" x14ac:dyDescent="0.25">
      <c r="A443">
        <v>451</v>
      </c>
      <c r="B443" t="s">
        <v>184</v>
      </c>
      <c r="C443">
        <v>47400</v>
      </c>
      <c r="D443">
        <v>295</v>
      </c>
      <c r="E443">
        <f>IFERROR(IF(OR(HLOOKUP($A443,'Z-scores'!$C$2:$SK$20,5,FALSE)&gt;3,HLOOKUP($A443,'Z-scores'!$C$2:$SK$20,5,FALSE)&lt;-3),"",'Total-corrected counts'!E443),"")</f>
        <v>1.302950960988261</v>
      </c>
      <c r="F443">
        <f>IFERROR(IF(OR(HLOOKUP($A443,'Z-scores'!$C$2:$SK$20,5,FALSE)&gt;3,HLOOKUP($A443,'Z-scores'!$C$2:$SK$20,5,FALSE)&lt;-3),"",'Total-corrected counts'!F443),"")</f>
        <v>2.8708319227066283</v>
      </c>
      <c r="G443">
        <f>IFERROR(IF(OR(HLOOKUP($A443,'Z-scores'!$C$2:$SK$20,5,FALSE)&gt;3,HLOOKUP($A443,'Z-scores'!$C$2:$SK$20,5,FALSE)&lt;-3),"",'Total-corrected counts'!G443),"")</f>
        <v>2.0133186483391858</v>
      </c>
      <c r="H443">
        <f>IFERROR(IF(OR(HLOOKUP($A443,'Z-scores'!$C$2:$SK$20,5,FALSE)&gt;3,HLOOKUP($A443,'Z-scores'!$C$2:$SK$20,5,FALSE)&lt;-3),"",'Total-corrected counts'!H443),"")</f>
        <v>1.5018456416318851</v>
      </c>
      <c r="I443">
        <f>IFERROR(IF(OR(HLOOKUP($A443,'Z-scores'!$C$2:$SK$20,5,FALSE)&gt;3,HLOOKUP($A443,'Z-scores'!$C$2:$SK$20,5,FALSE)&lt;-3),"",'Total-corrected counts'!I443),"")</f>
        <v>1.6713270618239073</v>
      </c>
      <c r="J443">
        <f>IFERROR(IF(OR(HLOOKUP($A443,'Z-scores'!$C$2:$SK$20,5,FALSE)&gt;3,HLOOKUP($A443,'Z-scores'!$C$2:$SK$20,5,FALSE)&lt;-3),"",'Total-corrected counts'!J443),"")</f>
        <v>3.4542500445999358</v>
      </c>
      <c r="K443">
        <f>IFERROR(IF(OR(HLOOKUP($A443,'Z-scores'!$C$2:$SK$20,5,FALSE)&gt;3,HLOOKUP($A443,'Z-scores'!$C$2:$SK$20,5,FALSE)&lt;-3),"",'Total-corrected counts'!K443),"")</f>
        <v>3.3662628910568246</v>
      </c>
      <c r="L443">
        <f>IFERROR(IF(OR(HLOOKUP($A443,'Z-scores'!$C$2:$SK$20,5,FALSE)&gt;3,HLOOKUP($A443,'Z-scores'!$C$2:$SK$20,5,FALSE)&lt;-3),"",'Total-corrected counts'!L443),"")</f>
        <v>1.8112034123886311</v>
      </c>
      <c r="M443">
        <f>IFERROR(IF(OR(HLOOKUP($A443,'Z-scores'!$C$2:$SK$20,5,FALSE)&gt;3,HLOOKUP($A443,'Z-scores'!$C$2:$SK$20,5,FALSE)&lt;-3),"",'Total-corrected counts'!M443),"")</f>
        <v>1.9862700150803076</v>
      </c>
      <c r="N443">
        <f>IFERROR(IF(OR(HLOOKUP($A443,'Z-scores'!$C$2:$SK$20,5,FALSE)&gt;3,HLOOKUP($A443,'Z-scores'!$C$2:$SK$20,5,FALSE)&lt;-3),"",'Total-corrected counts'!N443),"")</f>
        <v>1.5444148627587482</v>
      </c>
      <c r="O443">
        <f>IFERROR(IF(OR(HLOOKUP($A443,'Z-scores'!$C$2:$SK$20,5,FALSE)&gt;3,HLOOKUP($A443,'Z-scores'!$C$2:$SK$20,5,FALSE)&lt;-3),"",'Total-corrected counts'!O443),"")</f>
        <v>2.5420858897875349</v>
      </c>
      <c r="P443">
        <f>IFERROR(IF(OR(HLOOKUP($A443,'Z-scores'!$C$2:$SK$20,5,FALSE)&gt;3,HLOOKUP($A443,'Z-scores'!$C$2:$SK$20,5,FALSE)&lt;-3),"",'Total-corrected counts'!P443),"")</f>
        <v>1.3088125884879234</v>
      </c>
      <c r="Q443">
        <f>IFERROR(IF(OR(HLOOKUP($A443,'Z-scores'!$C$2:$SK$20,5,FALSE)&gt;3,HLOOKUP($A443,'Z-scores'!$C$2:$SK$20,5,FALSE)&lt;-3),"",'Total-corrected counts'!Q443),"")</f>
        <v>3.3288898450476303</v>
      </c>
      <c r="R443">
        <f>IFERROR(IF(OR(HLOOKUP($A443,'Z-scores'!$C$2:$SK$20,5,FALSE)&gt;3,HLOOKUP($A443,'Z-scores'!$C$2:$SK$20,5,FALSE)&lt;-3),"",'Total-corrected counts'!R443),"")</f>
        <v>3.3329550164054313</v>
      </c>
      <c r="S443">
        <f>IFERROR(IF(OR(HLOOKUP($A443,'Z-scores'!$C$2:$SK$20,5,FALSE)&gt;3,HLOOKUP($A443,'Z-scores'!$C$2:$SK$20,5,FALSE)&lt;-3),"",'Total-corrected counts'!S443),"")</f>
        <v>3.7255229462205475</v>
      </c>
      <c r="T443">
        <f>IFERROR(IF(OR(HLOOKUP($A443,'Z-scores'!$C$2:$SK$20,5,FALSE)&gt;3,HLOOKUP($A443,'Z-scores'!$C$2:$SK$20,5,FALSE)&lt;-3),"",'Total-corrected counts'!T443),"")</f>
        <v>1.5358435159758441</v>
      </c>
      <c r="U443">
        <f t="shared" si="24"/>
        <v>1</v>
      </c>
      <c r="V443">
        <f>SUMIFS(Tabel132[Cluster],Tabel132[ID],'Total-corrected counts Z&lt;3'!A443)</f>
        <v>62</v>
      </c>
      <c r="W443">
        <f t="shared" si="25"/>
        <v>0.30941845091808534</v>
      </c>
      <c r="X443">
        <f t="shared" si="26"/>
        <v>2.1522675461374314</v>
      </c>
      <c r="Y443">
        <f t="shared" si="27"/>
        <v>2.6290183003208187</v>
      </c>
    </row>
    <row r="444" spans="1:25" x14ac:dyDescent="0.25">
      <c r="A444">
        <v>452</v>
      </c>
      <c r="B444" t="s">
        <v>185</v>
      </c>
      <c r="C444">
        <v>72800</v>
      </c>
      <c r="D444">
        <v>141</v>
      </c>
      <c r="E444" t="str">
        <f>IFERROR(IF(OR(HLOOKUP($A444,'Z-scores'!$C$2:$SK$20,5,FALSE)&gt;3,HLOOKUP($A444,'Z-scores'!$C$2:$SK$20,5,FALSE)&lt;-3),"",'Total-corrected counts'!E444),"")</f>
        <v/>
      </c>
      <c r="F444" t="str">
        <f>IFERROR(IF(OR(HLOOKUP($A444,'Z-scores'!$C$2:$SK$20,5,FALSE)&gt;3,HLOOKUP($A444,'Z-scores'!$C$2:$SK$20,5,FALSE)&lt;-3),"",'Total-corrected counts'!F444),"")</f>
        <v/>
      </c>
      <c r="G444" t="str">
        <f>IFERROR(IF(OR(HLOOKUP($A444,'Z-scores'!$C$2:$SK$20,5,FALSE)&gt;3,HLOOKUP($A444,'Z-scores'!$C$2:$SK$20,5,FALSE)&lt;-3),"",'Total-corrected counts'!G444),"")</f>
        <v/>
      </c>
      <c r="H444" t="str">
        <f>IFERROR(IF(OR(HLOOKUP($A444,'Z-scores'!$C$2:$SK$20,5,FALSE)&gt;3,HLOOKUP($A444,'Z-scores'!$C$2:$SK$20,5,FALSE)&lt;-3),"",'Total-corrected counts'!H444),"")</f>
        <v/>
      </c>
      <c r="I444" t="str">
        <f>IFERROR(IF(OR(HLOOKUP($A444,'Z-scores'!$C$2:$SK$20,5,FALSE)&gt;3,HLOOKUP($A444,'Z-scores'!$C$2:$SK$20,5,FALSE)&lt;-3),"",'Total-corrected counts'!I444),"")</f>
        <v/>
      </c>
      <c r="J444" t="str">
        <f>IFERROR(IF(OR(HLOOKUP($A444,'Z-scores'!$C$2:$SK$20,5,FALSE)&gt;3,HLOOKUP($A444,'Z-scores'!$C$2:$SK$20,5,FALSE)&lt;-3),"",'Total-corrected counts'!J444),"")</f>
        <v/>
      </c>
      <c r="K444" t="str">
        <f>IFERROR(IF(OR(HLOOKUP($A444,'Z-scores'!$C$2:$SK$20,5,FALSE)&gt;3,HLOOKUP($A444,'Z-scores'!$C$2:$SK$20,5,FALSE)&lt;-3),"",'Total-corrected counts'!K444),"")</f>
        <v/>
      </c>
      <c r="L444" t="str">
        <f>IFERROR(IF(OR(HLOOKUP($A444,'Z-scores'!$C$2:$SK$20,5,FALSE)&gt;3,HLOOKUP($A444,'Z-scores'!$C$2:$SK$20,5,FALSE)&lt;-3),"",'Total-corrected counts'!L444),"")</f>
        <v/>
      </c>
      <c r="M444" t="str">
        <f>IFERROR(IF(OR(HLOOKUP($A444,'Z-scores'!$C$2:$SK$20,5,FALSE)&gt;3,HLOOKUP($A444,'Z-scores'!$C$2:$SK$20,5,FALSE)&lt;-3),"",'Total-corrected counts'!M444),"")</f>
        <v/>
      </c>
      <c r="N444" t="str">
        <f>IFERROR(IF(OR(HLOOKUP($A444,'Z-scores'!$C$2:$SK$20,5,FALSE)&gt;3,HLOOKUP($A444,'Z-scores'!$C$2:$SK$20,5,FALSE)&lt;-3),"",'Total-corrected counts'!N444),"")</f>
        <v/>
      </c>
      <c r="O444" t="str">
        <f>IFERROR(IF(OR(HLOOKUP($A444,'Z-scores'!$C$2:$SK$20,5,FALSE)&gt;3,HLOOKUP($A444,'Z-scores'!$C$2:$SK$20,5,FALSE)&lt;-3),"",'Total-corrected counts'!O444),"")</f>
        <v/>
      </c>
      <c r="P444" t="str">
        <f>IFERROR(IF(OR(HLOOKUP($A444,'Z-scores'!$C$2:$SK$20,5,FALSE)&gt;3,HLOOKUP($A444,'Z-scores'!$C$2:$SK$20,5,FALSE)&lt;-3),"",'Total-corrected counts'!P444),"")</f>
        <v/>
      </c>
      <c r="Q444" t="str">
        <f>IFERROR(IF(OR(HLOOKUP($A444,'Z-scores'!$C$2:$SK$20,5,FALSE)&gt;3,HLOOKUP($A444,'Z-scores'!$C$2:$SK$20,5,FALSE)&lt;-3),"",'Total-corrected counts'!Q444),"")</f>
        <v/>
      </c>
      <c r="R444" t="str">
        <f>IFERROR(IF(OR(HLOOKUP($A444,'Z-scores'!$C$2:$SK$20,5,FALSE)&gt;3,HLOOKUP($A444,'Z-scores'!$C$2:$SK$20,5,FALSE)&lt;-3),"",'Total-corrected counts'!R444),"")</f>
        <v/>
      </c>
      <c r="S444" t="str">
        <f>IFERROR(IF(OR(HLOOKUP($A444,'Z-scores'!$C$2:$SK$20,5,FALSE)&gt;3,HLOOKUP($A444,'Z-scores'!$C$2:$SK$20,5,FALSE)&lt;-3),"",'Total-corrected counts'!S444),"")</f>
        <v/>
      </c>
      <c r="T444" t="str">
        <f>IFERROR(IF(OR(HLOOKUP($A444,'Z-scores'!$C$2:$SK$20,5,FALSE)&gt;3,HLOOKUP($A444,'Z-scores'!$C$2:$SK$20,5,FALSE)&lt;-3),"",'Total-corrected counts'!T444),"")</f>
        <v/>
      </c>
      <c r="U444">
        <f t="shared" si="24"/>
        <v>0</v>
      </c>
      <c r="V444">
        <f>SUMIFS(Tabel132[Cluster],Tabel132[ID],'Total-corrected counts Z&lt;3'!A444)</f>
        <v>83</v>
      </c>
      <c r="W444" t="str">
        <f t="shared" si="25"/>
        <v/>
      </c>
      <c r="X444" t="str">
        <f t="shared" si="26"/>
        <v/>
      </c>
      <c r="Y444" t="str">
        <f t="shared" si="27"/>
        <v/>
      </c>
    </row>
    <row r="445" spans="1:25" x14ac:dyDescent="0.25">
      <c r="A445">
        <v>453</v>
      </c>
      <c r="B445" t="s">
        <v>770</v>
      </c>
      <c r="C445">
        <v>2700</v>
      </c>
      <c r="D445">
        <v>315</v>
      </c>
      <c r="E445" t="str">
        <f>IFERROR(IF(OR(HLOOKUP($A445,'Z-scores'!$C$2:$SK$20,5,FALSE)&gt;3,HLOOKUP($A445,'Z-scores'!$C$2:$SK$20,5,FALSE)&lt;-3),"",'Total-corrected counts'!E445),"")</f>
        <v/>
      </c>
      <c r="F445" t="str">
        <f>IFERROR(IF(OR(HLOOKUP($A445,'Z-scores'!$C$2:$SK$20,5,FALSE)&gt;3,HLOOKUP($A445,'Z-scores'!$C$2:$SK$20,5,FALSE)&lt;-3),"",'Total-corrected counts'!F445),"")</f>
        <v/>
      </c>
      <c r="G445" t="str">
        <f>IFERROR(IF(OR(HLOOKUP($A445,'Z-scores'!$C$2:$SK$20,5,FALSE)&gt;3,HLOOKUP($A445,'Z-scores'!$C$2:$SK$20,5,FALSE)&lt;-3),"",'Total-corrected counts'!G445),"")</f>
        <v/>
      </c>
      <c r="H445" t="str">
        <f>IFERROR(IF(OR(HLOOKUP($A445,'Z-scores'!$C$2:$SK$20,5,FALSE)&gt;3,HLOOKUP($A445,'Z-scores'!$C$2:$SK$20,5,FALSE)&lt;-3),"",'Total-corrected counts'!H445),"")</f>
        <v/>
      </c>
      <c r="I445" t="str">
        <f>IFERROR(IF(OR(HLOOKUP($A445,'Z-scores'!$C$2:$SK$20,5,FALSE)&gt;3,HLOOKUP($A445,'Z-scores'!$C$2:$SK$20,5,FALSE)&lt;-3),"",'Total-corrected counts'!I445),"")</f>
        <v/>
      </c>
      <c r="J445" t="str">
        <f>IFERROR(IF(OR(HLOOKUP($A445,'Z-scores'!$C$2:$SK$20,5,FALSE)&gt;3,HLOOKUP($A445,'Z-scores'!$C$2:$SK$20,5,FALSE)&lt;-3),"",'Total-corrected counts'!J445),"")</f>
        <v/>
      </c>
      <c r="K445" t="str">
        <f>IFERROR(IF(OR(HLOOKUP($A445,'Z-scores'!$C$2:$SK$20,5,FALSE)&gt;3,HLOOKUP($A445,'Z-scores'!$C$2:$SK$20,5,FALSE)&lt;-3),"",'Total-corrected counts'!K445),"")</f>
        <v/>
      </c>
      <c r="L445" t="str">
        <f>IFERROR(IF(OR(HLOOKUP($A445,'Z-scores'!$C$2:$SK$20,5,FALSE)&gt;3,HLOOKUP($A445,'Z-scores'!$C$2:$SK$20,5,FALSE)&lt;-3),"",'Total-corrected counts'!L445),"")</f>
        <v/>
      </c>
      <c r="M445" t="str">
        <f>IFERROR(IF(OR(HLOOKUP($A445,'Z-scores'!$C$2:$SK$20,5,FALSE)&gt;3,HLOOKUP($A445,'Z-scores'!$C$2:$SK$20,5,FALSE)&lt;-3),"",'Total-corrected counts'!M445),"")</f>
        <v/>
      </c>
      <c r="N445" t="str">
        <f>IFERROR(IF(OR(HLOOKUP($A445,'Z-scores'!$C$2:$SK$20,5,FALSE)&gt;3,HLOOKUP($A445,'Z-scores'!$C$2:$SK$20,5,FALSE)&lt;-3),"",'Total-corrected counts'!N445),"")</f>
        <v/>
      </c>
      <c r="O445" t="str">
        <f>IFERROR(IF(OR(HLOOKUP($A445,'Z-scores'!$C$2:$SK$20,5,FALSE)&gt;3,HLOOKUP($A445,'Z-scores'!$C$2:$SK$20,5,FALSE)&lt;-3),"",'Total-corrected counts'!O445),"")</f>
        <v/>
      </c>
      <c r="P445" t="str">
        <f>IFERROR(IF(OR(HLOOKUP($A445,'Z-scores'!$C$2:$SK$20,5,FALSE)&gt;3,HLOOKUP($A445,'Z-scores'!$C$2:$SK$20,5,FALSE)&lt;-3),"",'Total-corrected counts'!P445),"")</f>
        <v/>
      </c>
      <c r="Q445" t="str">
        <f>IFERROR(IF(OR(HLOOKUP($A445,'Z-scores'!$C$2:$SK$20,5,FALSE)&gt;3,HLOOKUP($A445,'Z-scores'!$C$2:$SK$20,5,FALSE)&lt;-3),"",'Total-corrected counts'!Q445),"")</f>
        <v/>
      </c>
      <c r="R445" t="str">
        <f>IFERROR(IF(OR(HLOOKUP($A445,'Z-scores'!$C$2:$SK$20,5,FALSE)&gt;3,HLOOKUP($A445,'Z-scores'!$C$2:$SK$20,5,FALSE)&lt;-3),"",'Total-corrected counts'!R445),"")</f>
        <v/>
      </c>
      <c r="S445" t="str">
        <f>IFERROR(IF(OR(HLOOKUP($A445,'Z-scores'!$C$2:$SK$20,5,FALSE)&gt;3,HLOOKUP($A445,'Z-scores'!$C$2:$SK$20,5,FALSE)&lt;-3),"",'Total-corrected counts'!S445),"")</f>
        <v/>
      </c>
      <c r="T445" t="str">
        <f>IFERROR(IF(OR(HLOOKUP($A445,'Z-scores'!$C$2:$SK$20,5,FALSE)&gt;3,HLOOKUP($A445,'Z-scores'!$C$2:$SK$20,5,FALSE)&lt;-3),"",'Total-corrected counts'!T445),"")</f>
        <v/>
      </c>
      <c r="U445">
        <f t="shared" si="24"/>
        <v>0</v>
      </c>
      <c r="V445">
        <f>SUMIFS(Tabel132[Cluster],Tabel132[ID],'Total-corrected counts Z&lt;3'!A445)</f>
        <v>0</v>
      </c>
      <c r="W445" t="str">
        <f t="shared" si="25"/>
        <v/>
      </c>
      <c r="X445" t="str">
        <f t="shared" si="26"/>
        <v/>
      </c>
      <c r="Y445" t="str">
        <f t="shared" si="27"/>
        <v/>
      </c>
    </row>
    <row r="446" spans="1:25" x14ac:dyDescent="0.25">
      <c r="A446">
        <v>454</v>
      </c>
      <c r="B446" t="s">
        <v>771</v>
      </c>
      <c r="C446">
        <v>38600</v>
      </c>
      <c r="D446">
        <v>423</v>
      </c>
      <c r="E446" t="str">
        <f>IFERROR(IF(OR(HLOOKUP($A446,'Z-scores'!$C$2:$SK$20,5,FALSE)&gt;3,HLOOKUP($A446,'Z-scores'!$C$2:$SK$20,5,FALSE)&lt;-3),"",'Total-corrected counts'!E446),"")</f>
        <v/>
      </c>
      <c r="F446" t="str">
        <f>IFERROR(IF(OR(HLOOKUP($A446,'Z-scores'!$C$2:$SK$20,5,FALSE)&gt;3,HLOOKUP($A446,'Z-scores'!$C$2:$SK$20,5,FALSE)&lt;-3),"",'Total-corrected counts'!F446),"")</f>
        <v/>
      </c>
      <c r="G446" t="str">
        <f>IFERROR(IF(OR(HLOOKUP($A446,'Z-scores'!$C$2:$SK$20,5,FALSE)&gt;3,HLOOKUP($A446,'Z-scores'!$C$2:$SK$20,5,FALSE)&lt;-3),"",'Total-corrected counts'!G446),"")</f>
        <v/>
      </c>
      <c r="H446" t="str">
        <f>IFERROR(IF(OR(HLOOKUP($A446,'Z-scores'!$C$2:$SK$20,5,FALSE)&gt;3,HLOOKUP($A446,'Z-scores'!$C$2:$SK$20,5,FALSE)&lt;-3),"",'Total-corrected counts'!H446),"")</f>
        <v/>
      </c>
      <c r="I446" t="str">
        <f>IFERROR(IF(OR(HLOOKUP($A446,'Z-scores'!$C$2:$SK$20,5,FALSE)&gt;3,HLOOKUP($A446,'Z-scores'!$C$2:$SK$20,5,FALSE)&lt;-3),"",'Total-corrected counts'!I446),"")</f>
        <v/>
      </c>
      <c r="J446" t="str">
        <f>IFERROR(IF(OR(HLOOKUP($A446,'Z-scores'!$C$2:$SK$20,5,FALSE)&gt;3,HLOOKUP($A446,'Z-scores'!$C$2:$SK$20,5,FALSE)&lt;-3),"",'Total-corrected counts'!J446),"")</f>
        <v/>
      </c>
      <c r="K446" t="str">
        <f>IFERROR(IF(OR(HLOOKUP($A446,'Z-scores'!$C$2:$SK$20,5,FALSE)&gt;3,HLOOKUP($A446,'Z-scores'!$C$2:$SK$20,5,FALSE)&lt;-3),"",'Total-corrected counts'!K446),"")</f>
        <v/>
      </c>
      <c r="L446" t="str">
        <f>IFERROR(IF(OR(HLOOKUP($A446,'Z-scores'!$C$2:$SK$20,5,FALSE)&gt;3,HLOOKUP($A446,'Z-scores'!$C$2:$SK$20,5,FALSE)&lt;-3),"",'Total-corrected counts'!L446),"")</f>
        <v/>
      </c>
      <c r="M446" t="str">
        <f>IFERROR(IF(OR(HLOOKUP($A446,'Z-scores'!$C$2:$SK$20,5,FALSE)&gt;3,HLOOKUP($A446,'Z-scores'!$C$2:$SK$20,5,FALSE)&lt;-3),"",'Total-corrected counts'!M446),"")</f>
        <v/>
      </c>
      <c r="N446" t="str">
        <f>IFERROR(IF(OR(HLOOKUP($A446,'Z-scores'!$C$2:$SK$20,5,FALSE)&gt;3,HLOOKUP($A446,'Z-scores'!$C$2:$SK$20,5,FALSE)&lt;-3),"",'Total-corrected counts'!N446),"")</f>
        <v/>
      </c>
      <c r="O446" t="str">
        <f>IFERROR(IF(OR(HLOOKUP($A446,'Z-scores'!$C$2:$SK$20,5,FALSE)&gt;3,HLOOKUP($A446,'Z-scores'!$C$2:$SK$20,5,FALSE)&lt;-3),"",'Total-corrected counts'!O446),"")</f>
        <v/>
      </c>
      <c r="P446" t="str">
        <f>IFERROR(IF(OR(HLOOKUP($A446,'Z-scores'!$C$2:$SK$20,5,FALSE)&gt;3,HLOOKUP($A446,'Z-scores'!$C$2:$SK$20,5,FALSE)&lt;-3),"",'Total-corrected counts'!P446),"")</f>
        <v/>
      </c>
      <c r="Q446" t="str">
        <f>IFERROR(IF(OR(HLOOKUP($A446,'Z-scores'!$C$2:$SK$20,5,FALSE)&gt;3,HLOOKUP($A446,'Z-scores'!$C$2:$SK$20,5,FALSE)&lt;-3),"",'Total-corrected counts'!Q446),"")</f>
        <v/>
      </c>
      <c r="R446" t="str">
        <f>IFERROR(IF(OR(HLOOKUP($A446,'Z-scores'!$C$2:$SK$20,5,FALSE)&gt;3,HLOOKUP($A446,'Z-scores'!$C$2:$SK$20,5,FALSE)&lt;-3),"",'Total-corrected counts'!R446),"")</f>
        <v/>
      </c>
      <c r="S446" t="str">
        <f>IFERROR(IF(OR(HLOOKUP($A446,'Z-scores'!$C$2:$SK$20,5,FALSE)&gt;3,HLOOKUP($A446,'Z-scores'!$C$2:$SK$20,5,FALSE)&lt;-3),"",'Total-corrected counts'!S446),"")</f>
        <v/>
      </c>
      <c r="T446" t="str">
        <f>IFERROR(IF(OR(HLOOKUP($A446,'Z-scores'!$C$2:$SK$20,5,FALSE)&gt;3,HLOOKUP($A446,'Z-scores'!$C$2:$SK$20,5,FALSE)&lt;-3),"",'Total-corrected counts'!T446),"")</f>
        <v/>
      </c>
      <c r="U446">
        <f t="shared" si="24"/>
        <v>0</v>
      </c>
      <c r="V446">
        <f>SUMIFS(Tabel132[Cluster],Tabel132[ID],'Total-corrected counts Z&lt;3'!A446)</f>
        <v>0</v>
      </c>
      <c r="W446" t="str">
        <f t="shared" si="25"/>
        <v/>
      </c>
      <c r="X446" t="str">
        <f t="shared" si="26"/>
        <v/>
      </c>
      <c r="Y446" t="str">
        <f t="shared" si="27"/>
        <v/>
      </c>
    </row>
    <row r="447" spans="1:25" x14ac:dyDescent="0.25">
      <c r="A447">
        <v>455</v>
      </c>
      <c r="B447" t="s">
        <v>772</v>
      </c>
      <c r="C447">
        <v>76500</v>
      </c>
      <c r="D447">
        <v>63</v>
      </c>
      <c r="E447" t="str">
        <f>IFERROR(IF(OR(HLOOKUP($A447,'Z-scores'!$C$2:$SK$20,5,FALSE)&gt;3,HLOOKUP($A447,'Z-scores'!$C$2:$SK$20,5,FALSE)&lt;-3),"",'Total-corrected counts'!E447),"")</f>
        <v/>
      </c>
      <c r="F447" t="str">
        <f>IFERROR(IF(OR(HLOOKUP($A447,'Z-scores'!$C$2:$SK$20,5,FALSE)&gt;3,HLOOKUP($A447,'Z-scores'!$C$2:$SK$20,5,FALSE)&lt;-3),"",'Total-corrected counts'!F447),"")</f>
        <v/>
      </c>
      <c r="G447" t="str">
        <f>IFERROR(IF(OR(HLOOKUP($A447,'Z-scores'!$C$2:$SK$20,5,FALSE)&gt;3,HLOOKUP($A447,'Z-scores'!$C$2:$SK$20,5,FALSE)&lt;-3),"",'Total-corrected counts'!G447),"")</f>
        <v/>
      </c>
      <c r="H447" t="str">
        <f>IFERROR(IF(OR(HLOOKUP($A447,'Z-scores'!$C$2:$SK$20,5,FALSE)&gt;3,HLOOKUP($A447,'Z-scores'!$C$2:$SK$20,5,FALSE)&lt;-3),"",'Total-corrected counts'!H447),"")</f>
        <v/>
      </c>
      <c r="I447" t="str">
        <f>IFERROR(IF(OR(HLOOKUP($A447,'Z-scores'!$C$2:$SK$20,5,FALSE)&gt;3,HLOOKUP($A447,'Z-scores'!$C$2:$SK$20,5,FALSE)&lt;-3),"",'Total-corrected counts'!I447),"")</f>
        <v/>
      </c>
      <c r="J447" t="str">
        <f>IFERROR(IF(OR(HLOOKUP($A447,'Z-scores'!$C$2:$SK$20,5,FALSE)&gt;3,HLOOKUP($A447,'Z-scores'!$C$2:$SK$20,5,FALSE)&lt;-3),"",'Total-corrected counts'!J447),"")</f>
        <v/>
      </c>
      <c r="K447" t="str">
        <f>IFERROR(IF(OR(HLOOKUP($A447,'Z-scores'!$C$2:$SK$20,5,FALSE)&gt;3,HLOOKUP($A447,'Z-scores'!$C$2:$SK$20,5,FALSE)&lt;-3),"",'Total-corrected counts'!K447),"")</f>
        <v/>
      </c>
      <c r="L447" t="str">
        <f>IFERROR(IF(OR(HLOOKUP($A447,'Z-scores'!$C$2:$SK$20,5,FALSE)&gt;3,HLOOKUP($A447,'Z-scores'!$C$2:$SK$20,5,FALSE)&lt;-3),"",'Total-corrected counts'!L447),"")</f>
        <v/>
      </c>
      <c r="M447" t="str">
        <f>IFERROR(IF(OR(HLOOKUP($A447,'Z-scores'!$C$2:$SK$20,5,FALSE)&gt;3,HLOOKUP($A447,'Z-scores'!$C$2:$SK$20,5,FALSE)&lt;-3),"",'Total-corrected counts'!M447),"")</f>
        <v/>
      </c>
      <c r="N447" t="str">
        <f>IFERROR(IF(OR(HLOOKUP($A447,'Z-scores'!$C$2:$SK$20,5,FALSE)&gt;3,HLOOKUP($A447,'Z-scores'!$C$2:$SK$20,5,FALSE)&lt;-3),"",'Total-corrected counts'!N447),"")</f>
        <v/>
      </c>
      <c r="O447" t="str">
        <f>IFERROR(IF(OR(HLOOKUP($A447,'Z-scores'!$C$2:$SK$20,5,FALSE)&gt;3,HLOOKUP($A447,'Z-scores'!$C$2:$SK$20,5,FALSE)&lt;-3),"",'Total-corrected counts'!O447),"")</f>
        <v/>
      </c>
      <c r="P447" t="str">
        <f>IFERROR(IF(OR(HLOOKUP($A447,'Z-scores'!$C$2:$SK$20,5,FALSE)&gt;3,HLOOKUP($A447,'Z-scores'!$C$2:$SK$20,5,FALSE)&lt;-3),"",'Total-corrected counts'!P447),"")</f>
        <v/>
      </c>
      <c r="Q447" t="str">
        <f>IFERROR(IF(OR(HLOOKUP($A447,'Z-scores'!$C$2:$SK$20,5,FALSE)&gt;3,HLOOKUP($A447,'Z-scores'!$C$2:$SK$20,5,FALSE)&lt;-3),"",'Total-corrected counts'!Q447),"")</f>
        <v/>
      </c>
      <c r="R447" t="str">
        <f>IFERROR(IF(OR(HLOOKUP($A447,'Z-scores'!$C$2:$SK$20,5,FALSE)&gt;3,HLOOKUP($A447,'Z-scores'!$C$2:$SK$20,5,FALSE)&lt;-3),"",'Total-corrected counts'!R447),"")</f>
        <v/>
      </c>
      <c r="S447" t="str">
        <f>IFERROR(IF(OR(HLOOKUP($A447,'Z-scores'!$C$2:$SK$20,5,FALSE)&gt;3,HLOOKUP($A447,'Z-scores'!$C$2:$SK$20,5,FALSE)&lt;-3),"",'Total-corrected counts'!S447),"")</f>
        <v/>
      </c>
      <c r="T447" t="str">
        <f>IFERROR(IF(OR(HLOOKUP($A447,'Z-scores'!$C$2:$SK$20,5,FALSE)&gt;3,HLOOKUP($A447,'Z-scores'!$C$2:$SK$20,5,FALSE)&lt;-3),"",'Total-corrected counts'!T447),"")</f>
        <v/>
      </c>
      <c r="U447">
        <f t="shared" si="24"/>
        <v>0</v>
      </c>
      <c r="V447">
        <f>SUMIFS(Tabel132[Cluster],Tabel132[ID],'Total-corrected counts Z&lt;3'!A447)</f>
        <v>84</v>
      </c>
      <c r="W447" t="str">
        <f t="shared" si="25"/>
        <v/>
      </c>
      <c r="X447" t="str">
        <f t="shared" si="26"/>
        <v/>
      </c>
      <c r="Y447" t="str">
        <f t="shared" si="27"/>
        <v/>
      </c>
    </row>
    <row r="448" spans="1:25" x14ac:dyDescent="0.25">
      <c r="A448">
        <v>456</v>
      </c>
      <c r="B448" t="s">
        <v>186</v>
      </c>
      <c r="C448">
        <v>12600</v>
      </c>
      <c r="D448">
        <v>1027</v>
      </c>
      <c r="E448">
        <f>IFERROR(IF(OR(HLOOKUP($A448,'Z-scores'!$C$2:$SK$20,5,FALSE)&gt;3,HLOOKUP($A448,'Z-scores'!$C$2:$SK$20,5,FALSE)&lt;-3),"",'Total-corrected counts'!E448),"")</f>
        <v>0.19816744653813856</v>
      </c>
      <c r="F448">
        <f>IFERROR(IF(OR(HLOOKUP($A448,'Z-scores'!$C$2:$SK$20,5,FALSE)&gt;3,HLOOKUP($A448,'Z-scores'!$C$2:$SK$20,5,FALSE)&lt;-3),"",'Total-corrected counts'!F448),"")</f>
        <v>4.7217630307674799E-2</v>
      </c>
      <c r="G448">
        <f>IFERROR(IF(OR(HLOOKUP($A448,'Z-scores'!$C$2:$SK$20,5,FALSE)&gt;3,HLOOKUP($A448,'Z-scores'!$C$2:$SK$20,5,FALSE)&lt;-3),"",'Total-corrected counts'!G448),"")</f>
        <v>7.4383693904157111E-2</v>
      </c>
      <c r="H448">
        <f>IFERROR(IF(OR(HLOOKUP($A448,'Z-scores'!$C$2:$SK$20,5,FALSE)&gt;3,HLOOKUP($A448,'Z-scores'!$C$2:$SK$20,5,FALSE)&lt;-3),"",'Total-corrected counts'!H448),"")</f>
        <v>1.8094525802793797E-2</v>
      </c>
      <c r="I448">
        <f>IFERROR(IF(OR(HLOOKUP($A448,'Z-scores'!$C$2:$SK$20,5,FALSE)&gt;3,HLOOKUP($A448,'Z-scores'!$C$2:$SK$20,5,FALSE)&lt;-3),"",'Total-corrected counts'!I448),"")</f>
        <v>5.6273638445249411E-3</v>
      </c>
      <c r="J448">
        <f>IFERROR(IF(OR(HLOOKUP($A448,'Z-scores'!$C$2:$SK$20,5,FALSE)&gt;3,HLOOKUP($A448,'Z-scores'!$C$2:$SK$20,5,FALSE)&lt;-3),"",'Total-corrected counts'!J448),"")</f>
        <v>0.12571793923154012</v>
      </c>
      <c r="K448">
        <f>IFERROR(IF(OR(HLOOKUP($A448,'Z-scores'!$C$2:$SK$20,5,FALSE)&gt;3,HLOOKUP($A448,'Z-scores'!$C$2:$SK$20,5,FALSE)&lt;-3),"",'Total-corrected counts'!K448),"")</f>
        <v>4.6916555972917419E-2</v>
      </c>
      <c r="L448">
        <f>IFERROR(IF(OR(HLOOKUP($A448,'Z-scores'!$C$2:$SK$20,5,FALSE)&gt;3,HLOOKUP($A448,'Z-scores'!$C$2:$SK$20,5,FALSE)&lt;-3),"",'Total-corrected counts'!L448),"")</f>
        <v>2.0350600139198104E-2</v>
      </c>
      <c r="M448">
        <f>IFERROR(IF(OR(HLOOKUP($A448,'Z-scores'!$C$2:$SK$20,5,FALSE)&gt;3,HLOOKUP($A448,'Z-scores'!$C$2:$SK$20,5,FALSE)&lt;-3),"",'Total-corrected counts'!M448),"")</f>
        <v>0.10229716815864244</v>
      </c>
      <c r="N448">
        <f>IFERROR(IF(OR(HLOOKUP($A448,'Z-scores'!$C$2:$SK$20,5,FALSE)&gt;3,HLOOKUP($A448,'Z-scores'!$C$2:$SK$20,5,FALSE)&lt;-3),"",'Total-corrected counts'!N448),"")</f>
        <v>3.1358677416421288E-2</v>
      </c>
      <c r="O448">
        <f>IFERROR(IF(OR(HLOOKUP($A448,'Z-scores'!$C$2:$SK$20,5,FALSE)&gt;3,HLOOKUP($A448,'Z-scores'!$C$2:$SK$20,5,FALSE)&lt;-3),"",'Total-corrected counts'!O448),"")</f>
        <v>5.7473246203892089E-2</v>
      </c>
      <c r="P448">
        <f>IFERROR(IF(OR(HLOOKUP($A448,'Z-scores'!$C$2:$SK$20,5,FALSE)&gt;3,HLOOKUP($A448,'Z-scores'!$C$2:$SK$20,5,FALSE)&lt;-3),"",'Total-corrected counts'!P448),"")</f>
        <v>6.4694158366323209E-2</v>
      </c>
      <c r="Q448">
        <f>IFERROR(IF(OR(HLOOKUP($A448,'Z-scores'!$C$2:$SK$20,5,FALSE)&gt;3,HLOOKUP($A448,'Z-scores'!$C$2:$SK$20,5,FALSE)&lt;-3),"",'Total-corrected counts'!Q448),"")</f>
        <v>8.4464369202701076E-2</v>
      </c>
      <c r="R448">
        <f>IFERROR(IF(OR(HLOOKUP($A448,'Z-scores'!$C$2:$SK$20,5,FALSE)&gt;3,HLOOKUP($A448,'Z-scores'!$C$2:$SK$20,5,FALSE)&lt;-3),"",'Total-corrected counts'!R448),"")</f>
        <v>6.6761810806272109E-2</v>
      </c>
      <c r="S448">
        <f>IFERROR(IF(OR(HLOOKUP($A448,'Z-scores'!$C$2:$SK$20,5,FALSE)&gt;3,HLOOKUP($A448,'Z-scores'!$C$2:$SK$20,5,FALSE)&lt;-3),"",'Total-corrected counts'!S448),"")</f>
        <v>2.2647555904076279E-2</v>
      </c>
      <c r="T448">
        <f>IFERROR(IF(OR(HLOOKUP($A448,'Z-scores'!$C$2:$SK$20,5,FALSE)&gt;3,HLOOKUP($A448,'Z-scores'!$C$2:$SK$20,5,FALSE)&lt;-3),"",'Total-corrected counts'!T448),"")</f>
        <v>2.7303884728459453E-2</v>
      </c>
      <c r="U448">
        <f t="shared" si="24"/>
        <v>1</v>
      </c>
      <c r="V448">
        <f>SUMIFS(Tabel132[Cluster],Tabel132[ID],'Total-corrected counts Z&lt;3'!A448)</f>
        <v>15</v>
      </c>
      <c r="W448">
        <f t="shared" si="25"/>
        <v>0.62051955309657214</v>
      </c>
      <c r="X448">
        <f t="shared" si="26"/>
        <v>6.7013160131600857E-2</v>
      </c>
      <c r="Y448">
        <f t="shared" si="27"/>
        <v>5.3890837535287374E-2</v>
      </c>
    </row>
    <row r="449" spans="1:25" x14ac:dyDescent="0.25">
      <c r="A449">
        <v>457</v>
      </c>
      <c r="B449" t="s">
        <v>773</v>
      </c>
      <c r="C449">
        <v>13900</v>
      </c>
      <c r="D449">
        <v>669</v>
      </c>
      <c r="E449" t="str">
        <f>IFERROR(IF(OR(HLOOKUP($A449,'Z-scores'!$C$2:$SK$20,5,FALSE)&gt;3,HLOOKUP($A449,'Z-scores'!$C$2:$SK$20,5,FALSE)&lt;-3),"",'Total-corrected counts'!E449),"")</f>
        <v/>
      </c>
      <c r="F449" t="str">
        <f>IFERROR(IF(OR(HLOOKUP($A449,'Z-scores'!$C$2:$SK$20,5,FALSE)&gt;3,HLOOKUP($A449,'Z-scores'!$C$2:$SK$20,5,FALSE)&lt;-3),"",'Total-corrected counts'!F449),"")</f>
        <v/>
      </c>
      <c r="G449" t="str">
        <f>IFERROR(IF(OR(HLOOKUP($A449,'Z-scores'!$C$2:$SK$20,5,FALSE)&gt;3,HLOOKUP($A449,'Z-scores'!$C$2:$SK$20,5,FALSE)&lt;-3),"",'Total-corrected counts'!G449),"")</f>
        <v/>
      </c>
      <c r="H449" t="str">
        <f>IFERROR(IF(OR(HLOOKUP($A449,'Z-scores'!$C$2:$SK$20,5,FALSE)&gt;3,HLOOKUP($A449,'Z-scores'!$C$2:$SK$20,5,FALSE)&lt;-3),"",'Total-corrected counts'!H449),"")</f>
        <v/>
      </c>
      <c r="I449" t="str">
        <f>IFERROR(IF(OR(HLOOKUP($A449,'Z-scores'!$C$2:$SK$20,5,FALSE)&gt;3,HLOOKUP($A449,'Z-scores'!$C$2:$SK$20,5,FALSE)&lt;-3),"",'Total-corrected counts'!I449),"")</f>
        <v/>
      </c>
      <c r="J449" t="str">
        <f>IFERROR(IF(OR(HLOOKUP($A449,'Z-scores'!$C$2:$SK$20,5,FALSE)&gt;3,HLOOKUP($A449,'Z-scores'!$C$2:$SK$20,5,FALSE)&lt;-3),"",'Total-corrected counts'!J449),"")</f>
        <v/>
      </c>
      <c r="K449" t="str">
        <f>IFERROR(IF(OR(HLOOKUP($A449,'Z-scores'!$C$2:$SK$20,5,FALSE)&gt;3,HLOOKUP($A449,'Z-scores'!$C$2:$SK$20,5,FALSE)&lt;-3),"",'Total-corrected counts'!K449),"")</f>
        <v/>
      </c>
      <c r="L449" t="str">
        <f>IFERROR(IF(OR(HLOOKUP($A449,'Z-scores'!$C$2:$SK$20,5,FALSE)&gt;3,HLOOKUP($A449,'Z-scores'!$C$2:$SK$20,5,FALSE)&lt;-3),"",'Total-corrected counts'!L449),"")</f>
        <v/>
      </c>
      <c r="M449" t="str">
        <f>IFERROR(IF(OR(HLOOKUP($A449,'Z-scores'!$C$2:$SK$20,5,FALSE)&gt;3,HLOOKUP($A449,'Z-scores'!$C$2:$SK$20,5,FALSE)&lt;-3),"",'Total-corrected counts'!M449),"")</f>
        <v/>
      </c>
      <c r="N449" t="str">
        <f>IFERROR(IF(OR(HLOOKUP($A449,'Z-scores'!$C$2:$SK$20,5,FALSE)&gt;3,HLOOKUP($A449,'Z-scores'!$C$2:$SK$20,5,FALSE)&lt;-3),"",'Total-corrected counts'!N449),"")</f>
        <v/>
      </c>
      <c r="O449" t="str">
        <f>IFERROR(IF(OR(HLOOKUP($A449,'Z-scores'!$C$2:$SK$20,5,FALSE)&gt;3,HLOOKUP($A449,'Z-scores'!$C$2:$SK$20,5,FALSE)&lt;-3),"",'Total-corrected counts'!O449),"")</f>
        <v/>
      </c>
      <c r="P449" t="str">
        <f>IFERROR(IF(OR(HLOOKUP($A449,'Z-scores'!$C$2:$SK$20,5,FALSE)&gt;3,HLOOKUP($A449,'Z-scores'!$C$2:$SK$20,5,FALSE)&lt;-3),"",'Total-corrected counts'!P449),"")</f>
        <v/>
      </c>
      <c r="Q449" t="str">
        <f>IFERROR(IF(OR(HLOOKUP($A449,'Z-scores'!$C$2:$SK$20,5,FALSE)&gt;3,HLOOKUP($A449,'Z-scores'!$C$2:$SK$20,5,FALSE)&lt;-3),"",'Total-corrected counts'!Q449),"")</f>
        <v/>
      </c>
      <c r="R449" t="str">
        <f>IFERROR(IF(OR(HLOOKUP($A449,'Z-scores'!$C$2:$SK$20,5,FALSE)&gt;3,HLOOKUP($A449,'Z-scores'!$C$2:$SK$20,5,FALSE)&lt;-3),"",'Total-corrected counts'!R449),"")</f>
        <v/>
      </c>
      <c r="S449" t="str">
        <f>IFERROR(IF(OR(HLOOKUP($A449,'Z-scores'!$C$2:$SK$20,5,FALSE)&gt;3,HLOOKUP($A449,'Z-scores'!$C$2:$SK$20,5,FALSE)&lt;-3),"",'Total-corrected counts'!S449),"")</f>
        <v/>
      </c>
      <c r="T449" t="str">
        <f>IFERROR(IF(OR(HLOOKUP($A449,'Z-scores'!$C$2:$SK$20,5,FALSE)&gt;3,HLOOKUP($A449,'Z-scores'!$C$2:$SK$20,5,FALSE)&lt;-3),"",'Total-corrected counts'!T449),"")</f>
        <v/>
      </c>
      <c r="U449">
        <f t="shared" si="24"/>
        <v>0</v>
      </c>
      <c r="V449">
        <f>SUMIFS(Tabel132[Cluster],Tabel132[ID],'Total-corrected counts Z&lt;3'!A449)</f>
        <v>0</v>
      </c>
      <c r="W449" t="str">
        <f t="shared" si="25"/>
        <v/>
      </c>
      <c r="X449" t="str">
        <f t="shared" si="26"/>
        <v/>
      </c>
      <c r="Y449" t="str">
        <f t="shared" si="27"/>
        <v/>
      </c>
    </row>
    <row r="450" spans="1:25" x14ac:dyDescent="0.25">
      <c r="A450">
        <v>458</v>
      </c>
      <c r="B450" t="s">
        <v>774</v>
      </c>
      <c r="C450">
        <v>49000</v>
      </c>
      <c r="D450">
        <v>754</v>
      </c>
      <c r="E450" t="str">
        <f>IFERROR(IF(OR(HLOOKUP($A450,'Z-scores'!$C$2:$SK$20,5,FALSE)&gt;3,HLOOKUP($A450,'Z-scores'!$C$2:$SK$20,5,FALSE)&lt;-3),"",'Total-corrected counts'!E450),"")</f>
        <v/>
      </c>
      <c r="F450" t="str">
        <f>IFERROR(IF(OR(HLOOKUP($A450,'Z-scores'!$C$2:$SK$20,5,FALSE)&gt;3,HLOOKUP($A450,'Z-scores'!$C$2:$SK$20,5,FALSE)&lt;-3),"",'Total-corrected counts'!F450),"")</f>
        <v/>
      </c>
      <c r="G450" t="str">
        <f>IFERROR(IF(OR(HLOOKUP($A450,'Z-scores'!$C$2:$SK$20,5,FALSE)&gt;3,HLOOKUP($A450,'Z-scores'!$C$2:$SK$20,5,FALSE)&lt;-3),"",'Total-corrected counts'!G450),"")</f>
        <v/>
      </c>
      <c r="H450" t="str">
        <f>IFERROR(IF(OR(HLOOKUP($A450,'Z-scores'!$C$2:$SK$20,5,FALSE)&gt;3,HLOOKUP($A450,'Z-scores'!$C$2:$SK$20,5,FALSE)&lt;-3),"",'Total-corrected counts'!H450),"")</f>
        <v/>
      </c>
      <c r="I450" t="str">
        <f>IFERROR(IF(OR(HLOOKUP($A450,'Z-scores'!$C$2:$SK$20,5,FALSE)&gt;3,HLOOKUP($A450,'Z-scores'!$C$2:$SK$20,5,FALSE)&lt;-3),"",'Total-corrected counts'!I450),"")</f>
        <v/>
      </c>
      <c r="J450" t="str">
        <f>IFERROR(IF(OR(HLOOKUP($A450,'Z-scores'!$C$2:$SK$20,5,FALSE)&gt;3,HLOOKUP($A450,'Z-scores'!$C$2:$SK$20,5,FALSE)&lt;-3),"",'Total-corrected counts'!J450),"")</f>
        <v/>
      </c>
      <c r="K450" t="str">
        <f>IFERROR(IF(OR(HLOOKUP($A450,'Z-scores'!$C$2:$SK$20,5,FALSE)&gt;3,HLOOKUP($A450,'Z-scores'!$C$2:$SK$20,5,FALSE)&lt;-3),"",'Total-corrected counts'!K450),"")</f>
        <v/>
      </c>
      <c r="L450" t="str">
        <f>IFERROR(IF(OR(HLOOKUP($A450,'Z-scores'!$C$2:$SK$20,5,FALSE)&gt;3,HLOOKUP($A450,'Z-scores'!$C$2:$SK$20,5,FALSE)&lt;-3),"",'Total-corrected counts'!L450),"")</f>
        <v/>
      </c>
      <c r="M450" t="str">
        <f>IFERROR(IF(OR(HLOOKUP($A450,'Z-scores'!$C$2:$SK$20,5,FALSE)&gt;3,HLOOKUP($A450,'Z-scores'!$C$2:$SK$20,5,FALSE)&lt;-3),"",'Total-corrected counts'!M450),"")</f>
        <v/>
      </c>
      <c r="N450" t="str">
        <f>IFERROR(IF(OR(HLOOKUP($A450,'Z-scores'!$C$2:$SK$20,5,FALSE)&gt;3,HLOOKUP($A450,'Z-scores'!$C$2:$SK$20,5,FALSE)&lt;-3),"",'Total-corrected counts'!N450),"")</f>
        <v/>
      </c>
      <c r="O450" t="str">
        <f>IFERROR(IF(OR(HLOOKUP($A450,'Z-scores'!$C$2:$SK$20,5,FALSE)&gt;3,HLOOKUP($A450,'Z-scores'!$C$2:$SK$20,5,FALSE)&lt;-3),"",'Total-corrected counts'!O450),"")</f>
        <v/>
      </c>
      <c r="P450" t="str">
        <f>IFERROR(IF(OR(HLOOKUP($A450,'Z-scores'!$C$2:$SK$20,5,FALSE)&gt;3,HLOOKUP($A450,'Z-scores'!$C$2:$SK$20,5,FALSE)&lt;-3),"",'Total-corrected counts'!P450),"")</f>
        <v/>
      </c>
      <c r="Q450" t="str">
        <f>IFERROR(IF(OR(HLOOKUP($A450,'Z-scores'!$C$2:$SK$20,5,FALSE)&gt;3,HLOOKUP($A450,'Z-scores'!$C$2:$SK$20,5,FALSE)&lt;-3),"",'Total-corrected counts'!Q450),"")</f>
        <v/>
      </c>
      <c r="R450" t="str">
        <f>IFERROR(IF(OR(HLOOKUP($A450,'Z-scores'!$C$2:$SK$20,5,FALSE)&gt;3,HLOOKUP($A450,'Z-scores'!$C$2:$SK$20,5,FALSE)&lt;-3),"",'Total-corrected counts'!R450),"")</f>
        <v/>
      </c>
      <c r="S450" t="str">
        <f>IFERROR(IF(OR(HLOOKUP($A450,'Z-scores'!$C$2:$SK$20,5,FALSE)&gt;3,HLOOKUP($A450,'Z-scores'!$C$2:$SK$20,5,FALSE)&lt;-3),"",'Total-corrected counts'!S450),"")</f>
        <v/>
      </c>
      <c r="T450" t="str">
        <f>IFERROR(IF(OR(HLOOKUP($A450,'Z-scores'!$C$2:$SK$20,5,FALSE)&gt;3,HLOOKUP($A450,'Z-scores'!$C$2:$SK$20,5,FALSE)&lt;-3),"",'Total-corrected counts'!T450),"")</f>
        <v/>
      </c>
      <c r="U450">
        <f t="shared" si="24"/>
        <v>0</v>
      </c>
      <c r="V450">
        <f>SUMIFS(Tabel132[Cluster],Tabel132[ID],'Total-corrected counts Z&lt;3'!A450)</f>
        <v>64</v>
      </c>
      <c r="W450" t="str">
        <f t="shared" si="25"/>
        <v/>
      </c>
      <c r="X450" t="str">
        <f t="shared" si="26"/>
        <v/>
      </c>
      <c r="Y450" t="str">
        <f t="shared" si="27"/>
        <v/>
      </c>
    </row>
    <row r="451" spans="1:25" x14ac:dyDescent="0.25">
      <c r="A451">
        <v>459</v>
      </c>
      <c r="B451" t="s">
        <v>775</v>
      </c>
      <c r="C451">
        <v>98100</v>
      </c>
      <c r="D451">
        <v>21</v>
      </c>
      <c r="E451" t="str">
        <f>IFERROR(IF(OR(HLOOKUP($A451,'Z-scores'!$C$2:$SK$20,5,FALSE)&gt;3,HLOOKUP($A451,'Z-scores'!$C$2:$SK$20,5,FALSE)&lt;-3),"",'Total-corrected counts'!E451),"")</f>
        <v/>
      </c>
      <c r="F451" t="str">
        <f>IFERROR(IF(OR(HLOOKUP($A451,'Z-scores'!$C$2:$SK$20,5,FALSE)&gt;3,HLOOKUP($A451,'Z-scores'!$C$2:$SK$20,5,FALSE)&lt;-3),"",'Total-corrected counts'!F451),"")</f>
        <v/>
      </c>
      <c r="G451" t="str">
        <f>IFERROR(IF(OR(HLOOKUP($A451,'Z-scores'!$C$2:$SK$20,5,FALSE)&gt;3,HLOOKUP($A451,'Z-scores'!$C$2:$SK$20,5,FALSE)&lt;-3),"",'Total-corrected counts'!G451),"")</f>
        <v/>
      </c>
      <c r="H451" t="str">
        <f>IFERROR(IF(OR(HLOOKUP($A451,'Z-scores'!$C$2:$SK$20,5,FALSE)&gt;3,HLOOKUP($A451,'Z-scores'!$C$2:$SK$20,5,FALSE)&lt;-3),"",'Total-corrected counts'!H451),"")</f>
        <v/>
      </c>
      <c r="I451" t="str">
        <f>IFERROR(IF(OR(HLOOKUP($A451,'Z-scores'!$C$2:$SK$20,5,FALSE)&gt;3,HLOOKUP($A451,'Z-scores'!$C$2:$SK$20,5,FALSE)&lt;-3),"",'Total-corrected counts'!I451),"")</f>
        <v/>
      </c>
      <c r="J451" t="str">
        <f>IFERROR(IF(OR(HLOOKUP($A451,'Z-scores'!$C$2:$SK$20,5,FALSE)&gt;3,HLOOKUP($A451,'Z-scores'!$C$2:$SK$20,5,FALSE)&lt;-3),"",'Total-corrected counts'!J451),"")</f>
        <v/>
      </c>
      <c r="K451" t="str">
        <f>IFERROR(IF(OR(HLOOKUP($A451,'Z-scores'!$C$2:$SK$20,5,FALSE)&gt;3,HLOOKUP($A451,'Z-scores'!$C$2:$SK$20,5,FALSE)&lt;-3),"",'Total-corrected counts'!K451),"")</f>
        <v/>
      </c>
      <c r="L451" t="str">
        <f>IFERROR(IF(OR(HLOOKUP($A451,'Z-scores'!$C$2:$SK$20,5,FALSE)&gt;3,HLOOKUP($A451,'Z-scores'!$C$2:$SK$20,5,FALSE)&lt;-3),"",'Total-corrected counts'!L451),"")</f>
        <v/>
      </c>
      <c r="M451" t="str">
        <f>IFERROR(IF(OR(HLOOKUP($A451,'Z-scores'!$C$2:$SK$20,5,FALSE)&gt;3,HLOOKUP($A451,'Z-scores'!$C$2:$SK$20,5,FALSE)&lt;-3),"",'Total-corrected counts'!M451),"")</f>
        <v/>
      </c>
      <c r="N451" t="str">
        <f>IFERROR(IF(OR(HLOOKUP($A451,'Z-scores'!$C$2:$SK$20,5,FALSE)&gt;3,HLOOKUP($A451,'Z-scores'!$C$2:$SK$20,5,FALSE)&lt;-3),"",'Total-corrected counts'!N451),"")</f>
        <v/>
      </c>
      <c r="O451" t="str">
        <f>IFERROR(IF(OR(HLOOKUP($A451,'Z-scores'!$C$2:$SK$20,5,FALSE)&gt;3,HLOOKUP($A451,'Z-scores'!$C$2:$SK$20,5,FALSE)&lt;-3),"",'Total-corrected counts'!O451),"")</f>
        <v/>
      </c>
      <c r="P451" t="str">
        <f>IFERROR(IF(OR(HLOOKUP($A451,'Z-scores'!$C$2:$SK$20,5,FALSE)&gt;3,HLOOKUP($A451,'Z-scores'!$C$2:$SK$20,5,FALSE)&lt;-3),"",'Total-corrected counts'!P451),"")</f>
        <v/>
      </c>
      <c r="Q451" t="str">
        <f>IFERROR(IF(OR(HLOOKUP($A451,'Z-scores'!$C$2:$SK$20,5,FALSE)&gt;3,HLOOKUP($A451,'Z-scores'!$C$2:$SK$20,5,FALSE)&lt;-3),"",'Total-corrected counts'!Q451),"")</f>
        <v/>
      </c>
      <c r="R451" t="str">
        <f>IFERROR(IF(OR(HLOOKUP($A451,'Z-scores'!$C$2:$SK$20,5,FALSE)&gt;3,HLOOKUP($A451,'Z-scores'!$C$2:$SK$20,5,FALSE)&lt;-3),"",'Total-corrected counts'!R451),"")</f>
        <v/>
      </c>
      <c r="S451" t="str">
        <f>IFERROR(IF(OR(HLOOKUP($A451,'Z-scores'!$C$2:$SK$20,5,FALSE)&gt;3,HLOOKUP($A451,'Z-scores'!$C$2:$SK$20,5,FALSE)&lt;-3),"",'Total-corrected counts'!S451),"")</f>
        <v/>
      </c>
      <c r="T451" t="str">
        <f>IFERROR(IF(OR(HLOOKUP($A451,'Z-scores'!$C$2:$SK$20,5,FALSE)&gt;3,HLOOKUP($A451,'Z-scores'!$C$2:$SK$20,5,FALSE)&lt;-3),"",'Total-corrected counts'!T451),"")</f>
        <v/>
      </c>
      <c r="U451">
        <f t="shared" si="24"/>
        <v>0</v>
      </c>
      <c r="V451">
        <f>SUMIFS(Tabel132[Cluster],Tabel132[ID],'Total-corrected counts Z&lt;3'!A451)</f>
        <v>0</v>
      </c>
      <c r="W451" t="str">
        <f t="shared" si="25"/>
        <v/>
      </c>
      <c r="X451" t="str">
        <f t="shared" si="26"/>
        <v/>
      </c>
      <c r="Y451" t="str">
        <f t="shared" si="27"/>
        <v/>
      </c>
    </row>
    <row r="452" spans="1:25" x14ac:dyDescent="0.25">
      <c r="A452">
        <v>460</v>
      </c>
      <c r="B452" t="s">
        <v>187</v>
      </c>
      <c r="C452">
        <v>79800</v>
      </c>
      <c r="D452">
        <v>339</v>
      </c>
      <c r="E452">
        <f>IFERROR(IF(OR(HLOOKUP($A452,'Z-scores'!$C$2:$SK$20,5,FALSE)&gt;3,HLOOKUP($A452,'Z-scores'!$C$2:$SK$20,5,FALSE)&lt;-3),"",'Total-corrected counts'!E452),"")</f>
        <v>2.9725116980720785E-2</v>
      </c>
      <c r="F452">
        <f>IFERROR(IF(OR(HLOOKUP($A452,'Z-scores'!$C$2:$SK$20,5,FALSE)&gt;3,HLOOKUP($A452,'Z-scores'!$C$2:$SK$20,5,FALSE)&lt;-3),"",'Total-corrected counts'!F452),"")</f>
        <v>0.16998346910762929</v>
      </c>
      <c r="G452">
        <f>IFERROR(IF(OR(HLOOKUP($A452,'Z-scores'!$C$2:$SK$20,5,FALSE)&gt;3,HLOOKUP($A452,'Z-scores'!$C$2:$SK$20,5,FALSE)&lt;-3),"",'Total-corrected counts'!G452),"")</f>
        <v>3.4712390488606651E-2</v>
      </c>
      <c r="H452">
        <f>IFERROR(IF(OR(HLOOKUP($A452,'Z-scores'!$C$2:$SK$20,5,FALSE)&gt;3,HLOOKUP($A452,'Z-scores'!$C$2:$SK$20,5,FALSE)&lt;-3),"",'Total-corrected counts'!H452),"")</f>
        <v>0</v>
      </c>
      <c r="I452">
        <f>IFERROR(IF(OR(HLOOKUP($A452,'Z-scores'!$C$2:$SK$20,5,FALSE)&gt;3,HLOOKUP($A452,'Z-scores'!$C$2:$SK$20,5,FALSE)&lt;-3),"",'Total-corrected counts'!I452),"")</f>
        <v>0</v>
      </c>
      <c r="J452">
        <f>IFERROR(IF(OR(HLOOKUP($A452,'Z-scores'!$C$2:$SK$20,5,FALSE)&gt;3,HLOOKUP($A452,'Z-scores'!$C$2:$SK$20,5,FALSE)&lt;-3),"",'Total-corrected counts'!J452),"")</f>
        <v>1.0117300823871562</v>
      </c>
      <c r="K452">
        <f>IFERROR(IF(OR(HLOOKUP($A452,'Z-scores'!$C$2:$SK$20,5,FALSE)&gt;3,HLOOKUP($A452,'Z-scores'!$C$2:$SK$20,5,FALSE)&lt;-3),"",'Total-corrected counts'!K452),"")</f>
        <v>0.32841589181042191</v>
      </c>
      <c r="L452">
        <f>IFERROR(IF(OR(HLOOKUP($A452,'Z-scores'!$C$2:$SK$20,5,FALSE)&gt;3,HLOOKUP($A452,'Z-scores'!$C$2:$SK$20,5,FALSE)&lt;-3),"",'Total-corrected counts'!L452),"")</f>
        <v>2.2657001488307222</v>
      </c>
      <c r="M452">
        <f>IFERROR(IF(OR(HLOOKUP($A452,'Z-scores'!$C$2:$SK$20,5,FALSE)&gt;3,HLOOKUP($A452,'Z-scores'!$C$2:$SK$20,5,FALSE)&lt;-3),"",'Total-corrected counts'!M452),"")</f>
        <v>0.17049528026440408</v>
      </c>
      <c r="N452">
        <f>IFERROR(IF(OR(HLOOKUP($A452,'Z-scores'!$C$2:$SK$20,5,FALSE)&gt;3,HLOOKUP($A452,'Z-scores'!$C$2:$SK$20,5,FALSE)&lt;-3),"",'Total-corrected counts'!N452),"")</f>
        <v>0.39198346770526604</v>
      </c>
      <c r="O452">
        <f>IFERROR(IF(OR(HLOOKUP($A452,'Z-scores'!$C$2:$SK$20,5,FALSE)&gt;3,HLOOKUP($A452,'Z-scores'!$C$2:$SK$20,5,FALSE)&lt;-3),"",'Total-corrected counts'!O452),"")</f>
        <v>0.64546876505909578</v>
      </c>
      <c r="P452">
        <f>IFERROR(IF(OR(HLOOKUP($A452,'Z-scores'!$C$2:$SK$20,5,FALSE)&gt;3,HLOOKUP($A452,'Z-scores'!$C$2:$SK$20,5,FALSE)&lt;-3),"",'Total-corrected counts'!P452),"")</f>
        <v>0.29361194950869762</v>
      </c>
      <c r="Q452">
        <f>IFERROR(IF(OR(HLOOKUP($A452,'Z-scores'!$C$2:$SK$20,5,FALSE)&gt;3,HLOOKUP($A452,'Z-scores'!$C$2:$SK$20,5,FALSE)&lt;-3),"",'Total-corrected counts'!Q452),"")</f>
        <v>2.9810953836247437E-2</v>
      </c>
      <c r="R452">
        <f>IFERROR(IF(OR(HLOOKUP($A452,'Z-scores'!$C$2:$SK$20,5,FALSE)&gt;3,HLOOKUP($A452,'Z-scores'!$C$2:$SK$20,5,FALSE)&lt;-3),"",'Total-corrected counts'!R452),"")</f>
        <v>1.0990021163494026</v>
      </c>
      <c r="S452">
        <f>IFERROR(IF(OR(HLOOKUP($A452,'Z-scores'!$C$2:$SK$20,5,FALSE)&gt;3,HLOOKUP($A452,'Z-scores'!$C$2:$SK$20,5,FALSE)&lt;-3),"",'Total-corrected counts'!S452),"")</f>
        <v>0.61148400941005943</v>
      </c>
      <c r="T452">
        <f>IFERROR(IF(OR(HLOOKUP($A452,'Z-scores'!$C$2:$SK$20,5,FALSE)&gt;3,HLOOKUP($A452,'Z-scores'!$C$2:$SK$20,5,FALSE)&lt;-3),"",'Total-corrected counts'!T452),"")</f>
        <v>0</v>
      </c>
      <c r="U452">
        <f t="shared" ref="U452:U515" si="28">IFERROR(IF(X452-Y452=0,0,1),0)</f>
        <v>1</v>
      </c>
      <c r="V452">
        <f>SUMIFS(Tabel132[Cluster],Tabel132[ID],'Total-corrected counts Z&lt;3'!A452)</f>
        <v>86</v>
      </c>
      <c r="W452">
        <f t="shared" ref="W452:W515" si="29">IFERROR(_xlfn.T.TEST(E452:N452,O452:T452,2,2),"")</f>
        <v>0.9846744024034606</v>
      </c>
      <c r="X452">
        <f t="shared" ref="X452:X515" si="30">IFERROR(AVERAGE(E452:N452),"")</f>
        <v>0.44027458475749282</v>
      </c>
      <c r="Y452">
        <f t="shared" ref="Y452:Y515" si="31">IFERROR(AVERAGE(O452:T452),"")</f>
        <v>0.44656296569391712</v>
      </c>
    </row>
    <row r="453" spans="1:25" x14ac:dyDescent="0.25">
      <c r="A453">
        <v>461</v>
      </c>
      <c r="B453" t="s">
        <v>188</v>
      </c>
      <c r="C453">
        <v>7600</v>
      </c>
      <c r="D453">
        <v>361</v>
      </c>
      <c r="E453">
        <f>IFERROR(IF(OR(HLOOKUP($A453,'Z-scores'!$C$2:$SK$20,5,FALSE)&gt;3,HLOOKUP($A453,'Z-scores'!$C$2:$SK$20,5,FALSE)&lt;-3),"",'Total-corrected counts'!E453),"")</f>
        <v>0.26257186666303356</v>
      </c>
      <c r="F453">
        <f>IFERROR(IF(OR(HLOOKUP($A453,'Z-scores'!$C$2:$SK$20,5,FALSE)&gt;3,HLOOKUP($A453,'Z-scores'!$C$2:$SK$20,5,FALSE)&lt;-3),"",'Total-corrected counts'!F453),"")</f>
        <v>0.33052341215372361</v>
      </c>
      <c r="G453">
        <f>IFERROR(IF(OR(HLOOKUP($A453,'Z-scores'!$C$2:$SK$20,5,FALSE)&gt;3,HLOOKUP($A453,'Z-scores'!$C$2:$SK$20,5,FALSE)&lt;-3),"",'Total-corrected counts'!G453),"")</f>
        <v>1.5471808332064678</v>
      </c>
      <c r="H453">
        <f>IFERROR(IF(OR(HLOOKUP($A453,'Z-scores'!$C$2:$SK$20,5,FALSE)&gt;3,HLOOKUP($A453,'Z-scores'!$C$2:$SK$20,5,FALSE)&lt;-3),"",'Total-corrected counts'!H453),"")</f>
        <v>0.56696180848753885</v>
      </c>
      <c r="I453">
        <f>IFERROR(IF(OR(HLOOKUP($A453,'Z-scores'!$C$2:$SK$20,5,FALSE)&gt;3,HLOOKUP($A453,'Z-scores'!$C$2:$SK$20,5,FALSE)&lt;-3),"",'Total-corrected counts'!I453),"")</f>
        <v>1.0129254920144892</v>
      </c>
      <c r="J453">
        <f>IFERROR(IF(OR(HLOOKUP($A453,'Z-scores'!$C$2:$SK$20,5,FALSE)&gt;3,HLOOKUP($A453,'Z-scores'!$C$2:$SK$20,5,FALSE)&lt;-3),"",'Total-corrected counts'!J453),"")</f>
        <v>0.11374480216186963</v>
      </c>
      <c r="K453">
        <f>IFERROR(IF(OR(HLOOKUP($A453,'Z-scores'!$C$2:$SK$20,5,FALSE)&gt;3,HLOOKUP($A453,'Z-scores'!$C$2:$SK$20,5,FALSE)&lt;-3),"",'Total-corrected counts'!K453),"")</f>
        <v>6.4510264462761452E-2</v>
      </c>
      <c r="L453">
        <f>IFERROR(IF(OR(HLOOKUP($A453,'Z-scores'!$C$2:$SK$20,5,FALSE)&gt;3,HLOOKUP($A453,'Z-scores'!$C$2:$SK$20,5,FALSE)&lt;-3),"",'Total-corrected counts'!L453),"")</f>
        <v>0.98361234006124176</v>
      </c>
      <c r="M453">
        <f>IFERROR(IF(OR(HLOOKUP($A453,'Z-scores'!$C$2:$SK$20,5,FALSE)&gt;3,HLOOKUP($A453,'Z-scores'!$C$2:$SK$20,5,FALSE)&lt;-3),"",'Total-corrected counts'!M453),"")</f>
        <v>1.2446155459301498</v>
      </c>
      <c r="N453">
        <f>IFERROR(IF(OR(HLOOKUP($A453,'Z-scores'!$C$2:$SK$20,5,FALSE)&gt;3,HLOOKUP($A453,'Z-scores'!$C$2:$SK$20,5,FALSE)&lt;-3),"",'Total-corrected counts'!N453),"")</f>
        <v>1.3954611450307473</v>
      </c>
      <c r="O453">
        <f>IFERROR(IF(OR(HLOOKUP($A453,'Z-scores'!$C$2:$SK$20,5,FALSE)&gt;3,HLOOKUP($A453,'Z-scores'!$C$2:$SK$20,5,FALSE)&lt;-3),"",'Total-corrected counts'!O453),"")</f>
        <v>0.10610445453026232</v>
      </c>
      <c r="P453">
        <f>IFERROR(IF(OR(HLOOKUP($A453,'Z-scores'!$C$2:$SK$20,5,FALSE)&gt;3,HLOOKUP($A453,'Z-scores'!$C$2:$SK$20,5,FALSE)&lt;-3),"",'Total-corrected counts'!P453),"")</f>
        <v>0.40807084507988484</v>
      </c>
      <c r="Q453">
        <f>IFERROR(IF(OR(HLOOKUP($A453,'Z-scores'!$C$2:$SK$20,5,FALSE)&gt;3,HLOOKUP($A453,'Z-scores'!$C$2:$SK$20,5,FALSE)&lt;-3),"",'Total-corrected counts'!Q453),"")</f>
        <v>0.80489575357868071</v>
      </c>
      <c r="R453">
        <f>IFERROR(IF(OR(HLOOKUP($A453,'Z-scores'!$C$2:$SK$20,5,FALSE)&gt;3,HLOOKUP($A453,'Z-scores'!$C$2:$SK$20,5,FALSE)&lt;-3),"",'Total-corrected counts'!R453),"")</f>
        <v>7.7032858622621672E-2</v>
      </c>
      <c r="S453">
        <f>IFERROR(IF(OR(HLOOKUP($A453,'Z-scores'!$C$2:$SK$20,5,FALSE)&gt;3,HLOOKUP($A453,'Z-scores'!$C$2:$SK$20,5,FALSE)&lt;-3),"",'Total-corrected counts'!S453),"")</f>
        <v>0.24346122596881997</v>
      </c>
      <c r="T453">
        <f>IFERROR(IF(OR(HLOOKUP($A453,'Z-scores'!$C$2:$SK$20,5,FALSE)&gt;3,HLOOKUP($A453,'Z-scores'!$C$2:$SK$20,5,FALSE)&lt;-3),"",'Total-corrected counts'!T453),"")</f>
        <v>0.66894517584725666</v>
      </c>
      <c r="U453">
        <f t="shared" si="28"/>
        <v>1</v>
      </c>
      <c r="V453">
        <f>SUMIFS(Tabel132[Cluster],Tabel132[ID],'Total-corrected counts Z&lt;3'!A453)</f>
        <v>10</v>
      </c>
      <c r="W453">
        <f t="shared" si="29"/>
        <v>0.15836194040260201</v>
      </c>
      <c r="X453">
        <f t="shared" si="30"/>
        <v>0.75221075101720225</v>
      </c>
      <c r="Y453">
        <f t="shared" si="31"/>
        <v>0.38475171893792104</v>
      </c>
    </row>
    <row r="454" spans="1:25" x14ac:dyDescent="0.25">
      <c r="A454">
        <v>462</v>
      </c>
      <c r="B454" t="s">
        <v>776</v>
      </c>
      <c r="C454">
        <v>87900</v>
      </c>
      <c r="D454">
        <v>987</v>
      </c>
      <c r="E454" t="str">
        <f>IFERROR(IF(OR(HLOOKUP($A454,'Z-scores'!$C$2:$SK$20,5,FALSE)&gt;3,HLOOKUP($A454,'Z-scores'!$C$2:$SK$20,5,FALSE)&lt;-3),"",'Total-corrected counts'!E454),"")</f>
        <v/>
      </c>
      <c r="F454" t="str">
        <f>IFERROR(IF(OR(HLOOKUP($A454,'Z-scores'!$C$2:$SK$20,5,FALSE)&gt;3,HLOOKUP($A454,'Z-scores'!$C$2:$SK$20,5,FALSE)&lt;-3),"",'Total-corrected counts'!F454),"")</f>
        <v/>
      </c>
      <c r="G454" t="str">
        <f>IFERROR(IF(OR(HLOOKUP($A454,'Z-scores'!$C$2:$SK$20,5,FALSE)&gt;3,HLOOKUP($A454,'Z-scores'!$C$2:$SK$20,5,FALSE)&lt;-3),"",'Total-corrected counts'!G454),"")</f>
        <v/>
      </c>
      <c r="H454" t="str">
        <f>IFERROR(IF(OR(HLOOKUP($A454,'Z-scores'!$C$2:$SK$20,5,FALSE)&gt;3,HLOOKUP($A454,'Z-scores'!$C$2:$SK$20,5,FALSE)&lt;-3),"",'Total-corrected counts'!H454),"")</f>
        <v/>
      </c>
      <c r="I454" t="str">
        <f>IFERROR(IF(OR(HLOOKUP($A454,'Z-scores'!$C$2:$SK$20,5,FALSE)&gt;3,HLOOKUP($A454,'Z-scores'!$C$2:$SK$20,5,FALSE)&lt;-3),"",'Total-corrected counts'!I454),"")</f>
        <v/>
      </c>
      <c r="J454" t="str">
        <f>IFERROR(IF(OR(HLOOKUP($A454,'Z-scores'!$C$2:$SK$20,5,FALSE)&gt;3,HLOOKUP($A454,'Z-scores'!$C$2:$SK$20,5,FALSE)&lt;-3),"",'Total-corrected counts'!J454),"")</f>
        <v/>
      </c>
      <c r="K454" t="str">
        <f>IFERROR(IF(OR(HLOOKUP($A454,'Z-scores'!$C$2:$SK$20,5,FALSE)&gt;3,HLOOKUP($A454,'Z-scores'!$C$2:$SK$20,5,FALSE)&lt;-3),"",'Total-corrected counts'!K454),"")</f>
        <v/>
      </c>
      <c r="L454" t="str">
        <f>IFERROR(IF(OR(HLOOKUP($A454,'Z-scores'!$C$2:$SK$20,5,FALSE)&gt;3,HLOOKUP($A454,'Z-scores'!$C$2:$SK$20,5,FALSE)&lt;-3),"",'Total-corrected counts'!L454),"")</f>
        <v/>
      </c>
      <c r="M454" t="str">
        <f>IFERROR(IF(OR(HLOOKUP($A454,'Z-scores'!$C$2:$SK$20,5,FALSE)&gt;3,HLOOKUP($A454,'Z-scores'!$C$2:$SK$20,5,FALSE)&lt;-3),"",'Total-corrected counts'!M454),"")</f>
        <v/>
      </c>
      <c r="N454" t="str">
        <f>IFERROR(IF(OR(HLOOKUP($A454,'Z-scores'!$C$2:$SK$20,5,FALSE)&gt;3,HLOOKUP($A454,'Z-scores'!$C$2:$SK$20,5,FALSE)&lt;-3),"",'Total-corrected counts'!N454),"")</f>
        <v/>
      </c>
      <c r="O454" t="str">
        <f>IFERROR(IF(OR(HLOOKUP($A454,'Z-scores'!$C$2:$SK$20,5,FALSE)&gt;3,HLOOKUP($A454,'Z-scores'!$C$2:$SK$20,5,FALSE)&lt;-3),"",'Total-corrected counts'!O454),"")</f>
        <v/>
      </c>
      <c r="P454" t="str">
        <f>IFERROR(IF(OR(HLOOKUP($A454,'Z-scores'!$C$2:$SK$20,5,FALSE)&gt;3,HLOOKUP($A454,'Z-scores'!$C$2:$SK$20,5,FALSE)&lt;-3),"",'Total-corrected counts'!P454),"")</f>
        <v/>
      </c>
      <c r="Q454" t="str">
        <f>IFERROR(IF(OR(HLOOKUP($A454,'Z-scores'!$C$2:$SK$20,5,FALSE)&gt;3,HLOOKUP($A454,'Z-scores'!$C$2:$SK$20,5,FALSE)&lt;-3),"",'Total-corrected counts'!Q454),"")</f>
        <v/>
      </c>
      <c r="R454" t="str">
        <f>IFERROR(IF(OR(HLOOKUP($A454,'Z-scores'!$C$2:$SK$20,5,FALSE)&gt;3,HLOOKUP($A454,'Z-scores'!$C$2:$SK$20,5,FALSE)&lt;-3),"",'Total-corrected counts'!R454),"")</f>
        <v/>
      </c>
      <c r="S454" t="str">
        <f>IFERROR(IF(OR(HLOOKUP($A454,'Z-scores'!$C$2:$SK$20,5,FALSE)&gt;3,HLOOKUP($A454,'Z-scores'!$C$2:$SK$20,5,FALSE)&lt;-3),"",'Total-corrected counts'!S454),"")</f>
        <v/>
      </c>
      <c r="T454" t="str">
        <f>IFERROR(IF(OR(HLOOKUP($A454,'Z-scores'!$C$2:$SK$20,5,FALSE)&gt;3,HLOOKUP($A454,'Z-scores'!$C$2:$SK$20,5,FALSE)&lt;-3),"",'Total-corrected counts'!T454),"")</f>
        <v/>
      </c>
      <c r="U454">
        <f t="shared" si="28"/>
        <v>0</v>
      </c>
      <c r="V454">
        <f>SUMIFS(Tabel132[Cluster],Tabel132[ID],'Total-corrected counts Z&lt;3'!A454)</f>
        <v>94</v>
      </c>
      <c r="W454" t="str">
        <f t="shared" si="29"/>
        <v/>
      </c>
      <c r="X454" t="str">
        <f t="shared" si="30"/>
        <v/>
      </c>
      <c r="Y454" t="str">
        <f t="shared" si="31"/>
        <v/>
      </c>
    </row>
    <row r="455" spans="1:25" x14ac:dyDescent="0.25">
      <c r="A455">
        <v>463</v>
      </c>
      <c r="B455" t="s">
        <v>189</v>
      </c>
      <c r="C455">
        <v>38700</v>
      </c>
      <c r="D455">
        <v>375</v>
      </c>
      <c r="E455">
        <f>IFERROR(IF(OR(HLOOKUP($A455,'Z-scores'!$C$2:$SK$20,5,FALSE)&gt;3,HLOOKUP($A455,'Z-scores'!$C$2:$SK$20,5,FALSE)&lt;-3),"",'Total-corrected counts'!E455),"")</f>
        <v>18.033237634970607</v>
      </c>
      <c r="F455">
        <f>IFERROR(IF(OR(HLOOKUP($A455,'Z-scores'!$C$2:$SK$20,5,FALSE)&gt;3,HLOOKUP($A455,'Z-scores'!$C$2:$SK$20,5,FALSE)&lt;-3),"",'Total-corrected counts'!F455),"")</f>
        <v>15.633757394871127</v>
      </c>
      <c r="G455">
        <f>IFERROR(IF(OR(HLOOKUP($A455,'Z-scores'!$C$2:$SK$20,5,FALSE)&gt;3,HLOOKUP($A455,'Z-scores'!$C$2:$SK$20,5,FALSE)&lt;-3),"",'Total-corrected counts'!G455),"")</f>
        <v>26.37645785841411</v>
      </c>
      <c r="H455">
        <f>IFERROR(IF(OR(HLOOKUP($A455,'Z-scores'!$C$2:$SK$20,5,FALSE)&gt;3,HLOOKUP($A455,'Z-scores'!$C$2:$SK$20,5,FALSE)&lt;-3),"",'Total-corrected counts'!H455),"")</f>
        <v>10.609423629038094</v>
      </c>
      <c r="I455">
        <f>IFERROR(IF(OR(HLOOKUP($A455,'Z-scores'!$C$2:$SK$20,5,FALSE)&gt;3,HLOOKUP($A455,'Z-scores'!$C$2:$SK$20,5,FALSE)&lt;-3),"",'Total-corrected counts'!I455),"")</f>
        <v>16.617605432882151</v>
      </c>
      <c r="J455">
        <f>IFERROR(IF(OR(HLOOKUP($A455,'Z-scores'!$C$2:$SK$20,5,FALSE)&gt;3,HLOOKUP($A455,'Z-scores'!$C$2:$SK$20,5,FALSE)&lt;-3),"",'Total-corrected counts'!J455),"")</f>
        <v>12.314371476156095</v>
      </c>
      <c r="K455">
        <f>IFERROR(IF(OR(HLOOKUP($A455,'Z-scores'!$C$2:$SK$20,5,FALSE)&gt;3,HLOOKUP($A455,'Z-scores'!$C$2:$SK$20,5,FALSE)&lt;-3),"",'Total-corrected counts'!K455),"")</f>
        <v>6.72079664312042</v>
      </c>
      <c r="L455">
        <f>IFERROR(IF(OR(HLOOKUP($A455,'Z-scores'!$C$2:$SK$20,5,FALSE)&gt;3,HLOOKUP($A455,'Z-scores'!$C$2:$SK$20,5,FALSE)&lt;-3),"",'Total-corrected counts'!L455),"")</f>
        <v>7.1362771154788014</v>
      </c>
      <c r="M455">
        <f>IFERROR(IF(OR(HLOOKUP($A455,'Z-scores'!$C$2:$SK$20,5,FALSE)&gt;3,HLOOKUP($A455,'Z-scores'!$C$2:$SK$20,5,FALSE)&lt;-3),"",'Total-corrected counts'!M455),"")</f>
        <v>15.139980887479082</v>
      </c>
      <c r="N455">
        <f>IFERROR(IF(OR(HLOOKUP($A455,'Z-scores'!$C$2:$SK$20,5,FALSE)&gt;3,HLOOKUP($A455,'Z-scores'!$C$2:$SK$20,5,FALSE)&lt;-3),"",'Total-corrected counts'!N455),"")</f>
        <v>6.6637189509895229</v>
      </c>
      <c r="O455">
        <f>IFERROR(IF(OR(HLOOKUP($A455,'Z-scores'!$C$2:$SK$20,5,FALSE)&gt;3,HLOOKUP($A455,'Z-scores'!$C$2:$SK$20,5,FALSE)&lt;-3),"",'Total-corrected counts'!O455),"")</f>
        <v>20.248266739525057</v>
      </c>
      <c r="P455">
        <f>IFERROR(IF(OR(HLOOKUP($A455,'Z-scores'!$C$2:$SK$20,5,FALSE)&gt;3,HLOOKUP($A455,'Z-scores'!$C$2:$SK$20,5,FALSE)&lt;-3),"",'Total-corrected counts'!P455),"")</f>
        <v>15.402186164905411</v>
      </c>
      <c r="Q455">
        <f>IFERROR(IF(OR(HLOOKUP($A455,'Z-scores'!$C$2:$SK$20,5,FALSE)&gt;3,HLOOKUP($A455,'Z-scores'!$C$2:$SK$20,5,FALSE)&lt;-3),"",'Total-corrected counts'!Q455),"")</f>
        <v>7.9744301511961888</v>
      </c>
      <c r="R455">
        <f>IFERROR(IF(OR(HLOOKUP($A455,'Z-scores'!$C$2:$SK$20,5,FALSE)&gt;3,HLOOKUP($A455,'Z-scores'!$C$2:$SK$20,5,FALSE)&lt;-3),"",'Total-corrected counts'!R455),"")</f>
        <v>8.5917314983764044</v>
      </c>
      <c r="S455">
        <f>IFERROR(IF(OR(HLOOKUP($A455,'Z-scores'!$C$2:$SK$20,5,FALSE)&gt;3,HLOOKUP($A455,'Z-scores'!$C$2:$SK$20,5,FALSE)&lt;-3),"",'Total-corrected counts'!S455),"")</f>
        <v>7.4114126696089615</v>
      </c>
      <c r="T455">
        <f>IFERROR(IF(OR(HLOOKUP($A455,'Z-scores'!$C$2:$SK$20,5,FALSE)&gt;3,HLOOKUP($A455,'Z-scores'!$C$2:$SK$20,5,FALSE)&lt;-3),"",'Total-corrected counts'!T455),"")</f>
        <v>6.7099296720189106</v>
      </c>
      <c r="U455">
        <f t="shared" si="28"/>
        <v>1</v>
      </c>
      <c r="V455">
        <f>SUMIFS(Tabel132[Cluster],Tabel132[ID],'Total-corrected counts Z&lt;3'!A455)</f>
        <v>49</v>
      </c>
      <c r="W455">
        <f t="shared" si="29"/>
        <v>0.43601242180007294</v>
      </c>
      <c r="X455">
        <f t="shared" si="30"/>
        <v>13.524562702340001</v>
      </c>
      <c r="Y455">
        <f t="shared" si="31"/>
        <v>11.056326149271824</v>
      </c>
    </row>
    <row r="456" spans="1:25" x14ac:dyDescent="0.25">
      <c r="A456">
        <v>464</v>
      </c>
      <c r="B456" t="s">
        <v>777</v>
      </c>
      <c r="C456">
        <v>76600</v>
      </c>
      <c r="D456">
        <v>63</v>
      </c>
      <c r="E456" t="str">
        <f>IFERROR(IF(OR(HLOOKUP($A456,'Z-scores'!$C$2:$SK$20,5,FALSE)&gt;3,HLOOKUP($A456,'Z-scores'!$C$2:$SK$20,5,FALSE)&lt;-3),"",'Total-corrected counts'!E456),"")</f>
        <v/>
      </c>
      <c r="F456" t="str">
        <f>IFERROR(IF(OR(HLOOKUP($A456,'Z-scores'!$C$2:$SK$20,5,FALSE)&gt;3,HLOOKUP($A456,'Z-scores'!$C$2:$SK$20,5,FALSE)&lt;-3),"",'Total-corrected counts'!F456),"")</f>
        <v/>
      </c>
      <c r="G456" t="str">
        <f>IFERROR(IF(OR(HLOOKUP($A456,'Z-scores'!$C$2:$SK$20,5,FALSE)&gt;3,HLOOKUP($A456,'Z-scores'!$C$2:$SK$20,5,FALSE)&lt;-3),"",'Total-corrected counts'!G456),"")</f>
        <v/>
      </c>
      <c r="H456" t="str">
        <f>IFERROR(IF(OR(HLOOKUP($A456,'Z-scores'!$C$2:$SK$20,5,FALSE)&gt;3,HLOOKUP($A456,'Z-scores'!$C$2:$SK$20,5,FALSE)&lt;-3),"",'Total-corrected counts'!H456),"")</f>
        <v/>
      </c>
      <c r="I456" t="str">
        <f>IFERROR(IF(OR(HLOOKUP($A456,'Z-scores'!$C$2:$SK$20,5,FALSE)&gt;3,HLOOKUP($A456,'Z-scores'!$C$2:$SK$20,5,FALSE)&lt;-3),"",'Total-corrected counts'!I456),"")</f>
        <v/>
      </c>
      <c r="J456" t="str">
        <f>IFERROR(IF(OR(HLOOKUP($A456,'Z-scores'!$C$2:$SK$20,5,FALSE)&gt;3,HLOOKUP($A456,'Z-scores'!$C$2:$SK$20,5,FALSE)&lt;-3),"",'Total-corrected counts'!J456),"")</f>
        <v/>
      </c>
      <c r="K456" t="str">
        <f>IFERROR(IF(OR(HLOOKUP($A456,'Z-scores'!$C$2:$SK$20,5,FALSE)&gt;3,HLOOKUP($A456,'Z-scores'!$C$2:$SK$20,5,FALSE)&lt;-3),"",'Total-corrected counts'!K456),"")</f>
        <v/>
      </c>
      <c r="L456" t="str">
        <f>IFERROR(IF(OR(HLOOKUP($A456,'Z-scores'!$C$2:$SK$20,5,FALSE)&gt;3,HLOOKUP($A456,'Z-scores'!$C$2:$SK$20,5,FALSE)&lt;-3),"",'Total-corrected counts'!L456),"")</f>
        <v/>
      </c>
      <c r="M456" t="str">
        <f>IFERROR(IF(OR(HLOOKUP($A456,'Z-scores'!$C$2:$SK$20,5,FALSE)&gt;3,HLOOKUP($A456,'Z-scores'!$C$2:$SK$20,5,FALSE)&lt;-3),"",'Total-corrected counts'!M456),"")</f>
        <v/>
      </c>
      <c r="N456" t="str">
        <f>IFERROR(IF(OR(HLOOKUP($A456,'Z-scores'!$C$2:$SK$20,5,FALSE)&gt;3,HLOOKUP($A456,'Z-scores'!$C$2:$SK$20,5,FALSE)&lt;-3),"",'Total-corrected counts'!N456),"")</f>
        <v/>
      </c>
      <c r="O456" t="str">
        <f>IFERROR(IF(OR(HLOOKUP($A456,'Z-scores'!$C$2:$SK$20,5,FALSE)&gt;3,HLOOKUP($A456,'Z-scores'!$C$2:$SK$20,5,FALSE)&lt;-3),"",'Total-corrected counts'!O456),"")</f>
        <v/>
      </c>
      <c r="P456" t="str">
        <f>IFERROR(IF(OR(HLOOKUP($A456,'Z-scores'!$C$2:$SK$20,5,FALSE)&gt;3,HLOOKUP($A456,'Z-scores'!$C$2:$SK$20,5,FALSE)&lt;-3),"",'Total-corrected counts'!P456),"")</f>
        <v/>
      </c>
      <c r="Q456" t="str">
        <f>IFERROR(IF(OR(HLOOKUP($A456,'Z-scores'!$C$2:$SK$20,5,FALSE)&gt;3,HLOOKUP($A456,'Z-scores'!$C$2:$SK$20,5,FALSE)&lt;-3),"",'Total-corrected counts'!Q456),"")</f>
        <v/>
      </c>
      <c r="R456" t="str">
        <f>IFERROR(IF(OR(HLOOKUP($A456,'Z-scores'!$C$2:$SK$20,5,FALSE)&gt;3,HLOOKUP($A456,'Z-scores'!$C$2:$SK$20,5,FALSE)&lt;-3),"",'Total-corrected counts'!R456),"")</f>
        <v/>
      </c>
      <c r="S456" t="str">
        <f>IFERROR(IF(OR(HLOOKUP($A456,'Z-scores'!$C$2:$SK$20,5,FALSE)&gt;3,HLOOKUP($A456,'Z-scores'!$C$2:$SK$20,5,FALSE)&lt;-3),"",'Total-corrected counts'!S456),"")</f>
        <v/>
      </c>
      <c r="T456" t="str">
        <f>IFERROR(IF(OR(HLOOKUP($A456,'Z-scores'!$C$2:$SK$20,5,FALSE)&gt;3,HLOOKUP($A456,'Z-scores'!$C$2:$SK$20,5,FALSE)&lt;-3),"",'Total-corrected counts'!T456),"")</f>
        <v/>
      </c>
      <c r="U456">
        <f t="shared" si="28"/>
        <v>0</v>
      </c>
      <c r="V456">
        <f>SUMIFS(Tabel132[Cluster],Tabel132[ID],'Total-corrected counts Z&lt;3'!A456)</f>
        <v>84</v>
      </c>
      <c r="W456" t="str">
        <f t="shared" si="29"/>
        <v/>
      </c>
      <c r="X456" t="str">
        <f t="shared" si="30"/>
        <v/>
      </c>
      <c r="Y456" t="str">
        <f t="shared" si="31"/>
        <v/>
      </c>
    </row>
    <row r="457" spans="1:25" x14ac:dyDescent="0.25">
      <c r="A457">
        <v>465</v>
      </c>
      <c r="B457" t="s">
        <v>778</v>
      </c>
      <c r="C457">
        <v>49100</v>
      </c>
      <c r="D457">
        <v>754</v>
      </c>
      <c r="E457" t="str">
        <f>IFERROR(IF(OR(HLOOKUP($A457,'Z-scores'!$C$2:$SK$20,5,FALSE)&gt;3,HLOOKUP($A457,'Z-scores'!$C$2:$SK$20,5,FALSE)&lt;-3),"",'Total-corrected counts'!E457),"")</f>
        <v/>
      </c>
      <c r="F457" t="str">
        <f>IFERROR(IF(OR(HLOOKUP($A457,'Z-scores'!$C$2:$SK$20,5,FALSE)&gt;3,HLOOKUP($A457,'Z-scores'!$C$2:$SK$20,5,FALSE)&lt;-3),"",'Total-corrected counts'!F457),"")</f>
        <v/>
      </c>
      <c r="G457" t="str">
        <f>IFERROR(IF(OR(HLOOKUP($A457,'Z-scores'!$C$2:$SK$20,5,FALSE)&gt;3,HLOOKUP($A457,'Z-scores'!$C$2:$SK$20,5,FALSE)&lt;-3),"",'Total-corrected counts'!G457),"")</f>
        <v/>
      </c>
      <c r="H457" t="str">
        <f>IFERROR(IF(OR(HLOOKUP($A457,'Z-scores'!$C$2:$SK$20,5,FALSE)&gt;3,HLOOKUP($A457,'Z-scores'!$C$2:$SK$20,5,FALSE)&lt;-3),"",'Total-corrected counts'!H457),"")</f>
        <v/>
      </c>
      <c r="I457" t="str">
        <f>IFERROR(IF(OR(HLOOKUP($A457,'Z-scores'!$C$2:$SK$20,5,FALSE)&gt;3,HLOOKUP($A457,'Z-scores'!$C$2:$SK$20,5,FALSE)&lt;-3),"",'Total-corrected counts'!I457),"")</f>
        <v/>
      </c>
      <c r="J457" t="str">
        <f>IFERROR(IF(OR(HLOOKUP($A457,'Z-scores'!$C$2:$SK$20,5,FALSE)&gt;3,HLOOKUP($A457,'Z-scores'!$C$2:$SK$20,5,FALSE)&lt;-3),"",'Total-corrected counts'!J457),"")</f>
        <v/>
      </c>
      <c r="K457" t="str">
        <f>IFERROR(IF(OR(HLOOKUP($A457,'Z-scores'!$C$2:$SK$20,5,FALSE)&gt;3,HLOOKUP($A457,'Z-scores'!$C$2:$SK$20,5,FALSE)&lt;-3),"",'Total-corrected counts'!K457),"")</f>
        <v/>
      </c>
      <c r="L457" t="str">
        <f>IFERROR(IF(OR(HLOOKUP($A457,'Z-scores'!$C$2:$SK$20,5,FALSE)&gt;3,HLOOKUP($A457,'Z-scores'!$C$2:$SK$20,5,FALSE)&lt;-3),"",'Total-corrected counts'!L457),"")</f>
        <v/>
      </c>
      <c r="M457" t="str">
        <f>IFERROR(IF(OR(HLOOKUP($A457,'Z-scores'!$C$2:$SK$20,5,FALSE)&gt;3,HLOOKUP($A457,'Z-scores'!$C$2:$SK$20,5,FALSE)&lt;-3),"",'Total-corrected counts'!M457),"")</f>
        <v/>
      </c>
      <c r="N457" t="str">
        <f>IFERROR(IF(OR(HLOOKUP($A457,'Z-scores'!$C$2:$SK$20,5,FALSE)&gt;3,HLOOKUP($A457,'Z-scores'!$C$2:$SK$20,5,FALSE)&lt;-3),"",'Total-corrected counts'!N457),"")</f>
        <v/>
      </c>
      <c r="O457" t="str">
        <f>IFERROR(IF(OR(HLOOKUP($A457,'Z-scores'!$C$2:$SK$20,5,FALSE)&gt;3,HLOOKUP($A457,'Z-scores'!$C$2:$SK$20,5,FALSE)&lt;-3),"",'Total-corrected counts'!O457),"")</f>
        <v/>
      </c>
      <c r="P457" t="str">
        <f>IFERROR(IF(OR(HLOOKUP($A457,'Z-scores'!$C$2:$SK$20,5,FALSE)&gt;3,HLOOKUP($A457,'Z-scores'!$C$2:$SK$20,5,FALSE)&lt;-3),"",'Total-corrected counts'!P457),"")</f>
        <v/>
      </c>
      <c r="Q457" t="str">
        <f>IFERROR(IF(OR(HLOOKUP($A457,'Z-scores'!$C$2:$SK$20,5,FALSE)&gt;3,HLOOKUP($A457,'Z-scores'!$C$2:$SK$20,5,FALSE)&lt;-3),"",'Total-corrected counts'!Q457),"")</f>
        <v/>
      </c>
      <c r="R457" t="str">
        <f>IFERROR(IF(OR(HLOOKUP($A457,'Z-scores'!$C$2:$SK$20,5,FALSE)&gt;3,HLOOKUP($A457,'Z-scores'!$C$2:$SK$20,5,FALSE)&lt;-3),"",'Total-corrected counts'!R457),"")</f>
        <v/>
      </c>
      <c r="S457" t="str">
        <f>IFERROR(IF(OR(HLOOKUP($A457,'Z-scores'!$C$2:$SK$20,5,FALSE)&gt;3,HLOOKUP($A457,'Z-scores'!$C$2:$SK$20,5,FALSE)&lt;-3),"",'Total-corrected counts'!S457),"")</f>
        <v/>
      </c>
      <c r="T457" t="str">
        <f>IFERROR(IF(OR(HLOOKUP($A457,'Z-scores'!$C$2:$SK$20,5,FALSE)&gt;3,HLOOKUP($A457,'Z-scores'!$C$2:$SK$20,5,FALSE)&lt;-3),"",'Total-corrected counts'!T457),"")</f>
        <v/>
      </c>
      <c r="U457">
        <f t="shared" si="28"/>
        <v>0</v>
      </c>
      <c r="V457">
        <f>SUMIFS(Tabel132[Cluster],Tabel132[ID],'Total-corrected counts Z&lt;3'!A457)</f>
        <v>64</v>
      </c>
      <c r="W457" t="str">
        <f t="shared" si="29"/>
        <v/>
      </c>
      <c r="X457" t="str">
        <f t="shared" si="30"/>
        <v/>
      </c>
      <c r="Y457" t="str">
        <f t="shared" si="31"/>
        <v/>
      </c>
    </row>
    <row r="458" spans="1:25" x14ac:dyDescent="0.25">
      <c r="A458">
        <v>466</v>
      </c>
      <c r="B458" t="s">
        <v>190</v>
      </c>
      <c r="C458">
        <v>111200</v>
      </c>
      <c r="D458">
        <v>1099</v>
      </c>
      <c r="E458">
        <f>IFERROR(IF(OR(HLOOKUP($A458,'Z-scores'!$C$2:$SK$20,5,FALSE)&gt;3,HLOOKUP($A458,'Z-scores'!$C$2:$SK$20,5,FALSE)&lt;-3),"",'Total-corrected counts'!E458),"")</f>
        <v>6.1481450288457493</v>
      </c>
      <c r="F458">
        <f>IFERROR(IF(OR(HLOOKUP($A458,'Z-scores'!$C$2:$SK$20,5,FALSE)&gt;3,HLOOKUP($A458,'Z-scores'!$C$2:$SK$20,5,FALSE)&lt;-3),"",'Total-corrected counts'!F458),"")</f>
        <v>7.3517850389049668</v>
      </c>
      <c r="G458">
        <f>IFERROR(IF(OR(HLOOKUP($A458,'Z-scores'!$C$2:$SK$20,5,FALSE)&gt;3,HLOOKUP($A458,'Z-scores'!$C$2:$SK$20,5,FALSE)&lt;-3),"",'Total-corrected counts'!G458),"")</f>
        <v>11.222019953673835</v>
      </c>
      <c r="H458">
        <f>IFERROR(IF(OR(HLOOKUP($A458,'Z-scores'!$C$2:$SK$20,5,FALSE)&gt;3,HLOOKUP($A458,'Z-scores'!$C$2:$SK$20,5,FALSE)&lt;-3),"",'Total-corrected counts'!H458),"")</f>
        <v>5.7178701536828394</v>
      </c>
      <c r="I458">
        <f>IFERROR(IF(OR(HLOOKUP($A458,'Z-scores'!$C$2:$SK$20,5,FALSE)&gt;3,HLOOKUP($A458,'Z-scores'!$C$2:$SK$20,5,FALSE)&lt;-3),"",'Total-corrected counts'!I458),"")</f>
        <v>6.3814305996912823</v>
      </c>
      <c r="J458">
        <f>IFERROR(IF(OR(HLOOKUP($A458,'Z-scores'!$C$2:$SK$20,5,FALSE)&gt;3,HLOOKUP($A458,'Z-scores'!$C$2:$SK$20,5,FALSE)&lt;-3),"",'Total-corrected counts'!J458),"")</f>
        <v>10.266965037242443</v>
      </c>
      <c r="K458">
        <f>IFERROR(IF(OR(HLOOKUP($A458,'Z-scores'!$C$2:$SK$20,5,FALSE)&gt;3,HLOOKUP($A458,'Z-scores'!$C$2:$SK$20,5,FALSE)&lt;-3),"",'Total-corrected counts'!K458),"")</f>
        <v>7.4831906776803283</v>
      </c>
      <c r="L458">
        <f>IFERROR(IF(OR(HLOOKUP($A458,'Z-scores'!$C$2:$SK$20,5,FALSE)&gt;3,HLOOKUP($A458,'Z-scores'!$C$2:$SK$20,5,FALSE)&lt;-3),"",'Total-corrected counts'!L458),"")</f>
        <v>4.5653179645601085</v>
      </c>
      <c r="M458">
        <f>IFERROR(IF(OR(HLOOKUP($A458,'Z-scores'!$C$2:$SK$20,5,FALSE)&gt;3,HLOOKUP($A458,'Z-scores'!$C$2:$SK$20,5,FALSE)&lt;-3),"",'Total-corrected counts'!M458),"")</f>
        <v>5.4132251483948304</v>
      </c>
      <c r="N458">
        <f>IFERROR(IF(OR(HLOOKUP($A458,'Z-scores'!$C$2:$SK$20,5,FALSE)&gt;3,HLOOKUP($A458,'Z-scores'!$C$2:$SK$20,5,FALSE)&lt;-3),"",'Total-corrected counts'!N458),"")</f>
        <v>6.4442082090745743</v>
      </c>
      <c r="O458">
        <f>IFERROR(IF(OR(HLOOKUP($A458,'Z-scores'!$C$2:$SK$20,5,FALSE)&gt;3,HLOOKUP($A458,'Z-scores'!$C$2:$SK$20,5,FALSE)&lt;-3),"",'Total-corrected counts'!O458),"")</f>
        <v>6.2822679119792806</v>
      </c>
      <c r="P458">
        <f>IFERROR(IF(OR(HLOOKUP($A458,'Z-scores'!$C$2:$SK$20,5,FALSE)&gt;3,HLOOKUP($A458,'Z-scores'!$C$2:$SK$20,5,FALSE)&lt;-3),"",'Total-corrected counts'!P458),"")</f>
        <v>5.9468860959812488</v>
      </c>
      <c r="Q458">
        <f>IFERROR(IF(OR(HLOOKUP($A458,'Z-scores'!$C$2:$SK$20,5,FALSE)&gt;3,HLOOKUP($A458,'Z-scores'!$C$2:$SK$20,5,FALSE)&lt;-3),"",'Total-corrected counts'!Q458),"")</f>
        <v>5.2964127982399605</v>
      </c>
      <c r="R458">
        <f>IFERROR(IF(OR(HLOOKUP($A458,'Z-scores'!$C$2:$SK$20,5,FALSE)&gt;3,HLOOKUP($A458,'Z-scores'!$C$2:$SK$20,5,FALSE)&lt;-3),"",'Total-corrected counts'!R458),"")</f>
        <v>5.4898750578388373</v>
      </c>
      <c r="S458">
        <f>IFERROR(IF(OR(HLOOKUP($A458,'Z-scores'!$C$2:$SK$20,5,FALSE)&gt;3,HLOOKUP($A458,'Z-scores'!$C$2:$SK$20,5,FALSE)&lt;-3),"",'Total-corrected counts'!S458),"")</f>
        <v>6.6866908806785208</v>
      </c>
      <c r="T458">
        <f>IFERROR(IF(OR(HLOOKUP($A458,'Z-scores'!$C$2:$SK$20,5,FALSE)&gt;3,HLOOKUP($A458,'Z-scores'!$C$2:$SK$20,5,FALSE)&lt;-3),"",'Total-corrected counts'!T458),"")</f>
        <v>4.6484863750202221</v>
      </c>
      <c r="U458">
        <f t="shared" si="28"/>
        <v>1</v>
      </c>
      <c r="V458">
        <f>SUMIFS(Tabel132[Cluster],Tabel132[ID],'Total-corrected counts Z&lt;3'!A458)</f>
        <v>0</v>
      </c>
      <c r="W458">
        <f t="shared" si="29"/>
        <v>0.15089163472247777</v>
      </c>
      <c r="X458">
        <f t="shared" si="30"/>
        <v>7.0994157811750949</v>
      </c>
      <c r="Y458">
        <f t="shared" si="31"/>
        <v>5.725103186623012</v>
      </c>
    </row>
    <row r="459" spans="1:25" x14ac:dyDescent="0.25">
      <c r="A459">
        <v>467</v>
      </c>
      <c r="B459" t="s">
        <v>779</v>
      </c>
      <c r="C459">
        <v>74000</v>
      </c>
      <c r="D459">
        <v>1097</v>
      </c>
      <c r="E459" t="str">
        <f>IFERROR(IF(OR(HLOOKUP($A459,'Z-scores'!$C$2:$SK$20,5,FALSE)&gt;3,HLOOKUP($A459,'Z-scores'!$C$2:$SK$20,5,FALSE)&lt;-3),"",'Total-corrected counts'!E459),"")</f>
        <v/>
      </c>
      <c r="F459" t="str">
        <f>IFERROR(IF(OR(HLOOKUP($A459,'Z-scores'!$C$2:$SK$20,5,FALSE)&gt;3,HLOOKUP($A459,'Z-scores'!$C$2:$SK$20,5,FALSE)&lt;-3),"",'Total-corrected counts'!F459),"")</f>
        <v/>
      </c>
      <c r="G459" t="str">
        <f>IFERROR(IF(OR(HLOOKUP($A459,'Z-scores'!$C$2:$SK$20,5,FALSE)&gt;3,HLOOKUP($A459,'Z-scores'!$C$2:$SK$20,5,FALSE)&lt;-3),"",'Total-corrected counts'!G459),"")</f>
        <v/>
      </c>
      <c r="H459" t="str">
        <f>IFERROR(IF(OR(HLOOKUP($A459,'Z-scores'!$C$2:$SK$20,5,FALSE)&gt;3,HLOOKUP($A459,'Z-scores'!$C$2:$SK$20,5,FALSE)&lt;-3),"",'Total-corrected counts'!H459),"")</f>
        <v/>
      </c>
      <c r="I459" t="str">
        <f>IFERROR(IF(OR(HLOOKUP($A459,'Z-scores'!$C$2:$SK$20,5,FALSE)&gt;3,HLOOKUP($A459,'Z-scores'!$C$2:$SK$20,5,FALSE)&lt;-3),"",'Total-corrected counts'!I459),"")</f>
        <v/>
      </c>
      <c r="J459" t="str">
        <f>IFERROR(IF(OR(HLOOKUP($A459,'Z-scores'!$C$2:$SK$20,5,FALSE)&gt;3,HLOOKUP($A459,'Z-scores'!$C$2:$SK$20,5,FALSE)&lt;-3),"",'Total-corrected counts'!J459),"")</f>
        <v/>
      </c>
      <c r="K459" t="str">
        <f>IFERROR(IF(OR(HLOOKUP($A459,'Z-scores'!$C$2:$SK$20,5,FALSE)&gt;3,HLOOKUP($A459,'Z-scores'!$C$2:$SK$20,5,FALSE)&lt;-3),"",'Total-corrected counts'!K459),"")</f>
        <v/>
      </c>
      <c r="L459" t="str">
        <f>IFERROR(IF(OR(HLOOKUP($A459,'Z-scores'!$C$2:$SK$20,5,FALSE)&gt;3,HLOOKUP($A459,'Z-scores'!$C$2:$SK$20,5,FALSE)&lt;-3),"",'Total-corrected counts'!L459),"")</f>
        <v/>
      </c>
      <c r="M459" t="str">
        <f>IFERROR(IF(OR(HLOOKUP($A459,'Z-scores'!$C$2:$SK$20,5,FALSE)&gt;3,HLOOKUP($A459,'Z-scores'!$C$2:$SK$20,5,FALSE)&lt;-3),"",'Total-corrected counts'!M459),"")</f>
        <v/>
      </c>
      <c r="N459" t="str">
        <f>IFERROR(IF(OR(HLOOKUP($A459,'Z-scores'!$C$2:$SK$20,5,FALSE)&gt;3,HLOOKUP($A459,'Z-scores'!$C$2:$SK$20,5,FALSE)&lt;-3),"",'Total-corrected counts'!N459),"")</f>
        <v/>
      </c>
      <c r="O459" t="str">
        <f>IFERROR(IF(OR(HLOOKUP($A459,'Z-scores'!$C$2:$SK$20,5,FALSE)&gt;3,HLOOKUP($A459,'Z-scores'!$C$2:$SK$20,5,FALSE)&lt;-3),"",'Total-corrected counts'!O459),"")</f>
        <v/>
      </c>
      <c r="P459" t="str">
        <f>IFERROR(IF(OR(HLOOKUP($A459,'Z-scores'!$C$2:$SK$20,5,FALSE)&gt;3,HLOOKUP($A459,'Z-scores'!$C$2:$SK$20,5,FALSE)&lt;-3),"",'Total-corrected counts'!P459),"")</f>
        <v/>
      </c>
      <c r="Q459" t="str">
        <f>IFERROR(IF(OR(HLOOKUP($A459,'Z-scores'!$C$2:$SK$20,5,FALSE)&gt;3,HLOOKUP($A459,'Z-scores'!$C$2:$SK$20,5,FALSE)&lt;-3),"",'Total-corrected counts'!Q459),"")</f>
        <v/>
      </c>
      <c r="R459" t="str">
        <f>IFERROR(IF(OR(HLOOKUP($A459,'Z-scores'!$C$2:$SK$20,5,FALSE)&gt;3,HLOOKUP($A459,'Z-scores'!$C$2:$SK$20,5,FALSE)&lt;-3),"",'Total-corrected counts'!R459),"")</f>
        <v/>
      </c>
      <c r="S459" t="str">
        <f>IFERROR(IF(OR(HLOOKUP($A459,'Z-scores'!$C$2:$SK$20,5,FALSE)&gt;3,HLOOKUP($A459,'Z-scores'!$C$2:$SK$20,5,FALSE)&lt;-3),"",'Total-corrected counts'!S459),"")</f>
        <v/>
      </c>
      <c r="T459" t="str">
        <f>IFERROR(IF(OR(HLOOKUP($A459,'Z-scores'!$C$2:$SK$20,5,FALSE)&gt;3,HLOOKUP($A459,'Z-scores'!$C$2:$SK$20,5,FALSE)&lt;-3),"",'Total-corrected counts'!T459),"")</f>
        <v/>
      </c>
      <c r="U459">
        <f t="shared" si="28"/>
        <v>0</v>
      </c>
      <c r="V459">
        <f>SUMIFS(Tabel132[Cluster],Tabel132[ID],'Total-corrected counts Z&lt;3'!A459)</f>
        <v>84</v>
      </c>
      <c r="W459" t="str">
        <f t="shared" si="29"/>
        <v/>
      </c>
      <c r="X459" t="str">
        <f t="shared" si="30"/>
        <v/>
      </c>
      <c r="Y459" t="str">
        <f t="shared" si="31"/>
        <v/>
      </c>
    </row>
    <row r="460" spans="1:25" x14ac:dyDescent="0.25">
      <c r="A460">
        <v>468</v>
      </c>
      <c r="B460" t="s">
        <v>780</v>
      </c>
      <c r="C460">
        <v>43000</v>
      </c>
      <c r="D460">
        <v>926</v>
      </c>
      <c r="E460" t="str">
        <f>IFERROR(IF(OR(HLOOKUP($A460,'Z-scores'!$C$2:$SK$20,5,FALSE)&gt;3,HLOOKUP($A460,'Z-scores'!$C$2:$SK$20,5,FALSE)&lt;-3),"",'Total-corrected counts'!E460),"")</f>
        <v/>
      </c>
      <c r="F460" t="str">
        <f>IFERROR(IF(OR(HLOOKUP($A460,'Z-scores'!$C$2:$SK$20,5,FALSE)&gt;3,HLOOKUP($A460,'Z-scores'!$C$2:$SK$20,5,FALSE)&lt;-3),"",'Total-corrected counts'!F460),"")</f>
        <v/>
      </c>
      <c r="G460" t="str">
        <f>IFERROR(IF(OR(HLOOKUP($A460,'Z-scores'!$C$2:$SK$20,5,FALSE)&gt;3,HLOOKUP($A460,'Z-scores'!$C$2:$SK$20,5,FALSE)&lt;-3),"",'Total-corrected counts'!G460),"")</f>
        <v/>
      </c>
      <c r="H460" t="str">
        <f>IFERROR(IF(OR(HLOOKUP($A460,'Z-scores'!$C$2:$SK$20,5,FALSE)&gt;3,HLOOKUP($A460,'Z-scores'!$C$2:$SK$20,5,FALSE)&lt;-3),"",'Total-corrected counts'!H460),"")</f>
        <v/>
      </c>
      <c r="I460" t="str">
        <f>IFERROR(IF(OR(HLOOKUP($A460,'Z-scores'!$C$2:$SK$20,5,FALSE)&gt;3,HLOOKUP($A460,'Z-scores'!$C$2:$SK$20,5,FALSE)&lt;-3),"",'Total-corrected counts'!I460),"")</f>
        <v/>
      </c>
      <c r="J460" t="str">
        <f>IFERROR(IF(OR(HLOOKUP($A460,'Z-scores'!$C$2:$SK$20,5,FALSE)&gt;3,HLOOKUP($A460,'Z-scores'!$C$2:$SK$20,5,FALSE)&lt;-3),"",'Total-corrected counts'!J460),"")</f>
        <v/>
      </c>
      <c r="K460" t="str">
        <f>IFERROR(IF(OR(HLOOKUP($A460,'Z-scores'!$C$2:$SK$20,5,FALSE)&gt;3,HLOOKUP($A460,'Z-scores'!$C$2:$SK$20,5,FALSE)&lt;-3),"",'Total-corrected counts'!K460),"")</f>
        <v/>
      </c>
      <c r="L460" t="str">
        <f>IFERROR(IF(OR(HLOOKUP($A460,'Z-scores'!$C$2:$SK$20,5,FALSE)&gt;3,HLOOKUP($A460,'Z-scores'!$C$2:$SK$20,5,FALSE)&lt;-3),"",'Total-corrected counts'!L460),"")</f>
        <v/>
      </c>
      <c r="M460" t="str">
        <f>IFERROR(IF(OR(HLOOKUP($A460,'Z-scores'!$C$2:$SK$20,5,FALSE)&gt;3,HLOOKUP($A460,'Z-scores'!$C$2:$SK$20,5,FALSE)&lt;-3),"",'Total-corrected counts'!M460),"")</f>
        <v/>
      </c>
      <c r="N460" t="str">
        <f>IFERROR(IF(OR(HLOOKUP($A460,'Z-scores'!$C$2:$SK$20,5,FALSE)&gt;3,HLOOKUP($A460,'Z-scores'!$C$2:$SK$20,5,FALSE)&lt;-3),"",'Total-corrected counts'!N460),"")</f>
        <v/>
      </c>
      <c r="O460" t="str">
        <f>IFERROR(IF(OR(HLOOKUP($A460,'Z-scores'!$C$2:$SK$20,5,FALSE)&gt;3,HLOOKUP($A460,'Z-scores'!$C$2:$SK$20,5,FALSE)&lt;-3),"",'Total-corrected counts'!O460),"")</f>
        <v/>
      </c>
      <c r="P460" t="str">
        <f>IFERROR(IF(OR(HLOOKUP($A460,'Z-scores'!$C$2:$SK$20,5,FALSE)&gt;3,HLOOKUP($A460,'Z-scores'!$C$2:$SK$20,5,FALSE)&lt;-3),"",'Total-corrected counts'!P460),"")</f>
        <v/>
      </c>
      <c r="Q460" t="str">
        <f>IFERROR(IF(OR(HLOOKUP($A460,'Z-scores'!$C$2:$SK$20,5,FALSE)&gt;3,HLOOKUP($A460,'Z-scores'!$C$2:$SK$20,5,FALSE)&lt;-3),"",'Total-corrected counts'!Q460),"")</f>
        <v/>
      </c>
      <c r="R460" t="str">
        <f>IFERROR(IF(OR(HLOOKUP($A460,'Z-scores'!$C$2:$SK$20,5,FALSE)&gt;3,HLOOKUP($A460,'Z-scores'!$C$2:$SK$20,5,FALSE)&lt;-3),"",'Total-corrected counts'!R460),"")</f>
        <v/>
      </c>
      <c r="S460" t="str">
        <f>IFERROR(IF(OR(HLOOKUP($A460,'Z-scores'!$C$2:$SK$20,5,FALSE)&gt;3,HLOOKUP($A460,'Z-scores'!$C$2:$SK$20,5,FALSE)&lt;-3),"",'Total-corrected counts'!S460),"")</f>
        <v/>
      </c>
      <c r="T460" t="str">
        <f>IFERROR(IF(OR(HLOOKUP($A460,'Z-scores'!$C$2:$SK$20,5,FALSE)&gt;3,HLOOKUP($A460,'Z-scores'!$C$2:$SK$20,5,FALSE)&lt;-3),"",'Total-corrected counts'!T460),"")</f>
        <v/>
      </c>
      <c r="U460">
        <f t="shared" si="28"/>
        <v>0</v>
      </c>
      <c r="V460">
        <f>SUMIFS(Tabel132[Cluster],Tabel132[ID],'Total-corrected counts Z&lt;3'!A460)</f>
        <v>55</v>
      </c>
      <c r="W460" t="str">
        <f t="shared" si="29"/>
        <v/>
      </c>
      <c r="X460" t="str">
        <f t="shared" si="30"/>
        <v/>
      </c>
      <c r="Y460" t="str">
        <f t="shared" si="31"/>
        <v/>
      </c>
    </row>
    <row r="461" spans="1:25" x14ac:dyDescent="0.25">
      <c r="A461">
        <v>469</v>
      </c>
      <c r="B461" t="s">
        <v>191</v>
      </c>
      <c r="C461">
        <v>18200</v>
      </c>
      <c r="D461">
        <v>533</v>
      </c>
      <c r="E461">
        <f>IFERROR(IF(OR(HLOOKUP($A461,'Z-scores'!$C$2:$SK$20,5,FALSE)&gt;3,HLOOKUP($A461,'Z-scores'!$C$2:$SK$20,5,FALSE)&lt;-3),"",'Total-corrected counts'!E461),"")</f>
        <v>0.22293837735540589</v>
      </c>
      <c r="F461">
        <f>IFERROR(IF(OR(HLOOKUP($A461,'Z-scores'!$C$2:$SK$20,5,FALSE)&gt;3,HLOOKUP($A461,'Z-scores'!$C$2:$SK$20,5,FALSE)&lt;-3),"",'Total-corrected counts'!F461),"")</f>
        <v>0.46273277701521304</v>
      </c>
      <c r="G461">
        <f>IFERROR(IF(OR(HLOOKUP($A461,'Z-scores'!$C$2:$SK$20,5,FALSE)&gt;3,HLOOKUP($A461,'Z-scores'!$C$2:$SK$20,5,FALSE)&lt;-3),"",'Total-corrected counts'!G461),"")</f>
        <v>1.4876738780831422</v>
      </c>
      <c r="H461">
        <f>IFERROR(IF(OR(HLOOKUP($A461,'Z-scores'!$C$2:$SK$20,5,FALSE)&gt;3,HLOOKUP($A461,'Z-scores'!$C$2:$SK$20,5,FALSE)&lt;-3),"",'Total-corrected counts'!H461),"")</f>
        <v>0.16888224082607542</v>
      </c>
      <c r="I461">
        <f>IFERROR(IF(OR(HLOOKUP($A461,'Z-scores'!$C$2:$SK$20,5,FALSE)&gt;3,HLOOKUP($A461,'Z-scores'!$C$2:$SK$20,5,FALSE)&lt;-3),"",'Total-corrected counts'!I461),"")</f>
        <v>1.3280578673078858</v>
      </c>
      <c r="J461">
        <f>IFERROR(IF(OR(HLOOKUP($A461,'Z-scores'!$C$2:$SK$20,5,FALSE)&gt;3,HLOOKUP($A461,'Z-scores'!$C$2:$SK$20,5,FALSE)&lt;-3),"",'Total-corrected counts'!J461),"")</f>
        <v>3.5919411209011459E-2</v>
      </c>
      <c r="K461">
        <f>IFERROR(IF(OR(HLOOKUP($A461,'Z-scores'!$C$2:$SK$20,5,FALSE)&gt;3,HLOOKUP($A461,'Z-scores'!$C$2:$SK$20,5,FALSE)&lt;-3),"",'Total-corrected counts'!K461),"")</f>
        <v>0.33428046130703659</v>
      </c>
      <c r="L461">
        <f>IFERROR(IF(OR(HLOOKUP($A461,'Z-scores'!$C$2:$SK$20,5,FALSE)&gt;3,HLOOKUP($A461,'Z-scores'!$C$2:$SK$20,5,FALSE)&lt;-3),"",'Total-corrected counts'!L461),"")</f>
        <v>0.89542640612471658</v>
      </c>
      <c r="M461">
        <f>IFERROR(IF(OR(HLOOKUP($A461,'Z-scores'!$C$2:$SK$20,5,FALSE)&gt;3,HLOOKUP($A461,'Z-scores'!$C$2:$SK$20,5,FALSE)&lt;-3),"",'Total-corrected counts'!M461),"")</f>
        <v>1.423635590207774</v>
      </c>
      <c r="N461">
        <f>IFERROR(IF(OR(HLOOKUP($A461,'Z-scores'!$C$2:$SK$20,5,FALSE)&gt;3,HLOOKUP($A461,'Z-scores'!$C$2:$SK$20,5,FALSE)&lt;-3),"",'Total-corrected counts'!N461),"")</f>
        <v>1.6228115562998016</v>
      </c>
      <c r="O461">
        <f>IFERROR(IF(OR(HLOOKUP($A461,'Z-scores'!$C$2:$SK$20,5,FALSE)&gt;3,HLOOKUP($A461,'Z-scores'!$C$2:$SK$20,5,FALSE)&lt;-3),"",'Total-corrected counts'!O461),"")</f>
        <v>0.8797827688134251</v>
      </c>
      <c r="P461">
        <f>IFERROR(IF(OR(HLOOKUP($A461,'Z-scores'!$C$2:$SK$20,5,FALSE)&gt;3,HLOOKUP($A461,'Z-scores'!$C$2:$SK$20,5,FALSE)&lt;-3),"",'Total-corrected counts'!P461),"")</f>
        <v>1.1844007454757632</v>
      </c>
      <c r="Q461">
        <f>IFERROR(IF(OR(HLOOKUP($A461,'Z-scores'!$C$2:$SK$20,5,FALSE)&gt;3,HLOOKUP($A461,'Z-scores'!$C$2:$SK$20,5,FALSE)&lt;-3),"",'Total-corrected counts'!Q461),"")</f>
        <v>1.6396024609936091</v>
      </c>
      <c r="R461">
        <f>IFERROR(IF(OR(HLOOKUP($A461,'Z-scores'!$C$2:$SK$20,5,FALSE)&gt;3,HLOOKUP($A461,'Z-scores'!$C$2:$SK$20,5,FALSE)&lt;-3),"",'Total-corrected counts'!R461),"")</f>
        <v>0.58031420162374991</v>
      </c>
      <c r="S461">
        <f>IFERROR(IF(OR(HLOOKUP($A461,'Z-scores'!$C$2:$SK$20,5,FALSE)&gt;3,HLOOKUP($A461,'Z-scores'!$C$2:$SK$20,5,FALSE)&lt;-3),"",'Total-corrected counts'!S461),"")</f>
        <v>1.1380396841798328</v>
      </c>
      <c r="T461">
        <f>IFERROR(IF(OR(HLOOKUP($A461,'Z-scores'!$C$2:$SK$20,5,FALSE)&gt;3,HLOOKUP($A461,'Z-scores'!$C$2:$SK$20,5,FALSE)&lt;-3),"",'Total-corrected counts'!T461),"")</f>
        <v>1.0170697061351146</v>
      </c>
      <c r="U461">
        <f t="shared" si="28"/>
        <v>1</v>
      </c>
      <c r="V461">
        <f>SUMIFS(Tabel132[Cluster],Tabel132[ID],'Total-corrected counts Z&lt;3'!A461)</f>
        <v>22</v>
      </c>
      <c r="W461">
        <f t="shared" si="29"/>
        <v>0.34147152310848017</v>
      </c>
      <c r="X461">
        <f t="shared" si="30"/>
        <v>0.79823585657360618</v>
      </c>
      <c r="Y461">
        <f t="shared" si="31"/>
        <v>1.0732015945369158</v>
      </c>
    </row>
    <row r="462" spans="1:25" x14ac:dyDescent="0.25">
      <c r="A462">
        <v>470</v>
      </c>
      <c r="B462" t="s">
        <v>192</v>
      </c>
      <c r="C462">
        <v>77900</v>
      </c>
      <c r="D462">
        <v>290</v>
      </c>
      <c r="E462">
        <f>IFERROR(IF(OR(HLOOKUP($A462,'Z-scores'!$C$2:$SK$20,5,FALSE)&gt;3,HLOOKUP($A462,'Z-scores'!$C$2:$SK$20,5,FALSE)&lt;-3),"",'Total-corrected counts'!E462),"")</f>
        <v>6.1184199118650282</v>
      </c>
      <c r="F462">
        <f>IFERROR(IF(OR(HLOOKUP($A462,'Z-scores'!$C$2:$SK$20,5,FALSE)&gt;3,HLOOKUP($A462,'Z-scores'!$C$2:$SK$20,5,FALSE)&lt;-3),"",'Total-corrected counts'!F462),"")</f>
        <v>6.0485784424131417</v>
      </c>
      <c r="G462">
        <f>IFERROR(IF(OR(HLOOKUP($A462,'Z-scores'!$C$2:$SK$20,5,FALSE)&gt;3,HLOOKUP($A462,'Z-scores'!$C$2:$SK$20,5,FALSE)&lt;-3),"",'Total-corrected counts'!G462),"")</f>
        <v>6.828423100401622</v>
      </c>
      <c r="H462">
        <f>IFERROR(IF(OR(HLOOKUP($A462,'Z-scores'!$C$2:$SK$20,5,FALSE)&gt;3,HLOOKUP($A462,'Z-scores'!$C$2:$SK$20,5,FALSE)&lt;-3),"",'Total-corrected counts'!H462),"")</f>
        <v>3.1786050326907769</v>
      </c>
      <c r="I462">
        <f>IFERROR(IF(OR(HLOOKUP($A462,'Z-scores'!$C$2:$SK$20,5,FALSE)&gt;3,HLOOKUP($A462,'Z-scores'!$C$2:$SK$20,5,FALSE)&lt;-3),"",'Total-corrected counts'!I462),"")</f>
        <v>6.319529597401508</v>
      </c>
      <c r="J462">
        <f>IFERROR(IF(OR(HLOOKUP($A462,'Z-scores'!$C$2:$SK$20,5,FALSE)&gt;3,HLOOKUP($A462,'Z-scores'!$C$2:$SK$20,5,FALSE)&lt;-3),"",'Total-corrected counts'!J462),"")</f>
        <v>9.4647648535745201</v>
      </c>
      <c r="K462">
        <f>IFERROR(IF(OR(HLOOKUP($A462,'Z-scores'!$C$2:$SK$20,5,FALSE)&gt;3,HLOOKUP($A462,'Z-scores'!$C$2:$SK$20,5,FALSE)&lt;-3),"",'Total-corrected counts'!K462),"")</f>
        <v>5.9642671780571268</v>
      </c>
      <c r="L462">
        <f>IFERROR(IF(OR(HLOOKUP($A462,'Z-scores'!$C$2:$SK$20,5,FALSE)&gt;3,HLOOKUP($A462,'Z-scores'!$C$2:$SK$20,5,FALSE)&lt;-3),"",'Total-corrected counts'!L462),"")</f>
        <v>11.532006745545592</v>
      </c>
      <c r="M462">
        <f>IFERROR(IF(OR(HLOOKUP($A462,'Z-scores'!$C$2:$SK$20,5,FALSE)&gt;3,HLOOKUP($A462,'Z-scores'!$C$2:$SK$20,5,FALSE)&lt;-3),"",'Total-corrected counts'!M462),"")</f>
        <v>4.2709067706233226</v>
      </c>
      <c r="N462">
        <f>IFERROR(IF(OR(HLOOKUP($A462,'Z-scores'!$C$2:$SK$20,5,FALSE)&gt;3,HLOOKUP($A462,'Z-scores'!$C$2:$SK$20,5,FALSE)&lt;-3),"",'Total-corrected counts'!N462),"")</f>
        <v>3.8335983141575021</v>
      </c>
      <c r="O462">
        <f>IFERROR(IF(OR(HLOOKUP($A462,'Z-scores'!$C$2:$SK$20,5,FALSE)&gt;3,HLOOKUP($A462,'Z-scores'!$C$2:$SK$20,5,FALSE)&lt;-3),"",'Total-corrected counts'!O462),"")</f>
        <v>3.9789170448848372</v>
      </c>
      <c r="P462">
        <f>IFERROR(IF(OR(HLOOKUP($A462,'Z-scores'!$C$2:$SK$20,5,FALSE)&gt;3,HLOOKUP($A462,'Z-scores'!$C$2:$SK$20,5,FALSE)&lt;-3),"",'Total-corrected counts'!P462),"")</f>
        <v>5.3596621969638534</v>
      </c>
      <c r="Q462">
        <f>IFERROR(IF(OR(HLOOKUP($A462,'Z-scores'!$C$2:$SK$20,5,FALSE)&gt;3,HLOOKUP($A462,'Z-scores'!$C$2:$SK$20,5,FALSE)&lt;-3),"",'Total-corrected counts'!Q462),"")</f>
        <v>4.541201967721693</v>
      </c>
      <c r="R462">
        <f>IFERROR(IF(OR(HLOOKUP($A462,'Z-scores'!$C$2:$SK$20,5,FALSE)&gt;3,HLOOKUP($A462,'Z-scores'!$C$2:$SK$20,5,FALSE)&lt;-3),"",'Total-corrected counts'!R462),"")</f>
        <v>4.0108441722845019</v>
      </c>
      <c r="S462">
        <f>IFERROR(IF(OR(HLOOKUP($A462,'Z-scores'!$C$2:$SK$20,5,FALSE)&gt;3,HLOOKUP($A462,'Z-scores'!$C$2:$SK$20,5,FALSE)&lt;-3),"",'Total-corrected counts'!S462),"")</f>
        <v>4.3370069556306063</v>
      </c>
      <c r="T462">
        <f>IFERROR(IF(OR(HLOOKUP($A462,'Z-scores'!$C$2:$SK$20,5,FALSE)&gt;3,HLOOKUP($A462,'Z-scores'!$C$2:$SK$20,5,FALSE)&lt;-3),"",'Total-corrected counts'!T462),"")</f>
        <v>2.6894326457532562</v>
      </c>
      <c r="U462">
        <f t="shared" si="28"/>
        <v>1</v>
      </c>
      <c r="V462">
        <f>SUMIFS(Tabel132[Cluster],Tabel132[ID],'Total-corrected counts Z&lt;3'!A462)</f>
        <v>85</v>
      </c>
      <c r="W462">
        <f t="shared" si="29"/>
        <v>6.1415845148203092E-2</v>
      </c>
      <c r="X462">
        <f t="shared" si="30"/>
        <v>6.3559099946730147</v>
      </c>
      <c r="Y462">
        <f t="shared" si="31"/>
        <v>4.1528441638731257</v>
      </c>
    </row>
    <row r="463" spans="1:25" x14ac:dyDescent="0.25">
      <c r="A463">
        <v>471</v>
      </c>
      <c r="B463" t="s">
        <v>781</v>
      </c>
      <c r="C463">
        <v>38800</v>
      </c>
      <c r="D463">
        <v>463</v>
      </c>
      <c r="E463" t="str">
        <f>IFERROR(IF(OR(HLOOKUP($A463,'Z-scores'!$C$2:$SK$20,5,FALSE)&gt;3,HLOOKUP($A463,'Z-scores'!$C$2:$SK$20,5,FALSE)&lt;-3),"",'Total-corrected counts'!E463),"")</f>
        <v/>
      </c>
      <c r="F463" t="str">
        <f>IFERROR(IF(OR(HLOOKUP($A463,'Z-scores'!$C$2:$SK$20,5,FALSE)&gt;3,HLOOKUP($A463,'Z-scores'!$C$2:$SK$20,5,FALSE)&lt;-3),"",'Total-corrected counts'!F463),"")</f>
        <v/>
      </c>
      <c r="G463" t="str">
        <f>IFERROR(IF(OR(HLOOKUP($A463,'Z-scores'!$C$2:$SK$20,5,FALSE)&gt;3,HLOOKUP($A463,'Z-scores'!$C$2:$SK$20,5,FALSE)&lt;-3),"",'Total-corrected counts'!G463),"")</f>
        <v/>
      </c>
      <c r="H463" t="str">
        <f>IFERROR(IF(OR(HLOOKUP($A463,'Z-scores'!$C$2:$SK$20,5,FALSE)&gt;3,HLOOKUP($A463,'Z-scores'!$C$2:$SK$20,5,FALSE)&lt;-3),"",'Total-corrected counts'!H463),"")</f>
        <v/>
      </c>
      <c r="I463" t="str">
        <f>IFERROR(IF(OR(HLOOKUP($A463,'Z-scores'!$C$2:$SK$20,5,FALSE)&gt;3,HLOOKUP($A463,'Z-scores'!$C$2:$SK$20,5,FALSE)&lt;-3),"",'Total-corrected counts'!I463),"")</f>
        <v/>
      </c>
      <c r="J463" t="str">
        <f>IFERROR(IF(OR(HLOOKUP($A463,'Z-scores'!$C$2:$SK$20,5,FALSE)&gt;3,HLOOKUP($A463,'Z-scores'!$C$2:$SK$20,5,FALSE)&lt;-3),"",'Total-corrected counts'!J463),"")</f>
        <v/>
      </c>
      <c r="K463" t="str">
        <f>IFERROR(IF(OR(HLOOKUP($A463,'Z-scores'!$C$2:$SK$20,5,FALSE)&gt;3,HLOOKUP($A463,'Z-scores'!$C$2:$SK$20,5,FALSE)&lt;-3),"",'Total-corrected counts'!K463),"")</f>
        <v/>
      </c>
      <c r="L463" t="str">
        <f>IFERROR(IF(OR(HLOOKUP($A463,'Z-scores'!$C$2:$SK$20,5,FALSE)&gt;3,HLOOKUP($A463,'Z-scores'!$C$2:$SK$20,5,FALSE)&lt;-3),"",'Total-corrected counts'!L463),"")</f>
        <v/>
      </c>
      <c r="M463" t="str">
        <f>IFERROR(IF(OR(HLOOKUP($A463,'Z-scores'!$C$2:$SK$20,5,FALSE)&gt;3,HLOOKUP($A463,'Z-scores'!$C$2:$SK$20,5,FALSE)&lt;-3),"",'Total-corrected counts'!M463),"")</f>
        <v/>
      </c>
      <c r="N463" t="str">
        <f>IFERROR(IF(OR(HLOOKUP($A463,'Z-scores'!$C$2:$SK$20,5,FALSE)&gt;3,HLOOKUP($A463,'Z-scores'!$C$2:$SK$20,5,FALSE)&lt;-3),"",'Total-corrected counts'!N463),"")</f>
        <v/>
      </c>
      <c r="O463" t="str">
        <f>IFERROR(IF(OR(HLOOKUP($A463,'Z-scores'!$C$2:$SK$20,5,FALSE)&gt;3,HLOOKUP($A463,'Z-scores'!$C$2:$SK$20,5,FALSE)&lt;-3),"",'Total-corrected counts'!O463),"")</f>
        <v/>
      </c>
      <c r="P463" t="str">
        <f>IFERROR(IF(OR(HLOOKUP($A463,'Z-scores'!$C$2:$SK$20,5,FALSE)&gt;3,HLOOKUP($A463,'Z-scores'!$C$2:$SK$20,5,FALSE)&lt;-3),"",'Total-corrected counts'!P463),"")</f>
        <v/>
      </c>
      <c r="Q463" t="str">
        <f>IFERROR(IF(OR(HLOOKUP($A463,'Z-scores'!$C$2:$SK$20,5,FALSE)&gt;3,HLOOKUP($A463,'Z-scores'!$C$2:$SK$20,5,FALSE)&lt;-3),"",'Total-corrected counts'!Q463),"")</f>
        <v/>
      </c>
      <c r="R463" t="str">
        <f>IFERROR(IF(OR(HLOOKUP($A463,'Z-scores'!$C$2:$SK$20,5,FALSE)&gt;3,HLOOKUP($A463,'Z-scores'!$C$2:$SK$20,5,FALSE)&lt;-3),"",'Total-corrected counts'!R463),"")</f>
        <v/>
      </c>
      <c r="S463" t="str">
        <f>IFERROR(IF(OR(HLOOKUP($A463,'Z-scores'!$C$2:$SK$20,5,FALSE)&gt;3,HLOOKUP($A463,'Z-scores'!$C$2:$SK$20,5,FALSE)&lt;-3),"",'Total-corrected counts'!S463),"")</f>
        <v/>
      </c>
      <c r="T463" t="str">
        <f>IFERROR(IF(OR(HLOOKUP($A463,'Z-scores'!$C$2:$SK$20,5,FALSE)&gt;3,HLOOKUP($A463,'Z-scores'!$C$2:$SK$20,5,FALSE)&lt;-3),"",'Total-corrected counts'!T463),"")</f>
        <v/>
      </c>
      <c r="U463">
        <f t="shared" si="28"/>
        <v>0</v>
      </c>
      <c r="V463">
        <f>SUMIFS(Tabel132[Cluster],Tabel132[ID],'Total-corrected counts Z&lt;3'!A463)</f>
        <v>49</v>
      </c>
      <c r="W463" t="str">
        <f t="shared" si="29"/>
        <v/>
      </c>
      <c r="X463" t="str">
        <f t="shared" si="30"/>
        <v/>
      </c>
      <c r="Y463" t="str">
        <f t="shared" si="31"/>
        <v/>
      </c>
    </row>
    <row r="464" spans="1:25" x14ac:dyDescent="0.25">
      <c r="A464">
        <v>472</v>
      </c>
      <c r="B464" t="s">
        <v>782</v>
      </c>
      <c r="C464">
        <v>51200</v>
      </c>
      <c r="D464">
        <v>426</v>
      </c>
      <c r="E464" t="str">
        <f>IFERROR(IF(OR(HLOOKUP($A464,'Z-scores'!$C$2:$SK$20,5,FALSE)&gt;3,HLOOKUP($A464,'Z-scores'!$C$2:$SK$20,5,FALSE)&lt;-3),"",'Total-corrected counts'!E464),"")</f>
        <v/>
      </c>
      <c r="F464" t="str">
        <f>IFERROR(IF(OR(HLOOKUP($A464,'Z-scores'!$C$2:$SK$20,5,FALSE)&gt;3,HLOOKUP($A464,'Z-scores'!$C$2:$SK$20,5,FALSE)&lt;-3),"",'Total-corrected counts'!F464),"")</f>
        <v/>
      </c>
      <c r="G464" t="str">
        <f>IFERROR(IF(OR(HLOOKUP($A464,'Z-scores'!$C$2:$SK$20,5,FALSE)&gt;3,HLOOKUP($A464,'Z-scores'!$C$2:$SK$20,5,FALSE)&lt;-3),"",'Total-corrected counts'!G464),"")</f>
        <v/>
      </c>
      <c r="H464" t="str">
        <f>IFERROR(IF(OR(HLOOKUP($A464,'Z-scores'!$C$2:$SK$20,5,FALSE)&gt;3,HLOOKUP($A464,'Z-scores'!$C$2:$SK$20,5,FALSE)&lt;-3),"",'Total-corrected counts'!H464),"")</f>
        <v/>
      </c>
      <c r="I464" t="str">
        <f>IFERROR(IF(OR(HLOOKUP($A464,'Z-scores'!$C$2:$SK$20,5,FALSE)&gt;3,HLOOKUP($A464,'Z-scores'!$C$2:$SK$20,5,FALSE)&lt;-3),"",'Total-corrected counts'!I464),"")</f>
        <v/>
      </c>
      <c r="J464" t="str">
        <f>IFERROR(IF(OR(HLOOKUP($A464,'Z-scores'!$C$2:$SK$20,5,FALSE)&gt;3,HLOOKUP($A464,'Z-scores'!$C$2:$SK$20,5,FALSE)&lt;-3),"",'Total-corrected counts'!J464),"")</f>
        <v/>
      </c>
      <c r="K464" t="str">
        <f>IFERROR(IF(OR(HLOOKUP($A464,'Z-scores'!$C$2:$SK$20,5,FALSE)&gt;3,HLOOKUP($A464,'Z-scores'!$C$2:$SK$20,5,FALSE)&lt;-3),"",'Total-corrected counts'!K464),"")</f>
        <v/>
      </c>
      <c r="L464" t="str">
        <f>IFERROR(IF(OR(HLOOKUP($A464,'Z-scores'!$C$2:$SK$20,5,FALSE)&gt;3,HLOOKUP($A464,'Z-scores'!$C$2:$SK$20,5,FALSE)&lt;-3),"",'Total-corrected counts'!L464),"")</f>
        <v/>
      </c>
      <c r="M464" t="str">
        <f>IFERROR(IF(OR(HLOOKUP($A464,'Z-scores'!$C$2:$SK$20,5,FALSE)&gt;3,HLOOKUP($A464,'Z-scores'!$C$2:$SK$20,5,FALSE)&lt;-3),"",'Total-corrected counts'!M464),"")</f>
        <v/>
      </c>
      <c r="N464" t="str">
        <f>IFERROR(IF(OR(HLOOKUP($A464,'Z-scores'!$C$2:$SK$20,5,FALSE)&gt;3,HLOOKUP($A464,'Z-scores'!$C$2:$SK$20,5,FALSE)&lt;-3),"",'Total-corrected counts'!N464),"")</f>
        <v/>
      </c>
      <c r="O464" t="str">
        <f>IFERROR(IF(OR(HLOOKUP($A464,'Z-scores'!$C$2:$SK$20,5,FALSE)&gt;3,HLOOKUP($A464,'Z-scores'!$C$2:$SK$20,5,FALSE)&lt;-3),"",'Total-corrected counts'!O464),"")</f>
        <v/>
      </c>
      <c r="P464" t="str">
        <f>IFERROR(IF(OR(HLOOKUP($A464,'Z-scores'!$C$2:$SK$20,5,FALSE)&gt;3,HLOOKUP($A464,'Z-scores'!$C$2:$SK$20,5,FALSE)&lt;-3),"",'Total-corrected counts'!P464),"")</f>
        <v/>
      </c>
      <c r="Q464" t="str">
        <f>IFERROR(IF(OR(HLOOKUP($A464,'Z-scores'!$C$2:$SK$20,5,FALSE)&gt;3,HLOOKUP($A464,'Z-scores'!$C$2:$SK$20,5,FALSE)&lt;-3),"",'Total-corrected counts'!Q464),"")</f>
        <v/>
      </c>
      <c r="R464" t="str">
        <f>IFERROR(IF(OR(HLOOKUP($A464,'Z-scores'!$C$2:$SK$20,5,FALSE)&gt;3,HLOOKUP($A464,'Z-scores'!$C$2:$SK$20,5,FALSE)&lt;-3),"",'Total-corrected counts'!R464),"")</f>
        <v/>
      </c>
      <c r="S464" t="str">
        <f>IFERROR(IF(OR(HLOOKUP($A464,'Z-scores'!$C$2:$SK$20,5,FALSE)&gt;3,HLOOKUP($A464,'Z-scores'!$C$2:$SK$20,5,FALSE)&lt;-3),"",'Total-corrected counts'!S464),"")</f>
        <v/>
      </c>
      <c r="T464" t="str">
        <f>IFERROR(IF(OR(HLOOKUP($A464,'Z-scores'!$C$2:$SK$20,5,FALSE)&gt;3,HLOOKUP($A464,'Z-scores'!$C$2:$SK$20,5,FALSE)&lt;-3),"",'Total-corrected counts'!T464),"")</f>
        <v/>
      </c>
      <c r="U464">
        <f t="shared" si="28"/>
        <v>0</v>
      </c>
      <c r="V464">
        <f>SUMIFS(Tabel132[Cluster],Tabel132[ID],'Total-corrected counts Z&lt;3'!A464)</f>
        <v>66</v>
      </c>
      <c r="W464" t="str">
        <f t="shared" si="29"/>
        <v/>
      </c>
      <c r="X464" t="str">
        <f t="shared" si="30"/>
        <v/>
      </c>
      <c r="Y464" t="str">
        <f t="shared" si="31"/>
        <v/>
      </c>
    </row>
    <row r="465" spans="1:25" x14ac:dyDescent="0.25">
      <c r="A465">
        <v>473</v>
      </c>
      <c r="B465" t="s">
        <v>783</v>
      </c>
      <c r="C465">
        <v>49200</v>
      </c>
      <c r="D465">
        <v>754</v>
      </c>
      <c r="E465" t="str">
        <f>IFERROR(IF(OR(HLOOKUP($A465,'Z-scores'!$C$2:$SK$20,5,FALSE)&gt;3,HLOOKUP($A465,'Z-scores'!$C$2:$SK$20,5,FALSE)&lt;-3),"",'Total-corrected counts'!E465),"")</f>
        <v/>
      </c>
      <c r="F465" t="str">
        <f>IFERROR(IF(OR(HLOOKUP($A465,'Z-scores'!$C$2:$SK$20,5,FALSE)&gt;3,HLOOKUP($A465,'Z-scores'!$C$2:$SK$20,5,FALSE)&lt;-3),"",'Total-corrected counts'!F465),"")</f>
        <v/>
      </c>
      <c r="G465" t="str">
        <f>IFERROR(IF(OR(HLOOKUP($A465,'Z-scores'!$C$2:$SK$20,5,FALSE)&gt;3,HLOOKUP($A465,'Z-scores'!$C$2:$SK$20,5,FALSE)&lt;-3),"",'Total-corrected counts'!G465),"")</f>
        <v/>
      </c>
      <c r="H465" t="str">
        <f>IFERROR(IF(OR(HLOOKUP($A465,'Z-scores'!$C$2:$SK$20,5,FALSE)&gt;3,HLOOKUP($A465,'Z-scores'!$C$2:$SK$20,5,FALSE)&lt;-3),"",'Total-corrected counts'!H465),"")</f>
        <v/>
      </c>
      <c r="I465" t="str">
        <f>IFERROR(IF(OR(HLOOKUP($A465,'Z-scores'!$C$2:$SK$20,5,FALSE)&gt;3,HLOOKUP($A465,'Z-scores'!$C$2:$SK$20,5,FALSE)&lt;-3),"",'Total-corrected counts'!I465),"")</f>
        <v/>
      </c>
      <c r="J465" t="str">
        <f>IFERROR(IF(OR(HLOOKUP($A465,'Z-scores'!$C$2:$SK$20,5,FALSE)&gt;3,HLOOKUP($A465,'Z-scores'!$C$2:$SK$20,5,FALSE)&lt;-3),"",'Total-corrected counts'!J465),"")</f>
        <v/>
      </c>
      <c r="K465" t="str">
        <f>IFERROR(IF(OR(HLOOKUP($A465,'Z-scores'!$C$2:$SK$20,5,FALSE)&gt;3,HLOOKUP($A465,'Z-scores'!$C$2:$SK$20,5,FALSE)&lt;-3),"",'Total-corrected counts'!K465),"")</f>
        <v/>
      </c>
      <c r="L465" t="str">
        <f>IFERROR(IF(OR(HLOOKUP($A465,'Z-scores'!$C$2:$SK$20,5,FALSE)&gt;3,HLOOKUP($A465,'Z-scores'!$C$2:$SK$20,5,FALSE)&lt;-3),"",'Total-corrected counts'!L465),"")</f>
        <v/>
      </c>
      <c r="M465" t="str">
        <f>IFERROR(IF(OR(HLOOKUP($A465,'Z-scores'!$C$2:$SK$20,5,FALSE)&gt;3,HLOOKUP($A465,'Z-scores'!$C$2:$SK$20,5,FALSE)&lt;-3),"",'Total-corrected counts'!M465),"")</f>
        <v/>
      </c>
      <c r="N465" t="str">
        <f>IFERROR(IF(OR(HLOOKUP($A465,'Z-scores'!$C$2:$SK$20,5,FALSE)&gt;3,HLOOKUP($A465,'Z-scores'!$C$2:$SK$20,5,FALSE)&lt;-3),"",'Total-corrected counts'!N465),"")</f>
        <v/>
      </c>
      <c r="O465" t="str">
        <f>IFERROR(IF(OR(HLOOKUP($A465,'Z-scores'!$C$2:$SK$20,5,FALSE)&gt;3,HLOOKUP($A465,'Z-scores'!$C$2:$SK$20,5,FALSE)&lt;-3),"",'Total-corrected counts'!O465),"")</f>
        <v/>
      </c>
      <c r="P465" t="str">
        <f>IFERROR(IF(OR(HLOOKUP($A465,'Z-scores'!$C$2:$SK$20,5,FALSE)&gt;3,HLOOKUP($A465,'Z-scores'!$C$2:$SK$20,5,FALSE)&lt;-3),"",'Total-corrected counts'!P465),"")</f>
        <v/>
      </c>
      <c r="Q465" t="str">
        <f>IFERROR(IF(OR(HLOOKUP($A465,'Z-scores'!$C$2:$SK$20,5,FALSE)&gt;3,HLOOKUP($A465,'Z-scores'!$C$2:$SK$20,5,FALSE)&lt;-3),"",'Total-corrected counts'!Q465),"")</f>
        <v/>
      </c>
      <c r="R465" t="str">
        <f>IFERROR(IF(OR(HLOOKUP($A465,'Z-scores'!$C$2:$SK$20,5,FALSE)&gt;3,HLOOKUP($A465,'Z-scores'!$C$2:$SK$20,5,FALSE)&lt;-3),"",'Total-corrected counts'!R465),"")</f>
        <v/>
      </c>
      <c r="S465" t="str">
        <f>IFERROR(IF(OR(HLOOKUP($A465,'Z-scores'!$C$2:$SK$20,5,FALSE)&gt;3,HLOOKUP($A465,'Z-scores'!$C$2:$SK$20,5,FALSE)&lt;-3),"",'Total-corrected counts'!S465),"")</f>
        <v/>
      </c>
      <c r="T465" t="str">
        <f>IFERROR(IF(OR(HLOOKUP($A465,'Z-scores'!$C$2:$SK$20,5,FALSE)&gt;3,HLOOKUP($A465,'Z-scores'!$C$2:$SK$20,5,FALSE)&lt;-3),"",'Total-corrected counts'!T465),"")</f>
        <v/>
      </c>
      <c r="U465">
        <f t="shared" si="28"/>
        <v>0</v>
      </c>
      <c r="V465">
        <f>SUMIFS(Tabel132[Cluster],Tabel132[ID],'Total-corrected counts Z&lt;3'!A465)</f>
        <v>64</v>
      </c>
      <c r="W465" t="str">
        <f t="shared" si="29"/>
        <v/>
      </c>
      <c r="X465" t="str">
        <f t="shared" si="30"/>
        <v/>
      </c>
      <c r="Y465" t="str">
        <f t="shared" si="31"/>
        <v/>
      </c>
    </row>
    <row r="466" spans="1:25" x14ac:dyDescent="0.25">
      <c r="A466">
        <v>474</v>
      </c>
      <c r="B466" t="s">
        <v>784</v>
      </c>
      <c r="C466">
        <v>112400</v>
      </c>
      <c r="D466">
        <v>1099</v>
      </c>
      <c r="E466" t="str">
        <f>IFERROR(IF(OR(HLOOKUP($A466,'Z-scores'!$C$2:$SK$20,5,FALSE)&gt;3,HLOOKUP($A466,'Z-scores'!$C$2:$SK$20,5,FALSE)&lt;-3),"",'Total-corrected counts'!E466),"")</f>
        <v/>
      </c>
      <c r="F466" t="str">
        <f>IFERROR(IF(OR(HLOOKUP($A466,'Z-scores'!$C$2:$SK$20,5,FALSE)&gt;3,HLOOKUP($A466,'Z-scores'!$C$2:$SK$20,5,FALSE)&lt;-3),"",'Total-corrected counts'!F466),"")</f>
        <v/>
      </c>
      <c r="G466" t="str">
        <f>IFERROR(IF(OR(HLOOKUP($A466,'Z-scores'!$C$2:$SK$20,5,FALSE)&gt;3,HLOOKUP($A466,'Z-scores'!$C$2:$SK$20,5,FALSE)&lt;-3),"",'Total-corrected counts'!G466),"")</f>
        <v/>
      </c>
      <c r="H466" t="str">
        <f>IFERROR(IF(OR(HLOOKUP($A466,'Z-scores'!$C$2:$SK$20,5,FALSE)&gt;3,HLOOKUP($A466,'Z-scores'!$C$2:$SK$20,5,FALSE)&lt;-3),"",'Total-corrected counts'!H466),"")</f>
        <v/>
      </c>
      <c r="I466" t="str">
        <f>IFERROR(IF(OR(HLOOKUP($A466,'Z-scores'!$C$2:$SK$20,5,FALSE)&gt;3,HLOOKUP($A466,'Z-scores'!$C$2:$SK$20,5,FALSE)&lt;-3),"",'Total-corrected counts'!I466),"")</f>
        <v/>
      </c>
      <c r="J466" t="str">
        <f>IFERROR(IF(OR(HLOOKUP($A466,'Z-scores'!$C$2:$SK$20,5,FALSE)&gt;3,HLOOKUP($A466,'Z-scores'!$C$2:$SK$20,5,FALSE)&lt;-3),"",'Total-corrected counts'!J466),"")</f>
        <v/>
      </c>
      <c r="K466" t="str">
        <f>IFERROR(IF(OR(HLOOKUP($A466,'Z-scores'!$C$2:$SK$20,5,FALSE)&gt;3,HLOOKUP($A466,'Z-scores'!$C$2:$SK$20,5,FALSE)&lt;-3),"",'Total-corrected counts'!K466),"")</f>
        <v/>
      </c>
      <c r="L466" t="str">
        <f>IFERROR(IF(OR(HLOOKUP($A466,'Z-scores'!$C$2:$SK$20,5,FALSE)&gt;3,HLOOKUP($A466,'Z-scores'!$C$2:$SK$20,5,FALSE)&lt;-3),"",'Total-corrected counts'!L466),"")</f>
        <v/>
      </c>
      <c r="M466" t="str">
        <f>IFERROR(IF(OR(HLOOKUP($A466,'Z-scores'!$C$2:$SK$20,5,FALSE)&gt;3,HLOOKUP($A466,'Z-scores'!$C$2:$SK$20,5,FALSE)&lt;-3),"",'Total-corrected counts'!M466),"")</f>
        <v/>
      </c>
      <c r="N466" t="str">
        <f>IFERROR(IF(OR(HLOOKUP($A466,'Z-scores'!$C$2:$SK$20,5,FALSE)&gt;3,HLOOKUP($A466,'Z-scores'!$C$2:$SK$20,5,FALSE)&lt;-3),"",'Total-corrected counts'!N466),"")</f>
        <v/>
      </c>
      <c r="O466" t="str">
        <f>IFERROR(IF(OR(HLOOKUP($A466,'Z-scores'!$C$2:$SK$20,5,FALSE)&gt;3,HLOOKUP($A466,'Z-scores'!$C$2:$SK$20,5,FALSE)&lt;-3),"",'Total-corrected counts'!O466),"")</f>
        <v/>
      </c>
      <c r="P466" t="str">
        <f>IFERROR(IF(OR(HLOOKUP($A466,'Z-scores'!$C$2:$SK$20,5,FALSE)&gt;3,HLOOKUP($A466,'Z-scores'!$C$2:$SK$20,5,FALSE)&lt;-3),"",'Total-corrected counts'!P466),"")</f>
        <v/>
      </c>
      <c r="Q466" t="str">
        <f>IFERROR(IF(OR(HLOOKUP($A466,'Z-scores'!$C$2:$SK$20,5,FALSE)&gt;3,HLOOKUP($A466,'Z-scores'!$C$2:$SK$20,5,FALSE)&lt;-3),"",'Total-corrected counts'!Q466),"")</f>
        <v/>
      </c>
      <c r="R466" t="str">
        <f>IFERROR(IF(OR(HLOOKUP($A466,'Z-scores'!$C$2:$SK$20,5,FALSE)&gt;3,HLOOKUP($A466,'Z-scores'!$C$2:$SK$20,5,FALSE)&lt;-3),"",'Total-corrected counts'!R466),"")</f>
        <v/>
      </c>
      <c r="S466" t="str">
        <f>IFERROR(IF(OR(HLOOKUP($A466,'Z-scores'!$C$2:$SK$20,5,FALSE)&gt;3,HLOOKUP($A466,'Z-scores'!$C$2:$SK$20,5,FALSE)&lt;-3),"",'Total-corrected counts'!S466),"")</f>
        <v/>
      </c>
      <c r="T466" t="str">
        <f>IFERROR(IF(OR(HLOOKUP($A466,'Z-scores'!$C$2:$SK$20,5,FALSE)&gt;3,HLOOKUP($A466,'Z-scores'!$C$2:$SK$20,5,FALSE)&lt;-3),"",'Total-corrected counts'!T466),"")</f>
        <v/>
      </c>
      <c r="U466">
        <f t="shared" si="28"/>
        <v>0</v>
      </c>
      <c r="V466">
        <f>SUMIFS(Tabel132[Cluster],Tabel132[ID],'Total-corrected counts Z&lt;3'!A466)</f>
        <v>0</v>
      </c>
      <c r="W466" t="str">
        <f t="shared" si="29"/>
        <v/>
      </c>
      <c r="X466" t="str">
        <f t="shared" si="30"/>
        <v/>
      </c>
      <c r="Y466" t="str">
        <f t="shared" si="31"/>
        <v/>
      </c>
    </row>
    <row r="467" spans="1:25" x14ac:dyDescent="0.25">
      <c r="A467">
        <v>475</v>
      </c>
      <c r="B467" t="s">
        <v>193</v>
      </c>
      <c r="C467">
        <v>65100</v>
      </c>
      <c r="D467">
        <v>1008</v>
      </c>
      <c r="E467">
        <f>IFERROR(IF(OR(HLOOKUP($A467,'Z-scores'!$C$2:$SK$20,5,FALSE)&gt;3,HLOOKUP($A467,'Z-scores'!$C$2:$SK$20,5,FALSE)&lt;-3),"",'Total-corrected counts'!E467),"")</f>
        <v>11.013155841357051</v>
      </c>
      <c r="F467">
        <f>IFERROR(IF(OR(HLOOKUP($A467,'Z-scores'!$C$2:$SK$20,5,FALSE)&gt;3,HLOOKUP($A467,'Z-scores'!$C$2:$SK$20,5,FALSE)&lt;-3),"",'Total-corrected counts'!F467),"")</f>
        <v>15.822627916101826</v>
      </c>
      <c r="G467">
        <f>IFERROR(IF(OR(HLOOKUP($A467,'Z-scores'!$C$2:$SK$20,5,FALSE)&gt;3,HLOOKUP($A467,'Z-scores'!$C$2:$SK$20,5,FALSE)&lt;-3),"",'Total-corrected counts'!G467),"")</f>
        <v>12.565885356875608</v>
      </c>
      <c r="H467">
        <f>IFERROR(IF(OR(HLOOKUP($A467,'Z-scores'!$C$2:$SK$20,5,FALSE)&gt;3,HLOOKUP($A467,'Z-scores'!$C$2:$SK$20,5,FALSE)&lt;-3),"",'Total-corrected counts'!H467),"")</f>
        <v>5.5489879128567638</v>
      </c>
      <c r="I467">
        <f>IFERROR(IF(OR(HLOOKUP($A467,'Z-scores'!$C$2:$SK$20,5,FALSE)&gt;3,HLOOKUP($A467,'Z-scores'!$C$2:$SK$20,5,FALSE)&lt;-3),"",'Total-corrected counts'!I467),"")</f>
        <v>6.6796808834511046</v>
      </c>
      <c r="J467">
        <f>IFERROR(IF(OR(HLOOKUP($A467,'Z-scores'!$C$2:$SK$20,5,FALSE)&gt;3,HLOOKUP($A467,'Z-scores'!$C$2:$SK$20,5,FALSE)&lt;-3),"",'Total-corrected counts'!J467),"")</f>
        <v>15.44534681987493</v>
      </c>
      <c r="K467">
        <f>IFERROR(IF(OR(HLOOKUP($A467,'Z-scores'!$C$2:$SK$20,5,FALSE)&gt;3,HLOOKUP($A467,'Z-scores'!$C$2:$SK$20,5,FALSE)&lt;-3),"",'Total-corrected counts'!K467),"")</f>
        <v>7.9347625289196584</v>
      </c>
      <c r="L467">
        <f>IFERROR(IF(OR(HLOOKUP($A467,'Z-scores'!$C$2:$SK$20,5,FALSE)&gt;3,HLOOKUP($A467,'Z-scores'!$C$2:$SK$20,5,FALSE)&lt;-3),"",'Total-corrected counts'!L467),"")</f>
        <v>12.284978950695923</v>
      </c>
      <c r="M467">
        <f>IFERROR(IF(OR(HLOOKUP($A467,'Z-scores'!$C$2:$SK$20,5,FALSE)&gt;3,HLOOKUP($A467,'Z-scores'!$C$2:$SK$20,5,FALSE)&lt;-3),"",'Total-corrected counts'!M467),"")</f>
        <v>11.840897214362863</v>
      </c>
      <c r="N467">
        <f>IFERROR(IF(OR(HLOOKUP($A467,'Z-scores'!$C$2:$SK$20,5,FALSE)&gt;3,HLOOKUP($A467,'Z-scores'!$C$2:$SK$20,5,FALSE)&lt;-3),"",'Total-corrected counts'!N467),"")</f>
        <v>5.5034478865819354</v>
      </c>
      <c r="O467">
        <f>IFERROR(IF(OR(HLOOKUP($A467,'Z-scores'!$C$2:$SK$20,5,FALSE)&gt;3,HLOOKUP($A467,'Z-scores'!$C$2:$SK$20,5,FALSE)&lt;-3),"",'Total-corrected counts'!O467),"")</f>
        <v>15.283462471296534</v>
      </c>
      <c r="P467">
        <f>IFERROR(IF(OR(HLOOKUP($A467,'Z-scores'!$C$2:$SK$20,5,FALSE)&gt;3,HLOOKUP($A467,'Z-scores'!$C$2:$SK$20,5,FALSE)&lt;-3),"",'Total-corrected counts'!P467),"")</f>
        <v>16.875222386169384</v>
      </c>
      <c r="Q467">
        <f>IFERROR(IF(OR(HLOOKUP($A467,'Z-scores'!$C$2:$SK$20,5,FALSE)&gt;3,HLOOKUP($A467,'Z-scores'!$C$2:$SK$20,5,FALSE)&lt;-3),"",'Total-corrected counts'!Q467),"")</f>
        <v>11.248666580877366</v>
      </c>
      <c r="R467">
        <f>IFERROR(IF(OR(HLOOKUP($A467,'Z-scores'!$C$2:$SK$20,5,FALSE)&gt;3,HLOOKUP($A467,'Z-scores'!$C$2:$SK$20,5,FALSE)&lt;-3),"",'Total-corrected counts'!R467),"")</f>
        <v>8.3041421595186158</v>
      </c>
      <c r="S467">
        <f>IFERROR(IF(OR(HLOOKUP($A467,'Z-scores'!$C$2:$SK$20,5,FALSE)&gt;3,HLOOKUP($A467,'Z-scores'!$C$2:$SK$20,5,FALSE)&lt;-3),"",'Total-corrected counts'!S467),"")</f>
        <v>10.774574721364289</v>
      </c>
      <c r="T467">
        <f>IFERROR(IF(OR(HLOOKUP($A467,'Z-scores'!$C$2:$SK$20,5,FALSE)&gt;3,HLOOKUP($A467,'Z-scores'!$C$2:$SK$20,5,FALSE)&lt;-3),"",'Total-corrected counts'!T467),"")</f>
        <v>13.208254237392261</v>
      </c>
      <c r="U467">
        <f t="shared" si="28"/>
        <v>1</v>
      </c>
      <c r="V467">
        <f>SUMIFS(Tabel132[Cluster],Tabel132[ID],'Total-corrected counts Z&lt;3'!A467)</f>
        <v>77</v>
      </c>
      <c r="W467">
        <f t="shared" si="29"/>
        <v>0.26766311100762186</v>
      </c>
      <c r="X467">
        <f t="shared" si="30"/>
        <v>10.463977131107766</v>
      </c>
      <c r="Y467">
        <f t="shared" si="31"/>
        <v>12.615720426103076</v>
      </c>
    </row>
    <row r="468" spans="1:25" x14ac:dyDescent="0.25">
      <c r="A468">
        <v>476</v>
      </c>
      <c r="B468" t="s">
        <v>785</v>
      </c>
      <c r="C468">
        <v>21200</v>
      </c>
      <c r="D468">
        <v>714</v>
      </c>
      <c r="E468" t="str">
        <f>IFERROR(IF(OR(HLOOKUP($A468,'Z-scores'!$C$2:$SK$20,5,FALSE)&gt;3,HLOOKUP($A468,'Z-scores'!$C$2:$SK$20,5,FALSE)&lt;-3),"",'Total-corrected counts'!E468),"")</f>
        <v/>
      </c>
      <c r="F468" t="str">
        <f>IFERROR(IF(OR(HLOOKUP($A468,'Z-scores'!$C$2:$SK$20,5,FALSE)&gt;3,HLOOKUP($A468,'Z-scores'!$C$2:$SK$20,5,FALSE)&lt;-3),"",'Total-corrected counts'!F468),"")</f>
        <v/>
      </c>
      <c r="G468" t="str">
        <f>IFERROR(IF(OR(HLOOKUP($A468,'Z-scores'!$C$2:$SK$20,5,FALSE)&gt;3,HLOOKUP($A468,'Z-scores'!$C$2:$SK$20,5,FALSE)&lt;-3),"",'Total-corrected counts'!G468),"")</f>
        <v/>
      </c>
      <c r="H468" t="str">
        <f>IFERROR(IF(OR(HLOOKUP($A468,'Z-scores'!$C$2:$SK$20,5,FALSE)&gt;3,HLOOKUP($A468,'Z-scores'!$C$2:$SK$20,5,FALSE)&lt;-3),"",'Total-corrected counts'!H468),"")</f>
        <v/>
      </c>
      <c r="I468" t="str">
        <f>IFERROR(IF(OR(HLOOKUP($A468,'Z-scores'!$C$2:$SK$20,5,FALSE)&gt;3,HLOOKUP($A468,'Z-scores'!$C$2:$SK$20,5,FALSE)&lt;-3),"",'Total-corrected counts'!I468),"")</f>
        <v/>
      </c>
      <c r="J468" t="str">
        <f>IFERROR(IF(OR(HLOOKUP($A468,'Z-scores'!$C$2:$SK$20,5,FALSE)&gt;3,HLOOKUP($A468,'Z-scores'!$C$2:$SK$20,5,FALSE)&lt;-3),"",'Total-corrected counts'!J468),"")</f>
        <v/>
      </c>
      <c r="K468" t="str">
        <f>IFERROR(IF(OR(HLOOKUP($A468,'Z-scores'!$C$2:$SK$20,5,FALSE)&gt;3,HLOOKUP($A468,'Z-scores'!$C$2:$SK$20,5,FALSE)&lt;-3),"",'Total-corrected counts'!K468),"")</f>
        <v/>
      </c>
      <c r="L468" t="str">
        <f>IFERROR(IF(OR(HLOOKUP($A468,'Z-scores'!$C$2:$SK$20,5,FALSE)&gt;3,HLOOKUP($A468,'Z-scores'!$C$2:$SK$20,5,FALSE)&lt;-3),"",'Total-corrected counts'!L468),"")</f>
        <v/>
      </c>
      <c r="M468" t="str">
        <f>IFERROR(IF(OR(HLOOKUP($A468,'Z-scores'!$C$2:$SK$20,5,FALSE)&gt;3,HLOOKUP($A468,'Z-scores'!$C$2:$SK$20,5,FALSE)&lt;-3),"",'Total-corrected counts'!M468),"")</f>
        <v/>
      </c>
      <c r="N468" t="str">
        <f>IFERROR(IF(OR(HLOOKUP($A468,'Z-scores'!$C$2:$SK$20,5,FALSE)&gt;3,HLOOKUP($A468,'Z-scores'!$C$2:$SK$20,5,FALSE)&lt;-3),"",'Total-corrected counts'!N468),"")</f>
        <v/>
      </c>
      <c r="O468" t="str">
        <f>IFERROR(IF(OR(HLOOKUP($A468,'Z-scores'!$C$2:$SK$20,5,FALSE)&gt;3,HLOOKUP($A468,'Z-scores'!$C$2:$SK$20,5,FALSE)&lt;-3),"",'Total-corrected counts'!O468),"")</f>
        <v/>
      </c>
      <c r="P468" t="str">
        <f>IFERROR(IF(OR(HLOOKUP($A468,'Z-scores'!$C$2:$SK$20,5,FALSE)&gt;3,HLOOKUP($A468,'Z-scores'!$C$2:$SK$20,5,FALSE)&lt;-3),"",'Total-corrected counts'!P468),"")</f>
        <v/>
      </c>
      <c r="Q468" t="str">
        <f>IFERROR(IF(OR(HLOOKUP($A468,'Z-scores'!$C$2:$SK$20,5,FALSE)&gt;3,HLOOKUP($A468,'Z-scores'!$C$2:$SK$20,5,FALSE)&lt;-3),"",'Total-corrected counts'!Q468),"")</f>
        <v/>
      </c>
      <c r="R468" t="str">
        <f>IFERROR(IF(OR(HLOOKUP($A468,'Z-scores'!$C$2:$SK$20,5,FALSE)&gt;3,HLOOKUP($A468,'Z-scores'!$C$2:$SK$20,5,FALSE)&lt;-3),"",'Total-corrected counts'!R468),"")</f>
        <v/>
      </c>
      <c r="S468" t="str">
        <f>IFERROR(IF(OR(HLOOKUP($A468,'Z-scores'!$C$2:$SK$20,5,FALSE)&gt;3,HLOOKUP($A468,'Z-scores'!$C$2:$SK$20,5,FALSE)&lt;-3),"",'Total-corrected counts'!S468),"")</f>
        <v/>
      </c>
      <c r="T468" t="str">
        <f>IFERROR(IF(OR(HLOOKUP($A468,'Z-scores'!$C$2:$SK$20,5,FALSE)&gt;3,HLOOKUP($A468,'Z-scores'!$C$2:$SK$20,5,FALSE)&lt;-3),"",'Total-corrected counts'!T468),"")</f>
        <v/>
      </c>
      <c r="U468">
        <f t="shared" si="28"/>
        <v>0</v>
      </c>
      <c r="V468">
        <f>SUMIFS(Tabel132[Cluster],Tabel132[ID],'Total-corrected counts Z&lt;3'!A468)</f>
        <v>0</v>
      </c>
      <c r="W468" t="str">
        <f t="shared" si="29"/>
        <v/>
      </c>
      <c r="X468" t="str">
        <f t="shared" si="30"/>
        <v/>
      </c>
      <c r="Y468" t="str">
        <f t="shared" si="31"/>
        <v/>
      </c>
    </row>
    <row r="469" spans="1:25" x14ac:dyDescent="0.25">
      <c r="A469">
        <v>477</v>
      </c>
      <c r="B469" t="s">
        <v>194</v>
      </c>
      <c r="C469">
        <v>48000</v>
      </c>
      <c r="D469">
        <v>623</v>
      </c>
      <c r="E469">
        <f>IFERROR(IF(OR(HLOOKUP($A469,'Z-scores'!$C$2:$SK$20,5,FALSE)&gt;3,HLOOKUP($A469,'Z-scores'!$C$2:$SK$20,5,FALSE)&lt;-3),"",'Total-corrected counts'!E469),"")</f>
        <v>59.103440929999827</v>
      </c>
      <c r="F469">
        <f>IFERROR(IF(OR(HLOOKUP($A469,'Z-scores'!$C$2:$SK$20,5,FALSE)&gt;3,HLOOKUP($A469,'Z-scores'!$C$2:$SK$20,5,FALSE)&lt;-3),"",'Total-corrected counts'!F469),"")</f>
        <v>44.970071105029476</v>
      </c>
      <c r="G469">
        <f>IFERROR(IF(OR(HLOOKUP($A469,'Z-scores'!$C$2:$SK$20,5,FALSE)&gt;3,HLOOKUP($A469,'Z-scores'!$C$2:$SK$20,5,FALSE)&lt;-3),"",'Total-corrected counts'!G469),"")</f>
        <v>47.233645629139765</v>
      </c>
      <c r="H469">
        <f>IFERROR(IF(OR(HLOOKUP($A469,'Z-scores'!$C$2:$SK$20,5,FALSE)&gt;3,HLOOKUP($A469,'Z-scores'!$C$2:$SK$20,5,FALSE)&lt;-3),"",'Total-corrected counts'!H469),"")</f>
        <v>42.992593307438057</v>
      </c>
      <c r="I469">
        <f>IFERROR(IF(OR(HLOOKUP($A469,'Z-scores'!$C$2:$SK$20,5,FALSE)&gt;3,HLOOKUP($A469,'Z-scores'!$C$2:$SK$20,5,FALSE)&lt;-3),"",'Total-corrected counts'!I469),"")</f>
        <v>47.793201131550326</v>
      </c>
      <c r="J469">
        <f>IFERROR(IF(OR(HLOOKUP($A469,'Z-scores'!$C$2:$SK$20,5,FALSE)&gt;3,HLOOKUP($A469,'Z-scores'!$C$2:$SK$20,5,FALSE)&lt;-3),"",'Total-corrected counts'!J469),"")</f>
        <v>40.696692899809989</v>
      </c>
      <c r="K469">
        <f>IFERROR(IF(OR(HLOOKUP($A469,'Z-scores'!$C$2:$SK$20,5,FALSE)&gt;3,HLOOKUP($A469,'Z-scores'!$C$2:$SK$20,5,FALSE)&lt;-3),"",'Total-corrected counts'!K469),"")</f>
        <v>66.445572396644295</v>
      </c>
      <c r="L469">
        <f>IFERROR(IF(OR(HLOOKUP($A469,'Z-scores'!$C$2:$SK$20,5,FALSE)&gt;3,HLOOKUP($A469,'Z-scores'!$C$2:$SK$20,5,FALSE)&lt;-3),"",'Total-corrected counts'!L469),"")</f>
        <v>50.10317754270573</v>
      </c>
      <c r="M469">
        <f>IFERROR(IF(OR(HLOOKUP($A469,'Z-scores'!$C$2:$SK$20,5,FALSE)&gt;3,HLOOKUP($A469,'Z-scores'!$C$2:$SK$20,5,FALSE)&lt;-3),"",'Total-corrected counts'!M469),"")</f>
        <v>48.821323503712115</v>
      </c>
      <c r="N469">
        <f>IFERROR(IF(OR(HLOOKUP($A469,'Z-scores'!$C$2:$SK$20,5,FALSE)&gt;3,HLOOKUP($A469,'Z-scores'!$C$2:$SK$20,5,FALSE)&lt;-3),"",'Total-corrected counts'!N469),"")</f>
        <v>37.160032738459222</v>
      </c>
      <c r="O469">
        <f>IFERROR(IF(OR(HLOOKUP($A469,'Z-scores'!$C$2:$SK$20,5,FALSE)&gt;3,HLOOKUP($A469,'Z-scores'!$C$2:$SK$20,5,FALSE)&lt;-3),"",'Total-corrected counts'!O469),"")</f>
        <v>45.611652391196507</v>
      </c>
      <c r="P469">
        <f>IFERROR(IF(OR(HLOOKUP($A469,'Z-scores'!$C$2:$SK$20,5,FALSE)&gt;3,HLOOKUP($A469,'Z-scores'!$C$2:$SK$20,5,FALSE)&lt;-3),"",'Total-corrected counts'!P469),"")</f>
        <v>52.96460980713676</v>
      </c>
      <c r="Q469">
        <f>IFERROR(IF(OR(HLOOKUP($A469,'Z-scores'!$C$2:$SK$20,5,FALSE)&gt;3,HLOOKUP($A469,'Z-scores'!$C$2:$SK$20,5,FALSE)&lt;-3),"",'Total-corrected counts'!Q469),"")</f>
        <v>49.297380660541172</v>
      </c>
      <c r="R469">
        <f>IFERROR(IF(OR(HLOOKUP($A469,'Z-scores'!$C$2:$SK$20,5,FALSE)&gt;3,HLOOKUP($A469,'Z-scores'!$C$2:$SK$20,5,FALSE)&lt;-3),"",'Total-corrected counts'!R469),"")</f>
        <v>53.399177597201344</v>
      </c>
      <c r="S469">
        <f>IFERROR(IF(OR(HLOOKUP($A469,'Z-scores'!$C$2:$SK$20,5,FALSE)&gt;3,HLOOKUP($A469,'Z-scores'!$C$2:$SK$20,5,FALSE)&lt;-3),"",'Total-corrected counts'!S469),"")</f>
        <v>39.752122500629881</v>
      </c>
      <c r="T469">
        <f>IFERROR(IF(OR(HLOOKUP($A469,'Z-scores'!$C$2:$SK$20,5,FALSE)&gt;3,HLOOKUP($A469,'Z-scores'!$C$2:$SK$20,5,FALSE)&lt;-3),"",'Total-corrected counts'!T469),"")</f>
        <v>44.491680165024675</v>
      </c>
      <c r="U469">
        <f t="shared" si="28"/>
        <v>1</v>
      </c>
      <c r="V469">
        <f>SUMIFS(Tabel132[Cluster],Tabel132[ID],'Total-corrected counts Z&lt;3'!A469)</f>
        <v>0</v>
      </c>
      <c r="W469">
        <f t="shared" si="29"/>
        <v>0.8134226156982689</v>
      </c>
      <c r="X469">
        <f t="shared" si="30"/>
        <v>48.531975118448877</v>
      </c>
      <c r="Y469">
        <f t="shared" si="31"/>
        <v>47.586103853621722</v>
      </c>
    </row>
    <row r="470" spans="1:25" x14ac:dyDescent="0.25">
      <c r="A470">
        <v>478</v>
      </c>
      <c r="B470" t="s">
        <v>195</v>
      </c>
      <c r="C470">
        <v>5400</v>
      </c>
      <c r="D470">
        <v>337</v>
      </c>
      <c r="E470">
        <f>IFERROR(IF(OR(HLOOKUP($A470,'Z-scores'!$C$2:$SK$20,5,FALSE)&gt;3,HLOOKUP($A470,'Z-scores'!$C$2:$SK$20,5,FALSE)&lt;-3),"",'Total-corrected counts'!E470),"")</f>
        <v>17.542773204788716</v>
      </c>
      <c r="F470">
        <f>IFERROR(IF(OR(HLOOKUP($A470,'Z-scores'!$C$2:$SK$20,5,FALSE)&gt;3,HLOOKUP($A470,'Z-scores'!$C$2:$SK$20,5,FALSE)&lt;-3),"",'Total-corrected counts'!F470),"")</f>
        <v>13.726165130441064</v>
      </c>
      <c r="G470">
        <f>IFERROR(IF(OR(HLOOKUP($A470,'Z-scores'!$C$2:$SK$20,5,FALSE)&gt;3,HLOOKUP($A470,'Z-scores'!$C$2:$SK$20,5,FALSE)&lt;-3),"",'Total-corrected counts'!G470),"")</f>
        <v>19.319924763373074</v>
      </c>
      <c r="H470">
        <f>IFERROR(IF(OR(HLOOKUP($A470,'Z-scores'!$C$2:$SK$20,5,FALSE)&gt;3,HLOOKUP($A470,'Z-scores'!$C$2:$SK$20,5,FALSE)&lt;-3),"",'Total-corrected counts'!H470),"")</f>
        <v>17.02694878042896</v>
      </c>
      <c r="I470">
        <f>IFERROR(IF(OR(HLOOKUP($A470,'Z-scores'!$C$2:$SK$20,5,FALSE)&gt;3,HLOOKUP($A470,'Z-scores'!$C$2:$SK$20,5,FALSE)&lt;-3),"",'Total-corrected counts'!I470),"")</f>
        <v>20.140335199554762</v>
      </c>
      <c r="J470">
        <f>IFERROR(IF(OR(HLOOKUP($A470,'Z-scores'!$C$2:$SK$20,5,FALSE)&gt;3,HLOOKUP($A470,'Z-scores'!$C$2:$SK$20,5,FALSE)&lt;-3),"",'Total-corrected counts'!J470),"")</f>
        <v>1.4547361539649641</v>
      </c>
      <c r="K470">
        <f>IFERROR(IF(OR(HLOOKUP($A470,'Z-scores'!$C$2:$SK$20,5,FALSE)&gt;3,HLOOKUP($A470,'Z-scores'!$C$2:$SK$20,5,FALSE)&lt;-3),"",'Total-corrected counts'!K470),"")</f>
        <v>9.1956449706918146</v>
      </c>
      <c r="L470">
        <f>IFERROR(IF(OR(HLOOKUP($A470,'Z-scores'!$C$2:$SK$20,5,FALSE)&gt;3,HLOOKUP($A470,'Z-scores'!$C$2:$SK$20,5,FALSE)&lt;-3),"",'Total-corrected counts'!L470),"")</f>
        <v>7.4144019840478421</v>
      </c>
      <c r="M470">
        <f>IFERROR(IF(OR(HLOOKUP($A470,'Z-scores'!$C$2:$SK$20,5,FALSE)&gt;3,HLOOKUP($A470,'Z-scores'!$C$2:$SK$20,5,FALSE)&lt;-3),"",'Total-corrected counts'!M470),"")</f>
        <v>13.554374781020126</v>
      </c>
      <c r="N470">
        <f>IFERROR(IF(OR(HLOOKUP($A470,'Z-scores'!$C$2:$SK$20,5,FALSE)&gt;3,HLOOKUP($A470,'Z-scores'!$C$2:$SK$20,5,FALSE)&lt;-3),"",'Total-corrected counts'!N470),"")</f>
        <v>9.2664891765524899</v>
      </c>
      <c r="O470">
        <f>IFERROR(IF(OR(HLOOKUP($A470,'Z-scores'!$C$2:$SK$20,5,FALSE)&gt;3,HLOOKUP($A470,'Z-scores'!$C$2:$SK$20,5,FALSE)&lt;-3),"",'Total-corrected counts'!O470),"")</f>
        <v>19.686797334302419</v>
      </c>
      <c r="P470">
        <f>IFERROR(IF(OR(HLOOKUP($A470,'Z-scores'!$C$2:$SK$20,5,FALSE)&gt;3,HLOOKUP($A470,'Z-scores'!$C$2:$SK$20,5,FALSE)&lt;-3),"",'Total-corrected counts'!P470),"")</f>
        <v>14.551209158702235</v>
      </c>
      <c r="Q470">
        <f>IFERROR(IF(OR(HLOOKUP($A470,'Z-scores'!$C$2:$SK$20,5,FALSE)&gt;3,HLOOKUP($A470,'Z-scores'!$C$2:$SK$20,5,FALSE)&lt;-3),"",'Total-corrected counts'!Q470),"")</f>
        <v>12.868395072646811</v>
      </c>
      <c r="R470">
        <f>IFERROR(IF(OR(HLOOKUP($A470,'Z-scores'!$C$2:$SK$20,5,FALSE)&gt;3,HLOOKUP($A470,'Z-scores'!$C$2:$SK$20,5,FALSE)&lt;-3),"",'Total-corrected counts'!R470),"")</f>
        <v>19.386602753359789</v>
      </c>
      <c r="S470">
        <f>IFERROR(IF(OR(HLOOKUP($A470,'Z-scores'!$C$2:$SK$20,5,FALSE)&gt;3,HLOOKUP($A470,'Z-scores'!$C$2:$SK$20,5,FALSE)&lt;-3),"",'Total-corrected counts'!S470),"")</f>
        <v>10.81986983317244</v>
      </c>
      <c r="T470">
        <f>IFERROR(IF(OR(HLOOKUP($A470,'Z-scores'!$C$2:$SK$20,5,FALSE)&gt;3,HLOOKUP($A470,'Z-scores'!$C$2:$SK$20,5,FALSE)&lt;-3),"",'Total-corrected counts'!T470),"")</f>
        <v>11.890841799244091</v>
      </c>
      <c r="U470">
        <f t="shared" si="28"/>
        <v>1</v>
      </c>
      <c r="V470">
        <f>SUMIFS(Tabel132[Cluster],Tabel132[ID],'Total-corrected counts Z&lt;3'!A470)</f>
        <v>7</v>
      </c>
      <c r="W470">
        <f t="shared" si="29"/>
        <v>0.4768949219275137</v>
      </c>
      <c r="X470">
        <f t="shared" si="30"/>
        <v>12.864179414486381</v>
      </c>
      <c r="Y470">
        <f t="shared" si="31"/>
        <v>14.86728599190463</v>
      </c>
    </row>
    <row r="471" spans="1:25" x14ac:dyDescent="0.25">
      <c r="A471">
        <v>479</v>
      </c>
      <c r="B471" t="s">
        <v>786</v>
      </c>
      <c r="C471">
        <v>38900</v>
      </c>
      <c r="D471">
        <v>463</v>
      </c>
      <c r="E471" t="str">
        <f>IFERROR(IF(OR(HLOOKUP($A471,'Z-scores'!$C$2:$SK$20,5,FALSE)&gt;3,HLOOKUP($A471,'Z-scores'!$C$2:$SK$20,5,FALSE)&lt;-3),"",'Total-corrected counts'!E471),"")</f>
        <v/>
      </c>
      <c r="F471" t="str">
        <f>IFERROR(IF(OR(HLOOKUP($A471,'Z-scores'!$C$2:$SK$20,5,FALSE)&gt;3,HLOOKUP($A471,'Z-scores'!$C$2:$SK$20,5,FALSE)&lt;-3),"",'Total-corrected counts'!F471),"")</f>
        <v/>
      </c>
      <c r="G471" t="str">
        <f>IFERROR(IF(OR(HLOOKUP($A471,'Z-scores'!$C$2:$SK$20,5,FALSE)&gt;3,HLOOKUP($A471,'Z-scores'!$C$2:$SK$20,5,FALSE)&lt;-3),"",'Total-corrected counts'!G471),"")</f>
        <v/>
      </c>
      <c r="H471" t="str">
        <f>IFERROR(IF(OR(HLOOKUP($A471,'Z-scores'!$C$2:$SK$20,5,FALSE)&gt;3,HLOOKUP($A471,'Z-scores'!$C$2:$SK$20,5,FALSE)&lt;-3),"",'Total-corrected counts'!H471),"")</f>
        <v/>
      </c>
      <c r="I471" t="str">
        <f>IFERROR(IF(OR(HLOOKUP($A471,'Z-scores'!$C$2:$SK$20,5,FALSE)&gt;3,HLOOKUP($A471,'Z-scores'!$C$2:$SK$20,5,FALSE)&lt;-3),"",'Total-corrected counts'!I471),"")</f>
        <v/>
      </c>
      <c r="J471" t="str">
        <f>IFERROR(IF(OR(HLOOKUP($A471,'Z-scores'!$C$2:$SK$20,5,FALSE)&gt;3,HLOOKUP($A471,'Z-scores'!$C$2:$SK$20,5,FALSE)&lt;-3),"",'Total-corrected counts'!J471),"")</f>
        <v/>
      </c>
      <c r="K471" t="str">
        <f>IFERROR(IF(OR(HLOOKUP($A471,'Z-scores'!$C$2:$SK$20,5,FALSE)&gt;3,HLOOKUP($A471,'Z-scores'!$C$2:$SK$20,5,FALSE)&lt;-3),"",'Total-corrected counts'!K471),"")</f>
        <v/>
      </c>
      <c r="L471" t="str">
        <f>IFERROR(IF(OR(HLOOKUP($A471,'Z-scores'!$C$2:$SK$20,5,FALSE)&gt;3,HLOOKUP($A471,'Z-scores'!$C$2:$SK$20,5,FALSE)&lt;-3),"",'Total-corrected counts'!L471),"")</f>
        <v/>
      </c>
      <c r="M471" t="str">
        <f>IFERROR(IF(OR(HLOOKUP($A471,'Z-scores'!$C$2:$SK$20,5,FALSE)&gt;3,HLOOKUP($A471,'Z-scores'!$C$2:$SK$20,5,FALSE)&lt;-3),"",'Total-corrected counts'!M471),"")</f>
        <v/>
      </c>
      <c r="N471" t="str">
        <f>IFERROR(IF(OR(HLOOKUP($A471,'Z-scores'!$C$2:$SK$20,5,FALSE)&gt;3,HLOOKUP($A471,'Z-scores'!$C$2:$SK$20,5,FALSE)&lt;-3),"",'Total-corrected counts'!N471),"")</f>
        <v/>
      </c>
      <c r="O471" t="str">
        <f>IFERROR(IF(OR(HLOOKUP($A471,'Z-scores'!$C$2:$SK$20,5,FALSE)&gt;3,HLOOKUP($A471,'Z-scores'!$C$2:$SK$20,5,FALSE)&lt;-3),"",'Total-corrected counts'!O471),"")</f>
        <v/>
      </c>
      <c r="P471" t="str">
        <f>IFERROR(IF(OR(HLOOKUP($A471,'Z-scores'!$C$2:$SK$20,5,FALSE)&gt;3,HLOOKUP($A471,'Z-scores'!$C$2:$SK$20,5,FALSE)&lt;-3),"",'Total-corrected counts'!P471),"")</f>
        <v/>
      </c>
      <c r="Q471" t="str">
        <f>IFERROR(IF(OR(HLOOKUP($A471,'Z-scores'!$C$2:$SK$20,5,FALSE)&gt;3,HLOOKUP($A471,'Z-scores'!$C$2:$SK$20,5,FALSE)&lt;-3),"",'Total-corrected counts'!Q471),"")</f>
        <v/>
      </c>
      <c r="R471" t="str">
        <f>IFERROR(IF(OR(HLOOKUP($A471,'Z-scores'!$C$2:$SK$20,5,FALSE)&gt;3,HLOOKUP($A471,'Z-scores'!$C$2:$SK$20,5,FALSE)&lt;-3),"",'Total-corrected counts'!R471),"")</f>
        <v/>
      </c>
      <c r="S471" t="str">
        <f>IFERROR(IF(OR(HLOOKUP($A471,'Z-scores'!$C$2:$SK$20,5,FALSE)&gt;3,HLOOKUP($A471,'Z-scores'!$C$2:$SK$20,5,FALSE)&lt;-3),"",'Total-corrected counts'!S471),"")</f>
        <v/>
      </c>
      <c r="T471" t="str">
        <f>IFERROR(IF(OR(HLOOKUP($A471,'Z-scores'!$C$2:$SK$20,5,FALSE)&gt;3,HLOOKUP($A471,'Z-scores'!$C$2:$SK$20,5,FALSE)&lt;-3),"",'Total-corrected counts'!T471),"")</f>
        <v/>
      </c>
      <c r="U471">
        <f t="shared" si="28"/>
        <v>0</v>
      </c>
      <c r="V471">
        <f>SUMIFS(Tabel132[Cluster],Tabel132[ID],'Total-corrected counts Z&lt;3'!A471)</f>
        <v>49</v>
      </c>
      <c r="W471" t="str">
        <f t="shared" si="29"/>
        <v/>
      </c>
      <c r="X471" t="str">
        <f t="shared" si="30"/>
        <v/>
      </c>
      <c r="Y471" t="str">
        <f t="shared" si="31"/>
        <v/>
      </c>
    </row>
    <row r="472" spans="1:25" x14ac:dyDescent="0.25">
      <c r="A472">
        <v>480</v>
      </c>
      <c r="B472" t="s">
        <v>787</v>
      </c>
      <c r="C472">
        <v>51300</v>
      </c>
      <c r="D472">
        <v>426</v>
      </c>
      <c r="E472" t="str">
        <f>IFERROR(IF(OR(HLOOKUP($A472,'Z-scores'!$C$2:$SK$20,5,FALSE)&gt;3,HLOOKUP($A472,'Z-scores'!$C$2:$SK$20,5,FALSE)&lt;-3),"",'Total-corrected counts'!E472),"")</f>
        <v/>
      </c>
      <c r="F472" t="str">
        <f>IFERROR(IF(OR(HLOOKUP($A472,'Z-scores'!$C$2:$SK$20,5,FALSE)&gt;3,HLOOKUP($A472,'Z-scores'!$C$2:$SK$20,5,FALSE)&lt;-3),"",'Total-corrected counts'!F472),"")</f>
        <v/>
      </c>
      <c r="G472" t="str">
        <f>IFERROR(IF(OR(HLOOKUP($A472,'Z-scores'!$C$2:$SK$20,5,FALSE)&gt;3,HLOOKUP($A472,'Z-scores'!$C$2:$SK$20,5,FALSE)&lt;-3),"",'Total-corrected counts'!G472),"")</f>
        <v/>
      </c>
      <c r="H472" t="str">
        <f>IFERROR(IF(OR(HLOOKUP($A472,'Z-scores'!$C$2:$SK$20,5,FALSE)&gt;3,HLOOKUP($A472,'Z-scores'!$C$2:$SK$20,5,FALSE)&lt;-3),"",'Total-corrected counts'!H472),"")</f>
        <v/>
      </c>
      <c r="I472" t="str">
        <f>IFERROR(IF(OR(HLOOKUP($A472,'Z-scores'!$C$2:$SK$20,5,FALSE)&gt;3,HLOOKUP($A472,'Z-scores'!$C$2:$SK$20,5,FALSE)&lt;-3),"",'Total-corrected counts'!I472),"")</f>
        <v/>
      </c>
      <c r="J472" t="str">
        <f>IFERROR(IF(OR(HLOOKUP($A472,'Z-scores'!$C$2:$SK$20,5,FALSE)&gt;3,HLOOKUP($A472,'Z-scores'!$C$2:$SK$20,5,FALSE)&lt;-3),"",'Total-corrected counts'!J472),"")</f>
        <v/>
      </c>
      <c r="K472" t="str">
        <f>IFERROR(IF(OR(HLOOKUP($A472,'Z-scores'!$C$2:$SK$20,5,FALSE)&gt;3,HLOOKUP($A472,'Z-scores'!$C$2:$SK$20,5,FALSE)&lt;-3),"",'Total-corrected counts'!K472),"")</f>
        <v/>
      </c>
      <c r="L472" t="str">
        <f>IFERROR(IF(OR(HLOOKUP($A472,'Z-scores'!$C$2:$SK$20,5,FALSE)&gt;3,HLOOKUP($A472,'Z-scores'!$C$2:$SK$20,5,FALSE)&lt;-3),"",'Total-corrected counts'!L472),"")</f>
        <v/>
      </c>
      <c r="M472" t="str">
        <f>IFERROR(IF(OR(HLOOKUP($A472,'Z-scores'!$C$2:$SK$20,5,FALSE)&gt;3,HLOOKUP($A472,'Z-scores'!$C$2:$SK$20,5,FALSE)&lt;-3),"",'Total-corrected counts'!M472),"")</f>
        <v/>
      </c>
      <c r="N472" t="str">
        <f>IFERROR(IF(OR(HLOOKUP($A472,'Z-scores'!$C$2:$SK$20,5,FALSE)&gt;3,HLOOKUP($A472,'Z-scores'!$C$2:$SK$20,5,FALSE)&lt;-3),"",'Total-corrected counts'!N472),"")</f>
        <v/>
      </c>
      <c r="O472" t="str">
        <f>IFERROR(IF(OR(HLOOKUP($A472,'Z-scores'!$C$2:$SK$20,5,FALSE)&gt;3,HLOOKUP($A472,'Z-scores'!$C$2:$SK$20,5,FALSE)&lt;-3),"",'Total-corrected counts'!O472),"")</f>
        <v/>
      </c>
      <c r="P472" t="str">
        <f>IFERROR(IF(OR(HLOOKUP($A472,'Z-scores'!$C$2:$SK$20,5,FALSE)&gt;3,HLOOKUP($A472,'Z-scores'!$C$2:$SK$20,5,FALSE)&lt;-3),"",'Total-corrected counts'!P472),"")</f>
        <v/>
      </c>
      <c r="Q472" t="str">
        <f>IFERROR(IF(OR(HLOOKUP($A472,'Z-scores'!$C$2:$SK$20,5,FALSE)&gt;3,HLOOKUP($A472,'Z-scores'!$C$2:$SK$20,5,FALSE)&lt;-3),"",'Total-corrected counts'!Q472),"")</f>
        <v/>
      </c>
      <c r="R472" t="str">
        <f>IFERROR(IF(OR(HLOOKUP($A472,'Z-scores'!$C$2:$SK$20,5,FALSE)&gt;3,HLOOKUP($A472,'Z-scores'!$C$2:$SK$20,5,FALSE)&lt;-3),"",'Total-corrected counts'!R472),"")</f>
        <v/>
      </c>
      <c r="S472" t="str">
        <f>IFERROR(IF(OR(HLOOKUP($A472,'Z-scores'!$C$2:$SK$20,5,FALSE)&gt;3,HLOOKUP($A472,'Z-scores'!$C$2:$SK$20,5,FALSE)&lt;-3),"",'Total-corrected counts'!S472),"")</f>
        <v/>
      </c>
      <c r="T472" t="str">
        <f>IFERROR(IF(OR(HLOOKUP($A472,'Z-scores'!$C$2:$SK$20,5,FALSE)&gt;3,HLOOKUP($A472,'Z-scores'!$C$2:$SK$20,5,FALSE)&lt;-3),"",'Total-corrected counts'!T472),"")</f>
        <v/>
      </c>
      <c r="U472">
        <f t="shared" si="28"/>
        <v>0</v>
      </c>
      <c r="V472">
        <f>SUMIFS(Tabel132[Cluster],Tabel132[ID],'Total-corrected counts Z&lt;3'!A472)</f>
        <v>66</v>
      </c>
      <c r="W472" t="str">
        <f t="shared" si="29"/>
        <v/>
      </c>
      <c r="X472" t="str">
        <f t="shared" si="30"/>
        <v/>
      </c>
      <c r="Y472" t="str">
        <f t="shared" si="31"/>
        <v/>
      </c>
    </row>
    <row r="473" spans="1:25" x14ac:dyDescent="0.25">
      <c r="A473">
        <v>481</v>
      </c>
      <c r="B473" t="s">
        <v>788</v>
      </c>
      <c r="C473">
        <v>48700</v>
      </c>
      <c r="D473">
        <v>754</v>
      </c>
      <c r="E473" t="str">
        <f>IFERROR(IF(OR(HLOOKUP($A473,'Z-scores'!$C$2:$SK$20,5,FALSE)&gt;3,HLOOKUP($A473,'Z-scores'!$C$2:$SK$20,5,FALSE)&lt;-3),"",'Total-corrected counts'!E473),"")</f>
        <v/>
      </c>
      <c r="F473" t="str">
        <f>IFERROR(IF(OR(HLOOKUP($A473,'Z-scores'!$C$2:$SK$20,5,FALSE)&gt;3,HLOOKUP($A473,'Z-scores'!$C$2:$SK$20,5,FALSE)&lt;-3),"",'Total-corrected counts'!F473),"")</f>
        <v/>
      </c>
      <c r="G473" t="str">
        <f>IFERROR(IF(OR(HLOOKUP($A473,'Z-scores'!$C$2:$SK$20,5,FALSE)&gt;3,HLOOKUP($A473,'Z-scores'!$C$2:$SK$20,5,FALSE)&lt;-3),"",'Total-corrected counts'!G473),"")</f>
        <v/>
      </c>
      <c r="H473" t="str">
        <f>IFERROR(IF(OR(HLOOKUP($A473,'Z-scores'!$C$2:$SK$20,5,FALSE)&gt;3,HLOOKUP($A473,'Z-scores'!$C$2:$SK$20,5,FALSE)&lt;-3),"",'Total-corrected counts'!H473),"")</f>
        <v/>
      </c>
      <c r="I473" t="str">
        <f>IFERROR(IF(OR(HLOOKUP($A473,'Z-scores'!$C$2:$SK$20,5,FALSE)&gt;3,HLOOKUP($A473,'Z-scores'!$C$2:$SK$20,5,FALSE)&lt;-3),"",'Total-corrected counts'!I473),"")</f>
        <v/>
      </c>
      <c r="J473" t="str">
        <f>IFERROR(IF(OR(HLOOKUP($A473,'Z-scores'!$C$2:$SK$20,5,FALSE)&gt;3,HLOOKUP($A473,'Z-scores'!$C$2:$SK$20,5,FALSE)&lt;-3),"",'Total-corrected counts'!J473),"")</f>
        <v/>
      </c>
      <c r="K473" t="str">
        <f>IFERROR(IF(OR(HLOOKUP($A473,'Z-scores'!$C$2:$SK$20,5,FALSE)&gt;3,HLOOKUP($A473,'Z-scores'!$C$2:$SK$20,5,FALSE)&lt;-3),"",'Total-corrected counts'!K473),"")</f>
        <v/>
      </c>
      <c r="L473" t="str">
        <f>IFERROR(IF(OR(HLOOKUP($A473,'Z-scores'!$C$2:$SK$20,5,FALSE)&gt;3,HLOOKUP($A473,'Z-scores'!$C$2:$SK$20,5,FALSE)&lt;-3),"",'Total-corrected counts'!L473),"")</f>
        <v/>
      </c>
      <c r="M473" t="str">
        <f>IFERROR(IF(OR(HLOOKUP($A473,'Z-scores'!$C$2:$SK$20,5,FALSE)&gt;3,HLOOKUP($A473,'Z-scores'!$C$2:$SK$20,5,FALSE)&lt;-3),"",'Total-corrected counts'!M473),"")</f>
        <v/>
      </c>
      <c r="N473" t="str">
        <f>IFERROR(IF(OR(HLOOKUP($A473,'Z-scores'!$C$2:$SK$20,5,FALSE)&gt;3,HLOOKUP($A473,'Z-scores'!$C$2:$SK$20,5,FALSE)&lt;-3),"",'Total-corrected counts'!N473),"")</f>
        <v/>
      </c>
      <c r="O473" t="str">
        <f>IFERROR(IF(OR(HLOOKUP($A473,'Z-scores'!$C$2:$SK$20,5,FALSE)&gt;3,HLOOKUP($A473,'Z-scores'!$C$2:$SK$20,5,FALSE)&lt;-3),"",'Total-corrected counts'!O473),"")</f>
        <v/>
      </c>
      <c r="P473" t="str">
        <f>IFERROR(IF(OR(HLOOKUP($A473,'Z-scores'!$C$2:$SK$20,5,FALSE)&gt;3,HLOOKUP($A473,'Z-scores'!$C$2:$SK$20,5,FALSE)&lt;-3),"",'Total-corrected counts'!P473),"")</f>
        <v/>
      </c>
      <c r="Q473" t="str">
        <f>IFERROR(IF(OR(HLOOKUP($A473,'Z-scores'!$C$2:$SK$20,5,FALSE)&gt;3,HLOOKUP($A473,'Z-scores'!$C$2:$SK$20,5,FALSE)&lt;-3),"",'Total-corrected counts'!Q473),"")</f>
        <v/>
      </c>
      <c r="R473" t="str">
        <f>IFERROR(IF(OR(HLOOKUP($A473,'Z-scores'!$C$2:$SK$20,5,FALSE)&gt;3,HLOOKUP($A473,'Z-scores'!$C$2:$SK$20,5,FALSE)&lt;-3),"",'Total-corrected counts'!R473),"")</f>
        <v/>
      </c>
      <c r="S473" t="str">
        <f>IFERROR(IF(OR(HLOOKUP($A473,'Z-scores'!$C$2:$SK$20,5,FALSE)&gt;3,HLOOKUP($A473,'Z-scores'!$C$2:$SK$20,5,FALSE)&lt;-3),"",'Total-corrected counts'!S473),"")</f>
        <v/>
      </c>
      <c r="T473" t="str">
        <f>IFERROR(IF(OR(HLOOKUP($A473,'Z-scores'!$C$2:$SK$20,5,FALSE)&gt;3,HLOOKUP($A473,'Z-scores'!$C$2:$SK$20,5,FALSE)&lt;-3),"",'Total-corrected counts'!T473),"")</f>
        <v/>
      </c>
      <c r="U473">
        <f t="shared" si="28"/>
        <v>0</v>
      </c>
      <c r="V473">
        <f>SUMIFS(Tabel132[Cluster],Tabel132[ID],'Total-corrected counts Z&lt;3'!A473)</f>
        <v>64</v>
      </c>
      <c r="W473" t="str">
        <f t="shared" si="29"/>
        <v/>
      </c>
      <c r="X473" t="str">
        <f t="shared" si="30"/>
        <v/>
      </c>
      <c r="Y473" t="str">
        <f t="shared" si="31"/>
        <v/>
      </c>
    </row>
    <row r="474" spans="1:25" x14ac:dyDescent="0.25">
      <c r="A474">
        <v>482</v>
      </c>
      <c r="B474" t="s">
        <v>196</v>
      </c>
      <c r="C474">
        <v>101300</v>
      </c>
      <c r="D474">
        <v>948</v>
      </c>
      <c r="E474">
        <f>IFERROR(IF(OR(HLOOKUP($A474,'Z-scores'!$C$2:$SK$20,5,FALSE)&gt;3,HLOOKUP($A474,'Z-scores'!$C$2:$SK$20,5,FALSE)&lt;-3),"",'Total-corrected counts'!E474),"")</f>
        <v>27.763259259993212</v>
      </c>
      <c r="F474">
        <f>IFERROR(IF(OR(HLOOKUP($A474,'Z-scores'!$C$2:$SK$20,5,FALSE)&gt;3,HLOOKUP($A474,'Z-scores'!$C$2:$SK$20,5,FALSE)&lt;-3),"",'Total-corrected counts'!F474),"")</f>
        <v>7.5831514274125729</v>
      </c>
      <c r="G474">
        <f>IFERROR(IF(OR(HLOOKUP($A474,'Z-scores'!$C$2:$SK$20,5,FALSE)&gt;3,HLOOKUP($A474,'Z-scores'!$C$2:$SK$20,5,FALSE)&lt;-3),"",'Total-corrected counts'!G474),"")</f>
        <v>8.8913308780102458</v>
      </c>
      <c r="H474">
        <f>IFERROR(IF(OR(HLOOKUP($A474,'Z-scores'!$C$2:$SK$20,5,FALSE)&gt;3,HLOOKUP($A474,'Z-scores'!$C$2:$SK$20,5,FALSE)&lt;-3),"",'Total-corrected counts'!H474),"")</f>
        <v>9.0894834616034164</v>
      </c>
      <c r="I474">
        <f>IFERROR(IF(OR(HLOOKUP($A474,'Z-scores'!$C$2:$SK$20,5,FALSE)&gt;3,HLOOKUP($A474,'Z-scores'!$C$2:$SK$20,5,FALSE)&lt;-3),"",'Total-corrected counts'!I474),"")</f>
        <v>6.786600796497078</v>
      </c>
      <c r="J474">
        <f>IFERROR(IF(OR(HLOOKUP($A474,'Z-scores'!$C$2:$SK$20,5,FALSE)&gt;3,HLOOKUP($A474,'Z-scores'!$C$2:$SK$20,5,FALSE)&lt;-3),"",'Total-corrected counts'!J474),"")</f>
        <v>3.4422769075302653</v>
      </c>
      <c r="K474">
        <f>IFERROR(IF(OR(HLOOKUP($A474,'Z-scores'!$C$2:$SK$20,5,FALSE)&gt;3,HLOOKUP($A474,'Z-scores'!$C$2:$SK$20,5,FALSE)&lt;-3),"",'Total-corrected counts'!K474),"")</f>
        <v>4.580228776856063</v>
      </c>
      <c r="L474">
        <f>IFERROR(IF(OR(HLOOKUP($A474,'Z-scores'!$C$2:$SK$20,5,FALSE)&gt;3,HLOOKUP($A474,'Z-scores'!$C$2:$SK$20,5,FALSE)&lt;-3),"",'Total-corrected counts'!L474),"")</f>
        <v>4.2871930959910678</v>
      </c>
      <c r="M474">
        <f>IFERROR(IF(OR(HLOOKUP($A474,'Z-scores'!$C$2:$SK$20,5,FALSE)&gt;3,HLOOKUP($A474,'Z-scores'!$C$2:$SK$20,5,FALSE)&lt;-3),"",'Total-corrected counts'!M474),"")</f>
        <v>8.1241001045988543</v>
      </c>
      <c r="N474">
        <f>IFERROR(IF(OR(HLOOKUP($A474,'Z-scores'!$C$2:$SK$20,5,FALSE)&gt;3,HLOOKUP($A474,'Z-scores'!$C$2:$SK$20,5,FALSE)&lt;-3),"",'Total-corrected counts'!N474),"")</f>
        <v>9.227290829781964</v>
      </c>
      <c r="O474">
        <f>IFERROR(IF(OR(HLOOKUP($A474,'Z-scores'!$C$2:$SK$20,5,FALSE)&gt;3,HLOOKUP($A474,'Z-scores'!$C$2:$SK$20,5,FALSE)&lt;-3),"",'Total-corrected counts'!O474),"")</f>
        <v>10.61044545302623</v>
      </c>
      <c r="P474">
        <f>IFERROR(IF(OR(HLOOKUP($A474,'Z-scores'!$C$2:$SK$20,5,FALSE)&gt;3,HLOOKUP($A474,'Z-scores'!$C$2:$SK$20,5,FALSE)&lt;-3),"",'Total-corrected counts'!P474),"")</f>
        <v>8.246016954845965</v>
      </c>
      <c r="Q474">
        <f>IFERROR(IF(OR(HLOOKUP($A474,'Z-scores'!$C$2:$SK$20,5,FALSE)&gt;3,HLOOKUP($A474,'Z-scores'!$C$2:$SK$20,5,FALSE)&lt;-3),"",'Total-corrected counts'!Q474),"")</f>
        <v>14.373848241377306</v>
      </c>
      <c r="R474">
        <f>IFERROR(IF(OR(HLOOKUP($A474,'Z-scores'!$C$2:$SK$20,5,FALSE)&gt;3,HLOOKUP($A474,'Z-scores'!$C$2:$SK$20,5,FALSE)&lt;-3),"",'Total-corrected counts'!R474),"")</f>
        <v>2.8964354842105751</v>
      </c>
      <c r="S474">
        <f>IFERROR(IF(OR(HLOOKUP($A474,'Z-scores'!$C$2:$SK$20,5,FALSE)&gt;3,HLOOKUP($A474,'Z-scores'!$C$2:$SK$20,5,FALSE)&lt;-3),"",'Total-corrected counts'!S474),"")</f>
        <v>8.5777617986688899</v>
      </c>
      <c r="T474">
        <f>IFERROR(IF(OR(HLOOKUP($A474,'Z-scores'!$C$2:$SK$20,5,FALSE)&gt;3,HLOOKUP($A474,'Z-scores'!$C$2:$SK$20,5,FALSE)&lt;-3),"",'Total-corrected counts'!T474),"")</f>
        <v>20.075181246599815</v>
      </c>
      <c r="U474">
        <f t="shared" si="28"/>
        <v>1</v>
      </c>
      <c r="V474">
        <f>SUMIFS(Tabel132[Cluster],Tabel132[ID],'Total-corrected counts Z&lt;3'!A474)</f>
        <v>0</v>
      </c>
      <c r="W474">
        <f t="shared" si="29"/>
        <v>0.60051422115827524</v>
      </c>
      <c r="X474">
        <f t="shared" si="30"/>
        <v>8.9774915538274733</v>
      </c>
      <c r="Y474">
        <f t="shared" si="31"/>
        <v>10.796614863121464</v>
      </c>
    </row>
    <row r="475" spans="1:25" x14ac:dyDescent="0.25">
      <c r="A475">
        <v>483</v>
      </c>
      <c r="B475" t="s">
        <v>197</v>
      </c>
      <c r="C475">
        <v>69700</v>
      </c>
      <c r="D475">
        <v>958</v>
      </c>
      <c r="E475">
        <f>IFERROR(IF(OR(HLOOKUP($A475,'Z-scores'!$C$2:$SK$20,5,FALSE)&gt;3,HLOOKUP($A475,'Z-scores'!$C$2:$SK$20,5,FALSE)&lt;-3),"",'Total-corrected counts'!E475),"")</f>
        <v>0.14862558490360392</v>
      </c>
      <c r="F475">
        <f>IFERROR(IF(OR(HLOOKUP($A475,'Z-scores'!$C$2:$SK$20,5,FALSE)&gt;3,HLOOKUP($A475,'Z-scores'!$C$2:$SK$20,5,FALSE)&lt;-3),"",'Total-corrected counts'!F475),"")</f>
        <v>3.5366005100448428</v>
      </c>
      <c r="G475">
        <f>IFERROR(IF(OR(HLOOKUP($A475,'Z-scores'!$C$2:$SK$20,5,FALSE)&gt;3,HLOOKUP($A475,'Z-scores'!$C$2:$SK$20,5,FALSE)&lt;-3),"",'Total-corrected counts'!G475),"")</f>
        <v>0.13389064902748279</v>
      </c>
      <c r="H475">
        <f>IFERROR(IF(OR(HLOOKUP($A475,'Z-scores'!$C$2:$SK$20,5,FALSE)&gt;3,HLOOKUP($A475,'Z-scores'!$C$2:$SK$20,5,FALSE)&lt;-3),"",'Total-corrected counts'!H475),"")</f>
        <v>1.2726483147964969</v>
      </c>
      <c r="I475">
        <f>IFERROR(IF(OR(HLOOKUP($A475,'Z-scores'!$C$2:$SK$20,5,FALSE)&gt;3,HLOOKUP($A475,'Z-scores'!$C$2:$SK$20,5,FALSE)&lt;-3),"",'Total-corrected counts'!I475),"")</f>
        <v>1.6713270618239073</v>
      </c>
      <c r="J475">
        <f>IFERROR(IF(OR(HLOOKUP($A475,'Z-scores'!$C$2:$SK$20,5,FALSE)&gt;3,HLOOKUP($A475,'Z-scores'!$C$2:$SK$20,5,FALSE)&lt;-3),"",'Total-corrected counts'!J475),"")</f>
        <v>8.9798528022528648E-2</v>
      </c>
      <c r="K475">
        <f>IFERROR(IF(OR(HLOOKUP($A475,'Z-scores'!$C$2:$SK$20,5,FALSE)&gt;3,HLOOKUP($A475,'Z-scores'!$C$2:$SK$20,5,FALSE)&lt;-3),"",'Total-corrected counts'!K475),"")</f>
        <v>0.41051986476302743</v>
      </c>
      <c r="L475">
        <f>IFERROR(IF(OR(HLOOKUP($A475,'Z-scores'!$C$2:$SK$20,5,FALSE)&gt;3,HLOOKUP($A475,'Z-scores'!$C$2:$SK$20,5,FALSE)&lt;-3),"",'Total-corrected counts'!L475),"")</f>
        <v>0.90220993950444928</v>
      </c>
      <c r="M475">
        <f>IFERROR(IF(OR(HLOOKUP($A475,'Z-scores'!$C$2:$SK$20,5,FALSE)&gt;3,HLOOKUP($A475,'Z-scores'!$C$2:$SK$20,5,FALSE)&lt;-3),"",'Total-corrected counts'!M475),"")</f>
        <v>1.0314964455996447</v>
      </c>
      <c r="N475">
        <f>IFERROR(IF(OR(HLOOKUP($A475,'Z-scores'!$C$2:$SK$20,5,FALSE)&gt;3,HLOOKUP($A475,'Z-scores'!$C$2:$SK$20,5,FALSE)&lt;-3),"",'Total-corrected counts'!N475),"")</f>
        <v>1.999115685296857</v>
      </c>
      <c r="O475">
        <f>IFERROR(IF(OR(HLOOKUP($A475,'Z-scores'!$C$2:$SK$20,5,FALSE)&gt;3,HLOOKUP($A475,'Z-scores'!$C$2:$SK$20,5,FALSE)&lt;-3),"",'Total-corrected counts'!O475),"")</f>
        <v>0.81788850367077204</v>
      </c>
      <c r="P475">
        <f>IFERROR(IF(OR(HLOOKUP($A475,'Z-scores'!$C$2:$SK$20,5,FALSE)&gt;3,HLOOKUP($A475,'Z-scores'!$C$2:$SK$20,5,FALSE)&lt;-3),"",'Total-corrected counts'!P475),"")</f>
        <v>1.2690007987240319</v>
      </c>
      <c r="Q475">
        <f>IFERROR(IF(OR(HLOOKUP($A475,'Z-scores'!$C$2:$SK$20,5,FALSE)&gt;3,HLOOKUP($A475,'Z-scores'!$C$2:$SK$20,5,FALSE)&lt;-3),"",'Total-corrected counts'!Q475),"")</f>
        <v>2.2954434453910526</v>
      </c>
      <c r="R475">
        <f>IFERROR(IF(OR(HLOOKUP($A475,'Z-scores'!$C$2:$SK$20,5,FALSE)&gt;3,HLOOKUP($A475,'Z-scores'!$C$2:$SK$20,5,FALSE)&lt;-3),"",'Total-corrected counts'!R475),"")</f>
        <v>1.2068481184210729</v>
      </c>
      <c r="S475">
        <f>IFERROR(IF(OR(HLOOKUP($A475,'Z-scores'!$C$2:$SK$20,5,FALSE)&gt;3,HLOOKUP($A475,'Z-scores'!$C$2:$SK$20,5,FALSE)&lt;-3),"",'Total-corrected counts'!S475),"")</f>
        <v>1.3815009101486528</v>
      </c>
      <c r="T475">
        <f>IFERROR(IF(OR(HLOOKUP($A475,'Z-scores'!$C$2:$SK$20,5,FALSE)&gt;3,HLOOKUP($A475,'Z-scores'!$C$2:$SK$20,5,FALSE)&lt;-3),"",'Total-corrected counts'!T475),"")</f>
        <v>0.6006854640261079</v>
      </c>
      <c r="U475">
        <f t="shared" si="28"/>
        <v>1</v>
      </c>
      <c r="V475">
        <f>SUMIFS(Tabel132[Cluster],Tabel132[ID],'Total-corrected counts Z&lt;3'!A475)</f>
        <v>82</v>
      </c>
      <c r="W475">
        <f t="shared" si="29"/>
        <v>0.77218743955373337</v>
      </c>
      <c r="X475">
        <f t="shared" si="30"/>
        <v>1.1196232583782841</v>
      </c>
      <c r="Y475">
        <f t="shared" si="31"/>
        <v>1.2618945400636148</v>
      </c>
    </row>
    <row r="476" spans="1:25" x14ac:dyDescent="0.25">
      <c r="A476">
        <v>484</v>
      </c>
      <c r="B476" t="s">
        <v>198</v>
      </c>
      <c r="C476">
        <v>22100</v>
      </c>
      <c r="D476">
        <v>731</v>
      </c>
      <c r="E476">
        <f>IFERROR(IF(OR(HLOOKUP($A476,'Z-scores'!$C$2:$SK$20,5,FALSE)&gt;3,HLOOKUP($A476,'Z-scores'!$C$2:$SK$20,5,FALSE)&lt;-3),"",'Total-corrected counts'!E476),"")</f>
        <v>4.4587675471081174E-2</v>
      </c>
      <c r="F476">
        <f>IFERROR(IF(OR(HLOOKUP($A476,'Z-scores'!$C$2:$SK$20,5,FALSE)&gt;3,HLOOKUP($A476,'Z-scores'!$C$2:$SK$20,5,FALSE)&lt;-3),"",'Total-corrected counts'!F476),"")</f>
        <v>0.14165289092302441</v>
      </c>
      <c r="G476">
        <f>IFERROR(IF(OR(HLOOKUP($A476,'Z-scores'!$C$2:$SK$20,5,FALSE)&gt;3,HLOOKUP($A476,'Z-scores'!$C$2:$SK$20,5,FALSE)&lt;-3),"",'Total-corrected counts'!G476),"")</f>
        <v>1.983565170777523E-2</v>
      </c>
      <c r="H476">
        <f>IFERROR(IF(OR(HLOOKUP($A476,'Z-scores'!$C$2:$SK$20,5,FALSE)&gt;3,HLOOKUP($A476,'Z-scores'!$C$2:$SK$20,5,FALSE)&lt;-3),"",'Total-corrected counts'!H476),"")</f>
        <v>5.4283577408381384E-2</v>
      </c>
      <c r="I476">
        <f>IFERROR(IF(OR(HLOOKUP($A476,'Z-scores'!$C$2:$SK$20,5,FALSE)&gt;3,HLOOKUP($A476,'Z-scores'!$C$2:$SK$20,5,FALSE)&lt;-3),"",'Total-corrected counts'!I476),"")</f>
        <v>5.0646274600724468E-2</v>
      </c>
      <c r="J476">
        <f>IFERROR(IF(OR(HLOOKUP($A476,'Z-scores'!$C$2:$SK$20,5,FALSE)&gt;3,HLOOKUP($A476,'Z-scores'!$C$2:$SK$20,5,FALSE)&lt;-3),"",'Total-corrected counts'!J476),"")</f>
        <v>0.33524783795077362</v>
      </c>
      <c r="K476">
        <f>IFERROR(IF(OR(HLOOKUP($A476,'Z-scores'!$C$2:$SK$20,5,FALSE)&gt;3,HLOOKUP($A476,'Z-scores'!$C$2:$SK$20,5,FALSE)&lt;-3),"",'Total-corrected counts'!K476),"")</f>
        <v>0</v>
      </c>
      <c r="L476">
        <f>IFERROR(IF(OR(HLOOKUP($A476,'Z-scores'!$C$2:$SK$20,5,FALSE)&gt;3,HLOOKUP($A476,'Z-scores'!$C$2:$SK$20,5,FALSE)&lt;-3),"",'Total-corrected counts'!L476),"")</f>
        <v>0.31204253546770427</v>
      </c>
      <c r="M476">
        <f>IFERROR(IF(OR(HLOOKUP($A476,'Z-scores'!$C$2:$SK$20,5,FALSE)&gt;3,HLOOKUP($A476,'Z-scores'!$C$2:$SK$20,5,FALSE)&lt;-3),"",'Total-corrected counts'!M476),"")</f>
        <v>0.89510022138812151</v>
      </c>
      <c r="N476">
        <f>IFERROR(IF(OR(HLOOKUP($A476,'Z-scores'!$C$2:$SK$20,5,FALSE)&gt;3,HLOOKUP($A476,'Z-scores'!$C$2:$SK$20,5,FALSE)&lt;-3),"",'Total-corrected counts'!N476),"")</f>
        <v>4.7038016124631925E-2</v>
      </c>
      <c r="O476">
        <f>IFERROR(IF(OR(HLOOKUP($A476,'Z-scores'!$C$2:$SK$20,5,FALSE)&gt;3,HLOOKUP($A476,'Z-scores'!$C$2:$SK$20,5,FALSE)&lt;-3),"",'Total-corrected counts'!O476),"")</f>
        <v>0</v>
      </c>
      <c r="P476">
        <f>IFERROR(IF(OR(HLOOKUP($A476,'Z-scores'!$C$2:$SK$20,5,FALSE)&gt;3,HLOOKUP($A476,'Z-scores'!$C$2:$SK$20,5,FALSE)&lt;-3),"",'Total-corrected counts'!P476),"")</f>
        <v>0.16920010649653763</v>
      </c>
      <c r="Q476">
        <f>IFERROR(IF(OR(HLOOKUP($A476,'Z-scores'!$C$2:$SK$20,5,FALSE)&gt;3,HLOOKUP($A476,'Z-scores'!$C$2:$SK$20,5,FALSE)&lt;-3),"",'Total-corrected counts'!Q476),"")</f>
        <v>0.22855064607789702</v>
      </c>
      <c r="R476">
        <f>IFERROR(IF(OR(HLOOKUP($A476,'Z-scores'!$C$2:$SK$20,5,FALSE)&gt;3,HLOOKUP($A476,'Z-scores'!$C$2:$SK$20,5,FALSE)&lt;-3),"",'Total-corrected counts'!R476),"")</f>
        <v>5.1355239081747786E-2</v>
      </c>
      <c r="S476">
        <f>IFERROR(IF(OR(HLOOKUP($A476,'Z-scores'!$C$2:$SK$20,5,FALSE)&gt;3,HLOOKUP($A476,'Z-scores'!$C$2:$SK$20,5,FALSE)&lt;-3),"",'Total-corrected counts'!S476),"")</f>
        <v>3.9633222832133483E-2</v>
      </c>
      <c r="T476">
        <f>IFERROR(IF(OR(HLOOKUP($A476,'Z-scores'!$C$2:$SK$20,5,FALSE)&gt;3,HLOOKUP($A476,'Z-scores'!$C$2:$SK$20,5,FALSE)&lt;-3),"",'Total-corrected counts'!T476),"")</f>
        <v>0</v>
      </c>
      <c r="U476">
        <f t="shared" si="28"/>
        <v>1</v>
      </c>
      <c r="V476">
        <f>SUMIFS(Tabel132[Cluster],Tabel132[ID],'Total-corrected counts Z&lt;3'!A476)</f>
        <v>28</v>
      </c>
      <c r="W476">
        <f t="shared" si="29"/>
        <v>0.37119605781549392</v>
      </c>
      <c r="X476">
        <f t="shared" si="30"/>
        <v>0.19004346810422179</v>
      </c>
      <c r="Y476">
        <f t="shared" si="31"/>
        <v>8.1456535748052658E-2</v>
      </c>
    </row>
    <row r="477" spans="1:25" x14ac:dyDescent="0.25">
      <c r="A477">
        <v>485</v>
      </c>
      <c r="B477" t="s">
        <v>789</v>
      </c>
      <c r="C477">
        <v>48100</v>
      </c>
      <c r="D477">
        <v>477</v>
      </c>
      <c r="E477" t="str">
        <f>IFERROR(IF(OR(HLOOKUP($A477,'Z-scores'!$C$2:$SK$20,5,FALSE)&gt;3,HLOOKUP($A477,'Z-scores'!$C$2:$SK$20,5,FALSE)&lt;-3),"",'Total-corrected counts'!E477),"")</f>
        <v/>
      </c>
      <c r="F477" t="str">
        <f>IFERROR(IF(OR(HLOOKUP($A477,'Z-scores'!$C$2:$SK$20,5,FALSE)&gt;3,HLOOKUP($A477,'Z-scores'!$C$2:$SK$20,5,FALSE)&lt;-3),"",'Total-corrected counts'!F477),"")</f>
        <v/>
      </c>
      <c r="G477" t="str">
        <f>IFERROR(IF(OR(HLOOKUP($A477,'Z-scores'!$C$2:$SK$20,5,FALSE)&gt;3,HLOOKUP($A477,'Z-scores'!$C$2:$SK$20,5,FALSE)&lt;-3),"",'Total-corrected counts'!G477),"")</f>
        <v/>
      </c>
      <c r="H477" t="str">
        <f>IFERROR(IF(OR(HLOOKUP($A477,'Z-scores'!$C$2:$SK$20,5,FALSE)&gt;3,HLOOKUP($A477,'Z-scores'!$C$2:$SK$20,5,FALSE)&lt;-3),"",'Total-corrected counts'!H477),"")</f>
        <v/>
      </c>
      <c r="I477" t="str">
        <f>IFERROR(IF(OR(HLOOKUP($A477,'Z-scores'!$C$2:$SK$20,5,FALSE)&gt;3,HLOOKUP($A477,'Z-scores'!$C$2:$SK$20,5,FALSE)&lt;-3),"",'Total-corrected counts'!I477),"")</f>
        <v/>
      </c>
      <c r="J477" t="str">
        <f>IFERROR(IF(OR(HLOOKUP($A477,'Z-scores'!$C$2:$SK$20,5,FALSE)&gt;3,HLOOKUP($A477,'Z-scores'!$C$2:$SK$20,5,FALSE)&lt;-3),"",'Total-corrected counts'!J477),"")</f>
        <v/>
      </c>
      <c r="K477" t="str">
        <f>IFERROR(IF(OR(HLOOKUP($A477,'Z-scores'!$C$2:$SK$20,5,FALSE)&gt;3,HLOOKUP($A477,'Z-scores'!$C$2:$SK$20,5,FALSE)&lt;-3),"",'Total-corrected counts'!K477),"")</f>
        <v/>
      </c>
      <c r="L477" t="str">
        <f>IFERROR(IF(OR(HLOOKUP($A477,'Z-scores'!$C$2:$SK$20,5,FALSE)&gt;3,HLOOKUP($A477,'Z-scores'!$C$2:$SK$20,5,FALSE)&lt;-3),"",'Total-corrected counts'!L477),"")</f>
        <v/>
      </c>
      <c r="M477" t="str">
        <f>IFERROR(IF(OR(HLOOKUP($A477,'Z-scores'!$C$2:$SK$20,5,FALSE)&gt;3,HLOOKUP($A477,'Z-scores'!$C$2:$SK$20,5,FALSE)&lt;-3),"",'Total-corrected counts'!M477),"")</f>
        <v/>
      </c>
      <c r="N477" t="str">
        <f>IFERROR(IF(OR(HLOOKUP($A477,'Z-scores'!$C$2:$SK$20,5,FALSE)&gt;3,HLOOKUP($A477,'Z-scores'!$C$2:$SK$20,5,FALSE)&lt;-3),"",'Total-corrected counts'!N477),"")</f>
        <v/>
      </c>
      <c r="O477" t="str">
        <f>IFERROR(IF(OR(HLOOKUP($A477,'Z-scores'!$C$2:$SK$20,5,FALSE)&gt;3,HLOOKUP($A477,'Z-scores'!$C$2:$SK$20,5,FALSE)&lt;-3),"",'Total-corrected counts'!O477),"")</f>
        <v/>
      </c>
      <c r="P477" t="str">
        <f>IFERROR(IF(OR(HLOOKUP($A477,'Z-scores'!$C$2:$SK$20,5,FALSE)&gt;3,HLOOKUP($A477,'Z-scores'!$C$2:$SK$20,5,FALSE)&lt;-3),"",'Total-corrected counts'!P477),"")</f>
        <v/>
      </c>
      <c r="Q477" t="str">
        <f>IFERROR(IF(OR(HLOOKUP($A477,'Z-scores'!$C$2:$SK$20,5,FALSE)&gt;3,HLOOKUP($A477,'Z-scores'!$C$2:$SK$20,5,FALSE)&lt;-3),"",'Total-corrected counts'!Q477),"")</f>
        <v/>
      </c>
      <c r="R477" t="str">
        <f>IFERROR(IF(OR(HLOOKUP($A477,'Z-scores'!$C$2:$SK$20,5,FALSE)&gt;3,HLOOKUP($A477,'Z-scores'!$C$2:$SK$20,5,FALSE)&lt;-3),"",'Total-corrected counts'!R477),"")</f>
        <v/>
      </c>
      <c r="S477" t="str">
        <f>IFERROR(IF(OR(HLOOKUP($A477,'Z-scores'!$C$2:$SK$20,5,FALSE)&gt;3,HLOOKUP($A477,'Z-scores'!$C$2:$SK$20,5,FALSE)&lt;-3),"",'Total-corrected counts'!S477),"")</f>
        <v/>
      </c>
      <c r="T477" t="str">
        <f>IFERROR(IF(OR(HLOOKUP($A477,'Z-scores'!$C$2:$SK$20,5,FALSE)&gt;3,HLOOKUP($A477,'Z-scores'!$C$2:$SK$20,5,FALSE)&lt;-3),"",'Total-corrected counts'!T477),"")</f>
        <v/>
      </c>
      <c r="U477">
        <f t="shared" si="28"/>
        <v>0</v>
      </c>
      <c r="V477">
        <f>SUMIFS(Tabel132[Cluster],Tabel132[ID],'Total-corrected counts Z&lt;3'!A477)</f>
        <v>63</v>
      </c>
      <c r="W477" t="str">
        <f t="shared" si="29"/>
        <v/>
      </c>
      <c r="X477" t="str">
        <f t="shared" si="30"/>
        <v/>
      </c>
      <c r="Y477" t="str">
        <f t="shared" si="31"/>
        <v/>
      </c>
    </row>
    <row r="478" spans="1:25" x14ac:dyDescent="0.25">
      <c r="A478">
        <v>486</v>
      </c>
      <c r="B478" t="s">
        <v>790</v>
      </c>
      <c r="C478">
        <v>39000</v>
      </c>
      <c r="D478">
        <v>463</v>
      </c>
      <c r="E478" t="str">
        <f>IFERROR(IF(OR(HLOOKUP($A478,'Z-scores'!$C$2:$SK$20,5,FALSE)&gt;3,HLOOKUP($A478,'Z-scores'!$C$2:$SK$20,5,FALSE)&lt;-3),"",'Total-corrected counts'!E478),"")</f>
        <v/>
      </c>
      <c r="F478" t="str">
        <f>IFERROR(IF(OR(HLOOKUP($A478,'Z-scores'!$C$2:$SK$20,5,FALSE)&gt;3,HLOOKUP($A478,'Z-scores'!$C$2:$SK$20,5,FALSE)&lt;-3),"",'Total-corrected counts'!F478),"")</f>
        <v/>
      </c>
      <c r="G478" t="str">
        <f>IFERROR(IF(OR(HLOOKUP($A478,'Z-scores'!$C$2:$SK$20,5,FALSE)&gt;3,HLOOKUP($A478,'Z-scores'!$C$2:$SK$20,5,FALSE)&lt;-3),"",'Total-corrected counts'!G478),"")</f>
        <v/>
      </c>
      <c r="H478" t="str">
        <f>IFERROR(IF(OR(HLOOKUP($A478,'Z-scores'!$C$2:$SK$20,5,FALSE)&gt;3,HLOOKUP($A478,'Z-scores'!$C$2:$SK$20,5,FALSE)&lt;-3),"",'Total-corrected counts'!H478),"")</f>
        <v/>
      </c>
      <c r="I478" t="str">
        <f>IFERROR(IF(OR(HLOOKUP($A478,'Z-scores'!$C$2:$SK$20,5,FALSE)&gt;3,HLOOKUP($A478,'Z-scores'!$C$2:$SK$20,5,FALSE)&lt;-3),"",'Total-corrected counts'!I478),"")</f>
        <v/>
      </c>
      <c r="J478" t="str">
        <f>IFERROR(IF(OR(HLOOKUP($A478,'Z-scores'!$C$2:$SK$20,5,FALSE)&gt;3,HLOOKUP($A478,'Z-scores'!$C$2:$SK$20,5,FALSE)&lt;-3),"",'Total-corrected counts'!J478),"")</f>
        <v/>
      </c>
      <c r="K478" t="str">
        <f>IFERROR(IF(OR(HLOOKUP($A478,'Z-scores'!$C$2:$SK$20,5,FALSE)&gt;3,HLOOKUP($A478,'Z-scores'!$C$2:$SK$20,5,FALSE)&lt;-3),"",'Total-corrected counts'!K478),"")</f>
        <v/>
      </c>
      <c r="L478" t="str">
        <f>IFERROR(IF(OR(HLOOKUP($A478,'Z-scores'!$C$2:$SK$20,5,FALSE)&gt;3,HLOOKUP($A478,'Z-scores'!$C$2:$SK$20,5,FALSE)&lt;-3),"",'Total-corrected counts'!L478),"")</f>
        <v/>
      </c>
      <c r="M478" t="str">
        <f>IFERROR(IF(OR(HLOOKUP($A478,'Z-scores'!$C$2:$SK$20,5,FALSE)&gt;3,HLOOKUP($A478,'Z-scores'!$C$2:$SK$20,5,FALSE)&lt;-3),"",'Total-corrected counts'!M478),"")</f>
        <v/>
      </c>
      <c r="N478" t="str">
        <f>IFERROR(IF(OR(HLOOKUP($A478,'Z-scores'!$C$2:$SK$20,5,FALSE)&gt;3,HLOOKUP($A478,'Z-scores'!$C$2:$SK$20,5,FALSE)&lt;-3),"",'Total-corrected counts'!N478),"")</f>
        <v/>
      </c>
      <c r="O478" t="str">
        <f>IFERROR(IF(OR(HLOOKUP($A478,'Z-scores'!$C$2:$SK$20,5,FALSE)&gt;3,HLOOKUP($A478,'Z-scores'!$C$2:$SK$20,5,FALSE)&lt;-3),"",'Total-corrected counts'!O478),"")</f>
        <v/>
      </c>
      <c r="P478" t="str">
        <f>IFERROR(IF(OR(HLOOKUP($A478,'Z-scores'!$C$2:$SK$20,5,FALSE)&gt;3,HLOOKUP($A478,'Z-scores'!$C$2:$SK$20,5,FALSE)&lt;-3),"",'Total-corrected counts'!P478),"")</f>
        <v/>
      </c>
      <c r="Q478" t="str">
        <f>IFERROR(IF(OR(HLOOKUP($A478,'Z-scores'!$C$2:$SK$20,5,FALSE)&gt;3,HLOOKUP($A478,'Z-scores'!$C$2:$SK$20,5,FALSE)&lt;-3),"",'Total-corrected counts'!Q478),"")</f>
        <v/>
      </c>
      <c r="R478" t="str">
        <f>IFERROR(IF(OR(HLOOKUP($A478,'Z-scores'!$C$2:$SK$20,5,FALSE)&gt;3,HLOOKUP($A478,'Z-scores'!$C$2:$SK$20,5,FALSE)&lt;-3),"",'Total-corrected counts'!R478),"")</f>
        <v/>
      </c>
      <c r="S478" t="str">
        <f>IFERROR(IF(OR(HLOOKUP($A478,'Z-scores'!$C$2:$SK$20,5,FALSE)&gt;3,HLOOKUP($A478,'Z-scores'!$C$2:$SK$20,5,FALSE)&lt;-3),"",'Total-corrected counts'!S478),"")</f>
        <v/>
      </c>
      <c r="T478" t="str">
        <f>IFERROR(IF(OR(HLOOKUP($A478,'Z-scores'!$C$2:$SK$20,5,FALSE)&gt;3,HLOOKUP($A478,'Z-scores'!$C$2:$SK$20,5,FALSE)&lt;-3),"",'Total-corrected counts'!T478),"")</f>
        <v/>
      </c>
      <c r="U478">
        <f t="shared" si="28"/>
        <v>0</v>
      </c>
      <c r="V478">
        <f>SUMIFS(Tabel132[Cluster],Tabel132[ID],'Total-corrected counts Z&lt;3'!A478)</f>
        <v>49</v>
      </c>
      <c r="W478" t="str">
        <f t="shared" si="29"/>
        <v/>
      </c>
      <c r="X478" t="str">
        <f t="shared" si="30"/>
        <v/>
      </c>
      <c r="Y478" t="str">
        <f t="shared" si="31"/>
        <v/>
      </c>
    </row>
    <row r="479" spans="1:25" x14ac:dyDescent="0.25">
      <c r="A479">
        <v>487</v>
      </c>
      <c r="B479" t="s">
        <v>791</v>
      </c>
      <c r="C479">
        <v>51400</v>
      </c>
      <c r="D479">
        <v>426</v>
      </c>
      <c r="E479" t="str">
        <f>IFERROR(IF(OR(HLOOKUP($A479,'Z-scores'!$C$2:$SK$20,5,FALSE)&gt;3,HLOOKUP($A479,'Z-scores'!$C$2:$SK$20,5,FALSE)&lt;-3),"",'Total-corrected counts'!E479),"")</f>
        <v/>
      </c>
      <c r="F479" t="str">
        <f>IFERROR(IF(OR(HLOOKUP($A479,'Z-scores'!$C$2:$SK$20,5,FALSE)&gt;3,HLOOKUP($A479,'Z-scores'!$C$2:$SK$20,5,FALSE)&lt;-3),"",'Total-corrected counts'!F479),"")</f>
        <v/>
      </c>
      <c r="G479" t="str">
        <f>IFERROR(IF(OR(HLOOKUP($A479,'Z-scores'!$C$2:$SK$20,5,FALSE)&gt;3,HLOOKUP($A479,'Z-scores'!$C$2:$SK$20,5,FALSE)&lt;-3),"",'Total-corrected counts'!G479),"")</f>
        <v/>
      </c>
      <c r="H479" t="str">
        <f>IFERROR(IF(OR(HLOOKUP($A479,'Z-scores'!$C$2:$SK$20,5,FALSE)&gt;3,HLOOKUP($A479,'Z-scores'!$C$2:$SK$20,5,FALSE)&lt;-3),"",'Total-corrected counts'!H479),"")</f>
        <v/>
      </c>
      <c r="I479" t="str">
        <f>IFERROR(IF(OR(HLOOKUP($A479,'Z-scores'!$C$2:$SK$20,5,FALSE)&gt;3,HLOOKUP($A479,'Z-scores'!$C$2:$SK$20,5,FALSE)&lt;-3),"",'Total-corrected counts'!I479),"")</f>
        <v/>
      </c>
      <c r="J479" t="str">
        <f>IFERROR(IF(OR(HLOOKUP($A479,'Z-scores'!$C$2:$SK$20,5,FALSE)&gt;3,HLOOKUP($A479,'Z-scores'!$C$2:$SK$20,5,FALSE)&lt;-3),"",'Total-corrected counts'!J479),"")</f>
        <v/>
      </c>
      <c r="K479" t="str">
        <f>IFERROR(IF(OR(HLOOKUP($A479,'Z-scores'!$C$2:$SK$20,5,FALSE)&gt;3,HLOOKUP($A479,'Z-scores'!$C$2:$SK$20,5,FALSE)&lt;-3),"",'Total-corrected counts'!K479),"")</f>
        <v/>
      </c>
      <c r="L479" t="str">
        <f>IFERROR(IF(OR(HLOOKUP($A479,'Z-scores'!$C$2:$SK$20,5,FALSE)&gt;3,HLOOKUP($A479,'Z-scores'!$C$2:$SK$20,5,FALSE)&lt;-3),"",'Total-corrected counts'!L479),"")</f>
        <v/>
      </c>
      <c r="M479" t="str">
        <f>IFERROR(IF(OR(HLOOKUP($A479,'Z-scores'!$C$2:$SK$20,5,FALSE)&gt;3,HLOOKUP($A479,'Z-scores'!$C$2:$SK$20,5,FALSE)&lt;-3),"",'Total-corrected counts'!M479),"")</f>
        <v/>
      </c>
      <c r="N479" t="str">
        <f>IFERROR(IF(OR(HLOOKUP($A479,'Z-scores'!$C$2:$SK$20,5,FALSE)&gt;3,HLOOKUP($A479,'Z-scores'!$C$2:$SK$20,5,FALSE)&lt;-3),"",'Total-corrected counts'!N479),"")</f>
        <v/>
      </c>
      <c r="O479" t="str">
        <f>IFERROR(IF(OR(HLOOKUP($A479,'Z-scores'!$C$2:$SK$20,5,FALSE)&gt;3,HLOOKUP($A479,'Z-scores'!$C$2:$SK$20,5,FALSE)&lt;-3),"",'Total-corrected counts'!O479),"")</f>
        <v/>
      </c>
      <c r="P479" t="str">
        <f>IFERROR(IF(OR(HLOOKUP($A479,'Z-scores'!$C$2:$SK$20,5,FALSE)&gt;3,HLOOKUP($A479,'Z-scores'!$C$2:$SK$20,5,FALSE)&lt;-3),"",'Total-corrected counts'!P479),"")</f>
        <v/>
      </c>
      <c r="Q479" t="str">
        <f>IFERROR(IF(OR(HLOOKUP($A479,'Z-scores'!$C$2:$SK$20,5,FALSE)&gt;3,HLOOKUP($A479,'Z-scores'!$C$2:$SK$20,5,FALSE)&lt;-3),"",'Total-corrected counts'!Q479),"")</f>
        <v/>
      </c>
      <c r="R479" t="str">
        <f>IFERROR(IF(OR(HLOOKUP($A479,'Z-scores'!$C$2:$SK$20,5,FALSE)&gt;3,HLOOKUP($A479,'Z-scores'!$C$2:$SK$20,5,FALSE)&lt;-3),"",'Total-corrected counts'!R479),"")</f>
        <v/>
      </c>
      <c r="S479" t="str">
        <f>IFERROR(IF(OR(HLOOKUP($A479,'Z-scores'!$C$2:$SK$20,5,FALSE)&gt;3,HLOOKUP($A479,'Z-scores'!$C$2:$SK$20,5,FALSE)&lt;-3),"",'Total-corrected counts'!S479),"")</f>
        <v/>
      </c>
      <c r="T479" t="str">
        <f>IFERROR(IF(OR(HLOOKUP($A479,'Z-scores'!$C$2:$SK$20,5,FALSE)&gt;3,HLOOKUP($A479,'Z-scores'!$C$2:$SK$20,5,FALSE)&lt;-3),"",'Total-corrected counts'!T479),"")</f>
        <v/>
      </c>
      <c r="U479">
        <f t="shared" si="28"/>
        <v>0</v>
      </c>
      <c r="V479">
        <f>SUMIFS(Tabel132[Cluster],Tabel132[ID],'Total-corrected counts Z&lt;3'!A479)</f>
        <v>66</v>
      </c>
      <c r="W479" t="str">
        <f t="shared" si="29"/>
        <v/>
      </c>
      <c r="X479" t="str">
        <f t="shared" si="30"/>
        <v/>
      </c>
      <c r="Y479" t="str">
        <f t="shared" si="31"/>
        <v/>
      </c>
    </row>
    <row r="480" spans="1:25" x14ac:dyDescent="0.25">
      <c r="A480">
        <v>488</v>
      </c>
      <c r="B480" t="s">
        <v>199</v>
      </c>
      <c r="C480">
        <v>21900</v>
      </c>
      <c r="D480">
        <v>723</v>
      </c>
      <c r="E480">
        <f>IFERROR(IF(OR(HLOOKUP($A480,'Z-scores'!$C$2:$SK$20,5,FALSE)&gt;3,HLOOKUP($A480,'Z-scores'!$C$2:$SK$20,5,FALSE)&lt;-3),"",'Total-corrected counts'!E480),"")</f>
        <v>4.4587675471081174E-2</v>
      </c>
      <c r="F480">
        <f>IFERROR(IF(OR(HLOOKUP($A480,'Z-scores'!$C$2:$SK$20,5,FALSE)&gt;3,HLOOKUP($A480,'Z-scores'!$C$2:$SK$20,5,FALSE)&lt;-3),"",'Total-corrected counts'!F480),"")</f>
        <v>1.4165289092302439E-2</v>
      </c>
      <c r="G480">
        <f>IFERROR(IF(OR(HLOOKUP($A480,'Z-scores'!$C$2:$SK$20,5,FALSE)&gt;3,HLOOKUP($A480,'Z-scores'!$C$2:$SK$20,5,FALSE)&lt;-3),"",'Total-corrected counts'!G480),"")</f>
        <v>9.917825853887615E-3</v>
      </c>
      <c r="H480">
        <f>IFERROR(IF(OR(HLOOKUP($A480,'Z-scores'!$C$2:$SK$20,5,FALSE)&gt;3,HLOOKUP($A480,'Z-scores'!$C$2:$SK$20,5,FALSE)&lt;-3),"",'Total-corrected counts'!H480),"")</f>
        <v>2.4126034403725058E-2</v>
      </c>
      <c r="I480">
        <f>IFERROR(IF(OR(HLOOKUP($A480,'Z-scores'!$C$2:$SK$20,5,FALSE)&gt;3,HLOOKUP($A480,'Z-scores'!$C$2:$SK$20,5,FALSE)&lt;-3),"",'Total-corrected counts'!I480),"")</f>
        <v>5.0646274600724468E-2</v>
      </c>
      <c r="J480">
        <f>IFERROR(IF(OR(HLOOKUP($A480,'Z-scores'!$C$2:$SK$20,5,FALSE)&gt;3,HLOOKUP($A480,'Z-scores'!$C$2:$SK$20,5,FALSE)&lt;-3),"",'Total-corrected counts'!J480),"")</f>
        <v>0</v>
      </c>
      <c r="K480">
        <f>IFERROR(IF(OR(HLOOKUP($A480,'Z-scores'!$C$2:$SK$20,5,FALSE)&gt;3,HLOOKUP($A480,'Z-scores'!$C$2:$SK$20,5,FALSE)&lt;-3),"",'Total-corrected counts'!K480),"")</f>
        <v>2.9322847483073386E-2</v>
      </c>
      <c r="L480">
        <f>IFERROR(IF(OR(HLOOKUP($A480,'Z-scores'!$C$2:$SK$20,5,FALSE)&gt;3,HLOOKUP($A480,'Z-scores'!$C$2:$SK$20,5,FALSE)&lt;-3),"",'Total-corrected counts'!L480),"")</f>
        <v>6.7835333797327015E-3</v>
      </c>
      <c r="M480">
        <f>IFERROR(IF(OR(HLOOKUP($A480,'Z-scores'!$C$2:$SK$20,5,FALSE)&gt;3,HLOOKUP($A480,'Z-scores'!$C$2:$SK$20,5,FALSE)&lt;-3),"",'Total-corrected counts'!M480),"")</f>
        <v>1.7049528026440407E-2</v>
      </c>
      <c r="N480">
        <f>IFERROR(IF(OR(HLOOKUP($A480,'Z-scores'!$C$2:$SK$20,5,FALSE)&gt;3,HLOOKUP($A480,'Z-scores'!$C$2:$SK$20,5,FALSE)&lt;-3),"",'Total-corrected counts'!N480),"")</f>
        <v>7.839669354105322E-3</v>
      </c>
      <c r="O480">
        <f>IFERROR(IF(OR(HLOOKUP($A480,'Z-scores'!$C$2:$SK$20,5,FALSE)&gt;3,HLOOKUP($A480,'Z-scores'!$C$2:$SK$20,5,FALSE)&lt;-3),"",'Total-corrected counts'!O480),"")</f>
        <v>4.4210189387609298E-3</v>
      </c>
      <c r="P480">
        <f>IFERROR(IF(OR(HLOOKUP($A480,'Z-scores'!$C$2:$SK$20,5,FALSE)&gt;3,HLOOKUP($A480,'Z-scores'!$C$2:$SK$20,5,FALSE)&lt;-3),"",'Total-corrected counts'!P480),"")</f>
        <v>4.9764737204864004E-2</v>
      </c>
      <c r="Q480">
        <f>IFERROR(IF(OR(HLOOKUP($A480,'Z-scores'!$C$2:$SK$20,5,FALSE)&gt;3,HLOOKUP($A480,'Z-scores'!$C$2:$SK$20,5,FALSE)&lt;-3),"",'Total-corrected counts'!Q480),"")</f>
        <v>7.9495876896659823E-2</v>
      </c>
      <c r="R480">
        <f>IFERROR(IF(OR(HLOOKUP($A480,'Z-scores'!$C$2:$SK$20,5,FALSE)&gt;3,HLOOKUP($A480,'Z-scores'!$C$2:$SK$20,5,FALSE)&lt;-3),"",'Total-corrected counts'!R480),"")</f>
        <v>2.5677619540873893E-2</v>
      </c>
      <c r="S480">
        <f>IFERROR(IF(OR(HLOOKUP($A480,'Z-scores'!$C$2:$SK$20,5,FALSE)&gt;3,HLOOKUP($A480,'Z-scores'!$C$2:$SK$20,5,FALSE)&lt;-3),"",'Total-corrected counts'!S480),"")</f>
        <v>1.1323777952038139E-2</v>
      </c>
      <c r="T480">
        <f>IFERROR(IF(OR(HLOOKUP($A480,'Z-scores'!$C$2:$SK$20,5,FALSE)&gt;3,HLOOKUP($A480,'Z-scores'!$C$2:$SK$20,5,FALSE)&lt;-3),"",'Total-corrected counts'!T480),"")</f>
        <v>0</v>
      </c>
      <c r="U480">
        <f t="shared" si="28"/>
        <v>1</v>
      </c>
      <c r="V480">
        <f>SUMIFS(Tabel132[Cluster],Tabel132[ID],'Total-corrected counts Z&lt;3'!A480)</f>
        <v>27</v>
      </c>
      <c r="W480">
        <f t="shared" si="29"/>
        <v>0.50724918352586812</v>
      </c>
      <c r="X480">
        <f t="shared" si="30"/>
        <v>2.0443867766507258E-2</v>
      </c>
      <c r="Y480">
        <f t="shared" si="31"/>
        <v>2.8447171755532796E-2</v>
      </c>
    </row>
    <row r="481" spans="1:25" x14ac:dyDescent="0.25">
      <c r="A481">
        <v>489</v>
      </c>
      <c r="B481" t="s">
        <v>792</v>
      </c>
      <c r="C481">
        <v>48800</v>
      </c>
      <c r="D481">
        <v>754</v>
      </c>
      <c r="E481" t="str">
        <f>IFERROR(IF(OR(HLOOKUP($A481,'Z-scores'!$C$2:$SK$20,5,FALSE)&gt;3,HLOOKUP($A481,'Z-scores'!$C$2:$SK$20,5,FALSE)&lt;-3),"",'Total-corrected counts'!E481),"")</f>
        <v/>
      </c>
      <c r="F481" t="str">
        <f>IFERROR(IF(OR(HLOOKUP($A481,'Z-scores'!$C$2:$SK$20,5,FALSE)&gt;3,HLOOKUP($A481,'Z-scores'!$C$2:$SK$20,5,FALSE)&lt;-3),"",'Total-corrected counts'!F481),"")</f>
        <v/>
      </c>
      <c r="G481" t="str">
        <f>IFERROR(IF(OR(HLOOKUP($A481,'Z-scores'!$C$2:$SK$20,5,FALSE)&gt;3,HLOOKUP($A481,'Z-scores'!$C$2:$SK$20,5,FALSE)&lt;-3),"",'Total-corrected counts'!G481),"")</f>
        <v/>
      </c>
      <c r="H481" t="str">
        <f>IFERROR(IF(OR(HLOOKUP($A481,'Z-scores'!$C$2:$SK$20,5,FALSE)&gt;3,HLOOKUP($A481,'Z-scores'!$C$2:$SK$20,5,FALSE)&lt;-3),"",'Total-corrected counts'!H481),"")</f>
        <v/>
      </c>
      <c r="I481" t="str">
        <f>IFERROR(IF(OR(HLOOKUP($A481,'Z-scores'!$C$2:$SK$20,5,FALSE)&gt;3,HLOOKUP($A481,'Z-scores'!$C$2:$SK$20,5,FALSE)&lt;-3),"",'Total-corrected counts'!I481),"")</f>
        <v/>
      </c>
      <c r="J481" t="str">
        <f>IFERROR(IF(OR(HLOOKUP($A481,'Z-scores'!$C$2:$SK$20,5,FALSE)&gt;3,HLOOKUP($A481,'Z-scores'!$C$2:$SK$20,5,FALSE)&lt;-3),"",'Total-corrected counts'!J481),"")</f>
        <v/>
      </c>
      <c r="K481" t="str">
        <f>IFERROR(IF(OR(HLOOKUP($A481,'Z-scores'!$C$2:$SK$20,5,FALSE)&gt;3,HLOOKUP($A481,'Z-scores'!$C$2:$SK$20,5,FALSE)&lt;-3),"",'Total-corrected counts'!K481),"")</f>
        <v/>
      </c>
      <c r="L481" t="str">
        <f>IFERROR(IF(OR(HLOOKUP($A481,'Z-scores'!$C$2:$SK$20,5,FALSE)&gt;3,HLOOKUP($A481,'Z-scores'!$C$2:$SK$20,5,FALSE)&lt;-3),"",'Total-corrected counts'!L481),"")</f>
        <v/>
      </c>
      <c r="M481" t="str">
        <f>IFERROR(IF(OR(HLOOKUP($A481,'Z-scores'!$C$2:$SK$20,5,FALSE)&gt;3,HLOOKUP($A481,'Z-scores'!$C$2:$SK$20,5,FALSE)&lt;-3),"",'Total-corrected counts'!M481),"")</f>
        <v/>
      </c>
      <c r="N481" t="str">
        <f>IFERROR(IF(OR(HLOOKUP($A481,'Z-scores'!$C$2:$SK$20,5,FALSE)&gt;3,HLOOKUP($A481,'Z-scores'!$C$2:$SK$20,5,FALSE)&lt;-3),"",'Total-corrected counts'!N481),"")</f>
        <v/>
      </c>
      <c r="O481" t="str">
        <f>IFERROR(IF(OR(HLOOKUP($A481,'Z-scores'!$C$2:$SK$20,5,FALSE)&gt;3,HLOOKUP($A481,'Z-scores'!$C$2:$SK$20,5,FALSE)&lt;-3),"",'Total-corrected counts'!O481),"")</f>
        <v/>
      </c>
      <c r="P481" t="str">
        <f>IFERROR(IF(OR(HLOOKUP($A481,'Z-scores'!$C$2:$SK$20,5,FALSE)&gt;3,HLOOKUP($A481,'Z-scores'!$C$2:$SK$20,5,FALSE)&lt;-3),"",'Total-corrected counts'!P481),"")</f>
        <v/>
      </c>
      <c r="Q481" t="str">
        <f>IFERROR(IF(OR(HLOOKUP($A481,'Z-scores'!$C$2:$SK$20,5,FALSE)&gt;3,HLOOKUP($A481,'Z-scores'!$C$2:$SK$20,5,FALSE)&lt;-3),"",'Total-corrected counts'!Q481),"")</f>
        <v/>
      </c>
      <c r="R481" t="str">
        <f>IFERROR(IF(OR(HLOOKUP($A481,'Z-scores'!$C$2:$SK$20,5,FALSE)&gt;3,HLOOKUP($A481,'Z-scores'!$C$2:$SK$20,5,FALSE)&lt;-3),"",'Total-corrected counts'!R481),"")</f>
        <v/>
      </c>
      <c r="S481" t="str">
        <f>IFERROR(IF(OR(HLOOKUP($A481,'Z-scores'!$C$2:$SK$20,5,FALSE)&gt;3,HLOOKUP($A481,'Z-scores'!$C$2:$SK$20,5,FALSE)&lt;-3),"",'Total-corrected counts'!S481),"")</f>
        <v/>
      </c>
      <c r="T481" t="str">
        <f>IFERROR(IF(OR(HLOOKUP($A481,'Z-scores'!$C$2:$SK$20,5,FALSE)&gt;3,HLOOKUP($A481,'Z-scores'!$C$2:$SK$20,5,FALSE)&lt;-3),"",'Total-corrected counts'!T481),"")</f>
        <v/>
      </c>
      <c r="U481">
        <f t="shared" si="28"/>
        <v>0</v>
      </c>
      <c r="V481">
        <f>SUMIFS(Tabel132[Cluster],Tabel132[ID],'Total-corrected counts Z&lt;3'!A481)</f>
        <v>64</v>
      </c>
      <c r="W481" t="str">
        <f t="shared" si="29"/>
        <v/>
      </c>
      <c r="X481" t="str">
        <f t="shared" si="30"/>
        <v/>
      </c>
      <c r="Y481" t="str">
        <f t="shared" si="31"/>
        <v/>
      </c>
    </row>
    <row r="482" spans="1:25" x14ac:dyDescent="0.25">
      <c r="A482">
        <v>490</v>
      </c>
      <c r="B482" t="s">
        <v>793</v>
      </c>
      <c r="C482">
        <v>105500</v>
      </c>
      <c r="D482">
        <v>1123</v>
      </c>
      <c r="E482" t="str">
        <f>IFERROR(IF(OR(HLOOKUP($A482,'Z-scores'!$C$2:$SK$20,5,FALSE)&gt;3,HLOOKUP($A482,'Z-scores'!$C$2:$SK$20,5,FALSE)&lt;-3),"",'Total-corrected counts'!E482),"")</f>
        <v/>
      </c>
      <c r="F482" t="str">
        <f>IFERROR(IF(OR(HLOOKUP($A482,'Z-scores'!$C$2:$SK$20,5,FALSE)&gt;3,HLOOKUP($A482,'Z-scores'!$C$2:$SK$20,5,FALSE)&lt;-3),"",'Total-corrected counts'!F482),"")</f>
        <v/>
      </c>
      <c r="G482" t="str">
        <f>IFERROR(IF(OR(HLOOKUP($A482,'Z-scores'!$C$2:$SK$20,5,FALSE)&gt;3,HLOOKUP($A482,'Z-scores'!$C$2:$SK$20,5,FALSE)&lt;-3),"",'Total-corrected counts'!G482),"")</f>
        <v/>
      </c>
      <c r="H482" t="str">
        <f>IFERROR(IF(OR(HLOOKUP($A482,'Z-scores'!$C$2:$SK$20,5,FALSE)&gt;3,HLOOKUP($A482,'Z-scores'!$C$2:$SK$20,5,FALSE)&lt;-3),"",'Total-corrected counts'!H482),"")</f>
        <v/>
      </c>
      <c r="I482" t="str">
        <f>IFERROR(IF(OR(HLOOKUP($A482,'Z-scores'!$C$2:$SK$20,5,FALSE)&gt;3,HLOOKUP($A482,'Z-scores'!$C$2:$SK$20,5,FALSE)&lt;-3),"",'Total-corrected counts'!I482),"")</f>
        <v/>
      </c>
      <c r="J482" t="str">
        <f>IFERROR(IF(OR(HLOOKUP($A482,'Z-scores'!$C$2:$SK$20,5,FALSE)&gt;3,HLOOKUP($A482,'Z-scores'!$C$2:$SK$20,5,FALSE)&lt;-3),"",'Total-corrected counts'!J482),"")</f>
        <v/>
      </c>
      <c r="K482" t="str">
        <f>IFERROR(IF(OR(HLOOKUP($A482,'Z-scores'!$C$2:$SK$20,5,FALSE)&gt;3,HLOOKUP($A482,'Z-scores'!$C$2:$SK$20,5,FALSE)&lt;-3),"",'Total-corrected counts'!K482),"")</f>
        <v/>
      </c>
      <c r="L482" t="str">
        <f>IFERROR(IF(OR(HLOOKUP($A482,'Z-scores'!$C$2:$SK$20,5,FALSE)&gt;3,HLOOKUP($A482,'Z-scores'!$C$2:$SK$20,5,FALSE)&lt;-3),"",'Total-corrected counts'!L482),"")</f>
        <v/>
      </c>
      <c r="M482" t="str">
        <f>IFERROR(IF(OR(HLOOKUP($A482,'Z-scores'!$C$2:$SK$20,5,FALSE)&gt;3,HLOOKUP($A482,'Z-scores'!$C$2:$SK$20,5,FALSE)&lt;-3),"",'Total-corrected counts'!M482),"")</f>
        <v/>
      </c>
      <c r="N482" t="str">
        <f>IFERROR(IF(OR(HLOOKUP($A482,'Z-scores'!$C$2:$SK$20,5,FALSE)&gt;3,HLOOKUP($A482,'Z-scores'!$C$2:$SK$20,5,FALSE)&lt;-3),"",'Total-corrected counts'!N482),"")</f>
        <v/>
      </c>
      <c r="O482" t="str">
        <f>IFERROR(IF(OR(HLOOKUP($A482,'Z-scores'!$C$2:$SK$20,5,FALSE)&gt;3,HLOOKUP($A482,'Z-scores'!$C$2:$SK$20,5,FALSE)&lt;-3),"",'Total-corrected counts'!O482),"")</f>
        <v/>
      </c>
      <c r="P482" t="str">
        <f>IFERROR(IF(OR(HLOOKUP($A482,'Z-scores'!$C$2:$SK$20,5,FALSE)&gt;3,HLOOKUP($A482,'Z-scores'!$C$2:$SK$20,5,FALSE)&lt;-3),"",'Total-corrected counts'!P482),"")</f>
        <v/>
      </c>
      <c r="Q482" t="str">
        <f>IFERROR(IF(OR(HLOOKUP($A482,'Z-scores'!$C$2:$SK$20,5,FALSE)&gt;3,HLOOKUP($A482,'Z-scores'!$C$2:$SK$20,5,FALSE)&lt;-3),"",'Total-corrected counts'!Q482),"")</f>
        <v/>
      </c>
      <c r="R482" t="str">
        <f>IFERROR(IF(OR(HLOOKUP($A482,'Z-scores'!$C$2:$SK$20,5,FALSE)&gt;3,HLOOKUP($A482,'Z-scores'!$C$2:$SK$20,5,FALSE)&lt;-3),"",'Total-corrected counts'!R482),"")</f>
        <v/>
      </c>
      <c r="S482" t="str">
        <f>IFERROR(IF(OR(HLOOKUP($A482,'Z-scores'!$C$2:$SK$20,5,FALSE)&gt;3,HLOOKUP($A482,'Z-scores'!$C$2:$SK$20,5,FALSE)&lt;-3),"",'Total-corrected counts'!S482),"")</f>
        <v/>
      </c>
      <c r="T482" t="str">
        <f>IFERROR(IF(OR(HLOOKUP($A482,'Z-scores'!$C$2:$SK$20,5,FALSE)&gt;3,HLOOKUP($A482,'Z-scores'!$C$2:$SK$20,5,FALSE)&lt;-3),"",'Total-corrected counts'!T482),"")</f>
        <v/>
      </c>
      <c r="U482">
        <f t="shared" si="28"/>
        <v>0</v>
      </c>
      <c r="V482">
        <f>SUMIFS(Tabel132[Cluster],Tabel132[ID],'Total-corrected counts Z&lt;3'!A482)</f>
        <v>0</v>
      </c>
      <c r="W482" t="str">
        <f t="shared" si="29"/>
        <v/>
      </c>
      <c r="X482" t="str">
        <f t="shared" si="30"/>
        <v/>
      </c>
      <c r="Y482" t="str">
        <f t="shared" si="31"/>
        <v/>
      </c>
    </row>
    <row r="483" spans="1:25" x14ac:dyDescent="0.25">
      <c r="A483">
        <v>491</v>
      </c>
      <c r="B483" t="s">
        <v>200</v>
      </c>
      <c r="C483">
        <v>74800</v>
      </c>
      <c r="D483">
        <v>331</v>
      </c>
      <c r="E483">
        <f>IFERROR(IF(OR(HLOOKUP($A483,'Z-scores'!$C$2:$SK$20,5,FALSE)&gt;3,HLOOKUP($A483,'Z-scores'!$C$2:$SK$20,5,FALSE)&lt;-3),"",'Total-corrected counts'!E483),"")</f>
        <v>2.2541547043713259</v>
      </c>
      <c r="F483">
        <f>IFERROR(IF(OR(HLOOKUP($A483,'Z-scores'!$C$2:$SK$20,5,FALSE)&gt;3,HLOOKUP($A483,'Z-scores'!$C$2:$SK$20,5,FALSE)&lt;-3),"",'Total-corrected counts'!F483),"")</f>
        <v>1.2465454401226148</v>
      </c>
      <c r="G483">
        <f>IFERROR(IF(OR(HLOOKUP($A483,'Z-scores'!$C$2:$SK$20,5,FALSE)&gt;3,HLOOKUP($A483,'Z-scores'!$C$2:$SK$20,5,FALSE)&lt;-3),"",'Total-corrected counts'!G483),"")</f>
        <v>6.4763402825886116</v>
      </c>
      <c r="H483">
        <f>IFERROR(IF(OR(HLOOKUP($A483,'Z-scores'!$C$2:$SK$20,5,FALSE)&gt;3,HLOOKUP($A483,'Z-scores'!$C$2:$SK$20,5,FALSE)&lt;-3),"",'Total-corrected counts'!H483),"")</f>
        <v>0.60918236869405773</v>
      </c>
      <c r="I483">
        <f>IFERROR(IF(OR(HLOOKUP($A483,'Z-scores'!$C$2:$SK$20,5,FALSE)&gt;3,HLOOKUP($A483,'Z-scores'!$C$2:$SK$20,5,FALSE)&lt;-3),"",'Total-corrected counts'!I483),"")</f>
        <v>14.158447432824751</v>
      </c>
      <c r="J483">
        <f>IFERROR(IF(OR(HLOOKUP($A483,'Z-scores'!$C$2:$SK$20,5,FALSE)&gt;3,HLOOKUP($A483,'Z-scores'!$C$2:$SK$20,5,FALSE)&lt;-3),"",'Total-corrected counts'!J483),"")</f>
        <v>0</v>
      </c>
      <c r="K483">
        <f>IFERROR(IF(OR(HLOOKUP($A483,'Z-scores'!$C$2:$SK$20,5,FALSE)&gt;3,HLOOKUP($A483,'Z-scores'!$C$2:$SK$20,5,FALSE)&lt;-3),"",'Total-corrected counts'!K483),"")</f>
        <v>8.7968542449220158E-2</v>
      </c>
      <c r="L483">
        <f>IFERROR(IF(OR(HLOOKUP($A483,'Z-scores'!$C$2:$SK$20,5,FALSE)&gt;3,HLOOKUP($A483,'Z-scores'!$C$2:$SK$20,5,FALSE)&lt;-3),"",'Total-corrected counts'!L483),"")</f>
        <v>1.5262950104398578</v>
      </c>
      <c r="M483">
        <f>IFERROR(IF(OR(HLOOKUP($A483,'Z-scores'!$C$2:$SK$20,5,FALSE)&gt;3,HLOOKUP($A483,'Z-scores'!$C$2:$SK$20,5,FALSE)&lt;-3),"",'Total-corrected counts'!M483),"")</f>
        <v>2.557429203966061E-2</v>
      </c>
      <c r="N483">
        <f>IFERROR(IF(OR(HLOOKUP($A483,'Z-scores'!$C$2:$SK$20,5,FALSE)&gt;3,HLOOKUP($A483,'Z-scores'!$C$2:$SK$20,5,FALSE)&lt;-3),"",'Total-corrected counts'!N483),"")</f>
        <v>7.4163272089836338</v>
      </c>
      <c r="O483">
        <f>IFERROR(IF(OR(HLOOKUP($A483,'Z-scores'!$C$2:$SK$20,5,FALSE)&gt;3,HLOOKUP($A483,'Z-scores'!$C$2:$SK$20,5,FALSE)&lt;-3),"",'Total-corrected counts'!O483),"")</f>
        <v>3.9656539880685542</v>
      </c>
      <c r="P483">
        <f>IFERROR(IF(OR(HLOOKUP($A483,'Z-scores'!$C$2:$SK$20,5,FALSE)&gt;3,HLOOKUP($A483,'Z-scores'!$C$2:$SK$20,5,FALSE)&lt;-3),"",'Total-corrected counts'!P483),"")</f>
        <v>0.47276500344620803</v>
      </c>
      <c r="Q483">
        <f>IFERROR(IF(OR(HLOOKUP($A483,'Z-scores'!$C$2:$SK$20,5,FALSE)&gt;3,HLOOKUP($A483,'Z-scores'!$C$2:$SK$20,5,FALSE)&lt;-3),"",'Total-corrected counts'!Q483),"")</f>
        <v>1.0831313227169903</v>
      </c>
      <c r="R483">
        <f>IFERROR(IF(OR(HLOOKUP($A483,'Z-scores'!$C$2:$SK$20,5,FALSE)&gt;3,HLOOKUP($A483,'Z-scores'!$C$2:$SK$20,5,FALSE)&lt;-3),"",'Total-corrected counts'!R483),"")</f>
        <v>1.2119836423292478</v>
      </c>
      <c r="S483">
        <f>IFERROR(IF(OR(HLOOKUP($A483,'Z-scores'!$C$2:$SK$20,5,FALSE)&gt;3,HLOOKUP($A483,'Z-scores'!$C$2:$SK$20,5,FALSE)&lt;-3),"",'Total-corrected counts'!S483),"")</f>
        <v>2.2251223675754943</v>
      </c>
      <c r="T483">
        <f>IFERROR(IF(OR(HLOOKUP($A483,'Z-scores'!$C$2:$SK$20,5,FALSE)&gt;3,HLOOKUP($A483,'Z-scores'!$C$2:$SK$20,5,FALSE)&lt;-3),"",'Total-corrected counts'!T483),"")</f>
        <v>0</v>
      </c>
      <c r="U483">
        <f t="shared" si="28"/>
        <v>1</v>
      </c>
      <c r="V483">
        <f>SUMIFS(Tabel132[Cluster],Tabel132[ID],'Total-corrected counts Z&lt;3'!A483)</f>
        <v>84</v>
      </c>
      <c r="W483">
        <f t="shared" si="29"/>
        <v>0.35314741021040008</v>
      </c>
      <c r="X483">
        <f t="shared" si="30"/>
        <v>3.3800835282513733</v>
      </c>
      <c r="Y483">
        <f t="shared" si="31"/>
        <v>1.4931093873560826</v>
      </c>
    </row>
    <row r="484" spans="1:25" x14ac:dyDescent="0.25">
      <c r="A484">
        <v>492</v>
      </c>
      <c r="B484" t="s">
        <v>794</v>
      </c>
      <c r="C484">
        <v>21000</v>
      </c>
      <c r="D484">
        <v>714</v>
      </c>
      <c r="E484" t="str">
        <f>IFERROR(IF(OR(HLOOKUP($A484,'Z-scores'!$C$2:$SK$20,5,FALSE)&gt;3,HLOOKUP($A484,'Z-scores'!$C$2:$SK$20,5,FALSE)&lt;-3),"",'Total-corrected counts'!E484),"")</f>
        <v/>
      </c>
      <c r="F484" t="str">
        <f>IFERROR(IF(OR(HLOOKUP($A484,'Z-scores'!$C$2:$SK$20,5,FALSE)&gt;3,HLOOKUP($A484,'Z-scores'!$C$2:$SK$20,5,FALSE)&lt;-3),"",'Total-corrected counts'!F484),"")</f>
        <v/>
      </c>
      <c r="G484" t="str">
        <f>IFERROR(IF(OR(HLOOKUP($A484,'Z-scores'!$C$2:$SK$20,5,FALSE)&gt;3,HLOOKUP($A484,'Z-scores'!$C$2:$SK$20,5,FALSE)&lt;-3),"",'Total-corrected counts'!G484),"")</f>
        <v/>
      </c>
      <c r="H484" t="str">
        <f>IFERROR(IF(OR(HLOOKUP($A484,'Z-scores'!$C$2:$SK$20,5,FALSE)&gt;3,HLOOKUP($A484,'Z-scores'!$C$2:$SK$20,5,FALSE)&lt;-3),"",'Total-corrected counts'!H484),"")</f>
        <v/>
      </c>
      <c r="I484" t="str">
        <f>IFERROR(IF(OR(HLOOKUP($A484,'Z-scores'!$C$2:$SK$20,5,FALSE)&gt;3,HLOOKUP($A484,'Z-scores'!$C$2:$SK$20,5,FALSE)&lt;-3),"",'Total-corrected counts'!I484),"")</f>
        <v/>
      </c>
      <c r="J484" t="str">
        <f>IFERROR(IF(OR(HLOOKUP($A484,'Z-scores'!$C$2:$SK$20,5,FALSE)&gt;3,HLOOKUP($A484,'Z-scores'!$C$2:$SK$20,5,FALSE)&lt;-3),"",'Total-corrected counts'!J484),"")</f>
        <v/>
      </c>
      <c r="K484" t="str">
        <f>IFERROR(IF(OR(HLOOKUP($A484,'Z-scores'!$C$2:$SK$20,5,FALSE)&gt;3,HLOOKUP($A484,'Z-scores'!$C$2:$SK$20,5,FALSE)&lt;-3),"",'Total-corrected counts'!K484),"")</f>
        <v/>
      </c>
      <c r="L484" t="str">
        <f>IFERROR(IF(OR(HLOOKUP($A484,'Z-scores'!$C$2:$SK$20,5,FALSE)&gt;3,HLOOKUP($A484,'Z-scores'!$C$2:$SK$20,5,FALSE)&lt;-3),"",'Total-corrected counts'!L484),"")</f>
        <v/>
      </c>
      <c r="M484" t="str">
        <f>IFERROR(IF(OR(HLOOKUP($A484,'Z-scores'!$C$2:$SK$20,5,FALSE)&gt;3,HLOOKUP($A484,'Z-scores'!$C$2:$SK$20,5,FALSE)&lt;-3),"",'Total-corrected counts'!M484),"")</f>
        <v/>
      </c>
      <c r="N484" t="str">
        <f>IFERROR(IF(OR(HLOOKUP($A484,'Z-scores'!$C$2:$SK$20,5,FALSE)&gt;3,HLOOKUP($A484,'Z-scores'!$C$2:$SK$20,5,FALSE)&lt;-3),"",'Total-corrected counts'!N484),"")</f>
        <v/>
      </c>
      <c r="O484" t="str">
        <f>IFERROR(IF(OR(HLOOKUP($A484,'Z-scores'!$C$2:$SK$20,5,FALSE)&gt;3,HLOOKUP($A484,'Z-scores'!$C$2:$SK$20,5,FALSE)&lt;-3),"",'Total-corrected counts'!O484),"")</f>
        <v/>
      </c>
      <c r="P484" t="str">
        <f>IFERROR(IF(OR(HLOOKUP($A484,'Z-scores'!$C$2:$SK$20,5,FALSE)&gt;3,HLOOKUP($A484,'Z-scores'!$C$2:$SK$20,5,FALSE)&lt;-3),"",'Total-corrected counts'!P484),"")</f>
        <v/>
      </c>
      <c r="Q484" t="str">
        <f>IFERROR(IF(OR(HLOOKUP($A484,'Z-scores'!$C$2:$SK$20,5,FALSE)&gt;3,HLOOKUP($A484,'Z-scores'!$C$2:$SK$20,5,FALSE)&lt;-3),"",'Total-corrected counts'!Q484),"")</f>
        <v/>
      </c>
      <c r="R484" t="str">
        <f>IFERROR(IF(OR(HLOOKUP($A484,'Z-scores'!$C$2:$SK$20,5,FALSE)&gt;3,HLOOKUP($A484,'Z-scores'!$C$2:$SK$20,5,FALSE)&lt;-3),"",'Total-corrected counts'!R484),"")</f>
        <v/>
      </c>
      <c r="S484" t="str">
        <f>IFERROR(IF(OR(HLOOKUP($A484,'Z-scores'!$C$2:$SK$20,5,FALSE)&gt;3,HLOOKUP($A484,'Z-scores'!$C$2:$SK$20,5,FALSE)&lt;-3),"",'Total-corrected counts'!S484),"")</f>
        <v/>
      </c>
      <c r="T484" t="str">
        <f>IFERROR(IF(OR(HLOOKUP($A484,'Z-scores'!$C$2:$SK$20,5,FALSE)&gt;3,HLOOKUP($A484,'Z-scores'!$C$2:$SK$20,5,FALSE)&lt;-3),"",'Total-corrected counts'!T484),"")</f>
        <v/>
      </c>
      <c r="U484">
        <f t="shared" si="28"/>
        <v>0</v>
      </c>
      <c r="V484">
        <f>SUMIFS(Tabel132[Cluster],Tabel132[ID],'Total-corrected counts Z&lt;3'!A484)</f>
        <v>0</v>
      </c>
      <c r="W484" t="str">
        <f t="shared" si="29"/>
        <v/>
      </c>
      <c r="X484" t="str">
        <f t="shared" si="30"/>
        <v/>
      </c>
      <c r="Y484" t="str">
        <f t="shared" si="31"/>
        <v/>
      </c>
    </row>
    <row r="485" spans="1:25" x14ac:dyDescent="0.25">
      <c r="A485">
        <v>493</v>
      </c>
      <c r="B485" t="s">
        <v>795</v>
      </c>
      <c r="C485">
        <v>48300</v>
      </c>
      <c r="D485">
        <v>477</v>
      </c>
      <c r="E485" t="str">
        <f>IFERROR(IF(OR(HLOOKUP($A485,'Z-scores'!$C$2:$SK$20,5,FALSE)&gt;3,HLOOKUP($A485,'Z-scores'!$C$2:$SK$20,5,FALSE)&lt;-3),"",'Total-corrected counts'!E485),"")</f>
        <v/>
      </c>
      <c r="F485" t="str">
        <f>IFERROR(IF(OR(HLOOKUP($A485,'Z-scores'!$C$2:$SK$20,5,FALSE)&gt;3,HLOOKUP($A485,'Z-scores'!$C$2:$SK$20,5,FALSE)&lt;-3),"",'Total-corrected counts'!F485),"")</f>
        <v/>
      </c>
      <c r="G485" t="str">
        <f>IFERROR(IF(OR(HLOOKUP($A485,'Z-scores'!$C$2:$SK$20,5,FALSE)&gt;3,HLOOKUP($A485,'Z-scores'!$C$2:$SK$20,5,FALSE)&lt;-3),"",'Total-corrected counts'!G485),"")</f>
        <v/>
      </c>
      <c r="H485" t="str">
        <f>IFERROR(IF(OR(HLOOKUP($A485,'Z-scores'!$C$2:$SK$20,5,FALSE)&gt;3,HLOOKUP($A485,'Z-scores'!$C$2:$SK$20,5,FALSE)&lt;-3),"",'Total-corrected counts'!H485),"")</f>
        <v/>
      </c>
      <c r="I485" t="str">
        <f>IFERROR(IF(OR(HLOOKUP($A485,'Z-scores'!$C$2:$SK$20,5,FALSE)&gt;3,HLOOKUP($A485,'Z-scores'!$C$2:$SK$20,5,FALSE)&lt;-3),"",'Total-corrected counts'!I485),"")</f>
        <v/>
      </c>
      <c r="J485" t="str">
        <f>IFERROR(IF(OR(HLOOKUP($A485,'Z-scores'!$C$2:$SK$20,5,FALSE)&gt;3,HLOOKUP($A485,'Z-scores'!$C$2:$SK$20,5,FALSE)&lt;-3),"",'Total-corrected counts'!J485),"")</f>
        <v/>
      </c>
      <c r="K485" t="str">
        <f>IFERROR(IF(OR(HLOOKUP($A485,'Z-scores'!$C$2:$SK$20,5,FALSE)&gt;3,HLOOKUP($A485,'Z-scores'!$C$2:$SK$20,5,FALSE)&lt;-3),"",'Total-corrected counts'!K485),"")</f>
        <v/>
      </c>
      <c r="L485" t="str">
        <f>IFERROR(IF(OR(HLOOKUP($A485,'Z-scores'!$C$2:$SK$20,5,FALSE)&gt;3,HLOOKUP($A485,'Z-scores'!$C$2:$SK$20,5,FALSE)&lt;-3),"",'Total-corrected counts'!L485),"")</f>
        <v/>
      </c>
      <c r="M485" t="str">
        <f>IFERROR(IF(OR(HLOOKUP($A485,'Z-scores'!$C$2:$SK$20,5,FALSE)&gt;3,HLOOKUP($A485,'Z-scores'!$C$2:$SK$20,5,FALSE)&lt;-3),"",'Total-corrected counts'!M485),"")</f>
        <v/>
      </c>
      <c r="N485" t="str">
        <f>IFERROR(IF(OR(HLOOKUP($A485,'Z-scores'!$C$2:$SK$20,5,FALSE)&gt;3,HLOOKUP($A485,'Z-scores'!$C$2:$SK$20,5,FALSE)&lt;-3),"",'Total-corrected counts'!N485),"")</f>
        <v/>
      </c>
      <c r="O485" t="str">
        <f>IFERROR(IF(OR(HLOOKUP($A485,'Z-scores'!$C$2:$SK$20,5,FALSE)&gt;3,HLOOKUP($A485,'Z-scores'!$C$2:$SK$20,5,FALSE)&lt;-3),"",'Total-corrected counts'!O485),"")</f>
        <v/>
      </c>
      <c r="P485" t="str">
        <f>IFERROR(IF(OR(HLOOKUP($A485,'Z-scores'!$C$2:$SK$20,5,FALSE)&gt;3,HLOOKUP($A485,'Z-scores'!$C$2:$SK$20,5,FALSE)&lt;-3),"",'Total-corrected counts'!P485),"")</f>
        <v/>
      </c>
      <c r="Q485" t="str">
        <f>IFERROR(IF(OR(HLOOKUP($A485,'Z-scores'!$C$2:$SK$20,5,FALSE)&gt;3,HLOOKUP($A485,'Z-scores'!$C$2:$SK$20,5,FALSE)&lt;-3),"",'Total-corrected counts'!Q485),"")</f>
        <v/>
      </c>
      <c r="R485" t="str">
        <f>IFERROR(IF(OR(HLOOKUP($A485,'Z-scores'!$C$2:$SK$20,5,FALSE)&gt;3,HLOOKUP($A485,'Z-scores'!$C$2:$SK$20,5,FALSE)&lt;-3),"",'Total-corrected counts'!R485),"")</f>
        <v/>
      </c>
      <c r="S485" t="str">
        <f>IFERROR(IF(OR(HLOOKUP($A485,'Z-scores'!$C$2:$SK$20,5,FALSE)&gt;3,HLOOKUP($A485,'Z-scores'!$C$2:$SK$20,5,FALSE)&lt;-3),"",'Total-corrected counts'!S485),"")</f>
        <v/>
      </c>
      <c r="T485" t="str">
        <f>IFERROR(IF(OR(HLOOKUP($A485,'Z-scores'!$C$2:$SK$20,5,FALSE)&gt;3,HLOOKUP($A485,'Z-scores'!$C$2:$SK$20,5,FALSE)&lt;-3),"",'Total-corrected counts'!T485),"")</f>
        <v/>
      </c>
      <c r="U485">
        <f t="shared" si="28"/>
        <v>0</v>
      </c>
      <c r="V485">
        <f>SUMIFS(Tabel132[Cluster],Tabel132[ID],'Total-corrected counts Z&lt;3'!A485)</f>
        <v>64</v>
      </c>
      <c r="W485" t="str">
        <f t="shared" si="29"/>
        <v/>
      </c>
      <c r="X485" t="str">
        <f t="shared" si="30"/>
        <v/>
      </c>
      <c r="Y485" t="str">
        <f t="shared" si="31"/>
        <v/>
      </c>
    </row>
    <row r="486" spans="1:25" x14ac:dyDescent="0.25">
      <c r="A486">
        <v>494</v>
      </c>
      <c r="B486" t="s">
        <v>201</v>
      </c>
      <c r="C486">
        <v>81200</v>
      </c>
      <c r="D486">
        <v>10</v>
      </c>
      <c r="E486">
        <f>IFERROR(IF(OR(HLOOKUP($A486,'Z-scores'!$C$2:$SK$20,5,FALSE)&gt;3,HLOOKUP($A486,'Z-scores'!$C$2:$SK$20,5,FALSE)&lt;-3),"",'Total-corrected counts'!E486),"")</f>
        <v>2.1055291194677221</v>
      </c>
      <c r="F486">
        <f>IFERROR(IF(OR(HLOOKUP($A486,'Z-scores'!$C$2:$SK$20,5,FALSE)&gt;3,HLOOKUP($A486,'Z-scores'!$C$2:$SK$20,5,FALSE)&lt;-3),"",'Total-corrected counts'!F486),"")</f>
        <v>5.1608869926288561</v>
      </c>
      <c r="G486">
        <f>IFERROR(IF(OR(HLOOKUP($A486,'Z-scores'!$C$2:$SK$20,5,FALSE)&gt;3,HLOOKUP($A486,'Z-scores'!$C$2:$SK$20,5,FALSE)&lt;-3),"",'Total-corrected counts'!G486),"")</f>
        <v>6.7986696228399595</v>
      </c>
      <c r="H486">
        <f>IFERROR(IF(OR(HLOOKUP($A486,'Z-scores'!$C$2:$SK$20,5,FALSE)&gt;3,HLOOKUP($A486,'Z-scores'!$C$2:$SK$20,5,FALSE)&lt;-3),"",'Total-corrected counts'!H486),"")</f>
        <v>2.0084923641101113</v>
      </c>
      <c r="I486">
        <f>IFERROR(IF(OR(HLOOKUP($A486,'Z-scores'!$C$2:$SK$20,5,FALSE)&gt;3,HLOOKUP($A486,'Z-scores'!$C$2:$SK$20,5,FALSE)&lt;-3),"",'Total-corrected counts'!I486),"")</f>
        <v>3.5902581328069125</v>
      </c>
      <c r="J486">
        <f>IFERROR(IF(OR(HLOOKUP($A486,'Z-scores'!$C$2:$SK$20,5,FALSE)&gt;3,HLOOKUP($A486,'Z-scores'!$C$2:$SK$20,5,FALSE)&lt;-3),"",'Total-corrected counts'!J486),"")</f>
        <v>2.0773392815878293</v>
      </c>
      <c r="K486">
        <f>IFERROR(IF(OR(HLOOKUP($A486,'Z-scores'!$C$2:$SK$20,5,FALSE)&gt;3,HLOOKUP($A486,'Z-scores'!$C$2:$SK$20,5,FALSE)&lt;-3),"",'Total-corrected counts'!K486),"")</f>
        <v>5.5185598963144109</v>
      </c>
      <c r="L486">
        <f>IFERROR(IF(OR(HLOOKUP($A486,'Z-scores'!$C$2:$SK$20,5,FALSE)&gt;3,HLOOKUP($A486,'Z-scores'!$C$2:$SK$20,5,FALSE)&lt;-3),"",'Total-corrected counts'!L486),"")</f>
        <v>8.4522825911469468</v>
      </c>
      <c r="M486">
        <f>IFERROR(IF(OR(HLOOKUP($A486,'Z-scores'!$C$2:$SK$20,5,FALSE)&gt;3,HLOOKUP($A486,'Z-scores'!$C$2:$SK$20,5,FALSE)&lt;-3),"",'Total-corrected counts'!M486),"")</f>
        <v>2.3187358115958956</v>
      </c>
      <c r="N486">
        <f>IFERROR(IF(OR(HLOOKUP($A486,'Z-scores'!$C$2:$SK$20,5,FALSE)&gt;3,HLOOKUP($A486,'Z-scores'!$C$2:$SK$20,5,FALSE)&lt;-3),"",'Total-corrected counts'!N486),"")</f>
        <v>11.273444531203452</v>
      </c>
      <c r="O486">
        <f>IFERROR(IF(OR(HLOOKUP($A486,'Z-scores'!$C$2:$SK$20,5,FALSE)&gt;3,HLOOKUP($A486,'Z-scores'!$C$2:$SK$20,5,FALSE)&lt;-3),"",'Total-corrected counts'!O486),"")</f>
        <v>5.0664877038200258</v>
      </c>
      <c r="P486">
        <f>IFERROR(IF(OR(HLOOKUP($A486,'Z-scores'!$C$2:$SK$20,5,FALSE)&gt;3,HLOOKUP($A486,'Z-scores'!$C$2:$SK$20,5,FALSE)&lt;-3),"",'Total-corrected counts'!P486),"")</f>
        <v>5.4641681450940673</v>
      </c>
      <c r="Q486">
        <f>IFERROR(IF(OR(HLOOKUP($A486,'Z-scores'!$C$2:$SK$20,5,FALSE)&gt;3,HLOOKUP($A486,'Z-scores'!$C$2:$SK$20,5,FALSE)&lt;-3),"",'Total-corrected counts'!Q486),"")</f>
        <v>6.0764660902884362</v>
      </c>
      <c r="R486">
        <f>IFERROR(IF(OR(HLOOKUP($A486,'Z-scores'!$C$2:$SK$20,5,FALSE)&gt;3,HLOOKUP($A486,'Z-scores'!$C$2:$SK$20,5,FALSE)&lt;-3),"",'Total-corrected counts'!R486),"")</f>
        <v>4.8479345693169913</v>
      </c>
      <c r="S486">
        <f>IFERROR(IF(OR(HLOOKUP($A486,'Z-scores'!$C$2:$SK$20,5,FALSE)&gt;3,HLOOKUP($A486,'Z-scores'!$C$2:$SK$20,5,FALSE)&lt;-3),"",'Total-corrected counts'!S486),"")</f>
        <v>4.2350929540622637</v>
      </c>
      <c r="T486">
        <f>IFERROR(IF(OR(HLOOKUP($A486,'Z-scores'!$C$2:$SK$20,5,FALSE)&gt;3,HLOOKUP($A486,'Z-scores'!$C$2:$SK$20,5,FALSE)&lt;-3),"",'Total-corrected counts'!T486),"")</f>
        <v>1.1126333026847228</v>
      </c>
      <c r="U486">
        <f t="shared" si="28"/>
        <v>1</v>
      </c>
      <c r="V486">
        <f>SUMIFS(Tabel132[Cluster],Tabel132[ID],'Total-corrected counts Z&lt;3'!A486)</f>
        <v>89</v>
      </c>
      <c r="W486">
        <f t="shared" si="29"/>
        <v>0.74829158824671582</v>
      </c>
      <c r="X486">
        <f t="shared" si="30"/>
        <v>4.930419834370209</v>
      </c>
      <c r="Y486">
        <f t="shared" si="31"/>
        <v>4.4671304608777511</v>
      </c>
    </row>
    <row r="487" spans="1:25" x14ac:dyDescent="0.25">
      <c r="A487">
        <v>495</v>
      </c>
      <c r="B487" t="s">
        <v>796</v>
      </c>
      <c r="C487">
        <v>39100</v>
      </c>
      <c r="D487">
        <v>463</v>
      </c>
      <c r="E487" t="str">
        <f>IFERROR(IF(OR(HLOOKUP($A487,'Z-scores'!$C$2:$SK$20,5,FALSE)&gt;3,HLOOKUP($A487,'Z-scores'!$C$2:$SK$20,5,FALSE)&lt;-3),"",'Total-corrected counts'!E487),"")</f>
        <v/>
      </c>
      <c r="F487" t="str">
        <f>IFERROR(IF(OR(HLOOKUP($A487,'Z-scores'!$C$2:$SK$20,5,FALSE)&gt;3,HLOOKUP($A487,'Z-scores'!$C$2:$SK$20,5,FALSE)&lt;-3),"",'Total-corrected counts'!F487),"")</f>
        <v/>
      </c>
      <c r="G487" t="str">
        <f>IFERROR(IF(OR(HLOOKUP($A487,'Z-scores'!$C$2:$SK$20,5,FALSE)&gt;3,HLOOKUP($A487,'Z-scores'!$C$2:$SK$20,5,FALSE)&lt;-3),"",'Total-corrected counts'!G487),"")</f>
        <v/>
      </c>
      <c r="H487" t="str">
        <f>IFERROR(IF(OR(HLOOKUP($A487,'Z-scores'!$C$2:$SK$20,5,FALSE)&gt;3,HLOOKUP($A487,'Z-scores'!$C$2:$SK$20,5,FALSE)&lt;-3),"",'Total-corrected counts'!H487),"")</f>
        <v/>
      </c>
      <c r="I487" t="str">
        <f>IFERROR(IF(OR(HLOOKUP($A487,'Z-scores'!$C$2:$SK$20,5,FALSE)&gt;3,HLOOKUP($A487,'Z-scores'!$C$2:$SK$20,5,FALSE)&lt;-3),"",'Total-corrected counts'!I487),"")</f>
        <v/>
      </c>
      <c r="J487" t="str">
        <f>IFERROR(IF(OR(HLOOKUP($A487,'Z-scores'!$C$2:$SK$20,5,FALSE)&gt;3,HLOOKUP($A487,'Z-scores'!$C$2:$SK$20,5,FALSE)&lt;-3),"",'Total-corrected counts'!J487),"")</f>
        <v/>
      </c>
      <c r="K487" t="str">
        <f>IFERROR(IF(OR(HLOOKUP($A487,'Z-scores'!$C$2:$SK$20,5,FALSE)&gt;3,HLOOKUP($A487,'Z-scores'!$C$2:$SK$20,5,FALSE)&lt;-3),"",'Total-corrected counts'!K487),"")</f>
        <v/>
      </c>
      <c r="L487" t="str">
        <f>IFERROR(IF(OR(HLOOKUP($A487,'Z-scores'!$C$2:$SK$20,5,FALSE)&gt;3,HLOOKUP($A487,'Z-scores'!$C$2:$SK$20,5,FALSE)&lt;-3),"",'Total-corrected counts'!L487),"")</f>
        <v/>
      </c>
      <c r="M487" t="str">
        <f>IFERROR(IF(OR(HLOOKUP($A487,'Z-scores'!$C$2:$SK$20,5,FALSE)&gt;3,HLOOKUP($A487,'Z-scores'!$C$2:$SK$20,5,FALSE)&lt;-3),"",'Total-corrected counts'!M487),"")</f>
        <v/>
      </c>
      <c r="N487" t="str">
        <f>IFERROR(IF(OR(HLOOKUP($A487,'Z-scores'!$C$2:$SK$20,5,FALSE)&gt;3,HLOOKUP($A487,'Z-scores'!$C$2:$SK$20,5,FALSE)&lt;-3),"",'Total-corrected counts'!N487),"")</f>
        <v/>
      </c>
      <c r="O487" t="str">
        <f>IFERROR(IF(OR(HLOOKUP($A487,'Z-scores'!$C$2:$SK$20,5,FALSE)&gt;3,HLOOKUP($A487,'Z-scores'!$C$2:$SK$20,5,FALSE)&lt;-3),"",'Total-corrected counts'!O487),"")</f>
        <v/>
      </c>
      <c r="P487" t="str">
        <f>IFERROR(IF(OR(HLOOKUP($A487,'Z-scores'!$C$2:$SK$20,5,FALSE)&gt;3,HLOOKUP($A487,'Z-scores'!$C$2:$SK$20,5,FALSE)&lt;-3),"",'Total-corrected counts'!P487),"")</f>
        <v/>
      </c>
      <c r="Q487" t="str">
        <f>IFERROR(IF(OR(HLOOKUP($A487,'Z-scores'!$C$2:$SK$20,5,FALSE)&gt;3,HLOOKUP($A487,'Z-scores'!$C$2:$SK$20,5,FALSE)&lt;-3),"",'Total-corrected counts'!Q487),"")</f>
        <v/>
      </c>
      <c r="R487" t="str">
        <f>IFERROR(IF(OR(HLOOKUP($A487,'Z-scores'!$C$2:$SK$20,5,FALSE)&gt;3,HLOOKUP($A487,'Z-scores'!$C$2:$SK$20,5,FALSE)&lt;-3),"",'Total-corrected counts'!R487),"")</f>
        <v/>
      </c>
      <c r="S487" t="str">
        <f>IFERROR(IF(OR(HLOOKUP($A487,'Z-scores'!$C$2:$SK$20,5,FALSE)&gt;3,HLOOKUP($A487,'Z-scores'!$C$2:$SK$20,5,FALSE)&lt;-3),"",'Total-corrected counts'!S487),"")</f>
        <v/>
      </c>
      <c r="T487" t="str">
        <f>IFERROR(IF(OR(HLOOKUP($A487,'Z-scores'!$C$2:$SK$20,5,FALSE)&gt;3,HLOOKUP($A487,'Z-scores'!$C$2:$SK$20,5,FALSE)&lt;-3),"",'Total-corrected counts'!T487),"")</f>
        <v/>
      </c>
      <c r="U487">
        <f t="shared" si="28"/>
        <v>0</v>
      </c>
      <c r="V487">
        <f>SUMIFS(Tabel132[Cluster],Tabel132[ID],'Total-corrected counts Z&lt;3'!A487)</f>
        <v>49</v>
      </c>
      <c r="W487" t="str">
        <f t="shared" si="29"/>
        <v/>
      </c>
      <c r="X487" t="str">
        <f t="shared" si="30"/>
        <v/>
      </c>
      <c r="Y487" t="str">
        <f t="shared" si="31"/>
        <v/>
      </c>
    </row>
    <row r="488" spans="1:25" x14ac:dyDescent="0.25">
      <c r="A488">
        <v>496</v>
      </c>
      <c r="B488" t="s">
        <v>797</v>
      </c>
      <c r="C488">
        <v>33100</v>
      </c>
      <c r="D488">
        <v>814</v>
      </c>
      <c r="E488" t="str">
        <f>IFERROR(IF(OR(HLOOKUP($A488,'Z-scores'!$C$2:$SK$20,5,FALSE)&gt;3,HLOOKUP($A488,'Z-scores'!$C$2:$SK$20,5,FALSE)&lt;-3),"",'Total-corrected counts'!E488),"")</f>
        <v/>
      </c>
      <c r="F488" t="str">
        <f>IFERROR(IF(OR(HLOOKUP($A488,'Z-scores'!$C$2:$SK$20,5,FALSE)&gt;3,HLOOKUP($A488,'Z-scores'!$C$2:$SK$20,5,FALSE)&lt;-3),"",'Total-corrected counts'!F488),"")</f>
        <v/>
      </c>
      <c r="G488" t="str">
        <f>IFERROR(IF(OR(HLOOKUP($A488,'Z-scores'!$C$2:$SK$20,5,FALSE)&gt;3,HLOOKUP($A488,'Z-scores'!$C$2:$SK$20,5,FALSE)&lt;-3),"",'Total-corrected counts'!G488),"")</f>
        <v/>
      </c>
      <c r="H488" t="str">
        <f>IFERROR(IF(OR(HLOOKUP($A488,'Z-scores'!$C$2:$SK$20,5,FALSE)&gt;3,HLOOKUP($A488,'Z-scores'!$C$2:$SK$20,5,FALSE)&lt;-3),"",'Total-corrected counts'!H488),"")</f>
        <v/>
      </c>
      <c r="I488" t="str">
        <f>IFERROR(IF(OR(HLOOKUP($A488,'Z-scores'!$C$2:$SK$20,5,FALSE)&gt;3,HLOOKUP($A488,'Z-scores'!$C$2:$SK$20,5,FALSE)&lt;-3),"",'Total-corrected counts'!I488),"")</f>
        <v/>
      </c>
      <c r="J488" t="str">
        <f>IFERROR(IF(OR(HLOOKUP($A488,'Z-scores'!$C$2:$SK$20,5,FALSE)&gt;3,HLOOKUP($A488,'Z-scores'!$C$2:$SK$20,5,FALSE)&lt;-3),"",'Total-corrected counts'!J488),"")</f>
        <v/>
      </c>
      <c r="K488" t="str">
        <f>IFERROR(IF(OR(HLOOKUP($A488,'Z-scores'!$C$2:$SK$20,5,FALSE)&gt;3,HLOOKUP($A488,'Z-scores'!$C$2:$SK$20,5,FALSE)&lt;-3),"",'Total-corrected counts'!K488),"")</f>
        <v/>
      </c>
      <c r="L488" t="str">
        <f>IFERROR(IF(OR(HLOOKUP($A488,'Z-scores'!$C$2:$SK$20,5,FALSE)&gt;3,HLOOKUP($A488,'Z-scores'!$C$2:$SK$20,5,FALSE)&lt;-3),"",'Total-corrected counts'!L488),"")</f>
        <v/>
      </c>
      <c r="M488" t="str">
        <f>IFERROR(IF(OR(HLOOKUP($A488,'Z-scores'!$C$2:$SK$20,5,FALSE)&gt;3,HLOOKUP($A488,'Z-scores'!$C$2:$SK$20,5,FALSE)&lt;-3),"",'Total-corrected counts'!M488),"")</f>
        <v/>
      </c>
      <c r="N488" t="str">
        <f>IFERROR(IF(OR(HLOOKUP($A488,'Z-scores'!$C$2:$SK$20,5,FALSE)&gt;3,HLOOKUP($A488,'Z-scores'!$C$2:$SK$20,5,FALSE)&lt;-3),"",'Total-corrected counts'!N488),"")</f>
        <v/>
      </c>
      <c r="O488" t="str">
        <f>IFERROR(IF(OR(HLOOKUP($A488,'Z-scores'!$C$2:$SK$20,5,FALSE)&gt;3,HLOOKUP($A488,'Z-scores'!$C$2:$SK$20,5,FALSE)&lt;-3),"",'Total-corrected counts'!O488),"")</f>
        <v/>
      </c>
      <c r="P488" t="str">
        <f>IFERROR(IF(OR(HLOOKUP($A488,'Z-scores'!$C$2:$SK$20,5,FALSE)&gt;3,HLOOKUP($A488,'Z-scores'!$C$2:$SK$20,5,FALSE)&lt;-3),"",'Total-corrected counts'!P488),"")</f>
        <v/>
      </c>
      <c r="Q488" t="str">
        <f>IFERROR(IF(OR(HLOOKUP($A488,'Z-scores'!$C$2:$SK$20,5,FALSE)&gt;3,HLOOKUP($A488,'Z-scores'!$C$2:$SK$20,5,FALSE)&lt;-3),"",'Total-corrected counts'!Q488),"")</f>
        <v/>
      </c>
      <c r="R488" t="str">
        <f>IFERROR(IF(OR(HLOOKUP($A488,'Z-scores'!$C$2:$SK$20,5,FALSE)&gt;3,HLOOKUP($A488,'Z-scores'!$C$2:$SK$20,5,FALSE)&lt;-3),"",'Total-corrected counts'!R488),"")</f>
        <v/>
      </c>
      <c r="S488" t="str">
        <f>IFERROR(IF(OR(HLOOKUP($A488,'Z-scores'!$C$2:$SK$20,5,FALSE)&gt;3,HLOOKUP($A488,'Z-scores'!$C$2:$SK$20,5,FALSE)&lt;-3),"",'Total-corrected counts'!S488),"")</f>
        <v/>
      </c>
      <c r="T488" t="str">
        <f>IFERROR(IF(OR(HLOOKUP($A488,'Z-scores'!$C$2:$SK$20,5,FALSE)&gt;3,HLOOKUP($A488,'Z-scores'!$C$2:$SK$20,5,FALSE)&lt;-3),"",'Total-corrected counts'!T488),"")</f>
        <v/>
      </c>
      <c r="U488">
        <f t="shared" si="28"/>
        <v>0</v>
      </c>
      <c r="V488">
        <f>SUMIFS(Tabel132[Cluster],Tabel132[ID],'Total-corrected counts Z&lt;3'!A488)</f>
        <v>42</v>
      </c>
      <c r="W488" t="str">
        <f t="shared" si="29"/>
        <v/>
      </c>
      <c r="X488" t="str">
        <f t="shared" si="30"/>
        <v/>
      </c>
      <c r="Y488" t="str">
        <f t="shared" si="31"/>
        <v/>
      </c>
    </row>
    <row r="489" spans="1:25" x14ac:dyDescent="0.25">
      <c r="A489">
        <v>497</v>
      </c>
      <c r="B489" t="s">
        <v>798</v>
      </c>
      <c r="C489">
        <v>14000</v>
      </c>
      <c r="D489">
        <v>669</v>
      </c>
      <c r="E489" t="str">
        <f>IFERROR(IF(OR(HLOOKUP($A489,'Z-scores'!$C$2:$SK$20,5,FALSE)&gt;3,HLOOKUP($A489,'Z-scores'!$C$2:$SK$20,5,FALSE)&lt;-3),"",'Total-corrected counts'!E489),"")</f>
        <v/>
      </c>
      <c r="F489" t="str">
        <f>IFERROR(IF(OR(HLOOKUP($A489,'Z-scores'!$C$2:$SK$20,5,FALSE)&gt;3,HLOOKUP($A489,'Z-scores'!$C$2:$SK$20,5,FALSE)&lt;-3),"",'Total-corrected counts'!F489),"")</f>
        <v/>
      </c>
      <c r="G489" t="str">
        <f>IFERROR(IF(OR(HLOOKUP($A489,'Z-scores'!$C$2:$SK$20,5,FALSE)&gt;3,HLOOKUP($A489,'Z-scores'!$C$2:$SK$20,5,FALSE)&lt;-3),"",'Total-corrected counts'!G489),"")</f>
        <v/>
      </c>
      <c r="H489" t="str">
        <f>IFERROR(IF(OR(HLOOKUP($A489,'Z-scores'!$C$2:$SK$20,5,FALSE)&gt;3,HLOOKUP($A489,'Z-scores'!$C$2:$SK$20,5,FALSE)&lt;-3),"",'Total-corrected counts'!H489),"")</f>
        <v/>
      </c>
      <c r="I489" t="str">
        <f>IFERROR(IF(OR(HLOOKUP($A489,'Z-scores'!$C$2:$SK$20,5,FALSE)&gt;3,HLOOKUP($A489,'Z-scores'!$C$2:$SK$20,5,FALSE)&lt;-3),"",'Total-corrected counts'!I489),"")</f>
        <v/>
      </c>
      <c r="J489" t="str">
        <f>IFERROR(IF(OR(HLOOKUP($A489,'Z-scores'!$C$2:$SK$20,5,FALSE)&gt;3,HLOOKUP($A489,'Z-scores'!$C$2:$SK$20,5,FALSE)&lt;-3),"",'Total-corrected counts'!J489),"")</f>
        <v/>
      </c>
      <c r="K489" t="str">
        <f>IFERROR(IF(OR(HLOOKUP($A489,'Z-scores'!$C$2:$SK$20,5,FALSE)&gt;3,HLOOKUP($A489,'Z-scores'!$C$2:$SK$20,5,FALSE)&lt;-3),"",'Total-corrected counts'!K489),"")</f>
        <v/>
      </c>
      <c r="L489" t="str">
        <f>IFERROR(IF(OR(HLOOKUP($A489,'Z-scores'!$C$2:$SK$20,5,FALSE)&gt;3,HLOOKUP($A489,'Z-scores'!$C$2:$SK$20,5,FALSE)&lt;-3),"",'Total-corrected counts'!L489),"")</f>
        <v/>
      </c>
      <c r="M489" t="str">
        <f>IFERROR(IF(OR(HLOOKUP($A489,'Z-scores'!$C$2:$SK$20,5,FALSE)&gt;3,HLOOKUP($A489,'Z-scores'!$C$2:$SK$20,5,FALSE)&lt;-3),"",'Total-corrected counts'!M489),"")</f>
        <v/>
      </c>
      <c r="N489" t="str">
        <f>IFERROR(IF(OR(HLOOKUP($A489,'Z-scores'!$C$2:$SK$20,5,FALSE)&gt;3,HLOOKUP($A489,'Z-scores'!$C$2:$SK$20,5,FALSE)&lt;-3),"",'Total-corrected counts'!N489),"")</f>
        <v/>
      </c>
      <c r="O489" t="str">
        <f>IFERROR(IF(OR(HLOOKUP($A489,'Z-scores'!$C$2:$SK$20,5,FALSE)&gt;3,HLOOKUP($A489,'Z-scores'!$C$2:$SK$20,5,FALSE)&lt;-3),"",'Total-corrected counts'!O489),"")</f>
        <v/>
      </c>
      <c r="P489" t="str">
        <f>IFERROR(IF(OR(HLOOKUP($A489,'Z-scores'!$C$2:$SK$20,5,FALSE)&gt;3,HLOOKUP($A489,'Z-scores'!$C$2:$SK$20,5,FALSE)&lt;-3),"",'Total-corrected counts'!P489),"")</f>
        <v/>
      </c>
      <c r="Q489" t="str">
        <f>IFERROR(IF(OR(HLOOKUP($A489,'Z-scores'!$C$2:$SK$20,5,FALSE)&gt;3,HLOOKUP($A489,'Z-scores'!$C$2:$SK$20,5,FALSE)&lt;-3),"",'Total-corrected counts'!Q489),"")</f>
        <v/>
      </c>
      <c r="R489" t="str">
        <f>IFERROR(IF(OR(HLOOKUP($A489,'Z-scores'!$C$2:$SK$20,5,FALSE)&gt;3,HLOOKUP($A489,'Z-scores'!$C$2:$SK$20,5,FALSE)&lt;-3),"",'Total-corrected counts'!R489),"")</f>
        <v/>
      </c>
      <c r="S489" t="str">
        <f>IFERROR(IF(OR(HLOOKUP($A489,'Z-scores'!$C$2:$SK$20,5,FALSE)&gt;3,HLOOKUP($A489,'Z-scores'!$C$2:$SK$20,5,FALSE)&lt;-3),"",'Total-corrected counts'!S489),"")</f>
        <v/>
      </c>
      <c r="T489" t="str">
        <f>IFERROR(IF(OR(HLOOKUP($A489,'Z-scores'!$C$2:$SK$20,5,FALSE)&gt;3,HLOOKUP($A489,'Z-scores'!$C$2:$SK$20,5,FALSE)&lt;-3),"",'Total-corrected counts'!T489),"")</f>
        <v/>
      </c>
      <c r="U489">
        <f t="shared" si="28"/>
        <v>0</v>
      </c>
      <c r="V489">
        <f>SUMIFS(Tabel132[Cluster],Tabel132[ID],'Total-corrected counts Z&lt;3'!A489)</f>
        <v>0</v>
      </c>
      <c r="W489" t="str">
        <f t="shared" si="29"/>
        <v/>
      </c>
      <c r="X489" t="str">
        <f t="shared" si="30"/>
        <v/>
      </c>
      <c r="Y489" t="str">
        <f t="shared" si="31"/>
        <v/>
      </c>
    </row>
    <row r="490" spans="1:25" x14ac:dyDescent="0.25">
      <c r="A490">
        <v>498</v>
      </c>
      <c r="B490" t="s">
        <v>799</v>
      </c>
      <c r="C490">
        <v>53200</v>
      </c>
      <c r="D490">
        <v>359</v>
      </c>
      <c r="E490" t="str">
        <f>IFERROR(IF(OR(HLOOKUP($A490,'Z-scores'!$C$2:$SK$20,5,FALSE)&gt;3,HLOOKUP($A490,'Z-scores'!$C$2:$SK$20,5,FALSE)&lt;-3),"",'Total-corrected counts'!E490),"")</f>
        <v/>
      </c>
      <c r="F490" t="str">
        <f>IFERROR(IF(OR(HLOOKUP($A490,'Z-scores'!$C$2:$SK$20,5,FALSE)&gt;3,HLOOKUP($A490,'Z-scores'!$C$2:$SK$20,5,FALSE)&lt;-3),"",'Total-corrected counts'!F490),"")</f>
        <v/>
      </c>
      <c r="G490" t="str">
        <f>IFERROR(IF(OR(HLOOKUP($A490,'Z-scores'!$C$2:$SK$20,5,FALSE)&gt;3,HLOOKUP($A490,'Z-scores'!$C$2:$SK$20,5,FALSE)&lt;-3),"",'Total-corrected counts'!G490),"")</f>
        <v/>
      </c>
      <c r="H490" t="str">
        <f>IFERROR(IF(OR(HLOOKUP($A490,'Z-scores'!$C$2:$SK$20,5,FALSE)&gt;3,HLOOKUP($A490,'Z-scores'!$C$2:$SK$20,5,FALSE)&lt;-3),"",'Total-corrected counts'!H490),"")</f>
        <v/>
      </c>
      <c r="I490" t="str">
        <f>IFERROR(IF(OR(HLOOKUP($A490,'Z-scores'!$C$2:$SK$20,5,FALSE)&gt;3,HLOOKUP($A490,'Z-scores'!$C$2:$SK$20,5,FALSE)&lt;-3),"",'Total-corrected counts'!I490),"")</f>
        <v/>
      </c>
      <c r="J490" t="str">
        <f>IFERROR(IF(OR(HLOOKUP($A490,'Z-scores'!$C$2:$SK$20,5,FALSE)&gt;3,HLOOKUP($A490,'Z-scores'!$C$2:$SK$20,5,FALSE)&lt;-3),"",'Total-corrected counts'!J490),"")</f>
        <v/>
      </c>
      <c r="K490" t="str">
        <f>IFERROR(IF(OR(HLOOKUP($A490,'Z-scores'!$C$2:$SK$20,5,FALSE)&gt;3,HLOOKUP($A490,'Z-scores'!$C$2:$SK$20,5,FALSE)&lt;-3),"",'Total-corrected counts'!K490),"")</f>
        <v/>
      </c>
      <c r="L490" t="str">
        <f>IFERROR(IF(OR(HLOOKUP($A490,'Z-scores'!$C$2:$SK$20,5,FALSE)&gt;3,HLOOKUP($A490,'Z-scores'!$C$2:$SK$20,5,FALSE)&lt;-3),"",'Total-corrected counts'!L490),"")</f>
        <v/>
      </c>
      <c r="M490" t="str">
        <f>IFERROR(IF(OR(HLOOKUP($A490,'Z-scores'!$C$2:$SK$20,5,FALSE)&gt;3,HLOOKUP($A490,'Z-scores'!$C$2:$SK$20,5,FALSE)&lt;-3),"",'Total-corrected counts'!M490),"")</f>
        <v/>
      </c>
      <c r="N490" t="str">
        <f>IFERROR(IF(OR(HLOOKUP($A490,'Z-scores'!$C$2:$SK$20,5,FALSE)&gt;3,HLOOKUP($A490,'Z-scores'!$C$2:$SK$20,5,FALSE)&lt;-3),"",'Total-corrected counts'!N490),"")</f>
        <v/>
      </c>
      <c r="O490" t="str">
        <f>IFERROR(IF(OR(HLOOKUP($A490,'Z-scores'!$C$2:$SK$20,5,FALSE)&gt;3,HLOOKUP($A490,'Z-scores'!$C$2:$SK$20,5,FALSE)&lt;-3),"",'Total-corrected counts'!O490),"")</f>
        <v/>
      </c>
      <c r="P490" t="str">
        <f>IFERROR(IF(OR(HLOOKUP($A490,'Z-scores'!$C$2:$SK$20,5,FALSE)&gt;3,HLOOKUP($A490,'Z-scores'!$C$2:$SK$20,5,FALSE)&lt;-3),"",'Total-corrected counts'!P490),"")</f>
        <v/>
      </c>
      <c r="Q490" t="str">
        <f>IFERROR(IF(OR(HLOOKUP($A490,'Z-scores'!$C$2:$SK$20,5,FALSE)&gt;3,HLOOKUP($A490,'Z-scores'!$C$2:$SK$20,5,FALSE)&lt;-3),"",'Total-corrected counts'!Q490),"")</f>
        <v/>
      </c>
      <c r="R490" t="str">
        <f>IFERROR(IF(OR(HLOOKUP($A490,'Z-scores'!$C$2:$SK$20,5,FALSE)&gt;3,HLOOKUP($A490,'Z-scores'!$C$2:$SK$20,5,FALSE)&lt;-3),"",'Total-corrected counts'!R490),"")</f>
        <v/>
      </c>
      <c r="S490" t="str">
        <f>IFERROR(IF(OR(HLOOKUP($A490,'Z-scores'!$C$2:$SK$20,5,FALSE)&gt;3,HLOOKUP($A490,'Z-scores'!$C$2:$SK$20,5,FALSE)&lt;-3),"",'Total-corrected counts'!S490),"")</f>
        <v/>
      </c>
      <c r="T490" t="str">
        <f>IFERROR(IF(OR(HLOOKUP($A490,'Z-scores'!$C$2:$SK$20,5,FALSE)&gt;3,HLOOKUP($A490,'Z-scores'!$C$2:$SK$20,5,FALSE)&lt;-3),"",'Total-corrected counts'!T490),"")</f>
        <v/>
      </c>
      <c r="U490">
        <f t="shared" si="28"/>
        <v>0</v>
      </c>
      <c r="V490">
        <f>SUMIFS(Tabel132[Cluster],Tabel132[ID],'Total-corrected counts Z&lt;3'!A490)</f>
        <v>75</v>
      </c>
      <c r="W490" t="str">
        <f t="shared" si="29"/>
        <v/>
      </c>
      <c r="X490" t="str">
        <f t="shared" si="30"/>
        <v/>
      </c>
      <c r="Y490" t="str">
        <f t="shared" si="31"/>
        <v/>
      </c>
    </row>
    <row r="491" spans="1:25" x14ac:dyDescent="0.25">
      <c r="A491">
        <v>499</v>
      </c>
      <c r="B491" t="s">
        <v>800</v>
      </c>
      <c r="C491">
        <v>105300</v>
      </c>
      <c r="D491">
        <v>1123</v>
      </c>
      <c r="E491" t="str">
        <f>IFERROR(IF(OR(HLOOKUP($A491,'Z-scores'!$C$2:$SK$20,5,FALSE)&gt;3,HLOOKUP($A491,'Z-scores'!$C$2:$SK$20,5,FALSE)&lt;-3),"",'Total-corrected counts'!E491),"")</f>
        <v/>
      </c>
      <c r="F491" t="str">
        <f>IFERROR(IF(OR(HLOOKUP($A491,'Z-scores'!$C$2:$SK$20,5,FALSE)&gt;3,HLOOKUP($A491,'Z-scores'!$C$2:$SK$20,5,FALSE)&lt;-3),"",'Total-corrected counts'!F491),"")</f>
        <v/>
      </c>
      <c r="G491" t="str">
        <f>IFERROR(IF(OR(HLOOKUP($A491,'Z-scores'!$C$2:$SK$20,5,FALSE)&gt;3,HLOOKUP($A491,'Z-scores'!$C$2:$SK$20,5,FALSE)&lt;-3),"",'Total-corrected counts'!G491),"")</f>
        <v/>
      </c>
      <c r="H491" t="str">
        <f>IFERROR(IF(OR(HLOOKUP($A491,'Z-scores'!$C$2:$SK$20,5,FALSE)&gt;3,HLOOKUP($A491,'Z-scores'!$C$2:$SK$20,5,FALSE)&lt;-3),"",'Total-corrected counts'!H491),"")</f>
        <v/>
      </c>
      <c r="I491" t="str">
        <f>IFERROR(IF(OR(HLOOKUP($A491,'Z-scores'!$C$2:$SK$20,5,FALSE)&gt;3,HLOOKUP($A491,'Z-scores'!$C$2:$SK$20,5,FALSE)&lt;-3),"",'Total-corrected counts'!I491),"")</f>
        <v/>
      </c>
      <c r="J491" t="str">
        <f>IFERROR(IF(OR(HLOOKUP($A491,'Z-scores'!$C$2:$SK$20,5,FALSE)&gt;3,HLOOKUP($A491,'Z-scores'!$C$2:$SK$20,5,FALSE)&lt;-3),"",'Total-corrected counts'!J491),"")</f>
        <v/>
      </c>
      <c r="K491" t="str">
        <f>IFERROR(IF(OR(HLOOKUP($A491,'Z-scores'!$C$2:$SK$20,5,FALSE)&gt;3,HLOOKUP($A491,'Z-scores'!$C$2:$SK$20,5,FALSE)&lt;-3),"",'Total-corrected counts'!K491),"")</f>
        <v/>
      </c>
      <c r="L491" t="str">
        <f>IFERROR(IF(OR(HLOOKUP($A491,'Z-scores'!$C$2:$SK$20,5,FALSE)&gt;3,HLOOKUP($A491,'Z-scores'!$C$2:$SK$20,5,FALSE)&lt;-3),"",'Total-corrected counts'!L491),"")</f>
        <v/>
      </c>
      <c r="M491" t="str">
        <f>IFERROR(IF(OR(HLOOKUP($A491,'Z-scores'!$C$2:$SK$20,5,FALSE)&gt;3,HLOOKUP($A491,'Z-scores'!$C$2:$SK$20,5,FALSE)&lt;-3),"",'Total-corrected counts'!M491),"")</f>
        <v/>
      </c>
      <c r="N491" t="str">
        <f>IFERROR(IF(OR(HLOOKUP($A491,'Z-scores'!$C$2:$SK$20,5,FALSE)&gt;3,HLOOKUP($A491,'Z-scores'!$C$2:$SK$20,5,FALSE)&lt;-3),"",'Total-corrected counts'!N491),"")</f>
        <v/>
      </c>
      <c r="O491" t="str">
        <f>IFERROR(IF(OR(HLOOKUP($A491,'Z-scores'!$C$2:$SK$20,5,FALSE)&gt;3,HLOOKUP($A491,'Z-scores'!$C$2:$SK$20,5,FALSE)&lt;-3),"",'Total-corrected counts'!O491),"")</f>
        <v/>
      </c>
      <c r="P491" t="str">
        <f>IFERROR(IF(OR(HLOOKUP($A491,'Z-scores'!$C$2:$SK$20,5,FALSE)&gt;3,HLOOKUP($A491,'Z-scores'!$C$2:$SK$20,5,FALSE)&lt;-3),"",'Total-corrected counts'!P491),"")</f>
        <v/>
      </c>
      <c r="Q491" t="str">
        <f>IFERROR(IF(OR(HLOOKUP($A491,'Z-scores'!$C$2:$SK$20,5,FALSE)&gt;3,HLOOKUP($A491,'Z-scores'!$C$2:$SK$20,5,FALSE)&lt;-3),"",'Total-corrected counts'!Q491),"")</f>
        <v/>
      </c>
      <c r="R491" t="str">
        <f>IFERROR(IF(OR(HLOOKUP($A491,'Z-scores'!$C$2:$SK$20,5,FALSE)&gt;3,HLOOKUP($A491,'Z-scores'!$C$2:$SK$20,5,FALSE)&lt;-3),"",'Total-corrected counts'!R491),"")</f>
        <v/>
      </c>
      <c r="S491" t="str">
        <f>IFERROR(IF(OR(HLOOKUP($A491,'Z-scores'!$C$2:$SK$20,5,FALSE)&gt;3,HLOOKUP($A491,'Z-scores'!$C$2:$SK$20,5,FALSE)&lt;-3),"",'Total-corrected counts'!S491),"")</f>
        <v/>
      </c>
      <c r="T491" t="str">
        <f>IFERROR(IF(OR(HLOOKUP($A491,'Z-scores'!$C$2:$SK$20,5,FALSE)&gt;3,HLOOKUP($A491,'Z-scores'!$C$2:$SK$20,5,FALSE)&lt;-3),"",'Total-corrected counts'!T491),"")</f>
        <v/>
      </c>
      <c r="U491">
        <f t="shared" si="28"/>
        <v>0</v>
      </c>
      <c r="V491">
        <f>SUMIFS(Tabel132[Cluster],Tabel132[ID],'Total-corrected counts Z&lt;3'!A491)</f>
        <v>0</v>
      </c>
      <c r="W491" t="str">
        <f t="shared" si="29"/>
        <v/>
      </c>
      <c r="X491" t="str">
        <f t="shared" si="30"/>
        <v/>
      </c>
      <c r="Y491" t="str">
        <f t="shared" si="31"/>
        <v/>
      </c>
    </row>
    <row r="492" spans="1:25" x14ac:dyDescent="0.25">
      <c r="A492">
        <v>500</v>
      </c>
      <c r="B492" t="s">
        <v>801</v>
      </c>
      <c r="C492">
        <v>900</v>
      </c>
      <c r="D492">
        <v>315</v>
      </c>
      <c r="E492" t="str">
        <f>IFERROR(IF(OR(HLOOKUP($A492,'Z-scores'!$C$2:$SK$20,5,FALSE)&gt;3,HLOOKUP($A492,'Z-scores'!$C$2:$SK$20,5,FALSE)&lt;-3),"",'Total-corrected counts'!E492),"")</f>
        <v/>
      </c>
      <c r="F492" t="str">
        <f>IFERROR(IF(OR(HLOOKUP($A492,'Z-scores'!$C$2:$SK$20,5,FALSE)&gt;3,HLOOKUP($A492,'Z-scores'!$C$2:$SK$20,5,FALSE)&lt;-3),"",'Total-corrected counts'!F492),"")</f>
        <v/>
      </c>
      <c r="G492" t="str">
        <f>IFERROR(IF(OR(HLOOKUP($A492,'Z-scores'!$C$2:$SK$20,5,FALSE)&gt;3,HLOOKUP($A492,'Z-scores'!$C$2:$SK$20,5,FALSE)&lt;-3),"",'Total-corrected counts'!G492),"")</f>
        <v/>
      </c>
      <c r="H492" t="str">
        <f>IFERROR(IF(OR(HLOOKUP($A492,'Z-scores'!$C$2:$SK$20,5,FALSE)&gt;3,HLOOKUP($A492,'Z-scores'!$C$2:$SK$20,5,FALSE)&lt;-3),"",'Total-corrected counts'!H492),"")</f>
        <v/>
      </c>
      <c r="I492" t="str">
        <f>IFERROR(IF(OR(HLOOKUP($A492,'Z-scores'!$C$2:$SK$20,5,FALSE)&gt;3,HLOOKUP($A492,'Z-scores'!$C$2:$SK$20,5,FALSE)&lt;-3),"",'Total-corrected counts'!I492),"")</f>
        <v/>
      </c>
      <c r="J492" t="str">
        <f>IFERROR(IF(OR(HLOOKUP($A492,'Z-scores'!$C$2:$SK$20,5,FALSE)&gt;3,HLOOKUP($A492,'Z-scores'!$C$2:$SK$20,5,FALSE)&lt;-3),"",'Total-corrected counts'!J492),"")</f>
        <v/>
      </c>
      <c r="K492" t="str">
        <f>IFERROR(IF(OR(HLOOKUP($A492,'Z-scores'!$C$2:$SK$20,5,FALSE)&gt;3,HLOOKUP($A492,'Z-scores'!$C$2:$SK$20,5,FALSE)&lt;-3),"",'Total-corrected counts'!K492),"")</f>
        <v/>
      </c>
      <c r="L492" t="str">
        <f>IFERROR(IF(OR(HLOOKUP($A492,'Z-scores'!$C$2:$SK$20,5,FALSE)&gt;3,HLOOKUP($A492,'Z-scores'!$C$2:$SK$20,5,FALSE)&lt;-3),"",'Total-corrected counts'!L492),"")</f>
        <v/>
      </c>
      <c r="M492" t="str">
        <f>IFERROR(IF(OR(HLOOKUP($A492,'Z-scores'!$C$2:$SK$20,5,FALSE)&gt;3,HLOOKUP($A492,'Z-scores'!$C$2:$SK$20,5,FALSE)&lt;-3),"",'Total-corrected counts'!M492),"")</f>
        <v/>
      </c>
      <c r="N492" t="str">
        <f>IFERROR(IF(OR(HLOOKUP($A492,'Z-scores'!$C$2:$SK$20,5,FALSE)&gt;3,HLOOKUP($A492,'Z-scores'!$C$2:$SK$20,5,FALSE)&lt;-3),"",'Total-corrected counts'!N492),"")</f>
        <v/>
      </c>
      <c r="O492" t="str">
        <f>IFERROR(IF(OR(HLOOKUP($A492,'Z-scores'!$C$2:$SK$20,5,FALSE)&gt;3,HLOOKUP($A492,'Z-scores'!$C$2:$SK$20,5,FALSE)&lt;-3),"",'Total-corrected counts'!O492),"")</f>
        <v/>
      </c>
      <c r="P492" t="str">
        <f>IFERROR(IF(OR(HLOOKUP($A492,'Z-scores'!$C$2:$SK$20,5,FALSE)&gt;3,HLOOKUP($A492,'Z-scores'!$C$2:$SK$20,5,FALSE)&lt;-3),"",'Total-corrected counts'!P492),"")</f>
        <v/>
      </c>
      <c r="Q492" t="str">
        <f>IFERROR(IF(OR(HLOOKUP($A492,'Z-scores'!$C$2:$SK$20,5,FALSE)&gt;3,HLOOKUP($A492,'Z-scores'!$C$2:$SK$20,5,FALSE)&lt;-3),"",'Total-corrected counts'!Q492),"")</f>
        <v/>
      </c>
      <c r="R492" t="str">
        <f>IFERROR(IF(OR(HLOOKUP($A492,'Z-scores'!$C$2:$SK$20,5,FALSE)&gt;3,HLOOKUP($A492,'Z-scores'!$C$2:$SK$20,5,FALSE)&lt;-3),"",'Total-corrected counts'!R492),"")</f>
        <v/>
      </c>
      <c r="S492" t="str">
        <f>IFERROR(IF(OR(HLOOKUP($A492,'Z-scores'!$C$2:$SK$20,5,FALSE)&gt;3,HLOOKUP($A492,'Z-scores'!$C$2:$SK$20,5,FALSE)&lt;-3),"",'Total-corrected counts'!S492),"")</f>
        <v/>
      </c>
      <c r="T492" t="str">
        <f>IFERROR(IF(OR(HLOOKUP($A492,'Z-scores'!$C$2:$SK$20,5,FALSE)&gt;3,HLOOKUP($A492,'Z-scores'!$C$2:$SK$20,5,FALSE)&lt;-3),"",'Total-corrected counts'!T492),"")</f>
        <v/>
      </c>
      <c r="U492">
        <f t="shared" si="28"/>
        <v>0</v>
      </c>
      <c r="V492">
        <f>SUMIFS(Tabel132[Cluster],Tabel132[ID],'Total-corrected counts Z&lt;3'!A492)</f>
        <v>2</v>
      </c>
      <c r="W492" t="str">
        <f t="shared" si="29"/>
        <v/>
      </c>
      <c r="X492" t="str">
        <f t="shared" si="30"/>
        <v/>
      </c>
      <c r="Y492" t="str">
        <f t="shared" si="31"/>
        <v/>
      </c>
    </row>
    <row r="493" spans="1:25" x14ac:dyDescent="0.25">
      <c r="A493">
        <v>501</v>
      </c>
      <c r="B493" t="s">
        <v>202</v>
      </c>
      <c r="C493">
        <v>17900</v>
      </c>
      <c r="D493">
        <v>533</v>
      </c>
      <c r="E493">
        <f>IFERROR(IF(OR(HLOOKUP($A493,'Z-scores'!$C$2:$SK$20,5,FALSE)&gt;3,HLOOKUP($A493,'Z-scores'!$C$2:$SK$20,5,FALSE)&lt;-3),"",'Total-corrected counts'!E493),"")</f>
        <v>1.2038672377191919</v>
      </c>
      <c r="F493">
        <f>IFERROR(IF(OR(HLOOKUP($A493,'Z-scores'!$C$2:$SK$20,5,FALSE)&gt;3,HLOOKUP($A493,'Z-scores'!$C$2:$SK$20,5,FALSE)&lt;-3),"",'Total-corrected counts'!F493),"")</f>
        <v>1.8084352407839448</v>
      </c>
      <c r="G493">
        <f>IFERROR(IF(OR(HLOOKUP($A493,'Z-scores'!$C$2:$SK$20,5,FALSE)&gt;3,HLOOKUP($A493,'Z-scores'!$C$2:$SK$20,5,FALSE)&lt;-3),"",'Total-corrected counts'!G493),"")</f>
        <v>3.3373483998331821</v>
      </c>
      <c r="H493">
        <f>IFERROR(IF(OR(HLOOKUP($A493,'Z-scores'!$C$2:$SK$20,5,FALSE)&gt;3,HLOOKUP($A493,'Z-scores'!$C$2:$SK$20,5,FALSE)&lt;-3),"",'Total-corrected counts'!H493),"")</f>
        <v>0.88663176433689594</v>
      </c>
      <c r="I493">
        <f>IFERROR(IF(OR(HLOOKUP($A493,'Z-scores'!$C$2:$SK$20,5,FALSE)&gt;3,HLOOKUP($A493,'Z-scores'!$C$2:$SK$20,5,FALSE)&lt;-3),"",'Total-corrected counts'!I493),"")</f>
        <v>1.4631145995764845</v>
      </c>
      <c r="J493">
        <f>IFERROR(IF(OR(HLOOKUP($A493,'Z-scores'!$C$2:$SK$20,5,FALSE)&gt;3,HLOOKUP($A493,'Z-scores'!$C$2:$SK$20,5,FALSE)&lt;-3),"",'Total-corrected counts'!J493),"")</f>
        <v>0.6764822444363825</v>
      </c>
      <c r="K493">
        <f>IFERROR(IF(OR(HLOOKUP($A493,'Z-scores'!$C$2:$SK$20,5,FALSE)&gt;3,HLOOKUP($A493,'Z-scores'!$C$2:$SK$20,5,FALSE)&lt;-3),"",'Total-corrected counts'!K493),"")</f>
        <v>2.363421507135715</v>
      </c>
      <c r="L493">
        <f>IFERROR(IF(OR(HLOOKUP($A493,'Z-scores'!$C$2:$SK$20,5,FALSE)&gt;3,HLOOKUP($A493,'Z-scores'!$C$2:$SK$20,5,FALSE)&lt;-3),"",'Total-corrected counts'!L493),"")</f>
        <v>1.4448926098830654</v>
      </c>
      <c r="M493">
        <f>IFERROR(IF(OR(HLOOKUP($A493,'Z-scores'!$C$2:$SK$20,5,FALSE)&gt;3,HLOOKUP($A493,'Z-scores'!$C$2:$SK$20,5,FALSE)&lt;-3),"",'Total-corrected counts'!M493),"")</f>
        <v>1.25314030994337</v>
      </c>
      <c r="N493">
        <f>IFERROR(IF(OR(HLOOKUP($A493,'Z-scores'!$C$2:$SK$20,5,FALSE)&gt;3,HLOOKUP($A493,'Z-scores'!$C$2:$SK$20,5,FALSE)&lt;-3),"",'Total-corrected counts'!N493),"")</f>
        <v>1.513056185342327</v>
      </c>
      <c r="O493">
        <f>IFERROR(IF(OR(HLOOKUP($A493,'Z-scores'!$C$2:$SK$20,5,FALSE)&gt;3,HLOOKUP($A493,'Z-scores'!$C$2:$SK$20,5,FALSE)&lt;-3),"",'Total-corrected counts'!O493),"")</f>
        <v>1.7595655376268502</v>
      </c>
      <c r="P493">
        <f>IFERROR(IF(OR(HLOOKUP($A493,'Z-scores'!$C$2:$SK$20,5,FALSE)&gt;3,HLOOKUP($A493,'Z-scores'!$C$2:$SK$20,5,FALSE)&lt;-3),"",'Total-corrected counts'!P493),"")</f>
        <v>1.7815775919341312</v>
      </c>
      <c r="Q493">
        <f>IFERROR(IF(OR(HLOOKUP($A493,'Z-scores'!$C$2:$SK$20,5,FALSE)&gt;3,HLOOKUP($A493,'Z-scores'!$C$2:$SK$20,5,FALSE)&lt;-3),"",'Total-corrected counts'!Q493),"")</f>
        <v>0.91420258431158807</v>
      </c>
      <c r="R493">
        <f>IFERROR(IF(OR(HLOOKUP($A493,'Z-scores'!$C$2:$SK$20,5,FALSE)&gt;3,HLOOKUP($A493,'Z-scores'!$C$2:$SK$20,5,FALSE)&lt;-3),"",'Total-corrected counts'!R493),"")</f>
        <v>1.6947228896976767</v>
      </c>
      <c r="S493">
        <f>IFERROR(IF(OR(HLOOKUP($A493,'Z-scores'!$C$2:$SK$20,5,FALSE)&gt;3,HLOOKUP($A493,'Z-scores'!$C$2:$SK$20,5,FALSE)&lt;-3),"",'Total-corrected counts'!S493),"")</f>
        <v>3.4933854982037653</v>
      </c>
      <c r="T493">
        <f>IFERROR(IF(OR(HLOOKUP($A493,'Z-scores'!$C$2:$SK$20,5,FALSE)&gt;3,HLOOKUP($A493,'Z-scores'!$C$2:$SK$20,5,FALSE)&lt;-3),"",'Total-corrected counts'!T493),"")</f>
        <v>1.6109291989791077</v>
      </c>
      <c r="U493">
        <f t="shared" si="28"/>
        <v>1</v>
      </c>
      <c r="V493">
        <f>SUMIFS(Tabel132[Cluster],Tabel132[ID],'Total-corrected counts Z&lt;3'!A493)</f>
        <v>22</v>
      </c>
      <c r="W493">
        <f t="shared" si="29"/>
        <v>0.50887142208114722</v>
      </c>
      <c r="X493">
        <f t="shared" si="30"/>
        <v>1.5950390098990561</v>
      </c>
      <c r="Y493">
        <f t="shared" si="31"/>
        <v>1.8757305501255199</v>
      </c>
    </row>
    <row r="494" spans="1:25" x14ac:dyDescent="0.25">
      <c r="A494">
        <v>502</v>
      </c>
      <c r="B494" t="s">
        <v>203</v>
      </c>
      <c r="C494">
        <v>45500</v>
      </c>
      <c r="D494">
        <v>822</v>
      </c>
      <c r="E494">
        <f>IFERROR(IF(OR(HLOOKUP($A494,'Z-scores'!$C$2:$SK$20,5,FALSE)&gt;3,HLOOKUP($A494,'Z-scores'!$C$2:$SK$20,5,FALSE)&lt;-3),"",'Total-corrected counts'!E494),"")</f>
        <v>34.917104080020017</v>
      </c>
      <c r="F494">
        <f>IFERROR(IF(OR(HLOOKUP($A494,'Z-scores'!$C$2:$SK$20,5,FALSE)&gt;3,HLOOKUP($A494,'Z-scores'!$C$2:$SK$20,5,FALSE)&lt;-3),"",'Total-corrected counts'!F494),"")</f>
        <v>34.563305385217951</v>
      </c>
      <c r="G494">
        <f>IFERROR(IF(OR(HLOOKUP($A494,'Z-scores'!$C$2:$SK$20,5,FALSE)&gt;3,HLOOKUP($A494,'Z-scores'!$C$2:$SK$20,5,FALSE)&lt;-3),"",'Total-corrected counts'!G494),"")</f>
        <v>29.827861255566997</v>
      </c>
      <c r="H494">
        <f>IFERROR(IF(OR(HLOOKUP($A494,'Z-scores'!$C$2:$SK$20,5,FALSE)&gt;3,HLOOKUP($A494,'Z-scores'!$C$2:$SK$20,5,FALSE)&lt;-3),"",'Total-corrected counts'!H494),"")</f>
        <v>41.725976501242485</v>
      </c>
      <c r="I494">
        <f>IFERROR(IF(OR(HLOOKUP($A494,'Z-scores'!$C$2:$SK$20,5,FALSE)&gt;3,HLOOKUP($A494,'Z-scores'!$C$2:$SK$20,5,FALSE)&lt;-3),"",'Total-corrected counts'!I494),"")</f>
        <v>22.667021565746463</v>
      </c>
      <c r="J494">
        <f>IFERROR(IF(OR(HLOOKUP($A494,'Z-scores'!$C$2:$SK$20,5,FALSE)&gt;3,HLOOKUP($A494,'Z-scores'!$C$2:$SK$20,5,FALSE)&lt;-3),"",'Total-corrected counts'!J494),"")</f>
        <v>88.559308335817761</v>
      </c>
      <c r="K494">
        <f>IFERROR(IF(OR(HLOOKUP($A494,'Z-scores'!$C$2:$SK$20,5,FALSE)&gt;3,HLOOKUP($A494,'Z-scores'!$C$2:$SK$20,5,FALSE)&lt;-3),"",'Total-corrected counts'!K494),"")</f>
        <v>30.460573965416632</v>
      </c>
      <c r="L494">
        <f>IFERROR(IF(OR(HLOOKUP($A494,'Z-scores'!$C$2:$SK$20,5,FALSE)&gt;3,HLOOKUP($A494,'Z-scores'!$C$2:$SK$20,5,FALSE)&lt;-3),"",'Total-corrected counts'!L494),"")</f>
        <v>53.949440969014177</v>
      </c>
      <c r="M494">
        <f>IFERROR(IF(OR(HLOOKUP($A494,'Z-scores'!$C$2:$SK$20,5,FALSE)&gt;3,HLOOKUP($A494,'Z-scores'!$C$2:$SK$20,5,FALSE)&lt;-3),"",'Total-corrected counts'!M494),"")</f>
        <v>48.795749211672451</v>
      </c>
      <c r="N494">
        <f>IFERROR(IF(OR(HLOOKUP($A494,'Z-scores'!$C$2:$SK$20,5,FALSE)&gt;3,HLOOKUP($A494,'Z-scores'!$C$2:$SK$20,5,FALSE)&lt;-3),"",'Total-corrected counts'!N494),"")</f>
        <v>37.818564964204072</v>
      </c>
      <c r="O494">
        <f>IFERROR(IF(OR(HLOOKUP($A494,'Z-scores'!$C$2:$SK$20,5,FALSE)&gt;3,HLOOKUP($A494,'Z-scores'!$C$2:$SK$20,5,FALSE)&lt;-3),"",'Total-corrected counts'!O494),"")</f>
        <v>37.463714487060123</v>
      </c>
      <c r="P494">
        <f>IFERROR(IF(OR(HLOOKUP($A494,'Z-scores'!$C$2:$SK$20,5,FALSE)&gt;3,HLOOKUP($A494,'Z-scores'!$C$2:$SK$20,5,FALSE)&lt;-3),"",'Total-corrected counts'!P494),"")</f>
        <v>29.097441843683981</v>
      </c>
      <c r="Q494">
        <f>IFERROR(IF(OR(HLOOKUP($A494,'Z-scores'!$C$2:$SK$20,5,FALSE)&gt;3,HLOOKUP($A494,'Z-scores'!$C$2:$SK$20,5,FALSE)&lt;-3),"",'Total-corrected counts'!Q494),"")</f>
        <v>38.222611310375257</v>
      </c>
      <c r="R494">
        <f>IFERROR(IF(OR(HLOOKUP($A494,'Z-scores'!$C$2:$SK$20,5,FALSE)&gt;3,HLOOKUP($A494,'Z-scores'!$C$2:$SK$20,5,FALSE)&lt;-3),"",'Total-corrected counts'!R494),"")</f>
        <v>27.778048819317377</v>
      </c>
      <c r="S494">
        <f>IFERROR(IF(OR(HLOOKUP($A494,'Z-scores'!$C$2:$SK$20,5,FALSE)&gt;3,HLOOKUP($A494,'Z-scores'!$C$2:$SK$20,5,FALSE)&lt;-3),"",'Total-corrected counts'!S494),"")</f>
        <v>36.468226894538823</v>
      </c>
      <c r="T494">
        <f>IFERROR(IF(OR(HLOOKUP($A494,'Z-scores'!$C$2:$SK$20,5,FALSE)&gt;3,HLOOKUP($A494,'Z-scores'!$C$2:$SK$20,5,FALSE)&lt;-3),"",'Total-corrected counts'!T494),"")</f>
        <v>30.075229028398088</v>
      </c>
      <c r="U494">
        <f t="shared" si="28"/>
        <v>1</v>
      </c>
      <c r="V494">
        <f>SUMIFS(Tabel132[Cluster],Tabel132[ID],'Total-corrected counts Z&lt;3'!A494)</f>
        <v>60</v>
      </c>
      <c r="W494">
        <f t="shared" si="29"/>
        <v>0.26414539586128549</v>
      </c>
      <c r="X494">
        <f t="shared" si="30"/>
        <v>42.3284906233919</v>
      </c>
      <c r="Y494">
        <f t="shared" si="31"/>
        <v>33.184212063895608</v>
      </c>
    </row>
    <row r="495" spans="1:25" x14ac:dyDescent="0.25">
      <c r="A495">
        <v>503</v>
      </c>
      <c r="B495" t="s">
        <v>204</v>
      </c>
      <c r="C495">
        <v>81300</v>
      </c>
      <c r="D495">
        <v>10</v>
      </c>
      <c r="E495">
        <f>IFERROR(IF(OR(HLOOKUP($A495,'Z-scores'!$C$2:$SK$20,5,FALSE)&gt;3,HLOOKUP($A495,'Z-scores'!$C$2:$SK$20,5,FALSE)&lt;-3),"",'Total-corrected counts'!E495),"")</f>
        <v>14.525673831245555</v>
      </c>
      <c r="F495">
        <f>IFERROR(IF(OR(HLOOKUP($A495,'Z-scores'!$C$2:$SK$20,5,FALSE)&gt;3,HLOOKUP($A495,'Z-scores'!$C$2:$SK$20,5,FALSE)&lt;-3),"",'Total-corrected counts'!F495),"")</f>
        <v>18.211840009670169</v>
      </c>
      <c r="G495">
        <f>IFERROR(IF(OR(HLOOKUP($A495,'Z-scores'!$C$2:$SK$20,5,FALSE)&gt;3,HLOOKUP($A495,'Z-scores'!$C$2:$SK$20,5,FALSE)&lt;-3),"",'Total-corrected counts'!G495),"")</f>
        <v>19.195951940199478</v>
      </c>
      <c r="H495">
        <f>IFERROR(IF(OR(HLOOKUP($A495,'Z-scores'!$C$2:$SK$20,5,FALSE)&gt;3,HLOOKUP($A495,'Z-scores'!$C$2:$SK$20,5,FALSE)&lt;-3),"",'Total-corrected counts'!H495),"")</f>
        <v>7.6358898887789817</v>
      </c>
      <c r="I495">
        <f>IFERROR(IF(OR(HLOOKUP($A495,'Z-scores'!$C$2:$SK$20,5,FALSE)&gt;3,HLOOKUP($A495,'Z-scores'!$C$2:$SK$20,5,FALSE)&lt;-3),"",'Total-corrected counts'!I495),"")</f>
        <v>15.818519766959609</v>
      </c>
      <c r="J495">
        <f>IFERROR(IF(OR(HLOOKUP($A495,'Z-scores'!$C$2:$SK$20,5,FALSE)&gt;3,HLOOKUP($A495,'Z-scores'!$C$2:$SK$20,5,FALSE)&lt;-3),"",'Total-corrected counts'!J495),"")</f>
        <v>5.9985416719049143</v>
      </c>
      <c r="K495">
        <f>IFERROR(IF(OR(HLOOKUP($A495,'Z-scores'!$C$2:$SK$20,5,FALSE)&gt;3,HLOOKUP($A495,'Z-scores'!$C$2:$SK$20,5,FALSE)&lt;-3),"",'Total-corrected counts'!K495),"")</f>
        <v>13.517832689696831</v>
      </c>
      <c r="L495">
        <f>IFERROR(IF(OR(HLOOKUP($A495,'Z-scores'!$C$2:$SK$20,5,FALSE)&gt;3,HLOOKUP($A495,'Z-scores'!$C$2:$SK$20,5,FALSE)&lt;-3),"",'Total-corrected counts'!L495),"")</f>
        <v>23.376056026558892</v>
      </c>
      <c r="M495">
        <f>IFERROR(IF(OR(HLOOKUP($A495,'Z-scores'!$C$2:$SK$20,5,FALSE)&gt;3,HLOOKUP($A495,'Z-scores'!$C$2:$SK$20,5,FALSE)&lt;-3),"",'Total-corrected counts'!M495),"")</f>
        <v>11.013995105080504</v>
      </c>
      <c r="N495">
        <f>IFERROR(IF(OR(HLOOKUP($A495,'Z-scores'!$C$2:$SK$20,5,FALSE)&gt;3,HLOOKUP($A495,'Z-scores'!$C$2:$SK$20,5,FALSE)&lt;-3),"",'Total-corrected counts'!N495),"")</f>
        <v>29.837781561724853</v>
      </c>
      <c r="O495">
        <f>IFERROR(IF(OR(HLOOKUP($A495,'Z-scores'!$C$2:$SK$20,5,FALSE)&gt;3,HLOOKUP($A495,'Z-scores'!$C$2:$SK$20,5,FALSE)&lt;-3),"",'Total-corrected counts'!O495),"")</f>
        <v>17.387867486146735</v>
      </c>
      <c r="P495">
        <f>IFERROR(IF(OR(HLOOKUP($A495,'Z-scores'!$C$2:$SK$20,5,FALSE)&gt;3,HLOOKUP($A495,'Z-scores'!$C$2:$SK$20,5,FALSE)&lt;-3),"",'Total-corrected counts'!P495),"")</f>
        <v>18.855858926922973</v>
      </c>
      <c r="Q495">
        <f>IFERROR(IF(OR(HLOOKUP($A495,'Z-scores'!$C$2:$SK$20,5,FALSE)&gt;3,HLOOKUP($A495,'Z-scores'!$C$2:$SK$20,5,FALSE)&lt;-3),"",'Total-corrected counts'!Q495),"")</f>
        <v>19.565922701190399</v>
      </c>
      <c r="R495">
        <f>IFERROR(IF(OR(HLOOKUP($A495,'Z-scores'!$C$2:$SK$20,5,FALSE)&gt;3,HLOOKUP($A495,'Z-scores'!$C$2:$SK$20,5,FALSE)&lt;-3),"",'Total-corrected counts'!R495),"")</f>
        <v>19.391738277267965</v>
      </c>
      <c r="S495">
        <f>IFERROR(IF(OR(HLOOKUP($A495,'Z-scores'!$C$2:$SK$20,5,FALSE)&gt;3,HLOOKUP($A495,'Z-scores'!$C$2:$SK$20,5,FALSE)&lt;-3),"",'Total-corrected counts'!S495),"")</f>
        <v>21.928496004121854</v>
      </c>
      <c r="T495">
        <f>IFERROR(IF(OR(HLOOKUP($A495,'Z-scores'!$C$2:$SK$20,5,FALSE)&gt;3,HLOOKUP($A495,'Z-scores'!$C$2:$SK$20,5,FALSE)&lt;-3),"",'Total-corrected counts'!T495),"")</f>
        <v>6.7986672973864035</v>
      </c>
      <c r="U495">
        <f t="shared" si="28"/>
        <v>1</v>
      </c>
      <c r="V495">
        <f>SUMIFS(Tabel132[Cluster],Tabel132[ID],'Total-corrected counts Z&lt;3'!A495)</f>
        <v>89</v>
      </c>
      <c r="W495">
        <f t="shared" si="29"/>
        <v>0.68522994498774936</v>
      </c>
      <c r="X495">
        <f t="shared" si="30"/>
        <v>15.913208249181981</v>
      </c>
      <c r="Y495">
        <f t="shared" si="31"/>
        <v>17.321425115506056</v>
      </c>
    </row>
    <row r="496" spans="1:25" x14ac:dyDescent="0.25">
      <c r="A496">
        <v>504</v>
      </c>
      <c r="B496" t="s">
        <v>802</v>
      </c>
      <c r="C496">
        <v>39200</v>
      </c>
      <c r="D496">
        <v>463</v>
      </c>
      <c r="E496" t="str">
        <f>IFERROR(IF(OR(HLOOKUP($A496,'Z-scores'!$C$2:$SK$20,5,FALSE)&gt;3,HLOOKUP($A496,'Z-scores'!$C$2:$SK$20,5,FALSE)&lt;-3),"",'Total-corrected counts'!E496),"")</f>
        <v/>
      </c>
      <c r="F496" t="str">
        <f>IFERROR(IF(OR(HLOOKUP($A496,'Z-scores'!$C$2:$SK$20,5,FALSE)&gt;3,HLOOKUP($A496,'Z-scores'!$C$2:$SK$20,5,FALSE)&lt;-3),"",'Total-corrected counts'!F496),"")</f>
        <v/>
      </c>
      <c r="G496" t="str">
        <f>IFERROR(IF(OR(HLOOKUP($A496,'Z-scores'!$C$2:$SK$20,5,FALSE)&gt;3,HLOOKUP($A496,'Z-scores'!$C$2:$SK$20,5,FALSE)&lt;-3),"",'Total-corrected counts'!G496),"")</f>
        <v/>
      </c>
      <c r="H496" t="str">
        <f>IFERROR(IF(OR(HLOOKUP($A496,'Z-scores'!$C$2:$SK$20,5,FALSE)&gt;3,HLOOKUP($A496,'Z-scores'!$C$2:$SK$20,5,FALSE)&lt;-3),"",'Total-corrected counts'!H496),"")</f>
        <v/>
      </c>
      <c r="I496" t="str">
        <f>IFERROR(IF(OR(HLOOKUP($A496,'Z-scores'!$C$2:$SK$20,5,FALSE)&gt;3,HLOOKUP($A496,'Z-scores'!$C$2:$SK$20,5,FALSE)&lt;-3),"",'Total-corrected counts'!I496),"")</f>
        <v/>
      </c>
      <c r="J496" t="str">
        <f>IFERROR(IF(OR(HLOOKUP($A496,'Z-scores'!$C$2:$SK$20,5,FALSE)&gt;3,HLOOKUP($A496,'Z-scores'!$C$2:$SK$20,5,FALSE)&lt;-3),"",'Total-corrected counts'!J496),"")</f>
        <v/>
      </c>
      <c r="K496" t="str">
        <f>IFERROR(IF(OR(HLOOKUP($A496,'Z-scores'!$C$2:$SK$20,5,FALSE)&gt;3,HLOOKUP($A496,'Z-scores'!$C$2:$SK$20,5,FALSE)&lt;-3),"",'Total-corrected counts'!K496),"")</f>
        <v/>
      </c>
      <c r="L496" t="str">
        <f>IFERROR(IF(OR(HLOOKUP($A496,'Z-scores'!$C$2:$SK$20,5,FALSE)&gt;3,HLOOKUP($A496,'Z-scores'!$C$2:$SK$20,5,FALSE)&lt;-3),"",'Total-corrected counts'!L496),"")</f>
        <v/>
      </c>
      <c r="M496" t="str">
        <f>IFERROR(IF(OR(HLOOKUP($A496,'Z-scores'!$C$2:$SK$20,5,FALSE)&gt;3,HLOOKUP($A496,'Z-scores'!$C$2:$SK$20,5,FALSE)&lt;-3),"",'Total-corrected counts'!M496),"")</f>
        <v/>
      </c>
      <c r="N496" t="str">
        <f>IFERROR(IF(OR(HLOOKUP($A496,'Z-scores'!$C$2:$SK$20,5,FALSE)&gt;3,HLOOKUP($A496,'Z-scores'!$C$2:$SK$20,5,FALSE)&lt;-3),"",'Total-corrected counts'!N496),"")</f>
        <v/>
      </c>
      <c r="O496" t="str">
        <f>IFERROR(IF(OR(HLOOKUP($A496,'Z-scores'!$C$2:$SK$20,5,FALSE)&gt;3,HLOOKUP($A496,'Z-scores'!$C$2:$SK$20,5,FALSE)&lt;-3),"",'Total-corrected counts'!O496),"")</f>
        <v/>
      </c>
      <c r="P496" t="str">
        <f>IFERROR(IF(OR(HLOOKUP($A496,'Z-scores'!$C$2:$SK$20,5,FALSE)&gt;3,HLOOKUP($A496,'Z-scores'!$C$2:$SK$20,5,FALSE)&lt;-3),"",'Total-corrected counts'!P496),"")</f>
        <v/>
      </c>
      <c r="Q496" t="str">
        <f>IFERROR(IF(OR(HLOOKUP($A496,'Z-scores'!$C$2:$SK$20,5,FALSE)&gt;3,HLOOKUP($A496,'Z-scores'!$C$2:$SK$20,5,FALSE)&lt;-3),"",'Total-corrected counts'!Q496),"")</f>
        <v/>
      </c>
      <c r="R496" t="str">
        <f>IFERROR(IF(OR(HLOOKUP($A496,'Z-scores'!$C$2:$SK$20,5,FALSE)&gt;3,HLOOKUP($A496,'Z-scores'!$C$2:$SK$20,5,FALSE)&lt;-3),"",'Total-corrected counts'!R496),"")</f>
        <v/>
      </c>
      <c r="S496" t="str">
        <f>IFERROR(IF(OR(HLOOKUP($A496,'Z-scores'!$C$2:$SK$20,5,FALSE)&gt;3,HLOOKUP($A496,'Z-scores'!$C$2:$SK$20,5,FALSE)&lt;-3),"",'Total-corrected counts'!S496),"")</f>
        <v/>
      </c>
      <c r="T496" t="str">
        <f>IFERROR(IF(OR(HLOOKUP($A496,'Z-scores'!$C$2:$SK$20,5,FALSE)&gt;3,HLOOKUP($A496,'Z-scores'!$C$2:$SK$20,5,FALSE)&lt;-3),"",'Total-corrected counts'!T496),"")</f>
        <v/>
      </c>
      <c r="U496">
        <f t="shared" si="28"/>
        <v>0</v>
      </c>
      <c r="V496">
        <f>SUMIFS(Tabel132[Cluster],Tabel132[ID],'Total-corrected counts Z&lt;3'!A496)</f>
        <v>49</v>
      </c>
      <c r="W496" t="str">
        <f t="shared" si="29"/>
        <v/>
      </c>
      <c r="X496" t="str">
        <f t="shared" si="30"/>
        <v/>
      </c>
      <c r="Y496" t="str">
        <f t="shared" si="31"/>
        <v/>
      </c>
    </row>
    <row r="497" spans="1:25" x14ac:dyDescent="0.25">
      <c r="A497">
        <v>505</v>
      </c>
      <c r="B497" t="s">
        <v>803</v>
      </c>
      <c r="C497">
        <v>53300</v>
      </c>
      <c r="D497">
        <v>359</v>
      </c>
      <c r="E497" t="str">
        <f>IFERROR(IF(OR(HLOOKUP($A497,'Z-scores'!$C$2:$SK$20,5,FALSE)&gt;3,HLOOKUP($A497,'Z-scores'!$C$2:$SK$20,5,FALSE)&lt;-3),"",'Total-corrected counts'!E497),"")</f>
        <v/>
      </c>
      <c r="F497" t="str">
        <f>IFERROR(IF(OR(HLOOKUP($A497,'Z-scores'!$C$2:$SK$20,5,FALSE)&gt;3,HLOOKUP($A497,'Z-scores'!$C$2:$SK$20,5,FALSE)&lt;-3),"",'Total-corrected counts'!F497),"")</f>
        <v/>
      </c>
      <c r="G497" t="str">
        <f>IFERROR(IF(OR(HLOOKUP($A497,'Z-scores'!$C$2:$SK$20,5,FALSE)&gt;3,HLOOKUP($A497,'Z-scores'!$C$2:$SK$20,5,FALSE)&lt;-3),"",'Total-corrected counts'!G497),"")</f>
        <v/>
      </c>
      <c r="H497" t="str">
        <f>IFERROR(IF(OR(HLOOKUP($A497,'Z-scores'!$C$2:$SK$20,5,FALSE)&gt;3,HLOOKUP($A497,'Z-scores'!$C$2:$SK$20,5,FALSE)&lt;-3),"",'Total-corrected counts'!H497),"")</f>
        <v/>
      </c>
      <c r="I497" t="str">
        <f>IFERROR(IF(OR(HLOOKUP($A497,'Z-scores'!$C$2:$SK$20,5,FALSE)&gt;3,HLOOKUP($A497,'Z-scores'!$C$2:$SK$20,5,FALSE)&lt;-3),"",'Total-corrected counts'!I497),"")</f>
        <v/>
      </c>
      <c r="J497" t="str">
        <f>IFERROR(IF(OR(HLOOKUP($A497,'Z-scores'!$C$2:$SK$20,5,FALSE)&gt;3,HLOOKUP($A497,'Z-scores'!$C$2:$SK$20,5,FALSE)&lt;-3),"",'Total-corrected counts'!J497),"")</f>
        <v/>
      </c>
      <c r="K497" t="str">
        <f>IFERROR(IF(OR(HLOOKUP($A497,'Z-scores'!$C$2:$SK$20,5,FALSE)&gt;3,HLOOKUP($A497,'Z-scores'!$C$2:$SK$20,5,FALSE)&lt;-3),"",'Total-corrected counts'!K497),"")</f>
        <v/>
      </c>
      <c r="L497" t="str">
        <f>IFERROR(IF(OR(HLOOKUP($A497,'Z-scores'!$C$2:$SK$20,5,FALSE)&gt;3,HLOOKUP($A497,'Z-scores'!$C$2:$SK$20,5,FALSE)&lt;-3),"",'Total-corrected counts'!L497),"")</f>
        <v/>
      </c>
      <c r="M497" t="str">
        <f>IFERROR(IF(OR(HLOOKUP($A497,'Z-scores'!$C$2:$SK$20,5,FALSE)&gt;3,HLOOKUP($A497,'Z-scores'!$C$2:$SK$20,5,FALSE)&lt;-3),"",'Total-corrected counts'!M497),"")</f>
        <v/>
      </c>
      <c r="N497" t="str">
        <f>IFERROR(IF(OR(HLOOKUP($A497,'Z-scores'!$C$2:$SK$20,5,FALSE)&gt;3,HLOOKUP($A497,'Z-scores'!$C$2:$SK$20,5,FALSE)&lt;-3),"",'Total-corrected counts'!N497),"")</f>
        <v/>
      </c>
      <c r="O497" t="str">
        <f>IFERROR(IF(OR(HLOOKUP($A497,'Z-scores'!$C$2:$SK$20,5,FALSE)&gt;3,HLOOKUP($A497,'Z-scores'!$C$2:$SK$20,5,FALSE)&lt;-3),"",'Total-corrected counts'!O497),"")</f>
        <v/>
      </c>
      <c r="P497" t="str">
        <f>IFERROR(IF(OR(HLOOKUP($A497,'Z-scores'!$C$2:$SK$20,5,FALSE)&gt;3,HLOOKUP($A497,'Z-scores'!$C$2:$SK$20,5,FALSE)&lt;-3),"",'Total-corrected counts'!P497),"")</f>
        <v/>
      </c>
      <c r="Q497" t="str">
        <f>IFERROR(IF(OR(HLOOKUP($A497,'Z-scores'!$C$2:$SK$20,5,FALSE)&gt;3,HLOOKUP($A497,'Z-scores'!$C$2:$SK$20,5,FALSE)&lt;-3),"",'Total-corrected counts'!Q497),"")</f>
        <v/>
      </c>
      <c r="R497" t="str">
        <f>IFERROR(IF(OR(HLOOKUP($A497,'Z-scores'!$C$2:$SK$20,5,FALSE)&gt;3,HLOOKUP($A497,'Z-scores'!$C$2:$SK$20,5,FALSE)&lt;-3),"",'Total-corrected counts'!R497),"")</f>
        <v/>
      </c>
      <c r="S497" t="str">
        <f>IFERROR(IF(OR(HLOOKUP($A497,'Z-scores'!$C$2:$SK$20,5,FALSE)&gt;3,HLOOKUP($A497,'Z-scores'!$C$2:$SK$20,5,FALSE)&lt;-3),"",'Total-corrected counts'!S497),"")</f>
        <v/>
      </c>
      <c r="T497" t="str">
        <f>IFERROR(IF(OR(HLOOKUP($A497,'Z-scores'!$C$2:$SK$20,5,FALSE)&gt;3,HLOOKUP($A497,'Z-scores'!$C$2:$SK$20,5,FALSE)&lt;-3),"",'Total-corrected counts'!T497),"")</f>
        <v/>
      </c>
      <c r="U497">
        <f t="shared" si="28"/>
        <v>0</v>
      </c>
      <c r="V497">
        <f>SUMIFS(Tabel132[Cluster],Tabel132[ID],'Total-corrected counts Z&lt;3'!A497)</f>
        <v>75</v>
      </c>
      <c r="W497" t="str">
        <f t="shared" si="29"/>
        <v/>
      </c>
      <c r="X497" t="str">
        <f t="shared" si="30"/>
        <v/>
      </c>
      <c r="Y497" t="str">
        <f t="shared" si="31"/>
        <v/>
      </c>
    </row>
    <row r="498" spans="1:25" x14ac:dyDescent="0.25">
      <c r="A498">
        <v>506</v>
      </c>
      <c r="B498" t="s">
        <v>804</v>
      </c>
      <c r="C498">
        <v>101000</v>
      </c>
      <c r="D498">
        <v>948</v>
      </c>
      <c r="E498" t="str">
        <f>IFERROR(IF(OR(HLOOKUP($A498,'Z-scores'!$C$2:$SK$20,5,FALSE)&gt;3,HLOOKUP($A498,'Z-scores'!$C$2:$SK$20,5,FALSE)&lt;-3),"",'Total-corrected counts'!E498),"")</f>
        <v/>
      </c>
      <c r="F498" t="str">
        <f>IFERROR(IF(OR(HLOOKUP($A498,'Z-scores'!$C$2:$SK$20,5,FALSE)&gt;3,HLOOKUP($A498,'Z-scores'!$C$2:$SK$20,5,FALSE)&lt;-3),"",'Total-corrected counts'!F498),"")</f>
        <v/>
      </c>
      <c r="G498" t="str">
        <f>IFERROR(IF(OR(HLOOKUP($A498,'Z-scores'!$C$2:$SK$20,5,FALSE)&gt;3,HLOOKUP($A498,'Z-scores'!$C$2:$SK$20,5,FALSE)&lt;-3),"",'Total-corrected counts'!G498),"")</f>
        <v/>
      </c>
      <c r="H498" t="str">
        <f>IFERROR(IF(OR(HLOOKUP($A498,'Z-scores'!$C$2:$SK$20,5,FALSE)&gt;3,HLOOKUP($A498,'Z-scores'!$C$2:$SK$20,5,FALSE)&lt;-3),"",'Total-corrected counts'!H498),"")</f>
        <v/>
      </c>
      <c r="I498" t="str">
        <f>IFERROR(IF(OR(HLOOKUP($A498,'Z-scores'!$C$2:$SK$20,5,FALSE)&gt;3,HLOOKUP($A498,'Z-scores'!$C$2:$SK$20,5,FALSE)&lt;-3),"",'Total-corrected counts'!I498),"")</f>
        <v/>
      </c>
      <c r="J498" t="str">
        <f>IFERROR(IF(OR(HLOOKUP($A498,'Z-scores'!$C$2:$SK$20,5,FALSE)&gt;3,HLOOKUP($A498,'Z-scores'!$C$2:$SK$20,5,FALSE)&lt;-3),"",'Total-corrected counts'!J498),"")</f>
        <v/>
      </c>
      <c r="K498" t="str">
        <f>IFERROR(IF(OR(HLOOKUP($A498,'Z-scores'!$C$2:$SK$20,5,FALSE)&gt;3,HLOOKUP($A498,'Z-scores'!$C$2:$SK$20,5,FALSE)&lt;-3),"",'Total-corrected counts'!K498),"")</f>
        <v/>
      </c>
      <c r="L498" t="str">
        <f>IFERROR(IF(OR(HLOOKUP($A498,'Z-scores'!$C$2:$SK$20,5,FALSE)&gt;3,HLOOKUP($A498,'Z-scores'!$C$2:$SK$20,5,FALSE)&lt;-3),"",'Total-corrected counts'!L498),"")</f>
        <v/>
      </c>
      <c r="M498" t="str">
        <f>IFERROR(IF(OR(HLOOKUP($A498,'Z-scores'!$C$2:$SK$20,5,FALSE)&gt;3,HLOOKUP($A498,'Z-scores'!$C$2:$SK$20,5,FALSE)&lt;-3),"",'Total-corrected counts'!M498),"")</f>
        <v/>
      </c>
      <c r="N498" t="str">
        <f>IFERROR(IF(OR(HLOOKUP($A498,'Z-scores'!$C$2:$SK$20,5,FALSE)&gt;3,HLOOKUP($A498,'Z-scores'!$C$2:$SK$20,5,FALSE)&lt;-3),"",'Total-corrected counts'!N498),"")</f>
        <v/>
      </c>
      <c r="O498" t="str">
        <f>IFERROR(IF(OR(HLOOKUP($A498,'Z-scores'!$C$2:$SK$20,5,FALSE)&gt;3,HLOOKUP($A498,'Z-scores'!$C$2:$SK$20,5,FALSE)&lt;-3),"",'Total-corrected counts'!O498),"")</f>
        <v/>
      </c>
      <c r="P498" t="str">
        <f>IFERROR(IF(OR(HLOOKUP($A498,'Z-scores'!$C$2:$SK$20,5,FALSE)&gt;3,HLOOKUP($A498,'Z-scores'!$C$2:$SK$20,5,FALSE)&lt;-3),"",'Total-corrected counts'!P498),"")</f>
        <v/>
      </c>
      <c r="Q498" t="str">
        <f>IFERROR(IF(OR(HLOOKUP($A498,'Z-scores'!$C$2:$SK$20,5,FALSE)&gt;3,HLOOKUP($A498,'Z-scores'!$C$2:$SK$20,5,FALSE)&lt;-3),"",'Total-corrected counts'!Q498),"")</f>
        <v/>
      </c>
      <c r="R498" t="str">
        <f>IFERROR(IF(OR(HLOOKUP($A498,'Z-scores'!$C$2:$SK$20,5,FALSE)&gt;3,HLOOKUP($A498,'Z-scores'!$C$2:$SK$20,5,FALSE)&lt;-3),"",'Total-corrected counts'!R498),"")</f>
        <v/>
      </c>
      <c r="S498" t="str">
        <f>IFERROR(IF(OR(HLOOKUP($A498,'Z-scores'!$C$2:$SK$20,5,FALSE)&gt;3,HLOOKUP($A498,'Z-scores'!$C$2:$SK$20,5,FALSE)&lt;-3),"",'Total-corrected counts'!S498),"")</f>
        <v/>
      </c>
      <c r="T498" t="str">
        <f>IFERROR(IF(OR(HLOOKUP($A498,'Z-scores'!$C$2:$SK$20,5,FALSE)&gt;3,HLOOKUP($A498,'Z-scores'!$C$2:$SK$20,5,FALSE)&lt;-3),"",'Total-corrected counts'!T498),"")</f>
        <v/>
      </c>
      <c r="U498">
        <f t="shared" si="28"/>
        <v>0</v>
      </c>
      <c r="V498">
        <f>SUMIFS(Tabel132[Cluster],Tabel132[ID],'Total-corrected counts Z&lt;3'!A498)</f>
        <v>0</v>
      </c>
      <c r="W498" t="str">
        <f t="shared" si="29"/>
        <v/>
      </c>
      <c r="X498" t="str">
        <f t="shared" si="30"/>
        <v/>
      </c>
      <c r="Y498" t="str">
        <f t="shared" si="31"/>
        <v/>
      </c>
    </row>
    <row r="499" spans="1:25" x14ac:dyDescent="0.25">
      <c r="A499">
        <v>507</v>
      </c>
      <c r="B499" t="s">
        <v>205</v>
      </c>
      <c r="C499">
        <v>30000</v>
      </c>
      <c r="D499">
        <v>698</v>
      </c>
      <c r="E499">
        <f>IFERROR(IF(OR(HLOOKUP($A499,'Z-scores'!$C$2:$SK$20,5,FALSE)&gt;3,HLOOKUP($A499,'Z-scores'!$C$2:$SK$20,5,FALSE)&lt;-3),"",'Total-corrected counts'!E499),"")</f>
        <v>40.272579322713213</v>
      </c>
      <c r="F499">
        <f>IFERROR(IF(OR(HLOOKUP($A499,'Z-scores'!$C$2:$SK$20,5,FALSE)&gt;3,HLOOKUP($A499,'Z-scores'!$C$2:$SK$20,5,FALSE)&lt;-3),"",'Total-corrected counts'!F499),"")</f>
        <v>50.244280410396755</v>
      </c>
      <c r="G499">
        <f>IFERROR(IF(OR(HLOOKUP($A499,'Z-scores'!$C$2:$SK$20,5,FALSE)&gt;3,HLOOKUP($A499,'Z-scores'!$C$2:$SK$20,5,FALSE)&lt;-3),"",'Total-corrected counts'!G499),"")</f>
        <v>13.751065546415177</v>
      </c>
      <c r="H499">
        <f>IFERROR(IF(OR(HLOOKUP($A499,'Z-scores'!$C$2:$SK$20,5,FALSE)&gt;3,HLOOKUP($A499,'Z-scores'!$C$2:$SK$20,5,FALSE)&lt;-3),"",'Total-corrected counts'!H499),"")</f>
        <v>58.294530628000672</v>
      </c>
      <c r="I499">
        <f>IFERROR(IF(OR(HLOOKUP($A499,'Z-scores'!$C$2:$SK$20,5,FALSE)&gt;3,HLOOKUP($A499,'Z-scores'!$C$2:$SK$20,5,FALSE)&lt;-3),"",'Total-corrected counts'!I499),"")</f>
        <v>120.43121363667825</v>
      </c>
      <c r="J499">
        <f>IFERROR(IF(OR(HLOOKUP($A499,'Z-scores'!$C$2:$SK$20,5,FALSE)&gt;3,HLOOKUP($A499,'Z-scores'!$C$2:$SK$20,5,FALSE)&lt;-3),"",'Total-corrected counts'!J499),"")</f>
        <v>92.408671903716822</v>
      </c>
      <c r="K499">
        <f>IFERROR(IF(OR(HLOOKUP($A499,'Z-scores'!$C$2:$SK$20,5,FALSE)&gt;3,HLOOKUP($A499,'Z-scores'!$C$2:$SK$20,5,FALSE)&lt;-3),"",'Total-corrected counts'!K499),"")</f>
        <v>108.72911846723612</v>
      </c>
      <c r="L499">
        <f>IFERROR(IF(OR(HLOOKUP($A499,'Z-scores'!$C$2:$SK$20,5,FALSE)&gt;3,HLOOKUP($A499,'Z-scores'!$C$2:$SK$20,5,FALSE)&lt;-3),"",'Total-corrected counts'!L499),"")</f>
        <v>28.816449797104518</v>
      </c>
      <c r="M499">
        <f>IFERROR(IF(OR(HLOOKUP($A499,'Z-scores'!$C$2:$SK$20,5,FALSE)&gt;3,HLOOKUP($A499,'Z-scores'!$C$2:$SK$20,5,FALSE)&lt;-3),"",'Total-corrected counts'!M499),"")</f>
        <v>29.367812025543603</v>
      </c>
      <c r="N499">
        <f>IFERROR(IF(OR(HLOOKUP($A499,'Z-scores'!$C$2:$SK$20,5,FALSE)&gt;3,HLOOKUP($A499,'Z-scores'!$C$2:$SK$20,5,FALSE)&lt;-3),"",'Total-corrected counts'!N499),"")</f>
        <v>35.160917053162365</v>
      </c>
      <c r="O499">
        <f>IFERROR(IF(OR(HLOOKUP($A499,'Z-scores'!$C$2:$SK$20,5,FALSE)&gt;3,HLOOKUP($A499,'Z-scores'!$C$2:$SK$20,5,FALSE)&lt;-3),"",'Total-corrected counts'!O499),"")</f>
        <v>28.559782344395604</v>
      </c>
      <c r="P499">
        <f>IFERROR(IF(OR(HLOOKUP($A499,'Z-scores'!$C$2:$SK$20,5,FALSE)&gt;3,HLOOKUP($A499,'Z-scores'!$C$2:$SK$20,5,FALSE)&lt;-3),"",'Total-corrected counts'!P499),"")</f>
        <v>63.101686775767554</v>
      </c>
      <c r="Q499">
        <f>IFERROR(IF(OR(HLOOKUP($A499,'Z-scores'!$C$2:$SK$20,5,FALSE)&gt;3,HLOOKUP($A499,'Z-scores'!$C$2:$SK$20,5,FALSE)&lt;-3),"",'Total-corrected counts'!Q499),"")</f>
        <v>86.228183971345715</v>
      </c>
      <c r="R499">
        <f>IFERROR(IF(OR(HLOOKUP($A499,'Z-scores'!$C$2:$SK$20,5,FALSE)&gt;3,HLOOKUP($A499,'Z-scores'!$C$2:$SK$20,5,FALSE)&lt;-3),"",'Total-corrected counts'!R499),"")</f>
        <v>95.787791935275962</v>
      </c>
      <c r="S499">
        <f>IFERROR(IF(OR(HLOOKUP($A499,'Z-scores'!$C$2:$SK$20,5,FALSE)&gt;3,HLOOKUP($A499,'Z-scores'!$C$2:$SK$20,5,FALSE)&lt;-3),"",'Total-corrected counts'!S499),"")</f>
        <v>63.277271195989115</v>
      </c>
      <c r="T499">
        <f>IFERROR(IF(OR(HLOOKUP($A499,'Z-scores'!$C$2:$SK$20,5,FALSE)&gt;3,HLOOKUP($A499,'Z-scores'!$C$2:$SK$20,5,FALSE)&lt;-3),"",'Total-corrected counts'!T499),"")</f>
        <v>274.28800001092156</v>
      </c>
      <c r="U499">
        <f t="shared" si="28"/>
        <v>1</v>
      </c>
      <c r="V499">
        <f>SUMIFS(Tabel132[Cluster],Tabel132[ID],'Total-corrected counts Z&lt;3'!A499)</f>
        <v>39</v>
      </c>
      <c r="W499">
        <f t="shared" si="29"/>
        <v>0.17693286284865178</v>
      </c>
      <c r="X499">
        <f t="shared" si="30"/>
        <v>57.747663879096748</v>
      </c>
      <c r="Y499">
        <f t="shared" si="31"/>
        <v>101.87378603894926</v>
      </c>
    </row>
    <row r="500" spans="1:25" x14ac:dyDescent="0.25">
      <c r="A500">
        <v>508</v>
      </c>
      <c r="B500" t="s">
        <v>805</v>
      </c>
      <c r="C500">
        <v>43100</v>
      </c>
      <c r="D500">
        <v>926</v>
      </c>
      <c r="E500" t="str">
        <f>IFERROR(IF(OR(HLOOKUP($A500,'Z-scores'!$C$2:$SK$20,5,FALSE)&gt;3,HLOOKUP($A500,'Z-scores'!$C$2:$SK$20,5,FALSE)&lt;-3),"",'Total-corrected counts'!E500),"")</f>
        <v/>
      </c>
      <c r="F500" t="str">
        <f>IFERROR(IF(OR(HLOOKUP($A500,'Z-scores'!$C$2:$SK$20,5,FALSE)&gt;3,HLOOKUP($A500,'Z-scores'!$C$2:$SK$20,5,FALSE)&lt;-3),"",'Total-corrected counts'!F500),"")</f>
        <v/>
      </c>
      <c r="G500" t="str">
        <f>IFERROR(IF(OR(HLOOKUP($A500,'Z-scores'!$C$2:$SK$20,5,FALSE)&gt;3,HLOOKUP($A500,'Z-scores'!$C$2:$SK$20,5,FALSE)&lt;-3),"",'Total-corrected counts'!G500),"")</f>
        <v/>
      </c>
      <c r="H500" t="str">
        <f>IFERROR(IF(OR(HLOOKUP($A500,'Z-scores'!$C$2:$SK$20,5,FALSE)&gt;3,HLOOKUP($A500,'Z-scores'!$C$2:$SK$20,5,FALSE)&lt;-3),"",'Total-corrected counts'!H500),"")</f>
        <v/>
      </c>
      <c r="I500" t="str">
        <f>IFERROR(IF(OR(HLOOKUP($A500,'Z-scores'!$C$2:$SK$20,5,FALSE)&gt;3,HLOOKUP($A500,'Z-scores'!$C$2:$SK$20,5,FALSE)&lt;-3),"",'Total-corrected counts'!I500),"")</f>
        <v/>
      </c>
      <c r="J500" t="str">
        <f>IFERROR(IF(OR(HLOOKUP($A500,'Z-scores'!$C$2:$SK$20,5,FALSE)&gt;3,HLOOKUP($A500,'Z-scores'!$C$2:$SK$20,5,FALSE)&lt;-3),"",'Total-corrected counts'!J500),"")</f>
        <v/>
      </c>
      <c r="K500" t="str">
        <f>IFERROR(IF(OR(HLOOKUP($A500,'Z-scores'!$C$2:$SK$20,5,FALSE)&gt;3,HLOOKUP($A500,'Z-scores'!$C$2:$SK$20,5,FALSE)&lt;-3),"",'Total-corrected counts'!K500),"")</f>
        <v/>
      </c>
      <c r="L500" t="str">
        <f>IFERROR(IF(OR(HLOOKUP($A500,'Z-scores'!$C$2:$SK$20,5,FALSE)&gt;3,HLOOKUP($A500,'Z-scores'!$C$2:$SK$20,5,FALSE)&lt;-3),"",'Total-corrected counts'!L500),"")</f>
        <v/>
      </c>
      <c r="M500" t="str">
        <f>IFERROR(IF(OR(HLOOKUP($A500,'Z-scores'!$C$2:$SK$20,5,FALSE)&gt;3,HLOOKUP($A500,'Z-scores'!$C$2:$SK$20,5,FALSE)&lt;-3),"",'Total-corrected counts'!M500),"")</f>
        <v/>
      </c>
      <c r="N500" t="str">
        <f>IFERROR(IF(OR(HLOOKUP($A500,'Z-scores'!$C$2:$SK$20,5,FALSE)&gt;3,HLOOKUP($A500,'Z-scores'!$C$2:$SK$20,5,FALSE)&lt;-3),"",'Total-corrected counts'!N500),"")</f>
        <v/>
      </c>
      <c r="O500" t="str">
        <f>IFERROR(IF(OR(HLOOKUP($A500,'Z-scores'!$C$2:$SK$20,5,FALSE)&gt;3,HLOOKUP($A500,'Z-scores'!$C$2:$SK$20,5,FALSE)&lt;-3),"",'Total-corrected counts'!O500),"")</f>
        <v/>
      </c>
      <c r="P500" t="str">
        <f>IFERROR(IF(OR(HLOOKUP($A500,'Z-scores'!$C$2:$SK$20,5,FALSE)&gt;3,HLOOKUP($A500,'Z-scores'!$C$2:$SK$20,5,FALSE)&lt;-3),"",'Total-corrected counts'!P500),"")</f>
        <v/>
      </c>
      <c r="Q500" t="str">
        <f>IFERROR(IF(OR(HLOOKUP($A500,'Z-scores'!$C$2:$SK$20,5,FALSE)&gt;3,HLOOKUP($A500,'Z-scores'!$C$2:$SK$20,5,FALSE)&lt;-3),"",'Total-corrected counts'!Q500),"")</f>
        <v/>
      </c>
      <c r="R500" t="str">
        <f>IFERROR(IF(OR(HLOOKUP($A500,'Z-scores'!$C$2:$SK$20,5,FALSE)&gt;3,HLOOKUP($A500,'Z-scores'!$C$2:$SK$20,5,FALSE)&lt;-3),"",'Total-corrected counts'!R500),"")</f>
        <v/>
      </c>
      <c r="S500" t="str">
        <f>IFERROR(IF(OR(HLOOKUP($A500,'Z-scores'!$C$2:$SK$20,5,FALSE)&gt;3,HLOOKUP($A500,'Z-scores'!$C$2:$SK$20,5,FALSE)&lt;-3),"",'Total-corrected counts'!S500),"")</f>
        <v/>
      </c>
      <c r="T500" t="str">
        <f>IFERROR(IF(OR(HLOOKUP($A500,'Z-scores'!$C$2:$SK$20,5,FALSE)&gt;3,HLOOKUP($A500,'Z-scores'!$C$2:$SK$20,5,FALSE)&lt;-3),"",'Total-corrected counts'!T500),"")</f>
        <v/>
      </c>
      <c r="U500">
        <f t="shared" si="28"/>
        <v>0</v>
      </c>
      <c r="V500">
        <f>SUMIFS(Tabel132[Cluster],Tabel132[ID],'Total-corrected counts Z&lt;3'!A500)</f>
        <v>55</v>
      </c>
      <c r="W500" t="str">
        <f t="shared" si="29"/>
        <v/>
      </c>
      <c r="X500" t="str">
        <f t="shared" si="30"/>
        <v/>
      </c>
      <c r="Y500" t="str">
        <f t="shared" si="31"/>
        <v/>
      </c>
    </row>
    <row r="501" spans="1:25" x14ac:dyDescent="0.25">
      <c r="A501">
        <v>509</v>
      </c>
      <c r="B501" t="s">
        <v>806</v>
      </c>
      <c r="C501">
        <v>45600</v>
      </c>
      <c r="D501">
        <v>502</v>
      </c>
      <c r="E501" t="str">
        <f>IFERROR(IF(OR(HLOOKUP($A501,'Z-scores'!$C$2:$SK$20,5,FALSE)&gt;3,HLOOKUP($A501,'Z-scores'!$C$2:$SK$20,5,FALSE)&lt;-3),"",'Total-corrected counts'!E501),"")</f>
        <v/>
      </c>
      <c r="F501" t="str">
        <f>IFERROR(IF(OR(HLOOKUP($A501,'Z-scores'!$C$2:$SK$20,5,FALSE)&gt;3,HLOOKUP($A501,'Z-scores'!$C$2:$SK$20,5,FALSE)&lt;-3),"",'Total-corrected counts'!F501),"")</f>
        <v/>
      </c>
      <c r="G501" t="str">
        <f>IFERROR(IF(OR(HLOOKUP($A501,'Z-scores'!$C$2:$SK$20,5,FALSE)&gt;3,HLOOKUP($A501,'Z-scores'!$C$2:$SK$20,5,FALSE)&lt;-3),"",'Total-corrected counts'!G501),"")</f>
        <v/>
      </c>
      <c r="H501" t="str">
        <f>IFERROR(IF(OR(HLOOKUP($A501,'Z-scores'!$C$2:$SK$20,5,FALSE)&gt;3,HLOOKUP($A501,'Z-scores'!$C$2:$SK$20,5,FALSE)&lt;-3),"",'Total-corrected counts'!H501),"")</f>
        <v/>
      </c>
      <c r="I501" t="str">
        <f>IFERROR(IF(OR(HLOOKUP($A501,'Z-scores'!$C$2:$SK$20,5,FALSE)&gt;3,HLOOKUP($A501,'Z-scores'!$C$2:$SK$20,5,FALSE)&lt;-3),"",'Total-corrected counts'!I501),"")</f>
        <v/>
      </c>
      <c r="J501" t="str">
        <f>IFERROR(IF(OR(HLOOKUP($A501,'Z-scores'!$C$2:$SK$20,5,FALSE)&gt;3,HLOOKUP($A501,'Z-scores'!$C$2:$SK$20,5,FALSE)&lt;-3),"",'Total-corrected counts'!J501),"")</f>
        <v/>
      </c>
      <c r="K501" t="str">
        <f>IFERROR(IF(OR(HLOOKUP($A501,'Z-scores'!$C$2:$SK$20,5,FALSE)&gt;3,HLOOKUP($A501,'Z-scores'!$C$2:$SK$20,5,FALSE)&lt;-3),"",'Total-corrected counts'!K501),"")</f>
        <v/>
      </c>
      <c r="L501" t="str">
        <f>IFERROR(IF(OR(HLOOKUP($A501,'Z-scores'!$C$2:$SK$20,5,FALSE)&gt;3,HLOOKUP($A501,'Z-scores'!$C$2:$SK$20,5,FALSE)&lt;-3),"",'Total-corrected counts'!L501),"")</f>
        <v/>
      </c>
      <c r="M501" t="str">
        <f>IFERROR(IF(OR(HLOOKUP($A501,'Z-scores'!$C$2:$SK$20,5,FALSE)&gt;3,HLOOKUP($A501,'Z-scores'!$C$2:$SK$20,5,FALSE)&lt;-3),"",'Total-corrected counts'!M501),"")</f>
        <v/>
      </c>
      <c r="N501" t="str">
        <f>IFERROR(IF(OR(HLOOKUP($A501,'Z-scores'!$C$2:$SK$20,5,FALSE)&gt;3,HLOOKUP($A501,'Z-scores'!$C$2:$SK$20,5,FALSE)&lt;-3),"",'Total-corrected counts'!N501),"")</f>
        <v/>
      </c>
      <c r="O501" t="str">
        <f>IFERROR(IF(OR(HLOOKUP($A501,'Z-scores'!$C$2:$SK$20,5,FALSE)&gt;3,HLOOKUP($A501,'Z-scores'!$C$2:$SK$20,5,FALSE)&lt;-3),"",'Total-corrected counts'!O501),"")</f>
        <v/>
      </c>
      <c r="P501" t="str">
        <f>IFERROR(IF(OR(HLOOKUP($A501,'Z-scores'!$C$2:$SK$20,5,FALSE)&gt;3,HLOOKUP($A501,'Z-scores'!$C$2:$SK$20,5,FALSE)&lt;-3),"",'Total-corrected counts'!P501),"")</f>
        <v/>
      </c>
      <c r="Q501" t="str">
        <f>IFERROR(IF(OR(HLOOKUP($A501,'Z-scores'!$C$2:$SK$20,5,FALSE)&gt;3,HLOOKUP($A501,'Z-scores'!$C$2:$SK$20,5,FALSE)&lt;-3),"",'Total-corrected counts'!Q501),"")</f>
        <v/>
      </c>
      <c r="R501" t="str">
        <f>IFERROR(IF(OR(HLOOKUP($A501,'Z-scores'!$C$2:$SK$20,5,FALSE)&gt;3,HLOOKUP($A501,'Z-scores'!$C$2:$SK$20,5,FALSE)&lt;-3),"",'Total-corrected counts'!R501),"")</f>
        <v/>
      </c>
      <c r="S501" t="str">
        <f>IFERROR(IF(OR(HLOOKUP($A501,'Z-scores'!$C$2:$SK$20,5,FALSE)&gt;3,HLOOKUP($A501,'Z-scores'!$C$2:$SK$20,5,FALSE)&lt;-3),"",'Total-corrected counts'!S501),"")</f>
        <v/>
      </c>
      <c r="T501" t="str">
        <f>IFERROR(IF(OR(HLOOKUP($A501,'Z-scores'!$C$2:$SK$20,5,FALSE)&gt;3,HLOOKUP($A501,'Z-scores'!$C$2:$SK$20,5,FALSE)&lt;-3),"",'Total-corrected counts'!T501),"")</f>
        <v/>
      </c>
      <c r="U501">
        <f t="shared" si="28"/>
        <v>0</v>
      </c>
      <c r="V501">
        <f>SUMIFS(Tabel132[Cluster],Tabel132[ID],'Total-corrected counts Z&lt;3'!A501)</f>
        <v>60</v>
      </c>
      <c r="W501" t="str">
        <f t="shared" si="29"/>
        <v/>
      </c>
      <c r="X501" t="str">
        <f t="shared" si="30"/>
        <v/>
      </c>
      <c r="Y501" t="str">
        <f t="shared" si="31"/>
        <v/>
      </c>
    </row>
    <row r="502" spans="1:25" x14ac:dyDescent="0.25">
      <c r="A502">
        <v>510</v>
      </c>
      <c r="B502" t="s">
        <v>206</v>
      </c>
      <c r="C502">
        <v>5500</v>
      </c>
      <c r="D502">
        <v>337</v>
      </c>
      <c r="E502">
        <f>IFERROR(IF(OR(HLOOKUP($A502,'Z-scores'!$C$2:$SK$20,5,FALSE)&gt;3,HLOOKUP($A502,'Z-scores'!$C$2:$SK$20,5,FALSE)&lt;-3),"",'Total-corrected counts'!E502),"")</f>
        <v>0.32202210062447517</v>
      </c>
      <c r="F502">
        <f>IFERROR(IF(OR(HLOOKUP($A502,'Z-scores'!$C$2:$SK$20,5,FALSE)&gt;3,HLOOKUP($A502,'Z-scores'!$C$2:$SK$20,5,FALSE)&lt;-3),"",'Total-corrected counts'!F502),"")</f>
        <v>0.37301927943063096</v>
      </c>
      <c r="G502">
        <f>IFERROR(IF(OR(HLOOKUP($A502,'Z-scores'!$C$2:$SK$20,5,FALSE)&gt;3,HLOOKUP($A502,'Z-scores'!$C$2:$SK$20,5,FALSE)&lt;-3),"",'Total-corrected counts'!G502),"")</f>
        <v>3.5406638298378783</v>
      </c>
      <c r="H502">
        <f>IFERROR(IF(OR(HLOOKUP($A502,'Z-scores'!$C$2:$SK$20,5,FALSE)&gt;3,HLOOKUP($A502,'Z-scores'!$C$2:$SK$20,5,FALSE)&lt;-3),"",'Total-corrected counts'!H502),"")</f>
        <v>0.88663176433689594</v>
      </c>
      <c r="I502">
        <f>IFERROR(IF(OR(HLOOKUP($A502,'Z-scores'!$C$2:$SK$20,5,FALSE)&gt;3,HLOOKUP($A502,'Z-scores'!$C$2:$SK$20,5,FALSE)&lt;-3),"",'Total-corrected counts'!I502),"")</f>
        <v>4.2486597026163304</v>
      </c>
      <c r="J502">
        <f>IFERROR(IF(OR(HLOOKUP($A502,'Z-scores'!$C$2:$SK$20,5,FALSE)&gt;3,HLOOKUP($A502,'Z-scores'!$C$2:$SK$20,5,FALSE)&lt;-3),"",'Total-corrected counts'!J502),"")</f>
        <v>0.22150303578890401</v>
      </c>
      <c r="K502">
        <f>IFERROR(IF(OR(HLOOKUP($A502,'Z-scores'!$C$2:$SK$20,5,FALSE)&gt;3,HLOOKUP($A502,'Z-scores'!$C$2:$SK$20,5,FALSE)&lt;-3),"",'Total-corrected counts'!K502),"")</f>
        <v>6.4510264462761452E-2</v>
      </c>
      <c r="L502">
        <f>IFERROR(IF(OR(HLOOKUP($A502,'Z-scores'!$C$2:$SK$20,5,FALSE)&gt;3,HLOOKUP($A502,'Z-scores'!$C$2:$SK$20,5,FALSE)&lt;-3),"",'Total-corrected counts'!L502),"")</f>
        <v>1.9061728797048891</v>
      </c>
      <c r="M502">
        <f>IFERROR(IF(OR(HLOOKUP($A502,'Z-scores'!$C$2:$SK$20,5,FALSE)&gt;3,HLOOKUP($A502,'Z-scores'!$C$2:$SK$20,5,FALSE)&lt;-3),"",'Total-corrected counts'!M502),"")</f>
        <v>0.90362498540134173</v>
      </c>
      <c r="N502">
        <f>IFERROR(IF(OR(HLOOKUP($A502,'Z-scores'!$C$2:$SK$20,5,FALSE)&gt;3,HLOOKUP($A502,'Z-scores'!$C$2:$SK$20,5,FALSE)&lt;-3),"",'Total-corrected counts'!N502),"")</f>
        <v>2.2107867578577003</v>
      </c>
      <c r="O502">
        <f>IFERROR(IF(OR(HLOOKUP($A502,'Z-scores'!$C$2:$SK$20,5,FALSE)&gt;3,HLOOKUP($A502,'Z-scores'!$C$2:$SK$20,5,FALSE)&lt;-3),"",'Total-corrected counts'!O502),"")</f>
        <v>0.41557578024352743</v>
      </c>
      <c r="P502">
        <f>IFERROR(IF(OR(HLOOKUP($A502,'Z-scores'!$C$2:$SK$20,5,FALSE)&gt;3,HLOOKUP($A502,'Z-scores'!$C$2:$SK$20,5,FALSE)&lt;-3),"",'Total-corrected counts'!P502),"")</f>
        <v>0.80618874271879681</v>
      </c>
      <c r="Q502">
        <f>IFERROR(IF(OR(HLOOKUP($A502,'Z-scores'!$C$2:$SK$20,5,FALSE)&gt;3,HLOOKUP($A502,'Z-scores'!$C$2:$SK$20,5,FALSE)&lt;-3),"",'Total-corrected counts'!Q502),"")</f>
        <v>1.3514299072432172</v>
      </c>
      <c r="R502">
        <f>IFERROR(IF(OR(HLOOKUP($A502,'Z-scores'!$C$2:$SK$20,5,FALSE)&gt;3,HLOOKUP($A502,'Z-scores'!$C$2:$SK$20,5,FALSE)&lt;-3),"",'Total-corrected counts'!R502),"")</f>
        <v>0.17460781287794244</v>
      </c>
      <c r="S502">
        <f>IFERROR(IF(OR(HLOOKUP($A502,'Z-scores'!$C$2:$SK$20,5,FALSE)&gt;3,HLOOKUP($A502,'Z-scores'!$C$2:$SK$20,5,FALSE)&lt;-3),"",'Total-corrected counts'!S502),"")</f>
        <v>0.4416273401294874</v>
      </c>
      <c r="T502">
        <f>IFERROR(IF(OR(HLOOKUP($A502,'Z-scores'!$C$2:$SK$20,5,FALSE)&gt;3,HLOOKUP($A502,'Z-scores'!$C$2:$SK$20,5,FALSE)&lt;-3),"",'Total-corrected counts'!T502),"")</f>
        <v>3.0648610607695734</v>
      </c>
      <c r="U502">
        <f t="shared" si="28"/>
        <v>1</v>
      </c>
      <c r="V502">
        <f>SUMIFS(Tabel132[Cluster],Tabel132[ID],'Total-corrected counts Z&lt;3'!A502)</f>
        <v>7</v>
      </c>
      <c r="W502">
        <f t="shared" si="29"/>
        <v>0.54917452256477972</v>
      </c>
      <c r="X502">
        <f t="shared" si="30"/>
        <v>1.4677594600061807</v>
      </c>
      <c r="Y502">
        <f t="shared" si="31"/>
        <v>1.0423817739970909</v>
      </c>
    </row>
    <row r="503" spans="1:25" x14ac:dyDescent="0.25">
      <c r="A503">
        <v>511</v>
      </c>
      <c r="B503" t="s">
        <v>207</v>
      </c>
      <c r="C503">
        <v>81400</v>
      </c>
      <c r="D503">
        <v>10</v>
      </c>
      <c r="E503">
        <f>IFERROR(IF(OR(HLOOKUP($A503,'Z-scores'!$C$2:$SK$20,5,FALSE)&gt;3,HLOOKUP($A503,'Z-scores'!$C$2:$SK$20,5,FALSE)&lt;-3),"",'Total-corrected counts'!E503),"")</f>
        <v>0.66386094590276423</v>
      </c>
      <c r="F503">
        <f>IFERROR(IF(OR(HLOOKUP($A503,'Z-scores'!$C$2:$SK$20,5,FALSE)&gt;3,HLOOKUP($A503,'Z-scores'!$C$2:$SK$20,5,FALSE)&lt;-3),"",'Total-corrected counts'!F503),"")</f>
        <v>1.5156859328763612</v>
      </c>
      <c r="G503">
        <f>IFERROR(IF(OR(HLOOKUP($A503,'Z-scores'!$C$2:$SK$20,5,FALSE)&gt;3,HLOOKUP($A503,'Z-scores'!$C$2:$SK$20,5,FALSE)&lt;-3),"",'Total-corrected counts'!G503),"")</f>
        <v>2.9356764527507337</v>
      </c>
      <c r="H503">
        <f>IFERROR(IF(OR(HLOOKUP($A503,'Z-scores'!$C$2:$SK$20,5,FALSE)&gt;3,HLOOKUP($A503,'Z-scores'!$C$2:$SK$20,5,FALSE)&lt;-3),"",'Total-corrected counts'!H503),"")</f>
        <v>0.10253564621583151</v>
      </c>
      <c r="I503">
        <f>IFERROR(IF(OR(HLOOKUP($A503,'Z-scores'!$C$2:$SK$20,5,FALSE)&gt;3,HLOOKUP($A503,'Z-scores'!$C$2:$SK$20,5,FALSE)&lt;-3),"",'Total-corrected counts'!I503),"")</f>
        <v>0.64151947827584321</v>
      </c>
      <c r="J503">
        <f>IFERROR(IF(OR(HLOOKUP($A503,'Z-scores'!$C$2:$SK$20,5,FALSE)&gt;3,HLOOKUP($A503,'Z-scores'!$C$2:$SK$20,5,FALSE)&lt;-3),"",'Total-corrected counts'!J503),"")</f>
        <v>5.3879116813517196E-2</v>
      </c>
      <c r="K503">
        <f>IFERROR(IF(OR(HLOOKUP($A503,'Z-scores'!$C$2:$SK$20,5,FALSE)&gt;3,HLOOKUP($A503,'Z-scores'!$C$2:$SK$20,5,FALSE)&lt;-3),"",'Total-corrected counts'!K503),"")</f>
        <v>0.60405065815131176</v>
      </c>
      <c r="L503">
        <f>IFERROR(IF(OR(HLOOKUP($A503,'Z-scores'!$C$2:$SK$20,5,FALSE)&gt;3,HLOOKUP($A503,'Z-scores'!$C$2:$SK$20,5,FALSE)&lt;-3),"",'Total-corrected counts'!L503),"")</f>
        <v>2.0282764805400779</v>
      </c>
      <c r="M503">
        <f>IFERROR(IF(OR(HLOOKUP($A503,'Z-scores'!$C$2:$SK$20,5,FALSE)&gt;3,HLOOKUP($A503,'Z-scores'!$C$2:$SK$20,5,FALSE)&lt;-3),"",'Total-corrected counts'!M503),"")</f>
        <v>1.2872393659962509</v>
      </c>
      <c r="N503">
        <f>IFERROR(IF(OR(HLOOKUP($A503,'Z-scores'!$C$2:$SK$20,5,FALSE)&gt;3,HLOOKUP($A503,'Z-scores'!$C$2:$SK$20,5,FALSE)&lt;-3),"",'Total-corrected counts'!N503),"")</f>
        <v>1.4424991611553792</v>
      </c>
      <c r="O503">
        <f>IFERROR(IF(OR(HLOOKUP($A503,'Z-scores'!$C$2:$SK$20,5,FALSE)&gt;3,HLOOKUP($A503,'Z-scores'!$C$2:$SK$20,5,FALSE)&lt;-3),"",'Total-corrected counts'!O503),"")</f>
        <v>2.5686120034201001</v>
      </c>
      <c r="P503">
        <f>IFERROR(IF(OR(HLOOKUP($A503,'Z-scores'!$C$2:$SK$20,5,FALSE)&gt;3,HLOOKUP($A503,'Z-scores'!$C$2:$SK$20,5,FALSE)&lt;-3),"",'Total-corrected counts'!P503),"")</f>
        <v>1.3884361680157058</v>
      </c>
      <c r="Q503">
        <f>IFERROR(IF(OR(HLOOKUP($A503,'Z-scores'!$C$2:$SK$20,5,FALSE)&gt;3,HLOOKUP($A503,'Z-scores'!$C$2:$SK$20,5,FALSE)&lt;-3),"",'Total-corrected counts'!Q503),"")</f>
        <v>3.1748665835603518</v>
      </c>
      <c r="R503">
        <f>IFERROR(IF(OR(HLOOKUP($A503,'Z-scores'!$C$2:$SK$20,5,FALSE)&gt;3,HLOOKUP($A503,'Z-scores'!$C$2:$SK$20,5,FALSE)&lt;-3),"",'Total-corrected counts'!R503),"")</f>
        <v>2.3828830933930973</v>
      </c>
      <c r="S503">
        <f>IFERROR(IF(OR(HLOOKUP($A503,'Z-scores'!$C$2:$SK$20,5,FALSE)&gt;3,HLOOKUP($A503,'Z-scores'!$C$2:$SK$20,5,FALSE)&lt;-3),"",'Total-corrected counts'!S503),"")</f>
        <v>2.1118845880551129</v>
      </c>
      <c r="T503">
        <f>IFERROR(IF(OR(HLOOKUP($A503,'Z-scores'!$C$2:$SK$20,5,FALSE)&gt;3,HLOOKUP($A503,'Z-scores'!$C$2:$SK$20,5,FALSE)&lt;-3),"",'Total-corrected counts'!T503),"")</f>
        <v>0.98976582140665514</v>
      </c>
      <c r="U503">
        <f t="shared" si="28"/>
        <v>1</v>
      </c>
      <c r="V503">
        <f>SUMIFS(Tabel132[Cluster],Tabel132[ID],'Total-corrected counts Z&lt;3'!A503)</f>
        <v>89</v>
      </c>
      <c r="W503">
        <f t="shared" si="29"/>
        <v>4.6570016994971576E-2</v>
      </c>
      <c r="X503">
        <f t="shared" si="30"/>
        <v>1.1275223238678072</v>
      </c>
      <c r="Y503">
        <f t="shared" si="31"/>
        <v>2.1027413763085039</v>
      </c>
    </row>
    <row r="504" spans="1:25" x14ac:dyDescent="0.25">
      <c r="A504">
        <v>512</v>
      </c>
      <c r="B504" t="s">
        <v>807</v>
      </c>
      <c r="C504">
        <v>54700</v>
      </c>
      <c r="D504">
        <v>8</v>
      </c>
      <c r="E504" t="str">
        <f>IFERROR(IF(OR(HLOOKUP($A504,'Z-scores'!$C$2:$SK$20,5,FALSE)&gt;3,HLOOKUP($A504,'Z-scores'!$C$2:$SK$20,5,FALSE)&lt;-3),"",'Total-corrected counts'!E504),"")</f>
        <v/>
      </c>
      <c r="F504" t="str">
        <f>IFERROR(IF(OR(HLOOKUP($A504,'Z-scores'!$C$2:$SK$20,5,FALSE)&gt;3,HLOOKUP($A504,'Z-scores'!$C$2:$SK$20,5,FALSE)&lt;-3),"",'Total-corrected counts'!F504),"")</f>
        <v/>
      </c>
      <c r="G504" t="str">
        <f>IFERROR(IF(OR(HLOOKUP($A504,'Z-scores'!$C$2:$SK$20,5,FALSE)&gt;3,HLOOKUP($A504,'Z-scores'!$C$2:$SK$20,5,FALSE)&lt;-3),"",'Total-corrected counts'!G504),"")</f>
        <v/>
      </c>
      <c r="H504" t="str">
        <f>IFERROR(IF(OR(HLOOKUP($A504,'Z-scores'!$C$2:$SK$20,5,FALSE)&gt;3,HLOOKUP($A504,'Z-scores'!$C$2:$SK$20,5,FALSE)&lt;-3),"",'Total-corrected counts'!H504),"")</f>
        <v/>
      </c>
      <c r="I504" t="str">
        <f>IFERROR(IF(OR(HLOOKUP($A504,'Z-scores'!$C$2:$SK$20,5,FALSE)&gt;3,HLOOKUP($A504,'Z-scores'!$C$2:$SK$20,5,FALSE)&lt;-3),"",'Total-corrected counts'!I504),"")</f>
        <v/>
      </c>
      <c r="J504" t="str">
        <f>IFERROR(IF(OR(HLOOKUP($A504,'Z-scores'!$C$2:$SK$20,5,FALSE)&gt;3,HLOOKUP($A504,'Z-scores'!$C$2:$SK$20,5,FALSE)&lt;-3),"",'Total-corrected counts'!J504),"")</f>
        <v/>
      </c>
      <c r="K504" t="str">
        <f>IFERROR(IF(OR(HLOOKUP($A504,'Z-scores'!$C$2:$SK$20,5,FALSE)&gt;3,HLOOKUP($A504,'Z-scores'!$C$2:$SK$20,5,FALSE)&lt;-3),"",'Total-corrected counts'!K504),"")</f>
        <v/>
      </c>
      <c r="L504" t="str">
        <f>IFERROR(IF(OR(HLOOKUP($A504,'Z-scores'!$C$2:$SK$20,5,FALSE)&gt;3,HLOOKUP($A504,'Z-scores'!$C$2:$SK$20,5,FALSE)&lt;-3),"",'Total-corrected counts'!L504),"")</f>
        <v/>
      </c>
      <c r="M504" t="str">
        <f>IFERROR(IF(OR(HLOOKUP($A504,'Z-scores'!$C$2:$SK$20,5,FALSE)&gt;3,HLOOKUP($A504,'Z-scores'!$C$2:$SK$20,5,FALSE)&lt;-3),"",'Total-corrected counts'!M504),"")</f>
        <v/>
      </c>
      <c r="N504" t="str">
        <f>IFERROR(IF(OR(HLOOKUP($A504,'Z-scores'!$C$2:$SK$20,5,FALSE)&gt;3,HLOOKUP($A504,'Z-scores'!$C$2:$SK$20,5,FALSE)&lt;-3),"",'Total-corrected counts'!N504),"")</f>
        <v/>
      </c>
      <c r="O504" t="str">
        <f>IFERROR(IF(OR(HLOOKUP($A504,'Z-scores'!$C$2:$SK$20,5,FALSE)&gt;3,HLOOKUP($A504,'Z-scores'!$C$2:$SK$20,5,FALSE)&lt;-3),"",'Total-corrected counts'!O504),"")</f>
        <v/>
      </c>
      <c r="P504" t="str">
        <f>IFERROR(IF(OR(HLOOKUP($A504,'Z-scores'!$C$2:$SK$20,5,FALSE)&gt;3,HLOOKUP($A504,'Z-scores'!$C$2:$SK$20,5,FALSE)&lt;-3),"",'Total-corrected counts'!P504),"")</f>
        <v/>
      </c>
      <c r="Q504" t="str">
        <f>IFERROR(IF(OR(HLOOKUP($A504,'Z-scores'!$C$2:$SK$20,5,FALSE)&gt;3,HLOOKUP($A504,'Z-scores'!$C$2:$SK$20,5,FALSE)&lt;-3),"",'Total-corrected counts'!Q504),"")</f>
        <v/>
      </c>
      <c r="R504" t="str">
        <f>IFERROR(IF(OR(HLOOKUP($A504,'Z-scores'!$C$2:$SK$20,5,FALSE)&gt;3,HLOOKUP($A504,'Z-scores'!$C$2:$SK$20,5,FALSE)&lt;-3),"",'Total-corrected counts'!R504),"")</f>
        <v/>
      </c>
      <c r="S504" t="str">
        <f>IFERROR(IF(OR(HLOOKUP($A504,'Z-scores'!$C$2:$SK$20,5,FALSE)&gt;3,HLOOKUP($A504,'Z-scores'!$C$2:$SK$20,5,FALSE)&lt;-3),"",'Total-corrected counts'!S504),"")</f>
        <v/>
      </c>
      <c r="T504" t="str">
        <f>IFERROR(IF(OR(HLOOKUP($A504,'Z-scores'!$C$2:$SK$20,5,FALSE)&gt;3,HLOOKUP($A504,'Z-scores'!$C$2:$SK$20,5,FALSE)&lt;-3),"",'Total-corrected counts'!T504),"")</f>
        <v/>
      </c>
      <c r="U504">
        <f t="shared" si="28"/>
        <v>0</v>
      </c>
      <c r="V504">
        <f>SUMIFS(Tabel132[Cluster],Tabel132[ID],'Total-corrected counts Z&lt;3'!A504)</f>
        <v>0</v>
      </c>
      <c r="W504" t="str">
        <f t="shared" si="29"/>
        <v/>
      </c>
      <c r="X504" t="str">
        <f t="shared" si="30"/>
        <v/>
      </c>
      <c r="Y504" t="str">
        <f t="shared" si="31"/>
        <v/>
      </c>
    </row>
    <row r="505" spans="1:25" x14ac:dyDescent="0.25">
      <c r="A505">
        <v>513</v>
      </c>
      <c r="B505" t="s">
        <v>808</v>
      </c>
      <c r="C505">
        <v>53400</v>
      </c>
      <c r="D505">
        <v>359</v>
      </c>
      <c r="E505" t="str">
        <f>IFERROR(IF(OR(HLOOKUP($A505,'Z-scores'!$C$2:$SK$20,5,FALSE)&gt;3,HLOOKUP($A505,'Z-scores'!$C$2:$SK$20,5,FALSE)&lt;-3),"",'Total-corrected counts'!E505),"")</f>
        <v/>
      </c>
      <c r="F505" t="str">
        <f>IFERROR(IF(OR(HLOOKUP($A505,'Z-scores'!$C$2:$SK$20,5,FALSE)&gt;3,HLOOKUP($A505,'Z-scores'!$C$2:$SK$20,5,FALSE)&lt;-3),"",'Total-corrected counts'!F505),"")</f>
        <v/>
      </c>
      <c r="G505" t="str">
        <f>IFERROR(IF(OR(HLOOKUP($A505,'Z-scores'!$C$2:$SK$20,5,FALSE)&gt;3,HLOOKUP($A505,'Z-scores'!$C$2:$SK$20,5,FALSE)&lt;-3),"",'Total-corrected counts'!G505),"")</f>
        <v/>
      </c>
      <c r="H505" t="str">
        <f>IFERROR(IF(OR(HLOOKUP($A505,'Z-scores'!$C$2:$SK$20,5,FALSE)&gt;3,HLOOKUP($A505,'Z-scores'!$C$2:$SK$20,5,FALSE)&lt;-3),"",'Total-corrected counts'!H505),"")</f>
        <v/>
      </c>
      <c r="I505" t="str">
        <f>IFERROR(IF(OR(HLOOKUP($A505,'Z-scores'!$C$2:$SK$20,5,FALSE)&gt;3,HLOOKUP($A505,'Z-scores'!$C$2:$SK$20,5,FALSE)&lt;-3),"",'Total-corrected counts'!I505),"")</f>
        <v/>
      </c>
      <c r="J505" t="str">
        <f>IFERROR(IF(OR(HLOOKUP($A505,'Z-scores'!$C$2:$SK$20,5,FALSE)&gt;3,HLOOKUP($A505,'Z-scores'!$C$2:$SK$20,5,FALSE)&lt;-3),"",'Total-corrected counts'!J505),"")</f>
        <v/>
      </c>
      <c r="K505" t="str">
        <f>IFERROR(IF(OR(HLOOKUP($A505,'Z-scores'!$C$2:$SK$20,5,FALSE)&gt;3,HLOOKUP($A505,'Z-scores'!$C$2:$SK$20,5,FALSE)&lt;-3),"",'Total-corrected counts'!K505),"")</f>
        <v/>
      </c>
      <c r="L505" t="str">
        <f>IFERROR(IF(OR(HLOOKUP($A505,'Z-scores'!$C$2:$SK$20,5,FALSE)&gt;3,HLOOKUP($A505,'Z-scores'!$C$2:$SK$20,5,FALSE)&lt;-3),"",'Total-corrected counts'!L505),"")</f>
        <v/>
      </c>
      <c r="M505" t="str">
        <f>IFERROR(IF(OR(HLOOKUP($A505,'Z-scores'!$C$2:$SK$20,5,FALSE)&gt;3,HLOOKUP($A505,'Z-scores'!$C$2:$SK$20,5,FALSE)&lt;-3),"",'Total-corrected counts'!M505),"")</f>
        <v/>
      </c>
      <c r="N505" t="str">
        <f>IFERROR(IF(OR(HLOOKUP($A505,'Z-scores'!$C$2:$SK$20,5,FALSE)&gt;3,HLOOKUP($A505,'Z-scores'!$C$2:$SK$20,5,FALSE)&lt;-3),"",'Total-corrected counts'!N505),"")</f>
        <v/>
      </c>
      <c r="O505" t="str">
        <f>IFERROR(IF(OR(HLOOKUP($A505,'Z-scores'!$C$2:$SK$20,5,FALSE)&gt;3,HLOOKUP($A505,'Z-scores'!$C$2:$SK$20,5,FALSE)&lt;-3),"",'Total-corrected counts'!O505),"")</f>
        <v/>
      </c>
      <c r="P505" t="str">
        <f>IFERROR(IF(OR(HLOOKUP($A505,'Z-scores'!$C$2:$SK$20,5,FALSE)&gt;3,HLOOKUP($A505,'Z-scores'!$C$2:$SK$20,5,FALSE)&lt;-3),"",'Total-corrected counts'!P505),"")</f>
        <v/>
      </c>
      <c r="Q505" t="str">
        <f>IFERROR(IF(OR(HLOOKUP($A505,'Z-scores'!$C$2:$SK$20,5,FALSE)&gt;3,HLOOKUP($A505,'Z-scores'!$C$2:$SK$20,5,FALSE)&lt;-3),"",'Total-corrected counts'!Q505),"")</f>
        <v/>
      </c>
      <c r="R505" t="str">
        <f>IFERROR(IF(OR(HLOOKUP($A505,'Z-scores'!$C$2:$SK$20,5,FALSE)&gt;3,HLOOKUP($A505,'Z-scores'!$C$2:$SK$20,5,FALSE)&lt;-3),"",'Total-corrected counts'!R505),"")</f>
        <v/>
      </c>
      <c r="S505" t="str">
        <f>IFERROR(IF(OR(HLOOKUP($A505,'Z-scores'!$C$2:$SK$20,5,FALSE)&gt;3,HLOOKUP($A505,'Z-scores'!$C$2:$SK$20,5,FALSE)&lt;-3),"",'Total-corrected counts'!S505),"")</f>
        <v/>
      </c>
      <c r="T505" t="str">
        <f>IFERROR(IF(OR(HLOOKUP($A505,'Z-scores'!$C$2:$SK$20,5,FALSE)&gt;3,HLOOKUP($A505,'Z-scores'!$C$2:$SK$20,5,FALSE)&lt;-3),"",'Total-corrected counts'!T505),"")</f>
        <v/>
      </c>
      <c r="U505">
        <f t="shared" si="28"/>
        <v>0</v>
      </c>
      <c r="V505">
        <f>SUMIFS(Tabel132[Cluster],Tabel132[ID],'Total-corrected counts Z&lt;3'!A505)</f>
        <v>75</v>
      </c>
      <c r="W505" t="str">
        <f t="shared" si="29"/>
        <v/>
      </c>
      <c r="X505" t="str">
        <f t="shared" si="30"/>
        <v/>
      </c>
      <c r="Y505" t="str">
        <f t="shared" si="31"/>
        <v/>
      </c>
    </row>
    <row r="506" spans="1:25" x14ac:dyDescent="0.25">
      <c r="A506">
        <v>514</v>
      </c>
      <c r="B506" t="s">
        <v>809</v>
      </c>
      <c r="C506">
        <v>102600</v>
      </c>
      <c r="D506">
        <v>932</v>
      </c>
      <c r="E506" t="str">
        <f>IFERROR(IF(OR(HLOOKUP($A506,'Z-scores'!$C$2:$SK$20,5,FALSE)&gt;3,HLOOKUP($A506,'Z-scores'!$C$2:$SK$20,5,FALSE)&lt;-3),"",'Total-corrected counts'!E506),"")</f>
        <v/>
      </c>
      <c r="F506" t="str">
        <f>IFERROR(IF(OR(HLOOKUP($A506,'Z-scores'!$C$2:$SK$20,5,FALSE)&gt;3,HLOOKUP($A506,'Z-scores'!$C$2:$SK$20,5,FALSE)&lt;-3),"",'Total-corrected counts'!F506),"")</f>
        <v/>
      </c>
      <c r="G506" t="str">
        <f>IFERROR(IF(OR(HLOOKUP($A506,'Z-scores'!$C$2:$SK$20,5,FALSE)&gt;3,HLOOKUP($A506,'Z-scores'!$C$2:$SK$20,5,FALSE)&lt;-3),"",'Total-corrected counts'!G506),"")</f>
        <v/>
      </c>
      <c r="H506" t="str">
        <f>IFERROR(IF(OR(HLOOKUP($A506,'Z-scores'!$C$2:$SK$20,5,FALSE)&gt;3,HLOOKUP($A506,'Z-scores'!$C$2:$SK$20,5,FALSE)&lt;-3),"",'Total-corrected counts'!H506),"")</f>
        <v/>
      </c>
      <c r="I506" t="str">
        <f>IFERROR(IF(OR(HLOOKUP($A506,'Z-scores'!$C$2:$SK$20,5,FALSE)&gt;3,HLOOKUP($A506,'Z-scores'!$C$2:$SK$20,5,FALSE)&lt;-3),"",'Total-corrected counts'!I506),"")</f>
        <v/>
      </c>
      <c r="J506" t="str">
        <f>IFERROR(IF(OR(HLOOKUP($A506,'Z-scores'!$C$2:$SK$20,5,FALSE)&gt;3,HLOOKUP($A506,'Z-scores'!$C$2:$SK$20,5,FALSE)&lt;-3),"",'Total-corrected counts'!J506),"")</f>
        <v/>
      </c>
      <c r="K506" t="str">
        <f>IFERROR(IF(OR(HLOOKUP($A506,'Z-scores'!$C$2:$SK$20,5,FALSE)&gt;3,HLOOKUP($A506,'Z-scores'!$C$2:$SK$20,5,FALSE)&lt;-3),"",'Total-corrected counts'!K506),"")</f>
        <v/>
      </c>
      <c r="L506" t="str">
        <f>IFERROR(IF(OR(HLOOKUP($A506,'Z-scores'!$C$2:$SK$20,5,FALSE)&gt;3,HLOOKUP($A506,'Z-scores'!$C$2:$SK$20,5,FALSE)&lt;-3),"",'Total-corrected counts'!L506),"")</f>
        <v/>
      </c>
      <c r="M506" t="str">
        <f>IFERROR(IF(OR(HLOOKUP($A506,'Z-scores'!$C$2:$SK$20,5,FALSE)&gt;3,HLOOKUP($A506,'Z-scores'!$C$2:$SK$20,5,FALSE)&lt;-3),"",'Total-corrected counts'!M506),"")</f>
        <v/>
      </c>
      <c r="N506" t="str">
        <f>IFERROR(IF(OR(HLOOKUP($A506,'Z-scores'!$C$2:$SK$20,5,FALSE)&gt;3,HLOOKUP($A506,'Z-scores'!$C$2:$SK$20,5,FALSE)&lt;-3),"",'Total-corrected counts'!N506),"")</f>
        <v/>
      </c>
      <c r="O506" t="str">
        <f>IFERROR(IF(OR(HLOOKUP($A506,'Z-scores'!$C$2:$SK$20,5,FALSE)&gt;3,HLOOKUP($A506,'Z-scores'!$C$2:$SK$20,5,FALSE)&lt;-3),"",'Total-corrected counts'!O506),"")</f>
        <v/>
      </c>
      <c r="P506" t="str">
        <f>IFERROR(IF(OR(HLOOKUP($A506,'Z-scores'!$C$2:$SK$20,5,FALSE)&gt;3,HLOOKUP($A506,'Z-scores'!$C$2:$SK$20,5,FALSE)&lt;-3),"",'Total-corrected counts'!P506),"")</f>
        <v/>
      </c>
      <c r="Q506" t="str">
        <f>IFERROR(IF(OR(HLOOKUP($A506,'Z-scores'!$C$2:$SK$20,5,FALSE)&gt;3,HLOOKUP($A506,'Z-scores'!$C$2:$SK$20,5,FALSE)&lt;-3),"",'Total-corrected counts'!Q506),"")</f>
        <v/>
      </c>
      <c r="R506" t="str">
        <f>IFERROR(IF(OR(HLOOKUP($A506,'Z-scores'!$C$2:$SK$20,5,FALSE)&gt;3,HLOOKUP($A506,'Z-scores'!$C$2:$SK$20,5,FALSE)&lt;-3),"",'Total-corrected counts'!R506),"")</f>
        <v/>
      </c>
      <c r="S506" t="str">
        <f>IFERROR(IF(OR(HLOOKUP($A506,'Z-scores'!$C$2:$SK$20,5,FALSE)&gt;3,HLOOKUP($A506,'Z-scores'!$C$2:$SK$20,5,FALSE)&lt;-3),"",'Total-corrected counts'!S506),"")</f>
        <v/>
      </c>
      <c r="T506" t="str">
        <f>IFERROR(IF(OR(HLOOKUP($A506,'Z-scores'!$C$2:$SK$20,5,FALSE)&gt;3,HLOOKUP($A506,'Z-scores'!$C$2:$SK$20,5,FALSE)&lt;-3),"",'Total-corrected counts'!T506),"")</f>
        <v/>
      </c>
      <c r="U506">
        <f t="shared" si="28"/>
        <v>0</v>
      </c>
      <c r="V506">
        <f>SUMIFS(Tabel132[Cluster],Tabel132[ID],'Total-corrected counts Z&lt;3'!A506)</f>
        <v>0</v>
      </c>
      <c r="W506" t="str">
        <f t="shared" si="29"/>
        <v/>
      </c>
      <c r="X506" t="str">
        <f t="shared" si="30"/>
        <v/>
      </c>
      <c r="Y506" t="str">
        <f t="shared" si="31"/>
        <v/>
      </c>
    </row>
    <row r="507" spans="1:25" x14ac:dyDescent="0.25">
      <c r="A507">
        <v>515</v>
      </c>
      <c r="B507" t="s">
        <v>208</v>
      </c>
      <c r="C507">
        <v>75600</v>
      </c>
      <c r="D507">
        <v>467</v>
      </c>
      <c r="E507">
        <f>IFERROR(IF(OR(HLOOKUP($A507,'Z-scores'!$C$2:$SK$20,5,FALSE)&gt;3,HLOOKUP($A507,'Z-scores'!$C$2:$SK$20,5,FALSE)&lt;-3),"",'Total-corrected counts'!E507),"")</f>
        <v>1.3178135194786214</v>
      </c>
      <c r="F507">
        <f>IFERROR(IF(OR(HLOOKUP($A507,'Z-scores'!$C$2:$SK$20,5,FALSE)&gt;3,HLOOKUP($A507,'Z-scores'!$C$2:$SK$20,5,FALSE)&lt;-3),"",'Total-corrected counts'!F507),"")</f>
        <v>0.59966390490747001</v>
      </c>
      <c r="G507">
        <f>IFERROR(IF(OR(HLOOKUP($A507,'Z-scores'!$C$2:$SK$20,5,FALSE)&gt;3,HLOOKUP($A507,'Z-scores'!$C$2:$SK$20,5,FALSE)&lt;-3),"",'Total-corrected counts'!G507),"")</f>
        <v>0.33720607903217886</v>
      </c>
      <c r="H507">
        <f>IFERROR(IF(OR(HLOOKUP($A507,'Z-scores'!$C$2:$SK$20,5,FALSE)&gt;3,HLOOKUP($A507,'Z-scores'!$C$2:$SK$20,5,FALSE)&lt;-3),"",'Total-corrected counts'!H507),"")</f>
        <v>0.11459866341769404</v>
      </c>
      <c r="I507">
        <f>IFERROR(IF(OR(HLOOKUP($A507,'Z-scores'!$C$2:$SK$20,5,FALSE)&gt;3,HLOOKUP($A507,'Z-scores'!$C$2:$SK$20,5,FALSE)&lt;-3),"",'Total-corrected counts'!I507),"")</f>
        <v>0.2644861006926722</v>
      </c>
      <c r="J507">
        <f>IFERROR(IF(OR(HLOOKUP($A507,'Z-scores'!$C$2:$SK$20,5,FALSE)&gt;3,HLOOKUP($A507,'Z-scores'!$C$2:$SK$20,5,FALSE)&lt;-3),"",'Total-corrected counts'!J507),"")</f>
        <v>0</v>
      </c>
      <c r="K507">
        <f>IFERROR(IF(OR(HLOOKUP($A507,'Z-scores'!$C$2:$SK$20,5,FALSE)&gt;3,HLOOKUP($A507,'Z-scores'!$C$2:$SK$20,5,FALSE)&lt;-3),"",'Total-corrected counts'!K507),"")</f>
        <v>3.5187416979688066E-2</v>
      </c>
      <c r="L507">
        <f>IFERROR(IF(OR(HLOOKUP($A507,'Z-scores'!$C$2:$SK$20,5,FALSE)&gt;3,HLOOKUP($A507,'Z-scores'!$C$2:$SK$20,5,FALSE)&lt;-3),"",'Total-corrected counts'!L507),"")</f>
        <v>0.86829227260578579</v>
      </c>
      <c r="M507">
        <f>IFERROR(IF(OR(HLOOKUP($A507,'Z-scores'!$C$2:$SK$20,5,FALSE)&gt;3,HLOOKUP($A507,'Z-scores'!$C$2:$SK$20,5,FALSE)&lt;-3),"",'Total-corrected counts'!M507),"")</f>
        <v>0.62230777296507489</v>
      </c>
      <c r="N507">
        <f>IFERROR(IF(OR(HLOOKUP($A507,'Z-scores'!$C$2:$SK$20,5,FALSE)&gt;3,HLOOKUP($A507,'Z-scores'!$C$2:$SK$20,5,FALSE)&lt;-3),"",'Total-corrected counts'!N507),"")</f>
        <v>0.10975537095747451</v>
      </c>
      <c r="O507">
        <f>IFERROR(IF(OR(HLOOKUP($A507,'Z-scores'!$C$2:$SK$20,5,FALSE)&gt;3,HLOOKUP($A507,'Z-scores'!$C$2:$SK$20,5,FALSE)&lt;-3),"",'Total-corrected counts'!O507),"")</f>
        <v>0</v>
      </c>
      <c r="P507">
        <f>IFERROR(IF(OR(HLOOKUP($A507,'Z-scores'!$C$2:$SK$20,5,FALSE)&gt;3,HLOOKUP($A507,'Z-scores'!$C$2:$SK$20,5,FALSE)&lt;-3),"",'Total-corrected counts'!P507),"")</f>
        <v>0.48769442460766721</v>
      </c>
      <c r="Q507">
        <f>IFERROR(IF(OR(HLOOKUP($A507,'Z-scores'!$C$2:$SK$20,5,FALSE)&gt;3,HLOOKUP($A507,'Z-scores'!$C$2:$SK$20,5,FALSE)&lt;-3),"",'Total-corrected counts'!Q507),"")</f>
        <v>0.46206978446183528</v>
      </c>
      <c r="R507">
        <f>IFERROR(IF(OR(HLOOKUP($A507,'Z-scores'!$C$2:$SK$20,5,FALSE)&gt;3,HLOOKUP($A507,'Z-scores'!$C$2:$SK$20,5,FALSE)&lt;-3),"",'Total-corrected counts'!R507),"")</f>
        <v>0.82168382530796458</v>
      </c>
      <c r="S507">
        <f>IFERROR(IF(OR(HLOOKUP($A507,'Z-scores'!$C$2:$SK$20,5,FALSE)&gt;3,HLOOKUP($A507,'Z-scores'!$C$2:$SK$20,5,FALSE)&lt;-3),"",'Total-corrected counts'!S507),"")</f>
        <v>0.4416273401294874</v>
      </c>
      <c r="T507">
        <f>IFERROR(IF(OR(HLOOKUP($A507,'Z-scores'!$C$2:$SK$20,5,FALSE)&gt;3,HLOOKUP($A507,'Z-scores'!$C$2:$SK$20,5,FALSE)&lt;-3),"",'Total-corrected counts'!T507),"")</f>
        <v>6.1433740639033764E-2</v>
      </c>
      <c r="U507">
        <f t="shared" si="28"/>
        <v>1</v>
      </c>
      <c r="V507">
        <f>SUMIFS(Tabel132[Cluster],Tabel132[ID],'Total-corrected counts Z&lt;3'!A507)</f>
        <v>84</v>
      </c>
      <c r="W507">
        <f t="shared" si="29"/>
        <v>0.8138668405175411</v>
      </c>
      <c r="X507">
        <f t="shared" si="30"/>
        <v>0.42693111010366602</v>
      </c>
      <c r="Y507">
        <f t="shared" si="31"/>
        <v>0.37908485252433133</v>
      </c>
    </row>
    <row r="508" spans="1:25" x14ac:dyDescent="0.25">
      <c r="A508">
        <v>516</v>
      </c>
      <c r="B508" t="s">
        <v>810</v>
      </c>
      <c r="C508">
        <v>21300</v>
      </c>
      <c r="D508">
        <v>714</v>
      </c>
      <c r="E508" t="str">
        <f>IFERROR(IF(OR(HLOOKUP($A508,'Z-scores'!$C$2:$SK$20,5,FALSE)&gt;3,HLOOKUP($A508,'Z-scores'!$C$2:$SK$20,5,FALSE)&lt;-3),"",'Total-corrected counts'!E508),"")</f>
        <v/>
      </c>
      <c r="F508" t="str">
        <f>IFERROR(IF(OR(HLOOKUP($A508,'Z-scores'!$C$2:$SK$20,5,FALSE)&gt;3,HLOOKUP($A508,'Z-scores'!$C$2:$SK$20,5,FALSE)&lt;-3),"",'Total-corrected counts'!F508),"")</f>
        <v/>
      </c>
      <c r="G508" t="str">
        <f>IFERROR(IF(OR(HLOOKUP($A508,'Z-scores'!$C$2:$SK$20,5,FALSE)&gt;3,HLOOKUP($A508,'Z-scores'!$C$2:$SK$20,5,FALSE)&lt;-3),"",'Total-corrected counts'!G508),"")</f>
        <v/>
      </c>
      <c r="H508" t="str">
        <f>IFERROR(IF(OR(HLOOKUP($A508,'Z-scores'!$C$2:$SK$20,5,FALSE)&gt;3,HLOOKUP($A508,'Z-scores'!$C$2:$SK$20,5,FALSE)&lt;-3),"",'Total-corrected counts'!H508),"")</f>
        <v/>
      </c>
      <c r="I508" t="str">
        <f>IFERROR(IF(OR(HLOOKUP($A508,'Z-scores'!$C$2:$SK$20,5,FALSE)&gt;3,HLOOKUP($A508,'Z-scores'!$C$2:$SK$20,5,FALSE)&lt;-3),"",'Total-corrected counts'!I508),"")</f>
        <v/>
      </c>
      <c r="J508" t="str">
        <f>IFERROR(IF(OR(HLOOKUP($A508,'Z-scores'!$C$2:$SK$20,5,FALSE)&gt;3,HLOOKUP($A508,'Z-scores'!$C$2:$SK$20,5,FALSE)&lt;-3),"",'Total-corrected counts'!J508),"")</f>
        <v/>
      </c>
      <c r="K508" t="str">
        <f>IFERROR(IF(OR(HLOOKUP($A508,'Z-scores'!$C$2:$SK$20,5,FALSE)&gt;3,HLOOKUP($A508,'Z-scores'!$C$2:$SK$20,5,FALSE)&lt;-3),"",'Total-corrected counts'!K508),"")</f>
        <v/>
      </c>
      <c r="L508" t="str">
        <f>IFERROR(IF(OR(HLOOKUP($A508,'Z-scores'!$C$2:$SK$20,5,FALSE)&gt;3,HLOOKUP($A508,'Z-scores'!$C$2:$SK$20,5,FALSE)&lt;-3),"",'Total-corrected counts'!L508),"")</f>
        <v/>
      </c>
      <c r="M508" t="str">
        <f>IFERROR(IF(OR(HLOOKUP($A508,'Z-scores'!$C$2:$SK$20,5,FALSE)&gt;3,HLOOKUP($A508,'Z-scores'!$C$2:$SK$20,5,FALSE)&lt;-3),"",'Total-corrected counts'!M508),"")</f>
        <v/>
      </c>
      <c r="N508" t="str">
        <f>IFERROR(IF(OR(HLOOKUP($A508,'Z-scores'!$C$2:$SK$20,5,FALSE)&gt;3,HLOOKUP($A508,'Z-scores'!$C$2:$SK$20,5,FALSE)&lt;-3),"",'Total-corrected counts'!N508),"")</f>
        <v/>
      </c>
      <c r="O508" t="str">
        <f>IFERROR(IF(OR(HLOOKUP($A508,'Z-scores'!$C$2:$SK$20,5,FALSE)&gt;3,HLOOKUP($A508,'Z-scores'!$C$2:$SK$20,5,FALSE)&lt;-3),"",'Total-corrected counts'!O508),"")</f>
        <v/>
      </c>
      <c r="P508" t="str">
        <f>IFERROR(IF(OR(HLOOKUP($A508,'Z-scores'!$C$2:$SK$20,5,FALSE)&gt;3,HLOOKUP($A508,'Z-scores'!$C$2:$SK$20,5,FALSE)&lt;-3),"",'Total-corrected counts'!P508),"")</f>
        <v/>
      </c>
      <c r="Q508" t="str">
        <f>IFERROR(IF(OR(HLOOKUP($A508,'Z-scores'!$C$2:$SK$20,5,FALSE)&gt;3,HLOOKUP($A508,'Z-scores'!$C$2:$SK$20,5,FALSE)&lt;-3),"",'Total-corrected counts'!Q508),"")</f>
        <v/>
      </c>
      <c r="R508" t="str">
        <f>IFERROR(IF(OR(HLOOKUP($A508,'Z-scores'!$C$2:$SK$20,5,FALSE)&gt;3,HLOOKUP($A508,'Z-scores'!$C$2:$SK$20,5,FALSE)&lt;-3),"",'Total-corrected counts'!R508),"")</f>
        <v/>
      </c>
      <c r="S508" t="str">
        <f>IFERROR(IF(OR(HLOOKUP($A508,'Z-scores'!$C$2:$SK$20,5,FALSE)&gt;3,HLOOKUP($A508,'Z-scores'!$C$2:$SK$20,5,FALSE)&lt;-3),"",'Total-corrected counts'!S508),"")</f>
        <v/>
      </c>
      <c r="T508" t="str">
        <f>IFERROR(IF(OR(HLOOKUP($A508,'Z-scores'!$C$2:$SK$20,5,FALSE)&gt;3,HLOOKUP($A508,'Z-scores'!$C$2:$SK$20,5,FALSE)&lt;-3),"",'Total-corrected counts'!T508),"")</f>
        <v/>
      </c>
      <c r="U508">
        <f t="shared" si="28"/>
        <v>0</v>
      </c>
      <c r="V508">
        <f>SUMIFS(Tabel132[Cluster],Tabel132[ID],'Total-corrected counts Z&lt;3'!A508)</f>
        <v>0</v>
      </c>
      <c r="W508" t="str">
        <f t="shared" si="29"/>
        <v/>
      </c>
      <c r="X508" t="str">
        <f t="shared" si="30"/>
        <v/>
      </c>
      <c r="Y508" t="str">
        <f t="shared" si="31"/>
        <v/>
      </c>
    </row>
    <row r="509" spans="1:25" x14ac:dyDescent="0.25">
      <c r="A509">
        <v>517</v>
      </c>
      <c r="B509" t="s">
        <v>811</v>
      </c>
      <c r="C509">
        <v>37000</v>
      </c>
      <c r="D509">
        <v>566</v>
      </c>
      <c r="E509" t="str">
        <f>IFERROR(IF(OR(HLOOKUP($A509,'Z-scores'!$C$2:$SK$20,5,FALSE)&gt;3,HLOOKUP($A509,'Z-scores'!$C$2:$SK$20,5,FALSE)&lt;-3),"",'Total-corrected counts'!E509),"")</f>
        <v/>
      </c>
      <c r="F509" t="str">
        <f>IFERROR(IF(OR(HLOOKUP($A509,'Z-scores'!$C$2:$SK$20,5,FALSE)&gt;3,HLOOKUP($A509,'Z-scores'!$C$2:$SK$20,5,FALSE)&lt;-3),"",'Total-corrected counts'!F509),"")</f>
        <v/>
      </c>
      <c r="G509" t="str">
        <f>IFERROR(IF(OR(HLOOKUP($A509,'Z-scores'!$C$2:$SK$20,5,FALSE)&gt;3,HLOOKUP($A509,'Z-scores'!$C$2:$SK$20,5,FALSE)&lt;-3),"",'Total-corrected counts'!G509),"")</f>
        <v/>
      </c>
      <c r="H509" t="str">
        <f>IFERROR(IF(OR(HLOOKUP($A509,'Z-scores'!$C$2:$SK$20,5,FALSE)&gt;3,HLOOKUP($A509,'Z-scores'!$C$2:$SK$20,5,FALSE)&lt;-3),"",'Total-corrected counts'!H509),"")</f>
        <v/>
      </c>
      <c r="I509" t="str">
        <f>IFERROR(IF(OR(HLOOKUP($A509,'Z-scores'!$C$2:$SK$20,5,FALSE)&gt;3,HLOOKUP($A509,'Z-scores'!$C$2:$SK$20,5,FALSE)&lt;-3),"",'Total-corrected counts'!I509),"")</f>
        <v/>
      </c>
      <c r="J509" t="str">
        <f>IFERROR(IF(OR(HLOOKUP($A509,'Z-scores'!$C$2:$SK$20,5,FALSE)&gt;3,HLOOKUP($A509,'Z-scores'!$C$2:$SK$20,5,FALSE)&lt;-3),"",'Total-corrected counts'!J509),"")</f>
        <v/>
      </c>
      <c r="K509" t="str">
        <f>IFERROR(IF(OR(HLOOKUP($A509,'Z-scores'!$C$2:$SK$20,5,FALSE)&gt;3,HLOOKUP($A509,'Z-scores'!$C$2:$SK$20,5,FALSE)&lt;-3),"",'Total-corrected counts'!K509),"")</f>
        <v/>
      </c>
      <c r="L509" t="str">
        <f>IFERROR(IF(OR(HLOOKUP($A509,'Z-scores'!$C$2:$SK$20,5,FALSE)&gt;3,HLOOKUP($A509,'Z-scores'!$C$2:$SK$20,5,FALSE)&lt;-3),"",'Total-corrected counts'!L509),"")</f>
        <v/>
      </c>
      <c r="M509" t="str">
        <f>IFERROR(IF(OR(HLOOKUP($A509,'Z-scores'!$C$2:$SK$20,5,FALSE)&gt;3,HLOOKUP($A509,'Z-scores'!$C$2:$SK$20,5,FALSE)&lt;-3),"",'Total-corrected counts'!M509),"")</f>
        <v/>
      </c>
      <c r="N509" t="str">
        <f>IFERROR(IF(OR(HLOOKUP($A509,'Z-scores'!$C$2:$SK$20,5,FALSE)&gt;3,HLOOKUP($A509,'Z-scores'!$C$2:$SK$20,5,FALSE)&lt;-3),"",'Total-corrected counts'!N509),"")</f>
        <v/>
      </c>
      <c r="O509" t="str">
        <f>IFERROR(IF(OR(HLOOKUP($A509,'Z-scores'!$C$2:$SK$20,5,FALSE)&gt;3,HLOOKUP($A509,'Z-scores'!$C$2:$SK$20,5,FALSE)&lt;-3),"",'Total-corrected counts'!O509),"")</f>
        <v/>
      </c>
      <c r="P509" t="str">
        <f>IFERROR(IF(OR(HLOOKUP($A509,'Z-scores'!$C$2:$SK$20,5,FALSE)&gt;3,HLOOKUP($A509,'Z-scores'!$C$2:$SK$20,5,FALSE)&lt;-3),"",'Total-corrected counts'!P509),"")</f>
        <v/>
      </c>
      <c r="Q509" t="str">
        <f>IFERROR(IF(OR(HLOOKUP($A509,'Z-scores'!$C$2:$SK$20,5,FALSE)&gt;3,HLOOKUP($A509,'Z-scores'!$C$2:$SK$20,5,FALSE)&lt;-3),"",'Total-corrected counts'!Q509),"")</f>
        <v/>
      </c>
      <c r="R509" t="str">
        <f>IFERROR(IF(OR(HLOOKUP($A509,'Z-scores'!$C$2:$SK$20,5,FALSE)&gt;3,HLOOKUP($A509,'Z-scores'!$C$2:$SK$20,5,FALSE)&lt;-3),"",'Total-corrected counts'!R509),"")</f>
        <v/>
      </c>
      <c r="S509" t="str">
        <f>IFERROR(IF(OR(HLOOKUP($A509,'Z-scores'!$C$2:$SK$20,5,FALSE)&gt;3,HLOOKUP($A509,'Z-scores'!$C$2:$SK$20,5,FALSE)&lt;-3),"",'Total-corrected counts'!S509),"")</f>
        <v/>
      </c>
      <c r="T509" t="str">
        <f>IFERROR(IF(OR(HLOOKUP($A509,'Z-scores'!$C$2:$SK$20,5,FALSE)&gt;3,HLOOKUP($A509,'Z-scores'!$C$2:$SK$20,5,FALSE)&lt;-3),"",'Total-corrected counts'!T509),"")</f>
        <v/>
      </c>
      <c r="U509">
        <f t="shared" si="28"/>
        <v>0</v>
      </c>
      <c r="V509">
        <f>SUMIFS(Tabel132[Cluster],Tabel132[ID],'Total-corrected counts Z&lt;3'!A509)</f>
        <v>47</v>
      </c>
      <c r="W509" t="str">
        <f t="shared" si="29"/>
        <v/>
      </c>
      <c r="X509" t="str">
        <f t="shared" si="30"/>
        <v/>
      </c>
      <c r="Y509" t="str">
        <f t="shared" si="31"/>
        <v/>
      </c>
    </row>
    <row r="510" spans="1:25" x14ac:dyDescent="0.25">
      <c r="A510">
        <v>518</v>
      </c>
      <c r="B510" t="s">
        <v>812</v>
      </c>
      <c r="C510">
        <v>46000</v>
      </c>
      <c r="D510">
        <v>502</v>
      </c>
      <c r="E510" t="str">
        <f>IFERROR(IF(OR(HLOOKUP($A510,'Z-scores'!$C$2:$SK$20,5,FALSE)&gt;3,HLOOKUP($A510,'Z-scores'!$C$2:$SK$20,5,FALSE)&lt;-3),"",'Total-corrected counts'!E510),"")</f>
        <v/>
      </c>
      <c r="F510" t="str">
        <f>IFERROR(IF(OR(HLOOKUP($A510,'Z-scores'!$C$2:$SK$20,5,FALSE)&gt;3,HLOOKUP($A510,'Z-scores'!$C$2:$SK$20,5,FALSE)&lt;-3),"",'Total-corrected counts'!F510),"")</f>
        <v/>
      </c>
      <c r="G510" t="str">
        <f>IFERROR(IF(OR(HLOOKUP($A510,'Z-scores'!$C$2:$SK$20,5,FALSE)&gt;3,HLOOKUP($A510,'Z-scores'!$C$2:$SK$20,5,FALSE)&lt;-3),"",'Total-corrected counts'!G510),"")</f>
        <v/>
      </c>
      <c r="H510" t="str">
        <f>IFERROR(IF(OR(HLOOKUP($A510,'Z-scores'!$C$2:$SK$20,5,FALSE)&gt;3,HLOOKUP($A510,'Z-scores'!$C$2:$SK$20,5,FALSE)&lt;-3),"",'Total-corrected counts'!H510),"")</f>
        <v/>
      </c>
      <c r="I510" t="str">
        <f>IFERROR(IF(OR(HLOOKUP($A510,'Z-scores'!$C$2:$SK$20,5,FALSE)&gt;3,HLOOKUP($A510,'Z-scores'!$C$2:$SK$20,5,FALSE)&lt;-3),"",'Total-corrected counts'!I510),"")</f>
        <v/>
      </c>
      <c r="J510" t="str">
        <f>IFERROR(IF(OR(HLOOKUP($A510,'Z-scores'!$C$2:$SK$20,5,FALSE)&gt;3,HLOOKUP($A510,'Z-scores'!$C$2:$SK$20,5,FALSE)&lt;-3),"",'Total-corrected counts'!J510),"")</f>
        <v/>
      </c>
      <c r="K510" t="str">
        <f>IFERROR(IF(OR(HLOOKUP($A510,'Z-scores'!$C$2:$SK$20,5,FALSE)&gt;3,HLOOKUP($A510,'Z-scores'!$C$2:$SK$20,5,FALSE)&lt;-3),"",'Total-corrected counts'!K510),"")</f>
        <v/>
      </c>
      <c r="L510" t="str">
        <f>IFERROR(IF(OR(HLOOKUP($A510,'Z-scores'!$C$2:$SK$20,5,FALSE)&gt;3,HLOOKUP($A510,'Z-scores'!$C$2:$SK$20,5,FALSE)&lt;-3),"",'Total-corrected counts'!L510),"")</f>
        <v/>
      </c>
      <c r="M510" t="str">
        <f>IFERROR(IF(OR(HLOOKUP($A510,'Z-scores'!$C$2:$SK$20,5,FALSE)&gt;3,HLOOKUP($A510,'Z-scores'!$C$2:$SK$20,5,FALSE)&lt;-3),"",'Total-corrected counts'!M510),"")</f>
        <v/>
      </c>
      <c r="N510" t="str">
        <f>IFERROR(IF(OR(HLOOKUP($A510,'Z-scores'!$C$2:$SK$20,5,FALSE)&gt;3,HLOOKUP($A510,'Z-scores'!$C$2:$SK$20,5,FALSE)&lt;-3),"",'Total-corrected counts'!N510),"")</f>
        <v/>
      </c>
      <c r="O510" t="str">
        <f>IFERROR(IF(OR(HLOOKUP($A510,'Z-scores'!$C$2:$SK$20,5,FALSE)&gt;3,HLOOKUP($A510,'Z-scores'!$C$2:$SK$20,5,FALSE)&lt;-3),"",'Total-corrected counts'!O510),"")</f>
        <v/>
      </c>
      <c r="P510" t="str">
        <f>IFERROR(IF(OR(HLOOKUP($A510,'Z-scores'!$C$2:$SK$20,5,FALSE)&gt;3,HLOOKUP($A510,'Z-scores'!$C$2:$SK$20,5,FALSE)&lt;-3),"",'Total-corrected counts'!P510),"")</f>
        <v/>
      </c>
      <c r="Q510" t="str">
        <f>IFERROR(IF(OR(HLOOKUP($A510,'Z-scores'!$C$2:$SK$20,5,FALSE)&gt;3,HLOOKUP($A510,'Z-scores'!$C$2:$SK$20,5,FALSE)&lt;-3),"",'Total-corrected counts'!Q510),"")</f>
        <v/>
      </c>
      <c r="R510" t="str">
        <f>IFERROR(IF(OR(HLOOKUP($A510,'Z-scores'!$C$2:$SK$20,5,FALSE)&gt;3,HLOOKUP($A510,'Z-scores'!$C$2:$SK$20,5,FALSE)&lt;-3),"",'Total-corrected counts'!R510),"")</f>
        <v/>
      </c>
      <c r="S510" t="str">
        <f>IFERROR(IF(OR(HLOOKUP($A510,'Z-scores'!$C$2:$SK$20,5,FALSE)&gt;3,HLOOKUP($A510,'Z-scores'!$C$2:$SK$20,5,FALSE)&lt;-3),"",'Total-corrected counts'!S510),"")</f>
        <v/>
      </c>
      <c r="T510" t="str">
        <f>IFERROR(IF(OR(HLOOKUP($A510,'Z-scores'!$C$2:$SK$20,5,FALSE)&gt;3,HLOOKUP($A510,'Z-scores'!$C$2:$SK$20,5,FALSE)&lt;-3),"",'Total-corrected counts'!T510),"")</f>
        <v/>
      </c>
      <c r="U510">
        <f t="shared" si="28"/>
        <v>0</v>
      </c>
      <c r="V510">
        <f>SUMIFS(Tabel132[Cluster],Tabel132[ID],'Total-corrected counts Z&lt;3'!A510)</f>
        <v>0</v>
      </c>
      <c r="W510" t="str">
        <f t="shared" si="29"/>
        <v/>
      </c>
      <c r="X510" t="str">
        <f t="shared" si="30"/>
        <v/>
      </c>
      <c r="Y510" t="str">
        <f t="shared" si="31"/>
        <v/>
      </c>
    </row>
    <row r="511" spans="1:25" x14ac:dyDescent="0.25">
      <c r="A511">
        <v>519</v>
      </c>
      <c r="B511" t="s">
        <v>813</v>
      </c>
      <c r="C511">
        <v>62900</v>
      </c>
      <c r="D511">
        <v>512</v>
      </c>
      <c r="E511" t="str">
        <f>IFERROR(IF(OR(HLOOKUP($A511,'Z-scores'!$C$2:$SK$20,5,FALSE)&gt;3,HLOOKUP($A511,'Z-scores'!$C$2:$SK$20,5,FALSE)&lt;-3),"",'Total-corrected counts'!E511),"")</f>
        <v/>
      </c>
      <c r="F511" t="str">
        <f>IFERROR(IF(OR(HLOOKUP($A511,'Z-scores'!$C$2:$SK$20,5,FALSE)&gt;3,HLOOKUP($A511,'Z-scores'!$C$2:$SK$20,5,FALSE)&lt;-3),"",'Total-corrected counts'!F511),"")</f>
        <v/>
      </c>
      <c r="G511" t="str">
        <f>IFERROR(IF(OR(HLOOKUP($A511,'Z-scores'!$C$2:$SK$20,5,FALSE)&gt;3,HLOOKUP($A511,'Z-scores'!$C$2:$SK$20,5,FALSE)&lt;-3),"",'Total-corrected counts'!G511),"")</f>
        <v/>
      </c>
      <c r="H511" t="str">
        <f>IFERROR(IF(OR(HLOOKUP($A511,'Z-scores'!$C$2:$SK$20,5,FALSE)&gt;3,HLOOKUP($A511,'Z-scores'!$C$2:$SK$20,5,FALSE)&lt;-3),"",'Total-corrected counts'!H511),"")</f>
        <v/>
      </c>
      <c r="I511" t="str">
        <f>IFERROR(IF(OR(HLOOKUP($A511,'Z-scores'!$C$2:$SK$20,5,FALSE)&gt;3,HLOOKUP($A511,'Z-scores'!$C$2:$SK$20,5,FALSE)&lt;-3),"",'Total-corrected counts'!I511),"")</f>
        <v/>
      </c>
      <c r="J511" t="str">
        <f>IFERROR(IF(OR(HLOOKUP($A511,'Z-scores'!$C$2:$SK$20,5,FALSE)&gt;3,HLOOKUP($A511,'Z-scores'!$C$2:$SK$20,5,FALSE)&lt;-3),"",'Total-corrected counts'!J511),"")</f>
        <v/>
      </c>
      <c r="K511" t="str">
        <f>IFERROR(IF(OR(HLOOKUP($A511,'Z-scores'!$C$2:$SK$20,5,FALSE)&gt;3,HLOOKUP($A511,'Z-scores'!$C$2:$SK$20,5,FALSE)&lt;-3),"",'Total-corrected counts'!K511),"")</f>
        <v/>
      </c>
      <c r="L511" t="str">
        <f>IFERROR(IF(OR(HLOOKUP($A511,'Z-scores'!$C$2:$SK$20,5,FALSE)&gt;3,HLOOKUP($A511,'Z-scores'!$C$2:$SK$20,5,FALSE)&lt;-3),"",'Total-corrected counts'!L511),"")</f>
        <v/>
      </c>
      <c r="M511" t="str">
        <f>IFERROR(IF(OR(HLOOKUP($A511,'Z-scores'!$C$2:$SK$20,5,FALSE)&gt;3,HLOOKUP($A511,'Z-scores'!$C$2:$SK$20,5,FALSE)&lt;-3),"",'Total-corrected counts'!M511),"")</f>
        <v/>
      </c>
      <c r="N511" t="str">
        <f>IFERROR(IF(OR(HLOOKUP($A511,'Z-scores'!$C$2:$SK$20,5,FALSE)&gt;3,HLOOKUP($A511,'Z-scores'!$C$2:$SK$20,5,FALSE)&lt;-3),"",'Total-corrected counts'!N511),"")</f>
        <v/>
      </c>
      <c r="O511" t="str">
        <f>IFERROR(IF(OR(HLOOKUP($A511,'Z-scores'!$C$2:$SK$20,5,FALSE)&gt;3,HLOOKUP($A511,'Z-scores'!$C$2:$SK$20,5,FALSE)&lt;-3),"",'Total-corrected counts'!O511),"")</f>
        <v/>
      </c>
      <c r="P511" t="str">
        <f>IFERROR(IF(OR(HLOOKUP($A511,'Z-scores'!$C$2:$SK$20,5,FALSE)&gt;3,HLOOKUP($A511,'Z-scores'!$C$2:$SK$20,5,FALSE)&lt;-3),"",'Total-corrected counts'!P511),"")</f>
        <v/>
      </c>
      <c r="Q511" t="str">
        <f>IFERROR(IF(OR(HLOOKUP($A511,'Z-scores'!$C$2:$SK$20,5,FALSE)&gt;3,HLOOKUP($A511,'Z-scores'!$C$2:$SK$20,5,FALSE)&lt;-3),"",'Total-corrected counts'!Q511),"")</f>
        <v/>
      </c>
      <c r="R511" t="str">
        <f>IFERROR(IF(OR(HLOOKUP($A511,'Z-scores'!$C$2:$SK$20,5,FALSE)&gt;3,HLOOKUP($A511,'Z-scores'!$C$2:$SK$20,5,FALSE)&lt;-3),"",'Total-corrected counts'!R511),"")</f>
        <v/>
      </c>
      <c r="S511" t="str">
        <f>IFERROR(IF(OR(HLOOKUP($A511,'Z-scores'!$C$2:$SK$20,5,FALSE)&gt;3,HLOOKUP($A511,'Z-scores'!$C$2:$SK$20,5,FALSE)&lt;-3),"",'Total-corrected counts'!S511),"")</f>
        <v/>
      </c>
      <c r="T511" t="str">
        <f>IFERROR(IF(OR(HLOOKUP($A511,'Z-scores'!$C$2:$SK$20,5,FALSE)&gt;3,HLOOKUP($A511,'Z-scores'!$C$2:$SK$20,5,FALSE)&lt;-3),"",'Total-corrected counts'!T511),"")</f>
        <v/>
      </c>
      <c r="U511">
        <f t="shared" si="28"/>
        <v>0</v>
      </c>
      <c r="V511">
        <f>SUMIFS(Tabel132[Cluster],Tabel132[ID],'Total-corrected counts Z&lt;3'!A511)</f>
        <v>0</v>
      </c>
      <c r="W511" t="str">
        <f t="shared" si="29"/>
        <v/>
      </c>
      <c r="X511" t="str">
        <f t="shared" si="30"/>
        <v/>
      </c>
      <c r="Y511" t="str">
        <f t="shared" si="31"/>
        <v/>
      </c>
    </row>
    <row r="512" spans="1:25" x14ac:dyDescent="0.25">
      <c r="A512">
        <v>520</v>
      </c>
      <c r="B512" t="s">
        <v>209</v>
      </c>
      <c r="C512">
        <v>13200</v>
      </c>
      <c r="D512">
        <v>1018</v>
      </c>
      <c r="E512">
        <f>IFERROR(IF(OR(HLOOKUP($A512,'Z-scores'!$C$2:$SK$20,5,FALSE)&gt;3,HLOOKUP($A512,'Z-scores'!$C$2:$SK$20,5,FALSE)&lt;-3),"",'Total-corrected counts'!E512),"")</f>
        <v>8.3874371747267134</v>
      </c>
      <c r="F512">
        <f>IFERROR(IF(OR(HLOOKUP($A512,'Z-scores'!$C$2:$SK$20,5,FALSE)&gt;3,HLOOKUP($A512,'Z-scores'!$C$2:$SK$20,5,FALSE)&lt;-3),"",'Total-corrected counts'!F512),"")</f>
        <v>13.102892410379757</v>
      </c>
      <c r="G512">
        <f>IFERROR(IF(OR(HLOOKUP($A512,'Z-scores'!$C$2:$SK$20,5,FALSE)&gt;3,HLOOKUP($A512,'Z-scores'!$C$2:$SK$20,5,FALSE)&lt;-3),"",'Total-corrected counts'!G512),"")</f>
        <v>16.171015054763757</v>
      </c>
      <c r="H512">
        <f>IFERROR(IF(OR(HLOOKUP($A512,'Z-scores'!$C$2:$SK$20,5,FALSE)&gt;3,HLOOKUP($A512,'Z-scores'!$C$2:$SK$20,5,FALSE)&lt;-3),"",'Total-corrected counts'!H512),"")</f>
        <v>7.2679678641221743</v>
      </c>
      <c r="I512">
        <f>IFERROR(IF(OR(HLOOKUP($A512,'Z-scores'!$C$2:$SK$20,5,FALSE)&gt;3,HLOOKUP($A512,'Z-scores'!$C$2:$SK$20,5,FALSE)&lt;-3),"",'Total-corrected counts'!I512),"")</f>
        <v>7.2649267232816985</v>
      </c>
      <c r="J512">
        <f>IFERROR(IF(OR(HLOOKUP($A512,'Z-scores'!$C$2:$SK$20,5,FALSE)&gt;3,HLOOKUP($A512,'Z-scores'!$C$2:$SK$20,5,FALSE)&lt;-3),"",'Total-corrected counts'!J512),"")</f>
        <v>29.459903759924234</v>
      </c>
      <c r="K512">
        <f>IFERROR(IF(OR(HLOOKUP($A512,'Z-scores'!$C$2:$SK$20,5,FALSE)&gt;3,HLOOKUP($A512,'Z-scores'!$C$2:$SK$20,5,FALSE)&lt;-3),"",'Total-corrected counts'!K512),"")</f>
        <v>26.337781609296513</v>
      </c>
      <c r="L512">
        <f>IFERROR(IF(OR(HLOOKUP($A512,'Z-scores'!$C$2:$SK$20,5,FALSE)&gt;3,HLOOKUP($A512,'Z-scores'!$C$2:$SK$20,5,FALSE)&lt;-3),"",'Total-corrected counts'!L512),"")</f>
        <v>6.5528932448217896</v>
      </c>
      <c r="M512">
        <f>IFERROR(IF(OR(HLOOKUP($A512,'Z-scores'!$C$2:$SK$20,5,FALSE)&gt;3,HLOOKUP($A512,'Z-scores'!$C$2:$SK$20,5,FALSE)&lt;-3),"",'Total-corrected counts'!M512),"")</f>
        <v>16.759686049990922</v>
      </c>
      <c r="N512">
        <f>IFERROR(IF(OR(HLOOKUP($A512,'Z-scores'!$C$2:$SK$20,5,FALSE)&gt;3,HLOOKUP($A512,'Z-scores'!$C$2:$SK$20,5,FALSE)&lt;-3),"",'Total-corrected counts'!N512),"")</f>
        <v>9.5330379345920697</v>
      </c>
      <c r="O512">
        <f>IFERROR(IF(OR(HLOOKUP($A512,'Z-scores'!$C$2:$SK$20,5,FALSE)&gt;3,HLOOKUP($A512,'Z-scores'!$C$2:$SK$20,5,FALSE)&lt;-3),"",'Total-corrected counts'!O512),"")</f>
        <v>18.276492292837684</v>
      </c>
      <c r="P512">
        <f>IFERROR(IF(OR(HLOOKUP($A512,'Z-scores'!$C$2:$SK$20,5,FALSE)&gt;3,HLOOKUP($A512,'Z-scores'!$C$2:$SK$20,5,FALSE)&lt;-3),"",'Total-corrected counts'!P512),"")</f>
        <v>10.545147813710683</v>
      </c>
      <c r="Q512">
        <f>IFERROR(IF(OR(HLOOKUP($A512,'Z-scores'!$C$2:$SK$20,5,FALSE)&gt;3,HLOOKUP($A512,'Z-scores'!$C$2:$SK$20,5,FALSE)&lt;-3),"",'Total-corrected counts'!Q512),"")</f>
        <v>18.388390024658626</v>
      </c>
      <c r="R512">
        <f>IFERROR(IF(OR(HLOOKUP($A512,'Z-scores'!$C$2:$SK$20,5,FALSE)&gt;3,HLOOKUP($A512,'Z-scores'!$C$2:$SK$20,5,FALSE)&lt;-3),"",'Total-corrected counts'!R512),"")</f>
        <v>23.253652256215396</v>
      </c>
      <c r="S512">
        <f>IFERROR(IF(OR(HLOOKUP($A512,'Z-scores'!$C$2:$SK$20,5,FALSE)&gt;3,HLOOKUP($A512,'Z-scores'!$C$2:$SK$20,5,FALSE)&lt;-3),"",'Total-corrected counts'!S512),"")</f>
        <v>13.033668422795897</v>
      </c>
      <c r="T512">
        <f>IFERROR(IF(OR(HLOOKUP($A512,'Z-scores'!$C$2:$SK$20,5,FALSE)&gt;3,HLOOKUP($A512,'Z-scores'!$C$2:$SK$20,5,FALSE)&lt;-3),"",'Total-corrected counts'!T512),"")</f>
        <v>9.0717157010306533</v>
      </c>
      <c r="U512">
        <f t="shared" si="28"/>
        <v>1</v>
      </c>
      <c r="V512">
        <f>SUMIFS(Tabel132[Cluster],Tabel132[ID],'Total-corrected counts Z&lt;3'!A512)</f>
        <v>16</v>
      </c>
      <c r="W512">
        <f t="shared" si="29"/>
        <v>0.72736438495653188</v>
      </c>
      <c r="X512">
        <f t="shared" si="30"/>
        <v>14.083754182589965</v>
      </c>
      <c r="Y512">
        <f t="shared" si="31"/>
        <v>15.428177751874822</v>
      </c>
    </row>
    <row r="513" spans="1:25" x14ac:dyDescent="0.25">
      <c r="A513">
        <v>521</v>
      </c>
      <c r="B513" t="s">
        <v>814</v>
      </c>
      <c r="C513">
        <v>53600</v>
      </c>
      <c r="D513">
        <v>359</v>
      </c>
      <c r="E513" t="str">
        <f>IFERROR(IF(OR(HLOOKUP($A513,'Z-scores'!$C$2:$SK$20,5,FALSE)&gt;3,HLOOKUP($A513,'Z-scores'!$C$2:$SK$20,5,FALSE)&lt;-3),"",'Total-corrected counts'!E513),"")</f>
        <v/>
      </c>
      <c r="F513" t="str">
        <f>IFERROR(IF(OR(HLOOKUP($A513,'Z-scores'!$C$2:$SK$20,5,FALSE)&gt;3,HLOOKUP($A513,'Z-scores'!$C$2:$SK$20,5,FALSE)&lt;-3),"",'Total-corrected counts'!F513),"")</f>
        <v/>
      </c>
      <c r="G513" t="str">
        <f>IFERROR(IF(OR(HLOOKUP($A513,'Z-scores'!$C$2:$SK$20,5,FALSE)&gt;3,HLOOKUP($A513,'Z-scores'!$C$2:$SK$20,5,FALSE)&lt;-3),"",'Total-corrected counts'!G513),"")</f>
        <v/>
      </c>
      <c r="H513" t="str">
        <f>IFERROR(IF(OR(HLOOKUP($A513,'Z-scores'!$C$2:$SK$20,5,FALSE)&gt;3,HLOOKUP($A513,'Z-scores'!$C$2:$SK$20,5,FALSE)&lt;-3),"",'Total-corrected counts'!H513),"")</f>
        <v/>
      </c>
      <c r="I513" t="str">
        <f>IFERROR(IF(OR(HLOOKUP($A513,'Z-scores'!$C$2:$SK$20,5,FALSE)&gt;3,HLOOKUP($A513,'Z-scores'!$C$2:$SK$20,5,FALSE)&lt;-3),"",'Total-corrected counts'!I513),"")</f>
        <v/>
      </c>
      <c r="J513" t="str">
        <f>IFERROR(IF(OR(HLOOKUP($A513,'Z-scores'!$C$2:$SK$20,5,FALSE)&gt;3,HLOOKUP($A513,'Z-scores'!$C$2:$SK$20,5,FALSE)&lt;-3),"",'Total-corrected counts'!J513),"")</f>
        <v/>
      </c>
      <c r="K513" t="str">
        <f>IFERROR(IF(OR(HLOOKUP($A513,'Z-scores'!$C$2:$SK$20,5,FALSE)&gt;3,HLOOKUP($A513,'Z-scores'!$C$2:$SK$20,5,FALSE)&lt;-3),"",'Total-corrected counts'!K513),"")</f>
        <v/>
      </c>
      <c r="L513" t="str">
        <f>IFERROR(IF(OR(HLOOKUP($A513,'Z-scores'!$C$2:$SK$20,5,FALSE)&gt;3,HLOOKUP($A513,'Z-scores'!$C$2:$SK$20,5,FALSE)&lt;-3),"",'Total-corrected counts'!L513),"")</f>
        <v/>
      </c>
      <c r="M513" t="str">
        <f>IFERROR(IF(OR(HLOOKUP($A513,'Z-scores'!$C$2:$SK$20,5,FALSE)&gt;3,HLOOKUP($A513,'Z-scores'!$C$2:$SK$20,5,FALSE)&lt;-3),"",'Total-corrected counts'!M513),"")</f>
        <v/>
      </c>
      <c r="N513" t="str">
        <f>IFERROR(IF(OR(HLOOKUP($A513,'Z-scores'!$C$2:$SK$20,5,FALSE)&gt;3,HLOOKUP($A513,'Z-scores'!$C$2:$SK$20,5,FALSE)&lt;-3),"",'Total-corrected counts'!N513),"")</f>
        <v/>
      </c>
      <c r="O513" t="str">
        <f>IFERROR(IF(OR(HLOOKUP($A513,'Z-scores'!$C$2:$SK$20,5,FALSE)&gt;3,HLOOKUP($A513,'Z-scores'!$C$2:$SK$20,5,FALSE)&lt;-3),"",'Total-corrected counts'!O513),"")</f>
        <v/>
      </c>
      <c r="P513" t="str">
        <f>IFERROR(IF(OR(HLOOKUP($A513,'Z-scores'!$C$2:$SK$20,5,FALSE)&gt;3,HLOOKUP($A513,'Z-scores'!$C$2:$SK$20,5,FALSE)&lt;-3),"",'Total-corrected counts'!P513),"")</f>
        <v/>
      </c>
      <c r="Q513" t="str">
        <f>IFERROR(IF(OR(HLOOKUP($A513,'Z-scores'!$C$2:$SK$20,5,FALSE)&gt;3,HLOOKUP($A513,'Z-scores'!$C$2:$SK$20,5,FALSE)&lt;-3),"",'Total-corrected counts'!Q513),"")</f>
        <v/>
      </c>
      <c r="R513" t="str">
        <f>IFERROR(IF(OR(HLOOKUP($A513,'Z-scores'!$C$2:$SK$20,5,FALSE)&gt;3,HLOOKUP($A513,'Z-scores'!$C$2:$SK$20,5,FALSE)&lt;-3),"",'Total-corrected counts'!R513),"")</f>
        <v/>
      </c>
      <c r="S513" t="str">
        <f>IFERROR(IF(OR(HLOOKUP($A513,'Z-scores'!$C$2:$SK$20,5,FALSE)&gt;3,HLOOKUP($A513,'Z-scores'!$C$2:$SK$20,5,FALSE)&lt;-3),"",'Total-corrected counts'!S513),"")</f>
        <v/>
      </c>
      <c r="T513" t="str">
        <f>IFERROR(IF(OR(HLOOKUP($A513,'Z-scores'!$C$2:$SK$20,5,FALSE)&gt;3,HLOOKUP($A513,'Z-scores'!$C$2:$SK$20,5,FALSE)&lt;-3),"",'Total-corrected counts'!T513),"")</f>
        <v/>
      </c>
      <c r="U513">
        <f t="shared" si="28"/>
        <v>0</v>
      </c>
      <c r="V513">
        <f>SUMIFS(Tabel132[Cluster],Tabel132[ID],'Total-corrected counts Z&lt;3'!A513)</f>
        <v>75</v>
      </c>
      <c r="W513" t="str">
        <f t="shared" si="29"/>
        <v/>
      </c>
      <c r="X513" t="str">
        <f t="shared" si="30"/>
        <v/>
      </c>
      <c r="Y513" t="str">
        <f t="shared" si="31"/>
        <v/>
      </c>
    </row>
    <row r="514" spans="1:25" x14ac:dyDescent="0.25">
      <c r="A514">
        <v>522</v>
      </c>
      <c r="B514" t="s">
        <v>815</v>
      </c>
      <c r="C514">
        <v>102300</v>
      </c>
      <c r="D514">
        <v>932</v>
      </c>
      <c r="E514" t="str">
        <f>IFERROR(IF(OR(HLOOKUP($A514,'Z-scores'!$C$2:$SK$20,5,FALSE)&gt;3,HLOOKUP($A514,'Z-scores'!$C$2:$SK$20,5,FALSE)&lt;-3),"",'Total-corrected counts'!E514),"")</f>
        <v/>
      </c>
      <c r="F514" t="str">
        <f>IFERROR(IF(OR(HLOOKUP($A514,'Z-scores'!$C$2:$SK$20,5,FALSE)&gt;3,HLOOKUP($A514,'Z-scores'!$C$2:$SK$20,5,FALSE)&lt;-3),"",'Total-corrected counts'!F514),"")</f>
        <v/>
      </c>
      <c r="G514" t="str">
        <f>IFERROR(IF(OR(HLOOKUP($A514,'Z-scores'!$C$2:$SK$20,5,FALSE)&gt;3,HLOOKUP($A514,'Z-scores'!$C$2:$SK$20,5,FALSE)&lt;-3),"",'Total-corrected counts'!G514),"")</f>
        <v/>
      </c>
      <c r="H514" t="str">
        <f>IFERROR(IF(OR(HLOOKUP($A514,'Z-scores'!$C$2:$SK$20,5,FALSE)&gt;3,HLOOKUP($A514,'Z-scores'!$C$2:$SK$20,5,FALSE)&lt;-3),"",'Total-corrected counts'!H514),"")</f>
        <v/>
      </c>
      <c r="I514" t="str">
        <f>IFERROR(IF(OR(HLOOKUP($A514,'Z-scores'!$C$2:$SK$20,5,FALSE)&gt;3,HLOOKUP($A514,'Z-scores'!$C$2:$SK$20,5,FALSE)&lt;-3),"",'Total-corrected counts'!I514),"")</f>
        <v/>
      </c>
      <c r="J514" t="str">
        <f>IFERROR(IF(OR(HLOOKUP($A514,'Z-scores'!$C$2:$SK$20,5,FALSE)&gt;3,HLOOKUP($A514,'Z-scores'!$C$2:$SK$20,5,FALSE)&lt;-3),"",'Total-corrected counts'!J514),"")</f>
        <v/>
      </c>
      <c r="K514" t="str">
        <f>IFERROR(IF(OR(HLOOKUP($A514,'Z-scores'!$C$2:$SK$20,5,FALSE)&gt;3,HLOOKUP($A514,'Z-scores'!$C$2:$SK$20,5,FALSE)&lt;-3),"",'Total-corrected counts'!K514),"")</f>
        <v/>
      </c>
      <c r="L514" t="str">
        <f>IFERROR(IF(OR(HLOOKUP($A514,'Z-scores'!$C$2:$SK$20,5,FALSE)&gt;3,HLOOKUP($A514,'Z-scores'!$C$2:$SK$20,5,FALSE)&lt;-3),"",'Total-corrected counts'!L514),"")</f>
        <v/>
      </c>
      <c r="M514" t="str">
        <f>IFERROR(IF(OR(HLOOKUP($A514,'Z-scores'!$C$2:$SK$20,5,FALSE)&gt;3,HLOOKUP($A514,'Z-scores'!$C$2:$SK$20,5,FALSE)&lt;-3),"",'Total-corrected counts'!M514),"")</f>
        <v/>
      </c>
      <c r="N514" t="str">
        <f>IFERROR(IF(OR(HLOOKUP($A514,'Z-scores'!$C$2:$SK$20,5,FALSE)&gt;3,HLOOKUP($A514,'Z-scores'!$C$2:$SK$20,5,FALSE)&lt;-3),"",'Total-corrected counts'!N514),"")</f>
        <v/>
      </c>
      <c r="O514" t="str">
        <f>IFERROR(IF(OR(HLOOKUP($A514,'Z-scores'!$C$2:$SK$20,5,FALSE)&gt;3,HLOOKUP($A514,'Z-scores'!$C$2:$SK$20,5,FALSE)&lt;-3),"",'Total-corrected counts'!O514),"")</f>
        <v/>
      </c>
      <c r="P514" t="str">
        <f>IFERROR(IF(OR(HLOOKUP($A514,'Z-scores'!$C$2:$SK$20,5,FALSE)&gt;3,HLOOKUP($A514,'Z-scores'!$C$2:$SK$20,5,FALSE)&lt;-3),"",'Total-corrected counts'!P514),"")</f>
        <v/>
      </c>
      <c r="Q514" t="str">
        <f>IFERROR(IF(OR(HLOOKUP($A514,'Z-scores'!$C$2:$SK$20,5,FALSE)&gt;3,HLOOKUP($A514,'Z-scores'!$C$2:$SK$20,5,FALSE)&lt;-3),"",'Total-corrected counts'!Q514),"")</f>
        <v/>
      </c>
      <c r="R514" t="str">
        <f>IFERROR(IF(OR(HLOOKUP($A514,'Z-scores'!$C$2:$SK$20,5,FALSE)&gt;3,HLOOKUP($A514,'Z-scores'!$C$2:$SK$20,5,FALSE)&lt;-3),"",'Total-corrected counts'!R514),"")</f>
        <v/>
      </c>
      <c r="S514" t="str">
        <f>IFERROR(IF(OR(HLOOKUP($A514,'Z-scores'!$C$2:$SK$20,5,FALSE)&gt;3,HLOOKUP($A514,'Z-scores'!$C$2:$SK$20,5,FALSE)&lt;-3),"",'Total-corrected counts'!S514),"")</f>
        <v/>
      </c>
      <c r="T514" t="str">
        <f>IFERROR(IF(OR(HLOOKUP($A514,'Z-scores'!$C$2:$SK$20,5,FALSE)&gt;3,HLOOKUP($A514,'Z-scores'!$C$2:$SK$20,5,FALSE)&lt;-3),"",'Total-corrected counts'!T514),"")</f>
        <v/>
      </c>
      <c r="U514">
        <f t="shared" si="28"/>
        <v>0</v>
      </c>
      <c r="V514">
        <f>SUMIFS(Tabel132[Cluster],Tabel132[ID],'Total-corrected counts Z&lt;3'!A514)</f>
        <v>0</v>
      </c>
      <c r="W514" t="str">
        <f t="shared" si="29"/>
        <v/>
      </c>
      <c r="X514" t="str">
        <f t="shared" si="30"/>
        <v/>
      </c>
      <c r="Y514" t="str">
        <f t="shared" si="31"/>
        <v/>
      </c>
    </row>
    <row r="515" spans="1:25" x14ac:dyDescent="0.25">
      <c r="A515">
        <v>523</v>
      </c>
      <c r="B515" t="s">
        <v>210</v>
      </c>
      <c r="C515">
        <v>72900</v>
      </c>
      <c r="D515">
        <v>141</v>
      </c>
      <c r="E515">
        <f>IFERROR(IF(OR(HLOOKUP($A515,'Z-scores'!$C$2:$SK$20,5,FALSE)&gt;3,HLOOKUP($A515,'Z-scores'!$C$2:$SK$20,5,FALSE)&lt;-3),"",'Total-corrected counts'!E515),"")</f>
        <v>12.360694477816393</v>
      </c>
      <c r="F515">
        <f>IFERROR(IF(OR(HLOOKUP($A515,'Z-scores'!$C$2:$SK$20,5,FALSE)&gt;3,HLOOKUP($A515,'Z-scores'!$C$2:$SK$20,5,FALSE)&lt;-3),"",'Total-corrected counts'!F515),"")</f>
        <v>12.134930989072423</v>
      </c>
      <c r="G515">
        <f>IFERROR(IF(OR(HLOOKUP($A515,'Z-scores'!$C$2:$SK$20,5,FALSE)&gt;3,HLOOKUP($A515,'Z-scores'!$C$2:$SK$20,5,FALSE)&lt;-3),"",'Total-corrected counts'!G515),"")</f>
        <v>2.7521966744538129</v>
      </c>
      <c r="H515">
        <f>IFERROR(IF(OR(HLOOKUP($A515,'Z-scores'!$C$2:$SK$20,5,FALSE)&gt;3,HLOOKUP($A515,'Z-scores'!$C$2:$SK$20,5,FALSE)&lt;-3),"",'Total-corrected counts'!H515),"")</f>
        <v>12.195710391083017</v>
      </c>
      <c r="I515">
        <f>IFERROR(IF(OR(HLOOKUP($A515,'Z-scores'!$C$2:$SK$20,5,FALSE)&gt;3,HLOOKUP($A515,'Z-scores'!$C$2:$SK$20,5,FALSE)&lt;-3),"",'Total-corrected counts'!I515),"")</f>
        <v>0.69216575287656767</v>
      </c>
      <c r="J515">
        <f>IFERROR(IF(OR(HLOOKUP($A515,'Z-scores'!$C$2:$SK$20,5,FALSE)&gt;3,HLOOKUP($A515,'Z-scores'!$C$2:$SK$20,5,FALSE)&lt;-3),"",'Total-corrected counts'!J515),"")</f>
        <v>0.19157019311472781</v>
      </c>
      <c r="K515">
        <f>IFERROR(IF(OR(HLOOKUP($A515,'Z-scores'!$C$2:$SK$20,5,FALSE)&gt;3,HLOOKUP($A515,'Z-scores'!$C$2:$SK$20,5,FALSE)&lt;-3),"",'Total-corrected counts'!K515),"")</f>
        <v>1.6186211810656508</v>
      </c>
      <c r="L515">
        <f>IFERROR(IF(OR(HLOOKUP($A515,'Z-scores'!$C$2:$SK$20,5,FALSE)&gt;3,HLOOKUP($A515,'Z-scores'!$C$2:$SK$20,5,FALSE)&lt;-3),"",'Total-corrected counts'!L515),"")</f>
        <v>7.7060939193763494</v>
      </c>
      <c r="M515">
        <f>IFERROR(IF(OR(HLOOKUP($A515,'Z-scores'!$C$2:$SK$20,5,FALSE)&gt;3,HLOOKUP($A515,'Z-scores'!$C$2:$SK$20,5,FALSE)&lt;-3),"",'Total-corrected counts'!M515),"")</f>
        <v>4.7141944993107732</v>
      </c>
      <c r="N515">
        <f>IFERROR(IF(OR(HLOOKUP($A515,'Z-scores'!$C$2:$SK$20,5,FALSE)&gt;3,HLOOKUP($A515,'Z-scores'!$C$2:$SK$20,5,FALSE)&lt;-3),"",'Total-corrected counts'!N515),"")</f>
        <v>2.2343057659200163</v>
      </c>
      <c r="O515">
        <f>IFERROR(IF(OR(HLOOKUP($A515,'Z-scores'!$C$2:$SK$20,5,FALSE)&gt;3,HLOOKUP($A515,'Z-scores'!$C$2:$SK$20,5,FALSE)&lt;-3),"",'Total-corrected counts'!O515),"")</f>
        <v>37.074664820449158</v>
      </c>
      <c r="P515">
        <f>IFERROR(IF(OR(HLOOKUP($A515,'Z-scores'!$C$2:$SK$20,5,FALSE)&gt;3,HLOOKUP($A515,'Z-scores'!$C$2:$SK$20,5,FALSE)&lt;-3),"",'Total-corrected counts'!P515),"")</f>
        <v>4.4688734009967872</v>
      </c>
      <c r="Q515">
        <f>IFERROR(IF(OR(HLOOKUP($A515,'Z-scores'!$C$2:$SK$20,5,FALSE)&gt;3,HLOOKUP($A515,'Z-scores'!$C$2:$SK$20,5,FALSE)&lt;-3),"",'Total-corrected counts'!Q515),"")</f>
        <v>8.1781383357438795</v>
      </c>
      <c r="R515">
        <f>IFERROR(IF(OR(HLOOKUP($A515,'Z-scores'!$C$2:$SK$20,5,FALSE)&gt;3,HLOOKUP($A515,'Z-scores'!$C$2:$SK$20,5,FALSE)&lt;-3),"",'Total-corrected counts'!R515),"")</f>
        <v>12.140378518925175</v>
      </c>
      <c r="S515">
        <f>IFERROR(IF(OR(HLOOKUP($A515,'Z-scores'!$C$2:$SK$20,5,FALSE)&gt;3,HLOOKUP($A515,'Z-scores'!$C$2:$SK$20,5,FALSE)&lt;-3),"",'Total-corrected counts'!S515),"")</f>
        <v>6.5904387680861962</v>
      </c>
      <c r="T515">
        <f>IFERROR(IF(OR(HLOOKUP($A515,'Z-scores'!$C$2:$SK$20,5,FALSE)&gt;3,HLOOKUP($A515,'Z-scores'!$C$2:$SK$20,5,FALSE)&lt;-3),"",'Total-corrected counts'!T515),"")</f>
        <v>6.3413272281847082</v>
      </c>
      <c r="U515">
        <f t="shared" si="28"/>
        <v>1</v>
      </c>
      <c r="V515">
        <f>SUMIFS(Tabel132[Cluster],Tabel132[ID],'Total-corrected counts Z&lt;3'!A515)</f>
        <v>83</v>
      </c>
      <c r="W515">
        <f t="shared" si="29"/>
        <v>0.138606982795937</v>
      </c>
      <c r="X515">
        <f t="shared" si="30"/>
        <v>5.6600483844089737</v>
      </c>
      <c r="Y515">
        <f t="shared" si="31"/>
        <v>12.465636845397652</v>
      </c>
    </row>
    <row r="516" spans="1:25" x14ac:dyDescent="0.25">
      <c r="A516">
        <v>524</v>
      </c>
      <c r="B516" t="s">
        <v>816</v>
      </c>
      <c r="C516">
        <v>22200</v>
      </c>
      <c r="D516">
        <v>731</v>
      </c>
      <c r="E516" t="str">
        <f>IFERROR(IF(OR(HLOOKUP($A516,'Z-scores'!$C$2:$SK$20,5,FALSE)&gt;3,HLOOKUP($A516,'Z-scores'!$C$2:$SK$20,5,FALSE)&lt;-3),"",'Total-corrected counts'!E516),"")</f>
        <v/>
      </c>
      <c r="F516" t="str">
        <f>IFERROR(IF(OR(HLOOKUP($A516,'Z-scores'!$C$2:$SK$20,5,FALSE)&gt;3,HLOOKUP($A516,'Z-scores'!$C$2:$SK$20,5,FALSE)&lt;-3),"",'Total-corrected counts'!F516),"")</f>
        <v/>
      </c>
      <c r="G516" t="str">
        <f>IFERROR(IF(OR(HLOOKUP($A516,'Z-scores'!$C$2:$SK$20,5,FALSE)&gt;3,HLOOKUP($A516,'Z-scores'!$C$2:$SK$20,5,FALSE)&lt;-3),"",'Total-corrected counts'!G516),"")</f>
        <v/>
      </c>
      <c r="H516" t="str">
        <f>IFERROR(IF(OR(HLOOKUP($A516,'Z-scores'!$C$2:$SK$20,5,FALSE)&gt;3,HLOOKUP($A516,'Z-scores'!$C$2:$SK$20,5,FALSE)&lt;-3),"",'Total-corrected counts'!H516),"")</f>
        <v/>
      </c>
      <c r="I516" t="str">
        <f>IFERROR(IF(OR(HLOOKUP($A516,'Z-scores'!$C$2:$SK$20,5,FALSE)&gt;3,HLOOKUP($A516,'Z-scores'!$C$2:$SK$20,5,FALSE)&lt;-3),"",'Total-corrected counts'!I516),"")</f>
        <v/>
      </c>
      <c r="J516" t="str">
        <f>IFERROR(IF(OR(HLOOKUP($A516,'Z-scores'!$C$2:$SK$20,5,FALSE)&gt;3,HLOOKUP($A516,'Z-scores'!$C$2:$SK$20,5,FALSE)&lt;-3),"",'Total-corrected counts'!J516),"")</f>
        <v/>
      </c>
      <c r="K516" t="str">
        <f>IFERROR(IF(OR(HLOOKUP($A516,'Z-scores'!$C$2:$SK$20,5,FALSE)&gt;3,HLOOKUP($A516,'Z-scores'!$C$2:$SK$20,5,FALSE)&lt;-3),"",'Total-corrected counts'!K516),"")</f>
        <v/>
      </c>
      <c r="L516" t="str">
        <f>IFERROR(IF(OR(HLOOKUP($A516,'Z-scores'!$C$2:$SK$20,5,FALSE)&gt;3,HLOOKUP($A516,'Z-scores'!$C$2:$SK$20,5,FALSE)&lt;-3),"",'Total-corrected counts'!L516),"")</f>
        <v/>
      </c>
      <c r="M516" t="str">
        <f>IFERROR(IF(OR(HLOOKUP($A516,'Z-scores'!$C$2:$SK$20,5,FALSE)&gt;3,HLOOKUP($A516,'Z-scores'!$C$2:$SK$20,5,FALSE)&lt;-3),"",'Total-corrected counts'!M516),"")</f>
        <v/>
      </c>
      <c r="N516" t="str">
        <f>IFERROR(IF(OR(HLOOKUP($A516,'Z-scores'!$C$2:$SK$20,5,FALSE)&gt;3,HLOOKUP($A516,'Z-scores'!$C$2:$SK$20,5,FALSE)&lt;-3),"",'Total-corrected counts'!N516),"")</f>
        <v/>
      </c>
      <c r="O516" t="str">
        <f>IFERROR(IF(OR(HLOOKUP($A516,'Z-scores'!$C$2:$SK$20,5,FALSE)&gt;3,HLOOKUP($A516,'Z-scores'!$C$2:$SK$20,5,FALSE)&lt;-3),"",'Total-corrected counts'!O516),"")</f>
        <v/>
      </c>
      <c r="P516" t="str">
        <f>IFERROR(IF(OR(HLOOKUP($A516,'Z-scores'!$C$2:$SK$20,5,FALSE)&gt;3,HLOOKUP($A516,'Z-scores'!$C$2:$SK$20,5,FALSE)&lt;-3),"",'Total-corrected counts'!P516),"")</f>
        <v/>
      </c>
      <c r="Q516" t="str">
        <f>IFERROR(IF(OR(HLOOKUP($A516,'Z-scores'!$C$2:$SK$20,5,FALSE)&gt;3,HLOOKUP($A516,'Z-scores'!$C$2:$SK$20,5,FALSE)&lt;-3),"",'Total-corrected counts'!Q516),"")</f>
        <v/>
      </c>
      <c r="R516" t="str">
        <f>IFERROR(IF(OR(HLOOKUP($A516,'Z-scores'!$C$2:$SK$20,5,FALSE)&gt;3,HLOOKUP($A516,'Z-scores'!$C$2:$SK$20,5,FALSE)&lt;-3),"",'Total-corrected counts'!R516),"")</f>
        <v/>
      </c>
      <c r="S516" t="str">
        <f>IFERROR(IF(OR(HLOOKUP($A516,'Z-scores'!$C$2:$SK$20,5,FALSE)&gt;3,HLOOKUP($A516,'Z-scores'!$C$2:$SK$20,5,FALSE)&lt;-3),"",'Total-corrected counts'!S516),"")</f>
        <v/>
      </c>
      <c r="T516" t="str">
        <f>IFERROR(IF(OR(HLOOKUP($A516,'Z-scores'!$C$2:$SK$20,5,FALSE)&gt;3,HLOOKUP($A516,'Z-scores'!$C$2:$SK$20,5,FALSE)&lt;-3),"",'Total-corrected counts'!T516),"")</f>
        <v/>
      </c>
      <c r="U516">
        <f t="shared" ref="U516:U579" si="32">IFERROR(IF(X516-Y516=0,0,1),0)</f>
        <v>0</v>
      </c>
      <c r="V516">
        <f>SUMIFS(Tabel132[Cluster],Tabel132[ID],'Total-corrected counts Z&lt;3'!A516)</f>
        <v>28</v>
      </c>
      <c r="W516" t="str">
        <f t="shared" ref="W516:W579" si="33">IFERROR(_xlfn.T.TEST(E516:N516,O516:T516,2,2),"")</f>
        <v/>
      </c>
      <c r="X516" t="str">
        <f t="shared" ref="X516:X579" si="34">IFERROR(AVERAGE(E516:N516),"")</f>
        <v/>
      </c>
      <c r="Y516" t="str">
        <f t="shared" ref="Y516:Y579" si="35">IFERROR(AVERAGE(O516:T516),"")</f>
        <v/>
      </c>
    </row>
    <row r="517" spans="1:25" x14ac:dyDescent="0.25">
      <c r="A517">
        <v>525</v>
      </c>
      <c r="B517" t="s">
        <v>211</v>
      </c>
      <c r="C517">
        <v>75000</v>
      </c>
      <c r="D517">
        <v>331</v>
      </c>
      <c r="E517">
        <f>IFERROR(IF(OR(HLOOKUP($A517,'Z-scores'!$C$2:$SK$20,5,FALSE)&gt;3,HLOOKUP($A517,'Z-scores'!$C$2:$SK$20,5,FALSE)&lt;-3),"",'Total-corrected counts'!E517),"")</f>
        <v>1.2633174716806332</v>
      </c>
      <c r="F517">
        <f>IFERROR(IF(OR(HLOOKUP($A517,'Z-scores'!$C$2:$SK$20,5,FALSE)&gt;3,HLOOKUP($A517,'Z-scores'!$C$2:$SK$20,5,FALSE)&lt;-3),"",'Total-corrected counts'!F517),"")</f>
        <v>1.6526170607686181</v>
      </c>
      <c r="G517">
        <f>IFERROR(IF(OR(HLOOKUP($A517,'Z-scores'!$C$2:$SK$20,5,FALSE)&gt;3,HLOOKUP($A517,'Z-scores'!$C$2:$SK$20,5,FALSE)&lt;-3),"",'Total-corrected counts'!G517),"")</f>
        <v>3.7241436081347992</v>
      </c>
      <c r="H517">
        <f>IFERROR(IF(OR(HLOOKUP($A517,'Z-scores'!$C$2:$SK$20,5,FALSE)&gt;3,HLOOKUP($A517,'Z-scores'!$C$2:$SK$20,5,FALSE)&lt;-3),"",'Total-corrected counts'!H517),"")</f>
        <v>6.0315086009312645E-3</v>
      </c>
      <c r="I517">
        <f>IFERROR(IF(OR(HLOOKUP($A517,'Z-scores'!$C$2:$SK$20,5,FALSE)&gt;3,HLOOKUP($A517,'Z-scores'!$C$2:$SK$20,5,FALSE)&lt;-3),"",'Total-corrected counts'!I517),"")</f>
        <v>4.7438677209345252</v>
      </c>
      <c r="J517">
        <f>IFERROR(IF(OR(HLOOKUP($A517,'Z-scores'!$C$2:$SK$20,5,FALSE)&gt;3,HLOOKUP($A517,'Z-scores'!$C$2:$SK$20,5,FALSE)&lt;-3),"",'Total-corrected counts'!J517),"")</f>
        <v>5.3879116813517196E-2</v>
      </c>
      <c r="K517">
        <f>IFERROR(IF(OR(HLOOKUP($A517,'Z-scores'!$C$2:$SK$20,5,FALSE)&gt;3,HLOOKUP($A517,'Z-scores'!$C$2:$SK$20,5,FALSE)&lt;-3),"",'Total-corrected counts'!K517),"")</f>
        <v>2.3047758121695683</v>
      </c>
      <c r="L517">
        <f>IFERROR(IF(OR(HLOOKUP($A517,'Z-scores'!$C$2:$SK$20,5,FALSE)&gt;3,HLOOKUP($A517,'Z-scores'!$C$2:$SK$20,5,FALSE)&lt;-3),"",'Total-corrected counts'!L517),"")</f>
        <v>1.1396336077950939</v>
      </c>
      <c r="M517">
        <f>IFERROR(IF(OR(HLOOKUP($A517,'Z-scores'!$C$2:$SK$20,5,FALSE)&gt;3,HLOOKUP($A517,'Z-scores'!$C$2:$SK$20,5,FALSE)&lt;-3),"",'Total-corrected counts'!M517),"")</f>
        <v>0.64788206500473544</v>
      </c>
      <c r="N517">
        <f>IFERROR(IF(OR(HLOOKUP($A517,'Z-scores'!$C$2:$SK$20,5,FALSE)&gt;3,HLOOKUP($A517,'Z-scores'!$C$2:$SK$20,5,FALSE)&lt;-3),"",'Total-corrected counts'!N517),"")</f>
        <v>1.9050396530475933</v>
      </c>
      <c r="O517">
        <f>IFERROR(IF(OR(HLOOKUP($A517,'Z-scores'!$C$2:$SK$20,5,FALSE)&gt;3,HLOOKUP($A517,'Z-scores'!$C$2:$SK$20,5,FALSE)&lt;-3),"",'Total-corrected counts'!O517),"")</f>
        <v>7.8694137109944551</v>
      </c>
      <c r="P517">
        <f>IFERROR(IF(OR(HLOOKUP($A517,'Z-scores'!$C$2:$SK$20,5,FALSE)&gt;3,HLOOKUP($A517,'Z-scores'!$C$2:$SK$20,5,FALSE)&lt;-3),"",'Total-corrected counts'!P517),"")</f>
        <v>2.8216605995157891</v>
      </c>
      <c r="Q517">
        <f>IFERROR(IF(OR(HLOOKUP($A517,'Z-scores'!$C$2:$SK$20,5,FALSE)&gt;3,HLOOKUP($A517,'Z-scores'!$C$2:$SK$20,5,FALSE)&lt;-3),"",'Total-corrected counts'!Q517),"")</f>
        <v>1.888027076295671</v>
      </c>
      <c r="R517">
        <f>IFERROR(IF(OR(HLOOKUP($A517,'Z-scores'!$C$2:$SK$20,5,FALSE)&gt;3,HLOOKUP($A517,'Z-scores'!$C$2:$SK$20,5,FALSE)&lt;-3),"",'Total-corrected counts'!R517),"")</f>
        <v>3.3380905403136056</v>
      </c>
      <c r="S517">
        <f>IFERROR(IF(OR(HLOOKUP($A517,'Z-scores'!$C$2:$SK$20,5,FALSE)&gt;3,HLOOKUP($A517,'Z-scores'!$C$2:$SK$20,5,FALSE)&lt;-3),"",'Total-corrected counts'!S517),"")</f>
        <v>3.8161131698368527</v>
      </c>
      <c r="T517">
        <f>IFERROR(IF(OR(HLOOKUP($A517,'Z-scores'!$C$2:$SK$20,5,FALSE)&gt;3,HLOOKUP($A517,'Z-scores'!$C$2:$SK$20,5,FALSE)&lt;-3),"",'Total-corrected counts'!T517),"")</f>
        <v>0.19795316428133106</v>
      </c>
      <c r="U517">
        <f t="shared" si="32"/>
        <v>1</v>
      </c>
      <c r="V517">
        <f>SUMIFS(Tabel132[Cluster],Tabel132[ID],'Total-corrected counts Z&lt;3'!A517)</f>
        <v>84</v>
      </c>
      <c r="W517">
        <f t="shared" si="33"/>
        <v>0.14186555137937498</v>
      </c>
      <c r="X517">
        <f t="shared" si="34"/>
        <v>1.7441187624950014</v>
      </c>
      <c r="Y517">
        <f t="shared" si="35"/>
        <v>3.3218763768729507</v>
      </c>
    </row>
    <row r="518" spans="1:25" x14ac:dyDescent="0.25">
      <c r="A518">
        <v>526</v>
      </c>
      <c r="B518" t="s">
        <v>817</v>
      </c>
      <c r="C518">
        <v>42800</v>
      </c>
      <c r="D518">
        <v>926</v>
      </c>
      <c r="E518" t="str">
        <f>IFERROR(IF(OR(HLOOKUP($A518,'Z-scores'!$C$2:$SK$20,5,FALSE)&gt;3,HLOOKUP($A518,'Z-scores'!$C$2:$SK$20,5,FALSE)&lt;-3),"",'Total-corrected counts'!E518),"")</f>
        <v/>
      </c>
      <c r="F518" t="str">
        <f>IFERROR(IF(OR(HLOOKUP($A518,'Z-scores'!$C$2:$SK$20,5,FALSE)&gt;3,HLOOKUP($A518,'Z-scores'!$C$2:$SK$20,5,FALSE)&lt;-3),"",'Total-corrected counts'!F518),"")</f>
        <v/>
      </c>
      <c r="G518" t="str">
        <f>IFERROR(IF(OR(HLOOKUP($A518,'Z-scores'!$C$2:$SK$20,5,FALSE)&gt;3,HLOOKUP($A518,'Z-scores'!$C$2:$SK$20,5,FALSE)&lt;-3),"",'Total-corrected counts'!G518),"")</f>
        <v/>
      </c>
      <c r="H518" t="str">
        <f>IFERROR(IF(OR(HLOOKUP($A518,'Z-scores'!$C$2:$SK$20,5,FALSE)&gt;3,HLOOKUP($A518,'Z-scores'!$C$2:$SK$20,5,FALSE)&lt;-3),"",'Total-corrected counts'!H518),"")</f>
        <v/>
      </c>
      <c r="I518" t="str">
        <f>IFERROR(IF(OR(HLOOKUP($A518,'Z-scores'!$C$2:$SK$20,5,FALSE)&gt;3,HLOOKUP($A518,'Z-scores'!$C$2:$SK$20,5,FALSE)&lt;-3),"",'Total-corrected counts'!I518),"")</f>
        <v/>
      </c>
      <c r="J518" t="str">
        <f>IFERROR(IF(OR(HLOOKUP($A518,'Z-scores'!$C$2:$SK$20,5,FALSE)&gt;3,HLOOKUP($A518,'Z-scores'!$C$2:$SK$20,5,FALSE)&lt;-3),"",'Total-corrected counts'!J518),"")</f>
        <v/>
      </c>
      <c r="K518" t="str">
        <f>IFERROR(IF(OR(HLOOKUP($A518,'Z-scores'!$C$2:$SK$20,5,FALSE)&gt;3,HLOOKUP($A518,'Z-scores'!$C$2:$SK$20,5,FALSE)&lt;-3),"",'Total-corrected counts'!K518),"")</f>
        <v/>
      </c>
      <c r="L518" t="str">
        <f>IFERROR(IF(OR(HLOOKUP($A518,'Z-scores'!$C$2:$SK$20,5,FALSE)&gt;3,HLOOKUP($A518,'Z-scores'!$C$2:$SK$20,5,FALSE)&lt;-3),"",'Total-corrected counts'!L518),"")</f>
        <v/>
      </c>
      <c r="M518" t="str">
        <f>IFERROR(IF(OR(HLOOKUP($A518,'Z-scores'!$C$2:$SK$20,5,FALSE)&gt;3,HLOOKUP($A518,'Z-scores'!$C$2:$SK$20,5,FALSE)&lt;-3),"",'Total-corrected counts'!M518),"")</f>
        <v/>
      </c>
      <c r="N518" t="str">
        <f>IFERROR(IF(OR(HLOOKUP($A518,'Z-scores'!$C$2:$SK$20,5,FALSE)&gt;3,HLOOKUP($A518,'Z-scores'!$C$2:$SK$20,5,FALSE)&lt;-3),"",'Total-corrected counts'!N518),"")</f>
        <v/>
      </c>
      <c r="O518" t="str">
        <f>IFERROR(IF(OR(HLOOKUP($A518,'Z-scores'!$C$2:$SK$20,5,FALSE)&gt;3,HLOOKUP($A518,'Z-scores'!$C$2:$SK$20,5,FALSE)&lt;-3),"",'Total-corrected counts'!O518),"")</f>
        <v/>
      </c>
      <c r="P518" t="str">
        <f>IFERROR(IF(OR(HLOOKUP($A518,'Z-scores'!$C$2:$SK$20,5,FALSE)&gt;3,HLOOKUP($A518,'Z-scores'!$C$2:$SK$20,5,FALSE)&lt;-3),"",'Total-corrected counts'!P518),"")</f>
        <v/>
      </c>
      <c r="Q518" t="str">
        <f>IFERROR(IF(OR(HLOOKUP($A518,'Z-scores'!$C$2:$SK$20,5,FALSE)&gt;3,HLOOKUP($A518,'Z-scores'!$C$2:$SK$20,5,FALSE)&lt;-3),"",'Total-corrected counts'!Q518),"")</f>
        <v/>
      </c>
      <c r="R518" t="str">
        <f>IFERROR(IF(OR(HLOOKUP($A518,'Z-scores'!$C$2:$SK$20,5,FALSE)&gt;3,HLOOKUP($A518,'Z-scores'!$C$2:$SK$20,5,FALSE)&lt;-3),"",'Total-corrected counts'!R518),"")</f>
        <v/>
      </c>
      <c r="S518" t="str">
        <f>IFERROR(IF(OR(HLOOKUP($A518,'Z-scores'!$C$2:$SK$20,5,FALSE)&gt;3,HLOOKUP($A518,'Z-scores'!$C$2:$SK$20,5,FALSE)&lt;-3),"",'Total-corrected counts'!S518),"")</f>
        <v/>
      </c>
      <c r="T518" t="str">
        <f>IFERROR(IF(OR(HLOOKUP($A518,'Z-scores'!$C$2:$SK$20,5,FALSE)&gt;3,HLOOKUP($A518,'Z-scores'!$C$2:$SK$20,5,FALSE)&lt;-3),"",'Total-corrected counts'!T518),"")</f>
        <v/>
      </c>
      <c r="U518">
        <f t="shared" si="32"/>
        <v>0</v>
      </c>
      <c r="V518">
        <f>SUMIFS(Tabel132[Cluster],Tabel132[ID],'Total-corrected counts Z&lt;3'!A518)</f>
        <v>55</v>
      </c>
      <c r="W518" t="str">
        <f t="shared" si="33"/>
        <v/>
      </c>
      <c r="X518" t="str">
        <f t="shared" si="34"/>
        <v/>
      </c>
      <c r="Y518" t="str">
        <f t="shared" si="35"/>
        <v/>
      </c>
    </row>
    <row r="519" spans="1:25" x14ac:dyDescent="0.25">
      <c r="A519">
        <v>527</v>
      </c>
      <c r="B519" t="s">
        <v>212</v>
      </c>
      <c r="C519">
        <v>10700</v>
      </c>
      <c r="D519">
        <v>1011</v>
      </c>
      <c r="E519">
        <f>IFERROR(IF(OR(HLOOKUP($A519,'Z-scores'!$C$2:$SK$20,5,FALSE)&gt;3,HLOOKUP($A519,'Z-scores'!$C$2:$SK$20,5,FALSE)&lt;-3),"",'Total-corrected counts'!E519),"")</f>
        <v>6.3066789860762595</v>
      </c>
      <c r="F519">
        <f>IFERROR(IF(OR(HLOOKUP($A519,'Z-scores'!$C$2:$SK$20,5,FALSE)&gt;3,HLOOKUP($A519,'Z-scores'!$C$2:$SK$20,5,FALSE)&lt;-3),"",'Total-corrected counts'!F519),"")</f>
        <v>19.236462587346715</v>
      </c>
      <c r="G519">
        <f>IFERROR(IF(OR(HLOOKUP($A519,'Z-scores'!$C$2:$SK$20,5,FALSE)&gt;3,HLOOKUP($A519,'Z-scores'!$C$2:$SK$20,5,FALSE)&lt;-3),"",'Total-corrected counts'!G519),"")</f>
        <v>12.744406222245585</v>
      </c>
      <c r="H519">
        <f>IFERROR(IF(OR(HLOOKUP($A519,'Z-scores'!$C$2:$SK$20,5,FALSE)&gt;3,HLOOKUP($A519,'Z-scores'!$C$2:$SK$20,5,FALSE)&lt;-3),"",'Total-corrected counts'!H519),"")</f>
        <v>27.039253057974861</v>
      </c>
      <c r="I519">
        <f>IFERROR(IF(OR(HLOOKUP($A519,'Z-scores'!$C$2:$SK$20,5,FALSE)&gt;3,HLOOKUP($A519,'Z-scores'!$C$2:$SK$20,5,FALSE)&lt;-3),"",'Total-corrected counts'!I519),"")</f>
        <v>7.6307053731758199</v>
      </c>
      <c r="J519">
        <f>IFERROR(IF(OR(HLOOKUP($A519,'Z-scores'!$C$2:$SK$20,5,FALSE)&gt;3,HLOOKUP($A519,'Z-scores'!$C$2:$SK$20,5,FALSE)&lt;-3),"",'Total-corrected counts'!J519),"")</f>
        <v>11.41638619593081</v>
      </c>
      <c r="K519">
        <f>IFERROR(IF(OR(HLOOKUP($A519,'Z-scores'!$C$2:$SK$20,5,FALSE)&gt;3,HLOOKUP($A519,'Z-scores'!$C$2:$SK$20,5,FALSE)&lt;-3),"",'Total-corrected counts'!K519),"")</f>
        <v>10.046007547700944</v>
      </c>
      <c r="L519">
        <f>IFERROR(IF(OR(HLOOKUP($A519,'Z-scores'!$C$2:$SK$20,5,FALSE)&gt;3,HLOOKUP($A519,'Z-scores'!$C$2:$SK$20,5,FALSE)&lt;-3),"",'Total-corrected counts'!L519),"")</f>
        <v>15.534291439587887</v>
      </c>
      <c r="M519">
        <f>IFERROR(IF(OR(HLOOKUP($A519,'Z-scores'!$C$2:$SK$20,5,FALSE)&gt;3,HLOOKUP($A519,'Z-scores'!$C$2:$SK$20,5,FALSE)&lt;-3),"",'Total-corrected counts'!M519),"")</f>
        <v>48.10524332660161</v>
      </c>
      <c r="N519">
        <f>IFERROR(IF(OR(HLOOKUP($A519,'Z-scores'!$C$2:$SK$20,5,FALSE)&gt;3,HLOOKUP($A519,'Z-scores'!$C$2:$SK$20,5,FALSE)&lt;-3),"",'Total-corrected counts'!N519),"")</f>
        <v>17.843087449943713</v>
      </c>
      <c r="O519">
        <f>IFERROR(IF(OR(HLOOKUP($A519,'Z-scores'!$C$2:$SK$20,5,FALSE)&gt;3,HLOOKUP($A519,'Z-scores'!$C$2:$SK$20,5,FALSE)&lt;-3),"",'Total-corrected counts'!O519),"")</f>
        <v>7.7854143511579972</v>
      </c>
      <c r="P519">
        <f>IFERROR(IF(OR(HLOOKUP($A519,'Z-scores'!$C$2:$SK$20,5,FALSE)&gt;3,HLOOKUP($A519,'Z-scores'!$C$2:$SK$20,5,FALSE)&lt;-3),"",'Total-corrected counts'!P519),"")</f>
        <v>9.5996178068182658</v>
      </c>
      <c r="Q519">
        <f>IFERROR(IF(OR(HLOOKUP($A519,'Z-scores'!$C$2:$SK$20,5,FALSE)&gt;3,HLOOKUP($A519,'Z-scores'!$C$2:$SK$20,5,FALSE)&lt;-3),"",'Total-corrected counts'!Q519),"")</f>
        <v>11.198981657816955</v>
      </c>
      <c r="R519">
        <f>IFERROR(IF(OR(HLOOKUP($A519,'Z-scores'!$C$2:$SK$20,5,FALSE)&gt;3,HLOOKUP($A519,'Z-scores'!$C$2:$SK$20,5,FALSE)&lt;-3),"",'Total-corrected counts'!R519),"")</f>
        <v>9.259349606439125</v>
      </c>
      <c r="S519">
        <f>IFERROR(IF(OR(HLOOKUP($A519,'Z-scores'!$C$2:$SK$20,5,FALSE)&gt;3,HLOOKUP($A519,'Z-scores'!$C$2:$SK$20,5,FALSE)&lt;-3),"",'Total-corrected counts'!S519),"")</f>
        <v>43.585221337394799</v>
      </c>
      <c r="T519">
        <f>IFERROR(IF(OR(HLOOKUP($A519,'Z-scores'!$C$2:$SK$20,5,FALSE)&gt;3,HLOOKUP($A519,'Z-scores'!$C$2:$SK$20,5,FALSE)&lt;-3),"",'Total-corrected counts'!T519),"")</f>
        <v>46.669164972119326</v>
      </c>
      <c r="U519">
        <f t="shared" si="32"/>
        <v>1</v>
      </c>
      <c r="V519">
        <f>SUMIFS(Tabel132[Cluster],Tabel132[ID],'Total-corrected counts Z&lt;3'!A519)</f>
        <v>14</v>
      </c>
      <c r="W519">
        <f t="shared" si="33"/>
        <v>0.6311177506777792</v>
      </c>
      <c r="X519">
        <f t="shared" si="34"/>
        <v>17.590252218658417</v>
      </c>
      <c r="Y519">
        <f t="shared" si="35"/>
        <v>21.349624955291077</v>
      </c>
    </row>
    <row r="520" spans="1:25" x14ac:dyDescent="0.25">
      <c r="A520">
        <v>528</v>
      </c>
      <c r="B520" t="s">
        <v>818</v>
      </c>
      <c r="C520">
        <v>54800</v>
      </c>
      <c r="D520">
        <v>512</v>
      </c>
      <c r="E520" t="str">
        <f>IFERROR(IF(OR(HLOOKUP($A520,'Z-scores'!$C$2:$SK$20,5,FALSE)&gt;3,HLOOKUP($A520,'Z-scores'!$C$2:$SK$20,5,FALSE)&lt;-3),"",'Total-corrected counts'!E520),"")</f>
        <v/>
      </c>
      <c r="F520" t="str">
        <f>IFERROR(IF(OR(HLOOKUP($A520,'Z-scores'!$C$2:$SK$20,5,FALSE)&gt;3,HLOOKUP($A520,'Z-scores'!$C$2:$SK$20,5,FALSE)&lt;-3),"",'Total-corrected counts'!F520),"")</f>
        <v/>
      </c>
      <c r="G520" t="str">
        <f>IFERROR(IF(OR(HLOOKUP($A520,'Z-scores'!$C$2:$SK$20,5,FALSE)&gt;3,HLOOKUP($A520,'Z-scores'!$C$2:$SK$20,5,FALSE)&lt;-3),"",'Total-corrected counts'!G520),"")</f>
        <v/>
      </c>
      <c r="H520" t="str">
        <f>IFERROR(IF(OR(HLOOKUP($A520,'Z-scores'!$C$2:$SK$20,5,FALSE)&gt;3,HLOOKUP($A520,'Z-scores'!$C$2:$SK$20,5,FALSE)&lt;-3),"",'Total-corrected counts'!H520),"")</f>
        <v/>
      </c>
      <c r="I520" t="str">
        <f>IFERROR(IF(OR(HLOOKUP($A520,'Z-scores'!$C$2:$SK$20,5,FALSE)&gt;3,HLOOKUP($A520,'Z-scores'!$C$2:$SK$20,5,FALSE)&lt;-3),"",'Total-corrected counts'!I520),"")</f>
        <v/>
      </c>
      <c r="J520" t="str">
        <f>IFERROR(IF(OR(HLOOKUP($A520,'Z-scores'!$C$2:$SK$20,5,FALSE)&gt;3,HLOOKUP($A520,'Z-scores'!$C$2:$SK$20,5,FALSE)&lt;-3),"",'Total-corrected counts'!J520),"")</f>
        <v/>
      </c>
      <c r="K520" t="str">
        <f>IFERROR(IF(OR(HLOOKUP($A520,'Z-scores'!$C$2:$SK$20,5,FALSE)&gt;3,HLOOKUP($A520,'Z-scores'!$C$2:$SK$20,5,FALSE)&lt;-3),"",'Total-corrected counts'!K520),"")</f>
        <v/>
      </c>
      <c r="L520" t="str">
        <f>IFERROR(IF(OR(HLOOKUP($A520,'Z-scores'!$C$2:$SK$20,5,FALSE)&gt;3,HLOOKUP($A520,'Z-scores'!$C$2:$SK$20,5,FALSE)&lt;-3),"",'Total-corrected counts'!L520),"")</f>
        <v/>
      </c>
      <c r="M520" t="str">
        <f>IFERROR(IF(OR(HLOOKUP($A520,'Z-scores'!$C$2:$SK$20,5,FALSE)&gt;3,HLOOKUP($A520,'Z-scores'!$C$2:$SK$20,5,FALSE)&lt;-3),"",'Total-corrected counts'!M520),"")</f>
        <v/>
      </c>
      <c r="N520" t="str">
        <f>IFERROR(IF(OR(HLOOKUP($A520,'Z-scores'!$C$2:$SK$20,5,FALSE)&gt;3,HLOOKUP($A520,'Z-scores'!$C$2:$SK$20,5,FALSE)&lt;-3),"",'Total-corrected counts'!N520),"")</f>
        <v/>
      </c>
      <c r="O520" t="str">
        <f>IFERROR(IF(OR(HLOOKUP($A520,'Z-scores'!$C$2:$SK$20,5,FALSE)&gt;3,HLOOKUP($A520,'Z-scores'!$C$2:$SK$20,5,FALSE)&lt;-3),"",'Total-corrected counts'!O520),"")</f>
        <v/>
      </c>
      <c r="P520" t="str">
        <f>IFERROR(IF(OR(HLOOKUP($A520,'Z-scores'!$C$2:$SK$20,5,FALSE)&gt;3,HLOOKUP($A520,'Z-scores'!$C$2:$SK$20,5,FALSE)&lt;-3),"",'Total-corrected counts'!P520),"")</f>
        <v/>
      </c>
      <c r="Q520" t="str">
        <f>IFERROR(IF(OR(HLOOKUP($A520,'Z-scores'!$C$2:$SK$20,5,FALSE)&gt;3,HLOOKUP($A520,'Z-scores'!$C$2:$SK$20,5,FALSE)&lt;-3),"",'Total-corrected counts'!Q520),"")</f>
        <v/>
      </c>
      <c r="R520" t="str">
        <f>IFERROR(IF(OR(HLOOKUP($A520,'Z-scores'!$C$2:$SK$20,5,FALSE)&gt;3,HLOOKUP($A520,'Z-scores'!$C$2:$SK$20,5,FALSE)&lt;-3),"",'Total-corrected counts'!R520),"")</f>
        <v/>
      </c>
      <c r="S520" t="str">
        <f>IFERROR(IF(OR(HLOOKUP($A520,'Z-scores'!$C$2:$SK$20,5,FALSE)&gt;3,HLOOKUP($A520,'Z-scores'!$C$2:$SK$20,5,FALSE)&lt;-3),"",'Total-corrected counts'!S520),"")</f>
        <v/>
      </c>
      <c r="T520" t="str">
        <f>IFERROR(IF(OR(HLOOKUP($A520,'Z-scores'!$C$2:$SK$20,5,FALSE)&gt;3,HLOOKUP($A520,'Z-scores'!$C$2:$SK$20,5,FALSE)&lt;-3),"",'Total-corrected counts'!T520),"")</f>
        <v/>
      </c>
      <c r="U520">
        <f t="shared" si="32"/>
        <v>0</v>
      </c>
      <c r="V520">
        <f>SUMIFS(Tabel132[Cluster],Tabel132[ID],'Total-corrected counts Z&lt;3'!A520)</f>
        <v>0</v>
      </c>
      <c r="W520" t="str">
        <f t="shared" si="33"/>
        <v/>
      </c>
      <c r="X520" t="str">
        <f t="shared" si="34"/>
        <v/>
      </c>
      <c r="Y520" t="str">
        <f t="shared" si="35"/>
        <v/>
      </c>
    </row>
    <row r="521" spans="1:25" x14ac:dyDescent="0.25">
      <c r="A521">
        <v>529</v>
      </c>
      <c r="B521" t="s">
        <v>819</v>
      </c>
      <c r="C521">
        <v>53900</v>
      </c>
      <c r="D521">
        <v>359</v>
      </c>
      <c r="E521" t="str">
        <f>IFERROR(IF(OR(HLOOKUP($A521,'Z-scores'!$C$2:$SK$20,5,FALSE)&gt;3,HLOOKUP($A521,'Z-scores'!$C$2:$SK$20,5,FALSE)&lt;-3),"",'Total-corrected counts'!E521),"")</f>
        <v/>
      </c>
      <c r="F521" t="str">
        <f>IFERROR(IF(OR(HLOOKUP($A521,'Z-scores'!$C$2:$SK$20,5,FALSE)&gt;3,HLOOKUP($A521,'Z-scores'!$C$2:$SK$20,5,FALSE)&lt;-3),"",'Total-corrected counts'!F521),"")</f>
        <v/>
      </c>
      <c r="G521" t="str">
        <f>IFERROR(IF(OR(HLOOKUP($A521,'Z-scores'!$C$2:$SK$20,5,FALSE)&gt;3,HLOOKUP($A521,'Z-scores'!$C$2:$SK$20,5,FALSE)&lt;-3),"",'Total-corrected counts'!G521),"")</f>
        <v/>
      </c>
      <c r="H521" t="str">
        <f>IFERROR(IF(OR(HLOOKUP($A521,'Z-scores'!$C$2:$SK$20,5,FALSE)&gt;3,HLOOKUP($A521,'Z-scores'!$C$2:$SK$20,5,FALSE)&lt;-3),"",'Total-corrected counts'!H521),"")</f>
        <v/>
      </c>
      <c r="I521" t="str">
        <f>IFERROR(IF(OR(HLOOKUP($A521,'Z-scores'!$C$2:$SK$20,5,FALSE)&gt;3,HLOOKUP($A521,'Z-scores'!$C$2:$SK$20,5,FALSE)&lt;-3),"",'Total-corrected counts'!I521),"")</f>
        <v/>
      </c>
      <c r="J521" t="str">
        <f>IFERROR(IF(OR(HLOOKUP($A521,'Z-scores'!$C$2:$SK$20,5,FALSE)&gt;3,HLOOKUP($A521,'Z-scores'!$C$2:$SK$20,5,FALSE)&lt;-3),"",'Total-corrected counts'!J521),"")</f>
        <v/>
      </c>
      <c r="K521" t="str">
        <f>IFERROR(IF(OR(HLOOKUP($A521,'Z-scores'!$C$2:$SK$20,5,FALSE)&gt;3,HLOOKUP($A521,'Z-scores'!$C$2:$SK$20,5,FALSE)&lt;-3),"",'Total-corrected counts'!K521),"")</f>
        <v/>
      </c>
      <c r="L521" t="str">
        <f>IFERROR(IF(OR(HLOOKUP($A521,'Z-scores'!$C$2:$SK$20,5,FALSE)&gt;3,HLOOKUP($A521,'Z-scores'!$C$2:$SK$20,5,FALSE)&lt;-3),"",'Total-corrected counts'!L521),"")</f>
        <v/>
      </c>
      <c r="M521" t="str">
        <f>IFERROR(IF(OR(HLOOKUP($A521,'Z-scores'!$C$2:$SK$20,5,FALSE)&gt;3,HLOOKUP($A521,'Z-scores'!$C$2:$SK$20,5,FALSE)&lt;-3),"",'Total-corrected counts'!M521),"")</f>
        <v/>
      </c>
      <c r="N521" t="str">
        <f>IFERROR(IF(OR(HLOOKUP($A521,'Z-scores'!$C$2:$SK$20,5,FALSE)&gt;3,HLOOKUP($A521,'Z-scores'!$C$2:$SK$20,5,FALSE)&lt;-3),"",'Total-corrected counts'!N521),"")</f>
        <v/>
      </c>
      <c r="O521" t="str">
        <f>IFERROR(IF(OR(HLOOKUP($A521,'Z-scores'!$C$2:$SK$20,5,FALSE)&gt;3,HLOOKUP($A521,'Z-scores'!$C$2:$SK$20,5,FALSE)&lt;-3),"",'Total-corrected counts'!O521),"")</f>
        <v/>
      </c>
      <c r="P521" t="str">
        <f>IFERROR(IF(OR(HLOOKUP($A521,'Z-scores'!$C$2:$SK$20,5,FALSE)&gt;3,HLOOKUP($A521,'Z-scores'!$C$2:$SK$20,5,FALSE)&lt;-3),"",'Total-corrected counts'!P521),"")</f>
        <v/>
      </c>
      <c r="Q521" t="str">
        <f>IFERROR(IF(OR(HLOOKUP($A521,'Z-scores'!$C$2:$SK$20,5,FALSE)&gt;3,HLOOKUP($A521,'Z-scores'!$C$2:$SK$20,5,FALSE)&lt;-3),"",'Total-corrected counts'!Q521),"")</f>
        <v/>
      </c>
      <c r="R521" t="str">
        <f>IFERROR(IF(OR(HLOOKUP($A521,'Z-scores'!$C$2:$SK$20,5,FALSE)&gt;3,HLOOKUP($A521,'Z-scores'!$C$2:$SK$20,5,FALSE)&lt;-3),"",'Total-corrected counts'!R521),"")</f>
        <v/>
      </c>
      <c r="S521" t="str">
        <f>IFERROR(IF(OR(HLOOKUP($A521,'Z-scores'!$C$2:$SK$20,5,FALSE)&gt;3,HLOOKUP($A521,'Z-scores'!$C$2:$SK$20,5,FALSE)&lt;-3),"",'Total-corrected counts'!S521),"")</f>
        <v/>
      </c>
      <c r="T521" t="str">
        <f>IFERROR(IF(OR(HLOOKUP($A521,'Z-scores'!$C$2:$SK$20,5,FALSE)&gt;3,HLOOKUP($A521,'Z-scores'!$C$2:$SK$20,5,FALSE)&lt;-3),"",'Total-corrected counts'!T521),"")</f>
        <v/>
      </c>
      <c r="U521">
        <f t="shared" si="32"/>
        <v>0</v>
      </c>
      <c r="V521">
        <f>SUMIFS(Tabel132[Cluster],Tabel132[ID],'Total-corrected counts Z&lt;3'!A521)</f>
        <v>75</v>
      </c>
      <c r="W521" t="str">
        <f t="shared" si="33"/>
        <v/>
      </c>
      <c r="X521" t="str">
        <f t="shared" si="34"/>
        <v/>
      </c>
      <c r="Y521" t="str">
        <f t="shared" si="35"/>
        <v/>
      </c>
    </row>
    <row r="522" spans="1:25" x14ac:dyDescent="0.25">
      <c r="A522">
        <v>530</v>
      </c>
      <c r="B522" t="s">
        <v>213</v>
      </c>
      <c r="C522">
        <v>111300</v>
      </c>
      <c r="D522">
        <v>1099</v>
      </c>
      <c r="E522">
        <f>IFERROR(IF(OR(HLOOKUP($A522,'Z-scores'!$C$2:$SK$20,5,FALSE)&gt;3,HLOOKUP($A522,'Z-scores'!$C$2:$SK$20,5,FALSE)&lt;-3),"",'Total-corrected counts'!E522),"")</f>
        <v>1.9816744653813854E-2</v>
      </c>
      <c r="F522">
        <f>IFERROR(IF(OR(HLOOKUP($A522,'Z-scores'!$C$2:$SK$20,5,FALSE)&gt;3,HLOOKUP($A522,'Z-scores'!$C$2:$SK$20,5,FALSE)&lt;-3),"",'Total-corrected counts'!F522),"")</f>
        <v>2.3608815153837399E-2</v>
      </c>
      <c r="G522">
        <f>IFERROR(IF(OR(HLOOKUP($A522,'Z-scores'!$C$2:$SK$20,5,FALSE)&gt;3,HLOOKUP($A522,'Z-scores'!$C$2:$SK$20,5,FALSE)&lt;-3),"",'Total-corrected counts'!G522),"")</f>
        <v>4.9589129269438075E-3</v>
      </c>
      <c r="H522">
        <f>IFERROR(IF(OR(HLOOKUP($A522,'Z-scores'!$C$2:$SK$20,5,FALSE)&gt;3,HLOOKUP($A522,'Z-scores'!$C$2:$SK$20,5,FALSE)&lt;-3),"",'Total-corrected counts'!H522),"")</f>
        <v>4.2220560206518855E-2</v>
      </c>
      <c r="I522">
        <f>IFERROR(IF(OR(HLOOKUP($A522,'Z-scores'!$C$2:$SK$20,5,FALSE)&gt;3,HLOOKUP($A522,'Z-scores'!$C$2:$SK$20,5,FALSE)&lt;-3),"",'Total-corrected counts'!I522),"")</f>
        <v>0.11254727689049882</v>
      </c>
      <c r="J522">
        <f>IFERROR(IF(OR(HLOOKUP($A522,'Z-scores'!$C$2:$SK$20,5,FALSE)&gt;3,HLOOKUP($A522,'Z-scores'!$C$2:$SK$20,5,FALSE)&lt;-3),"",'Total-corrected counts'!J522),"")</f>
        <v>1.795970560450573E-2</v>
      </c>
      <c r="K522">
        <f>IFERROR(IF(OR(HLOOKUP($A522,'Z-scores'!$C$2:$SK$20,5,FALSE)&gt;3,HLOOKUP($A522,'Z-scores'!$C$2:$SK$20,5,FALSE)&lt;-3),"",'Total-corrected counts'!K522),"")</f>
        <v>0.20525993238151372</v>
      </c>
      <c r="L522">
        <f>IFERROR(IF(OR(HLOOKUP($A522,'Z-scores'!$C$2:$SK$20,5,FALSE)&gt;3,HLOOKUP($A522,'Z-scores'!$C$2:$SK$20,5,FALSE)&lt;-3),"",'Total-corrected counts'!L522),"")</f>
        <v>5.4268267037861612E-2</v>
      </c>
      <c r="M522">
        <f>IFERROR(IF(OR(HLOOKUP($A522,'Z-scores'!$C$2:$SK$20,5,FALSE)&gt;3,HLOOKUP($A522,'Z-scores'!$C$2:$SK$20,5,FALSE)&lt;-3),"",'Total-corrected counts'!M522),"")</f>
        <v>5.114858407932122E-2</v>
      </c>
      <c r="N522">
        <f>IFERROR(IF(OR(HLOOKUP($A522,'Z-scores'!$C$2:$SK$20,5,FALSE)&gt;3,HLOOKUP($A522,'Z-scores'!$C$2:$SK$20,5,FALSE)&lt;-3),"",'Total-corrected counts'!N522),"")</f>
        <v>7.839669354105322E-3</v>
      </c>
      <c r="O522">
        <f>IFERROR(IF(OR(HLOOKUP($A522,'Z-scores'!$C$2:$SK$20,5,FALSE)&gt;3,HLOOKUP($A522,'Z-scores'!$C$2:$SK$20,5,FALSE)&lt;-3),"",'Total-corrected counts'!O522),"")</f>
        <v>0</v>
      </c>
      <c r="P522">
        <f>IFERROR(IF(OR(HLOOKUP($A522,'Z-scores'!$C$2:$SK$20,5,FALSE)&gt;3,HLOOKUP($A522,'Z-scores'!$C$2:$SK$20,5,FALSE)&lt;-3),"",'Total-corrected counts'!P522),"")</f>
        <v>3.98117897638912E-2</v>
      </c>
      <c r="Q522">
        <f>IFERROR(IF(OR(HLOOKUP($A522,'Z-scores'!$C$2:$SK$20,5,FALSE)&gt;3,HLOOKUP($A522,'Z-scores'!$C$2:$SK$20,5,FALSE)&lt;-3),"",'Total-corrected counts'!Q522),"")</f>
        <v>9.9369846120824779E-3</v>
      </c>
      <c r="R522">
        <f>IFERROR(IF(OR(HLOOKUP($A522,'Z-scores'!$C$2:$SK$20,5,FALSE)&gt;3,HLOOKUP($A522,'Z-scores'!$C$2:$SK$20,5,FALSE)&lt;-3),"",'Total-corrected counts'!R522),"")</f>
        <v>1.0271047816349558E-2</v>
      </c>
      <c r="S522">
        <f>IFERROR(IF(OR(HLOOKUP($A522,'Z-scores'!$C$2:$SK$20,5,FALSE)&gt;3,HLOOKUP($A522,'Z-scores'!$C$2:$SK$20,5,FALSE)&lt;-3),"",'Total-corrected counts'!S522),"")</f>
        <v>1.6985666928057207E-2</v>
      </c>
      <c r="T522">
        <f>IFERROR(IF(OR(HLOOKUP($A522,'Z-scores'!$C$2:$SK$20,5,FALSE)&gt;3,HLOOKUP($A522,'Z-scores'!$C$2:$SK$20,5,FALSE)&lt;-3),"",'Total-corrected counts'!T522),"")</f>
        <v>2.0477913546344588E-2</v>
      </c>
      <c r="U522">
        <f t="shared" si="32"/>
        <v>1</v>
      </c>
      <c r="V522">
        <f>SUMIFS(Tabel132[Cluster],Tabel132[ID],'Total-corrected counts Z&lt;3'!A522)</f>
        <v>0</v>
      </c>
      <c r="W522">
        <f t="shared" si="33"/>
        <v>0.16782792437780714</v>
      </c>
      <c r="X522">
        <f t="shared" si="34"/>
        <v>5.3962846828892033E-2</v>
      </c>
      <c r="Y522">
        <f t="shared" si="35"/>
        <v>1.6247233777787504E-2</v>
      </c>
    </row>
    <row r="523" spans="1:25" x14ac:dyDescent="0.25">
      <c r="A523">
        <v>531</v>
      </c>
      <c r="B523" t="s">
        <v>214</v>
      </c>
      <c r="C523">
        <v>82100</v>
      </c>
      <c r="D523">
        <v>1100</v>
      </c>
      <c r="E523">
        <f>IFERROR(IF(OR(HLOOKUP($A523,'Z-scores'!$C$2:$SK$20,5,FALSE)&gt;3,HLOOKUP($A523,'Z-scores'!$C$2:$SK$20,5,FALSE)&lt;-3),"",'Total-corrected counts'!E523),"")</f>
        <v>0.18825907421123164</v>
      </c>
      <c r="F523">
        <f>IFERROR(IF(OR(HLOOKUP($A523,'Z-scores'!$C$2:$SK$20,5,FALSE)&gt;3,HLOOKUP($A523,'Z-scores'!$C$2:$SK$20,5,FALSE)&lt;-3),"",'Total-corrected counts'!F523),"")</f>
        <v>0.69882092855358702</v>
      </c>
      <c r="G523">
        <f>IFERROR(IF(OR(HLOOKUP($A523,'Z-scores'!$C$2:$SK$20,5,FALSE)&gt;3,HLOOKUP($A523,'Z-scores'!$C$2:$SK$20,5,FALSE)&lt;-3),"",'Total-corrected counts'!G523),"")</f>
        <v>3.4365266583720584</v>
      </c>
      <c r="H523">
        <f>IFERROR(IF(OR(HLOOKUP($A523,'Z-scores'!$C$2:$SK$20,5,FALSE)&gt;3,HLOOKUP($A523,'Z-scores'!$C$2:$SK$20,5,FALSE)&lt;-3),"",'Total-corrected counts'!H523),"")</f>
        <v>0.10856715481676277</v>
      </c>
      <c r="I523">
        <f>IFERROR(IF(OR(HLOOKUP($A523,'Z-scores'!$C$2:$SK$20,5,FALSE)&gt;3,HLOOKUP($A523,'Z-scores'!$C$2:$SK$20,5,FALSE)&lt;-3),"",'Total-corrected counts'!I523),"")</f>
        <v>2.1383982609194776</v>
      </c>
      <c r="J523">
        <f>IFERROR(IF(OR(HLOOKUP($A523,'Z-scores'!$C$2:$SK$20,5,FALSE)&gt;3,HLOOKUP($A523,'Z-scores'!$C$2:$SK$20,5,FALSE)&lt;-3),"",'Total-corrected counts'!J523),"")</f>
        <v>1.795970560450573E-2</v>
      </c>
      <c r="K523">
        <f>IFERROR(IF(OR(HLOOKUP($A523,'Z-scores'!$C$2:$SK$20,5,FALSE)&gt;3,HLOOKUP($A523,'Z-scores'!$C$2:$SK$20,5,FALSE)&lt;-3),"",'Total-corrected counts'!K523),"")</f>
        <v>0.62164436664115574</v>
      </c>
      <c r="L523">
        <f>IFERROR(IF(OR(HLOOKUP($A523,'Z-scores'!$C$2:$SK$20,5,FALSE)&gt;3,HLOOKUP($A523,'Z-scores'!$C$2:$SK$20,5,FALSE)&lt;-3),"",'Total-corrected counts'!L523),"")</f>
        <v>1.1939018748329555</v>
      </c>
      <c r="M523">
        <f>IFERROR(IF(OR(HLOOKUP($A523,'Z-scores'!$C$2:$SK$20,5,FALSE)&gt;3,HLOOKUP($A523,'Z-scores'!$C$2:$SK$20,5,FALSE)&lt;-3),"",'Total-corrected counts'!M523),"")</f>
        <v>0.43476296467423042</v>
      </c>
      <c r="N523">
        <f>IFERROR(IF(OR(HLOOKUP($A523,'Z-scores'!$C$2:$SK$20,5,FALSE)&gt;3,HLOOKUP($A523,'Z-scores'!$C$2:$SK$20,5,FALSE)&lt;-3),"",'Total-corrected counts'!N523),"")</f>
        <v>0.2587090886854756</v>
      </c>
      <c r="O523">
        <f>IFERROR(IF(OR(HLOOKUP($A523,'Z-scores'!$C$2:$SK$20,5,FALSE)&gt;3,HLOOKUP($A523,'Z-scores'!$C$2:$SK$20,5,FALSE)&lt;-3),"",'Total-corrected counts'!O523),"")</f>
        <v>0.95051907183359985</v>
      </c>
      <c r="P523">
        <f>IFERROR(IF(OR(HLOOKUP($A523,'Z-scores'!$C$2:$SK$20,5,FALSE)&gt;3,HLOOKUP($A523,'Z-scores'!$C$2:$SK$20,5,FALSE)&lt;-3),"",'Total-corrected counts'!P523),"")</f>
        <v>0.86590642736463375</v>
      </c>
      <c r="Q523">
        <f>IFERROR(IF(OR(HLOOKUP($A523,'Z-scores'!$C$2:$SK$20,5,FALSE)&gt;3,HLOOKUP($A523,'Z-scores'!$C$2:$SK$20,5,FALSE)&lt;-3),"",'Total-corrected counts'!Q523),"")</f>
        <v>1.1377847380834438</v>
      </c>
      <c r="R523">
        <f>IFERROR(IF(OR(HLOOKUP($A523,'Z-scores'!$C$2:$SK$20,5,FALSE)&gt;3,HLOOKUP($A523,'Z-scores'!$C$2:$SK$20,5,FALSE)&lt;-3),"",'Total-corrected counts'!R523),"")</f>
        <v>3.6924416899776653</v>
      </c>
      <c r="S523">
        <f>IFERROR(IF(OR(HLOOKUP($A523,'Z-scores'!$C$2:$SK$20,5,FALSE)&gt;3,HLOOKUP($A523,'Z-scores'!$C$2:$SK$20,5,FALSE)&lt;-3),"",'Total-corrected counts'!S523),"")</f>
        <v>1.143701573155852</v>
      </c>
      <c r="T523">
        <f>IFERROR(IF(OR(HLOOKUP($A523,'Z-scores'!$C$2:$SK$20,5,FALSE)&gt;3,HLOOKUP($A523,'Z-scores'!$C$2:$SK$20,5,FALSE)&lt;-3),"",'Total-corrected counts'!T523),"")</f>
        <v>0.17747525073498646</v>
      </c>
      <c r="U523">
        <f t="shared" si="32"/>
        <v>1</v>
      </c>
      <c r="V523">
        <f>SUMIFS(Tabel132[Cluster],Tabel132[ID],'Total-corrected counts Z&lt;3'!A523)</f>
        <v>91</v>
      </c>
      <c r="W523">
        <f t="shared" si="33"/>
        <v>0.4874115056235796</v>
      </c>
      <c r="X523">
        <f t="shared" si="34"/>
        <v>0.90975500773114404</v>
      </c>
      <c r="Y523">
        <f t="shared" si="35"/>
        <v>1.3279714585250304</v>
      </c>
    </row>
    <row r="524" spans="1:25" x14ac:dyDescent="0.25">
      <c r="A524">
        <v>532</v>
      </c>
      <c r="B524" t="s">
        <v>820</v>
      </c>
      <c r="C524">
        <v>27400</v>
      </c>
      <c r="D524">
        <v>22</v>
      </c>
      <c r="E524" t="str">
        <f>IFERROR(IF(OR(HLOOKUP($A524,'Z-scores'!$C$2:$SK$20,5,FALSE)&gt;3,HLOOKUP($A524,'Z-scores'!$C$2:$SK$20,5,FALSE)&lt;-3),"",'Total-corrected counts'!E524),"")</f>
        <v/>
      </c>
      <c r="F524" t="str">
        <f>IFERROR(IF(OR(HLOOKUP($A524,'Z-scores'!$C$2:$SK$20,5,FALSE)&gt;3,HLOOKUP($A524,'Z-scores'!$C$2:$SK$20,5,FALSE)&lt;-3),"",'Total-corrected counts'!F524),"")</f>
        <v/>
      </c>
      <c r="G524" t="str">
        <f>IFERROR(IF(OR(HLOOKUP($A524,'Z-scores'!$C$2:$SK$20,5,FALSE)&gt;3,HLOOKUP($A524,'Z-scores'!$C$2:$SK$20,5,FALSE)&lt;-3),"",'Total-corrected counts'!G524),"")</f>
        <v/>
      </c>
      <c r="H524" t="str">
        <f>IFERROR(IF(OR(HLOOKUP($A524,'Z-scores'!$C$2:$SK$20,5,FALSE)&gt;3,HLOOKUP($A524,'Z-scores'!$C$2:$SK$20,5,FALSE)&lt;-3),"",'Total-corrected counts'!H524),"")</f>
        <v/>
      </c>
      <c r="I524" t="str">
        <f>IFERROR(IF(OR(HLOOKUP($A524,'Z-scores'!$C$2:$SK$20,5,FALSE)&gt;3,HLOOKUP($A524,'Z-scores'!$C$2:$SK$20,5,FALSE)&lt;-3),"",'Total-corrected counts'!I524),"")</f>
        <v/>
      </c>
      <c r="J524" t="str">
        <f>IFERROR(IF(OR(HLOOKUP($A524,'Z-scores'!$C$2:$SK$20,5,FALSE)&gt;3,HLOOKUP($A524,'Z-scores'!$C$2:$SK$20,5,FALSE)&lt;-3),"",'Total-corrected counts'!J524),"")</f>
        <v/>
      </c>
      <c r="K524" t="str">
        <f>IFERROR(IF(OR(HLOOKUP($A524,'Z-scores'!$C$2:$SK$20,5,FALSE)&gt;3,HLOOKUP($A524,'Z-scores'!$C$2:$SK$20,5,FALSE)&lt;-3),"",'Total-corrected counts'!K524),"")</f>
        <v/>
      </c>
      <c r="L524" t="str">
        <f>IFERROR(IF(OR(HLOOKUP($A524,'Z-scores'!$C$2:$SK$20,5,FALSE)&gt;3,HLOOKUP($A524,'Z-scores'!$C$2:$SK$20,5,FALSE)&lt;-3),"",'Total-corrected counts'!L524),"")</f>
        <v/>
      </c>
      <c r="M524" t="str">
        <f>IFERROR(IF(OR(HLOOKUP($A524,'Z-scores'!$C$2:$SK$20,5,FALSE)&gt;3,HLOOKUP($A524,'Z-scores'!$C$2:$SK$20,5,FALSE)&lt;-3),"",'Total-corrected counts'!M524),"")</f>
        <v/>
      </c>
      <c r="N524" t="str">
        <f>IFERROR(IF(OR(HLOOKUP($A524,'Z-scores'!$C$2:$SK$20,5,FALSE)&gt;3,HLOOKUP($A524,'Z-scores'!$C$2:$SK$20,5,FALSE)&lt;-3),"",'Total-corrected counts'!N524),"")</f>
        <v/>
      </c>
      <c r="O524" t="str">
        <f>IFERROR(IF(OR(HLOOKUP($A524,'Z-scores'!$C$2:$SK$20,5,FALSE)&gt;3,HLOOKUP($A524,'Z-scores'!$C$2:$SK$20,5,FALSE)&lt;-3),"",'Total-corrected counts'!O524),"")</f>
        <v/>
      </c>
      <c r="P524" t="str">
        <f>IFERROR(IF(OR(HLOOKUP($A524,'Z-scores'!$C$2:$SK$20,5,FALSE)&gt;3,HLOOKUP($A524,'Z-scores'!$C$2:$SK$20,5,FALSE)&lt;-3),"",'Total-corrected counts'!P524),"")</f>
        <v/>
      </c>
      <c r="Q524" t="str">
        <f>IFERROR(IF(OR(HLOOKUP($A524,'Z-scores'!$C$2:$SK$20,5,FALSE)&gt;3,HLOOKUP($A524,'Z-scores'!$C$2:$SK$20,5,FALSE)&lt;-3),"",'Total-corrected counts'!Q524),"")</f>
        <v/>
      </c>
      <c r="R524" t="str">
        <f>IFERROR(IF(OR(HLOOKUP($A524,'Z-scores'!$C$2:$SK$20,5,FALSE)&gt;3,HLOOKUP($A524,'Z-scores'!$C$2:$SK$20,5,FALSE)&lt;-3),"",'Total-corrected counts'!R524),"")</f>
        <v/>
      </c>
      <c r="S524" t="str">
        <f>IFERROR(IF(OR(HLOOKUP($A524,'Z-scores'!$C$2:$SK$20,5,FALSE)&gt;3,HLOOKUP($A524,'Z-scores'!$C$2:$SK$20,5,FALSE)&lt;-3),"",'Total-corrected counts'!S524),"")</f>
        <v/>
      </c>
      <c r="T524" t="str">
        <f>IFERROR(IF(OR(HLOOKUP($A524,'Z-scores'!$C$2:$SK$20,5,FALSE)&gt;3,HLOOKUP($A524,'Z-scores'!$C$2:$SK$20,5,FALSE)&lt;-3),"",'Total-corrected counts'!T524),"")</f>
        <v/>
      </c>
      <c r="U524">
        <f t="shared" si="32"/>
        <v>0</v>
      </c>
      <c r="V524">
        <f>SUMIFS(Tabel132[Cluster],Tabel132[ID],'Total-corrected counts Z&lt;3'!A524)</f>
        <v>0</v>
      </c>
      <c r="W524" t="str">
        <f t="shared" si="33"/>
        <v/>
      </c>
      <c r="X524" t="str">
        <f t="shared" si="34"/>
        <v/>
      </c>
      <c r="Y524" t="str">
        <f t="shared" si="35"/>
        <v/>
      </c>
    </row>
    <row r="525" spans="1:25" x14ac:dyDescent="0.25">
      <c r="A525">
        <v>533</v>
      </c>
      <c r="B525" t="s">
        <v>821</v>
      </c>
      <c r="C525">
        <v>17600</v>
      </c>
      <c r="D525">
        <v>669</v>
      </c>
      <c r="E525" t="str">
        <f>IFERROR(IF(OR(HLOOKUP($A525,'Z-scores'!$C$2:$SK$20,5,FALSE)&gt;3,HLOOKUP($A525,'Z-scores'!$C$2:$SK$20,5,FALSE)&lt;-3),"",'Total-corrected counts'!E525),"")</f>
        <v/>
      </c>
      <c r="F525" t="str">
        <f>IFERROR(IF(OR(HLOOKUP($A525,'Z-scores'!$C$2:$SK$20,5,FALSE)&gt;3,HLOOKUP($A525,'Z-scores'!$C$2:$SK$20,5,FALSE)&lt;-3),"",'Total-corrected counts'!F525),"")</f>
        <v/>
      </c>
      <c r="G525" t="str">
        <f>IFERROR(IF(OR(HLOOKUP($A525,'Z-scores'!$C$2:$SK$20,5,FALSE)&gt;3,HLOOKUP($A525,'Z-scores'!$C$2:$SK$20,5,FALSE)&lt;-3),"",'Total-corrected counts'!G525),"")</f>
        <v/>
      </c>
      <c r="H525" t="str">
        <f>IFERROR(IF(OR(HLOOKUP($A525,'Z-scores'!$C$2:$SK$20,5,FALSE)&gt;3,HLOOKUP($A525,'Z-scores'!$C$2:$SK$20,5,FALSE)&lt;-3),"",'Total-corrected counts'!H525),"")</f>
        <v/>
      </c>
      <c r="I525" t="str">
        <f>IFERROR(IF(OR(HLOOKUP($A525,'Z-scores'!$C$2:$SK$20,5,FALSE)&gt;3,HLOOKUP($A525,'Z-scores'!$C$2:$SK$20,5,FALSE)&lt;-3),"",'Total-corrected counts'!I525),"")</f>
        <v/>
      </c>
      <c r="J525" t="str">
        <f>IFERROR(IF(OR(HLOOKUP($A525,'Z-scores'!$C$2:$SK$20,5,FALSE)&gt;3,HLOOKUP($A525,'Z-scores'!$C$2:$SK$20,5,FALSE)&lt;-3),"",'Total-corrected counts'!J525),"")</f>
        <v/>
      </c>
      <c r="K525" t="str">
        <f>IFERROR(IF(OR(HLOOKUP($A525,'Z-scores'!$C$2:$SK$20,5,FALSE)&gt;3,HLOOKUP($A525,'Z-scores'!$C$2:$SK$20,5,FALSE)&lt;-3),"",'Total-corrected counts'!K525),"")</f>
        <v/>
      </c>
      <c r="L525" t="str">
        <f>IFERROR(IF(OR(HLOOKUP($A525,'Z-scores'!$C$2:$SK$20,5,FALSE)&gt;3,HLOOKUP($A525,'Z-scores'!$C$2:$SK$20,5,FALSE)&lt;-3),"",'Total-corrected counts'!L525),"")</f>
        <v/>
      </c>
      <c r="M525" t="str">
        <f>IFERROR(IF(OR(HLOOKUP($A525,'Z-scores'!$C$2:$SK$20,5,FALSE)&gt;3,HLOOKUP($A525,'Z-scores'!$C$2:$SK$20,5,FALSE)&lt;-3),"",'Total-corrected counts'!M525),"")</f>
        <v/>
      </c>
      <c r="N525" t="str">
        <f>IFERROR(IF(OR(HLOOKUP($A525,'Z-scores'!$C$2:$SK$20,5,FALSE)&gt;3,HLOOKUP($A525,'Z-scores'!$C$2:$SK$20,5,FALSE)&lt;-3),"",'Total-corrected counts'!N525),"")</f>
        <v/>
      </c>
      <c r="O525" t="str">
        <f>IFERROR(IF(OR(HLOOKUP($A525,'Z-scores'!$C$2:$SK$20,5,FALSE)&gt;3,HLOOKUP($A525,'Z-scores'!$C$2:$SK$20,5,FALSE)&lt;-3),"",'Total-corrected counts'!O525),"")</f>
        <v/>
      </c>
      <c r="P525" t="str">
        <f>IFERROR(IF(OR(HLOOKUP($A525,'Z-scores'!$C$2:$SK$20,5,FALSE)&gt;3,HLOOKUP($A525,'Z-scores'!$C$2:$SK$20,5,FALSE)&lt;-3),"",'Total-corrected counts'!P525),"")</f>
        <v/>
      </c>
      <c r="Q525" t="str">
        <f>IFERROR(IF(OR(HLOOKUP($A525,'Z-scores'!$C$2:$SK$20,5,FALSE)&gt;3,HLOOKUP($A525,'Z-scores'!$C$2:$SK$20,5,FALSE)&lt;-3),"",'Total-corrected counts'!Q525),"")</f>
        <v/>
      </c>
      <c r="R525" t="str">
        <f>IFERROR(IF(OR(HLOOKUP($A525,'Z-scores'!$C$2:$SK$20,5,FALSE)&gt;3,HLOOKUP($A525,'Z-scores'!$C$2:$SK$20,5,FALSE)&lt;-3),"",'Total-corrected counts'!R525),"")</f>
        <v/>
      </c>
      <c r="S525" t="str">
        <f>IFERROR(IF(OR(HLOOKUP($A525,'Z-scores'!$C$2:$SK$20,5,FALSE)&gt;3,HLOOKUP($A525,'Z-scores'!$C$2:$SK$20,5,FALSE)&lt;-3),"",'Total-corrected counts'!S525),"")</f>
        <v/>
      </c>
      <c r="T525" t="str">
        <f>IFERROR(IF(OR(HLOOKUP($A525,'Z-scores'!$C$2:$SK$20,5,FALSE)&gt;3,HLOOKUP($A525,'Z-scores'!$C$2:$SK$20,5,FALSE)&lt;-3),"",'Total-corrected counts'!T525),"")</f>
        <v/>
      </c>
      <c r="U525">
        <f t="shared" si="32"/>
        <v>0</v>
      </c>
      <c r="V525">
        <f>SUMIFS(Tabel132[Cluster],Tabel132[ID],'Total-corrected counts Z&lt;3'!A525)</f>
        <v>22</v>
      </c>
      <c r="W525" t="str">
        <f t="shared" si="33"/>
        <v/>
      </c>
      <c r="X525" t="str">
        <f t="shared" si="34"/>
        <v/>
      </c>
      <c r="Y525" t="str">
        <f t="shared" si="35"/>
        <v/>
      </c>
    </row>
    <row r="526" spans="1:25" x14ac:dyDescent="0.25">
      <c r="A526">
        <v>534</v>
      </c>
      <c r="B526" t="s">
        <v>215</v>
      </c>
      <c r="C526">
        <v>88000</v>
      </c>
      <c r="D526">
        <v>987</v>
      </c>
      <c r="E526">
        <f>IFERROR(IF(OR(HLOOKUP($A526,'Z-scores'!$C$2:$SK$20,5,FALSE)&gt;3,HLOOKUP($A526,'Z-scores'!$C$2:$SK$20,5,FALSE)&lt;-3),"",'Total-corrected counts'!E526),"")</f>
        <v>7.9266978615255418E-2</v>
      </c>
      <c r="F526">
        <f>IFERROR(IF(OR(HLOOKUP($A526,'Z-scores'!$C$2:$SK$20,5,FALSE)&gt;3,HLOOKUP($A526,'Z-scores'!$C$2:$SK$20,5,FALSE)&lt;-3),"",'Total-corrected counts'!F526),"")</f>
        <v>0.99157023646117082</v>
      </c>
      <c r="G526">
        <f>IFERROR(IF(OR(HLOOKUP($A526,'Z-scores'!$C$2:$SK$20,5,FALSE)&gt;3,HLOOKUP($A526,'Z-scores'!$C$2:$SK$20,5,FALSE)&lt;-3),"",'Total-corrected counts'!G526),"")</f>
        <v>0.93723454319237953</v>
      </c>
      <c r="H526">
        <f>IFERROR(IF(OR(HLOOKUP($A526,'Z-scores'!$C$2:$SK$20,5,FALSE)&gt;3,HLOOKUP($A526,'Z-scores'!$C$2:$SK$20,5,FALSE)&lt;-3),"",'Total-corrected counts'!H526),"")</f>
        <v>1.8094525802793797E-2</v>
      </c>
      <c r="I526">
        <f>IFERROR(IF(OR(HLOOKUP($A526,'Z-scores'!$C$2:$SK$20,5,FALSE)&gt;3,HLOOKUP($A526,'Z-scores'!$C$2:$SK$20,5,FALSE)&lt;-3),"",'Total-corrected counts'!I526),"")</f>
        <v>1.1254727689049882E-2</v>
      </c>
      <c r="J526">
        <f>IFERROR(IF(OR(HLOOKUP($A526,'Z-scores'!$C$2:$SK$20,5,FALSE)&gt;3,HLOOKUP($A526,'Z-scores'!$C$2:$SK$20,5,FALSE)&lt;-3),"",'Total-corrected counts'!J526),"")</f>
        <v>0.49089861985649003</v>
      </c>
      <c r="K526">
        <f>IFERROR(IF(OR(HLOOKUP($A526,'Z-scores'!$C$2:$SK$20,5,FALSE)&gt;3,HLOOKUP($A526,'Z-scores'!$C$2:$SK$20,5,FALSE)&lt;-3),"",'Total-corrected counts'!K526),"")</f>
        <v>5.8645694966146774E-3</v>
      </c>
      <c r="L526">
        <f>IFERROR(IF(OR(HLOOKUP($A526,'Z-scores'!$C$2:$SK$20,5,FALSE)&gt;3,HLOOKUP($A526,'Z-scores'!$C$2:$SK$20,5,FALSE)&lt;-3),"",'Total-corrected counts'!L526),"")</f>
        <v>4.1176047614977502</v>
      </c>
      <c r="M526">
        <f>IFERROR(IF(OR(HLOOKUP($A526,'Z-scores'!$C$2:$SK$20,5,FALSE)&gt;3,HLOOKUP($A526,'Z-scores'!$C$2:$SK$20,5,FALSE)&lt;-3),"",'Total-corrected counts'!M526),"")</f>
        <v>4.262382006610102E-2</v>
      </c>
      <c r="N526">
        <f>IFERROR(IF(OR(HLOOKUP($A526,'Z-scores'!$C$2:$SK$20,5,FALSE)&gt;3,HLOOKUP($A526,'Z-scores'!$C$2:$SK$20,5,FALSE)&lt;-3),"",'Total-corrected counts'!N526),"")</f>
        <v>2.4694958465431762</v>
      </c>
      <c r="O526">
        <f>IFERROR(IF(OR(HLOOKUP($A526,'Z-scores'!$C$2:$SK$20,5,FALSE)&gt;3,HLOOKUP($A526,'Z-scores'!$C$2:$SK$20,5,FALSE)&lt;-3),"",'Total-corrected counts'!O526),"")</f>
        <v>4.0452323289662502</v>
      </c>
      <c r="P526">
        <f>IFERROR(IF(OR(HLOOKUP($A526,'Z-scores'!$C$2:$SK$20,5,FALSE)&gt;3,HLOOKUP($A526,'Z-scores'!$C$2:$SK$20,5,FALSE)&lt;-3),"",'Total-corrected counts'!P526),"")</f>
        <v>0.5772709515764225</v>
      </c>
      <c r="Q526">
        <f>IFERROR(IF(OR(HLOOKUP($A526,'Z-scores'!$C$2:$SK$20,5,FALSE)&gt;3,HLOOKUP($A526,'Z-scores'!$C$2:$SK$20,5,FALSE)&lt;-3),"",'Total-corrected counts'!Q526),"")</f>
        <v>7.4527384590618598E-2</v>
      </c>
      <c r="R526">
        <f>IFERROR(IF(OR(HLOOKUP($A526,'Z-scores'!$C$2:$SK$20,5,FALSE)&gt;3,HLOOKUP($A526,'Z-scores'!$C$2:$SK$20,5,FALSE)&lt;-3),"",'Total-corrected counts'!R526),"")</f>
        <v>4.9917292387458847</v>
      </c>
      <c r="S526">
        <f>IFERROR(IF(OR(HLOOKUP($A526,'Z-scores'!$C$2:$SK$20,5,FALSE)&gt;3,HLOOKUP($A526,'Z-scores'!$C$2:$SK$20,5,FALSE)&lt;-3),"",'Total-corrected counts'!S526),"")</f>
        <v>4.1954597312301303</v>
      </c>
      <c r="T526">
        <f>IFERROR(IF(OR(HLOOKUP($A526,'Z-scores'!$C$2:$SK$20,5,FALSE)&gt;3,HLOOKUP($A526,'Z-scores'!$C$2:$SK$20,5,FALSE)&lt;-3),"",'Total-corrected counts'!T526),"")</f>
        <v>6.8259711821148632E-3</v>
      </c>
      <c r="U526">
        <f t="shared" si="32"/>
        <v>1</v>
      </c>
      <c r="V526">
        <f>SUMIFS(Tabel132[Cluster],Tabel132[ID],'Total-corrected counts Z&lt;3'!A526)</f>
        <v>94</v>
      </c>
      <c r="W526">
        <f t="shared" si="33"/>
        <v>0.14806845389357279</v>
      </c>
      <c r="X526">
        <f t="shared" si="34"/>
        <v>0.91639086292207816</v>
      </c>
      <c r="Y526">
        <f t="shared" si="35"/>
        <v>2.3151742677152369</v>
      </c>
    </row>
    <row r="527" spans="1:25" x14ac:dyDescent="0.25">
      <c r="A527">
        <v>535</v>
      </c>
      <c r="B527" t="s">
        <v>822</v>
      </c>
      <c r="C527">
        <v>33200</v>
      </c>
      <c r="D527">
        <v>814</v>
      </c>
      <c r="E527" t="str">
        <f>IFERROR(IF(OR(HLOOKUP($A527,'Z-scores'!$C$2:$SK$20,5,FALSE)&gt;3,HLOOKUP($A527,'Z-scores'!$C$2:$SK$20,5,FALSE)&lt;-3),"",'Total-corrected counts'!E527),"")</f>
        <v/>
      </c>
      <c r="F527" t="str">
        <f>IFERROR(IF(OR(HLOOKUP($A527,'Z-scores'!$C$2:$SK$20,5,FALSE)&gt;3,HLOOKUP($A527,'Z-scores'!$C$2:$SK$20,5,FALSE)&lt;-3),"",'Total-corrected counts'!F527),"")</f>
        <v/>
      </c>
      <c r="G527" t="str">
        <f>IFERROR(IF(OR(HLOOKUP($A527,'Z-scores'!$C$2:$SK$20,5,FALSE)&gt;3,HLOOKUP($A527,'Z-scores'!$C$2:$SK$20,5,FALSE)&lt;-3),"",'Total-corrected counts'!G527),"")</f>
        <v/>
      </c>
      <c r="H527" t="str">
        <f>IFERROR(IF(OR(HLOOKUP($A527,'Z-scores'!$C$2:$SK$20,5,FALSE)&gt;3,HLOOKUP($A527,'Z-scores'!$C$2:$SK$20,5,FALSE)&lt;-3),"",'Total-corrected counts'!H527),"")</f>
        <v/>
      </c>
      <c r="I527" t="str">
        <f>IFERROR(IF(OR(HLOOKUP($A527,'Z-scores'!$C$2:$SK$20,5,FALSE)&gt;3,HLOOKUP($A527,'Z-scores'!$C$2:$SK$20,5,FALSE)&lt;-3),"",'Total-corrected counts'!I527),"")</f>
        <v/>
      </c>
      <c r="J527" t="str">
        <f>IFERROR(IF(OR(HLOOKUP($A527,'Z-scores'!$C$2:$SK$20,5,FALSE)&gt;3,HLOOKUP($A527,'Z-scores'!$C$2:$SK$20,5,FALSE)&lt;-3),"",'Total-corrected counts'!J527),"")</f>
        <v/>
      </c>
      <c r="K527" t="str">
        <f>IFERROR(IF(OR(HLOOKUP($A527,'Z-scores'!$C$2:$SK$20,5,FALSE)&gt;3,HLOOKUP($A527,'Z-scores'!$C$2:$SK$20,5,FALSE)&lt;-3),"",'Total-corrected counts'!K527),"")</f>
        <v/>
      </c>
      <c r="L527" t="str">
        <f>IFERROR(IF(OR(HLOOKUP($A527,'Z-scores'!$C$2:$SK$20,5,FALSE)&gt;3,HLOOKUP($A527,'Z-scores'!$C$2:$SK$20,5,FALSE)&lt;-3),"",'Total-corrected counts'!L527),"")</f>
        <v/>
      </c>
      <c r="M527" t="str">
        <f>IFERROR(IF(OR(HLOOKUP($A527,'Z-scores'!$C$2:$SK$20,5,FALSE)&gt;3,HLOOKUP($A527,'Z-scores'!$C$2:$SK$20,5,FALSE)&lt;-3),"",'Total-corrected counts'!M527),"")</f>
        <v/>
      </c>
      <c r="N527" t="str">
        <f>IFERROR(IF(OR(HLOOKUP($A527,'Z-scores'!$C$2:$SK$20,5,FALSE)&gt;3,HLOOKUP($A527,'Z-scores'!$C$2:$SK$20,5,FALSE)&lt;-3),"",'Total-corrected counts'!N527),"")</f>
        <v/>
      </c>
      <c r="O527" t="str">
        <f>IFERROR(IF(OR(HLOOKUP($A527,'Z-scores'!$C$2:$SK$20,5,FALSE)&gt;3,HLOOKUP($A527,'Z-scores'!$C$2:$SK$20,5,FALSE)&lt;-3),"",'Total-corrected counts'!O527),"")</f>
        <v/>
      </c>
      <c r="P527" t="str">
        <f>IFERROR(IF(OR(HLOOKUP($A527,'Z-scores'!$C$2:$SK$20,5,FALSE)&gt;3,HLOOKUP($A527,'Z-scores'!$C$2:$SK$20,5,FALSE)&lt;-3),"",'Total-corrected counts'!P527),"")</f>
        <v/>
      </c>
      <c r="Q527" t="str">
        <f>IFERROR(IF(OR(HLOOKUP($A527,'Z-scores'!$C$2:$SK$20,5,FALSE)&gt;3,HLOOKUP($A527,'Z-scores'!$C$2:$SK$20,5,FALSE)&lt;-3),"",'Total-corrected counts'!Q527),"")</f>
        <v/>
      </c>
      <c r="R527" t="str">
        <f>IFERROR(IF(OR(HLOOKUP($A527,'Z-scores'!$C$2:$SK$20,5,FALSE)&gt;3,HLOOKUP($A527,'Z-scores'!$C$2:$SK$20,5,FALSE)&lt;-3),"",'Total-corrected counts'!R527),"")</f>
        <v/>
      </c>
      <c r="S527" t="str">
        <f>IFERROR(IF(OR(HLOOKUP($A527,'Z-scores'!$C$2:$SK$20,5,FALSE)&gt;3,HLOOKUP($A527,'Z-scores'!$C$2:$SK$20,5,FALSE)&lt;-3),"",'Total-corrected counts'!S527),"")</f>
        <v/>
      </c>
      <c r="T527" t="str">
        <f>IFERROR(IF(OR(HLOOKUP($A527,'Z-scores'!$C$2:$SK$20,5,FALSE)&gt;3,HLOOKUP($A527,'Z-scores'!$C$2:$SK$20,5,FALSE)&lt;-3),"",'Total-corrected counts'!T527),"")</f>
        <v/>
      </c>
      <c r="U527">
        <f t="shared" si="32"/>
        <v>0</v>
      </c>
      <c r="V527">
        <f>SUMIFS(Tabel132[Cluster],Tabel132[ID],'Total-corrected counts Z&lt;3'!A527)</f>
        <v>42</v>
      </c>
      <c r="W527" t="str">
        <f t="shared" si="33"/>
        <v/>
      </c>
      <c r="X527" t="str">
        <f t="shared" si="34"/>
        <v/>
      </c>
      <c r="Y527" t="str">
        <f t="shared" si="35"/>
        <v/>
      </c>
    </row>
    <row r="528" spans="1:25" x14ac:dyDescent="0.25">
      <c r="A528">
        <v>536</v>
      </c>
      <c r="B528" t="s">
        <v>216</v>
      </c>
      <c r="C528">
        <v>50300</v>
      </c>
      <c r="D528">
        <v>278</v>
      </c>
      <c r="E528">
        <f>IFERROR(IF(OR(HLOOKUP($A528,'Z-scores'!$C$2:$SK$20,5,FALSE)&gt;3,HLOOKUP($A528,'Z-scores'!$C$2:$SK$20,5,FALSE)&lt;-3),"",'Total-corrected counts'!E528),"")</f>
        <v>27.783076004647025</v>
      </c>
      <c r="F528">
        <f>IFERROR(IF(OR(HLOOKUP($A528,'Z-scores'!$C$2:$SK$20,5,FALSE)&gt;3,HLOOKUP($A528,'Z-scores'!$C$2:$SK$20,5,FALSE)&lt;-3),"",'Total-corrected counts'!F528),"")</f>
        <v>24.595663627267804</v>
      </c>
      <c r="G528">
        <f>IFERROR(IF(OR(HLOOKUP($A528,'Z-scores'!$C$2:$SK$20,5,FALSE)&gt;3,HLOOKUP($A528,'Z-scores'!$C$2:$SK$20,5,FALSE)&lt;-3),"",'Total-corrected counts'!G528),"")</f>
        <v>25.498730270345057</v>
      </c>
      <c r="H528">
        <f>IFERROR(IF(OR(HLOOKUP($A528,'Z-scores'!$C$2:$SK$20,5,FALSE)&gt;3,HLOOKUP($A528,'Z-scores'!$C$2:$SK$20,5,FALSE)&lt;-3),"",'Total-corrected counts'!H528),"")</f>
        <v>18.323723129629183</v>
      </c>
      <c r="I528">
        <f>IFERROR(IF(OR(HLOOKUP($A528,'Z-scores'!$C$2:$SK$20,5,FALSE)&gt;3,HLOOKUP($A528,'Z-scores'!$C$2:$SK$20,5,FALSE)&lt;-3),"",'Total-corrected counts'!I528),"")</f>
        <v>20.393566572558388</v>
      </c>
      <c r="J528">
        <f>IFERROR(IF(OR(HLOOKUP($A528,'Z-scores'!$C$2:$SK$20,5,FALSE)&gt;3,HLOOKUP($A528,'Z-scores'!$C$2:$SK$20,5,FALSE)&lt;-3),"",'Total-corrected counts'!J528),"")</f>
        <v>24.766434028613403</v>
      </c>
      <c r="K528">
        <f>IFERROR(IF(OR(HLOOKUP($A528,'Z-scores'!$C$2:$SK$20,5,FALSE)&gt;3,HLOOKUP($A528,'Z-scores'!$C$2:$SK$20,5,FALSE)&lt;-3),"",'Total-corrected counts'!K528),"")</f>
        <v>27.311300145734553</v>
      </c>
      <c r="L528">
        <f>IFERROR(IF(OR(HLOOKUP($A528,'Z-scores'!$C$2:$SK$20,5,FALSE)&gt;3,HLOOKUP($A528,'Z-scores'!$C$2:$SK$20,5,FALSE)&lt;-3),"",'Total-corrected counts'!L528),"")</f>
        <v>11.877966947911959</v>
      </c>
      <c r="M528">
        <f>IFERROR(IF(OR(HLOOKUP($A528,'Z-scores'!$C$2:$SK$20,5,FALSE)&gt;3,HLOOKUP($A528,'Z-scores'!$C$2:$SK$20,5,FALSE)&lt;-3),"",'Total-corrected counts'!M528),"")</f>
        <v>14.679643630765192</v>
      </c>
      <c r="N528">
        <f>IFERROR(IF(OR(HLOOKUP($A528,'Z-scores'!$C$2:$SK$20,5,FALSE)&gt;3,HLOOKUP($A528,'Z-scores'!$C$2:$SK$20,5,FALSE)&lt;-3),"",'Total-corrected counts'!N528),"")</f>
        <v>6.0914230881398339</v>
      </c>
      <c r="O528">
        <f>IFERROR(IF(OR(HLOOKUP($A528,'Z-scores'!$C$2:$SK$20,5,FALSE)&gt;3,HLOOKUP($A528,'Z-scores'!$C$2:$SK$20,5,FALSE)&lt;-3),"",'Total-corrected counts'!O528),"")</f>
        <v>16.035035690885891</v>
      </c>
      <c r="P528">
        <f>IFERROR(IF(OR(HLOOKUP($A528,'Z-scores'!$C$2:$SK$20,5,FALSE)&gt;3,HLOOKUP($A528,'Z-scores'!$C$2:$SK$20,5,FALSE)&lt;-3),"",'Total-corrected counts'!P528),"")</f>
        <v>14.894585845415797</v>
      </c>
      <c r="Q528">
        <f>IFERROR(IF(OR(HLOOKUP($A528,'Z-scores'!$C$2:$SK$20,5,FALSE)&gt;3,HLOOKUP($A528,'Z-scores'!$C$2:$SK$20,5,FALSE)&lt;-3),"",'Total-corrected counts'!Q528),"")</f>
        <v>20.023023993346197</v>
      </c>
      <c r="R528">
        <f>IFERROR(IF(OR(HLOOKUP($A528,'Z-scores'!$C$2:$SK$20,5,FALSE)&gt;3,HLOOKUP($A528,'Z-scores'!$C$2:$SK$20,5,FALSE)&lt;-3),"",'Total-corrected counts'!R528),"")</f>
        <v>25.590315634434923</v>
      </c>
      <c r="S528">
        <f>IFERROR(IF(OR(HLOOKUP($A528,'Z-scores'!$C$2:$SK$20,5,FALSE)&gt;3,HLOOKUP($A528,'Z-scores'!$C$2:$SK$20,5,FALSE)&lt;-3),"",'Total-corrected counts'!S528),"")</f>
        <v>17.948188053980449</v>
      </c>
      <c r="T528">
        <f>IFERROR(IF(OR(HLOOKUP($A528,'Z-scores'!$C$2:$SK$20,5,FALSE)&gt;3,HLOOKUP($A528,'Z-scores'!$C$2:$SK$20,5,FALSE)&lt;-3),"",'Total-corrected counts'!T528),"")</f>
        <v>19.897705995864825</v>
      </c>
      <c r="U528">
        <f t="shared" si="32"/>
        <v>1</v>
      </c>
      <c r="V528">
        <f>SUMIFS(Tabel132[Cluster],Tabel132[ID],'Total-corrected counts Z&lt;3'!A528)</f>
        <v>66</v>
      </c>
      <c r="W528">
        <f t="shared" si="33"/>
        <v>0.74660046969295635</v>
      </c>
      <c r="X528">
        <f t="shared" si="34"/>
        <v>20.132152744561239</v>
      </c>
      <c r="Y528">
        <f t="shared" si="35"/>
        <v>19.064809202321346</v>
      </c>
    </row>
    <row r="529" spans="1:25" x14ac:dyDescent="0.25">
      <c r="A529">
        <v>537</v>
      </c>
      <c r="B529" t="s">
        <v>823</v>
      </c>
      <c r="C529">
        <v>53100</v>
      </c>
      <c r="D529">
        <v>359</v>
      </c>
      <c r="E529" t="str">
        <f>IFERROR(IF(OR(HLOOKUP($A529,'Z-scores'!$C$2:$SK$20,5,FALSE)&gt;3,HLOOKUP($A529,'Z-scores'!$C$2:$SK$20,5,FALSE)&lt;-3),"",'Total-corrected counts'!E529),"")</f>
        <v/>
      </c>
      <c r="F529" t="str">
        <f>IFERROR(IF(OR(HLOOKUP($A529,'Z-scores'!$C$2:$SK$20,5,FALSE)&gt;3,HLOOKUP($A529,'Z-scores'!$C$2:$SK$20,5,FALSE)&lt;-3),"",'Total-corrected counts'!F529),"")</f>
        <v/>
      </c>
      <c r="G529" t="str">
        <f>IFERROR(IF(OR(HLOOKUP($A529,'Z-scores'!$C$2:$SK$20,5,FALSE)&gt;3,HLOOKUP($A529,'Z-scores'!$C$2:$SK$20,5,FALSE)&lt;-3),"",'Total-corrected counts'!G529),"")</f>
        <v/>
      </c>
      <c r="H529" t="str">
        <f>IFERROR(IF(OR(HLOOKUP($A529,'Z-scores'!$C$2:$SK$20,5,FALSE)&gt;3,HLOOKUP($A529,'Z-scores'!$C$2:$SK$20,5,FALSE)&lt;-3),"",'Total-corrected counts'!H529),"")</f>
        <v/>
      </c>
      <c r="I529" t="str">
        <f>IFERROR(IF(OR(HLOOKUP($A529,'Z-scores'!$C$2:$SK$20,5,FALSE)&gt;3,HLOOKUP($A529,'Z-scores'!$C$2:$SK$20,5,FALSE)&lt;-3),"",'Total-corrected counts'!I529),"")</f>
        <v/>
      </c>
      <c r="J529" t="str">
        <f>IFERROR(IF(OR(HLOOKUP($A529,'Z-scores'!$C$2:$SK$20,5,FALSE)&gt;3,HLOOKUP($A529,'Z-scores'!$C$2:$SK$20,5,FALSE)&lt;-3),"",'Total-corrected counts'!J529),"")</f>
        <v/>
      </c>
      <c r="K529" t="str">
        <f>IFERROR(IF(OR(HLOOKUP($A529,'Z-scores'!$C$2:$SK$20,5,FALSE)&gt;3,HLOOKUP($A529,'Z-scores'!$C$2:$SK$20,5,FALSE)&lt;-3),"",'Total-corrected counts'!K529),"")</f>
        <v/>
      </c>
      <c r="L529" t="str">
        <f>IFERROR(IF(OR(HLOOKUP($A529,'Z-scores'!$C$2:$SK$20,5,FALSE)&gt;3,HLOOKUP($A529,'Z-scores'!$C$2:$SK$20,5,FALSE)&lt;-3),"",'Total-corrected counts'!L529),"")</f>
        <v/>
      </c>
      <c r="M529" t="str">
        <f>IFERROR(IF(OR(HLOOKUP($A529,'Z-scores'!$C$2:$SK$20,5,FALSE)&gt;3,HLOOKUP($A529,'Z-scores'!$C$2:$SK$20,5,FALSE)&lt;-3),"",'Total-corrected counts'!M529),"")</f>
        <v/>
      </c>
      <c r="N529" t="str">
        <f>IFERROR(IF(OR(HLOOKUP($A529,'Z-scores'!$C$2:$SK$20,5,FALSE)&gt;3,HLOOKUP($A529,'Z-scores'!$C$2:$SK$20,5,FALSE)&lt;-3),"",'Total-corrected counts'!N529),"")</f>
        <v/>
      </c>
      <c r="O529" t="str">
        <f>IFERROR(IF(OR(HLOOKUP($A529,'Z-scores'!$C$2:$SK$20,5,FALSE)&gt;3,HLOOKUP($A529,'Z-scores'!$C$2:$SK$20,5,FALSE)&lt;-3),"",'Total-corrected counts'!O529),"")</f>
        <v/>
      </c>
      <c r="P529" t="str">
        <f>IFERROR(IF(OR(HLOOKUP($A529,'Z-scores'!$C$2:$SK$20,5,FALSE)&gt;3,HLOOKUP($A529,'Z-scores'!$C$2:$SK$20,5,FALSE)&lt;-3),"",'Total-corrected counts'!P529),"")</f>
        <v/>
      </c>
      <c r="Q529" t="str">
        <f>IFERROR(IF(OR(HLOOKUP($A529,'Z-scores'!$C$2:$SK$20,5,FALSE)&gt;3,HLOOKUP($A529,'Z-scores'!$C$2:$SK$20,5,FALSE)&lt;-3),"",'Total-corrected counts'!Q529),"")</f>
        <v/>
      </c>
      <c r="R529" t="str">
        <f>IFERROR(IF(OR(HLOOKUP($A529,'Z-scores'!$C$2:$SK$20,5,FALSE)&gt;3,HLOOKUP($A529,'Z-scores'!$C$2:$SK$20,5,FALSE)&lt;-3),"",'Total-corrected counts'!R529),"")</f>
        <v/>
      </c>
      <c r="S529" t="str">
        <f>IFERROR(IF(OR(HLOOKUP($A529,'Z-scores'!$C$2:$SK$20,5,FALSE)&gt;3,HLOOKUP($A529,'Z-scores'!$C$2:$SK$20,5,FALSE)&lt;-3),"",'Total-corrected counts'!S529),"")</f>
        <v/>
      </c>
      <c r="T529" t="str">
        <f>IFERROR(IF(OR(HLOOKUP($A529,'Z-scores'!$C$2:$SK$20,5,FALSE)&gt;3,HLOOKUP($A529,'Z-scores'!$C$2:$SK$20,5,FALSE)&lt;-3),"",'Total-corrected counts'!T529),"")</f>
        <v/>
      </c>
      <c r="U529">
        <f t="shared" si="32"/>
        <v>0</v>
      </c>
      <c r="V529">
        <f>SUMIFS(Tabel132[Cluster],Tabel132[ID],'Total-corrected counts Z&lt;3'!A529)</f>
        <v>75</v>
      </c>
      <c r="W529" t="str">
        <f t="shared" si="33"/>
        <v/>
      </c>
      <c r="X529" t="str">
        <f t="shared" si="34"/>
        <v/>
      </c>
      <c r="Y529" t="str">
        <f t="shared" si="35"/>
        <v/>
      </c>
    </row>
    <row r="530" spans="1:25" x14ac:dyDescent="0.25">
      <c r="A530">
        <v>538</v>
      </c>
      <c r="B530" t="s">
        <v>824</v>
      </c>
      <c r="C530">
        <v>98000</v>
      </c>
      <c r="D530">
        <v>21</v>
      </c>
      <c r="E530" t="str">
        <f>IFERROR(IF(OR(HLOOKUP($A530,'Z-scores'!$C$2:$SK$20,5,FALSE)&gt;3,HLOOKUP($A530,'Z-scores'!$C$2:$SK$20,5,FALSE)&lt;-3),"",'Total-corrected counts'!E530),"")</f>
        <v/>
      </c>
      <c r="F530" t="str">
        <f>IFERROR(IF(OR(HLOOKUP($A530,'Z-scores'!$C$2:$SK$20,5,FALSE)&gt;3,HLOOKUP($A530,'Z-scores'!$C$2:$SK$20,5,FALSE)&lt;-3),"",'Total-corrected counts'!F530),"")</f>
        <v/>
      </c>
      <c r="G530" t="str">
        <f>IFERROR(IF(OR(HLOOKUP($A530,'Z-scores'!$C$2:$SK$20,5,FALSE)&gt;3,HLOOKUP($A530,'Z-scores'!$C$2:$SK$20,5,FALSE)&lt;-3),"",'Total-corrected counts'!G530),"")</f>
        <v/>
      </c>
      <c r="H530" t="str">
        <f>IFERROR(IF(OR(HLOOKUP($A530,'Z-scores'!$C$2:$SK$20,5,FALSE)&gt;3,HLOOKUP($A530,'Z-scores'!$C$2:$SK$20,5,FALSE)&lt;-3),"",'Total-corrected counts'!H530),"")</f>
        <v/>
      </c>
      <c r="I530" t="str">
        <f>IFERROR(IF(OR(HLOOKUP($A530,'Z-scores'!$C$2:$SK$20,5,FALSE)&gt;3,HLOOKUP($A530,'Z-scores'!$C$2:$SK$20,5,FALSE)&lt;-3),"",'Total-corrected counts'!I530),"")</f>
        <v/>
      </c>
      <c r="J530" t="str">
        <f>IFERROR(IF(OR(HLOOKUP($A530,'Z-scores'!$C$2:$SK$20,5,FALSE)&gt;3,HLOOKUP($A530,'Z-scores'!$C$2:$SK$20,5,FALSE)&lt;-3),"",'Total-corrected counts'!J530),"")</f>
        <v/>
      </c>
      <c r="K530" t="str">
        <f>IFERROR(IF(OR(HLOOKUP($A530,'Z-scores'!$C$2:$SK$20,5,FALSE)&gt;3,HLOOKUP($A530,'Z-scores'!$C$2:$SK$20,5,FALSE)&lt;-3),"",'Total-corrected counts'!K530),"")</f>
        <v/>
      </c>
      <c r="L530" t="str">
        <f>IFERROR(IF(OR(HLOOKUP($A530,'Z-scores'!$C$2:$SK$20,5,FALSE)&gt;3,HLOOKUP($A530,'Z-scores'!$C$2:$SK$20,5,FALSE)&lt;-3),"",'Total-corrected counts'!L530),"")</f>
        <v/>
      </c>
      <c r="M530" t="str">
        <f>IFERROR(IF(OR(HLOOKUP($A530,'Z-scores'!$C$2:$SK$20,5,FALSE)&gt;3,HLOOKUP($A530,'Z-scores'!$C$2:$SK$20,5,FALSE)&lt;-3),"",'Total-corrected counts'!M530),"")</f>
        <v/>
      </c>
      <c r="N530" t="str">
        <f>IFERROR(IF(OR(HLOOKUP($A530,'Z-scores'!$C$2:$SK$20,5,FALSE)&gt;3,HLOOKUP($A530,'Z-scores'!$C$2:$SK$20,5,FALSE)&lt;-3),"",'Total-corrected counts'!N530),"")</f>
        <v/>
      </c>
      <c r="O530" t="str">
        <f>IFERROR(IF(OR(HLOOKUP($A530,'Z-scores'!$C$2:$SK$20,5,FALSE)&gt;3,HLOOKUP($A530,'Z-scores'!$C$2:$SK$20,5,FALSE)&lt;-3),"",'Total-corrected counts'!O530),"")</f>
        <v/>
      </c>
      <c r="P530" t="str">
        <f>IFERROR(IF(OR(HLOOKUP($A530,'Z-scores'!$C$2:$SK$20,5,FALSE)&gt;3,HLOOKUP($A530,'Z-scores'!$C$2:$SK$20,5,FALSE)&lt;-3),"",'Total-corrected counts'!P530),"")</f>
        <v/>
      </c>
      <c r="Q530" t="str">
        <f>IFERROR(IF(OR(HLOOKUP($A530,'Z-scores'!$C$2:$SK$20,5,FALSE)&gt;3,HLOOKUP($A530,'Z-scores'!$C$2:$SK$20,5,FALSE)&lt;-3),"",'Total-corrected counts'!Q530),"")</f>
        <v/>
      </c>
      <c r="R530" t="str">
        <f>IFERROR(IF(OR(HLOOKUP($A530,'Z-scores'!$C$2:$SK$20,5,FALSE)&gt;3,HLOOKUP($A530,'Z-scores'!$C$2:$SK$20,5,FALSE)&lt;-3),"",'Total-corrected counts'!R530),"")</f>
        <v/>
      </c>
      <c r="S530" t="str">
        <f>IFERROR(IF(OR(HLOOKUP($A530,'Z-scores'!$C$2:$SK$20,5,FALSE)&gt;3,HLOOKUP($A530,'Z-scores'!$C$2:$SK$20,5,FALSE)&lt;-3),"",'Total-corrected counts'!S530),"")</f>
        <v/>
      </c>
      <c r="T530" t="str">
        <f>IFERROR(IF(OR(HLOOKUP($A530,'Z-scores'!$C$2:$SK$20,5,FALSE)&gt;3,HLOOKUP($A530,'Z-scores'!$C$2:$SK$20,5,FALSE)&lt;-3),"",'Total-corrected counts'!T530),"")</f>
        <v/>
      </c>
      <c r="U530">
        <f t="shared" si="32"/>
        <v>0</v>
      </c>
      <c r="V530">
        <f>SUMIFS(Tabel132[Cluster],Tabel132[ID],'Total-corrected counts Z&lt;3'!A530)</f>
        <v>0</v>
      </c>
      <c r="W530" t="str">
        <f t="shared" si="33"/>
        <v/>
      </c>
      <c r="X530" t="str">
        <f t="shared" si="34"/>
        <v/>
      </c>
      <c r="Y530" t="str">
        <f t="shared" si="35"/>
        <v/>
      </c>
    </row>
    <row r="531" spans="1:25" x14ac:dyDescent="0.25">
      <c r="A531">
        <v>539</v>
      </c>
      <c r="B531" t="s">
        <v>825</v>
      </c>
      <c r="C531">
        <v>80400</v>
      </c>
      <c r="D531">
        <v>128</v>
      </c>
      <c r="E531" t="str">
        <f>IFERROR(IF(OR(HLOOKUP($A531,'Z-scores'!$C$2:$SK$20,5,FALSE)&gt;3,HLOOKUP($A531,'Z-scores'!$C$2:$SK$20,5,FALSE)&lt;-3),"",'Total-corrected counts'!E531),"")</f>
        <v/>
      </c>
      <c r="F531" t="str">
        <f>IFERROR(IF(OR(HLOOKUP($A531,'Z-scores'!$C$2:$SK$20,5,FALSE)&gt;3,HLOOKUP($A531,'Z-scores'!$C$2:$SK$20,5,FALSE)&lt;-3),"",'Total-corrected counts'!F531),"")</f>
        <v/>
      </c>
      <c r="G531" t="str">
        <f>IFERROR(IF(OR(HLOOKUP($A531,'Z-scores'!$C$2:$SK$20,5,FALSE)&gt;3,HLOOKUP($A531,'Z-scores'!$C$2:$SK$20,5,FALSE)&lt;-3),"",'Total-corrected counts'!G531),"")</f>
        <v/>
      </c>
      <c r="H531" t="str">
        <f>IFERROR(IF(OR(HLOOKUP($A531,'Z-scores'!$C$2:$SK$20,5,FALSE)&gt;3,HLOOKUP($A531,'Z-scores'!$C$2:$SK$20,5,FALSE)&lt;-3),"",'Total-corrected counts'!H531),"")</f>
        <v/>
      </c>
      <c r="I531" t="str">
        <f>IFERROR(IF(OR(HLOOKUP($A531,'Z-scores'!$C$2:$SK$20,5,FALSE)&gt;3,HLOOKUP($A531,'Z-scores'!$C$2:$SK$20,5,FALSE)&lt;-3),"",'Total-corrected counts'!I531),"")</f>
        <v/>
      </c>
      <c r="J531" t="str">
        <f>IFERROR(IF(OR(HLOOKUP($A531,'Z-scores'!$C$2:$SK$20,5,FALSE)&gt;3,HLOOKUP($A531,'Z-scores'!$C$2:$SK$20,5,FALSE)&lt;-3),"",'Total-corrected counts'!J531),"")</f>
        <v/>
      </c>
      <c r="K531" t="str">
        <f>IFERROR(IF(OR(HLOOKUP($A531,'Z-scores'!$C$2:$SK$20,5,FALSE)&gt;3,HLOOKUP($A531,'Z-scores'!$C$2:$SK$20,5,FALSE)&lt;-3),"",'Total-corrected counts'!K531),"")</f>
        <v/>
      </c>
      <c r="L531" t="str">
        <f>IFERROR(IF(OR(HLOOKUP($A531,'Z-scores'!$C$2:$SK$20,5,FALSE)&gt;3,HLOOKUP($A531,'Z-scores'!$C$2:$SK$20,5,FALSE)&lt;-3),"",'Total-corrected counts'!L531),"")</f>
        <v/>
      </c>
      <c r="M531" t="str">
        <f>IFERROR(IF(OR(HLOOKUP($A531,'Z-scores'!$C$2:$SK$20,5,FALSE)&gt;3,HLOOKUP($A531,'Z-scores'!$C$2:$SK$20,5,FALSE)&lt;-3),"",'Total-corrected counts'!M531),"")</f>
        <v/>
      </c>
      <c r="N531" t="str">
        <f>IFERROR(IF(OR(HLOOKUP($A531,'Z-scores'!$C$2:$SK$20,5,FALSE)&gt;3,HLOOKUP($A531,'Z-scores'!$C$2:$SK$20,5,FALSE)&lt;-3),"",'Total-corrected counts'!N531),"")</f>
        <v/>
      </c>
      <c r="O531" t="str">
        <f>IFERROR(IF(OR(HLOOKUP($A531,'Z-scores'!$C$2:$SK$20,5,FALSE)&gt;3,HLOOKUP($A531,'Z-scores'!$C$2:$SK$20,5,FALSE)&lt;-3),"",'Total-corrected counts'!O531),"")</f>
        <v/>
      </c>
      <c r="P531" t="str">
        <f>IFERROR(IF(OR(HLOOKUP($A531,'Z-scores'!$C$2:$SK$20,5,FALSE)&gt;3,HLOOKUP($A531,'Z-scores'!$C$2:$SK$20,5,FALSE)&lt;-3),"",'Total-corrected counts'!P531),"")</f>
        <v/>
      </c>
      <c r="Q531" t="str">
        <f>IFERROR(IF(OR(HLOOKUP($A531,'Z-scores'!$C$2:$SK$20,5,FALSE)&gt;3,HLOOKUP($A531,'Z-scores'!$C$2:$SK$20,5,FALSE)&lt;-3),"",'Total-corrected counts'!Q531),"")</f>
        <v/>
      </c>
      <c r="R531" t="str">
        <f>IFERROR(IF(OR(HLOOKUP($A531,'Z-scores'!$C$2:$SK$20,5,FALSE)&gt;3,HLOOKUP($A531,'Z-scores'!$C$2:$SK$20,5,FALSE)&lt;-3),"",'Total-corrected counts'!R531),"")</f>
        <v/>
      </c>
      <c r="S531" t="str">
        <f>IFERROR(IF(OR(HLOOKUP($A531,'Z-scores'!$C$2:$SK$20,5,FALSE)&gt;3,HLOOKUP($A531,'Z-scores'!$C$2:$SK$20,5,FALSE)&lt;-3),"",'Total-corrected counts'!S531),"")</f>
        <v/>
      </c>
      <c r="T531" t="str">
        <f>IFERROR(IF(OR(HLOOKUP($A531,'Z-scores'!$C$2:$SK$20,5,FALSE)&gt;3,HLOOKUP($A531,'Z-scores'!$C$2:$SK$20,5,FALSE)&lt;-3),"",'Total-corrected counts'!T531),"")</f>
        <v/>
      </c>
      <c r="U531">
        <f t="shared" si="32"/>
        <v>0</v>
      </c>
      <c r="V531">
        <f>SUMIFS(Tabel132[Cluster],Tabel132[ID],'Total-corrected counts Z&lt;3'!A531)</f>
        <v>88</v>
      </c>
      <c r="W531" t="str">
        <f t="shared" si="33"/>
        <v/>
      </c>
      <c r="X531" t="str">
        <f t="shared" si="34"/>
        <v/>
      </c>
      <c r="Y531" t="str">
        <f t="shared" si="35"/>
        <v/>
      </c>
    </row>
    <row r="532" spans="1:25" x14ac:dyDescent="0.25">
      <c r="A532">
        <v>540</v>
      </c>
      <c r="B532" t="s">
        <v>217</v>
      </c>
      <c r="C532">
        <v>29000</v>
      </c>
      <c r="D532">
        <v>922</v>
      </c>
      <c r="E532">
        <f>IFERROR(IF(OR(HLOOKUP($A532,'Z-scores'!$C$2:$SK$20,5,FALSE)&gt;3,HLOOKUP($A532,'Z-scores'!$C$2:$SK$20,5,FALSE)&lt;-3),"",'Total-corrected counts'!E532),"")</f>
        <v>9.5615792954651848</v>
      </c>
      <c r="F532">
        <f>IFERROR(IF(OR(HLOOKUP($A532,'Z-scores'!$C$2:$SK$20,5,FALSE)&gt;3,HLOOKUP($A532,'Z-scores'!$C$2:$SK$20,5,FALSE)&lt;-3),"",'Total-corrected counts'!F532),"")</f>
        <v>8.688043976612164</v>
      </c>
      <c r="G532">
        <f>IFERROR(IF(OR(HLOOKUP($A532,'Z-scores'!$C$2:$SK$20,5,FALSE)&gt;3,HLOOKUP($A532,'Z-scores'!$C$2:$SK$20,5,FALSE)&lt;-3),"",'Total-corrected counts'!G532),"")</f>
        <v>7.5425065618815301</v>
      </c>
      <c r="H532">
        <f>IFERROR(IF(OR(HLOOKUP($A532,'Z-scores'!$C$2:$SK$20,5,FALSE)&gt;3,HLOOKUP($A532,'Z-scores'!$C$2:$SK$20,5,FALSE)&lt;-3),"",'Total-corrected counts'!H532),"")</f>
        <v>9.6262877270863001</v>
      </c>
      <c r="I532">
        <f>IFERROR(IF(OR(HLOOKUP($A532,'Z-scores'!$C$2:$SK$20,5,FALSE)&gt;3,HLOOKUP($A532,'Z-scores'!$C$2:$SK$20,5,FALSE)&lt;-3),"",'Total-corrected counts'!I532),"")</f>
        <v>9.1782304304201787</v>
      </c>
      <c r="J532">
        <f>IFERROR(IF(OR(HLOOKUP($A532,'Z-scores'!$C$2:$SK$20,5,FALSE)&gt;3,HLOOKUP($A532,'Z-scores'!$C$2:$SK$20,5,FALSE)&lt;-3),"",'Total-corrected counts'!J532),"")</f>
        <v>10.111314255336728</v>
      </c>
      <c r="K532">
        <f>IFERROR(IF(OR(HLOOKUP($A532,'Z-scores'!$C$2:$SK$20,5,FALSE)&gt;3,HLOOKUP($A532,'Z-scores'!$C$2:$SK$20,5,FALSE)&lt;-3),"",'Total-corrected counts'!K532),"")</f>
        <v>10.221944632599381</v>
      </c>
      <c r="L532">
        <f>IFERROR(IF(OR(HLOOKUP($A532,'Z-scores'!$C$2:$SK$20,5,FALSE)&gt;3,HLOOKUP($A532,'Z-scores'!$C$2:$SK$20,5,FALSE)&lt;-3),"",'Total-corrected counts'!L532),"")</f>
        <v>7.2719477830734558</v>
      </c>
      <c r="M532">
        <f>IFERROR(IF(OR(HLOOKUP($A532,'Z-scores'!$C$2:$SK$20,5,FALSE)&gt;3,HLOOKUP($A532,'Z-scores'!$C$2:$SK$20,5,FALSE)&lt;-3),"",'Total-corrected counts'!M532),"")</f>
        <v>8.0047534084137713</v>
      </c>
      <c r="N532">
        <f>IFERROR(IF(OR(HLOOKUP($A532,'Z-scores'!$C$2:$SK$20,5,FALSE)&gt;3,HLOOKUP($A532,'Z-scores'!$C$2:$SK$20,5,FALSE)&lt;-3),"",'Total-corrected counts'!N532),"")</f>
        <v>10.834423047373553</v>
      </c>
      <c r="O532">
        <f>IFERROR(IF(OR(HLOOKUP($A532,'Z-scores'!$C$2:$SK$20,5,FALSE)&gt;3,HLOOKUP($A532,'Z-scores'!$C$2:$SK$20,5,FALSE)&lt;-3),"",'Total-corrected counts'!O532),"")</f>
        <v>5.6677462794915128</v>
      </c>
      <c r="P532">
        <f>IFERROR(IF(OR(HLOOKUP($A532,'Z-scores'!$C$2:$SK$20,5,FALSE)&gt;3,HLOOKUP($A532,'Z-scores'!$C$2:$SK$20,5,FALSE)&lt;-3),"",'Total-corrected counts'!P532),"")</f>
        <v>4.9217325095610498</v>
      </c>
      <c r="Q532">
        <f>IFERROR(IF(OR(HLOOKUP($A532,'Z-scores'!$C$2:$SK$20,5,FALSE)&gt;3,HLOOKUP($A532,'Z-scores'!$C$2:$SK$20,5,FALSE)&lt;-3),"",'Total-corrected counts'!Q532),"")</f>
        <v>6.7422440592979624</v>
      </c>
      <c r="R532">
        <f>IFERROR(IF(OR(HLOOKUP($A532,'Z-scores'!$C$2:$SK$20,5,FALSE)&gt;3,HLOOKUP($A532,'Z-scores'!$C$2:$SK$20,5,FALSE)&lt;-3),"",'Total-corrected counts'!R532),"")</f>
        <v>5.7158381097985282</v>
      </c>
      <c r="S532">
        <f>IFERROR(IF(OR(HLOOKUP($A532,'Z-scores'!$C$2:$SK$20,5,FALSE)&gt;3,HLOOKUP($A532,'Z-scores'!$C$2:$SK$20,5,FALSE)&lt;-3),"",'Total-corrected counts'!S532),"")</f>
        <v>13.203525092076468</v>
      </c>
      <c r="T532">
        <f>IFERROR(IF(OR(HLOOKUP($A532,'Z-scores'!$C$2:$SK$20,5,FALSE)&gt;3,HLOOKUP($A532,'Z-scores'!$C$2:$SK$20,5,FALSE)&lt;-3),"",'Total-corrected counts'!T532),"")</f>
        <v>10.389128139178823</v>
      </c>
      <c r="U532">
        <f t="shared" si="32"/>
        <v>1</v>
      </c>
      <c r="V532">
        <f>SUMIFS(Tabel132[Cluster],Tabel132[ID],'Total-corrected counts Z&lt;3'!A532)</f>
        <v>37</v>
      </c>
      <c r="W532">
        <f t="shared" si="33"/>
        <v>0.25883022739679873</v>
      </c>
      <c r="X532">
        <f t="shared" si="34"/>
        <v>9.104103111826225</v>
      </c>
      <c r="Y532">
        <f t="shared" si="35"/>
        <v>7.7733690315673911</v>
      </c>
    </row>
    <row r="533" spans="1:25" x14ac:dyDescent="0.25">
      <c r="A533">
        <v>541</v>
      </c>
      <c r="B533" t="s">
        <v>826</v>
      </c>
      <c r="C533">
        <v>28000</v>
      </c>
      <c r="D533">
        <v>315</v>
      </c>
      <c r="E533" t="str">
        <f>IFERROR(IF(OR(HLOOKUP($A533,'Z-scores'!$C$2:$SK$20,5,FALSE)&gt;3,HLOOKUP($A533,'Z-scores'!$C$2:$SK$20,5,FALSE)&lt;-3),"",'Total-corrected counts'!E533),"")</f>
        <v/>
      </c>
      <c r="F533" t="str">
        <f>IFERROR(IF(OR(HLOOKUP($A533,'Z-scores'!$C$2:$SK$20,5,FALSE)&gt;3,HLOOKUP($A533,'Z-scores'!$C$2:$SK$20,5,FALSE)&lt;-3),"",'Total-corrected counts'!F533),"")</f>
        <v/>
      </c>
      <c r="G533" t="str">
        <f>IFERROR(IF(OR(HLOOKUP($A533,'Z-scores'!$C$2:$SK$20,5,FALSE)&gt;3,HLOOKUP($A533,'Z-scores'!$C$2:$SK$20,5,FALSE)&lt;-3),"",'Total-corrected counts'!G533),"")</f>
        <v/>
      </c>
      <c r="H533" t="str">
        <f>IFERROR(IF(OR(HLOOKUP($A533,'Z-scores'!$C$2:$SK$20,5,FALSE)&gt;3,HLOOKUP($A533,'Z-scores'!$C$2:$SK$20,5,FALSE)&lt;-3),"",'Total-corrected counts'!H533),"")</f>
        <v/>
      </c>
      <c r="I533" t="str">
        <f>IFERROR(IF(OR(HLOOKUP($A533,'Z-scores'!$C$2:$SK$20,5,FALSE)&gt;3,HLOOKUP($A533,'Z-scores'!$C$2:$SK$20,5,FALSE)&lt;-3),"",'Total-corrected counts'!I533),"")</f>
        <v/>
      </c>
      <c r="J533" t="str">
        <f>IFERROR(IF(OR(HLOOKUP($A533,'Z-scores'!$C$2:$SK$20,5,FALSE)&gt;3,HLOOKUP($A533,'Z-scores'!$C$2:$SK$20,5,FALSE)&lt;-3),"",'Total-corrected counts'!J533),"")</f>
        <v/>
      </c>
      <c r="K533" t="str">
        <f>IFERROR(IF(OR(HLOOKUP($A533,'Z-scores'!$C$2:$SK$20,5,FALSE)&gt;3,HLOOKUP($A533,'Z-scores'!$C$2:$SK$20,5,FALSE)&lt;-3),"",'Total-corrected counts'!K533),"")</f>
        <v/>
      </c>
      <c r="L533" t="str">
        <f>IFERROR(IF(OR(HLOOKUP($A533,'Z-scores'!$C$2:$SK$20,5,FALSE)&gt;3,HLOOKUP($A533,'Z-scores'!$C$2:$SK$20,5,FALSE)&lt;-3),"",'Total-corrected counts'!L533),"")</f>
        <v/>
      </c>
      <c r="M533" t="str">
        <f>IFERROR(IF(OR(HLOOKUP($A533,'Z-scores'!$C$2:$SK$20,5,FALSE)&gt;3,HLOOKUP($A533,'Z-scores'!$C$2:$SK$20,5,FALSE)&lt;-3),"",'Total-corrected counts'!M533),"")</f>
        <v/>
      </c>
      <c r="N533" t="str">
        <f>IFERROR(IF(OR(HLOOKUP($A533,'Z-scores'!$C$2:$SK$20,5,FALSE)&gt;3,HLOOKUP($A533,'Z-scores'!$C$2:$SK$20,5,FALSE)&lt;-3),"",'Total-corrected counts'!N533),"")</f>
        <v/>
      </c>
      <c r="O533" t="str">
        <f>IFERROR(IF(OR(HLOOKUP($A533,'Z-scores'!$C$2:$SK$20,5,FALSE)&gt;3,HLOOKUP($A533,'Z-scores'!$C$2:$SK$20,5,FALSE)&lt;-3),"",'Total-corrected counts'!O533),"")</f>
        <v/>
      </c>
      <c r="P533" t="str">
        <f>IFERROR(IF(OR(HLOOKUP($A533,'Z-scores'!$C$2:$SK$20,5,FALSE)&gt;3,HLOOKUP($A533,'Z-scores'!$C$2:$SK$20,5,FALSE)&lt;-3),"",'Total-corrected counts'!P533),"")</f>
        <v/>
      </c>
      <c r="Q533" t="str">
        <f>IFERROR(IF(OR(HLOOKUP($A533,'Z-scores'!$C$2:$SK$20,5,FALSE)&gt;3,HLOOKUP($A533,'Z-scores'!$C$2:$SK$20,5,FALSE)&lt;-3),"",'Total-corrected counts'!Q533),"")</f>
        <v/>
      </c>
      <c r="R533" t="str">
        <f>IFERROR(IF(OR(HLOOKUP($A533,'Z-scores'!$C$2:$SK$20,5,FALSE)&gt;3,HLOOKUP($A533,'Z-scores'!$C$2:$SK$20,5,FALSE)&lt;-3),"",'Total-corrected counts'!R533),"")</f>
        <v/>
      </c>
      <c r="S533" t="str">
        <f>IFERROR(IF(OR(HLOOKUP($A533,'Z-scores'!$C$2:$SK$20,5,FALSE)&gt;3,HLOOKUP($A533,'Z-scores'!$C$2:$SK$20,5,FALSE)&lt;-3),"",'Total-corrected counts'!S533),"")</f>
        <v/>
      </c>
      <c r="T533" t="str">
        <f>IFERROR(IF(OR(HLOOKUP($A533,'Z-scores'!$C$2:$SK$20,5,FALSE)&gt;3,HLOOKUP($A533,'Z-scores'!$C$2:$SK$20,5,FALSE)&lt;-3),"",'Total-corrected counts'!T533),"")</f>
        <v/>
      </c>
      <c r="U533">
        <f t="shared" si="32"/>
        <v>0</v>
      </c>
      <c r="V533">
        <f>SUMIFS(Tabel132[Cluster],Tabel132[ID],'Total-corrected counts Z&lt;3'!A533)</f>
        <v>36</v>
      </c>
      <c r="W533" t="str">
        <f t="shared" si="33"/>
        <v/>
      </c>
      <c r="X533" t="str">
        <f t="shared" si="34"/>
        <v/>
      </c>
      <c r="Y533" t="str">
        <f t="shared" si="35"/>
        <v/>
      </c>
    </row>
    <row r="534" spans="1:25" x14ac:dyDescent="0.25">
      <c r="A534">
        <v>542</v>
      </c>
      <c r="B534" t="s">
        <v>218</v>
      </c>
      <c r="C534">
        <v>26700</v>
      </c>
      <c r="D534">
        <v>886</v>
      </c>
      <c r="E534">
        <f>IFERROR(IF(OR(HLOOKUP($A534,'Z-scores'!$C$2:$SK$20,5,FALSE)&gt;3,HLOOKUP($A534,'Z-scores'!$C$2:$SK$20,5,FALSE)&lt;-3),"",'Total-corrected counts'!E534),"")</f>
        <v>3.0765496075046013</v>
      </c>
      <c r="F534">
        <f>IFERROR(IF(OR(HLOOKUP($A534,'Z-scores'!$C$2:$SK$20,5,FALSE)&gt;3,HLOOKUP($A534,'Z-scores'!$C$2:$SK$20,5,FALSE)&lt;-3),"",'Total-corrected counts'!F534),"")</f>
        <v>1.4920771177225238</v>
      </c>
      <c r="G534">
        <f>IFERROR(IF(OR(HLOOKUP($A534,'Z-scores'!$C$2:$SK$20,5,FALSE)&gt;3,HLOOKUP($A534,'Z-scores'!$C$2:$SK$20,5,FALSE)&lt;-3),"",'Total-corrected counts'!G534),"")</f>
        <v>2.1620860361475001</v>
      </c>
      <c r="H534">
        <f>IFERROR(IF(OR(HLOOKUP($A534,'Z-scores'!$C$2:$SK$20,5,FALSE)&gt;3,HLOOKUP($A534,'Z-scores'!$C$2:$SK$20,5,FALSE)&lt;-3),"",'Total-corrected counts'!H534),"")</f>
        <v>6.5140292890057658</v>
      </c>
      <c r="I534">
        <f>IFERROR(IF(OR(HLOOKUP($A534,'Z-scores'!$C$2:$SK$20,5,FALSE)&gt;3,HLOOKUP($A534,'Z-scores'!$C$2:$SK$20,5,FALSE)&lt;-3),"",'Total-corrected counts'!I534),"")</f>
        <v>8.6661403205684078</v>
      </c>
      <c r="J534">
        <f>IFERROR(IF(OR(HLOOKUP($A534,'Z-scores'!$C$2:$SK$20,5,FALSE)&gt;3,HLOOKUP($A534,'Z-scores'!$C$2:$SK$20,5,FALSE)&lt;-3),"",'Total-corrected counts'!J534),"")</f>
        <v>12.847176075756433</v>
      </c>
      <c r="K534">
        <f>IFERROR(IF(OR(HLOOKUP($A534,'Z-scores'!$C$2:$SK$20,5,FALSE)&gt;3,HLOOKUP($A534,'Z-scores'!$C$2:$SK$20,5,FALSE)&lt;-3),"",'Total-corrected counts'!K534),"")</f>
        <v>0.81517516002944013</v>
      </c>
      <c r="L534">
        <f>IFERROR(IF(OR(HLOOKUP($A534,'Z-scores'!$C$2:$SK$20,5,FALSE)&gt;3,HLOOKUP($A534,'Z-scores'!$C$2:$SK$20,5,FALSE)&lt;-3),"",'Total-corrected counts'!L534),"")</f>
        <v>3.7512939589921839</v>
      </c>
      <c r="M534">
        <f>IFERROR(IF(OR(HLOOKUP($A534,'Z-scores'!$C$2:$SK$20,5,FALSE)&gt;3,HLOOKUP($A534,'Z-scores'!$C$2:$SK$20,5,FALSE)&lt;-3),"",'Total-corrected counts'!M534),"")</f>
        <v>6.1548796175449869</v>
      </c>
      <c r="N534">
        <f>IFERROR(IF(OR(HLOOKUP($A534,'Z-scores'!$C$2:$SK$20,5,FALSE)&gt;3,HLOOKUP($A534,'Z-scores'!$C$2:$SK$20,5,FALSE)&lt;-3),"",'Total-corrected counts'!N534),"")</f>
        <v>7.5339222492952134</v>
      </c>
      <c r="O534">
        <f>IFERROR(IF(OR(HLOOKUP($A534,'Z-scores'!$C$2:$SK$20,5,FALSE)&gt;3,HLOOKUP($A534,'Z-scores'!$C$2:$SK$20,5,FALSE)&lt;-3),"",'Total-corrected counts'!O534),"")</f>
        <v>1.8745120300346343</v>
      </c>
      <c r="P534">
        <f>IFERROR(IF(OR(HLOOKUP($A534,'Z-scores'!$C$2:$SK$20,5,FALSE)&gt;3,HLOOKUP($A534,'Z-scores'!$C$2:$SK$20,5,FALSE)&lt;-3),"",'Total-corrected counts'!P534),"")</f>
        <v>1.6820481175244033</v>
      </c>
      <c r="Q534">
        <f>IFERROR(IF(OR(HLOOKUP($A534,'Z-scores'!$C$2:$SK$20,5,FALSE)&gt;3,HLOOKUP($A534,'Z-scores'!$C$2:$SK$20,5,FALSE)&lt;-3),"",'Total-corrected counts'!Q534),"")</f>
        <v>1.5750120610150731</v>
      </c>
      <c r="R534">
        <f>IFERROR(IF(OR(HLOOKUP($A534,'Z-scores'!$C$2:$SK$20,5,FALSE)&gt;3,HLOOKUP($A534,'Z-scores'!$C$2:$SK$20,5,FALSE)&lt;-3),"",'Total-corrected counts'!R534),"")</f>
        <v>0.49814581909295347</v>
      </c>
      <c r="S534">
        <f>IFERROR(IF(OR(HLOOKUP($A534,'Z-scores'!$C$2:$SK$20,5,FALSE)&gt;3,HLOOKUP($A534,'Z-scores'!$C$2:$SK$20,5,FALSE)&lt;-3),"",'Total-corrected counts'!S534),"")</f>
        <v>1.8910709179903693</v>
      </c>
      <c r="T534">
        <f>IFERROR(IF(OR(HLOOKUP($A534,'Z-scores'!$C$2:$SK$20,5,FALSE)&gt;3,HLOOKUP($A534,'Z-scores'!$C$2:$SK$20,5,FALSE)&lt;-3),"",'Total-corrected counts'!T534),"")</f>
        <v>0.88737625367493222</v>
      </c>
      <c r="U534">
        <f t="shared" si="32"/>
        <v>1</v>
      </c>
      <c r="V534">
        <f>SUMIFS(Tabel132[Cluster],Tabel132[ID],'Total-corrected counts Z&lt;3'!A534)</f>
        <v>35</v>
      </c>
      <c r="W534">
        <f t="shared" si="33"/>
        <v>2.6036278899250791E-2</v>
      </c>
      <c r="X534">
        <f t="shared" si="34"/>
        <v>5.301332943256706</v>
      </c>
      <c r="Y534">
        <f t="shared" si="35"/>
        <v>1.4013608665553943</v>
      </c>
    </row>
    <row r="535" spans="1:25" x14ac:dyDescent="0.25">
      <c r="A535">
        <v>543</v>
      </c>
      <c r="B535" t="s">
        <v>827</v>
      </c>
      <c r="C535">
        <v>42900</v>
      </c>
      <c r="D535">
        <v>926</v>
      </c>
      <c r="E535" t="str">
        <f>IFERROR(IF(OR(HLOOKUP($A535,'Z-scores'!$C$2:$SK$20,5,FALSE)&gt;3,HLOOKUP($A535,'Z-scores'!$C$2:$SK$20,5,FALSE)&lt;-3),"",'Total-corrected counts'!E535),"")</f>
        <v/>
      </c>
      <c r="F535" t="str">
        <f>IFERROR(IF(OR(HLOOKUP($A535,'Z-scores'!$C$2:$SK$20,5,FALSE)&gt;3,HLOOKUP($A535,'Z-scores'!$C$2:$SK$20,5,FALSE)&lt;-3),"",'Total-corrected counts'!F535),"")</f>
        <v/>
      </c>
      <c r="G535" t="str">
        <f>IFERROR(IF(OR(HLOOKUP($A535,'Z-scores'!$C$2:$SK$20,5,FALSE)&gt;3,HLOOKUP($A535,'Z-scores'!$C$2:$SK$20,5,FALSE)&lt;-3),"",'Total-corrected counts'!G535),"")</f>
        <v/>
      </c>
      <c r="H535" t="str">
        <f>IFERROR(IF(OR(HLOOKUP($A535,'Z-scores'!$C$2:$SK$20,5,FALSE)&gt;3,HLOOKUP($A535,'Z-scores'!$C$2:$SK$20,5,FALSE)&lt;-3),"",'Total-corrected counts'!H535),"")</f>
        <v/>
      </c>
      <c r="I535" t="str">
        <f>IFERROR(IF(OR(HLOOKUP($A535,'Z-scores'!$C$2:$SK$20,5,FALSE)&gt;3,HLOOKUP($A535,'Z-scores'!$C$2:$SK$20,5,FALSE)&lt;-3),"",'Total-corrected counts'!I535),"")</f>
        <v/>
      </c>
      <c r="J535" t="str">
        <f>IFERROR(IF(OR(HLOOKUP($A535,'Z-scores'!$C$2:$SK$20,5,FALSE)&gt;3,HLOOKUP($A535,'Z-scores'!$C$2:$SK$20,5,FALSE)&lt;-3),"",'Total-corrected counts'!J535),"")</f>
        <v/>
      </c>
      <c r="K535" t="str">
        <f>IFERROR(IF(OR(HLOOKUP($A535,'Z-scores'!$C$2:$SK$20,5,FALSE)&gt;3,HLOOKUP($A535,'Z-scores'!$C$2:$SK$20,5,FALSE)&lt;-3),"",'Total-corrected counts'!K535),"")</f>
        <v/>
      </c>
      <c r="L535" t="str">
        <f>IFERROR(IF(OR(HLOOKUP($A535,'Z-scores'!$C$2:$SK$20,5,FALSE)&gt;3,HLOOKUP($A535,'Z-scores'!$C$2:$SK$20,5,FALSE)&lt;-3),"",'Total-corrected counts'!L535),"")</f>
        <v/>
      </c>
      <c r="M535" t="str">
        <f>IFERROR(IF(OR(HLOOKUP($A535,'Z-scores'!$C$2:$SK$20,5,FALSE)&gt;3,HLOOKUP($A535,'Z-scores'!$C$2:$SK$20,5,FALSE)&lt;-3),"",'Total-corrected counts'!M535),"")</f>
        <v/>
      </c>
      <c r="N535" t="str">
        <f>IFERROR(IF(OR(HLOOKUP($A535,'Z-scores'!$C$2:$SK$20,5,FALSE)&gt;3,HLOOKUP($A535,'Z-scores'!$C$2:$SK$20,5,FALSE)&lt;-3),"",'Total-corrected counts'!N535),"")</f>
        <v/>
      </c>
      <c r="O535" t="str">
        <f>IFERROR(IF(OR(HLOOKUP($A535,'Z-scores'!$C$2:$SK$20,5,FALSE)&gt;3,HLOOKUP($A535,'Z-scores'!$C$2:$SK$20,5,FALSE)&lt;-3),"",'Total-corrected counts'!O535),"")</f>
        <v/>
      </c>
      <c r="P535" t="str">
        <f>IFERROR(IF(OR(HLOOKUP($A535,'Z-scores'!$C$2:$SK$20,5,FALSE)&gt;3,HLOOKUP($A535,'Z-scores'!$C$2:$SK$20,5,FALSE)&lt;-3),"",'Total-corrected counts'!P535),"")</f>
        <v/>
      </c>
      <c r="Q535" t="str">
        <f>IFERROR(IF(OR(HLOOKUP($A535,'Z-scores'!$C$2:$SK$20,5,FALSE)&gt;3,HLOOKUP($A535,'Z-scores'!$C$2:$SK$20,5,FALSE)&lt;-3),"",'Total-corrected counts'!Q535),"")</f>
        <v/>
      </c>
      <c r="R535" t="str">
        <f>IFERROR(IF(OR(HLOOKUP($A535,'Z-scores'!$C$2:$SK$20,5,FALSE)&gt;3,HLOOKUP($A535,'Z-scores'!$C$2:$SK$20,5,FALSE)&lt;-3),"",'Total-corrected counts'!R535),"")</f>
        <v/>
      </c>
      <c r="S535" t="str">
        <f>IFERROR(IF(OR(HLOOKUP($A535,'Z-scores'!$C$2:$SK$20,5,FALSE)&gt;3,HLOOKUP($A535,'Z-scores'!$C$2:$SK$20,5,FALSE)&lt;-3),"",'Total-corrected counts'!S535),"")</f>
        <v/>
      </c>
      <c r="T535" t="str">
        <f>IFERROR(IF(OR(HLOOKUP($A535,'Z-scores'!$C$2:$SK$20,5,FALSE)&gt;3,HLOOKUP($A535,'Z-scores'!$C$2:$SK$20,5,FALSE)&lt;-3),"",'Total-corrected counts'!T535),"")</f>
        <v/>
      </c>
      <c r="U535">
        <f t="shared" si="32"/>
        <v>0</v>
      </c>
      <c r="V535">
        <f>SUMIFS(Tabel132[Cluster],Tabel132[ID],'Total-corrected counts Z&lt;3'!A535)</f>
        <v>55</v>
      </c>
      <c r="W535" t="str">
        <f t="shared" si="33"/>
        <v/>
      </c>
      <c r="X535" t="str">
        <f t="shared" si="34"/>
        <v/>
      </c>
      <c r="Y535" t="str">
        <f t="shared" si="35"/>
        <v/>
      </c>
    </row>
    <row r="536" spans="1:25" x14ac:dyDescent="0.25">
      <c r="A536">
        <v>544</v>
      </c>
      <c r="B536" t="s">
        <v>828</v>
      </c>
      <c r="C536">
        <v>50400</v>
      </c>
      <c r="D536">
        <v>536</v>
      </c>
      <c r="E536" t="str">
        <f>IFERROR(IF(OR(HLOOKUP($A536,'Z-scores'!$C$2:$SK$20,5,FALSE)&gt;3,HLOOKUP($A536,'Z-scores'!$C$2:$SK$20,5,FALSE)&lt;-3),"",'Total-corrected counts'!E536),"")</f>
        <v/>
      </c>
      <c r="F536" t="str">
        <f>IFERROR(IF(OR(HLOOKUP($A536,'Z-scores'!$C$2:$SK$20,5,FALSE)&gt;3,HLOOKUP($A536,'Z-scores'!$C$2:$SK$20,5,FALSE)&lt;-3),"",'Total-corrected counts'!F536),"")</f>
        <v/>
      </c>
      <c r="G536" t="str">
        <f>IFERROR(IF(OR(HLOOKUP($A536,'Z-scores'!$C$2:$SK$20,5,FALSE)&gt;3,HLOOKUP($A536,'Z-scores'!$C$2:$SK$20,5,FALSE)&lt;-3),"",'Total-corrected counts'!G536),"")</f>
        <v/>
      </c>
      <c r="H536" t="str">
        <f>IFERROR(IF(OR(HLOOKUP($A536,'Z-scores'!$C$2:$SK$20,5,FALSE)&gt;3,HLOOKUP($A536,'Z-scores'!$C$2:$SK$20,5,FALSE)&lt;-3),"",'Total-corrected counts'!H536),"")</f>
        <v/>
      </c>
      <c r="I536" t="str">
        <f>IFERROR(IF(OR(HLOOKUP($A536,'Z-scores'!$C$2:$SK$20,5,FALSE)&gt;3,HLOOKUP($A536,'Z-scores'!$C$2:$SK$20,5,FALSE)&lt;-3),"",'Total-corrected counts'!I536),"")</f>
        <v/>
      </c>
      <c r="J536" t="str">
        <f>IFERROR(IF(OR(HLOOKUP($A536,'Z-scores'!$C$2:$SK$20,5,FALSE)&gt;3,HLOOKUP($A536,'Z-scores'!$C$2:$SK$20,5,FALSE)&lt;-3),"",'Total-corrected counts'!J536),"")</f>
        <v/>
      </c>
      <c r="K536" t="str">
        <f>IFERROR(IF(OR(HLOOKUP($A536,'Z-scores'!$C$2:$SK$20,5,FALSE)&gt;3,HLOOKUP($A536,'Z-scores'!$C$2:$SK$20,5,FALSE)&lt;-3),"",'Total-corrected counts'!K536),"")</f>
        <v/>
      </c>
      <c r="L536" t="str">
        <f>IFERROR(IF(OR(HLOOKUP($A536,'Z-scores'!$C$2:$SK$20,5,FALSE)&gt;3,HLOOKUP($A536,'Z-scores'!$C$2:$SK$20,5,FALSE)&lt;-3),"",'Total-corrected counts'!L536),"")</f>
        <v/>
      </c>
      <c r="M536" t="str">
        <f>IFERROR(IF(OR(HLOOKUP($A536,'Z-scores'!$C$2:$SK$20,5,FALSE)&gt;3,HLOOKUP($A536,'Z-scores'!$C$2:$SK$20,5,FALSE)&lt;-3),"",'Total-corrected counts'!M536),"")</f>
        <v/>
      </c>
      <c r="N536" t="str">
        <f>IFERROR(IF(OR(HLOOKUP($A536,'Z-scores'!$C$2:$SK$20,5,FALSE)&gt;3,HLOOKUP($A536,'Z-scores'!$C$2:$SK$20,5,FALSE)&lt;-3),"",'Total-corrected counts'!N536),"")</f>
        <v/>
      </c>
      <c r="O536" t="str">
        <f>IFERROR(IF(OR(HLOOKUP($A536,'Z-scores'!$C$2:$SK$20,5,FALSE)&gt;3,HLOOKUP($A536,'Z-scores'!$C$2:$SK$20,5,FALSE)&lt;-3),"",'Total-corrected counts'!O536),"")</f>
        <v/>
      </c>
      <c r="P536" t="str">
        <f>IFERROR(IF(OR(HLOOKUP($A536,'Z-scores'!$C$2:$SK$20,5,FALSE)&gt;3,HLOOKUP($A536,'Z-scores'!$C$2:$SK$20,5,FALSE)&lt;-3),"",'Total-corrected counts'!P536),"")</f>
        <v/>
      </c>
      <c r="Q536" t="str">
        <f>IFERROR(IF(OR(HLOOKUP($A536,'Z-scores'!$C$2:$SK$20,5,FALSE)&gt;3,HLOOKUP($A536,'Z-scores'!$C$2:$SK$20,5,FALSE)&lt;-3),"",'Total-corrected counts'!Q536),"")</f>
        <v/>
      </c>
      <c r="R536" t="str">
        <f>IFERROR(IF(OR(HLOOKUP($A536,'Z-scores'!$C$2:$SK$20,5,FALSE)&gt;3,HLOOKUP($A536,'Z-scores'!$C$2:$SK$20,5,FALSE)&lt;-3),"",'Total-corrected counts'!R536),"")</f>
        <v/>
      </c>
      <c r="S536" t="str">
        <f>IFERROR(IF(OR(HLOOKUP($A536,'Z-scores'!$C$2:$SK$20,5,FALSE)&gt;3,HLOOKUP($A536,'Z-scores'!$C$2:$SK$20,5,FALSE)&lt;-3),"",'Total-corrected counts'!S536),"")</f>
        <v/>
      </c>
      <c r="T536" t="str">
        <f>IFERROR(IF(OR(HLOOKUP($A536,'Z-scores'!$C$2:$SK$20,5,FALSE)&gt;3,HLOOKUP($A536,'Z-scores'!$C$2:$SK$20,5,FALSE)&lt;-3),"",'Total-corrected counts'!T536),"")</f>
        <v/>
      </c>
      <c r="U536">
        <f t="shared" si="32"/>
        <v>0</v>
      </c>
      <c r="V536">
        <f>SUMIFS(Tabel132[Cluster],Tabel132[ID],'Total-corrected counts Z&lt;3'!A536)</f>
        <v>66</v>
      </c>
      <c r="W536" t="str">
        <f t="shared" si="33"/>
        <v/>
      </c>
      <c r="X536" t="str">
        <f t="shared" si="34"/>
        <v/>
      </c>
      <c r="Y536" t="str">
        <f t="shared" si="35"/>
        <v/>
      </c>
    </row>
    <row r="537" spans="1:25" x14ac:dyDescent="0.25">
      <c r="A537">
        <v>545</v>
      </c>
      <c r="B537" t="s">
        <v>219</v>
      </c>
      <c r="C537">
        <v>26200</v>
      </c>
      <c r="D537">
        <v>879</v>
      </c>
      <c r="E537">
        <f>IFERROR(IF(OR(HLOOKUP($A537,'Z-scores'!$C$2:$SK$20,5,FALSE)&gt;3,HLOOKUP($A537,'Z-scores'!$C$2:$SK$20,5,FALSE)&lt;-3),"",'Total-corrected counts'!E537),"")</f>
        <v>0.34183884527828901</v>
      </c>
      <c r="F537">
        <f>IFERROR(IF(OR(HLOOKUP($A537,'Z-scores'!$C$2:$SK$20,5,FALSE)&gt;3,HLOOKUP($A537,'Z-scores'!$C$2:$SK$20,5,FALSE)&lt;-3),"",'Total-corrected counts'!F537),"")</f>
        <v>0.18414875819993173</v>
      </c>
      <c r="G537">
        <f>IFERROR(IF(OR(HLOOKUP($A537,'Z-scores'!$C$2:$SK$20,5,FALSE)&gt;3,HLOOKUP($A537,'Z-scores'!$C$2:$SK$20,5,FALSE)&lt;-3),"",'Total-corrected counts'!G537),"")</f>
        <v>0.33224716610523503</v>
      </c>
      <c r="H537">
        <f>IFERROR(IF(OR(HLOOKUP($A537,'Z-scores'!$C$2:$SK$20,5,FALSE)&gt;3,HLOOKUP($A537,'Z-scores'!$C$2:$SK$20,5,FALSE)&lt;-3),"",'Total-corrected counts'!H537),"")</f>
        <v>0.15681922362421288</v>
      </c>
      <c r="I537">
        <f>IFERROR(IF(OR(HLOOKUP($A537,'Z-scores'!$C$2:$SK$20,5,FALSE)&gt;3,HLOOKUP($A537,'Z-scores'!$C$2:$SK$20,5,FALSE)&lt;-3),"",'Total-corrected counts'!I537),"")</f>
        <v>0.19695773455837295</v>
      </c>
      <c r="J537">
        <f>IFERROR(IF(OR(HLOOKUP($A537,'Z-scores'!$C$2:$SK$20,5,FALSE)&gt;3,HLOOKUP($A537,'Z-scores'!$C$2:$SK$20,5,FALSE)&lt;-3),"",'Total-corrected counts'!J537),"")</f>
        <v>0.65852253883187684</v>
      </c>
      <c r="K537">
        <f>IFERROR(IF(OR(HLOOKUP($A537,'Z-scores'!$C$2:$SK$20,5,FALSE)&gt;3,HLOOKUP($A537,'Z-scores'!$C$2:$SK$20,5,FALSE)&lt;-3),"",'Total-corrected counts'!K537),"")</f>
        <v>0.39292615627318339</v>
      </c>
      <c r="L537">
        <f>IFERROR(IF(OR(HLOOKUP($A537,'Z-scores'!$C$2:$SK$20,5,FALSE)&gt;3,HLOOKUP($A537,'Z-scores'!$C$2:$SK$20,5,FALSE)&lt;-3),"",'Total-corrected counts'!L537),"")</f>
        <v>8.8185933936525129E-2</v>
      </c>
      <c r="M537">
        <f>IFERROR(IF(OR(HLOOKUP($A537,'Z-scores'!$C$2:$SK$20,5,FALSE)&gt;3,HLOOKUP($A537,'Z-scores'!$C$2:$SK$20,5,FALSE)&lt;-3),"",'Total-corrected counts'!M537),"")</f>
        <v>0.20459433631728488</v>
      </c>
      <c r="N537">
        <f>IFERROR(IF(OR(HLOOKUP($A537,'Z-scores'!$C$2:$SK$20,5,FALSE)&gt;3,HLOOKUP($A537,'Z-scores'!$C$2:$SK$20,5,FALSE)&lt;-3),"",'Total-corrected counts'!N537),"")</f>
        <v>1.2621867660109567</v>
      </c>
      <c r="O537">
        <f>IFERROR(IF(OR(HLOOKUP($A537,'Z-scores'!$C$2:$SK$20,5,FALSE)&gt;3,HLOOKUP($A537,'Z-scores'!$C$2:$SK$20,5,FALSE)&lt;-3),"",'Total-corrected counts'!O537),"")</f>
        <v>0.23431400375432929</v>
      </c>
      <c r="P537">
        <f>IFERROR(IF(OR(HLOOKUP($A537,'Z-scores'!$C$2:$SK$20,5,FALSE)&gt;3,HLOOKUP($A537,'Z-scores'!$C$2:$SK$20,5,FALSE)&lt;-3),"",'Total-corrected counts'!P537),"")</f>
        <v>0.1194353692916736</v>
      </c>
      <c r="Q537">
        <f>IFERROR(IF(OR(HLOOKUP($A537,'Z-scores'!$C$2:$SK$20,5,FALSE)&gt;3,HLOOKUP($A537,'Z-scores'!$C$2:$SK$20,5,FALSE)&lt;-3),"",'Total-corrected counts'!Q537),"")</f>
        <v>0.34282596911684554</v>
      </c>
      <c r="R537">
        <f>IFERROR(IF(OR(HLOOKUP($A537,'Z-scores'!$C$2:$SK$20,5,FALSE)&gt;3,HLOOKUP($A537,'Z-scores'!$C$2:$SK$20,5,FALSE)&lt;-3),"",'Total-corrected counts'!R537),"")</f>
        <v>3.5948667357223449E-2</v>
      </c>
      <c r="S537">
        <f>IFERROR(IF(OR(HLOOKUP($A537,'Z-scores'!$C$2:$SK$20,5,FALSE)&gt;3,HLOOKUP($A537,'Z-scores'!$C$2:$SK$20,5,FALSE)&lt;-3),"",'Total-corrected counts'!S537),"")</f>
        <v>0.20948989211270555</v>
      </c>
      <c r="T537">
        <f>IFERROR(IF(OR(HLOOKUP($A537,'Z-scores'!$C$2:$SK$20,5,FALSE)&gt;3,HLOOKUP($A537,'Z-scores'!$C$2:$SK$20,5,FALSE)&lt;-3),"",'Total-corrected counts'!T537),"")</f>
        <v>0.27986481846670941</v>
      </c>
      <c r="U537">
        <f t="shared" si="32"/>
        <v>1</v>
      </c>
      <c r="V537">
        <f>SUMIFS(Tabel132[Cluster],Tabel132[ID],'Total-corrected counts Z&lt;3'!A537)</f>
        <v>34</v>
      </c>
      <c r="W537">
        <f t="shared" si="33"/>
        <v>0.25024106525189949</v>
      </c>
      <c r="X537">
        <f t="shared" si="34"/>
        <v>0.38184274591358686</v>
      </c>
      <c r="Y537">
        <f t="shared" si="35"/>
        <v>0.20364645334991449</v>
      </c>
    </row>
    <row r="538" spans="1:25" x14ac:dyDescent="0.25">
      <c r="A538">
        <v>546</v>
      </c>
      <c r="B538" t="s">
        <v>829</v>
      </c>
      <c r="C538">
        <v>53500</v>
      </c>
      <c r="D538">
        <v>359</v>
      </c>
      <c r="E538" t="str">
        <f>IFERROR(IF(OR(HLOOKUP($A538,'Z-scores'!$C$2:$SK$20,5,FALSE)&gt;3,HLOOKUP($A538,'Z-scores'!$C$2:$SK$20,5,FALSE)&lt;-3),"",'Total-corrected counts'!E538),"")</f>
        <v/>
      </c>
      <c r="F538" t="str">
        <f>IFERROR(IF(OR(HLOOKUP($A538,'Z-scores'!$C$2:$SK$20,5,FALSE)&gt;3,HLOOKUP($A538,'Z-scores'!$C$2:$SK$20,5,FALSE)&lt;-3),"",'Total-corrected counts'!F538),"")</f>
        <v/>
      </c>
      <c r="G538" t="str">
        <f>IFERROR(IF(OR(HLOOKUP($A538,'Z-scores'!$C$2:$SK$20,5,FALSE)&gt;3,HLOOKUP($A538,'Z-scores'!$C$2:$SK$20,5,FALSE)&lt;-3),"",'Total-corrected counts'!G538),"")</f>
        <v/>
      </c>
      <c r="H538" t="str">
        <f>IFERROR(IF(OR(HLOOKUP($A538,'Z-scores'!$C$2:$SK$20,5,FALSE)&gt;3,HLOOKUP($A538,'Z-scores'!$C$2:$SK$20,5,FALSE)&lt;-3),"",'Total-corrected counts'!H538),"")</f>
        <v/>
      </c>
      <c r="I538" t="str">
        <f>IFERROR(IF(OR(HLOOKUP($A538,'Z-scores'!$C$2:$SK$20,5,FALSE)&gt;3,HLOOKUP($A538,'Z-scores'!$C$2:$SK$20,5,FALSE)&lt;-3),"",'Total-corrected counts'!I538),"")</f>
        <v/>
      </c>
      <c r="J538" t="str">
        <f>IFERROR(IF(OR(HLOOKUP($A538,'Z-scores'!$C$2:$SK$20,5,FALSE)&gt;3,HLOOKUP($A538,'Z-scores'!$C$2:$SK$20,5,FALSE)&lt;-3),"",'Total-corrected counts'!J538),"")</f>
        <v/>
      </c>
      <c r="K538" t="str">
        <f>IFERROR(IF(OR(HLOOKUP($A538,'Z-scores'!$C$2:$SK$20,5,FALSE)&gt;3,HLOOKUP($A538,'Z-scores'!$C$2:$SK$20,5,FALSE)&lt;-3),"",'Total-corrected counts'!K538),"")</f>
        <v/>
      </c>
      <c r="L538" t="str">
        <f>IFERROR(IF(OR(HLOOKUP($A538,'Z-scores'!$C$2:$SK$20,5,FALSE)&gt;3,HLOOKUP($A538,'Z-scores'!$C$2:$SK$20,5,FALSE)&lt;-3),"",'Total-corrected counts'!L538),"")</f>
        <v/>
      </c>
      <c r="M538" t="str">
        <f>IFERROR(IF(OR(HLOOKUP($A538,'Z-scores'!$C$2:$SK$20,5,FALSE)&gt;3,HLOOKUP($A538,'Z-scores'!$C$2:$SK$20,5,FALSE)&lt;-3),"",'Total-corrected counts'!M538),"")</f>
        <v/>
      </c>
      <c r="N538" t="str">
        <f>IFERROR(IF(OR(HLOOKUP($A538,'Z-scores'!$C$2:$SK$20,5,FALSE)&gt;3,HLOOKUP($A538,'Z-scores'!$C$2:$SK$20,5,FALSE)&lt;-3),"",'Total-corrected counts'!N538),"")</f>
        <v/>
      </c>
      <c r="O538" t="str">
        <f>IFERROR(IF(OR(HLOOKUP($A538,'Z-scores'!$C$2:$SK$20,5,FALSE)&gt;3,HLOOKUP($A538,'Z-scores'!$C$2:$SK$20,5,FALSE)&lt;-3),"",'Total-corrected counts'!O538),"")</f>
        <v/>
      </c>
      <c r="P538" t="str">
        <f>IFERROR(IF(OR(HLOOKUP($A538,'Z-scores'!$C$2:$SK$20,5,FALSE)&gt;3,HLOOKUP($A538,'Z-scores'!$C$2:$SK$20,5,FALSE)&lt;-3),"",'Total-corrected counts'!P538),"")</f>
        <v/>
      </c>
      <c r="Q538" t="str">
        <f>IFERROR(IF(OR(HLOOKUP($A538,'Z-scores'!$C$2:$SK$20,5,FALSE)&gt;3,HLOOKUP($A538,'Z-scores'!$C$2:$SK$20,5,FALSE)&lt;-3),"",'Total-corrected counts'!Q538),"")</f>
        <v/>
      </c>
      <c r="R538" t="str">
        <f>IFERROR(IF(OR(HLOOKUP($A538,'Z-scores'!$C$2:$SK$20,5,FALSE)&gt;3,HLOOKUP($A538,'Z-scores'!$C$2:$SK$20,5,FALSE)&lt;-3),"",'Total-corrected counts'!R538),"")</f>
        <v/>
      </c>
      <c r="S538" t="str">
        <f>IFERROR(IF(OR(HLOOKUP($A538,'Z-scores'!$C$2:$SK$20,5,FALSE)&gt;3,HLOOKUP($A538,'Z-scores'!$C$2:$SK$20,5,FALSE)&lt;-3),"",'Total-corrected counts'!S538),"")</f>
        <v/>
      </c>
      <c r="T538" t="str">
        <f>IFERROR(IF(OR(HLOOKUP($A538,'Z-scores'!$C$2:$SK$20,5,FALSE)&gt;3,HLOOKUP($A538,'Z-scores'!$C$2:$SK$20,5,FALSE)&lt;-3),"",'Total-corrected counts'!T538),"")</f>
        <v/>
      </c>
      <c r="U538">
        <f t="shared" si="32"/>
        <v>0</v>
      </c>
      <c r="V538">
        <f>SUMIFS(Tabel132[Cluster],Tabel132[ID],'Total-corrected counts Z&lt;3'!A538)</f>
        <v>75</v>
      </c>
      <c r="W538" t="str">
        <f t="shared" si="33"/>
        <v/>
      </c>
      <c r="X538" t="str">
        <f t="shared" si="34"/>
        <v/>
      </c>
      <c r="Y538" t="str">
        <f t="shared" si="35"/>
        <v/>
      </c>
    </row>
    <row r="539" spans="1:25" x14ac:dyDescent="0.25">
      <c r="A539">
        <v>547</v>
      </c>
      <c r="B539" t="s">
        <v>830</v>
      </c>
      <c r="C539">
        <v>115600</v>
      </c>
      <c r="D539">
        <v>70</v>
      </c>
      <c r="E539" t="str">
        <f>IFERROR(IF(OR(HLOOKUP($A539,'Z-scores'!$C$2:$SK$20,5,FALSE)&gt;3,HLOOKUP($A539,'Z-scores'!$C$2:$SK$20,5,FALSE)&lt;-3),"",'Total-corrected counts'!E539),"")</f>
        <v/>
      </c>
      <c r="F539" t="str">
        <f>IFERROR(IF(OR(HLOOKUP($A539,'Z-scores'!$C$2:$SK$20,5,FALSE)&gt;3,HLOOKUP($A539,'Z-scores'!$C$2:$SK$20,5,FALSE)&lt;-3),"",'Total-corrected counts'!F539),"")</f>
        <v/>
      </c>
      <c r="G539" t="str">
        <f>IFERROR(IF(OR(HLOOKUP($A539,'Z-scores'!$C$2:$SK$20,5,FALSE)&gt;3,HLOOKUP($A539,'Z-scores'!$C$2:$SK$20,5,FALSE)&lt;-3),"",'Total-corrected counts'!G539),"")</f>
        <v/>
      </c>
      <c r="H539" t="str">
        <f>IFERROR(IF(OR(HLOOKUP($A539,'Z-scores'!$C$2:$SK$20,5,FALSE)&gt;3,HLOOKUP($A539,'Z-scores'!$C$2:$SK$20,5,FALSE)&lt;-3),"",'Total-corrected counts'!H539),"")</f>
        <v/>
      </c>
      <c r="I539" t="str">
        <f>IFERROR(IF(OR(HLOOKUP($A539,'Z-scores'!$C$2:$SK$20,5,FALSE)&gt;3,HLOOKUP($A539,'Z-scores'!$C$2:$SK$20,5,FALSE)&lt;-3),"",'Total-corrected counts'!I539),"")</f>
        <v/>
      </c>
      <c r="J539" t="str">
        <f>IFERROR(IF(OR(HLOOKUP($A539,'Z-scores'!$C$2:$SK$20,5,FALSE)&gt;3,HLOOKUP($A539,'Z-scores'!$C$2:$SK$20,5,FALSE)&lt;-3),"",'Total-corrected counts'!J539),"")</f>
        <v/>
      </c>
      <c r="K539" t="str">
        <f>IFERROR(IF(OR(HLOOKUP($A539,'Z-scores'!$C$2:$SK$20,5,FALSE)&gt;3,HLOOKUP($A539,'Z-scores'!$C$2:$SK$20,5,FALSE)&lt;-3),"",'Total-corrected counts'!K539),"")</f>
        <v/>
      </c>
      <c r="L539" t="str">
        <f>IFERROR(IF(OR(HLOOKUP($A539,'Z-scores'!$C$2:$SK$20,5,FALSE)&gt;3,HLOOKUP($A539,'Z-scores'!$C$2:$SK$20,5,FALSE)&lt;-3),"",'Total-corrected counts'!L539),"")</f>
        <v/>
      </c>
      <c r="M539" t="str">
        <f>IFERROR(IF(OR(HLOOKUP($A539,'Z-scores'!$C$2:$SK$20,5,FALSE)&gt;3,HLOOKUP($A539,'Z-scores'!$C$2:$SK$20,5,FALSE)&lt;-3),"",'Total-corrected counts'!M539),"")</f>
        <v/>
      </c>
      <c r="N539" t="str">
        <f>IFERROR(IF(OR(HLOOKUP($A539,'Z-scores'!$C$2:$SK$20,5,FALSE)&gt;3,HLOOKUP($A539,'Z-scores'!$C$2:$SK$20,5,FALSE)&lt;-3),"",'Total-corrected counts'!N539),"")</f>
        <v/>
      </c>
      <c r="O539" t="str">
        <f>IFERROR(IF(OR(HLOOKUP($A539,'Z-scores'!$C$2:$SK$20,5,FALSE)&gt;3,HLOOKUP($A539,'Z-scores'!$C$2:$SK$20,5,FALSE)&lt;-3),"",'Total-corrected counts'!O539),"")</f>
        <v/>
      </c>
      <c r="P539" t="str">
        <f>IFERROR(IF(OR(HLOOKUP($A539,'Z-scores'!$C$2:$SK$20,5,FALSE)&gt;3,HLOOKUP($A539,'Z-scores'!$C$2:$SK$20,5,FALSE)&lt;-3),"",'Total-corrected counts'!P539),"")</f>
        <v/>
      </c>
      <c r="Q539" t="str">
        <f>IFERROR(IF(OR(HLOOKUP($A539,'Z-scores'!$C$2:$SK$20,5,FALSE)&gt;3,HLOOKUP($A539,'Z-scores'!$C$2:$SK$20,5,FALSE)&lt;-3),"",'Total-corrected counts'!Q539),"")</f>
        <v/>
      </c>
      <c r="R539" t="str">
        <f>IFERROR(IF(OR(HLOOKUP($A539,'Z-scores'!$C$2:$SK$20,5,FALSE)&gt;3,HLOOKUP($A539,'Z-scores'!$C$2:$SK$20,5,FALSE)&lt;-3),"",'Total-corrected counts'!R539),"")</f>
        <v/>
      </c>
      <c r="S539" t="str">
        <f>IFERROR(IF(OR(HLOOKUP($A539,'Z-scores'!$C$2:$SK$20,5,FALSE)&gt;3,HLOOKUP($A539,'Z-scores'!$C$2:$SK$20,5,FALSE)&lt;-3),"",'Total-corrected counts'!S539),"")</f>
        <v/>
      </c>
      <c r="T539" t="str">
        <f>IFERROR(IF(OR(HLOOKUP($A539,'Z-scores'!$C$2:$SK$20,5,FALSE)&gt;3,HLOOKUP($A539,'Z-scores'!$C$2:$SK$20,5,FALSE)&lt;-3),"",'Total-corrected counts'!T539),"")</f>
        <v/>
      </c>
      <c r="U539">
        <f t="shared" si="32"/>
        <v>0</v>
      </c>
      <c r="V539">
        <f>SUMIFS(Tabel132[Cluster],Tabel132[ID],'Total-corrected counts Z&lt;3'!A539)</f>
        <v>0</v>
      </c>
      <c r="W539" t="str">
        <f t="shared" si="33"/>
        <v/>
      </c>
      <c r="X539" t="str">
        <f t="shared" si="34"/>
        <v/>
      </c>
      <c r="Y539" t="str">
        <f t="shared" si="35"/>
        <v/>
      </c>
    </row>
    <row r="540" spans="1:25" x14ac:dyDescent="0.25">
      <c r="A540">
        <v>548</v>
      </c>
      <c r="B540" t="s">
        <v>831</v>
      </c>
      <c r="C540">
        <v>80500</v>
      </c>
      <c r="D540">
        <v>128</v>
      </c>
      <c r="E540" t="str">
        <f>IFERROR(IF(OR(HLOOKUP($A540,'Z-scores'!$C$2:$SK$20,5,FALSE)&gt;3,HLOOKUP($A540,'Z-scores'!$C$2:$SK$20,5,FALSE)&lt;-3),"",'Total-corrected counts'!E540),"")</f>
        <v/>
      </c>
      <c r="F540" t="str">
        <f>IFERROR(IF(OR(HLOOKUP($A540,'Z-scores'!$C$2:$SK$20,5,FALSE)&gt;3,HLOOKUP($A540,'Z-scores'!$C$2:$SK$20,5,FALSE)&lt;-3),"",'Total-corrected counts'!F540),"")</f>
        <v/>
      </c>
      <c r="G540" t="str">
        <f>IFERROR(IF(OR(HLOOKUP($A540,'Z-scores'!$C$2:$SK$20,5,FALSE)&gt;3,HLOOKUP($A540,'Z-scores'!$C$2:$SK$20,5,FALSE)&lt;-3),"",'Total-corrected counts'!G540),"")</f>
        <v/>
      </c>
      <c r="H540" t="str">
        <f>IFERROR(IF(OR(HLOOKUP($A540,'Z-scores'!$C$2:$SK$20,5,FALSE)&gt;3,HLOOKUP($A540,'Z-scores'!$C$2:$SK$20,5,FALSE)&lt;-3),"",'Total-corrected counts'!H540),"")</f>
        <v/>
      </c>
      <c r="I540" t="str">
        <f>IFERROR(IF(OR(HLOOKUP($A540,'Z-scores'!$C$2:$SK$20,5,FALSE)&gt;3,HLOOKUP($A540,'Z-scores'!$C$2:$SK$20,5,FALSE)&lt;-3),"",'Total-corrected counts'!I540),"")</f>
        <v/>
      </c>
      <c r="J540" t="str">
        <f>IFERROR(IF(OR(HLOOKUP($A540,'Z-scores'!$C$2:$SK$20,5,FALSE)&gt;3,HLOOKUP($A540,'Z-scores'!$C$2:$SK$20,5,FALSE)&lt;-3),"",'Total-corrected counts'!J540),"")</f>
        <v/>
      </c>
      <c r="K540" t="str">
        <f>IFERROR(IF(OR(HLOOKUP($A540,'Z-scores'!$C$2:$SK$20,5,FALSE)&gt;3,HLOOKUP($A540,'Z-scores'!$C$2:$SK$20,5,FALSE)&lt;-3),"",'Total-corrected counts'!K540),"")</f>
        <v/>
      </c>
      <c r="L540" t="str">
        <f>IFERROR(IF(OR(HLOOKUP($A540,'Z-scores'!$C$2:$SK$20,5,FALSE)&gt;3,HLOOKUP($A540,'Z-scores'!$C$2:$SK$20,5,FALSE)&lt;-3),"",'Total-corrected counts'!L540),"")</f>
        <v/>
      </c>
      <c r="M540" t="str">
        <f>IFERROR(IF(OR(HLOOKUP($A540,'Z-scores'!$C$2:$SK$20,5,FALSE)&gt;3,HLOOKUP($A540,'Z-scores'!$C$2:$SK$20,5,FALSE)&lt;-3),"",'Total-corrected counts'!M540),"")</f>
        <v/>
      </c>
      <c r="N540" t="str">
        <f>IFERROR(IF(OR(HLOOKUP($A540,'Z-scores'!$C$2:$SK$20,5,FALSE)&gt;3,HLOOKUP($A540,'Z-scores'!$C$2:$SK$20,5,FALSE)&lt;-3),"",'Total-corrected counts'!N540),"")</f>
        <v/>
      </c>
      <c r="O540" t="str">
        <f>IFERROR(IF(OR(HLOOKUP($A540,'Z-scores'!$C$2:$SK$20,5,FALSE)&gt;3,HLOOKUP($A540,'Z-scores'!$C$2:$SK$20,5,FALSE)&lt;-3),"",'Total-corrected counts'!O540),"")</f>
        <v/>
      </c>
      <c r="P540" t="str">
        <f>IFERROR(IF(OR(HLOOKUP($A540,'Z-scores'!$C$2:$SK$20,5,FALSE)&gt;3,HLOOKUP($A540,'Z-scores'!$C$2:$SK$20,5,FALSE)&lt;-3),"",'Total-corrected counts'!P540),"")</f>
        <v/>
      </c>
      <c r="Q540" t="str">
        <f>IFERROR(IF(OR(HLOOKUP($A540,'Z-scores'!$C$2:$SK$20,5,FALSE)&gt;3,HLOOKUP($A540,'Z-scores'!$C$2:$SK$20,5,FALSE)&lt;-3),"",'Total-corrected counts'!Q540),"")</f>
        <v/>
      </c>
      <c r="R540" t="str">
        <f>IFERROR(IF(OR(HLOOKUP($A540,'Z-scores'!$C$2:$SK$20,5,FALSE)&gt;3,HLOOKUP($A540,'Z-scores'!$C$2:$SK$20,5,FALSE)&lt;-3),"",'Total-corrected counts'!R540),"")</f>
        <v/>
      </c>
      <c r="S540" t="str">
        <f>IFERROR(IF(OR(HLOOKUP($A540,'Z-scores'!$C$2:$SK$20,5,FALSE)&gt;3,HLOOKUP($A540,'Z-scores'!$C$2:$SK$20,5,FALSE)&lt;-3),"",'Total-corrected counts'!S540),"")</f>
        <v/>
      </c>
      <c r="T540" t="str">
        <f>IFERROR(IF(OR(HLOOKUP($A540,'Z-scores'!$C$2:$SK$20,5,FALSE)&gt;3,HLOOKUP($A540,'Z-scores'!$C$2:$SK$20,5,FALSE)&lt;-3),"",'Total-corrected counts'!T540),"")</f>
        <v/>
      </c>
      <c r="U540">
        <f t="shared" si="32"/>
        <v>0</v>
      </c>
      <c r="V540">
        <f>SUMIFS(Tabel132[Cluster],Tabel132[ID],'Total-corrected counts Z&lt;3'!A540)</f>
        <v>88</v>
      </c>
      <c r="W540" t="str">
        <f t="shared" si="33"/>
        <v/>
      </c>
      <c r="X540" t="str">
        <f t="shared" si="34"/>
        <v/>
      </c>
      <c r="Y540" t="str">
        <f t="shared" si="35"/>
        <v/>
      </c>
    </row>
    <row r="541" spans="1:25" x14ac:dyDescent="0.25">
      <c r="A541">
        <v>549</v>
      </c>
      <c r="B541" t="s">
        <v>220</v>
      </c>
      <c r="C541">
        <v>63500</v>
      </c>
      <c r="D541">
        <v>1129</v>
      </c>
      <c r="E541">
        <f>IFERROR(IF(OR(HLOOKUP($A541,'Z-scores'!$C$2:$SK$20,5,FALSE)&gt;3,HLOOKUP($A541,'Z-scores'!$C$2:$SK$20,5,FALSE)&lt;-3),"",'Total-corrected counts'!E541),"")</f>
        <v>128.20938372401218</v>
      </c>
      <c r="F541">
        <f>IFERROR(IF(OR(HLOOKUP($A541,'Z-scores'!$C$2:$SK$20,5,FALSE)&gt;3,HLOOKUP($A541,'Z-scores'!$C$2:$SK$20,5,FALSE)&lt;-3),"",'Total-corrected counts'!F541),"")</f>
        <v>121.57123275317031</v>
      </c>
      <c r="G541">
        <f>IFERROR(IF(OR(HLOOKUP($A541,'Z-scores'!$C$2:$SK$20,5,FALSE)&gt;3,HLOOKUP($A541,'Z-scores'!$C$2:$SK$20,5,FALSE)&lt;-3),"",'Total-corrected counts'!G541),"")</f>
        <v>157.02893674460262</v>
      </c>
      <c r="H541">
        <f>IFERROR(IF(OR(HLOOKUP($A541,'Z-scores'!$C$2:$SK$20,5,FALSE)&gt;3,HLOOKUP($A541,'Z-scores'!$C$2:$SK$20,5,FALSE)&lt;-3),"",'Total-corrected counts'!H541),"")</f>
        <v>126.13090786267462</v>
      </c>
      <c r="I541">
        <f>IFERROR(IF(OR(HLOOKUP($A541,'Z-scores'!$C$2:$SK$20,5,FALSE)&gt;3,HLOOKUP($A541,'Z-scores'!$C$2:$SK$20,5,FALSE)&lt;-3),"",'Total-corrected counts'!I541),"")</f>
        <v>126.70572432332357</v>
      </c>
      <c r="J541">
        <f>IFERROR(IF(OR(HLOOKUP($A541,'Z-scores'!$C$2:$SK$20,5,FALSE)&gt;3,HLOOKUP($A541,'Z-scores'!$C$2:$SK$20,5,FALSE)&lt;-3),"",'Total-corrected counts'!J541),"")</f>
        <v>127.57976204587388</v>
      </c>
      <c r="K541">
        <f>IFERROR(IF(OR(HLOOKUP($A541,'Z-scores'!$C$2:$SK$20,5,FALSE)&gt;3,HLOOKUP($A541,'Z-scores'!$C$2:$SK$20,5,FALSE)&lt;-3),"",'Total-corrected counts'!K541),"")</f>
        <v>116.41170450780135</v>
      </c>
      <c r="L541">
        <f>IFERROR(IF(OR(HLOOKUP($A541,'Z-scores'!$C$2:$SK$20,5,FALSE)&gt;3,HLOOKUP($A541,'Z-scores'!$C$2:$SK$20,5,FALSE)&lt;-3),"",'Total-corrected counts'!L541),"")</f>
        <v>117.59255113766638</v>
      </c>
      <c r="M541">
        <f>IFERROR(IF(OR(HLOOKUP($A541,'Z-scores'!$C$2:$SK$20,5,FALSE)&gt;3,HLOOKUP($A541,'Z-scores'!$C$2:$SK$20,5,FALSE)&lt;-3),"",'Total-corrected counts'!M541),"")</f>
        <v>106.03953956044613</v>
      </c>
      <c r="N541">
        <f>IFERROR(IF(OR(HLOOKUP($A541,'Z-scores'!$C$2:$SK$20,5,FALSE)&gt;3,HLOOKUP($A541,'Z-scores'!$C$2:$SK$20,5,FALSE)&lt;-3),"",'Total-corrected counts'!N541),"")</f>
        <v>134.54440545515553</v>
      </c>
      <c r="O541">
        <f>IFERROR(IF(OR(HLOOKUP($A541,'Z-scores'!$C$2:$SK$20,5,FALSE)&gt;3,HLOOKUP($A541,'Z-scores'!$C$2:$SK$20,5,FALSE)&lt;-3),"",'Total-corrected counts'!O541),"")</f>
        <v>110.56084162053334</v>
      </c>
      <c r="P541">
        <f>IFERROR(IF(OR(HLOOKUP($A541,'Z-scores'!$C$2:$SK$20,5,FALSE)&gt;3,HLOOKUP($A541,'Z-scores'!$C$2:$SK$20,5,FALSE)&lt;-3),"",'Total-corrected counts'!P541),"")</f>
        <v>127.87546872161855</v>
      </c>
      <c r="Q541">
        <f>IFERROR(IF(OR(HLOOKUP($A541,'Z-scores'!$C$2:$SK$20,5,FALSE)&gt;3,HLOOKUP($A541,'Z-scores'!$C$2:$SK$20,5,FALSE)&lt;-3),"",'Total-corrected counts'!Q541),"")</f>
        <v>112.49660279338575</v>
      </c>
      <c r="R541">
        <f>IFERROR(IF(OR(HLOOKUP($A541,'Z-scores'!$C$2:$SK$20,5,FALSE)&gt;3,HLOOKUP($A541,'Z-scores'!$C$2:$SK$20,5,FALSE)&lt;-3),"",'Total-corrected counts'!R541),"")</f>
        <v>116.06797584865816</v>
      </c>
      <c r="S541">
        <f>IFERROR(IF(OR(HLOOKUP($A541,'Z-scores'!$C$2:$SK$20,5,FALSE)&gt;3,HLOOKUP($A541,'Z-scores'!$C$2:$SK$20,5,FALSE)&lt;-3),"",'Total-corrected counts'!S541),"")</f>
        <v>118.33914148777457</v>
      </c>
      <c r="T541">
        <f>IFERROR(IF(OR(HLOOKUP($A541,'Z-scores'!$C$2:$SK$20,5,FALSE)&gt;3,HLOOKUP($A541,'Z-scores'!$C$2:$SK$20,5,FALSE)&lt;-3),"",'Total-corrected counts'!T541),"")</f>
        <v>89.413396514522603</v>
      </c>
      <c r="U541">
        <f t="shared" si="32"/>
        <v>1</v>
      </c>
      <c r="V541">
        <f>SUMIFS(Tabel132[Cluster],Tabel132[ID],'Total-corrected counts Z&lt;3'!A541)</f>
        <v>0</v>
      </c>
      <c r="W541">
        <f t="shared" si="33"/>
        <v>6.3962978032547232E-2</v>
      </c>
      <c r="X541">
        <f t="shared" si="34"/>
        <v>126.18141481147265</v>
      </c>
      <c r="Y541">
        <f t="shared" si="35"/>
        <v>112.45890449774883</v>
      </c>
    </row>
    <row r="542" spans="1:25" x14ac:dyDescent="0.25">
      <c r="A542">
        <v>550</v>
      </c>
      <c r="B542" t="s">
        <v>832</v>
      </c>
      <c r="C542">
        <v>43500</v>
      </c>
      <c r="D542">
        <v>926</v>
      </c>
      <c r="E542" t="str">
        <f>IFERROR(IF(OR(HLOOKUP($A542,'Z-scores'!$C$2:$SK$20,5,FALSE)&gt;3,HLOOKUP($A542,'Z-scores'!$C$2:$SK$20,5,FALSE)&lt;-3),"",'Total-corrected counts'!E542),"")</f>
        <v/>
      </c>
      <c r="F542" t="str">
        <f>IFERROR(IF(OR(HLOOKUP($A542,'Z-scores'!$C$2:$SK$20,5,FALSE)&gt;3,HLOOKUP($A542,'Z-scores'!$C$2:$SK$20,5,FALSE)&lt;-3),"",'Total-corrected counts'!F542),"")</f>
        <v/>
      </c>
      <c r="G542" t="str">
        <f>IFERROR(IF(OR(HLOOKUP($A542,'Z-scores'!$C$2:$SK$20,5,FALSE)&gt;3,HLOOKUP($A542,'Z-scores'!$C$2:$SK$20,5,FALSE)&lt;-3),"",'Total-corrected counts'!G542),"")</f>
        <v/>
      </c>
      <c r="H542" t="str">
        <f>IFERROR(IF(OR(HLOOKUP($A542,'Z-scores'!$C$2:$SK$20,5,FALSE)&gt;3,HLOOKUP($A542,'Z-scores'!$C$2:$SK$20,5,FALSE)&lt;-3),"",'Total-corrected counts'!H542),"")</f>
        <v/>
      </c>
      <c r="I542" t="str">
        <f>IFERROR(IF(OR(HLOOKUP($A542,'Z-scores'!$C$2:$SK$20,5,FALSE)&gt;3,HLOOKUP($A542,'Z-scores'!$C$2:$SK$20,5,FALSE)&lt;-3),"",'Total-corrected counts'!I542),"")</f>
        <v/>
      </c>
      <c r="J542" t="str">
        <f>IFERROR(IF(OR(HLOOKUP($A542,'Z-scores'!$C$2:$SK$20,5,FALSE)&gt;3,HLOOKUP($A542,'Z-scores'!$C$2:$SK$20,5,FALSE)&lt;-3),"",'Total-corrected counts'!J542),"")</f>
        <v/>
      </c>
      <c r="K542" t="str">
        <f>IFERROR(IF(OR(HLOOKUP($A542,'Z-scores'!$C$2:$SK$20,5,FALSE)&gt;3,HLOOKUP($A542,'Z-scores'!$C$2:$SK$20,5,FALSE)&lt;-3),"",'Total-corrected counts'!K542),"")</f>
        <v/>
      </c>
      <c r="L542" t="str">
        <f>IFERROR(IF(OR(HLOOKUP($A542,'Z-scores'!$C$2:$SK$20,5,FALSE)&gt;3,HLOOKUP($A542,'Z-scores'!$C$2:$SK$20,5,FALSE)&lt;-3),"",'Total-corrected counts'!L542),"")</f>
        <v/>
      </c>
      <c r="M542" t="str">
        <f>IFERROR(IF(OR(HLOOKUP($A542,'Z-scores'!$C$2:$SK$20,5,FALSE)&gt;3,HLOOKUP($A542,'Z-scores'!$C$2:$SK$20,5,FALSE)&lt;-3),"",'Total-corrected counts'!M542),"")</f>
        <v/>
      </c>
      <c r="N542" t="str">
        <f>IFERROR(IF(OR(HLOOKUP($A542,'Z-scores'!$C$2:$SK$20,5,FALSE)&gt;3,HLOOKUP($A542,'Z-scores'!$C$2:$SK$20,5,FALSE)&lt;-3),"",'Total-corrected counts'!N542),"")</f>
        <v/>
      </c>
      <c r="O542" t="str">
        <f>IFERROR(IF(OR(HLOOKUP($A542,'Z-scores'!$C$2:$SK$20,5,FALSE)&gt;3,HLOOKUP($A542,'Z-scores'!$C$2:$SK$20,5,FALSE)&lt;-3),"",'Total-corrected counts'!O542),"")</f>
        <v/>
      </c>
      <c r="P542" t="str">
        <f>IFERROR(IF(OR(HLOOKUP($A542,'Z-scores'!$C$2:$SK$20,5,FALSE)&gt;3,HLOOKUP($A542,'Z-scores'!$C$2:$SK$20,5,FALSE)&lt;-3),"",'Total-corrected counts'!P542),"")</f>
        <v/>
      </c>
      <c r="Q542" t="str">
        <f>IFERROR(IF(OR(HLOOKUP($A542,'Z-scores'!$C$2:$SK$20,5,FALSE)&gt;3,HLOOKUP($A542,'Z-scores'!$C$2:$SK$20,5,FALSE)&lt;-3),"",'Total-corrected counts'!Q542),"")</f>
        <v/>
      </c>
      <c r="R542" t="str">
        <f>IFERROR(IF(OR(HLOOKUP($A542,'Z-scores'!$C$2:$SK$20,5,FALSE)&gt;3,HLOOKUP($A542,'Z-scores'!$C$2:$SK$20,5,FALSE)&lt;-3),"",'Total-corrected counts'!R542),"")</f>
        <v/>
      </c>
      <c r="S542" t="str">
        <f>IFERROR(IF(OR(HLOOKUP($A542,'Z-scores'!$C$2:$SK$20,5,FALSE)&gt;3,HLOOKUP($A542,'Z-scores'!$C$2:$SK$20,5,FALSE)&lt;-3),"",'Total-corrected counts'!S542),"")</f>
        <v/>
      </c>
      <c r="T542" t="str">
        <f>IFERROR(IF(OR(HLOOKUP($A542,'Z-scores'!$C$2:$SK$20,5,FALSE)&gt;3,HLOOKUP($A542,'Z-scores'!$C$2:$SK$20,5,FALSE)&lt;-3),"",'Total-corrected counts'!T542),"")</f>
        <v/>
      </c>
      <c r="U542">
        <f t="shared" si="32"/>
        <v>0</v>
      </c>
      <c r="V542">
        <f>SUMIFS(Tabel132[Cluster],Tabel132[ID],'Total-corrected counts Z&lt;3'!A542)</f>
        <v>55</v>
      </c>
      <c r="W542" t="str">
        <f t="shared" si="33"/>
        <v/>
      </c>
      <c r="X542" t="str">
        <f t="shared" si="34"/>
        <v/>
      </c>
      <c r="Y542" t="str">
        <f t="shared" si="35"/>
        <v/>
      </c>
    </row>
    <row r="543" spans="1:25" x14ac:dyDescent="0.25">
      <c r="A543">
        <v>551</v>
      </c>
      <c r="B543" t="s">
        <v>833</v>
      </c>
      <c r="C543">
        <v>50500</v>
      </c>
      <c r="D543">
        <v>536</v>
      </c>
      <c r="E543" t="str">
        <f>IFERROR(IF(OR(HLOOKUP($A543,'Z-scores'!$C$2:$SK$20,5,FALSE)&gt;3,HLOOKUP($A543,'Z-scores'!$C$2:$SK$20,5,FALSE)&lt;-3),"",'Total-corrected counts'!E543),"")</f>
        <v/>
      </c>
      <c r="F543" t="str">
        <f>IFERROR(IF(OR(HLOOKUP($A543,'Z-scores'!$C$2:$SK$20,5,FALSE)&gt;3,HLOOKUP($A543,'Z-scores'!$C$2:$SK$20,5,FALSE)&lt;-3),"",'Total-corrected counts'!F543),"")</f>
        <v/>
      </c>
      <c r="G543" t="str">
        <f>IFERROR(IF(OR(HLOOKUP($A543,'Z-scores'!$C$2:$SK$20,5,FALSE)&gt;3,HLOOKUP($A543,'Z-scores'!$C$2:$SK$20,5,FALSE)&lt;-3),"",'Total-corrected counts'!G543),"")</f>
        <v/>
      </c>
      <c r="H543" t="str">
        <f>IFERROR(IF(OR(HLOOKUP($A543,'Z-scores'!$C$2:$SK$20,5,FALSE)&gt;3,HLOOKUP($A543,'Z-scores'!$C$2:$SK$20,5,FALSE)&lt;-3),"",'Total-corrected counts'!H543),"")</f>
        <v/>
      </c>
      <c r="I543" t="str">
        <f>IFERROR(IF(OR(HLOOKUP($A543,'Z-scores'!$C$2:$SK$20,5,FALSE)&gt;3,HLOOKUP($A543,'Z-scores'!$C$2:$SK$20,5,FALSE)&lt;-3),"",'Total-corrected counts'!I543),"")</f>
        <v/>
      </c>
      <c r="J543" t="str">
        <f>IFERROR(IF(OR(HLOOKUP($A543,'Z-scores'!$C$2:$SK$20,5,FALSE)&gt;3,HLOOKUP($A543,'Z-scores'!$C$2:$SK$20,5,FALSE)&lt;-3),"",'Total-corrected counts'!J543),"")</f>
        <v/>
      </c>
      <c r="K543" t="str">
        <f>IFERROR(IF(OR(HLOOKUP($A543,'Z-scores'!$C$2:$SK$20,5,FALSE)&gt;3,HLOOKUP($A543,'Z-scores'!$C$2:$SK$20,5,FALSE)&lt;-3),"",'Total-corrected counts'!K543),"")</f>
        <v/>
      </c>
      <c r="L543" t="str">
        <f>IFERROR(IF(OR(HLOOKUP($A543,'Z-scores'!$C$2:$SK$20,5,FALSE)&gt;3,HLOOKUP($A543,'Z-scores'!$C$2:$SK$20,5,FALSE)&lt;-3),"",'Total-corrected counts'!L543),"")</f>
        <v/>
      </c>
      <c r="M543" t="str">
        <f>IFERROR(IF(OR(HLOOKUP($A543,'Z-scores'!$C$2:$SK$20,5,FALSE)&gt;3,HLOOKUP($A543,'Z-scores'!$C$2:$SK$20,5,FALSE)&lt;-3),"",'Total-corrected counts'!M543),"")</f>
        <v/>
      </c>
      <c r="N543" t="str">
        <f>IFERROR(IF(OR(HLOOKUP($A543,'Z-scores'!$C$2:$SK$20,5,FALSE)&gt;3,HLOOKUP($A543,'Z-scores'!$C$2:$SK$20,5,FALSE)&lt;-3),"",'Total-corrected counts'!N543),"")</f>
        <v/>
      </c>
      <c r="O543" t="str">
        <f>IFERROR(IF(OR(HLOOKUP($A543,'Z-scores'!$C$2:$SK$20,5,FALSE)&gt;3,HLOOKUP($A543,'Z-scores'!$C$2:$SK$20,5,FALSE)&lt;-3),"",'Total-corrected counts'!O543),"")</f>
        <v/>
      </c>
      <c r="P543" t="str">
        <f>IFERROR(IF(OR(HLOOKUP($A543,'Z-scores'!$C$2:$SK$20,5,FALSE)&gt;3,HLOOKUP($A543,'Z-scores'!$C$2:$SK$20,5,FALSE)&lt;-3),"",'Total-corrected counts'!P543),"")</f>
        <v/>
      </c>
      <c r="Q543" t="str">
        <f>IFERROR(IF(OR(HLOOKUP($A543,'Z-scores'!$C$2:$SK$20,5,FALSE)&gt;3,HLOOKUP($A543,'Z-scores'!$C$2:$SK$20,5,FALSE)&lt;-3),"",'Total-corrected counts'!Q543),"")</f>
        <v/>
      </c>
      <c r="R543" t="str">
        <f>IFERROR(IF(OR(HLOOKUP($A543,'Z-scores'!$C$2:$SK$20,5,FALSE)&gt;3,HLOOKUP($A543,'Z-scores'!$C$2:$SK$20,5,FALSE)&lt;-3),"",'Total-corrected counts'!R543),"")</f>
        <v/>
      </c>
      <c r="S543" t="str">
        <f>IFERROR(IF(OR(HLOOKUP($A543,'Z-scores'!$C$2:$SK$20,5,FALSE)&gt;3,HLOOKUP($A543,'Z-scores'!$C$2:$SK$20,5,FALSE)&lt;-3),"",'Total-corrected counts'!S543),"")</f>
        <v/>
      </c>
      <c r="T543" t="str">
        <f>IFERROR(IF(OR(HLOOKUP($A543,'Z-scores'!$C$2:$SK$20,5,FALSE)&gt;3,HLOOKUP($A543,'Z-scores'!$C$2:$SK$20,5,FALSE)&lt;-3),"",'Total-corrected counts'!T543),"")</f>
        <v/>
      </c>
      <c r="U543">
        <f t="shared" si="32"/>
        <v>0</v>
      </c>
      <c r="V543">
        <f>SUMIFS(Tabel132[Cluster],Tabel132[ID],'Total-corrected counts Z&lt;3'!A543)</f>
        <v>66</v>
      </c>
      <c r="W543" t="str">
        <f t="shared" si="33"/>
        <v/>
      </c>
      <c r="X543" t="str">
        <f t="shared" si="34"/>
        <v/>
      </c>
      <c r="Y543" t="str">
        <f t="shared" si="35"/>
        <v/>
      </c>
    </row>
    <row r="544" spans="1:25" x14ac:dyDescent="0.25">
      <c r="A544">
        <v>552</v>
      </c>
      <c r="B544" t="s">
        <v>834</v>
      </c>
      <c r="C544">
        <v>87700</v>
      </c>
      <c r="D544">
        <v>987</v>
      </c>
      <c r="E544" t="str">
        <f>IFERROR(IF(OR(HLOOKUP($A544,'Z-scores'!$C$2:$SK$20,5,FALSE)&gt;3,HLOOKUP($A544,'Z-scores'!$C$2:$SK$20,5,FALSE)&lt;-3),"",'Total-corrected counts'!E544),"")</f>
        <v/>
      </c>
      <c r="F544" t="str">
        <f>IFERROR(IF(OR(HLOOKUP($A544,'Z-scores'!$C$2:$SK$20,5,FALSE)&gt;3,HLOOKUP($A544,'Z-scores'!$C$2:$SK$20,5,FALSE)&lt;-3),"",'Total-corrected counts'!F544),"")</f>
        <v/>
      </c>
      <c r="G544" t="str">
        <f>IFERROR(IF(OR(HLOOKUP($A544,'Z-scores'!$C$2:$SK$20,5,FALSE)&gt;3,HLOOKUP($A544,'Z-scores'!$C$2:$SK$20,5,FALSE)&lt;-3),"",'Total-corrected counts'!G544),"")</f>
        <v/>
      </c>
      <c r="H544" t="str">
        <f>IFERROR(IF(OR(HLOOKUP($A544,'Z-scores'!$C$2:$SK$20,5,FALSE)&gt;3,HLOOKUP($A544,'Z-scores'!$C$2:$SK$20,5,FALSE)&lt;-3),"",'Total-corrected counts'!H544),"")</f>
        <v/>
      </c>
      <c r="I544" t="str">
        <f>IFERROR(IF(OR(HLOOKUP($A544,'Z-scores'!$C$2:$SK$20,5,FALSE)&gt;3,HLOOKUP($A544,'Z-scores'!$C$2:$SK$20,5,FALSE)&lt;-3),"",'Total-corrected counts'!I544),"")</f>
        <v/>
      </c>
      <c r="J544" t="str">
        <f>IFERROR(IF(OR(HLOOKUP($A544,'Z-scores'!$C$2:$SK$20,5,FALSE)&gt;3,HLOOKUP($A544,'Z-scores'!$C$2:$SK$20,5,FALSE)&lt;-3),"",'Total-corrected counts'!J544),"")</f>
        <v/>
      </c>
      <c r="K544" t="str">
        <f>IFERROR(IF(OR(HLOOKUP($A544,'Z-scores'!$C$2:$SK$20,5,FALSE)&gt;3,HLOOKUP($A544,'Z-scores'!$C$2:$SK$20,5,FALSE)&lt;-3),"",'Total-corrected counts'!K544),"")</f>
        <v/>
      </c>
      <c r="L544" t="str">
        <f>IFERROR(IF(OR(HLOOKUP($A544,'Z-scores'!$C$2:$SK$20,5,FALSE)&gt;3,HLOOKUP($A544,'Z-scores'!$C$2:$SK$20,5,FALSE)&lt;-3),"",'Total-corrected counts'!L544),"")</f>
        <v/>
      </c>
      <c r="M544" t="str">
        <f>IFERROR(IF(OR(HLOOKUP($A544,'Z-scores'!$C$2:$SK$20,5,FALSE)&gt;3,HLOOKUP($A544,'Z-scores'!$C$2:$SK$20,5,FALSE)&lt;-3),"",'Total-corrected counts'!M544),"")</f>
        <v/>
      </c>
      <c r="N544" t="str">
        <f>IFERROR(IF(OR(HLOOKUP($A544,'Z-scores'!$C$2:$SK$20,5,FALSE)&gt;3,HLOOKUP($A544,'Z-scores'!$C$2:$SK$20,5,FALSE)&lt;-3),"",'Total-corrected counts'!N544),"")</f>
        <v/>
      </c>
      <c r="O544" t="str">
        <f>IFERROR(IF(OR(HLOOKUP($A544,'Z-scores'!$C$2:$SK$20,5,FALSE)&gt;3,HLOOKUP($A544,'Z-scores'!$C$2:$SK$20,5,FALSE)&lt;-3),"",'Total-corrected counts'!O544),"")</f>
        <v/>
      </c>
      <c r="P544" t="str">
        <f>IFERROR(IF(OR(HLOOKUP($A544,'Z-scores'!$C$2:$SK$20,5,FALSE)&gt;3,HLOOKUP($A544,'Z-scores'!$C$2:$SK$20,5,FALSE)&lt;-3),"",'Total-corrected counts'!P544),"")</f>
        <v/>
      </c>
      <c r="Q544" t="str">
        <f>IFERROR(IF(OR(HLOOKUP($A544,'Z-scores'!$C$2:$SK$20,5,FALSE)&gt;3,HLOOKUP($A544,'Z-scores'!$C$2:$SK$20,5,FALSE)&lt;-3),"",'Total-corrected counts'!Q544),"")</f>
        <v/>
      </c>
      <c r="R544" t="str">
        <f>IFERROR(IF(OR(HLOOKUP($A544,'Z-scores'!$C$2:$SK$20,5,FALSE)&gt;3,HLOOKUP($A544,'Z-scores'!$C$2:$SK$20,5,FALSE)&lt;-3),"",'Total-corrected counts'!R544),"")</f>
        <v/>
      </c>
      <c r="S544" t="str">
        <f>IFERROR(IF(OR(HLOOKUP($A544,'Z-scores'!$C$2:$SK$20,5,FALSE)&gt;3,HLOOKUP($A544,'Z-scores'!$C$2:$SK$20,5,FALSE)&lt;-3),"",'Total-corrected counts'!S544),"")</f>
        <v/>
      </c>
      <c r="T544" t="str">
        <f>IFERROR(IF(OR(HLOOKUP($A544,'Z-scores'!$C$2:$SK$20,5,FALSE)&gt;3,HLOOKUP($A544,'Z-scores'!$C$2:$SK$20,5,FALSE)&lt;-3),"",'Total-corrected counts'!T544),"")</f>
        <v/>
      </c>
      <c r="U544">
        <f t="shared" si="32"/>
        <v>0</v>
      </c>
      <c r="V544">
        <f>SUMIFS(Tabel132[Cluster],Tabel132[ID],'Total-corrected counts Z&lt;3'!A544)</f>
        <v>94</v>
      </c>
      <c r="W544" t="str">
        <f t="shared" si="33"/>
        <v/>
      </c>
      <c r="X544" t="str">
        <f t="shared" si="34"/>
        <v/>
      </c>
      <c r="Y544" t="str">
        <f t="shared" si="35"/>
        <v/>
      </c>
    </row>
    <row r="545" spans="1:25" x14ac:dyDescent="0.25">
      <c r="A545">
        <v>553</v>
      </c>
      <c r="B545" t="s">
        <v>835</v>
      </c>
      <c r="C545">
        <v>105200</v>
      </c>
      <c r="D545">
        <v>1123</v>
      </c>
      <c r="E545" t="str">
        <f>IFERROR(IF(OR(HLOOKUP($A545,'Z-scores'!$C$2:$SK$20,5,FALSE)&gt;3,HLOOKUP($A545,'Z-scores'!$C$2:$SK$20,5,FALSE)&lt;-3),"",'Total-corrected counts'!E545),"")</f>
        <v/>
      </c>
      <c r="F545" t="str">
        <f>IFERROR(IF(OR(HLOOKUP($A545,'Z-scores'!$C$2:$SK$20,5,FALSE)&gt;3,HLOOKUP($A545,'Z-scores'!$C$2:$SK$20,5,FALSE)&lt;-3),"",'Total-corrected counts'!F545),"")</f>
        <v/>
      </c>
      <c r="G545" t="str">
        <f>IFERROR(IF(OR(HLOOKUP($A545,'Z-scores'!$C$2:$SK$20,5,FALSE)&gt;3,HLOOKUP($A545,'Z-scores'!$C$2:$SK$20,5,FALSE)&lt;-3),"",'Total-corrected counts'!G545),"")</f>
        <v/>
      </c>
      <c r="H545" t="str">
        <f>IFERROR(IF(OR(HLOOKUP($A545,'Z-scores'!$C$2:$SK$20,5,FALSE)&gt;3,HLOOKUP($A545,'Z-scores'!$C$2:$SK$20,5,FALSE)&lt;-3),"",'Total-corrected counts'!H545),"")</f>
        <v/>
      </c>
      <c r="I545" t="str">
        <f>IFERROR(IF(OR(HLOOKUP($A545,'Z-scores'!$C$2:$SK$20,5,FALSE)&gt;3,HLOOKUP($A545,'Z-scores'!$C$2:$SK$20,5,FALSE)&lt;-3),"",'Total-corrected counts'!I545),"")</f>
        <v/>
      </c>
      <c r="J545" t="str">
        <f>IFERROR(IF(OR(HLOOKUP($A545,'Z-scores'!$C$2:$SK$20,5,FALSE)&gt;3,HLOOKUP($A545,'Z-scores'!$C$2:$SK$20,5,FALSE)&lt;-3),"",'Total-corrected counts'!J545),"")</f>
        <v/>
      </c>
      <c r="K545" t="str">
        <f>IFERROR(IF(OR(HLOOKUP($A545,'Z-scores'!$C$2:$SK$20,5,FALSE)&gt;3,HLOOKUP($A545,'Z-scores'!$C$2:$SK$20,5,FALSE)&lt;-3),"",'Total-corrected counts'!K545),"")</f>
        <v/>
      </c>
      <c r="L545" t="str">
        <f>IFERROR(IF(OR(HLOOKUP($A545,'Z-scores'!$C$2:$SK$20,5,FALSE)&gt;3,HLOOKUP($A545,'Z-scores'!$C$2:$SK$20,5,FALSE)&lt;-3),"",'Total-corrected counts'!L545),"")</f>
        <v/>
      </c>
      <c r="M545" t="str">
        <f>IFERROR(IF(OR(HLOOKUP($A545,'Z-scores'!$C$2:$SK$20,5,FALSE)&gt;3,HLOOKUP($A545,'Z-scores'!$C$2:$SK$20,5,FALSE)&lt;-3),"",'Total-corrected counts'!M545),"")</f>
        <v/>
      </c>
      <c r="N545" t="str">
        <f>IFERROR(IF(OR(HLOOKUP($A545,'Z-scores'!$C$2:$SK$20,5,FALSE)&gt;3,HLOOKUP($A545,'Z-scores'!$C$2:$SK$20,5,FALSE)&lt;-3),"",'Total-corrected counts'!N545),"")</f>
        <v/>
      </c>
      <c r="O545" t="str">
        <f>IFERROR(IF(OR(HLOOKUP($A545,'Z-scores'!$C$2:$SK$20,5,FALSE)&gt;3,HLOOKUP($A545,'Z-scores'!$C$2:$SK$20,5,FALSE)&lt;-3),"",'Total-corrected counts'!O545),"")</f>
        <v/>
      </c>
      <c r="P545" t="str">
        <f>IFERROR(IF(OR(HLOOKUP($A545,'Z-scores'!$C$2:$SK$20,5,FALSE)&gt;3,HLOOKUP($A545,'Z-scores'!$C$2:$SK$20,5,FALSE)&lt;-3),"",'Total-corrected counts'!P545),"")</f>
        <v/>
      </c>
      <c r="Q545" t="str">
        <f>IFERROR(IF(OR(HLOOKUP($A545,'Z-scores'!$C$2:$SK$20,5,FALSE)&gt;3,HLOOKUP($A545,'Z-scores'!$C$2:$SK$20,5,FALSE)&lt;-3),"",'Total-corrected counts'!Q545),"")</f>
        <v/>
      </c>
      <c r="R545" t="str">
        <f>IFERROR(IF(OR(HLOOKUP($A545,'Z-scores'!$C$2:$SK$20,5,FALSE)&gt;3,HLOOKUP($A545,'Z-scores'!$C$2:$SK$20,5,FALSE)&lt;-3),"",'Total-corrected counts'!R545),"")</f>
        <v/>
      </c>
      <c r="S545" t="str">
        <f>IFERROR(IF(OR(HLOOKUP($A545,'Z-scores'!$C$2:$SK$20,5,FALSE)&gt;3,HLOOKUP($A545,'Z-scores'!$C$2:$SK$20,5,FALSE)&lt;-3),"",'Total-corrected counts'!S545),"")</f>
        <v/>
      </c>
      <c r="T545" t="str">
        <f>IFERROR(IF(OR(HLOOKUP($A545,'Z-scores'!$C$2:$SK$20,5,FALSE)&gt;3,HLOOKUP($A545,'Z-scores'!$C$2:$SK$20,5,FALSE)&lt;-3),"",'Total-corrected counts'!T545),"")</f>
        <v/>
      </c>
      <c r="U545">
        <f t="shared" si="32"/>
        <v>0</v>
      </c>
      <c r="V545">
        <f>SUMIFS(Tabel132[Cluster],Tabel132[ID],'Total-corrected counts Z&lt;3'!A545)</f>
        <v>0</v>
      </c>
      <c r="W545" t="str">
        <f t="shared" si="33"/>
        <v/>
      </c>
      <c r="X545" t="str">
        <f t="shared" si="34"/>
        <v/>
      </c>
      <c r="Y545" t="str">
        <f t="shared" si="35"/>
        <v/>
      </c>
    </row>
    <row r="546" spans="1:25" x14ac:dyDescent="0.25">
      <c r="A546">
        <v>554</v>
      </c>
      <c r="B546" t="s">
        <v>836</v>
      </c>
      <c r="C546">
        <v>53700</v>
      </c>
      <c r="D546">
        <v>359</v>
      </c>
      <c r="E546" t="str">
        <f>IFERROR(IF(OR(HLOOKUP($A546,'Z-scores'!$C$2:$SK$20,5,FALSE)&gt;3,HLOOKUP($A546,'Z-scores'!$C$2:$SK$20,5,FALSE)&lt;-3),"",'Total-corrected counts'!E546),"")</f>
        <v/>
      </c>
      <c r="F546" t="str">
        <f>IFERROR(IF(OR(HLOOKUP($A546,'Z-scores'!$C$2:$SK$20,5,FALSE)&gt;3,HLOOKUP($A546,'Z-scores'!$C$2:$SK$20,5,FALSE)&lt;-3),"",'Total-corrected counts'!F546),"")</f>
        <v/>
      </c>
      <c r="G546" t="str">
        <f>IFERROR(IF(OR(HLOOKUP($A546,'Z-scores'!$C$2:$SK$20,5,FALSE)&gt;3,HLOOKUP($A546,'Z-scores'!$C$2:$SK$20,5,FALSE)&lt;-3),"",'Total-corrected counts'!G546),"")</f>
        <v/>
      </c>
      <c r="H546" t="str">
        <f>IFERROR(IF(OR(HLOOKUP($A546,'Z-scores'!$C$2:$SK$20,5,FALSE)&gt;3,HLOOKUP($A546,'Z-scores'!$C$2:$SK$20,5,FALSE)&lt;-3),"",'Total-corrected counts'!H546),"")</f>
        <v/>
      </c>
      <c r="I546" t="str">
        <f>IFERROR(IF(OR(HLOOKUP($A546,'Z-scores'!$C$2:$SK$20,5,FALSE)&gt;3,HLOOKUP($A546,'Z-scores'!$C$2:$SK$20,5,FALSE)&lt;-3),"",'Total-corrected counts'!I546),"")</f>
        <v/>
      </c>
      <c r="J546" t="str">
        <f>IFERROR(IF(OR(HLOOKUP($A546,'Z-scores'!$C$2:$SK$20,5,FALSE)&gt;3,HLOOKUP($A546,'Z-scores'!$C$2:$SK$20,5,FALSE)&lt;-3),"",'Total-corrected counts'!J546),"")</f>
        <v/>
      </c>
      <c r="K546" t="str">
        <f>IFERROR(IF(OR(HLOOKUP($A546,'Z-scores'!$C$2:$SK$20,5,FALSE)&gt;3,HLOOKUP($A546,'Z-scores'!$C$2:$SK$20,5,FALSE)&lt;-3),"",'Total-corrected counts'!K546),"")</f>
        <v/>
      </c>
      <c r="L546" t="str">
        <f>IFERROR(IF(OR(HLOOKUP($A546,'Z-scores'!$C$2:$SK$20,5,FALSE)&gt;3,HLOOKUP($A546,'Z-scores'!$C$2:$SK$20,5,FALSE)&lt;-3),"",'Total-corrected counts'!L546),"")</f>
        <v/>
      </c>
      <c r="M546" t="str">
        <f>IFERROR(IF(OR(HLOOKUP($A546,'Z-scores'!$C$2:$SK$20,5,FALSE)&gt;3,HLOOKUP($A546,'Z-scores'!$C$2:$SK$20,5,FALSE)&lt;-3),"",'Total-corrected counts'!M546),"")</f>
        <v/>
      </c>
      <c r="N546" t="str">
        <f>IFERROR(IF(OR(HLOOKUP($A546,'Z-scores'!$C$2:$SK$20,5,FALSE)&gt;3,HLOOKUP($A546,'Z-scores'!$C$2:$SK$20,5,FALSE)&lt;-3),"",'Total-corrected counts'!N546),"")</f>
        <v/>
      </c>
      <c r="O546" t="str">
        <f>IFERROR(IF(OR(HLOOKUP($A546,'Z-scores'!$C$2:$SK$20,5,FALSE)&gt;3,HLOOKUP($A546,'Z-scores'!$C$2:$SK$20,5,FALSE)&lt;-3),"",'Total-corrected counts'!O546),"")</f>
        <v/>
      </c>
      <c r="P546" t="str">
        <f>IFERROR(IF(OR(HLOOKUP($A546,'Z-scores'!$C$2:$SK$20,5,FALSE)&gt;3,HLOOKUP($A546,'Z-scores'!$C$2:$SK$20,5,FALSE)&lt;-3),"",'Total-corrected counts'!P546),"")</f>
        <v/>
      </c>
      <c r="Q546" t="str">
        <f>IFERROR(IF(OR(HLOOKUP($A546,'Z-scores'!$C$2:$SK$20,5,FALSE)&gt;3,HLOOKUP($A546,'Z-scores'!$C$2:$SK$20,5,FALSE)&lt;-3),"",'Total-corrected counts'!Q546),"")</f>
        <v/>
      </c>
      <c r="R546" t="str">
        <f>IFERROR(IF(OR(HLOOKUP($A546,'Z-scores'!$C$2:$SK$20,5,FALSE)&gt;3,HLOOKUP($A546,'Z-scores'!$C$2:$SK$20,5,FALSE)&lt;-3),"",'Total-corrected counts'!R546),"")</f>
        <v/>
      </c>
      <c r="S546" t="str">
        <f>IFERROR(IF(OR(HLOOKUP($A546,'Z-scores'!$C$2:$SK$20,5,FALSE)&gt;3,HLOOKUP($A546,'Z-scores'!$C$2:$SK$20,5,FALSE)&lt;-3),"",'Total-corrected counts'!S546),"")</f>
        <v/>
      </c>
      <c r="T546" t="str">
        <f>IFERROR(IF(OR(HLOOKUP($A546,'Z-scores'!$C$2:$SK$20,5,FALSE)&gt;3,HLOOKUP($A546,'Z-scores'!$C$2:$SK$20,5,FALSE)&lt;-3),"",'Total-corrected counts'!T546),"")</f>
        <v/>
      </c>
      <c r="U546">
        <f t="shared" si="32"/>
        <v>0</v>
      </c>
      <c r="V546">
        <f>SUMIFS(Tabel132[Cluster],Tabel132[ID],'Total-corrected counts Z&lt;3'!A546)</f>
        <v>75</v>
      </c>
      <c r="W546" t="str">
        <f t="shared" si="33"/>
        <v/>
      </c>
      <c r="X546" t="str">
        <f t="shared" si="34"/>
        <v/>
      </c>
      <c r="Y546" t="str">
        <f t="shared" si="35"/>
        <v/>
      </c>
    </row>
    <row r="547" spans="1:25" x14ac:dyDescent="0.25">
      <c r="A547">
        <v>555</v>
      </c>
      <c r="B547" t="s">
        <v>837</v>
      </c>
      <c r="C547">
        <v>80600</v>
      </c>
      <c r="D547">
        <v>128</v>
      </c>
      <c r="E547" t="str">
        <f>IFERROR(IF(OR(HLOOKUP($A547,'Z-scores'!$C$2:$SK$20,5,FALSE)&gt;3,HLOOKUP($A547,'Z-scores'!$C$2:$SK$20,5,FALSE)&lt;-3),"",'Total-corrected counts'!E547),"")</f>
        <v/>
      </c>
      <c r="F547" t="str">
        <f>IFERROR(IF(OR(HLOOKUP($A547,'Z-scores'!$C$2:$SK$20,5,FALSE)&gt;3,HLOOKUP($A547,'Z-scores'!$C$2:$SK$20,5,FALSE)&lt;-3),"",'Total-corrected counts'!F547),"")</f>
        <v/>
      </c>
      <c r="G547" t="str">
        <f>IFERROR(IF(OR(HLOOKUP($A547,'Z-scores'!$C$2:$SK$20,5,FALSE)&gt;3,HLOOKUP($A547,'Z-scores'!$C$2:$SK$20,5,FALSE)&lt;-3),"",'Total-corrected counts'!G547),"")</f>
        <v/>
      </c>
      <c r="H547" t="str">
        <f>IFERROR(IF(OR(HLOOKUP($A547,'Z-scores'!$C$2:$SK$20,5,FALSE)&gt;3,HLOOKUP($A547,'Z-scores'!$C$2:$SK$20,5,FALSE)&lt;-3),"",'Total-corrected counts'!H547),"")</f>
        <v/>
      </c>
      <c r="I547" t="str">
        <f>IFERROR(IF(OR(HLOOKUP($A547,'Z-scores'!$C$2:$SK$20,5,FALSE)&gt;3,HLOOKUP($A547,'Z-scores'!$C$2:$SK$20,5,FALSE)&lt;-3),"",'Total-corrected counts'!I547),"")</f>
        <v/>
      </c>
      <c r="J547" t="str">
        <f>IFERROR(IF(OR(HLOOKUP($A547,'Z-scores'!$C$2:$SK$20,5,FALSE)&gt;3,HLOOKUP($A547,'Z-scores'!$C$2:$SK$20,5,FALSE)&lt;-3),"",'Total-corrected counts'!J547),"")</f>
        <v/>
      </c>
      <c r="K547" t="str">
        <f>IFERROR(IF(OR(HLOOKUP($A547,'Z-scores'!$C$2:$SK$20,5,FALSE)&gt;3,HLOOKUP($A547,'Z-scores'!$C$2:$SK$20,5,FALSE)&lt;-3),"",'Total-corrected counts'!K547),"")</f>
        <v/>
      </c>
      <c r="L547" t="str">
        <f>IFERROR(IF(OR(HLOOKUP($A547,'Z-scores'!$C$2:$SK$20,5,FALSE)&gt;3,HLOOKUP($A547,'Z-scores'!$C$2:$SK$20,5,FALSE)&lt;-3),"",'Total-corrected counts'!L547),"")</f>
        <v/>
      </c>
      <c r="M547" t="str">
        <f>IFERROR(IF(OR(HLOOKUP($A547,'Z-scores'!$C$2:$SK$20,5,FALSE)&gt;3,HLOOKUP($A547,'Z-scores'!$C$2:$SK$20,5,FALSE)&lt;-3),"",'Total-corrected counts'!M547),"")</f>
        <v/>
      </c>
      <c r="N547" t="str">
        <f>IFERROR(IF(OR(HLOOKUP($A547,'Z-scores'!$C$2:$SK$20,5,FALSE)&gt;3,HLOOKUP($A547,'Z-scores'!$C$2:$SK$20,5,FALSE)&lt;-3),"",'Total-corrected counts'!N547),"")</f>
        <v/>
      </c>
      <c r="O547" t="str">
        <f>IFERROR(IF(OR(HLOOKUP($A547,'Z-scores'!$C$2:$SK$20,5,FALSE)&gt;3,HLOOKUP($A547,'Z-scores'!$C$2:$SK$20,5,FALSE)&lt;-3),"",'Total-corrected counts'!O547),"")</f>
        <v/>
      </c>
      <c r="P547" t="str">
        <f>IFERROR(IF(OR(HLOOKUP($A547,'Z-scores'!$C$2:$SK$20,5,FALSE)&gt;3,HLOOKUP($A547,'Z-scores'!$C$2:$SK$20,5,FALSE)&lt;-3),"",'Total-corrected counts'!P547),"")</f>
        <v/>
      </c>
      <c r="Q547" t="str">
        <f>IFERROR(IF(OR(HLOOKUP($A547,'Z-scores'!$C$2:$SK$20,5,FALSE)&gt;3,HLOOKUP($A547,'Z-scores'!$C$2:$SK$20,5,FALSE)&lt;-3),"",'Total-corrected counts'!Q547),"")</f>
        <v/>
      </c>
      <c r="R547" t="str">
        <f>IFERROR(IF(OR(HLOOKUP($A547,'Z-scores'!$C$2:$SK$20,5,FALSE)&gt;3,HLOOKUP($A547,'Z-scores'!$C$2:$SK$20,5,FALSE)&lt;-3),"",'Total-corrected counts'!R547),"")</f>
        <v/>
      </c>
      <c r="S547" t="str">
        <f>IFERROR(IF(OR(HLOOKUP($A547,'Z-scores'!$C$2:$SK$20,5,FALSE)&gt;3,HLOOKUP($A547,'Z-scores'!$C$2:$SK$20,5,FALSE)&lt;-3),"",'Total-corrected counts'!S547),"")</f>
        <v/>
      </c>
      <c r="T547" t="str">
        <f>IFERROR(IF(OR(HLOOKUP($A547,'Z-scores'!$C$2:$SK$20,5,FALSE)&gt;3,HLOOKUP($A547,'Z-scores'!$C$2:$SK$20,5,FALSE)&lt;-3),"",'Total-corrected counts'!T547),"")</f>
        <v/>
      </c>
      <c r="U547">
        <f t="shared" si="32"/>
        <v>0</v>
      </c>
      <c r="V547">
        <f>SUMIFS(Tabel132[Cluster],Tabel132[ID],'Total-corrected counts Z&lt;3'!A547)</f>
        <v>88</v>
      </c>
      <c r="W547" t="str">
        <f t="shared" si="33"/>
        <v/>
      </c>
      <c r="X547" t="str">
        <f t="shared" si="34"/>
        <v/>
      </c>
      <c r="Y547" t="str">
        <f t="shared" si="35"/>
        <v/>
      </c>
    </row>
    <row r="548" spans="1:25" x14ac:dyDescent="0.25">
      <c r="A548">
        <v>556</v>
      </c>
      <c r="B548" t="s">
        <v>221</v>
      </c>
      <c r="C548">
        <v>8700</v>
      </c>
      <c r="D548">
        <v>44</v>
      </c>
      <c r="E548">
        <f>IFERROR(IF(OR(HLOOKUP($A548,'Z-scores'!$C$2:$SK$20,5,FALSE)&gt;3,HLOOKUP($A548,'Z-scores'!$C$2:$SK$20,5,FALSE)&lt;-3),"",'Total-corrected counts'!E548),"")</f>
        <v>2.734710762226312</v>
      </c>
      <c r="F548">
        <f>IFERROR(IF(OR(HLOOKUP($A548,'Z-scores'!$C$2:$SK$20,5,FALSE)&gt;3,HLOOKUP($A548,'Z-scores'!$C$2:$SK$20,5,FALSE)&lt;-3),"",'Total-corrected counts'!F548),"")</f>
        <v>1.4731900655994539</v>
      </c>
      <c r="G548">
        <f>IFERROR(IF(OR(HLOOKUP($A548,'Z-scores'!$C$2:$SK$20,5,FALSE)&gt;3,HLOOKUP($A548,'Z-scores'!$C$2:$SK$20,5,FALSE)&lt;-3),"",'Total-corrected counts'!G548),"")</f>
        <v>1.0165771500234806</v>
      </c>
      <c r="H548">
        <f>IFERROR(IF(OR(HLOOKUP($A548,'Z-scores'!$C$2:$SK$20,5,FALSE)&gt;3,HLOOKUP($A548,'Z-scores'!$C$2:$SK$20,5,FALSE)&lt;-3),"",'Total-corrected counts'!H548),"")</f>
        <v>0.75997008371733943</v>
      </c>
      <c r="I548">
        <f>IFERROR(IF(OR(HLOOKUP($A548,'Z-scores'!$C$2:$SK$20,5,FALSE)&gt;3,HLOOKUP($A548,'Z-scores'!$C$2:$SK$20,5,FALSE)&lt;-3),"",'Total-corrected counts'!I548),"")</f>
        <v>2.0033415286508789</v>
      </c>
      <c r="J548">
        <f>IFERROR(IF(OR(HLOOKUP($A548,'Z-scores'!$C$2:$SK$20,5,FALSE)&gt;3,HLOOKUP($A548,'Z-scores'!$C$2:$SK$20,5,FALSE)&lt;-3),"",'Total-corrected counts'!J548),"")</f>
        <v>0.72437479271506444</v>
      </c>
      <c r="K548">
        <f>IFERROR(IF(OR(HLOOKUP($A548,'Z-scores'!$C$2:$SK$20,5,FALSE)&gt;3,HLOOKUP($A548,'Z-scores'!$C$2:$SK$20,5,FALSE)&lt;-3),"",'Total-corrected counts'!K548),"")</f>
        <v>15.259609830191391</v>
      </c>
      <c r="L548">
        <f>IFERROR(IF(OR(HLOOKUP($A548,'Z-scores'!$C$2:$SK$20,5,FALSE)&gt;3,HLOOKUP($A548,'Z-scores'!$C$2:$SK$20,5,FALSE)&lt;-3),"",'Total-corrected counts'!L548),"")</f>
        <v>2.2046483484131278</v>
      </c>
      <c r="M548">
        <f>IFERROR(IF(OR(HLOOKUP($A548,'Z-scores'!$C$2:$SK$20,5,FALSE)&gt;3,HLOOKUP($A548,'Z-scores'!$C$2:$SK$20,5,FALSE)&lt;-3),"",'Total-corrected counts'!M548),"")</f>
        <v>11.448758069754735</v>
      </c>
      <c r="N548">
        <f>IFERROR(IF(OR(HLOOKUP($A548,'Z-scores'!$C$2:$SK$20,5,FALSE)&gt;3,HLOOKUP($A548,'Z-scores'!$C$2:$SK$20,5,FALSE)&lt;-3),"",'Total-corrected counts'!N548),"")</f>
        <v>0.47821983060042456</v>
      </c>
      <c r="O548">
        <f>IFERROR(IF(OR(HLOOKUP($A548,'Z-scores'!$C$2:$SK$20,5,FALSE)&gt;3,HLOOKUP($A548,'Z-scores'!$C$2:$SK$20,5,FALSE)&lt;-3),"",'Total-corrected counts'!O548),"")</f>
        <v>0.90630888244599062</v>
      </c>
      <c r="P548">
        <f>IFERROR(IF(OR(HLOOKUP($A548,'Z-scores'!$C$2:$SK$20,5,FALSE)&gt;3,HLOOKUP($A548,'Z-scores'!$C$2:$SK$20,5,FALSE)&lt;-3),"",'Total-corrected counts'!P548),"")</f>
        <v>4.7525324030645129</v>
      </c>
      <c r="Q548">
        <f>IFERROR(IF(OR(HLOOKUP($A548,'Z-scores'!$C$2:$SK$20,5,FALSE)&gt;3,HLOOKUP($A548,'Z-scores'!$C$2:$SK$20,5,FALSE)&lt;-3),"",'Total-corrected counts'!Q548),"")</f>
        <v>1.5004846764244542</v>
      </c>
      <c r="R548">
        <f>IFERROR(IF(OR(HLOOKUP($A548,'Z-scores'!$C$2:$SK$20,5,FALSE)&gt;3,HLOOKUP($A548,'Z-scores'!$C$2:$SK$20,5,FALSE)&lt;-3),"",'Total-corrected counts'!R548),"")</f>
        <v>3.3791747315790044</v>
      </c>
      <c r="S548">
        <f>IFERROR(IF(OR(HLOOKUP($A548,'Z-scores'!$C$2:$SK$20,5,FALSE)&gt;3,HLOOKUP($A548,'Z-scores'!$C$2:$SK$20,5,FALSE)&lt;-3),"",'Total-corrected counts'!S548),"")</f>
        <v>2.2194604785994754</v>
      </c>
      <c r="T548">
        <f>IFERROR(IF(OR(HLOOKUP($A548,'Z-scores'!$C$2:$SK$20,5,FALSE)&gt;3,HLOOKUP($A548,'Z-scores'!$C$2:$SK$20,5,FALSE)&lt;-3),"",'Total-corrected counts'!T548),"")</f>
        <v>1.4266279770620065</v>
      </c>
      <c r="U548">
        <f t="shared" si="32"/>
        <v>1</v>
      </c>
      <c r="V548">
        <f>SUMIFS(Tabel132[Cluster],Tabel132[ID],'Total-corrected counts Z&lt;3'!A548)</f>
        <v>26</v>
      </c>
      <c r="W548">
        <f t="shared" si="33"/>
        <v>0.51836491075615976</v>
      </c>
      <c r="X548">
        <f t="shared" si="34"/>
        <v>3.8103400461892205</v>
      </c>
      <c r="Y548">
        <f t="shared" si="35"/>
        <v>2.3640981915292403</v>
      </c>
    </row>
    <row r="549" spans="1:25" x14ac:dyDescent="0.25">
      <c r="A549">
        <v>557</v>
      </c>
      <c r="B549" t="s">
        <v>838</v>
      </c>
      <c r="C549">
        <v>75300</v>
      </c>
      <c r="D549">
        <v>331</v>
      </c>
      <c r="E549" t="str">
        <f>IFERROR(IF(OR(HLOOKUP($A549,'Z-scores'!$C$2:$SK$20,5,FALSE)&gt;3,HLOOKUP($A549,'Z-scores'!$C$2:$SK$20,5,FALSE)&lt;-3),"",'Total-corrected counts'!E549),"")</f>
        <v/>
      </c>
      <c r="F549" t="str">
        <f>IFERROR(IF(OR(HLOOKUP($A549,'Z-scores'!$C$2:$SK$20,5,FALSE)&gt;3,HLOOKUP($A549,'Z-scores'!$C$2:$SK$20,5,FALSE)&lt;-3),"",'Total-corrected counts'!F549),"")</f>
        <v/>
      </c>
      <c r="G549" t="str">
        <f>IFERROR(IF(OR(HLOOKUP($A549,'Z-scores'!$C$2:$SK$20,5,FALSE)&gt;3,HLOOKUP($A549,'Z-scores'!$C$2:$SK$20,5,FALSE)&lt;-3),"",'Total-corrected counts'!G549),"")</f>
        <v/>
      </c>
      <c r="H549" t="str">
        <f>IFERROR(IF(OR(HLOOKUP($A549,'Z-scores'!$C$2:$SK$20,5,FALSE)&gt;3,HLOOKUP($A549,'Z-scores'!$C$2:$SK$20,5,FALSE)&lt;-3),"",'Total-corrected counts'!H549),"")</f>
        <v/>
      </c>
      <c r="I549" t="str">
        <f>IFERROR(IF(OR(HLOOKUP($A549,'Z-scores'!$C$2:$SK$20,5,FALSE)&gt;3,HLOOKUP($A549,'Z-scores'!$C$2:$SK$20,5,FALSE)&lt;-3),"",'Total-corrected counts'!I549),"")</f>
        <v/>
      </c>
      <c r="J549" t="str">
        <f>IFERROR(IF(OR(HLOOKUP($A549,'Z-scores'!$C$2:$SK$20,5,FALSE)&gt;3,HLOOKUP($A549,'Z-scores'!$C$2:$SK$20,5,FALSE)&lt;-3),"",'Total-corrected counts'!J549),"")</f>
        <v/>
      </c>
      <c r="K549" t="str">
        <f>IFERROR(IF(OR(HLOOKUP($A549,'Z-scores'!$C$2:$SK$20,5,FALSE)&gt;3,HLOOKUP($A549,'Z-scores'!$C$2:$SK$20,5,FALSE)&lt;-3),"",'Total-corrected counts'!K549),"")</f>
        <v/>
      </c>
      <c r="L549" t="str">
        <f>IFERROR(IF(OR(HLOOKUP($A549,'Z-scores'!$C$2:$SK$20,5,FALSE)&gt;3,HLOOKUP($A549,'Z-scores'!$C$2:$SK$20,5,FALSE)&lt;-3),"",'Total-corrected counts'!L549),"")</f>
        <v/>
      </c>
      <c r="M549" t="str">
        <f>IFERROR(IF(OR(HLOOKUP($A549,'Z-scores'!$C$2:$SK$20,5,FALSE)&gt;3,HLOOKUP($A549,'Z-scores'!$C$2:$SK$20,5,FALSE)&lt;-3),"",'Total-corrected counts'!M549),"")</f>
        <v/>
      </c>
      <c r="N549" t="str">
        <f>IFERROR(IF(OR(HLOOKUP($A549,'Z-scores'!$C$2:$SK$20,5,FALSE)&gt;3,HLOOKUP($A549,'Z-scores'!$C$2:$SK$20,5,FALSE)&lt;-3),"",'Total-corrected counts'!N549),"")</f>
        <v/>
      </c>
      <c r="O549" t="str">
        <f>IFERROR(IF(OR(HLOOKUP($A549,'Z-scores'!$C$2:$SK$20,5,FALSE)&gt;3,HLOOKUP($A549,'Z-scores'!$C$2:$SK$20,5,FALSE)&lt;-3),"",'Total-corrected counts'!O549),"")</f>
        <v/>
      </c>
      <c r="P549" t="str">
        <f>IFERROR(IF(OR(HLOOKUP($A549,'Z-scores'!$C$2:$SK$20,5,FALSE)&gt;3,HLOOKUP($A549,'Z-scores'!$C$2:$SK$20,5,FALSE)&lt;-3),"",'Total-corrected counts'!P549),"")</f>
        <v/>
      </c>
      <c r="Q549" t="str">
        <f>IFERROR(IF(OR(HLOOKUP($A549,'Z-scores'!$C$2:$SK$20,5,FALSE)&gt;3,HLOOKUP($A549,'Z-scores'!$C$2:$SK$20,5,FALSE)&lt;-3),"",'Total-corrected counts'!Q549),"")</f>
        <v/>
      </c>
      <c r="R549" t="str">
        <f>IFERROR(IF(OR(HLOOKUP($A549,'Z-scores'!$C$2:$SK$20,5,FALSE)&gt;3,HLOOKUP($A549,'Z-scores'!$C$2:$SK$20,5,FALSE)&lt;-3),"",'Total-corrected counts'!R549),"")</f>
        <v/>
      </c>
      <c r="S549" t="str">
        <f>IFERROR(IF(OR(HLOOKUP($A549,'Z-scores'!$C$2:$SK$20,5,FALSE)&gt;3,HLOOKUP($A549,'Z-scores'!$C$2:$SK$20,5,FALSE)&lt;-3),"",'Total-corrected counts'!S549),"")</f>
        <v/>
      </c>
      <c r="T549" t="str">
        <f>IFERROR(IF(OR(HLOOKUP($A549,'Z-scores'!$C$2:$SK$20,5,FALSE)&gt;3,HLOOKUP($A549,'Z-scores'!$C$2:$SK$20,5,FALSE)&lt;-3),"",'Total-corrected counts'!T549),"")</f>
        <v/>
      </c>
      <c r="U549">
        <f t="shared" si="32"/>
        <v>0</v>
      </c>
      <c r="V549">
        <f>SUMIFS(Tabel132[Cluster],Tabel132[ID],'Total-corrected counts Z&lt;3'!A549)</f>
        <v>84</v>
      </c>
      <c r="W549" t="str">
        <f t="shared" si="33"/>
        <v/>
      </c>
      <c r="X549" t="str">
        <f t="shared" si="34"/>
        <v/>
      </c>
      <c r="Y549" t="str">
        <f t="shared" si="35"/>
        <v/>
      </c>
    </row>
    <row r="550" spans="1:25" x14ac:dyDescent="0.25">
      <c r="A550">
        <v>558</v>
      </c>
      <c r="B550" t="s">
        <v>222</v>
      </c>
      <c r="C550">
        <v>3600</v>
      </c>
      <c r="D550">
        <v>353</v>
      </c>
      <c r="E550">
        <f>IFERROR(IF(OR(HLOOKUP($A550,'Z-scores'!$C$2:$SK$20,5,FALSE)&gt;3,HLOOKUP($A550,'Z-scores'!$C$2:$SK$20,5,FALSE)&lt;-3),"",'Total-corrected counts'!E550),"")</f>
        <v>6.603930155883468</v>
      </c>
      <c r="F550">
        <f>IFERROR(IF(OR(HLOOKUP($A550,'Z-scores'!$C$2:$SK$20,5,FALSE)&gt;3,HLOOKUP($A550,'Z-scores'!$C$2:$SK$20,5,FALSE)&lt;-3),"",'Total-corrected counts'!F550),"")</f>
        <v>14.151123803210139</v>
      </c>
      <c r="G550">
        <f>IFERROR(IF(OR(HLOOKUP($A550,'Z-scores'!$C$2:$SK$20,5,FALSE)&gt;3,HLOOKUP($A550,'Z-scores'!$C$2:$SK$20,5,FALSE)&lt;-3),"",'Total-corrected counts'!G550),"")</f>
        <v>9.0648928304532799</v>
      </c>
      <c r="H550">
        <f>IFERROR(IF(OR(HLOOKUP($A550,'Z-scores'!$C$2:$SK$20,5,FALSE)&gt;3,HLOOKUP($A550,'Z-scores'!$C$2:$SK$20,5,FALSE)&lt;-3),"",'Total-corrected counts'!H550),"")</f>
        <v>29.307100291925018</v>
      </c>
      <c r="I550">
        <f>IFERROR(IF(OR(HLOOKUP($A550,'Z-scores'!$C$2:$SK$20,5,FALSE)&gt;3,HLOOKUP($A550,'Z-scores'!$C$2:$SK$20,5,FALSE)&lt;-3),"",'Total-corrected counts'!I550),"")</f>
        <v>10.027962370943444</v>
      </c>
      <c r="J550">
        <f>IFERROR(IF(OR(HLOOKUP($A550,'Z-scores'!$C$2:$SK$20,5,FALSE)&gt;3,HLOOKUP($A550,'Z-scores'!$C$2:$SK$20,5,FALSE)&lt;-3),"",'Total-corrected counts'!J550),"")</f>
        <v>5.5914550115361168</v>
      </c>
      <c r="K550">
        <f>IFERROR(IF(OR(HLOOKUP($A550,'Z-scores'!$C$2:$SK$20,5,FALSE)&gt;3,HLOOKUP($A550,'Z-scores'!$C$2:$SK$20,5,FALSE)&lt;-3),"",'Total-corrected counts'!K550),"")</f>
        <v>4.9262383771563281</v>
      </c>
      <c r="L550">
        <f>IFERROR(IF(OR(HLOOKUP($A550,'Z-scores'!$C$2:$SK$20,5,FALSE)&gt;3,HLOOKUP($A550,'Z-scores'!$C$2:$SK$20,5,FALSE)&lt;-3),"",'Total-corrected counts'!L550),"")</f>
        <v>8.0791882552616485</v>
      </c>
      <c r="M550">
        <f>IFERROR(IF(OR(HLOOKUP($A550,'Z-scores'!$C$2:$SK$20,5,FALSE)&gt;3,HLOOKUP($A550,'Z-scores'!$C$2:$SK$20,5,FALSE)&lt;-3),"",'Total-corrected counts'!M550),"")</f>
        <v>18.993174221454613</v>
      </c>
      <c r="N550">
        <f>IFERROR(IF(OR(HLOOKUP($A550,'Z-scores'!$C$2:$SK$20,5,FALSE)&gt;3,HLOOKUP($A550,'Z-scores'!$C$2:$SK$20,5,FALSE)&lt;-3),"",'Total-corrected counts'!N550),"")</f>
        <v>9.3292065313853314</v>
      </c>
      <c r="O550">
        <f>IFERROR(IF(OR(HLOOKUP($A550,'Z-scores'!$C$2:$SK$20,5,FALSE)&gt;3,HLOOKUP($A550,'Z-scores'!$C$2:$SK$20,5,FALSE)&lt;-3),"",'Total-corrected counts'!O550),"")</f>
        <v>12.202012270980166</v>
      </c>
      <c r="P550">
        <f>IFERROR(IF(OR(HLOOKUP($A550,'Z-scores'!$C$2:$SK$20,5,FALSE)&gt;3,HLOOKUP($A550,'Z-scores'!$C$2:$SK$20,5,FALSE)&lt;-3),"",'Total-corrected counts'!P550),"")</f>
        <v>7.4248987909657096</v>
      </c>
      <c r="Q550">
        <f>IFERROR(IF(OR(HLOOKUP($A550,'Z-scores'!$C$2:$SK$20,5,FALSE)&gt;3,HLOOKUP($A550,'Z-scores'!$C$2:$SK$20,5,FALSE)&lt;-3),"",'Total-corrected counts'!Q550),"")</f>
        <v>5.7485455980897138</v>
      </c>
      <c r="R550">
        <f>IFERROR(IF(OR(HLOOKUP($A550,'Z-scores'!$C$2:$SK$20,5,FALSE)&gt;3,HLOOKUP($A550,'Z-scores'!$C$2:$SK$20,5,FALSE)&lt;-3),"",'Total-corrected counts'!R550),"")</f>
        <v>3.3791747315790044</v>
      </c>
      <c r="S550">
        <f>IFERROR(IF(OR(HLOOKUP($A550,'Z-scores'!$C$2:$SK$20,5,FALSE)&gt;3,HLOOKUP($A550,'Z-scores'!$C$2:$SK$20,5,FALSE)&lt;-3),"",'Total-corrected counts'!S550),"")</f>
        <v>25.85784695347909</v>
      </c>
      <c r="T550">
        <f>IFERROR(IF(OR(HLOOKUP($A550,'Z-scores'!$C$2:$SK$20,5,FALSE)&gt;3,HLOOKUP($A550,'Z-scores'!$C$2:$SK$20,5,FALSE)&lt;-3),"",'Total-corrected counts'!T550),"")</f>
        <v>35.344878780990761</v>
      </c>
      <c r="U550">
        <f t="shared" si="32"/>
        <v>1</v>
      </c>
      <c r="V550">
        <f>SUMIFS(Tabel132[Cluster],Tabel132[ID],'Total-corrected counts Z&lt;3'!A550)</f>
        <v>5</v>
      </c>
      <c r="W550">
        <f t="shared" si="33"/>
        <v>0.5112615566374723</v>
      </c>
      <c r="X550">
        <f t="shared" si="34"/>
        <v>11.607427184920937</v>
      </c>
      <c r="Y550">
        <f t="shared" si="35"/>
        <v>14.992892854347408</v>
      </c>
    </row>
    <row r="551" spans="1:25" x14ac:dyDescent="0.25">
      <c r="A551">
        <v>559</v>
      </c>
      <c r="B551" t="s">
        <v>839</v>
      </c>
      <c r="C551">
        <v>50600</v>
      </c>
      <c r="D551">
        <v>536</v>
      </c>
      <c r="E551" t="str">
        <f>IFERROR(IF(OR(HLOOKUP($A551,'Z-scores'!$C$2:$SK$20,5,FALSE)&gt;3,HLOOKUP($A551,'Z-scores'!$C$2:$SK$20,5,FALSE)&lt;-3),"",'Total-corrected counts'!E551),"")</f>
        <v/>
      </c>
      <c r="F551" t="str">
        <f>IFERROR(IF(OR(HLOOKUP($A551,'Z-scores'!$C$2:$SK$20,5,FALSE)&gt;3,HLOOKUP($A551,'Z-scores'!$C$2:$SK$20,5,FALSE)&lt;-3),"",'Total-corrected counts'!F551),"")</f>
        <v/>
      </c>
      <c r="G551" t="str">
        <f>IFERROR(IF(OR(HLOOKUP($A551,'Z-scores'!$C$2:$SK$20,5,FALSE)&gt;3,HLOOKUP($A551,'Z-scores'!$C$2:$SK$20,5,FALSE)&lt;-3),"",'Total-corrected counts'!G551),"")</f>
        <v/>
      </c>
      <c r="H551" t="str">
        <f>IFERROR(IF(OR(HLOOKUP($A551,'Z-scores'!$C$2:$SK$20,5,FALSE)&gt;3,HLOOKUP($A551,'Z-scores'!$C$2:$SK$20,5,FALSE)&lt;-3),"",'Total-corrected counts'!H551),"")</f>
        <v/>
      </c>
      <c r="I551" t="str">
        <f>IFERROR(IF(OR(HLOOKUP($A551,'Z-scores'!$C$2:$SK$20,5,FALSE)&gt;3,HLOOKUP($A551,'Z-scores'!$C$2:$SK$20,5,FALSE)&lt;-3),"",'Total-corrected counts'!I551),"")</f>
        <v/>
      </c>
      <c r="J551" t="str">
        <f>IFERROR(IF(OR(HLOOKUP($A551,'Z-scores'!$C$2:$SK$20,5,FALSE)&gt;3,HLOOKUP($A551,'Z-scores'!$C$2:$SK$20,5,FALSE)&lt;-3),"",'Total-corrected counts'!J551),"")</f>
        <v/>
      </c>
      <c r="K551" t="str">
        <f>IFERROR(IF(OR(HLOOKUP($A551,'Z-scores'!$C$2:$SK$20,5,FALSE)&gt;3,HLOOKUP($A551,'Z-scores'!$C$2:$SK$20,5,FALSE)&lt;-3),"",'Total-corrected counts'!K551),"")</f>
        <v/>
      </c>
      <c r="L551" t="str">
        <f>IFERROR(IF(OR(HLOOKUP($A551,'Z-scores'!$C$2:$SK$20,5,FALSE)&gt;3,HLOOKUP($A551,'Z-scores'!$C$2:$SK$20,5,FALSE)&lt;-3),"",'Total-corrected counts'!L551),"")</f>
        <v/>
      </c>
      <c r="M551" t="str">
        <f>IFERROR(IF(OR(HLOOKUP($A551,'Z-scores'!$C$2:$SK$20,5,FALSE)&gt;3,HLOOKUP($A551,'Z-scores'!$C$2:$SK$20,5,FALSE)&lt;-3),"",'Total-corrected counts'!M551),"")</f>
        <v/>
      </c>
      <c r="N551" t="str">
        <f>IFERROR(IF(OR(HLOOKUP($A551,'Z-scores'!$C$2:$SK$20,5,FALSE)&gt;3,HLOOKUP($A551,'Z-scores'!$C$2:$SK$20,5,FALSE)&lt;-3),"",'Total-corrected counts'!N551),"")</f>
        <v/>
      </c>
      <c r="O551" t="str">
        <f>IFERROR(IF(OR(HLOOKUP($A551,'Z-scores'!$C$2:$SK$20,5,FALSE)&gt;3,HLOOKUP($A551,'Z-scores'!$C$2:$SK$20,5,FALSE)&lt;-3),"",'Total-corrected counts'!O551),"")</f>
        <v/>
      </c>
      <c r="P551" t="str">
        <f>IFERROR(IF(OR(HLOOKUP($A551,'Z-scores'!$C$2:$SK$20,5,FALSE)&gt;3,HLOOKUP($A551,'Z-scores'!$C$2:$SK$20,5,FALSE)&lt;-3),"",'Total-corrected counts'!P551),"")</f>
        <v/>
      </c>
      <c r="Q551" t="str">
        <f>IFERROR(IF(OR(HLOOKUP($A551,'Z-scores'!$C$2:$SK$20,5,FALSE)&gt;3,HLOOKUP($A551,'Z-scores'!$C$2:$SK$20,5,FALSE)&lt;-3),"",'Total-corrected counts'!Q551),"")</f>
        <v/>
      </c>
      <c r="R551" t="str">
        <f>IFERROR(IF(OR(HLOOKUP($A551,'Z-scores'!$C$2:$SK$20,5,FALSE)&gt;3,HLOOKUP($A551,'Z-scores'!$C$2:$SK$20,5,FALSE)&lt;-3),"",'Total-corrected counts'!R551),"")</f>
        <v/>
      </c>
      <c r="S551" t="str">
        <f>IFERROR(IF(OR(HLOOKUP($A551,'Z-scores'!$C$2:$SK$20,5,FALSE)&gt;3,HLOOKUP($A551,'Z-scores'!$C$2:$SK$20,5,FALSE)&lt;-3),"",'Total-corrected counts'!S551),"")</f>
        <v/>
      </c>
      <c r="T551" t="str">
        <f>IFERROR(IF(OR(HLOOKUP($A551,'Z-scores'!$C$2:$SK$20,5,FALSE)&gt;3,HLOOKUP($A551,'Z-scores'!$C$2:$SK$20,5,FALSE)&lt;-3),"",'Total-corrected counts'!T551),"")</f>
        <v/>
      </c>
      <c r="U551">
        <f t="shared" si="32"/>
        <v>0</v>
      </c>
      <c r="V551">
        <f>SUMIFS(Tabel132[Cluster],Tabel132[ID],'Total-corrected counts Z&lt;3'!A551)</f>
        <v>66</v>
      </c>
      <c r="W551" t="str">
        <f t="shared" si="33"/>
        <v/>
      </c>
      <c r="X551" t="str">
        <f t="shared" si="34"/>
        <v/>
      </c>
      <c r="Y551" t="str">
        <f t="shared" si="35"/>
        <v/>
      </c>
    </row>
    <row r="552" spans="1:25" x14ac:dyDescent="0.25">
      <c r="A552">
        <v>560</v>
      </c>
      <c r="B552" t="s">
        <v>840</v>
      </c>
      <c r="C552">
        <v>89900</v>
      </c>
      <c r="D552">
        <v>607</v>
      </c>
      <c r="E552" t="str">
        <f>IFERROR(IF(OR(HLOOKUP($A552,'Z-scores'!$C$2:$SK$20,5,FALSE)&gt;3,HLOOKUP($A552,'Z-scores'!$C$2:$SK$20,5,FALSE)&lt;-3),"",'Total-corrected counts'!E552),"")</f>
        <v/>
      </c>
      <c r="F552" t="str">
        <f>IFERROR(IF(OR(HLOOKUP($A552,'Z-scores'!$C$2:$SK$20,5,FALSE)&gt;3,HLOOKUP($A552,'Z-scores'!$C$2:$SK$20,5,FALSE)&lt;-3),"",'Total-corrected counts'!F552),"")</f>
        <v/>
      </c>
      <c r="G552" t="str">
        <f>IFERROR(IF(OR(HLOOKUP($A552,'Z-scores'!$C$2:$SK$20,5,FALSE)&gt;3,HLOOKUP($A552,'Z-scores'!$C$2:$SK$20,5,FALSE)&lt;-3),"",'Total-corrected counts'!G552),"")</f>
        <v/>
      </c>
      <c r="H552" t="str">
        <f>IFERROR(IF(OR(HLOOKUP($A552,'Z-scores'!$C$2:$SK$20,5,FALSE)&gt;3,HLOOKUP($A552,'Z-scores'!$C$2:$SK$20,5,FALSE)&lt;-3),"",'Total-corrected counts'!H552),"")</f>
        <v/>
      </c>
      <c r="I552" t="str">
        <f>IFERROR(IF(OR(HLOOKUP($A552,'Z-scores'!$C$2:$SK$20,5,FALSE)&gt;3,HLOOKUP($A552,'Z-scores'!$C$2:$SK$20,5,FALSE)&lt;-3),"",'Total-corrected counts'!I552),"")</f>
        <v/>
      </c>
      <c r="J552" t="str">
        <f>IFERROR(IF(OR(HLOOKUP($A552,'Z-scores'!$C$2:$SK$20,5,FALSE)&gt;3,HLOOKUP($A552,'Z-scores'!$C$2:$SK$20,5,FALSE)&lt;-3),"",'Total-corrected counts'!J552),"")</f>
        <v/>
      </c>
      <c r="K552" t="str">
        <f>IFERROR(IF(OR(HLOOKUP($A552,'Z-scores'!$C$2:$SK$20,5,FALSE)&gt;3,HLOOKUP($A552,'Z-scores'!$C$2:$SK$20,5,FALSE)&lt;-3),"",'Total-corrected counts'!K552),"")</f>
        <v/>
      </c>
      <c r="L552" t="str">
        <f>IFERROR(IF(OR(HLOOKUP($A552,'Z-scores'!$C$2:$SK$20,5,FALSE)&gt;3,HLOOKUP($A552,'Z-scores'!$C$2:$SK$20,5,FALSE)&lt;-3),"",'Total-corrected counts'!L552),"")</f>
        <v/>
      </c>
      <c r="M552" t="str">
        <f>IFERROR(IF(OR(HLOOKUP($A552,'Z-scores'!$C$2:$SK$20,5,FALSE)&gt;3,HLOOKUP($A552,'Z-scores'!$C$2:$SK$20,5,FALSE)&lt;-3),"",'Total-corrected counts'!M552),"")</f>
        <v/>
      </c>
      <c r="N552" t="str">
        <f>IFERROR(IF(OR(HLOOKUP($A552,'Z-scores'!$C$2:$SK$20,5,FALSE)&gt;3,HLOOKUP($A552,'Z-scores'!$C$2:$SK$20,5,FALSE)&lt;-3),"",'Total-corrected counts'!N552),"")</f>
        <v/>
      </c>
      <c r="O552" t="str">
        <f>IFERROR(IF(OR(HLOOKUP($A552,'Z-scores'!$C$2:$SK$20,5,FALSE)&gt;3,HLOOKUP($A552,'Z-scores'!$C$2:$SK$20,5,FALSE)&lt;-3),"",'Total-corrected counts'!O552),"")</f>
        <v/>
      </c>
      <c r="P552" t="str">
        <f>IFERROR(IF(OR(HLOOKUP($A552,'Z-scores'!$C$2:$SK$20,5,FALSE)&gt;3,HLOOKUP($A552,'Z-scores'!$C$2:$SK$20,5,FALSE)&lt;-3),"",'Total-corrected counts'!P552),"")</f>
        <v/>
      </c>
      <c r="Q552" t="str">
        <f>IFERROR(IF(OR(HLOOKUP($A552,'Z-scores'!$C$2:$SK$20,5,FALSE)&gt;3,HLOOKUP($A552,'Z-scores'!$C$2:$SK$20,5,FALSE)&lt;-3),"",'Total-corrected counts'!Q552),"")</f>
        <v/>
      </c>
      <c r="R552" t="str">
        <f>IFERROR(IF(OR(HLOOKUP($A552,'Z-scores'!$C$2:$SK$20,5,FALSE)&gt;3,HLOOKUP($A552,'Z-scores'!$C$2:$SK$20,5,FALSE)&lt;-3),"",'Total-corrected counts'!R552),"")</f>
        <v/>
      </c>
      <c r="S552" t="str">
        <f>IFERROR(IF(OR(HLOOKUP($A552,'Z-scores'!$C$2:$SK$20,5,FALSE)&gt;3,HLOOKUP($A552,'Z-scores'!$C$2:$SK$20,5,FALSE)&lt;-3),"",'Total-corrected counts'!S552),"")</f>
        <v/>
      </c>
      <c r="T552" t="str">
        <f>IFERROR(IF(OR(HLOOKUP($A552,'Z-scores'!$C$2:$SK$20,5,FALSE)&gt;3,HLOOKUP($A552,'Z-scores'!$C$2:$SK$20,5,FALSE)&lt;-3),"",'Total-corrected counts'!T552),"")</f>
        <v/>
      </c>
      <c r="U552">
        <f t="shared" si="32"/>
        <v>0</v>
      </c>
      <c r="V552">
        <f>SUMIFS(Tabel132[Cluster],Tabel132[ID],'Total-corrected counts Z&lt;3'!A552)</f>
        <v>96</v>
      </c>
      <c r="W552" t="str">
        <f t="shared" si="33"/>
        <v/>
      </c>
      <c r="X552" t="str">
        <f t="shared" si="34"/>
        <v/>
      </c>
      <c r="Y552" t="str">
        <f t="shared" si="35"/>
        <v/>
      </c>
    </row>
    <row r="553" spans="1:25" x14ac:dyDescent="0.25">
      <c r="A553">
        <v>561</v>
      </c>
      <c r="B553" t="s">
        <v>841</v>
      </c>
      <c r="C553">
        <v>13600</v>
      </c>
      <c r="D553">
        <v>669</v>
      </c>
      <c r="E553" t="str">
        <f>IFERROR(IF(OR(HLOOKUP($A553,'Z-scores'!$C$2:$SK$20,5,FALSE)&gt;3,HLOOKUP($A553,'Z-scores'!$C$2:$SK$20,5,FALSE)&lt;-3),"",'Total-corrected counts'!E553),"")</f>
        <v/>
      </c>
      <c r="F553" t="str">
        <f>IFERROR(IF(OR(HLOOKUP($A553,'Z-scores'!$C$2:$SK$20,5,FALSE)&gt;3,HLOOKUP($A553,'Z-scores'!$C$2:$SK$20,5,FALSE)&lt;-3),"",'Total-corrected counts'!F553),"")</f>
        <v/>
      </c>
      <c r="G553" t="str">
        <f>IFERROR(IF(OR(HLOOKUP($A553,'Z-scores'!$C$2:$SK$20,5,FALSE)&gt;3,HLOOKUP($A553,'Z-scores'!$C$2:$SK$20,5,FALSE)&lt;-3),"",'Total-corrected counts'!G553),"")</f>
        <v/>
      </c>
      <c r="H553" t="str">
        <f>IFERROR(IF(OR(HLOOKUP($A553,'Z-scores'!$C$2:$SK$20,5,FALSE)&gt;3,HLOOKUP($A553,'Z-scores'!$C$2:$SK$20,5,FALSE)&lt;-3),"",'Total-corrected counts'!H553),"")</f>
        <v/>
      </c>
      <c r="I553" t="str">
        <f>IFERROR(IF(OR(HLOOKUP($A553,'Z-scores'!$C$2:$SK$20,5,FALSE)&gt;3,HLOOKUP($A553,'Z-scores'!$C$2:$SK$20,5,FALSE)&lt;-3),"",'Total-corrected counts'!I553),"")</f>
        <v/>
      </c>
      <c r="J553" t="str">
        <f>IFERROR(IF(OR(HLOOKUP($A553,'Z-scores'!$C$2:$SK$20,5,FALSE)&gt;3,HLOOKUP($A553,'Z-scores'!$C$2:$SK$20,5,FALSE)&lt;-3),"",'Total-corrected counts'!J553),"")</f>
        <v/>
      </c>
      <c r="K553" t="str">
        <f>IFERROR(IF(OR(HLOOKUP($A553,'Z-scores'!$C$2:$SK$20,5,FALSE)&gt;3,HLOOKUP($A553,'Z-scores'!$C$2:$SK$20,5,FALSE)&lt;-3),"",'Total-corrected counts'!K553),"")</f>
        <v/>
      </c>
      <c r="L553" t="str">
        <f>IFERROR(IF(OR(HLOOKUP($A553,'Z-scores'!$C$2:$SK$20,5,FALSE)&gt;3,HLOOKUP($A553,'Z-scores'!$C$2:$SK$20,5,FALSE)&lt;-3),"",'Total-corrected counts'!L553),"")</f>
        <v/>
      </c>
      <c r="M553" t="str">
        <f>IFERROR(IF(OR(HLOOKUP($A553,'Z-scores'!$C$2:$SK$20,5,FALSE)&gt;3,HLOOKUP($A553,'Z-scores'!$C$2:$SK$20,5,FALSE)&lt;-3),"",'Total-corrected counts'!M553),"")</f>
        <v/>
      </c>
      <c r="N553" t="str">
        <f>IFERROR(IF(OR(HLOOKUP($A553,'Z-scores'!$C$2:$SK$20,5,FALSE)&gt;3,HLOOKUP($A553,'Z-scores'!$C$2:$SK$20,5,FALSE)&lt;-3),"",'Total-corrected counts'!N553),"")</f>
        <v/>
      </c>
      <c r="O553" t="str">
        <f>IFERROR(IF(OR(HLOOKUP($A553,'Z-scores'!$C$2:$SK$20,5,FALSE)&gt;3,HLOOKUP($A553,'Z-scores'!$C$2:$SK$20,5,FALSE)&lt;-3),"",'Total-corrected counts'!O553),"")</f>
        <v/>
      </c>
      <c r="P553" t="str">
        <f>IFERROR(IF(OR(HLOOKUP($A553,'Z-scores'!$C$2:$SK$20,5,FALSE)&gt;3,HLOOKUP($A553,'Z-scores'!$C$2:$SK$20,5,FALSE)&lt;-3),"",'Total-corrected counts'!P553),"")</f>
        <v/>
      </c>
      <c r="Q553" t="str">
        <f>IFERROR(IF(OR(HLOOKUP($A553,'Z-scores'!$C$2:$SK$20,5,FALSE)&gt;3,HLOOKUP($A553,'Z-scores'!$C$2:$SK$20,5,FALSE)&lt;-3),"",'Total-corrected counts'!Q553),"")</f>
        <v/>
      </c>
      <c r="R553" t="str">
        <f>IFERROR(IF(OR(HLOOKUP($A553,'Z-scores'!$C$2:$SK$20,5,FALSE)&gt;3,HLOOKUP($A553,'Z-scores'!$C$2:$SK$20,5,FALSE)&lt;-3),"",'Total-corrected counts'!R553),"")</f>
        <v/>
      </c>
      <c r="S553" t="str">
        <f>IFERROR(IF(OR(HLOOKUP($A553,'Z-scores'!$C$2:$SK$20,5,FALSE)&gt;3,HLOOKUP($A553,'Z-scores'!$C$2:$SK$20,5,FALSE)&lt;-3),"",'Total-corrected counts'!S553),"")</f>
        <v/>
      </c>
      <c r="T553" t="str">
        <f>IFERROR(IF(OR(HLOOKUP($A553,'Z-scores'!$C$2:$SK$20,5,FALSE)&gt;3,HLOOKUP($A553,'Z-scores'!$C$2:$SK$20,5,FALSE)&lt;-3),"",'Total-corrected counts'!T553),"")</f>
        <v/>
      </c>
      <c r="U553">
        <f t="shared" si="32"/>
        <v>0</v>
      </c>
      <c r="V553">
        <f>SUMIFS(Tabel132[Cluster],Tabel132[ID],'Total-corrected counts Z&lt;3'!A553)</f>
        <v>0</v>
      </c>
      <c r="W553" t="str">
        <f t="shared" si="33"/>
        <v/>
      </c>
      <c r="X553" t="str">
        <f t="shared" si="34"/>
        <v/>
      </c>
      <c r="Y553" t="str">
        <f t="shared" si="35"/>
        <v/>
      </c>
    </row>
    <row r="554" spans="1:25" x14ac:dyDescent="0.25">
      <c r="A554">
        <v>562</v>
      </c>
      <c r="B554" t="s">
        <v>842</v>
      </c>
      <c r="C554">
        <v>53800</v>
      </c>
      <c r="D554">
        <v>359</v>
      </c>
      <c r="E554" t="str">
        <f>IFERROR(IF(OR(HLOOKUP($A554,'Z-scores'!$C$2:$SK$20,5,FALSE)&gt;3,HLOOKUP($A554,'Z-scores'!$C$2:$SK$20,5,FALSE)&lt;-3),"",'Total-corrected counts'!E554),"")</f>
        <v/>
      </c>
      <c r="F554" t="str">
        <f>IFERROR(IF(OR(HLOOKUP($A554,'Z-scores'!$C$2:$SK$20,5,FALSE)&gt;3,HLOOKUP($A554,'Z-scores'!$C$2:$SK$20,5,FALSE)&lt;-3),"",'Total-corrected counts'!F554),"")</f>
        <v/>
      </c>
      <c r="G554" t="str">
        <f>IFERROR(IF(OR(HLOOKUP($A554,'Z-scores'!$C$2:$SK$20,5,FALSE)&gt;3,HLOOKUP($A554,'Z-scores'!$C$2:$SK$20,5,FALSE)&lt;-3),"",'Total-corrected counts'!G554),"")</f>
        <v/>
      </c>
      <c r="H554" t="str">
        <f>IFERROR(IF(OR(HLOOKUP($A554,'Z-scores'!$C$2:$SK$20,5,FALSE)&gt;3,HLOOKUP($A554,'Z-scores'!$C$2:$SK$20,5,FALSE)&lt;-3),"",'Total-corrected counts'!H554),"")</f>
        <v/>
      </c>
      <c r="I554" t="str">
        <f>IFERROR(IF(OR(HLOOKUP($A554,'Z-scores'!$C$2:$SK$20,5,FALSE)&gt;3,HLOOKUP($A554,'Z-scores'!$C$2:$SK$20,5,FALSE)&lt;-3),"",'Total-corrected counts'!I554),"")</f>
        <v/>
      </c>
      <c r="J554" t="str">
        <f>IFERROR(IF(OR(HLOOKUP($A554,'Z-scores'!$C$2:$SK$20,5,FALSE)&gt;3,HLOOKUP($A554,'Z-scores'!$C$2:$SK$20,5,FALSE)&lt;-3),"",'Total-corrected counts'!J554),"")</f>
        <v/>
      </c>
      <c r="K554" t="str">
        <f>IFERROR(IF(OR(HLOOKUP($A554,'Z-scores'!$C$2:$SK$20,5,FALSE)&gt;3,HLOOKUP($A554,'Z-scores'!$C$2:$SK$20,5,FALSE)&lt;-3),"",'Total-corrected counts'!K554),"")</f>
        <v/>
      </c>
      <c r="L554" t="str">
        <f>IFERROR(IF(OR(HLOOKUP($A554,'Z-scores'!$C$2:$SK$20,5,FALSE)&gt;3,HLOOKUP($A554,'Z-scores'!$C$2:$SK$20,5,FALSE)&lt;-3),"",'Total-corrected counts'!L554),"")</f>
        <v/>
      </c>
      <c r="M554" t="str">
        <f>IFERROR(IF(OR(HLOOKUP($A554,'Z-scores'!$C$2:$SK$20,5,FALSE)&gt;3,HLOOKUP($A554,'Z-scores'!$C$2:$SK$20,5,FALSE)&lt;-3),"",'Total-corrected counts'!M554),"")</f>
        <v/>
      </c>
      <c r="N554" t="str">
        <f>IFERROR(IF(OR(HLOOKUP($A554,'Z-scores'!$C$2:$SK$20,5,FALSE)&gt;3,HLOOKUP($A554,'Z-scores'!$C$2:$SK$20,5,FALSE)&lt;-3),"",'Total-corrected counts'!N554),"")</f>
        <v/>
      </c>
      <c r="O554" t="str">
        <f>IFERROR(IF(OR(HLOOKUP($A554,'Z-scores'!$C$2:$SK$20,5,FALSE)&gt;3,HLOOKUP($A554,'Z-scores'!$C$2:$SK$20,5,FALSE)&lt;-3),"",'Total-corrected counts'!O554),"")</f>
        <v/>
      </c>
      <c r="P554" t="str">
        <f>IFERROR(IF(OR(HLOOKUP($A554,'Z-scores'!$C$2:$SK$20,5,FALSE)&gt;3,HLOOKUP($A554,'Z-scores'!$C$2:$SK$20,5,FALSE)&lt;-3),"",'Total-corrected counts'!P554),"")</f>
        <v/>
      </c>
      <c r="Q554" t="str">
        <f>IFERROR(IF(OR(HLOOKUP($A554,'Z-scores'!$C$2:$SK$20,5,FALSE)&gt;3,HLOOKUP($A554,'Z-scores'!$C$2:$SK$20,5,FALSE)&lt;-3),"",'Total-corrected counts'!Q554),"")</f>
        <v/>
      </c>
      <c r="R554" t="str">
        <f>IFERROR(IF(OR(HLOOKUP($A554,'Z-scores'!$C$2:$SK$20,5,FALSE)&gt;3,HLOOKUP($A554,'Z-scores'!$C$2:$SK$20,5,FALSE)&lt;-3),"",'Total-corrected counts'!R554),"")</f>
        <v/>
      </c>
      <c r="S554" t="str">
        <f>IFERROR(IF(OR(HLOOKUP($A554,'Z-scores'!$C$2:$SK$20,5,FALSE)&gt;3,HLOOKUP($A554,'Z-scores'!$C$2:$SK$20,5,FALSE)&lt;-3),"",'Total-corrected counts'!S554),"")</f>
        <v/>
      </c>
      <c r="T554" t="str">
        <f>IFERROR(IF(OR(HLOOKUP($A554,'Z-scores'!$C$2:$SK$20,5,FALSE)&gt;3,HLOOKUP($A554,'Z-scores'!$C$2:$SK$20,5,FALSE)&lt;-3),"",'Total-corrected counts'!T554),"")</f>
        <v/>
      </c>
      <c r="U554">
        <f t="shared" si="32"/>
        <v>0</v>
      </c>
      <c r="V554">
        <f>SUMIFS(Tabel132[Cluster],Tabel132[ID],'Total-corrected counts Z&lt;3'!A554)</f>
        <v>75</v>
      </c>
      <c r="W554" t="str">
        <f t="shared" si="33"/>
        <v/>
      </c>
      <c r="X554" t="str">
        <f t="shared" si="34"/>
        <v/>
      </c>
      <c r="Y554" t="str">
        <f t="shared" si="35"/>
        <v/>
      </c>
    </row>
    <row r="555" spans="1:25" x14ac:dyDescent="0.25">
      <c r="A555">
        <v>563</v>
      </c>
      <c r="B555" t="s">
        <v>843</v>
      </c>
      <c r="C555">
        <v>115700</v>
      </c>
      <c r="D555">
        <v>70</v>
      </c>
      <c r="E555" t="str">
        <f>IFERROR(IF(OR(HLOOKUP($A555,'Z-scores'!$C$2:$SK$20,5,FALSE)&gt;3,HLOOKUP($A555,'Z-scores'!$C$2:$SK$20,5,FALSE)&lt;-3),"",'Total-corrected counts'!E555),"")</f>
        <v/>
      </c>
      <c r="F555" t="str">
        <f>IFERROR(IF(OR(HLOOKUP($A555,'Z-scores'!$C$2:$SK$20,5,FALSE)&gt;3,HLOOKUP($A555,'Z-scores'!$C$2:$SK$20,5,FALSE)&lt;-3),"",'Total-corrected counts'!F555),"")</f>
        <v/>
      </c>
      <c r="G555" t="str">
        <f>IFERROR(IF(OR(HLOOKUP($A555,'Z-scores'!$C$2:$SK$20,5,FALSE)&gt;3,HLOOKUP($A555,'Z-scores'!$C$2:$SK$20,5,FALSE)&lt;-3),"",'Total-corrected counts'!G555),"")</f>
        <v/>
      </c>
      <c r="H555" t="str">
        <f>IFERROR(IF(OR(HLOOKUP($A555,'Z-scores'!$C$2:$SK$20,5,FALSE)&gt;3,HLOOKUP($A555,'Z-scores'!$C$2:$SK$20,5,FALSE)&lt;-3),"",'Total-corrected counts'!H555),"")</f>
        <v/>
      </c>
      <c r="I555" t="str">
        <f>IFERROR(IF(OR(HLOOKUP($A555,'Z-scores'!$C$2:$SK$20,5,FALSE)&gt;3,HLOOKUP($A555,'Z-scores'!$C$2:$SK$20,5,FALSE)&lt;-3),"",'Total-corrected counts'!I555),"")</f>
        <v/>
      </c>
      <c r="J555" t="str">
        <f>IFERROR(IF(OR(HLOOKUP($A555,'Z-scores'!$C$2:$SK$20,5,FALSE)&gt;3,HLOOKUP($A555,'Z-scores'!$C$2:$SK$20,5,FALSE)&lt;-3),"",'Total-corrected counts'!J555),"")</f>
        <v/>
      </c>
      <c r="K555" t="str">
        <f>IFERROR(IF(OR(HLOOKUP($A555,'Z-scores'!$C$2:$SK$20,5,FALSE)&gt;3,HLOOKUP($A555,'Z-scores'!$C$2:$SK$20,5,FALSE)&lt;-3),"",'Total-corrected counts'!K555),"")</f>
        <v/>
      </c>
      <c r="L555" t="str">
        <f>IFERROR(IF(OR(HLOOKUP($A555,'Z-scores'!$C$2:$SK$20,5,FALSE)&gt;3,HLOOKUP($A555,'Z-scores'!$C$2:$SK$20,5,FALSE)&lt;-3),"",'Total-corrected counts'!L555),"")</f>
        <v/>
      </c>
      <c r="M555" t="str">
        <f>IFERROR(IF(OR(HLOOKUP($A555,'Z-scores'!$C$2:$SK$20,5,FALSE)&gt;3,HLOOKUP($A555,'Z-scores'!$C$2:$SK$20,5,FALSE)&lt;-3),"",'Total-corrected counts'!M555),"")</f>
        <v/>
      </c>
      <c r="N555" t="str">
        <f>IFERROR(IF(OR(HLOOKUP($A555,'Z-scores'!$C$2:$SK$20,5,FALSE)&gt;3,HLOOKUP($A555,'Z-scores'!$C$2:$SK$20,5,FALSE)&lt;-3),"",'Total-corrected counts'!N555),"")</f>
        <v/>
      </c>
      <c r="O555" t="str">
        <f>IFERROR(IF(OR(HLOOKUP($A555,'Z-scores'!$C$2:$SK$20,5,FALSE)&gt;3,HLOOKUP($A555,'Z-scores'!$C$2:$SK$20,5,FALSE)&lt;-3),"",'Total-corrected counts'!O555),"")</f>
        <v/>
      </c>
      <c r="P555" t="str">
        <f>IFERROR(IF(OR(HLOOKUP($A555,'Z-scores'!$C$2:$SK$20,5,FALSE)&gt;3,HLOOKUP($A555,'Z-scores'!$C$2:$SK$20,5,FALSE)&lt;-3),"",'Total-corrected counts'!P555),"")</f>
        <v/>
      </c>
      <c r="Q555" t="str">
        <f>IFERROR(IF(OR(HLOOKUP($A555,'Z-scores'!$C$2:$SK$20,5,FALSE)&gt;3,HLOOKUP($A555,'Z-scores'!$C$2:$SK$20,5,FALSE)&lt;-3),"",'Total-corrected counts'!Q555),"")</f>
        <v/>
      </c>
      <c r="R555" t="str">
        <f>IFERROR(IF(OR(HLOOKUP($A555,'Z-scores'!$C$2:$SK$20,5,FALSE)&gt;3,HLOOKUP($A555,'Z-scores'!$C$2:$SK$20,5,FALSE)&lt;-3),"",'Total-corrected counts'!R555),"")</f>
        <v/>
      </c>
      <c r="S555" t="str">
        <f>IFERROR(IF(OR(HLOOKUP($A555,'Z-scores'!$C$2:$SK$20,5,FALSE)&gt;3,HLOOKUP($A555,'Z-scores'!$C$2:$SK$20,5,FALSE)&lt;-3),"",'Total-corrected counts'!S555),"")</f>
        <v/>
      </c>
      <c r="T555" t="str">
        <f>IFERROR(IF(OR(HLOOKUP($A555,'Z-scores'!$C$2:$SK$20,5,FALSE)&gt;3,HLOOKUP($A555,'Z-scores'!$C$2:$SK$20,5,FALSE)&lt;-3),"",'Total-corrected counts'!T555),"")</f>
        <v/>
      </c>
      <c r="U555">
        <f t="shared" si="32"/>
        <v>0</v>
      </c>
      <c r="V555">
        <f>SUMIFS(Tabel132[Cluster],Tabel132[ID],'Total-corrected counts Z&lt;3'!A555)</f>
        <v>0</v>
      </c>
      <c r="W555" t="str">
        <f t="shared" si="33"/>
        <v/>
      </c>
      <c r="X555" t="str">
        <f t="shared" si="34"/>
        <v/>
      </c>
      <c r="Y555" t="str">
        <f t="shared" si="35"/>
        <v/>
      </c>
    </row>
    <row r="556" spans="1:25" x14ac:dyDescent="0.25">
      <c r="A556">
        <v>564</v>
      </c>
      <c r="B556" t="s">
        <v>223</v>
      </c>
      <c r="C556">
        <v>52500</v>
      </c>
      <c r="D556">
        <v>904</v>
      </c>
      <c r="E556">
        <f>IFERROR(IF(OR(HLOOKUP($A556,'Z-scores'!$C$2:$SK$20,5,FALSE)&gt;3,HLOOKUP($A556,'Z-scores'!$C$2:$SK$20,5,FALSE)&lt;-3),"",'Total-corrected counts'!E556),"")</f>
        <v>1.5556144553243876</v>
      </c>
      <c r="F556">
        <f>IFERROR(IF(OR(HLOOKUP($A556,'Z-scores'!$C$2:$SK$20,5,FALSE)&gt;3,HLOOKUP($A556,'Z-scores'!$C$2:$SK$20,5,FALSE)&lt;-3),"",'Total-corrected counts'!F556),"")</f>
        <v>1.19932780981494</v>
      </c>
      <c r="G556">
        <f>IFERROR(IF(OR(HLOOKUP($A556,'Z-scores'!$C$2:$SK$20,5,FALSE)&gt;3,HLOOKUP($A556,'Z-scores'!$C$2:$SK$20,5,FALSE)&lt;-3),"",'Total-corrected counts'!G556),"")</f>
        <v>1.6017288754028496</v>
      </c>
      <c r="H556">
        <f>IFERROR(IF(OR(HLOOKUP($A556,'Z-scores'!$C$2:$SK$20,5,FALSE)&gt;3,HLOOKUP($A556,'Z-scores'!$C$2:$SK$20,5,FALSE)&lt;-3),"",'Total-corrected counts'!H556),"")</f>
        <v>0.90472629013968975</v>
      </c>
      <c r="I556">
        <f>IFERROR(IF(OR(HLOOKUP($A556,'Z-scores'!$C$2:$SK$20,5,FALSE)&gt;3,HLOOKUP($A556,'Z-scores'!$C$2:$SK$20,5,FALSE)&lt;-3),"",'Total-corrected counts'!I556),"")</f>
        <v>0.14068409611312352</v>
      </c>
      <c r="J556">
        <f>IFERROR(IF(OR(HLOOKUP($A556,'Z-scores'!$C$2:$SK$20,5,FALSE)&gt;3,HLOOKUP($A556,'Z-scores'!$C$2:$SK$20,5,FALSE)&lt;-3),"",'Total-corrected counts'!J556),"")</f>
        <v>0</v>
      </c>
      <c r="K556">
        <f>IFERROR(IF(OR(HLOOKUP($A556,'Z-scores'!$C$2:$SK$20,5,FALSE)&gt;3,HLOOKUP($A556,'Z-scores'!$C$2:$SK$20,5,FALSE)&lt;-3),"",'Total-corrected counts'!K556),"")</f>
        <v>2.3458277986458709E-2</v>
      </c>
      <c r="L556">
        <f>IFERROR(IF(OR(HLOOKUP($A556,'Z-scores'!$C$2:$SK$20,5,FALSE)&gt;3,HLOOKUP($A556,'Z-scores'!$C$2:$SK$20,5,FALSE)&lt;-3),"",'Total-corrected counts'!L556),"")</f>
        <v>0.94969467316257827</v>
      </c>
      <c r="M556">
        <f>IFERROR(IF(OR(HLOOKUP($A556,'Z-scores'!$C$2:$SK$20,5,FALSE)&gt;3,HLOOKUP($A556,'Z-scores'!$C$2:$SK$20,5,FALSE)&lt;-3),"",'Total-corrected counts'!M556),"")</f>
        <v>1.6964280386308206</v>
      </c>
      <c r="N556">
        <f>IFERROR(IF(OR(HLOOKUP($A556,'Z-scores'!$C$2:$SK$20,5,FALSE)&gt;3,HLOOKUP($A556,'Z-scores'!$C$2:$SK$20,5,FALSE)&lt;-3),"",'Total-corrected counts'!N556),"")</f>
        <v>0.56445619349558318</v>
      </c>
      <c r="O556">
        <f>IFERROR(IF(OR(HLOOKUP($A556,'Z-scores'!$C$2:$SK$20,5,FALSE)&gt;3,HLOOKUP($A556,'Z-scores'!$C$2:$SK$20,5,FALSE)&lt;-3),"",'Total-corrected counts'!O556),"")</f>
        <v>0</v>
      </c>
      <c r="P556">
        <f>IFERROR(IF(OR(HLOOKUP($A556,'Z-scores'!$C$2:$SK$20,5,FALSE)&gt;3,HLOOKUP($A556,'Z-scores'!$C$2:$SK$20,5,FALSE)&lt;-3),"",'Total-corrected counts'!P556),"")</f>
        <v>0.63201216250177294</v>
      </c>
      <c r="Q556">
        <f>IFERROR(IF(OR(HLOOKUP($A556,'Z-scores'!$C$2:$SK$20,5,FALSE)&gt;3,HLOOKUP($A556,'Z-scores'!$C$2:$SK$20,5,FALSE)&lt;-3),"",'Total-corrected counts'!Q556),"")</f>
        <v>0.76017932282430967</v>
      </c>
      <c r="R556">
        <f>IFERROR(IF(OR(HLOOKUP($A556,'Z-scores'!$C$2:$SK$20,5,FALSE)&gt;3,HLOOKUP($A556,'Z-scores'!$C$2:$SK$20,5,FALSE)&lt;-3),"",'Total-corrected counts'!R556),"")</f>
        <v>0.86790354048153751</v>
      </c>
      <c r="S556">
        <f>IFERROR(IF(OR(HLOOKUP($A556,'Z-scores'!$C$2:$SK$20,5,FALSE)&gt;3,HLOOKUP($A556,'Z-scores'!$C$2:$SK$20,5,FALSE)&lt;-3),"",'Total-corrected counts'!S556),"")</f>
        <v>0.70773612200238356</v>
      </c>
      <c r="T556">
        <f>IFERROR(IF(OR(HLOOKUP($A556,'Z-scores'!$C$2:$SK$20,5,FALSE)&gt;3,HLOOKUP($A556,'Z-scores'!$C$2:$SK$20,5,FALSE)&lt;-3),"",'Total-corrected counts'!T556),"")</f>
        <v>0.19112719309921616</v>
      </c>
      <c r="U556">
        <f t="shared" si="32"/>
        <v>1</v>
      </c>
      <c r="V556">
        <f>SUMIFS(Tabel132[Cluster],Tabel132[ID],'Total-corrected counts Z&lt;3'!A556)</f>
        <v>74</v>
      </c>
      <c r="W556">
        <f t="shared" si="33"/>
        <v>0.26921202620127566</v>
      </c>
      <c r="X556">
        <f t="shared" si="34"/>
        <v>0.86361187100704329</v>
      </c>
      <c r="Y556">
        <f t="shared" si="35"/>
        <v>0.52649305681820324</v>
      </c>
    </row>
    <row r="557" spans="1:25" x14ac:dyDescent="0.25">
      <c r="A557">
        <v>565</v>
      </c>
      <c r="B557" t="s">
        <v>224</v>
      </c>
      <c r="C557">
        <v>18000</v>
      </c>
      <c r="D557">
        <v>533</v>
      </c>
      <c r="E557">
        <f>IFERROR(IF(OR(HLOOKUP($A557,'Z-scores'!$C$2:$SK$20,5,FALSE)&gt;3,HLOOKUP($A557,'Z-scores'!$C$2:$SK$20,5,FALSE)&lt;-3),"",'Total-corrected counts'!E557),"")</f>
        <v>0.88679932325817012</v>
      </c>
      <c r="F557">
        <f>IFERROR(IF(OR(HLOOKUP($A557,'Z-scores'!$C$2:$SK$20,5,FALSE)&gt;3,HLOOKUP($A557,'Z-scores'!$C$2:$SK$20,5,FALSE)&lt;-3),"",'Total-corrected counts'!F557),"")</f>
        <v>2.5969696669221145</v>
      </c>
      <c r="G557">
        <f>IFERROR(IF(OR(HLOOKUP($A557,'Z-scores'!$C$2:$SK$20,5,FALSE)&gt;3,HLOOKUP($A557,'Z-scores'!$C$2:$SK$20,5,FALSE)&lt;-3),"",'Total-corrected counts'!G557),"")</f>
        <v>4.3192131593680561</v>
      </c>
      <c r="H557">
        <f>IFERROR(IF(OR(HLOOKUP($A557,'Z-scores'!$C$2:$SK$20,5,FALSE)&gt;3,HLOOKUP($A557,'Z-scores'!$C$2:$SK$20,5,FALSE)&lt;-3),"",'Total-corrected counts'!H557),"")</f>
        <v>1.5923182706458541</v>
      </c>
      <c r="I557">
        <f>IFERROR(IF(OR(HLOOKUP($A557,'Z-scores'!$C$2:$SK$20,5,FALSE)&gt;3,HLOOKUP($A557,'Z-scores'!$C$2:$SK$20,5,FALSE)&lt;-3),"",'Total-corrected counts'!I557),"")</f>
        <v>2.5717052769478981</v>
      </c>
      <c r="J557">
        <f>IFERROR(IF(OR(HLOOKUP($A557,'Z-scores'!$C$2:$SK$20,5,FALSE)&gt;3,HLOOKUP($A557,'Z-scores'!$C$2:$SK$20,5,FALSE)&lt;-3),"",'Total-corrected counts'!J557),"")</f>
        <v>0.80818675220275793</v>
      </c>
      <c r="K557">
        <f>IFERROR(IF(OR(HLOOKUP($A557,'Z-scores'!$C$2:$SK$20,5,FALSE)&gt;3,HLOOKUP($A557,'Z-scores'!$C$2:$SK$20,5,FALSE)&lt;-3),"",'Total-corrected counts'!K557),"")</f>
        <v>1.5541109166028895</v>
      </c>
      <c r="L557">
        <f>IFERROR(IF(OR(HLOOKUP($A557,'Z-scores'!$C$2:$SK$20,5,FALSE)&gt;3,HLOOKUP($A557,'Z-scores'!$C$2:$SK$20,5,FALSE)&lt;-3),"",'Total-corrected counts'!L557),"")</f>
        <v>3.6563244916759263</v>
      </c>
      <c r="M557">
        <f>IFERROR(IF(OR(HLOOKUP($A557,'Z-scores'!$C$2:$SK$20,5,FALSE)&gt;3,HLOOKUP($A557,'Z-scores'!$C$2:$SK$20,5,FALSE)&lt;-3),"",'Total-corrected counts'!M557),"")</f>
        <v>5.396175620368389</v>
      </c>
      <c r="N557">
        <f>IFERROR(IF(OR(HLOOKUP($A557,'Z-scores'!$C$2:$SK$20,5,FALSE)&gt;3,HLOOKUP($A557,'Z-scores'!$C$2:$SK$20,5,FALSE)&lt;-3),"",'Total-corrected counts'!N557),"")</f>
        <v>4.4842908705482438</v>
      </c>
      <c r="O557">
        <f>IFERROR(IF(OR(HLOOKUP($A557,'Z-scores'!$C$2:$SK$20,5,FALSE)&gt;3,HLOOKUP($A557,'Z-scores'!$C$2:$SK$20,5,FALSE)&lt;-3),"",'Total-corrected counts'!O557),"")</f>
        <v>4.4873342228423434</v>
      </c>
      <c r="P557">
        <f>IFERROR(IF(OR(HLOOKUP($A557,'Z-scores'!$C$2:$SK$20,5,FALSE)&gt;3,HLOOKUP($A557,'Z-scores'!$C$2:$SK$20,5,FALSE)&lt;-3),"",'Total-corrected counts'!P557),"")</f>
        <v>3.3989315510922116</v>
      </c>
      <c r="Q557">
        <f>IFERROR(IF(OR(HLOOKUP($A557,'Z-scores'!$C$2:$SK$20,5,FALSE)&gt;3,HLOOKUP($A557,'Z-scores'!$C$2:$SK$20,5,FALSE)&lt;-3),"",'Total-corrected counts'!Q557),"")</f>
        <v>2.4345612299602073</v>
      </c>
      <c r="R557">
        <f>IFERROR(IF(OR(HLOOKUP($A557,'Z-scores'!$C$2:$SK$20,5,FALSE)&gt;3,HLOOKUP($A557,'Z-scores'!$C$2:$SK$20,5,FALSE)&lt;-3),"",'Total-corrected counts'!R557),"")</f>
        <v>4.3908729414894356</v>
      </c>
      <c r="S557">
        <f>IFERROR(IF(OR(HLOOKUP($A557,'Z-scores'!$C$2:$SK$20,5,FALSE)&gt;3,HLOOKUP($A557,'Z-scores'!$C$2:$SK$20,5,FALSE)&lt;-3),"",'Total-corrected counts'!S557),"")</f>
        <v>5.8770407571077943</v>
      </c>
      <c r="T557">
        <f>IFERROR(IF(OR(HLOOKUP($A557,'Z-scores'!$C$2:$SK$20,5,FALSE)&gt;3,HLOOKUP($A557,'Z-scores'!$C$2:$SK$20,5,FALSE)&lt;-3),"",'Total-corrected counts'!T557),"")</f>
        <v>4.2457540752754452</v>
      </c>
      <c r="U557">
        <f t="shared" si="32"/>
        <v>1</v>
      </c>
      <c r="V557">
        <f>SUMIFS(Tabel132[Cluster],Tabel132[ID],'Total-corrected counts Z&lt;3'!A557)</f>
        <v>22</v>
      </c>
      <c r="W557">
        <f t="shared" si="33"/>
        <v>9.532923778259185E-2</v>
      </c>
      <c r="X557">
        <f t="shared" si="34"/>
        <v>2.7866094348540296</v>
      </c>
      <c r="Y557">
        <f t="shared" si="35"/>
        <v>4.1390824629612402</v>
      </c>
    </row>
    <row r="558" spans="1:25" x14ac:dyDescent="0.25">
      <c r="A558">
        <v>566</v>
      </c>
      <c r="B558" t="s">
        <v>225</v>
      </c>
      <c r="C558">
        <v>36900</v>
      </c>
      <c r="D558">
        <v>698</v>
      </c>
      <c r="E558">
        <f>IFERROR(IF(OR(HLOOKUP($A558,'Z-scores'!$C$2:$SK$20,5,FALSE)&gt;3,HLOOKUP($A558,'Z-scores'!$C$2:$SK$20,5,FALSE)&lt;-3),"",'Total-corrected counts'!E558),"")</f>
        <v>4.9938196527610916</v>
      </c>
      <c r="F558">
        <f>IFERROR(IF(OR(HLOOKUP($A558,'Z-scores'!$C$2:$SK$20,5,FALSE)&gt;3,HLOOKUP($A558,'Z-scores'!$C$2:$SK$20,5,FALSE)&lt;-3),"",'Total-corrected counts'!F558),"")</f>
        <v>5.8738732102747457</v>
      </c>
      <c r="G558">
        <f>IFERROR(IF(OR(HLOOKUP($A558,'Z-scores'!$C$2:$SK$20,5,FALSE)&gt;3,HLOOKUP($A558,'Z-scores'!$C$2:$SK$20,5,FALSE)&lt;-3),"",'Total-corrected counts'!G558),"")</f>
        <v>5.1721461828023907</v>
      </c>
      <c r="H558">
        <f>IFERROR(IF(OR(HLOOKUP($A558,'Z-scores'!$C$2:$SK$20,5,FALSE)&gt;3,HLOOKUP($A558,'Z-scores'!$C$2:$SK$20,5,FALSE)&lt;-3),"",'Total-corrected counts'!H558),"")</f>
        <v>2.4668870177808873</v>
      </c>
      <c r="I558">
        <f>IFERROR(IF(OR(HLOOKUP($A558,'Z-scores'!$C$2:$SK$20,5,FALSE)&gt;3,HLOOKUP($A558,'Z-scores'!$C$2:$SK$20,5,FALSE)&lt;-3),"",'Total-corrected counts'!I558),"")</f>
        <v>4.9858443662490979</v>
      </c>
      <c r="J558">
        <f>IFERROR(IF(OR(HLOOKUP($A558,'Z-scores'!$C$2:$SK$20,5,FALSE)&gt;3,HLOOKUP($A558,'Z-scores'!$C$2:$SK$20,5,FALSE)&lt;-3),"",'Total-corrected counts'!J558),"")</f>
        <v>19.923300083931689</v>
      </c>
      <c r="K558">
        <f>IFERROR(IF(OR(HLOOKUP($A558,'Z-scores'!$C$2:$SK$20,5,FALSE)&gt;3,HLOOKUP($A558,'Z-scores'!$C$2:$SK$20,5,FALSE)&lt;-3),"",'Total-corrected counts'!K558),"")</f>
        <v>8.8906873568678506</v>
      </c>
      <c r="L558">
        <f>IFERROR(IF(OR(HLOOKUP($A558,'Z-scores'!$C$2:$SK$20,5,FALSE)&gt;3,HLOOKUP($A558,'Z-scores'!$C$2:$SK$20,5,FALSE)&lt;-3),"",'Total-corrected counts'!L558),"")</f>
        <v>9.2256053964364746</v>
      </c>
      <c r="M558">
        <f>IFERROR(IF(OR(HLOOKUP($A558,'Z-scores'!$C$2:$SK$20,5,FALSE)&gt;3,HLOOKUP($A558,'Z-scores'!$C$2:$SK$20,5,FALSE)&lt;-3),"",'Total-corrected counts'!M558),"")</f>
        <v>7.4335942195280174</v>
      </c>
      <c r="N558">
        <f>IFERROR(IF(OR(HLOOKUP($A558,'Z-scores'!$C$2:$SK$20,5,FALSE)&gt;3,HLOOKUP($A558,'Z-scores'!$C$2:$SK$20,5,FALSE)&lt;-3),"",'Total-corrected counts'!N558),"")</f>
        <v>5.6915999510804625</v>
      </c>
      <c r="O558">
        <f>IFERROR(IF(OR(HLOOKUP($A558,'Z-scores'!$C$2:$SK$20,5,FALSE)&gt;3,HLOOKUP($A558,'Z-scores'!$C$2:$SK$20,5,FALSE)&lt;-3),"",'Total-corrected counts'!O558),"")</f>
        <v>7.3698385709144709</v>
      </c>
      <c r="P558">
        <f>IFERROR(IF(OR(HLOOKUP($A558,'Z-scores'!$C$2:$SK$20,5,FALSE)&gt;3,HLOOKUP($A558,'Z-scores'!$C$2:$SK$20,5,FALSE)&lt;-3),"",'Total-corrected counts'!P558),"")</f>
        <v>5.2153444590697475</v>
      </c>
      <c r="Q558">
        <f>IFERROR(IF(OR(HLOOKUP($A558,'Z-scores'!$C$2:$SK$20,5,FALSE)&gt;3,HLOOKUP($A558,'Z-scores'!$C$2:$SK$20,5,FALSE)&lt;-3),"",'Total-corrected counts'!Q558),"")</f>
        <v>7.1198494745570962</v>
      </c>
      <c r="R558">
        <f>IFERROR(IF(OR(HLOOKUP($A558,'Z-scores'!$C$2:$SK$20,5,FALSE)&gt;3,HLOOKUP($A558,'Z-scores'!$C$2:$SK$20,5,FALSE)&lt;-3),"",'Total-corrected counts'!R558),"")</f>
        <v>7.3540702365062822</v>
      </c>
      <c r="S558">
        <f>IFERROR(IF(OR(HLOOKUP($A558,'Z-scores'!$C$2:$SK$20,5,FALSE)&gt;3,HLOOKUP($A558,'Z-scores'!$C$2:$SK$20,5,FALSE)&lt;-3),"",'Total-corrected counts'!S558),"")</f>
        <v>14.4887738896328</v>
      </c>
      <c r="T558">
        <f>IFERROR(IF(OR(HLOOKUP($A558,'Z-scores'!$C$2:$SK$20,5,FALSE)&gt;3,HLOOKUP($A558,'Z-scores'!$C$2:$SK$20,5,FALSE)&lt;-3),"",'Total-corrected counts'!T558),"")</f>
        <v>7.7884331187930593</v>
      </c>
      <c r="U558">
        <f t="shared" si="32"/>
        <v>1</v>
      </c>
      <c r="V558">
        <f>SUMIFS(Tabel132[Cluster],Tabel132[ID],'Total-corrected counts Z&lt;3'!A558)</f>
        <v>47</v>
      </c>
      <c r="W558">
        <f t="shared" si="33"/>
        <v>0.73864616511125569</v>
      </c>
      <c r="X558">
        <f t="shared" si="34"/>
        <v>7.4657357437712708</v>
      </c>
      <c r="Y558">
        <f t="shared" si="35"/>
        <v>8.222718291578909</v>
      </c>
    </row>
    <row r="559" spans="1:25" x14ac:dyDescent="0.25">
      <c r="A559">
        <v>567</v>
      </c>
      <c r="B559" t="s">
        <v>844</v>
      </c>
      <c r="C559">
        <v>200</v>
      </c>
      <c r="D559">
        <v>8</v>
      </c>
      <c r="E559" t="str">
        <f>IFERROR(IF(OR(HLOOKUP($A559,'Z-scores'!$C$2:$SK$20,5,FALSE)&gt;3,HLOOKUP($A559,'Z-scores'!$C$2:$SK$20,5,FALSE)&lt;-3),"",'Total-corrected counts'!E559),"")</f>
        <v/>
      </c>
      <c r="F559" t="str">
        <f>IFERROR(IF(OR(HLOOKUP($A559,'Z-scores'!$C$2:$SK$20,5,FALSE)&gt;3,HLOOKUP($A559,'Z-scores'!$C$2:$SK$20,5,FALSE)&lt;-3),"",'Total-corrected counts'!F559),"")</f>
        <v/>
      </c>
      <c r="G559" t="str">
        <f>IFERROR(IF(OR(HLOOKUP($A559,'Z-scores'!$C$2:$SK$20,5,FALSE)&gt;3,HLOOKUP($A559,'Z-scores'!$C$2:$SK$20,5,FALSE)&lt;-3),"",'Total-corrected counts'!G559),"")</f>
        <v/>
      </c>
      <c r="H559" t="str">
        <f>IFERROR(IF(OR(HLOOKUP($A559,'Z-scores'!$C$2:$SK$20,5,FALSE)&gt;3,HLOOKUP($A559,'Z-scores'!$C$2:$SK$20,5,FALSE)&lt;-3),"",'Total-corrected counts'!H559),"")</f>
        <v/>
      </c>
      <c r="I559" t="str">
        <f>IFERROR(IF(OR(HLOOKUP($A559,'Z-scores'!$C$2:$SK$20,5,FALSE)&gt;3,HLOOKUP($A559,'Z-scores'!$C$2:$SK$20,5,FALSE)&lt;-3),"",'Total-corrected counts'!I559),"")</f>
        <v/>
      </c>
      <c r="J559" t="str">
        <f>IFERROR(IF(OR(HLOOKUP($A559,'Z-scores'!$C$2:$SK$20,5,FALSE)&gt;3,HLOOKUP($A559,'Z-scores'!$C$2:$SK$20,5,FALSE)&lt;-3),"",'Total-corrected counts'!J559),"")</f>
        <v/>
      </c>
      <c r="K559" t="str">
        <f>IFERROR(IF(OR(HLOOKUP($A559,'Z-scores'!$C$2:$SK$20,5,FALSE)&gt;3,HLOOKUP($A559,'Z-scores'!$C$2:$SK$20,5,FALSE)&lt;-3),"",'Total-corrected counts'!K559),"")</f>
        <v/>
      </c>
      <c r="L559" t="str">
        <f>IFERROR(IF(OR(HLOOKUP($A559,'Z-scores'!$C$2:$SK$20,5,FALSE)&gt;3,HLOOKUP($A559,'Z-scores'!$C$2:$SK$20,5,FALSE)&lt;-3),"",'Total-corrected counts'!L559),"")</f>
        <v/>
      </c>
      <c r="M559" t="str">
        <f>IFERROR(IF(OR(HLOOKUP($A559,'Z-scores'!$C$2:$SK$20,5,FALSE)&gt;3,HLOOKUP($A559,'Z-scores'!$C$2:$SK$20,5,FALSE)&lt;-3),"",'Total-corrected counts'!M559),"")</f>
        <v/>
      </c>
      <c r="N559" t="str">
        <f>IFERROR(IF(OR(HLOOKUP($A559,'Z-scores'!$C$2:$SK$20,5,FALSE)&gt;3,HLOOKUP($A559,'Z-scores'!$C$2:$SK$20,5,FALSE)&lt;-3),"",'Total-corrected counts'!N559),"")</f>
        <v/>
      </c>
      <c r="O559" t="str">
        <f>IFERROR(IF(OR(HLOOKUP($A559,'Z-scores'!$C$2:$SK$20,5,FALSE)&gt;3,HLOOKUP($A559,'Z-scores'!$C$2:$SK$20,5,FALSE)&lt;-3),"",'Total-corrected counts'!O559),"")</f>
        <v/>
      </c>
      <c r="P559" t="str">
        <f>IFERROR(IF(OR(HLOOKUP($A559,'Z-scores'!$C$2:$SK$20,5,FALSE)&gt;3,HLOOKUP($A559,'Z-scores'!$C$2:$SK$20,5,FALSE)&lt;-3),"",'Total-corrected counts'!P559),"")</f>
        <v/>
      </c>
      <c r="Q559" t="str">
        <f>IFERROR(IF(OR(HLOOKUP($A559,'Z-scores'!$C$2:$SK$20,5,FALSE)&gt;3,HLOOKUP($A559,'Z-scores'!$C$2:$SK$20,5,FALSE)&lt;-3),"",'Total-corrected counts'!Q559),"")</f>
        <v/>
      </c>
      <c r="R559" t="str">
        <f>IFERROR(IF(OR(HLOOKUP($A559,'Z-scores'!$C$2:$SK$20,5,FALSE)&gt;3,HLOOKUP($A559,'Z-scores'!$C$2:$SK$20,5,FALSE)&lt;-3),"",'Total-corrected counts'!R559),"")</f>
        <v/>
      </c>
      <c r="S559" t="str">
        <f>IFERROR(IF(OR(HLOOKUP($A559,'Z-scores'!$C$2:$SK$20,5,FALSE)&gt;3,HLOOKUP($A559,'Z-scores'!$C$2:$SK$20,5,FALSE)&lt;-3),"",'Total-corrected counts'!S559),"")</f>
        <v/>
      </c>
      <c r="T559" t="str">
        <f>IFERROR(IF(OR(HLOOKUP($A559,'Z-scores'!$C$2:$SK$20,5,FALSE)&gt;3,HLOOKUP($A559,'Z-scores'!$C$2:$SK$20,5,FALSE)&lt;-3),"",'Total-corrected counts'!T559),"")</f>
        <v/>
      </c>
      <c r="U559">
        <f t="shared" si="32"/>
        <v>0</v>
      </c>
      <c r="V559">
        <f>SUMIFS(Tabel132[Cluster],Tabel132[ID],'Total-corrected counts Z&lt;3'!A559)</f>
        <v>0</v>
      </c>
      <c r="W559" t="str">
        <f t="shared" si="33"/>
        <v/>
      </c>
      <c r="X559" t="str">
        <f t="shared" si="34"/>
        <v/>
      </c>
      <c r="Y559" t="str">
        <f t="shared" si="35"/>
        <v/>
      </c>
    </row>
    <row r="560" spans="1:25" x14ac:dyDescent="0.25">
      <c r="A560">
        <v>568</v>
      </c>
      <c r="B560" t="s">
        <v>845</v>
      </c>
      <c r="C560">
        <v>92400</v>
      </c>
      <c r="D560">
        <v>370</v>
      </c>
      <c r="E560" t="str">
        <f>IFERROR(IF(OR(HLOOKUP($A560,'Z-scores'!$C$2:$SK$20,5,FALSE)&gt;3,HLOOKUP($A560,'Z-scores'!$C$2:$SK$20,5,FALSE)&lt;-3),"",'Total-corrected counts'!E560),"")</f>
        <v/>
      </c>
      <c r="F560" t="str">
        <f>IFERROR(IF(OR(HLOOKUP($A560,'Z-scores'!$C$2:$SK$20,5,FALSE)&gt;3,HLOOKUP($A560,'Z-scores'!$C$2:$SK$20,5,FALSE)&lt;-3),"",'Total-corrected counts'!F560),"")</f>
        <v/>
      </c>
      <c r="G560" t="str">
        <f>IFERROR(IF(OR(HLOOKUP($A560,'Z-scores'!$C$2:$SK$20,5,FALSE)&gt;3,HLOOKUP($A560,'Z-scores'!$C$2:$SK$20,5,FALSE)&lt;-3),"",'Total-corrected counts'!G560),"")</f>
        <v/>
      </c>
      <c r="H560" t="str">
        <f>IFERROR(IF(OR(HLOOKUP($A560,'Z-scores'!$C$2:$SK$20,5,FALSE)&gt;3,HLOOKUP($A560,'Z-scores'!$C$2:$SK$20,5,FALSE)&lt;-3),"",'Total-corrected counts'!H560),"")</f>
        <v/>
      </c>
      <c r="I560" t="str">
        <f>IFERROR(IF(OR(HLOOKUP($A560,'Z-scores'!$C$2:$SK$20,5,FALSE)&gt;3,HLOOKUP($A560,'Z-scores'!$C$2:$SK$20,5,FALSE)&lt;-3),"",'Total-corrected counts'!I560),"")</f>
        <v/>
      </c>
      <c r="J560" t="str">
        <f>IFERROR(IF(OR(HLOOKUP($A560,'Z-scores'!$C$2:$SK$20,5,FALSE)&gt;3,HLOOKUP($A560,'Z-scores'!$C$2:$SK$20,5,FALSE)&lt;-3),"",'Total-corrected counts'!J560),"")</f>
        <v/>
      </c>
      <c r="K560" t="str">
        <f>IFERROR(IF(OR(HLOOKUP($A560,'Z-scores'!$C$2:$SK$20,5,FALSE)&gt;3,HLOOKUP($A560,'Z-scores'!$C$2:$SK$20,5,FALSE)&lt;-3),"",'Total-corrected counts'!K560),"")</f>
        <v/>
      </c>
      <c r="L560" t="str">
        <f>IFERROR(IF(OR(HLOOKUP($A560,'Z-scores'!$C$2:$SK$20,5,FALSE)&gt;3,HLOOKUP($A560,'Z-scores'!$C$2:$SK$20,5,FALSE)&lt;-3),"",'Total-corrected counts'!L560),"")</f>
        <v/>
      </c>
      <c r="M560" t="str">
        <f>IFERROR(IF(OR(HLOOKUP($A560,'Z-scores'!$C$2:$SK$20,5,FALSE)&gt;3,HLOOKUP($A560,'Z-scores'!$C$2:$SK$20,5,FALSE)&lt;-3),"",'Total-corrected counts'!M560),"")</f>
        <v/>
      </c>
      <c r="N560" t="str">
        <f>IFERROR(IF(OR(HLOOKUP($A560,'Z-scores'!$C$2:$SK$20,5,FALSE)&gt;3,HLOOKUP($A560,'Z-scores'!$C$2:$SK$20,5,FALSE)&lt;-3),"",'Total-corrected counts'!N560),"")</f>
        <v/>
      </c>
      <c r="O560" t="str">
        <f>IFERROR(IF(OR(HLOOKUP($A560,'Z-scores'!$C$2:$SK$20,5,FALSE)&gt;3,HLOOKUP($A560,'Z-scores'!$C$2:$SK$20,5,FALSE)&lt;-3),"",'Total-corrected counts'!O560),"")</f>
        <v/>
      </c>
      <c r="P560" t="str">
        <f>IFERROR(IF(OR(HLOOKUP($A560,'Z-scores'!$C$2:$SK$20,5,FALSE)&gt;3,HLOOKUP($A560,'Z-scores'!$C$2:$SK$20,5,FALSE)&lt;-3),"",'Total-corrected counts'!P560),"")</f>
        <v/>
      </c>
      <c r="Q560" t="str">
        <f>IFERROR(IF(OR(HLOOKUP($A560,'Z-scores'!$C$2:$SK$20,5,FALSE)&gt;3,HLOOKUP($A560,'Z-scores'!$C$2:$SK$20,5,FALSE)&lt;-3),"",'Total-corrected counts'!Q560),"")</f>
        <v/>
      </c>
      <c r="R560" t="str">
        <f>IFERROR(IF(OR(HLOOKUP($A560,'Z-scores'!$C$2:$SK$20,5,FALSE)&gt;3,HLOOKUP($A560,'Z-scores'!$C$2:$SK$20,5,FALSE)&lt;-3),"",'Total-corrected counts'!R560),"")</f>
        <v/>
      </c>
      <c r="S560" t="str">
        <f>IFERROR(IF(OR(HLOOKUP($A560,'Z-scores'!$C$2:$SK$20,5,FALSE)&gt;3,HLOOKUP($A560,'Z-scores'!$C$2:$SK$20,5,FALSE)&lt;-3),"",'Total-corrected counts'!S560),"")</f>
        <v/>
      </c>
      <c r="T560" t="str">
        <f>IFERROR(IF(OR(HLOOKUP($A560,'Z-scores'!$C$2:$SK$20,5,FALSE)&gt;3,HLOOKUP($A560,'Z-scores'!$C$2:$SK$20,5,FALSE)&lt;-3),"",'Total-corrected counts'!T560),"")</f>
        <v/>
      </c>
      <c r="U560">
        <f t="shared" si="32"/>
        <v>0</v>
      </c>
      <c r="V560">
        <f>SUMIFS(Tabel132[Cluster],Tabel132[ID],'Total-corrected counts Z&lt;3'!A560)</f>
        <v>96</v>
      </c>
      <c r="W560" t="str">
        <f t="shared" si="33"/>
        <v/>
      </c>
      <c r="X560" t="str">
        <f t="shared" si="34"/>
        <v/>
      </c>
      <c r="Y560" t="str">
        <f t="shared" si="35"/>
        <v/>
      </c>
    </row>
    <row r="561" spans="1:25" x14ac:dyDescent="0.25">
      <c r="A561">
        <v>569</v>
      </c>
      <c r="B561" t="s">
        <v>846</v>
      </c>
      <c r="C561">
        <v>54100</v>
      </c>
      <c r="D561">
        <v>367</v>
      </c>
      <c r="E561" t="str">
        <f>IFERROR(IF(OR(HLOOKUP($A561,'Z-scores'!$C$2:$SK$20,5,FALSE)&gt;3,HLOOKUP($A561,'Z-scores'!$C$2:$SK$20,5,FALSE)&lt;-3),"",'Total-corrected counts'!E561),"")</f>
        <v/>
      </c>
      <c r="F561" t="str">
        <f>IFERROR(IF(OR(HLOOKUP($A561,'Z-scores'!$C$2:$SK$20,5,FALSE)&gt;3,HLOOKUP($A561,'Z-scores'!$C$2:$SK$20,5,FALSE)&lt;-3),"",'Total-corrected counts'!F561),"")</f>
        <v/>
      </c>
      <c r="G561" t="str">
        <f>IFERROR(IF(OR(HLOOKUP($A561,'Z-scores'!$C$2:$SK$20,5,FALSE)&gt;3,HLOOKUP($A561,'Z-scores'!$C$2:$SK$20,5,FALSE)&lt;-3),"",'Total-corrected counts'!G561),"")</f>
        <v/>
      </c>
      <c r="H561" t="str">
        <f>IFERROR(IF(OR(HLOOKUP($A561,'Z-scores'!$C$2:$SK$20,5,FALSE)&gt;3,HLOOKUP($A561,'Z-scores'!$C$2:$SK$20,5,FALSE)&lt;-3),"",'Total-corrected counts'!H561),"")</f>
        <v/>
      </c>
      <c r="I561" t="str">
        <f>IFERROR(IF(OR(HLOOKUP($A561,'Z-scores'!$C$2:$SK$20,5,FALSE)&gt;3,HLOOKUP($A561,'Z-scores'!$C$2:$SK$20,5,FALSE)&lt;-3),"",'Total-corrected counts'!I561),"")</f>
        <v/>
      </c>
      <c r="J561" t="str">
        <f>IFERROR(IF(OR(HLOOKUP($A561,'Z-scores'!$C$2:$SK$20,5,FALSE)&gt;3,HLOOKUP($A561,'Z-scores'!$C$2:$SK$20,5,FALSE)&lt;-3),"",'Total-corrected counts'!J561),"")</f>
        <v/>
      </c>
      <c r="K561" t="str">
        <f>IFERROR(IF(OR(HLOOKUP($A561,'Z-scores'!$C$2:$SK$20,5,FALSE)&gt;3,HLOOKUP($A561,'Z-scores'!$C$2:$SK$20,5,FALSE)&lt;-3),"",'Total-corrected counts'!K561),"")</f>
        <v/>
      </c>
      <c r="L561" t="str">
        <f>IFERROR(IF(OR(HLOOKUP($A561,'Z-scores'!$C$2:$SK$20,5,FALSE)&gt;3,HLOOKUP($A561,'Z-scores'!$C$2:$SK$20,5,FALSE)&lt;-3),"",'Total-corrected counts'!L561),"")</f>
        <v/>
      </c>
      <c r="M561" t="str">
        <f>IFERROR(IF(OR(HLOOKUP($A561,'Z-scores'!$C$2:$SK$20,5,FALSE)&gt;3,HLOOKUP($A561,'Z-scores'!$C$2:$SK$20,5,FALSE)&lt;-3),"",'Total-corrected counts'!M561),"")</f>
        <v/>
      </c>
      <c r="N561" t="str">
        <f>IFERROR(IF(OR(HLOOKUP($A561,'Z-scores'!$C$2:$SK$20,5,FALSE)&gt;3,HLOOKUP($A561,'Z-scores'!$C$2:$SK$20,5,FALSE)&lt;-3),"",'Total-corrected counts'!N561),"")</f>
        <v/>
      </c>
      <c r="O561" t="str">
        <f>IFERROR(IF(OR(HLOOKUP($A561,'Z-scores'!$C$2:$SK$20,5,FALSE)&gt;3,HLOOKUP($A561,'Z-scores'!$C$2:$SK$20,5,FALSE)&lt;-3),"",'Total-corrected counts'!O561),"")</f>
        <v/>
      </c>
      <c r="P561" t="str">
        <f>IFERROR(IF(OR(HLOOKUP($A561,'Z-scores'!$C$2:$SK$20,5,FALSE)&gt;3,HLOOKUP($A561,'Z-scores'!$C$2:$SK$20,5,FALSE)&lt;-3),"",'Total-corrected counts'!P561),"")</f>
        <v/>
      </c>
      <c r="Q561" t="str">
        <f>IFERROR(IF(OR(HLOOKUP($A561,'Z-scores'!$C$2:$SK$20,5,FALSE)&gt;3,HLOOKUP($A561,'Z-scores'!$C$2:$SK$20,5,FALSE)&lt;-3),"",'Total-corrected counts'!Q561),"")</f>
        <v/>
      </c>
      <c r="R561" t="str">
        <f>IFERROR(IF(OR(HLOOKUP($A561,'Z-scores'!$C$2:$SK$20,5,FALSE)&gt;3,HLOOKUP($A561,'Z-scores'!$C$2:$SK$20,5,FALSE)&lt;-3),"",'Total-corrected counts'!R561),"")</f>
        <v/>
      </c>
      <c r="S561" t="str">
        <f>IFERROR(IF(OR(HLOOKUP($A561,'Z-scores'!$C$2:$SK$20,5,FALSE)&gt;3,HLOOKUP($A561,'Z-scores'!$C$2:$SK$20,5,FALSE)&lt;-3),"",'Total-corrected counts'!S561),"")</f>
        <v/>
      </c>
      <c r="T561" t="str">
        <f>IFERROR(IF(OR(HLOOKUP($A561,'Z-scores'!$C$2:$SK$20,5,FALSE)&gt;3,HLOOKUP($A561,'Z-scores'!$C$2:$SK$20,5,FALSE)&lt;-3),"",'Total-corrected counts'!T561),"")</f>
        <v/>
      </c>
      <c r="U561">
        <f t="shared" si="32"/>
        <v>0</v>
      </c>
      <c r="V561">
        <f>SUMIFS(Tabel132[Cluster],Tabel132[ID],'Total-corrected counts Z&lt;3'!A561)</f>
        <v>75</v>
      </c>
      <c r="W561" t="str">
        <f t="shared" si="33"/>
        <v/>
      </c>
      <c r="X561" t="str">
        <f t="shared" si="34"/>
        <v/>
      </c>
      <c r="Y561" t="str">
        <f t="shared" si="35"/>
        <v/>
      </c>
    </row>
    <row r="562" spans="1:25" x14ac:dyDescent="0.25">
      <c r="A562">
        <v>570</v>
      </c>
      <c r="B562" t="s">
        <v>847</v>
      </c>
      <c r="C562">
        <v>102200</v>
      </c>
      <c r="D562">
        <v>932</v>
      </c>
      <c r="E562" t="str">
        <f>IFERROR(IF(OR(HLOOKUP($A562,'Z-scores'!$C$2:$SK$20,5,FALSE)&gt;3,HLOOKUP($A562,'Z-scores'!$C$2:$SK$20,5,FALSE)&lt;-3),"",'Total-corrected counts'!E562),"")</f>
        <v/>
      </c>
      <c r="F562" t="str">
        <f>IFERROR(IF(OR(HLOOKUP($A562,'Z-scores'!$C$2:$SK$20,5,FALSE)&gt;3,HLOOKUP($A562,'Z-scores'!$C$2:$SK$20,5,FALSE)&lt;-3),"",'Total-corrected counts'!F562),"")</f>
        <v/>
      </c>
      <c r="G562" t="str">
        <f>IFERROR(IF(OR(HLOOKUP($A562,'Z-scores'!$C$2:$SK$20,5,FALSE)&gt;3,HLOOKUP($A562,'Z-scores'!$C$2:$SK$20,5,FALSE)&lt;-3),"",'Total-corrected counts'!G562),"")</f>
        <v/>
      </c>
      <c r="H562" t="str">
        <f>IFERROR(IF(OR(HLOOKUP($A562,'Z-scores'!$C$2:$SK$20,5,FALSE)&gt;3,HLOOKUP($A562,'Z-scores'!$C$2:$SK$20,5,FALSE)&lt;-3),"",'Total-corrected counts'!H562),"")</f>
        <v/>
      </c>
      <c r="I562" t="str">
        <f>IFERROR(IF(OR(HLOOKUP($A562,'Z-scores'!$C$2:$SK$20,5,FALSE)&gt;3,HLOOKUP($A562,'Z-scores'!$C$2:$SK$20,5,FALSE)&lt;-3),"",'Total-corrected counts'!I562),"")</f>
        <v/>
      </c>
      <c r="J562" t="str">
        <f>IFERROR(IF(OR(HLOOKUP($A562,'Z-scores'!$C$2:$SK$20,5,FALSE)&gt;3,HLOOKUP($A562,'Z-scores'!$C$2:$SK$20,5,FALSE)&lt;-3),"",'Total-corrected counts'!J562),"")</f>
        <v/>
      </c>
      <c r="K562" t="str">
        <f>IFERROR(IF(OR(HLOOKUP($A562,'Z-scores'!$C$2:$SK$20,5,FALSE)&gt;3,HLOOKUP($A562,'Z-scores'!$C$2:$SK$20,5,FALSE)&lt;-3),"",'Total-corrected counts'!K562),"")</f>
        <v/>
      </c>
      <c r="L562" t="str">
        <f>IFERROR(IF(OR(HLOOKUP($A562,'Z-scores'!$C$2:$SK$20,5,FALSE)&gt;3,HLOOKUP($A562,'Z-scores'!$C$2:$SK$20,5,FALSE)&lt;-3),"",'Total-corrected counts'!L562),"")</f>
        <v/>
      </c>
      <c r="M562" t="str">
        <f>IFERROR(IF(OR(HLOOKUP($A562,'Z-scores'!$C$2:$SK$20,5,FALSE)&gt;3,HLOOKUP($A562,'Z-scores'!$C$2:$SK$20,5,FALSE)&lt;-3),"",'Total-corrected counts'!M562),"")</f>
        <v/>
      </c>
      <c r="N562" t="str">
        <f>IFERROR(IF(OR(HLOOKUP($A562,'Z-scores'!$C$2:$SK$20,5,FALSE)&gt;3,HLOOKUP($A562,'Z-scores'!$C$2:$SK$20,5,FALSE)&lt;-3),"",'Total-corrected counts'!N562),"")</f>
        <v/>
      </c>
      <c r="O562" t="str">
        <f>IFERROR(IF(OR(HLOOKUP($A562,'Z-scores'!$C$2:$SK$20,5,FALSE)&gt;3,HLOOKUP($A562,'Z-scores'!$C$2:$SK$20,5,FALSE)&lt;-3),"",'Total-corrected counts'!O562),"")</f>
        <v/>
      </c>
      <c r="P562" t="str">
        <f>IFERROR(IF(OR(HLOOKUP($A562,'Z-scores'!$C$2:$SK$20,5,FALSE)&gt;3,HLOOKUP($A562,'Z-scores'!$C$2:$SK$20,5,FALSE)&lt;-3),"",'Total-corrected counts'!P562),"")</f>
        <v/>
      </c>
      <c r="Q562" t="str">
        <f>IFERROR(IF(OR(HLOOKUP($A562,'Z-scores'!$C$2:$SK$20,5,FALSE)&gt;3,HLOOKUP($A562,'Z-scores'!$C$2:$SK$20,5,FALSE)&lt;-3),"",'Total-corrected counts'!Q562),"")</f>
        <v/>
      </c>
      <c r="R562" t="str">
        <f>IFERROR(IF(OR(HLOOKUP($A562,'Z-scores'!$C$2:$SK$20,5,FALSE)&gt;3,HLOOKUP($A562,'Z-scores'!$C$2:$SK$20,5,FALSE)&lt;-3),"",'Total-corrected counts'!R562),"")</f>
        <v/>
      </c>
      <c r="S562" t="str">
        <f>IFERROR(IF(OR(HLOOKUP($A562,'Z-scores'!$C$2:$SK$20,5,FALSE)&gt;3,HLOOKUP($A562,'Z-scores'!$C$2:$SK$20,5,FALSE)&lt;-3),"",'Total-corrected counts'!S562),"")</f>
        <v/>
      </c>
      <c r="T562" t="str">
        <f>IFERROR(IF(OR(HLOOKUP($A562,'Z-scores'!$C$2:$SK$20,5,FALSE)&gt;3,HLOOKUP($A562,'Z-scores'!$C$2:$SK$20,5,FALSE)&lt;-3),"",'Total-corrected counts'!T562),"")</f>
        <v/>
      </c>
      <c r="U562">
        <f t="shared" si="32"/>
        <v>0</v>
      </c>
      <c r="V562">
        <f>SUMIFS(Tabel132[Cluster],Tabel132[ID],'Total-corrected counts Z&lt;3'!A562)</f>
        <v>0</v>
      </c>
      <c r="W562" t="str">
        <f t="shared" si="33"/>
        <v/>
      </c>
      <c r="X562" t="str">
        <f t="shared" si="34"/>
        <v/>
      </c>
      <c r="Y562" t="str">
        <f t="shared" si="35"/>
        <v/>
      </c>
    </row>
    <row r="563" spans="1:25" x14ac:dyDescent="0.25">
      <c r="A563">
        <v>571</v>
      </c>
      <c r="B563" t="s">
        <v>848</v>
      </c>
      <c r="C563">
        <v>67900</v>
      </c>
      <c r="D563">
        <v>856</v>
      </c>
      <c r="E563" t="str">
        <f>IFERROR(IF(OR(HLOOKUP($A563,'Z-scores'!$C$2:$SK$20,5,FALSE)&gt;3,HLOOKUP($A563,'Z-scores'!$C$2:$SK$20,5,FALSE)&lt;-3),"",'Total-corrected counts'!E563),"")</f>
        <v/>
      </c>
      <c r="F563" t="str">
        <f>IFERROR(IF(OR(HLOOKUP($A563,'Z-scores'!$C$2:$SK$20,5,FALSE)&gt;3,HLOOKUP($A563,'Z-scores'!$C$2:$SK$20,5,FALSE)&lt;-3),"",'Total-corrected counts'!F563),"")</f>
        <v/>
      </c>
      <c r="G563" t="str">
        <f>IFERROR(IF(OR(HLOOKUP($A563,'Z-scores'!$C$2:$SK$20,5,FALSE)&gt;3,HLOOKUP($A563,'Z-scores'!$C$2:$SK$20,5,FALSE)&lt;-3),"",'Total-corrected counts'!G563),"")</f>
        <v/>
      </c>
      <c r="H563" t="str">
        <f>IFERROR(IF(OR(HLOOKUP($A563,'Z-scores'!$C$2:$SK$20,5,FALSE)&gt;3,HLOOKUP($A563,'Z-scores'!$C$2:$SK$20,5,FALSE)&lt;-3),"",'Total-corrected counts'!H563),"")</f>
        <v/>
      </c>
      <c r="I563" t="str">
        <f>IFERROR(IF(OR(HLOOKUP($A563,'Z-scores'!$C$2:$SK$20,5,FALSE)&gt;3,HLOOKUP($A563,'Z-scores'!$C$2:$SK$20,5,FALSE)&lt;-3),"",'Total-corrected counts'!I563),"")</f>
        <v/>
      </c>
      <c r="J563" t="str">
        <f>IFERROR(IF(OR(HLOOKUP($A563,'Z-scores'!$C$2:$SK$20,5,FALSE)&gt;3,HLOOKUP($A563,'Z-scores'!$C$2:$SK$20,5,FALSE)&lt;-3),"",'Total-corrected counts'!J563),"")</f>
        <v/>
      </c>
      <c r="K563" t="str">
        <f>IFERROR(IF(OR(HLOOKUP($A563,'Z-scores'!$C$2:$SK$20,5,FALSE)&gt;3,HLOOKUP($A563,'Z-scores'!$C$2:$SK$20,5,FALSE)&lt;-3),"",'Total-corrected counts'!K563),"")</f>
        <v/>
      </c>
      <c r="L563" t="str">
        <f>IFERROR(IF(OR(HLOOKUP($A563,'Z-scores'!$C$2:$SK$20,5,FALSE)&gt;3,HLOOKUP($A563,'Z-scores'!$C$2:$SK$20,5,FALSE)&lt;-3),"",'Total-corrected counts'!L563),"")</f>
        <v/>
      </c>
      <c r="M563" t="str">
        <f>IFERROR(IF(OR(HLOOKUP($A563,'Z-scores'!$C$2:$SK$20,5,FALSE)&gt;3,HLOOKUP($A563,'Z-scores'!$C$2:$SK$20,5,FALSE)&lt;-3),"",'Total-corrected counts'!M563),"")</f>
        <v/>
      </c>
      <c r="N563" t="str">
        <f>IFERROR(IF(OR(HLOOKUP($A563,'Z-scores'!$C$2:$SK$20,5,FALSE)&gt;3,HLOOKUP($A563,'Z-scores'!$C$2:$SK$20,5,FALSE)&lt;-3),"",'Total-corrected counts'!N563),"")</f>
        <v/>
      </c>
      <c r="O563" t="str">
        <f>IFERROR(IF(OR(HLOOKUP($A563,'Z-scores'!$C$2:$SK$20,5,FALSE)&gt;3,HLOOKUP($A563,'Z-scores'!$C$2:$SK$20,5,FALSE)&lt;-3),"",'Total-corrected counts'!O563),"")</f>
        <v/>
      </c>
      <c r="P563" t="str">
        <f>IFERROR(IF(OR(HLOOKUP($A563,'Z-scores'!$C$2:$SK$20,5,FALSE)&gt;3,HLOOKUP($A563,'Z-scores'!$C$2:$SK$20,5,FALSE)&lt;-3),"",'Total-corrected counts'!P563),"")</f>
        <v/>
      </c>
      <c r="Q563" t="str">
        <f>IFERROR(IF(OR(HLOOKUP($A563,'Z-scores'!$C$2:$SK$20,5,FALSE)&gt;3,HLOOKUP($A563,'Z-scores'!$C$2:$SK$20,5,FALSE)&lt;-3),"",'Total-corrected counts'!Q563),"")</f>
        <v/>
      </c>
      <c r="R563" t="str">
        <f>IFERROR(IF(OR(HLOOKUP($A563,'Z-scores'!$C$2:$SK$20,5,FALSE)&gt;3,HLOOKUP($A563,'Z-scores'!$C$2:$SK$20,5,FALSE)&lt;-3),"",'Total-corrected counts'!R563),"")</f>
        <v/>
      </c>
      <c r="S563" t="str">
        <f>IFERROR(IF(OR(HLOOKUP($A563,'Z-scores'!$C$2:$SK$20,5,FALSE)&gt;3,HLOOKUP($A563,'Z-scores'!$C$2:$SK$20,5,FALSE)&lt;-3),"",'Total-corrected counts'!S563),"")</f>
        <v/>
      </c>
      <c r="T563" t="str">
        <f>IFERROR(IF(OR(HLOOKUP($A563,'Z-scores'!$C$2:$SK$20,5,FALSE)&gt;3,HLOOKUP($A563,'Z-scores'!$C$2:$SK$20,5,FALSE)&lt;-3),"",'Total-corrected counts'!T563),"")</f>
        <v/>
      </c>
      <c r="U563">
        <f t="shared" si="32"/>
        <v>0</v>
      </c>
      <c r="V563">
        <f>SUMIFS(Tabel132[Cluster],Tabel132[ID],'Total-corrected counts Z&lt;3'!A563)</f>
        <v>80</v>
      </c>
      <c r="W563" t="str">
        <f t="shared" si="33"/>
        <v/>
      </c>
      <c r="X563" t="str">
        <f t="shared" si="34"/>
        <v/>
      </c>
      <c r="Y563" t="str">
        <f t="shared" si="35"/>
        <v/>
      </c>
    </row>
    <row r="564" spans="1:25" x14ac:dyDescent="0.25">
      <c r="A564">
        <v>572</v>
      </c>
      <c r="B564" t="s">
        <v>849</v>
      </c>
      <c r="C564">
        <v>18400</v>
      </c>
      <c r="D564">
        <v>31</v>
      </c>
      <c r="E564" t="str">
        <f>IFERROR(IF(OR(HLOOKUP($A564,'Z-scores'!$C$2:$SK$20,5,FALSE)&gt;3,HLOOKUP($A564,'Z-scores'!$C$2:$SK$20,5,FALSE)&lt;-3),"",'Total-corrected counts'!E564),"")</f>
        <v/>
      </c>
      <c r="F564" t="str">
        <f>IFERROR(IF(OR(HLOOKUP($A564,'Z-scores'!$C$2:$SK$20,5,FALSE)&gt;3,HLOOKUP($A564,'Z-scores'!$C$2:$SK$20,5,FALSE)&lt;-3),"",'Total-corrected counts'!F564),"")</f>
        <v/>
      </c>
      <c r="G564" t="str">
        <f>IFERROR(IF(OR(HLOOKUP($A564,'Z-scores'!$C$2:$SK$20,5,FALSE)&gt;3,HLOOKUP($A564,'Z-scores'!$C$2:$SK$20,5,FALSE)&lt;-3),"",'Total-corrected counts'!G564),"")</f>
        <v/>
      </c>
      <c r="H564" t="str">
        <f>IFERROR(IF(OR(HLOOKUP($A564,'Z-scores'!$C$2:$SK$20,5,FALSE)&gt;3,HLOOKUP($A564,'Z-scores'!$C$2:$SK$20,5,FALSE)&lt;-3),"",'Total-corrected counts'!H564),"")</f>
        <v/>
      </c>
      <c r="I564" t="str">
        <f>IFERROR(IF(OR(HLOOKUP($A564,'Z-scores'!$C$2:$SK$20,5,FALSE)&gt;3,HLOOKUP($A564,'Z-scores'!$C$2:$SK$20,5,FALSE)&lt;-3),"",'Total-corrected counts'!I564),"")</f>
        <v/>
      </c>
      <c r="J564" t="str">
        <f>IFERROR(IF(OR(HLOOKUP($A564,'Z-scores'!$C$2:$SK$20,5,FALSE)&gt;3,HLOOKUP($A564,'Z-scores'!$C$2:$SK$20,5,FALSE)&lt;-3),"",'Total-corrected counts'!J564),"")</f>
        <v/>
      </c>
      <c r="K564" t="str">
        <f>IFERROR(IF(OR(HLOOKUP($A564,'Z-scores'!$C$2:$SK$20,5,FALSE)&gt;3,HLOOKUP($A564,'Z-scores'!$C$2:$SK$20,5,FALSE)&lt;-3),"",'Total-corrected counts'!K564),"")</f>
        <v/>
      </c>
      <c r="L564" t="str">
        <f>IFERROR(IF(OR(HLOOKUP($A564,'Z-scores'!$C$2:$SK$20,5,FALSE)&gt;3,HLOOKUP($A564,'Z-scores'!$C$2:$SK$20,5,FALSE)&lt;-3),"",'Total-corrected counts'!L564),"")</f>
        <v/>
      </c>
      <c r="M564" t="str">
        <f>IFERROR(IF(OR(HLOOKUP($A564,'Z-scores'!$C$2:$SK$20,5,FALSE)&gt;3,HLOOKUP($A564,'Z-scores'!$C$2:$SK$20,5,FALSE)&lt;-3),"",'Total-corrected counts'!M564),"")</f>
        <v/>
      </c>
      <c r="N564" t="str">
        <f>IFERROR(IF(OR(HLOOKUP($A564,'Z-scores'!$C$2:$SK$20,5,FALSE)&gt;3,HLOOKUP($A564,'Z-scores'!$C$2:$SK$20,5,FALSE)&lt;-3),"",'Total-corrected counts'!N564),"")</f>
        <v/>
      </c>
      <c r="O564" t="str">
        <f>IFERROR(IF(OR(HLOOKUP($A564,'Z-scores'!$C$2:$SK$20,5,FALSE)&gt;3,HLOOKUP($A564,'Z-scores'!$C$2:$SK$20,5,FALSE)&lt;-3),"",'Total-corrected counts'!O564),"")</f>
        <v/>
      </c>
      <c r="P564" t="str">
        <f>IFERROR(IF(OR(HLOOKUP($A564,'Z-scores'!$C$2:$SK$20,5,FALSE)&gt;3,HLOOKUP($A564,'Z-scores'!$C$2:$SK$20,5,FALSE)&lt;-3),"",'Total-corrected counts'!P564),"")</f>
        <v/>
      </c>
      <c r="Q564" t="str">
        <f>IFERROR(IF(OR(HLOOKUP($A564,'Z-scores'!$C$2:$SK$20,5,FALSE)&gt;3,HLOOKUP($A564,'Z-scores'!$C$2:$SK$20,5,FALSE)&lt;-3),"",'Total-corrected counts'!Q564),"")</f>
        <v/>
      </c>
      <c r="R564" t="str">
        <f>IFERROR(IF(OR(HLOOKUP($A564,'Z-scores'!$C$2:$SK$20,5,FALSE)&gt;3,HLOOKUP($A564,'Z-scores'!$C$2:$SK$20,5,FALSE)&lt;-3),"",'Total-corrected counts'!R564),"")</f>
        <v/>
      </c>
      <c r="S564" t="str">
        <f>IFERROR(IF(OR(HLOOKUP($A564,'Z-scores'!$C$2:$SK$20,5,FALSE)&gt;3,HLOOKUP($A564,'Z-scores'!$C$2:$SK$20,5,FALSE)&lt;-3),"",'Total-corrected counts'!S564),"")</f>
        <v/>
      </c>
      <c r="T564" t="str">
        <f>IFERROR(IF(OR(HLOOKUP($A564,'Z-scores'!$C$2:$SK$20,5,FALSE)&gt;3,HLOOKUP($A564,'Z-scores'!$C$2:$SK$20,5,FALSE)&lt;-3),"",'Total-corrected counts'!T564),"")</f>
        <v/>
      </c>
      <c r="U564">
        <f t="shared" si="32"/>
        <v>0</v>
      </c>
      <c r="V564">
        <f>SUMIFS(Tabel132[Cluster],Tabel132[ID],'Total-corrected counts Z&lt;3'!A564)</f>
        <v>0</v>
      </c>
      <c r="W564" t="str">
        <f t="shared" si="33"/>
        <v/>
      </c>
      <c r="X564" t="str">
        <f t="shared" si="34"/>
        <v/>
      </c>
      <c r="Y564" t="str">
        <f t="shared" si="35"/>
        <v/>
      </c>
    </row>
    <row r="565" spans="1:25" x14ac:dyDescent="0.25">
      <c r="A565">
        <v>573</v>
      </c>
      <c r="B565" t="s">
        <v>226</v>
      </c>
      <c r="C565">
        <v>15800</v>
      </c>
      <c r="D565">
        <v>409</v>
      </c>
      <c r="E565">
        <f>IFERROR(IF(OR(HLOOKUP($A565,'Z-scores'!$C$2:$SK$20,5,FALSE)&gt;3,HLOOKUP($A565,'Z-scores'!$C$2:$SK$20,5,FALSE)&lt;-3),"",'Total-corrected counts'!E565),"")</f>
        <v>4.1912414942816305</v>
      </c>
      <c r="F565">
        <f>IFERROR(IF(OR(HLOOKUP($A565,'Z-scores'!$C$2:$SK$20,5,FALSE)&gt;3,HLOOKUP($A565,'Z-scores'!$C$2:$SK$20,5,FALSE)&lt;-3),"",'Total-corrected counts'!F565),"")</f>
        <v>3.1494159415219092</v>
      </c>
      <c r="G565">
        <f>IFERROR(IF(OR(HLOOKUP($A565,'Z-scores'!$C$2:$SK$20,5,FALSE)&gt;3,HLOOKUP($A565,'Z-scores'!$C$2:$SK$20,5,FALSE)&lt;-3),"",'Total-corrected counts'!G565),"")</f>
        <v>2.0034008224852982</v>
      </c>
      <c r="H565">
        <f>IFERROR(IF(OR(HLOOKUP($A565,'Z-scores'!$C$2:$SK$20,5,FALSE)&gt;3,HLOOKUP($A565,'Z-scores'!$C$2:$SK$20,5,FALSE)&lt;-3),"",'Total-corrected counts'!H565),"")</f>
        <v>0.54283577408381389</v>
      </c>
      <c r="I565">
        <f>IFERROR(IF(OR(HLOOKUP($A565,'Z-scores'!$C$2:$SK$20,5,FALSE)&gt;3,HLOOKUP($A565,'Z-scores'!$C$2:$SK$20,5,FALSE)&lt;-3),"",'Total-corrected counts'!I565),"")</f>
        <v>1.5137608741772091</v>
      </c>
      <c r="J565">
        <f>IFERROR(IF(OR(HLOOKUP($A565,'Z-scores'!$C$2:$SK$20,5,FALSE)&gt;3,HLOOKUP($A565,'Z-scores'!$C$2:$SK$20,5,FALSE)&lt;-3),"",'Total-corrected counts'!J565),"")</f>
        <v>2.0114870277046419</v>
      </c>
      <c r="K565">
        <f>IFERROR(IF(OR(HLOOKUP($A565,'Z-scores'!$C$2:$SK$20,5,FALSE)&gt;3,HLOOKUP($A565,'Z-scores'!$C$2:$SK$20,5,FALSE)&lt;-3),"",'Total-corrected counts'!K565),"")</f>
        <v>1.5247880691198161</v>
      </c>
      <c r="L565">
        <f>IFERROR(IF(OR(HLOOKUP($A565,'Z-scores'!$C$2:$SK$20,5,FALSE)&gt;3,HLOOKUP($A565,'Z-scores'!$C$2:$SK$20,5,FALSE)&lt;-3),"",'Total-corrected counts'!L565),"")</f>
        <v>1.0785818073774995</v>
      </c>
      <c r="M565">
        <f>IFERROR(IF(OR(HLOOKUP($A565,'Z-scores'!$C$2:$SK$20,5,FALSE)&gt;3,HLOOKUP($A565,'Z-scores'!$C$2:$SK$20,5,FALSE)&lt;-3),"",'Total-corrected counts'!M565),"")</f>
        <v>3.3928560772616412</v>
      </c>
      <c r="N565">
        <f>IFERROR(IF(OR(HLOOKUP($A565,'Z-scores'!$C$2:$SK$20,5,FALSE)&gt;3,HLOOKUP($A565,'Z-scores'!$C$2:$SK$20,5,FALSE)&lt;-3),"",'Total-corrected counts'!N565),"")</f>
        <v>1.3249041208437995</v>
      </c>
      <c r="O565">
        <f>IFERROR(IF(OR(HLOOKUP($A565,'Z-scores'!$C$2:$SK$20,5,FALSE)&gt;3,HLOOKUP($A565,'Z-scores'!$C$2:$SK$20,5,FALSE)&lt;-3),"",'Total-corrected counts'!O565),"")</f>
        <v>3.0505030677450415</v>
      </c>
      <c r="P565">
        <f>IFERROR(IF(OR(HLOOKUP($A565,'Z-scores'!$C$2:$SK$20,5,FALSE)&gt;3,HLOOKUP($A565,'Z-scores'!$C$2:$SK$20,5,FALSE)&lt;-3),"",'Total-corrected counts'!P565),"")</f>
        <v>2.2543425953803395</v>
      </c>
      <c r="Q565">
        <f>IFERROR(IF(OR(HLOOKUP($A565,'Z-scores'!$C$2:$SK$20,5,FALSE)&gt;3,HLOOKUP($A565,'Z-scores'!$C$2:$SK$20,5,FALSE)&lt;-3),"",'Total-corrected counts'!Q565),"")</f>
        <v>0.37760541525913416</v>
      </c>
      <c r="R565">
        <f>IFERROR(IF(OR(HLOOKUP($A565,'Z-scores'!$C$2:$SK$20,5,FALSE)&gt;3,HLOOKUP($A565,'Z-scores'!$C$2:$SK$20,5,FALSE)&lt;-3),"",'Total-corrected counts'!R565),"")</f>
        <v>3.0864498688130415</v>
      </c>
      <c r="S565">
        <f>IFERROR(IF(OR(HLOOKUP($A565,'Z-scores'!$C$2:$SK$20,5,FALSE)&gt;3,HLOOKUP($A565,'Z-scores'!$C$2:$SK$20,5,FALSE)&lt;-3),"",'Total-corrected counts'!S565),"")</f>
        <v>3.617947055676185</v>
      </c>
      <c r="T565">
        <f>IFERROR(IF(OR(HLOOKUP($A565,'Z-scores'!$C$2:$SK$20,5,FALSE)&gt;3,HLOOKUP($A565,'Z-scores'!$C$2:$SK$20,5,FALSE)&lt;-3),"",'Total-corrected counts'!T565),"")</f>
        <v>1.0716774755920335</v>
      </c>
      <c r="U565">
        <f t="shared" si="32"/>
        <v>1</v>
      </c>
      <c r="V565">
        <f>SUMIFS(Tabel132[Cluster],Tabel132[ID],'Total-corrected counts Z&lt;3'!A565)</f>
        <v>19</v>
      </c>
      <c r="W565">
        <f t="shared" si="33"/>
        <v>0.78732756605346332</v>
      </c>
      <c r="X565">
        <f t="shared" si="34"/>
        <v>2.0733272008857258</v>
      </c>
      <c r="Y565">
        <f t="shared" si="35"/>
        <v>2.2430875797442957</v>
      </c>
    </row>
    <row r="566" spans="1:25" x14ac:dyDescent="0.25">
      <c r="A566">
        <v>574</v>
      </c>
      <c r="B566" t="s">
        <v>227</v>
      </c>
      <c r="C566">
        <v>88100</v>
      </c>
      <c r="D566">
        <v>987</v>
      </c>
      <c r="E566">
        <f>IFERROR(IF(OR(HLOOKUP($A566,'Z-scores'!$C$2:$SK$20,5,FALSE)&gt;3,HLOOKUP($A566,'Z-scores'!$C$2:$SK$20,5,FALSE)&lt;-3),"",'Total-corrected counts'!E566),"")</f>
        <v>0.26752605282648706</v>
      </c>
      <c r="F566">
        <f>IFERROR(IF(OR(HLOOKUP($A566,'Z-scores'!$C$2:$SK$20,5,FALSE)&gt;3,HLOOKUP($A566,'Z-scores'!$C$2:$SK$20,5,FALSE)&lt;-3),"",'Total-corrected counts'!F566),"")</f>
        <v>6.8087822903667057</v>
      </c>
      <c r="G566">
        <f>IFERROR(IF(OR(HLOOKUP($A566,'Z-scores'!$C$2:$SK$20,5,FALSE)&gt;3,HLOOKUP($A566,'Z-scores'!$C$2:$SK$20,5,FALSE)&lt;-3),"",'Total-corrected counts'!G566),"")</f>
        <v>4.2845007688794494</v>
      </c>
      <c r="H566">
        <f>IFERROR(IF(OR(HLOOKUP($A566,'Z-scores'!$C$2:$SK$20,5,FALSE)&gt;3,HLOOKUP($A566,'Z-scores'!$C$2:$SK$20,5,FALSE)&lt;-3),"",'Total-corrected counts'!H566),"")</f>
        <v>0</v>
      </c>
      <c r="I566">
        <f>IFERROR(IF(OR(HLOOKUP($A566,'Z-scores'!$C$2:$SK$20,5,FALSE)&gt;3,HLOOKUP($A566,'Z-scores'!$C$2:$SK$20,5,FALSE)&lt;-3),"",'Total-corrected counts'!I566),"")</f>
        <v>8.0358755699816147</v>
      </c>
      <c r="J566">
        <f>IFERROR(IF(OR(HLOOKUP($A566,'Z-scores'!$C$2:$SK$20,5,FALSE)&gt;3,HLOOKUP($A566,'Z-scores'!$C$2:$SK$20,5,FALSE)&lt;-3),"",'Total-corrected counts'!J566),"")</f>
        <v>2.6700095665365184</v>
      </c>
      <c r="K566">
        <f>IFERROR(IF(OR(HLOOKUP($A566,'Z-scores'!$C$2:$SK$20,5,FALSE)&gt;3,HLOOKUP($A566,'Z-scores'!$C$2:$SK$20,5,FALSE)&lt;-3),"",'Total-corrected counts'!K566),"")</f>
        <v>1.8942559474065408</v>
      </c>
      <c r="L566">
        <f>IFERROR(IF(OR(HLOOKUP($A566,'Z-scores'!$C$2:$SK$20,5,FALSE)&gt;3,HLOOKUP($A566,'Z-scores'!$C$2:$SK$20,5,FALSE)&lt;-3),"",'Total-corrected counts'!L566),"")</f>
        <v>15.459672572410827</v>
      </c>
      <c r="M566">
        <f>IFERROR(IF(OR(HLOOKUP($A566,'Z-scores'!$C$2:$SK$20,5,FALSE)&gt;3,HLOOKUP($A566,'Z-scores'!$C$2:$SK$20,5,FALSE)&lt;-3),"",'Total-corrected counts'!M566),"")</f>
        <v>1.7049528026440407E-2</v>
      </c>
      <c r="N566">
        <f>IFERROR(IF(OR(HLOOKUP($A566,'Z-scores'!$C$2:$SK$20,5,FALSE)&gt;3,HLOOKUP($A566,'Z-scores'!$C$2:$SK$20,5,FALSE)&lt;-3),"",'Total-corrected counts'!N566),"")</f>
        <v>4.8841140076076153</v>
      </c>
      <c r="O566">
        <f>IFERROR(IF(OR(HLOOKUP($A566,'Z-scores'!$C$2:$SK$20,5,FALSE)&gt;3,HLOOKUP($A566,'Z-scores'!$C$2:$SK$20,5,FALSE)&lt;-3),"",'Total-corrected counts'!O566),"")</f>
        <v>5.601430995410098</v>
      </c>
      <c r="P566">
        <f>IFERROR(IF(OR(HLOOKUP($A566,'Z-scores'!$C$2:$SK$20,5,FALSE)&gt;3,HLOOKUP($A566,'Z-scores'!$C$2:$SK$20,5,FALSE)&lt;-3),"",'Total-corrected counts'!P566),"")</f>
        <v>6.6087571008059403</v>
      </c>
      <c r="Q566">
        <f>IFERROR(IF(OR(HLOOKUP($A566,'Z-scores'!$C$2:$SK$20,5,FALSE)&gt;3,HLOOKUP($A566,'Z-scores'!$C$2:$SK$20,5,FALSE)&lt;-3),"",'Total-corrected counts'!Q566),"")</f>
        <v>2.7078283067924755</v>
      </c>
      <c r="R566">
        <f>IFERROR(IF(OR(HLOOKUP($A566,'Z-scores'!$C$2:$SK$20,5,FALSE)&gt;3,HLOOKUP($A566,'Z-scores'!$C$2:$SK$20,5,FALSE)&lt;-3),"",'Total-corrected counts'!R566),"")</f>
        <v>6.1985773571669567</v>
      </c>
      <c r="S566">
        <f>IFERROR(IF(OR(HLOOKUP($A566,'Z-scores'!$C$2:$SK$20,5,FALSE)&gt;3,HLOOKUP($A566,'Z-scores'!$C$2:$SK$20,5,FALSE)&lt;-3),"",'Total-corrected counts'!S566),"")</f>
        <v>8.6966614671652902</v>
      </c>
      <c r="T566">
        <f>IFERROR(IF(OR(HLOOKUP($A566,'Z-scores'!$C$2:$SK$20,5,FALSE)&gt;3,HLOOKUP($A566,'Z-scores'!$C$2:$SK$20,5,FALSE)&lt;-3),"",'Total-corrected counts'!T566),"")</f>
        <v>0</v>
      </c>
      <c r="U566">
        <f t="shared" si="32"/>
        <v>1</v>
      </c>
      <c r="V566">
        <f>SUMIFS(Tabel132[Cluster],Tabel132[ID],'Total-corrected counts Z&lt;3'!A566)</f>
        <v>94</v>
      </c>
      <c r="W566">
        <f t="shared" si="33"/>
        <v>0.81105839366412535</v>
      </c>
      <c r="X566">
        <f t="shared" si="34"/>
        <v>4.4321786304042199</v>
      </c>
      <c r="Y566">
        <f t="shared" si="35"/>
        <v>4.9688758712234602</v>
      </c>
    </row>
    <row r="567" spans="1:25" x14ac:dyDescent="0.25">
      <c r="A567">
        <v>575</v>
      </c>
      <c r="B567" t="s">
        <v>228</v>
      </c>
      <c r="C567">
        <v>68700</v>
      </c>
      <c r="D567">
        <v>51</v>
      </c>
      <c r="E567">
        <f>IFERROR(IF(OR(HLOOKUP($A567,'Z-scores'!$C$2:$SK$20,5,FALSE)&gt;3,HLOOKUP($A567,'Z-scores'!$C$2:$SK$20,5,FALSE)&lt;-3),"",'Total-corrected counts'!E567),"")</f>
        <v>10.98343072437633</v>
      </c>
      <c r="F567">
        <f>IFERROR(IF(OR(HLOOKUP($A567,'Z-scores'!$C$2:$SK$20,5,FALSE)&gt;3,HLOOKUP($A567,'Z-scores'!$C$2:$SK$20,5,FALSE)&lt;-3),"",'Total-corrected counts'!F567),"")</f>
        <v>5.3308704617364846</v>
      </c>
      <c r="G567">
        <f>IFERROR(IF(OR(HLOOKUP($A567,'Z-scores'!$C$2:$SK$20,5,FALSE)&gt;3,HLOOKUP($A567,'Z-scores'!$C$2:$SK$20,5,FALSE)&lt;-3),"",'Total-corrected counts'!G567),"")</f>
        <v>16.161097228909867</v>
      </c>
      <c r="H567">
        <f>IFERROR(IF(OR(HLOOKUP($A567,'Z-scores'!$C$2:$SK$20,5,FALSE)&gt;3,HLOOKUP($A567,'Z-scores'!$C$2:$SK$20,5,FALSE)&lt;-3),"",'Total-corrected counts'!H567),"")</f>
        <v>7.7444570435957436</v>
      </c>
      <c r="I567">
        <f>IFERROR(IF(OR(HLOOKUP($A567,'Z-scores'!$C$2:$SK$20,5,FALSE)&gt;3,HLOOKUP($A567,'Z-scores'!$C$2:$SK$20,5,FALSE)&lt;-3),"",'Total-corrected counts'!I567),"")</f>
        <v>7.2480446317481242</v>
      </c>
      <c r="J567">
        <f>IFERROR(IF(OR(HLOOKUP($A567,'Z-scores'!$C$2:$SK$20,5,FALSE)&gt;3,HLOOKUP($A567,'Z-scores'!$C$2:$SK$20,5,FALSE)&lt;-3),"",'Total-corrected counts'!J567),"")</f>
        <v>5.830917752929528</v>
      </c>
      <c r="K567">
        <f>IFERROR(IF(OR(HLOOKUP($A567,'Z-scores'!$C$2:$SK$20,5,FALSE)&gt;3,HLOOKUP($A567,'Z-scores'!$C$2:$SK$20,5,FALSE)&lt;-3),"",'Total-corrected counts'!K567),"")</f>
        <v>7.0316188264409982</v>
      </c>
      <c r="L567">
        <f>IFERROR(IF(OR(HLOOKUP($A567,'Z-scores'!$C$2:$SK$20,5,FALSE)&gt;3,HLOOKUP($A567,'Z-scores'!$C$2:$SK$20,5,FALSE)&lt;-3),"",'Total-corrected counts'!L567),"")</f>
        <v>6.8378016467705631</v>
      </c>
      <c r="M567">
        <f>IFERROR(IF(OR(HLOOKUP($A567,'Z-scores'!$C$2:$SK$20,5,FALSE)&gt;3,HLOOKUP($A567,'Z-scores'!$C$2:$SK$20,5,FALSE)&lt;-3),"",'Total-corrected counts'!M567),"")</f>
        <v>1.5259327583664166</v>
      </c>
      <c r="N567">
        <f>IFERROR(IF(OR(HLOOKUP($A567,'Z-scores'!$C$2:$SK$20,5,FALSE)&gt;3,HLOOKUP($A567,'Z-scores'!$C$2:$SK$20,5,FALSE)&lt;-3),"",'Total-corrected counts'!N567),"")</f>
        <v>6.0208660639528864</v>
      </c>
      <c r="O567">
        <f>IFERROR(IF(OR(HLOOKUP($A567,'Z-scores'!$C$2:$SK$20,5,FALSE)&gt;3,HLOOKUP($A567,'Z-scores'!$C$2:$SK$20,5,FALSE)&lt;-3),"",'Total-corrected counts'!O567),"")</f>
        <v>7.5201532148323418</v>
      </c>
      <c r="P567">
        <f>IFERROR(IF(OR(HLOOKUP($A567,'Z-scores'!$C$2:$SK$20,5,FALSE)&gt;3,HLOOKUP($A567,'Z-scores'!$C$2:$SK$20,5,FALSE)&lt;-3),"",'Total-corrected counts'!P567),"")</f>
        <v>7.4497811595681416</v>
      </c>
      <c r="Q567">
        <f>IFERROR(IF(OR(HLOOKUP($A567,'Z-scores'!$C$2:$SK$20,5,FALSE)&gt;3,HLOOKUP($A567,'Z-scores'!$C$2:$SK$20,5,FALSE)&lt;-3),"",'Total-corrected counts'!Q567),"")</f>
        <v>7.0353851053543952</v>
      </c>
      <c r="R567">
        <f>IFERROR(IF(OR(HLOOKUP($A567,'Z-scores'!$C$2:$SK$20,5,FALSE)&gt;3,HLOOKUP($A567,'Z-scores'!$C$2:$SK$20,5,FALSE)&lt;-3),"",'Total-corrected counts'!R567),"")</f>
        <v>7.6416595753640699</v>
      </c>
      <c r="S567">
        <f>IFERROR(IF(OR(HLOOKUP($A567,'Z-scores'!$C$2:$SK$20,5,FALSE)&gt;3,HLOOKUP($A567,'Z-scores'!$C$2:$SK$20,5,FALSE)&lt;-3),"",'Total-corrected counts'!S567),"")</f>
        <v>7.445384003465076</v>
      </c>
      <c r="T567">
        <f>IFERROR(IF(OR(HLOOKUP($A567,'Z-scores'!$C$2:$SK$20,5,FALSE)&gt;3,HLOOKUP($A567,'Z-scores'!$C$2:$SK$20,5,FALSE)&lt;-3),"",'Total-corrected counts'!T567),"")</f>
        <v>1.3310643805123983</v>
      </c>
      <c r="U567">
        <f t="shared" si="32"/>
        <v>1</v>
      </c>
      <c r="V567">
        <f>SUMIFS(Tabel132[Cluster],Tabel132[ID],'Total-corrected counts Z&lt;3'!A567)</f>
        <v>81</v>
      </c>
      <c r="W567">
        <f t="shared" si="33"/>
        <v>0.55592990438130463</v>
      </c>
      <c r="X567">
        <f t="shared" si="34"/>
        <v>7.4715037138826945</v>
      </c>
      <c r="Y567">
        <f t="shared" si="35"/>
        <v>6.4039045731827384</v>
      </c>
    </row>
    <row r="568" spans="1:25" x14ac:dyDescent="0.25">
      <c r="A568">
        <v>576</v>
      </c>
      <c r="B568" t="s">
        <v>850</v>
      </c>
      <c r="C568">
        <v>92600</v>
      </c>
      <c r="D568">
        <v>370</v>
      </c>
      <c r="E568">
        <f>IFERROR(IF(OR(HLOOKUP($A568,'Z-scores'!$C$2:$SK$20,5,FALSE)&gt;3,HLOOKUP($A568,'Z-scores'!$C$2:$SK$20,5,FALSE)&lt;-3),"",'Total-corrected counts'!E568),"")</f>
        <v>3.9633489307627709E-2</v>
      </c>
      <c r="F568">
        <f>IFERROR(IF(OR(HLOOKUP($A568,'Z-scores'!$C$2:$SK$20,5,FALSE)&gt;3,HLOOKUP($A568,'Z-scores'!$C$2:$SK$20,5,FALSE)&lt;-3),"",'Total-corrected counts'!F568),"")</f>
        <v>0</v>
      </c>
      <c r="G568">
        <f>IFERROR(IF(OR(HLOOKUP($A568,'Z-scores'!$C$2:$SK$20,5,FALSE)&gt;3,HLOOKUP($A568,'Z-scores'!$C$2:$SK$20,5,FALSE)&lt;-3),"",'Total-corrected counts'!G568),"")</f>
        <v>0</v>
      </c>
      <c r="H568">
        <f>IFERROR(IF(OR(HLOOKUP($A568,'Z-scores'!$C$2:$SK$20,5,FALSE)&gt;3,HLOOKUP($A568,'Z-scores'!$C$2:$SK$20,5,FALSE)&lt;-3),"",'Total-corrected counts'!H568),"")</f>
        <v>0</v>
      </c>
      <c r="I568">
        <f>IFERROR(IF(OR(HLOOKUP($A568,'Z-scores'!$C$2:$SK$20,5,FALSE)&gt;3,HLOOKUP($A568,'Z-scores'!$C$2:$SK$20,5,FALSE)&lt;-3),"",'Total-corrected counts'!I568),"")</f>
        <v>0</v>
      </c>
      <c r="J568">
        <f>IFERROR(IF(OR(HLOOKUP($A568,'Z-scores'!$C$2:$SK$20,5,FALSE)&gt;3,HLOOKUP($A568,'Z-scores'!$C$2:$SK$20,5,FALSE)&lt;-3),"",'Total-corrected counts'!J568),"")</f>
        <v>0</v>
      </c>
      <c r="K568">
        <f>IFERROR(IF(OR(HLOOKUP($A568,'Z-scores'!$C$2:$SK$20,5,FALSE)&gt;3,HLOOKUP($A568,'Z-scores'!$C$2:$SK$20,5,FALSE)&lt;-3),"",'Total-corrected counts'!K568),"")</f>
        <v>0</v>
      </c>
      <c r="L568">
        <f>IFERROR(IF(OR(HLOOKUP($A568,'Z-scores'!$C$2:$SK$20,5,FALSE)&gt;3,HLOOKUP($A568,'Z-scores'!$C$2:$SK$20,5,FALSE)&lt;-3),"",'Total-corrected counts'!L568),"")</f>
        <v>0.14245420097438674</v>
      </c>
      <c r="M568">
        <f>IFERROR(IF(OR(HLOOKUP($A568,'Z-scores'!$C$2:$SK$20,5,FALSE)&gt;3,HLOOKUP($A568,'Z-scores'!$C$2:$SK$20,5,FALSE)&lt;-3),"",'Total-corrected counts'!M568),"")</f>
        <v>0</v>
      </c>
      <c r="N568">
        <f>IFERROR(IF(OR(HLOOKUP($A568,'Z-scores'!$C$2:$SK$20,5,FALSE)&gt;3,HLOOKUP($A568,'Z-scores'!$C$2:$SK$20,5,FALSE)&lt;-3),"",'Total-corrected counts'!N568),"")</f>
        <v>0</v>
      </c>
      <c r="O568">
        <f>IFERROR(IF(OR(HLOOKUP($A568,'Z-scores'!$C$2:$SK$20,5,FALSE)&gt;3,HLOOKUP($A568,'Z-scores'!$C$2:$SK$20,5,FALSE)&lt;-3),"",'Total-corrected counts'!O568),"")</f>
        <v>0</v>
      </c>
      <c r="P568">
        <f>IFERROR(IF(OR(HLOOKUP($A568,'Z-scores'!$C$2:$SK$20,5,FALSE)&gt;3,HLOOKUP($A568,'Z-scores'!$C$2:$SK$20,5,FALSE)&lt;-3),"",'Total-corrected counts'!P568),"")</f>
        <v>0</v>
      </c>
      <c r="Q568">
        <f>IFERROR(IF(OR(HLOOKUP($A568,'Z-scores'!$C$2:$SK$20,5,FALSE)&gt;3,HLOOKUP($A568,'Z-scores'!$C$2:$SK$20,5,FALSE)&lt;-3),"",'Total-corrected counts'!Q568),"")</f>
        <v>0</v>
      </c>
      <c r="R568">
        <f>IFERROR(IF(OR(HLOOKUP($A568,'Z-scores'!$C$2:$SK$20,5,FALSE)&gt;3,HLOOKUP($A568,'Z-scores'!$C$2:$SK$20,5,FALSE)&lt;-3),"",'Total-corrected counts'!R568),"")</f>
        <v>0</v>
      </c>
      <c r="S568">
        <f>IFERROR(IF(OR(HLOOKUP($A568,'Z-scores'!$C$2:$SK$20,5,FALSE)&gt;3,HLOOKUP($A568,'Z-scores'!$C$2:$SK$20,5,FALSE)&lt;-3),"",'Total-corrected counts'!S568),"")</f>
        <v>0</v>
      </c>
      <c r="T568">
        <f>IFERROR(IF(OR(HLOOKUP($A568,'Z-scores'!$C$2:$SK$20,5,FALSE)&gt;3,HLOOKUP($A568,'Z-scores'!$C$2:$SK$20,5,FALSE)&lt;-3),"",'Total-corrected counts'!T568),"")</f>
        <v>0</v>
      </c>
      <c r="U568">
        <f t="shared" si="32"/>
        <v>1</v>
      </c>
      <c r="V568">
        <f>SUMIFS(Tabel132[Cluster],Tabel132[ID],'Total-corrected counts Z&lt;3'!A568)</f>
        <v>96</v>
      </c>
      <c r="W568">
        <f t="shared" si="33"/>
        <v>0.34911443923082952</v>
      </c>
      <c r="X568">
        <f t="shared" si="34"/>
        <v>1.8208769028201444E-2</v>
      </c>
      <c r="Y568">
        <f t="shared" si="35"/>
        <v>0</v>
      </c>
    </row>
    <row r="569" spans="1:25" x14ac:dyDescent="0.25">
      <c r="A569">
        <v>577</v>
      </c>
      <c r="B569" t="s">
        <v>229</v>
      </c>
      <c r="C569">
        <v>6600</v>
      </c>
      <c r="D569">
        <v>369</v>
      </c>
      <c r="E569">
        <f>IFERROR(IF(OR(HLOOKUP($A569,'Z-scores'!$C$2:$SK$20,5,FALSE)&gt;3,HLOOKUP($A569,'Z-scores'!$C$2:$SK$20,5,FALSE)&lt;-3),"",'Total-corrected counts'!E569),"")</f>
        <v>17.562589949442529</v>
      </c>
      <c r="F569">
        <f>IFERROR(IF(OR(HLOOKUP($A569,'Z-scores'!$C$2:$SK$20,5,FALSE)&gt;3,HLOOKUP($A569,'Z-scores'!$C$2:$SK$20,5,FALSE)&lt;-3),"",'Total-corrected counts'!F569),"")</f>
        <v>13.287041168579687</v>
      </c>
      <c r="G569">
        <f>IFERROR(IF(OR(HLOOKUP($A569,'Z-scores'!$C$2:$SK$20,5,FALSE)&gt;3,HLOOKUP($A569,'Z-scores'!$C$2:$SK$20,5,FALSE)&lt;-3),"",'Total-corrected counts'!G569),"")</f>
        <v>6.4763402825886116</v>
      </c>
      <c r="H569">
        <f>IFERROR(IF(OR(HLOOKUP($A569,'Z-scores'!$C$2:$SK$20,5,FALSE)&gt;3,HLOOKUP($A569,'Z-scores'!$C$2:$SK$20,5,FALSE)&lt;-3),"",'Total-corrected counts'!H569),"")</f>
        <v>6.2365798933629284</v>
      </c>
      <c r="I569">
        <f>IFERROR(IF(OR(HLOOKUP($A569,'Z-scores'!$C$2:$SK$20,5,FALSE)&gt;3,HLOOKUP($A569,'Z-scores'!$C$2:$SK$20,5,FALSE)&lt;-3),"",'Total-corrected counts'!I569),"")</f>
        <v>13.522555318393433</v>
      </c>
      <c r="J569">
        <f>IFERROR(IF(OR(HLOOKUP($A569,'Z-scores'!$C$2:$SK$20,5,FALSE)&gt;3,HLOOKUP($A569,'Z-scores'!$C$2:$SK$20,5,FALSE)&lt;-3),"",'Total-corrected counts'!J569),"")</f>
        <v>3.2686664200200428</v>
      </c>
      <c r="K569">
        <f>IFERROR(IF(OR(HLOOKUP($A569,'Z-scores'!$C$2:$SK$20,5,FALSE)&gt;3,HLOOKUP($A569,'Z-scores'!$C$2:$SK$20,5,FALSE)&lt;-3),"",'Total-corrected counts'!K569),"")</f>
        <v>13.207010506376253</v>
      </c>
      <c r="L569">
        <f>IFERROR(IF(OR(HLOOKUP($A569,'Z-scores'!$C$2:$SK$20,5,FALSE)&gt;3,HLOOKUP($A569,'Z-scores'!$C$2:$SK$20,5,FALSE)&lt;-3),"",'Total-corrected counts'!L569),"")</f>
        <v>6.5054085111636608</v>
      </c>
      <c r="M569">
        <f>IFERROR(IF(OR(HLOOKUP($A569,'Z-scores'!$C$2:$SK$20,5,FALSE)&gt;3,HLOOKUP($A569,'Z-scores'!$C$2:$SK$20,5,FALSE)&lt;-3),"",'Total-corrected counts'!M569),"")</f>
        <v>9.3516661225025643</v>
      </c>
      <c r="N569">
        <f>IFERROR(IF(OR(HLOOKUP($A569,'Z-scores'!$C$2:$SK$20,5,FALSE)&gt;3,HLOOKUP($A569,'Z-scores'!$C$2:$SK$20,5,FALSE)&lt;-3),"",'Total-corrected counts'!N569),"")</f>
        <v>7.518242910587003</v>
      </c>
      <c r="O569">
        <f>IFERROR(IF(OR(HLOOKUP($A569,'Z-scores'!$C$2:$SK$20,5,FALSE)&gt;3,HLOOKUP($A569,'Z-scores'!$C$2:$SK$20,5,FALSE)&lt;-3),"",'Total-corrected counts'!O569),"")</f>
        <v>15.044727448603444</v>
      </c>
      <c r="P569">
        <f>IFERROR(IF(OR(HLOOKUP($A569,'Z-scores'!$C$2:$SK$20,5,FALSE)&gt;3,HLOOKUP($A569,'Z-scores'!$C$2:$SK$20,5,FALSE)&lt;-3),"",'Total-corrected counts'!P569),"")</f>
        <v>8.3057346394918028</v>
      </c>
      <c r="Q569">
        <f>IFERROR(IF(OR(HLOOKUP($A569,'Z-scores'!$C$2:$SK$20,5,FALSE)&gt;3,HLOOKUP($A569,'Z-scores'!$C$2:$SK$20,5,FALSE)&lt;-3),"",'Total-corrected counts'!Q569),"")</f>
        <v>9.425229904560231</v>
      </c>
      <c r="R569">
        <f>IFERROR(IF(OR(HLOOKUP($A569,'Z-scores'!$C$2:$SK$20,5,FALSE)&gt;3,HLOOKUP($A569,'Z-scores'!$C$2:$SK$20,5,FALSE)&lt;-3),"",'Total-corrected counts'!R569),"")</f>
        <v>15.375758581075287</v>
      </c>
      <c r="S569">
        <f>IFERROR(IF(OR(HLOOKUP($A569,'Z-scores'!$C$2:$SK$20,5,FALSE)&gt;3,HLOOKUP($A569,'Z-scores'!$C$2:$SK$20,5,FALSE)&lt;-3),"",'Total-corrected counts'!S569),"")</f>
        <v>11.312454174086099</v>
      </c>
      <c r="T569">
        <f>IFERROR(IF(OR(HLOOKUP($A569,'Z-scores'!$C$2:$SK$20,5,FALSE)&gt;3,HLOOKUP($A569,'Z-scores'!$C$2:$SK$20,5,FALSE)&lt;-3),"",'Total-corrected counts'!T569),"")</f>
        <v>7.1740957124027211</v>
      </c>
      <c r="U569">
        <f t="shared" si="32"/>
        <v>1</v>
      </c>
      <c r="V569">
        <f>SUMIFS(Tabel132[Cluster],Tabel132[ID],'Total-corrected counts Z&lt;3'!A569)</f>
        <v>9</v>
      </c>
      <c r="W569">
        <f t="shared" si="33"/>
        <v>0.51980118097915784</v>
      </c>
      <c r="X569">
        <f t="shared" si="34"/>
        <v>9.6936101083016712</v>
      </c>
      <c r="Y569">
        <f t="shared" si="35"/>
        <v>11.106333410036598</v>
      </c>
    </row>
    <row r="570" spans="1:25" x14ac:dyDescent="0.25">
      <c r="A570">
        <v>578</v>
      </c>
      <c r="B570" t="s">
        <v>851</v>
      </c>
      <c r="C570">
        <v>54200</v>
      </c>
      <c r="D570">
        <v>367</v>
      </c>
      <c r="E570" t="str">
        <f>IFERROR(IF(OR(HLOOKUP($A570,'Z-scores'!$C$2:$SK$20,5,FALSE)&gt;3,HLOOKUP($A570,'Z-scores'!$C$2:$SK$20,5,FALSE)&lt;-3),"",'Total-corrected counts'!E570),"")</f>
        <v/>
      </c>
      <c r="F570" t="str">
        <f>IFERROR(IF(OR(HLOOKUP($A570,'Z-scores'!$C$2:$SK$20,5,FALSE)&gt;3,HLOOKUP($A570,'Z-scores'!$C$2:$SK$20,5,FALSE)&lt;-3),"",'Total-corrected counts'!F570),"")</f>
        <v/>
      </c>
      <c r="G570" t="str">
        <f>IFERROR(IF(OR(HLOOKUP($A570,'Z-scores'!$C$2:$SK$20,5,FALSE)&gt;3,HLOOKUP($A570,'Z-scores'!$C$2:$SK$20,5,FALSE)&lt;-3),"",'Total-corrected counts'!G570),"")</f>
        <v/>
      </c>
      <c r="H570" t="str">
        <f>IFERROR(IF(OR(HLOOKUP($A570,'Z-scores'!$C$2:$SK$20,5,FALSE)&gt;3,HLOOKUP($A570,'Z-scores'!$C$2:$SK$20,5,FALSE)&lt;-3),"",'Total-corrected counts'!H570),"")</f>
        <v/>
      </c>
      <c r="I570" t="str">
        <f>IFERROR(IF(OR(HLOOKUP($A570,'Z-scores'!$C$2:$SK$20,5,FALSE)&gt;3,HLOOKUP($A570,'Z-scores'!$C$2:$SK$20,5,FALSE)&lt;-3),"",'Total-corrected counts'!I570),"")</f>
        <v/>
      </c>
      <c r="J570" t="str">
        <f>IFERROR(IF(OR(HLOOKUP($A570,'Z-scores'!$C$2:$SK$20,5,FALSE)&gt;3,HLOOKUP($A570,'Z-scores'!$C$2:$SK$20,5,FALSE)&lt;-3),"",'Total-corrected counts'!J570),"")</f>
        <v/>
      </c>
      <c r="K570" t="str">
        <f>IFERROR(IF(OR(HLOOKUP($A570,'Z-scores'!$C$2:$SK$20,5,FALSE)&gt;3,HLOOKUP($A570,'Z-scores'!$C$2:$SK$20,5,FALSE)&lt;-3),"",'Total-corrected counts'!K570),"")</f>
        <v/>
      </c>
      <c r="L570" t="str">
        <f>IFERROR(IF(OR(HLOOKUP($A570,'Z-scores'!$C$2:$SK$20,5,FALSE)&gt;3,HLOOKUP($A570,'Z-scores'!$C$2:$SK$20,5,FALSE)&lt;-3),"",'Total-corrected counts'!L570),"")</f>
        <v/>
      </c>
      <c r="M570" t="str">
        <f>IFERROR(IF(OR(HLOOKUP($A570,'Z-scores'!$C$2:$SK$20,5,FALSE)&gt;3,HLOOKUP($A570,'Z-scores'!$C$2:$SK$20,5,FALSE)&lt;-3),"",'Total-corrected counts'!M570),"")</f>
        <v/>
      </c>
      <c r="N570" t="str">
        <f>IFERROR(IF(OR(HLOOKUP($A570,'Z-scores'!$C$2:$SK$20,5,FALSE)&gt;3,HLOOKUP($A570,'Z-scores'!$C$2:$SK$20,5,FALSE)&lt;-3),"",'Total-corrected counts'!N570),"")</f>
        <v/>
      </c>
      <c r="O570" t="str">
        <f>IFERROR(IF(OR(HLOOKUP($A570,'Z-scores'!$C$2:$SK$20,5,FALSE)&gt;3,HLOOKUP($A570,'Z-scores'!$C$2:$SK$20,5,FALSE)&lt;-3),"",'Total-corrected counts'!O570),"")</f>
        <v/>
      </c>
      <c r="P570" t="str">
        <f>IFERROR(IF(OR(HLOOKUP($A570,'Z-scores'!$C$2:$SK$20,5,FALSE)&gt;3,HLOOKUP($A570,'Z-scores'!$C$2:$SK$20,5,FALSE)&lt;-3),"",'Total-corrected counts'!P570),"")</f>
        <v/>
      </c>
      <c r="Q570" t="str">
        <f>IFERROR(IF(OR(HLOOKUP($A570,'Z-scores'!$C$2:$SK$20,5,FALSE)&gt;3,HLOOKUP($A570,'Z-scores'!$C$2:$SK$20,5,FALSE)&lt;-3),"",'Total-corrected counts'!Q570),"")</f>
        <v/>
      </c>
      <c r="R570" t="str">
        <f>IFERROR(IF(OR(HLOOKUP($A570,'Z-scores'!$C$2:$SK$20,5,FALSE)&gt;3,HLOOKUP($A570,'Z-scores'!$C$2:$SK$20,5,FALSE)&lt;-3),"",'Total-corrected counts'!R570),"")</f>
        <v/>
      </c>
      <c r="S570" t="str">
        <f>IFERROR(IF(OR(HLOOKUP($A570,'Z-scores'!$C$2:$SK$20,5,FALSE)&gt;3,HLOOKUP($A570,'Z-scores'!$C$2:$SK$20,5,FALSE)&lt;-3),"",'Total-corrected counts'!S570),"")</f>
        <v/>
      </c>
      <c r="T570" t="str">
        <f>IFERROR(IF(OR(HLOOKUP($A570,'Z-scores'!$C$2:$SK$20,5,FALSE)&gt;3,HLOOKUP($A570,'Z-scores'!$C$2:$SK$20,5,FALSE)&lt;-3),"",'Total-corrected counts'!T570),"")</f>
        <v/>
      </c>
      <c r="U570">
        <f t="shared" si="32"/>
        <v>0</v>
      </c>
      <c r="V570">
        <f>SUMIFS(Tabel132[Cluster],Tabel132[ID],'Total-corrected counts Z&lt;3'!A570)</f>
        <v>75</v>
      </c>
      <c r="W570" t="str">
        <f t="shared" si="33"/>
        <v/>
      </c>
      <c r="X570" t="str">
        <f t="shared" si="34"/>
        <v/>
      </c>
      <c r="Y570" t="str">
        <f t="shared" si="35"/>
        <v/>
      </c>
    </row>
    <row r="571" spans="1:25" x14ac:dyDescent="0.25">
      <c r="A571">
        <v>579</v>
      </c>
      <c r="B571" t="s">
        <v>852</v>
      </c>
      <c r="C571">
        <v>106300</v>
      </c>
      <c r="D571">
        <v>956</v>
      </c>
      <c r="E571" t="str">
        <f>IFERROR(IF(OR(HLOOKUP($A571,'Z-scores'!$C$2:$SK$20,5,FALSE)&gt;3,HLOOKUP($A571,'Z-scores'!$C$2:$SK$20,5,FALSE)&lt;-3),"",'Total-corrected counts'!E571),"")</f>
        <v/>
      </c>
      <c r="F571" t="str">
        <f>IFERROR(IF(OR(HLOOKUP($A571,'Z-scores'!$C$2:$SK$20,5,FALSE)&gt;3,HLOOKUP($A571,'Z-scores'!$C$2:$SK$20,5,FALSE)&lt;-3),"",'Total-corrected counts'!F571),"")</f>
        <v/>
      </c>
      <c r="G571" t="str">
        <f>IFERROR(IF(OR(HLOOKUP($A571,'Z-scores'!$C$2:$SK$20,5,FALSE)&gt;3,HLOOKUP($A571,'Z-scores'!$C$2:$SK$20,5,FALSE)&lt;-3),"",'Total-corrected counts'!G571),"")</f>
        <v/>
      </c>
      <c r="H571" t="str">
        <f>IFERROR(IF(OR(HLOOKUP($A571,'Z-scores'!$C$2:$SK$20,5,FALSE)&gt;3,HLOOKUP($A571,'Z-scores'!$C$2:$SK$20,5,FALSE)&lt;-3),"",'Total-corrected counts'!H571),"")</f>
        <v/>
      </c>
      <c r="I571" t="str">
        <f>IFERROR(IF(OR(HLOOKUP($A571,'Z-scores'!$C$2:$SK$20,5,FALSE)&gt;3,HLOOKUP($A571,'Z-scores'!$C$2:$SK$20,5,FALSE)&lt;-3),"",'Total-corrected counts'!I571),"")</f>
        <v/>
      </c>
      <c r="J571" t="str">
        <f>IFERROR(IF(OR(HLOOKUP($A571,'Z-scores'!$C$2:$SK$20,5,FALSE)&gt;3,HLOOKUP($A571,'Z-scores'!$C$2:$SK$20,5,FALSE)&lt;-3),"",'Total-corrected counts'!J571),"")</f>
        <v/>
      </c>
      <c r="K571" t="str">
        <f>IFERROR(IF(OR(HLOOKUP($A571,'Z-scores'!$C$2:$SK$20,5,FALSE)&gt;3,HLOOKUP($A571,'Z-scores'!$C$2:$SK$20,5,FALSE)&lt;-3),"",'Total-corrected counts'!K571),"")</f>
        <v/>
      </c>
      <c r="L571" t="str">
        <f>IFERROR(IF(OR(HLOOKUP($A571,'Z-scores'!$C$2:$SK$20,5,FALSE)&gt;3,HLOOKUP($A571,'Z-scores'!$C$2:$SK$20,5,FALSE)&lt;-3),"",'Total-corrected counts'!L571),"")</f>
        <v/>
      </c>
      <c r="M571" t="str">
        <f>IFERROR(IF(OR(HLOOKUP($A571,'Z-scores'!$C$2:$SK$20,5,FALSE)&gt;3,HLOOKUP($A571,'Z-scores'!$C$2:$SK$20,5,FALSE)&lt;-3),"",'Total-corrected counts'!M571),"")</f>
        <v/>
      </c>
      <c r="N571" t="str">
        <f>IFERROR(IF(OR(HLOOKUP($A571,'Z-scores'!$C$2:$SK$20,5,FALSE)&gt;3,HLOOKUP($A571,'Z-scores'!$C$2:$SK$20,5,FALSE)&lt;-3),"",'Total-corrected counts'!N571),"")</f>
        <v/>
      </c>
      <c r="O571" t="str">
        <f>IFERROR(IF(OR(HLOOKUP($A571,'Z-scores'!$C$2:$SK$20,5,FALSE)&gt;3,HLOOKUP($A571,'Z-scores'!$C$2:$SK$20,5,FALSE)&lt;-3),"",'Total-corrected counts'!O571),"")</f>
        <v/>
      </c>
      <c r="P571" t="str">
        <f>IFERROR(IF(OR(HLOOKUP($A571,'Z-scores'!$C$2:$SK$20,5,FALSE)&gt;3,HLOOKUP($A571,'Z-scores'!$C$2:$SK$20,5,FALSE)&lt;-3),"",'Total-corrected counts'!P571),"")</f>
        <v/>
      </c>
      <c r="Q571" t="str">
        <f>IFERROR(IF(OR(HLOOKUP($A571,'Z-scores'!$C$2:$SK$20,5,FALSE)&gt;3,HLOOKUP($A571,'Z-scores'!$C$2:$SK$20,5,FALSE)&lt;-3),"",'Total-corrected counts'!Q571),"")</f>
        <v/>
      </c>
      <c r="R571" t="str">
        <f>IFERROR(IF(OR(HLOOKUP($A571,'Z-scores'!$C$2:$SK$20,5,FALSE)&gt;3,HLOOKUP($A571,'Z-scores'!$C$2:$SK$20,5,FALSE)&lt;-3),"",'Total-corrected counts'!R571),"")</f>
        <v/>
      </c>
      <c r="S571" t="str">
        <f>IFERROR(IF(OR(HLOOKUP($A571,'Z-scores'!$C$2:$SK$20,5,FALSE)&gt;3,HLOOKUP($A571,'Z-scores'!$C$2:$SK$20,5,FALSE)&lt;-3),"",'Total-corrected counts'!S571),"")</f>
        <v/>
      </c>
      <c r="T571" t="str">
        <f>IFERROR(IF(OR(HLOOKUP($A571,'Z-scores'!$C$2:$SK$20,5,FALSE)&gt;3,HLOOKUP($A571,'Z-scores'!$C$2:$SK$20,5,FALSE)&lt;-3),"",'Total-corrected counts'!T571),"")</f>
        <v/>
      </c>
      <c r="U571">
        <f t="shared" si="32"/>
        <v>0</v>
      </c>
      <c r="V571">
        <f>SUMIFS(Tabel132[Cluster],Tabel132[ID],'Total-corrected counts Z&lt;3'!A571)</f>
        <v>0</v>
      </c>
      <c r="W571" t="str">
        <f t="shared" si="33"/>
        <v/>
      </c>
      <c r="X571" t="str">
        <f t="shared" si="34"/>
        <v/>
      </c>
      <c r="Y571" t="str">
        <f t="shared" si="35"/>
        <v/>
      </c>
    </row>
    <row r="572" spans="1:25" x14ac:dyDescent="0.25">
      <c r="A572">
        <v>580</v>
      </c>
      <c r="B572" t="s">
        <v>230</v>
      </c>
      <c r="C572">
        <v>79500</v>
      </c>
      <c r="D572">
        <v>339</v>
      </c>
      <c r="E572">
        <f>IFERROR(IF(OR(HLOOKUP($A572,'Z-scores'!$C$2:$SK$20,5,FALSE)&gt;3,HLOOKUP($A572,'Z-scores'!$C$2:$SK$20,5,FALSE)&lt;-3),"",'Total-corrected counts'!E572),"")</f>
        <v>2.1699335395926171</v>
      </c>
      <c r="F572">
        <f>IFERROR(IF(OR(HLOOKUP($A572,'Z-scores'!$C$2:$SK$20,5,FALSE)&gt;3,HLOOKUP($A572,'Z-scores'!$C$2:$SK$20,5,FALSE)&lt;-3),"",'Total-corrected counts'!F572),"")</f>
        <v>5.7841597126901627</v>
      </c>
      <c r="G572">
        <f>IFERROR(IF(OR(HLOOKUP($A572,'Z-scores'!$C$2:$SK$20,5,FALSE)&gt;3,HLOOKUP($A572,'Z-scores'!$C$2:$SK$20,5,FALSE)&lt;-3),"",'Total-corrected counts'!G572),"")</f>
        <v>5.7820924728164798</v>
      </c>
      <c r="H572">
        <f>IFERROR(IF(OR(HLOOKUP($A572,'Z-scores'!$C$2:$SK$20,5,FALSE)&gt;3,HLOOKUP($A572,'Z-scores'!$C$2:$SK$20,5,FALSE)&lt;-3),"",'Total-corrected counts'!H572),"")</f>
        <v>3.0519433520712198</v>
      </c>
      <c r="I572">
        <f>IFERROR(IF(OR(HLOOKUP($A572,'Z-scores'!$C$2:$SK$20,5,FALSE)&gt;3,HLOOKUP($A572,'Z-scores'!$C$2:$SK$20,5,FALSE)&lt;-3),"",'Total-corrected counts'!I572),"")</f>
        <v>4.8226508147578748</v>
      </c>
      <c r="J572">
        <f>IFERROR(IF(OR(HLOOKUP($A572,'Z-scores'!$C$2:$SK$20,5,FALSE)&gt;3,HLOOKUP($A572,'Z-scores'!$C$2:$SK$20,5,FALSE)&lt;-3),"",'Total-corrected counts'!J572),"")</f>
        <v>2.6041573126533311</v>
      </c>
      <c r="K572">
        <f>IFERROR(IF(OR(HLOOKUP($A572,'Z-scores'!$C$2:$SK$20,5,FALSE)&gt;3,HLOOKUP($A572,'Z-scores'!$C$2:$SK$20,5,FALSE)&lt;-3),"",'Total-corrected counts'!K572),"")</f>
        <v>2.5569523005239994</v>
      </c>
      <c r="L572">
        <f>IFERROR(IF(OR(HLOOKUP($A572,'Z-scores'!$C$2:$SK$20,5,FALSE)&gt;3,HLOOKUP($A572,'Z-scores'!$C$2:$SK$20,5,FALSE)&lt;-3),"",'Total-corrected counts'!L572),"")</f>
        <v>2.3064013491091186</v>
      </c>
      <c r="M572">
        <f>IFERROR(IF(OR(HLOOKUP($A572,'Z-scores'!$C$2:$SK$20,5,FALSE)&gt;3,HLOOKUP($A572,'Z-scores'!$C$2:$SK$20,5,FALSE)&lt;-3),"",'Total-corrected counts'!M572),"")</f>
        <v>2.429557743767758</v>
      </c>
      <c r="N572">
        <f>IFERROR(IF(OR(HLOOKUP($A572,'Z-scores'!$C$2:$SK$20,5,FALSE)&gt;3,HLOOKUP($A572,'Z-scores'!$C$2:$SK$20,5,FALSE)&lt;-3),"",'Total-corrected counts'!N572),"")</f>
        <v>4.2255817818627683</v>
      </c>
      <c r="O572">
        <f>IFERROR(IF(OR(HLOOKUP($A572,'Z-scores'!$C$2:$SK$20,5,FALSE)&gt;3,HLOOKUP($A572,'Z-scores'!$C$2:$SK$20,5,FALSE)&lt;-3),"",'Total-corrected counts'!O572),"")</f>
        <v>5.3361698590844426</v>
      </c>
      <c r="P572">
        <f>IFERROR(IF(OR(HLOOKUP($A572,'Z-scores'!$C$2:$SK$20,5,FALSE)&gt;3,HLOOKUP($A572,'Z-scores'!$C$2:$SK$20,5,FALSE)&lt;-3),"",'Total-corrected counts'!P572),"")</f>
        <v>5.6682035676340101</v>
      </c>
      <c r="Q572">
        <f>IFERROR(IF(OR(HLOOKUP($A572,'Z-scores'!$C$2:$SK$20,5,FALSE)&gt;3,HLOOKUP($A572,'Z-scores'!$C$2:$SK$20,5,FALSE)&lt;-3),"",'Total-corrected counts'!Q572),"")</f>
        <v>6.2354578440817559</v>
      </c>
      <c r="R572">
        <f>IFERROR(IF(OR(HLOOKUP($A572,'Z-scores'!$C$2:$SK$20,5,FALSE)&gt;3,HLOOKUP($A572,'Z-scores'!$C$2:$SK$20,5,FALSE)&lt;-3),"",'Total-corrected counts'!R572),"")</f>
        <v>3.0042814862822453</v>
      </c>
      <c r="S572">
        <f>IFERROR(IF(OR(HLOOKUP($A572,'Z-scores'!$C$2:$SK$20,5,FALSE)&gt;3,HLOOKUP($A572,'Z-scores'!$C$2:$SK$20,5,FALSE)&lt;-3),"",'Total-corrected counts'!S572),"")</f>
        <v>4.8182675185922283</v>
      </c>
      <c r="T572">
        <f>IFERROR(IF(OR(HLOOKUP($A572,'Z-scores'!$C$2:$SK$20,5,FALSE)&gt;3,HLOOKUP($A572,'Z-scores'!$C$2:$SK$20,5,FALSE)&lt;-3),"",'Total-corrected counts'!T572),"")</f>
        <v>7.0580542023067689</v>
      </c>
      <c r="U572">
        <f t="shared" si="32"/>
        <v>1</v>
      </c>
      <c r="V572">
        <f>SUMIFS(Tabel132[Cluster],Tabel132[ID],'Total-corrected counts Z&lt;3'!A572)</f>
        <v>86</v>
      </c>
      <c r="W572">
        <f t="shared" si="33"/>
        <v>2.9859313128572675E-2</v>
      </c>
      <c r="X572">
        <f t="shared" si="34"/>
        <v>3.5733430379845332</v>
      </c>
      <c r="Y572">
        <f t="shared" si="35"/>
        <v>5.3534057463302425</v>
      </c>
    </row>
    <row r="573" spans="1:25" x14ac:dyDescent="0.25">
      <c r="A573">
        <v>581</v>
      </c>
      <c r="B573" t="s">
        <v>231</v>
      </c>
      <c r="C573">
        <v>52700</v>
      </c>
      <c r="D573">
        <v>826</v>
      </c>
      <c r="E573" t="str">
        <f>IFERROR(IF(OR(HLOOKUP($A573,'Z-scores'!$C$2:$SK$20,5,FALSE)&gt;3,HLOOKUP($A573,'Z-scores'!$C$2:$SK$20,5,FALSE)&lt;-3),"",'Total-corrected counts'!E573),"")</f>
        <v/>
      </c>
      <c r="F573" t="str">
        <f>IFERROR(IF(OR(HLOOKUP($A573,'Z-scores'!$C$2:$SK$20,5,FALSE)&gt;3,HLOOKUP($A573,'Z-scores'!$C$2:$SK$20,5,FALSE)&lt;-3),"",'Total-corrected counts'!F573),"")</f>
        <v/>
      </c>
      <c r="G573" t="str">
        <f>IFERROR(IF(OR(HLOOKUP($A573,'Z-scores'!$C$2:$SK$20,5,FALSE)&gt;3,HLOOKUP($A573,'Z-scores'!$C$2:$SK$20,5,FALSE)&lt;-3),"",'Total-corrected counts'!G573),"")</f>
        <v/>
      </c>
      <c r="H573" t="str">
        <f>IFERROR(IF(OR(HLOOKUP($A573,'Z-scores'!$C$2:$SK$20,5,FALSE)&gt;3,HLOOKUP($A573,'Z-scores'!$C$2:$SK$20,5,FALSE)&lt;-3),"",'Total-corrected counts'!H573),"")</f>
        <v/>
      </c>
      <c r="I573" t="str">
        <f>IFERROR(IF(OR(HLOOKUP($A573,'Z-scores'!$C$2:$SK$20,5,FALSE)&gt;3,HLOOKUP($A573,'Z-scores'!$C$2:$SK$20,5,FALSE)&lt;-3),"",'Total-corrected counts'!I573),"")</f>
        <v/>
      </c>
      <c r="J573" t="str">
        <f>IFERROR(IF(OR(HLOOKUP($A573,'Z-scores'!$C$2:$SK$20,5,FALSE)&gt;3,HLOOKUP($A573,'Z-scores'!$C$2:$SK$20,5,FALSE)&lt;-3),"",'Total-corrected counts'!J573),"")</f>
        <v/>
      </c>
      <c r="K573" t="str">
        <f>IFERROR(IF(OR(HLOOKUP($A573,'Z-scores'!$C$2:$SK$20,5,FALSE)&gt;3,HLOOKUP($A573,'Z-scores'!$C$2:$SK$20,5,FALSE)&lt;-3),"",'Total-corrected counts'!K573),"")</f>
        <v/>
      </c>
      <c r="L573" t="str">
        <f>IFERROR(IF(OR(HLOOKUP($A573,'Z-scores'!$C$2:$SK$20,5,FALSE)&gt;3,HLOOKUP($A573,'Z-scores'!$C$2:$SK$20,5,FALSE)&lt;-3),"",'Total-corrected counts'!L573),"")</f>
        <v/>
      </c>
      <c r="M573" t="str">
        <f>IFERROR(IF(OR(HLOOKUP($A573,'Z-scores'!$C$2:$SK$20,5,FALSE)&gt;3,HLOOKUP($A573,'Z-scores'!$C$2:$SK$20,5,FALSE)&lt;-3),"",'Total-corrected counts'!M573),"")</f>
        <v/>
      </c>
      <c r="N573" t="str">
        <f>IFERROR(IF(OR(HLOOKUP($A573,'Z-scores'!$C$2:$SK$20,5,FALSE)&gt;3,HLOOKUP($A573,'Z-scores'!$C$2:$SK$20,5,FALSE)&lt;-3),"",'Total-corrected counts'!N573),"")</f>
        <v/>
      </c>
      <c r="O573" t="str">
        <f>IFERROR(IF(OR(HLOOKUP($A573,'Z-scores'!$C$2:$SK$20,5,FALSE)&gt;3,HLOOKUP($A573,'Z-scores'!$C$2:$SK$20,5,FALSE)&lt;-3),"",'Total-corrected counts'!O573),"")</f>
        <v/>
      </c>
      <c r="P573" t="str">
        <f>IFERROR(IF(OR(HLOOKUP($A573,'Z-scores'!$C$2:$SK$20,5,FALSE)&gt;3,HLOOKUP($A573,'Z-scores'!$C$2:$SK$20,5,FALSE)&lt;-3),"",'Total-corrected counts'!P573),"")</f>
        <v/>
      </c>
      <c r="Q573" t="str">
        <f>IFERROR(IF(OR(HLOOKUP($A573,'Z-scores'!$C$2:$SK$20,5,FALSE)&gt;3,HLOOKUP($A573,'Z-scores'!$C$2:$SK$20,5,FALSE)&lt;-3),"",'Total-corrected counts'!Q573),"")</f>
        <v/>
      </c>
      <c r="R573" t="str">
        <f>IFERROR(IF(OR(HLOOKUP($A573,'Z-scores'!$C$2:$SK$20,5,FALSE)&gt;3,HLOOKUP($A573,'Z-scores'!$C$2:$SK$20,5,FALSE)&lt;-3),"",'Total-corrected counts'!R573),"")</f>
        <v/>
      </c>
      <c r="S573" t="str">
        <f>IFERROR(IF(OR(HLOOKUP($A573,'Z-scores'!$C$2:$SK$20,5,FALSE)&gt;3,HLOOKUP($A573,'Z-scores'!$C$2:$SK$20,5,FALSE)&lt;-3),"",'Total-corrected counts'!S573),"")</f>
        <v/>
      </c>
      <c r="T573" t="str">
        <f>IFERROR(IF(OR(HLOOKUP($A573,'Z-scores'!$C$2:$SK$20,5,FALSE)&gt;3,HLOOKUP($A573,'Z-scores'!$C$2:$SK$20,5,FALSE)&lt;-3),"",'Total-corrected counts'!T573),"")</f>
        <v/>
      </c>
      <c r="U573">
        <f t="shared" si="32"/>
        <v>0</v>
      </c>
      <c r="V573">
        <f>SUMIFS(Tabel132[Cluster],Tabel132[ID],'Total-corrected counts Z&lt;3'!A573)</f>
        <v>74</v>
      </c>
      <c r="W573" t="str">
        <f t="shared" si="33"/>
        <v/>
      </c>
      <c r="X573" t="str">
        <f t="shared" si="34"/>
        <v/>
      </c>
      <c r="Y573" t="str">
        <f t="shared" si="35"/>
        <v/>
      </c>
    </row>
    <row r="574" spans="1:25" x14ac:dyDescent="0.25">
      <c r="A574">
        <v>582</v>
      </c>
      <c r="B574" t="s">
        <v>232</v>
      </c>
      <c r="C574">
        <v>22300</v>
      </c>
      <c r="D574">
        <v>731</v>
      </c>
      <c r="E574">
        <f>IFERROR(IF(OR(HLOOKUP($A574,'Z-scores'!$C$2:$SK$20,5,FALSE)&gt;3,HLOOKUP($A574,'Z-scores'!$C$2:$SK$20,5,FALSE)&lt;-3),"",'Total-corrected counts'!E574),"")</f>
        <v>1.9618577207275718</v>
      </c>
      <c r="F574">
        <f>IFERROR(IF(OR(HLOOKUP($A574,'Z-scores'!$C$2:$SK$20,5,FALSE)&gt;3,HLOOKUP($A574,'Z-scores'!$C$2:$SK$20,5,FALSE)&lt;-3),"",'Total-corrected counts'!F574),"")</f>
        <v>1.3645895158918018</v>
      </c>
      <c r="G574">
        <f>IFERROR(IF(OR(HLOOKUP($A574,'Z-scores'!$C$2:$SK$20,5,FALSE)&gt;3,HLOOKUP($A574,'Z-scores'!$C$2:$SK$20,5,FALSE)&lt;-3),"",'Total-corrected counts'!G574),"")</f>
        <v>1.0860019310006939</v>
      </c>
      <c r="H574">
        <f>IFERROR(IF(OR(HLOOKUP($A574,'Z-scores'!$C$2:$SK$20,5,FALSE)&gt;3,HLOOKUP($A574,'Z-scores'!$C$2:$SK$20,5,FALSE)&lt;-3),"",'Total-corrected counts'!H574),"")</f>
        <v>0.53077275688195136</v>
      </c>
      <c r="I574">
        <f>IFERROR(IF(OR(HLOOKUP($A574,'Z-scores'!$C$2:$SK$20,5,FALSE)&gt;3,HLOOKUP($A574,'Z-scores'!$C$2:$SK$20,5,FALSE)&lt;-3),"",'Total-corrected counts'!I574),"")</f>
        <v>1.3505673226859858</v>
      </c>
      <c r="J574">
        <f>IFERROR(IF(OR(HLOOKUP($A574,'Z-scores'!$C$2:$SK$20,5,FALSE)&gt;3,HLOOKUP($A574,'Z-scores'!$C$2:$SK$20,5,FALSE)&lt;-3),"",'Total-corrected counts'!J574),"")</f>
        <v>9.4408185794351791</v>
      </c>
      <c r="K574">
        <f>IFERROR(IF(OR(HLOOKUP($A574,'Z-scores'!$C$2:$SK$20,5,FALSE)&gt;3,HLOOKUP($A574,'Z-scores'!$C$2:$SK$20,5,FALSE)&lt;-3),"",'Total-corrected counts'!K574),"")</f>
        <v>21.388084954153726</v>
      </c>
      <c r="L574">
        <f>IFERROR(IF(OR(HLOOKUP($A574,'Z-scores'!$C$2:$SK$20,5,FALSE)&gt;3,HLOOKUP($A574,'Z-scores'!$C$2:$SK$20,5,FALSE)&lt;-3),"",'Total-corrected counts'!L574),"")</f>
        <v>3.0593735542594485</v>
      </c>
      <c r="M574">
        <f>IFERROR(IF(OR(HLOOKUP($A574,'Z-scores'!$C$2:$SK$20,5,FALSE)&gt;3,HLOOKUP($A574,'Z-scores'!$C$2:$SK$20,5,FALSE)&lt;-3),"",'Total-corrected counts'!M574),"")</f>
        <v>8.7805069336168096</v>
      </c>
      <c r="N574">
        <f>IFERROR(IF(OR(HLOOKUP($A574,'Z-scores'!$C$2:$SK$20,5,FALSE)&gt;3,HLOOKUP($A574,'Z-scores'!$C$2:$SK$20,5,FALSE)&lt;-3),"",'Total-corrected counts'!N574),"")</f>
        <v>1.0191570160336918</v>
      </c>
      <c r="O574">
        <f>IFERROR(IF(OR(HLOOKUP($A574,'Z-scores'!$C$2:$SK$20,5,FALSE)&gt;3,HLOOKUP($A574,'Z-scores'!$C$2:$SK$20,5,FALSE)&lt;-3),"",'Total-corrected counts'!O574),"")</f>
        <v>0.11936751134654511</v>
      </c>
      <c r="P574">
        <f>IFERROR(IF(OR(HLOOKUP($A574,'Z-scores'!$C$2:$SK$20,5,FALSE)&gt;3,HLOOKUP($A574,'Z-scores'!$C$2:$SK$20,5,FALSE)&lt;-3),"",'Total-corrected counts'!P574),"")</f>
        <v>4.578355822847489</v>
      </c>
      <c r="Q574">
        <f>IFERROR(IF(OR(HLOOKUP($A574,'Z-scores'!$C$2:$SK$20,5,FALSE)&gt;3,HLOOKUP($A574,'Z-scores'!$C$2:$SK$20,5,FALSE)&lt;-3),"",'Total-corrected counts'!Q574),"")</f>
        <v>10.970431011739057</v>
      </c>
      <c r="R574">
        <f>IFERROR(IF(OR(HLOOKUP($A574,'Z-scores'!$C$2:$SK$20,5,FALSE)&gt;3,HLOOKUP($A574,'Z-scores'!$C$2:$SK$20,5,FALSE)&lt;-3),"",'Total-corrected counts'!R574),"")</f>
        <v>1.6279610788914047</v>
      </c>
      <c r="S574">
        <f>IFERROR(IF(OR(HLOOKUP($A574,'Z-scores'!$C$2:$SK$20,5,FALSE)&gt;3,HLOOKUP($A574,'Z-scores'!$C$2:$SK$20,5,FALSE)&lt;-3),"",'Total-corrected counts'!S574),"")</f>
        <v>1.2399536857481761</v>
      </c>
      <c r="T574">
        <f>IFERROR(IF(OR(HLOOKUP($A574,'Z-scores'!$C$2:$SK$20,5,FALSE)&gt;3,HLOOKUP($A574,'Z-scores'!$C$2:$SK$20,5,FALSE)&lt;-3),"",'Total-corrected counts'!T574),"")</f>
        <v>1.0785034467741483</v>
      </c>
      <c r="U574">
        <f t="shared" si="32"/>
        <v>1</v>
      </c>
      <c r="V574">
        <f>SUMIFS(Tabel132[Cluster],Tabel132[ID],'Total-corrected counts Z&lt;3'!A574)</f>
        <v>28</v>
      </c>
      <c r="W574">
        <f t="shared" si="33"/>
        <v>0.57484298525401578</v>
      </c>
      <c r="X574">
        <f t="shared" si="34"/>
        <v>4.9981730284686865</v>
      </c>
      <c r="Y574">
        <f t="shared" si="35"/>
        <v>3.2690954262244705</v>
      </c>
    </row>
    <row r="575" spans="1:25" x14ac:dyDescent="0.25">
      <c r="A575">
        <v>583</v>
      </c>
      <c r="B575" t="s">
        <v>233</v>
      </c>
      <c r="C575">
        <v>46600</v>
      </c>
      <c r="D575">
        <v>703</v>
      </c>
      <c r="E575">
        <f>IFERROR(IF(OR(HLOOKUP($A575,'Z-scores'!$C$2:$SK$20,5,FALSE)&gt;3,HLOOKUP($A575,'Z-scores'!$C$2:$SK$20,5,FALSE)&lt;-3),"",'Total-corrected counts'!E575),"")</f>
        <v>6.3364041030569807</v>
      </c>
      <c r="F575">
        <f>IFERROR(IF(OR(HLOOKUP($A575,'Z-scores'!$C$2:$SK$20,5,FALSE)&gt;3,HLOOKUP($A575,'Z-scores'!$C$2:$SK$20,5,FALSE)&lt;-3),"",'Total-corrected counts'!F575),"")</f>
        <v>3.5932616664140524</v>
      </c>
      <c r="G575">
        <f>IFERROR(IF(OR(HLOOKUP($A575,'Z-scores'!$C$2:$SK$20,5,FALSE)&gt;3,HLOOKUP($A575,'Z-scores'!$C$2:$SK$20,5,FALSE)&lt;-3),"",'Total-corrected counts'!G575),"")</f>
        <v>7.9838498123795292</v>
      </c>
      <c r="H575">
        <f>IFERROR(IF(OR(HLOOKUP($A575,'Z-scores'!$C$2:$SK$20,5,FALSE)&gt;3,HLOOKUP($A575,'Z-scores'!$C$2:$SK$20,5,FALSE)&lt;-3),"",'Total-corrected counts'!H575),"")</f>
        <v>11.182416946126565</v>
      </c>
      <c r="I575">
        <f>IFERROR(IF(OR(HLOOKUP($A575,'Z-scores'!$C$2:$SK$20,5,FALSE)&gt;3,HLOOKUP($A575,'Z-scores'!$C$2:$SK$20,5,FALSE)&lt;-3),"",'Total-corrected counts'!I575),"")</f>
        <v>5.7455384852599645</v>
      </c>
      <c r="J575">
        <f>IFERROR(IF(OR(HLOOKUP($A575,'Z-scores'!$C$2:$SK$20,5,FALSE)&gt;3,HLOOKUP($A575,'Z-scores'!$C$2:$SK$20,5,FALSE)&lt;-3),"",'Total-corrected counts'!J575),"")</f>
        <v>7.2736807698248205</v>
      </c>
      <c r="K575">
        <f>IFERROR(IF(OR(HLOOKUP($A575,'Z-scores'!$C$2:$SK$20,5,FALSE)&gt;3,HLOOKUP($A575,'Z-scores'!$C$2:$SK$20,5,FALSE)&lt;-3),"",'Total-corrected counts'!K575),"")</f>
        <v>6.6093698226847408</v>
      </c>
      <c r="L575">
        <f>IFERROR(IF(OR(HLOOKUP($A575,'Z-scores'!$C$2:$SK$20,5,FALSE)&gt;3,HLOOKUP($A575,'Z-scores'!$C$2:$SK$20,5,FALSE)&lt;-3),"",'Total-corrected counts'!L575),"")</f>
        <v>3.7852116258908475</v>
      </c>
      <c r="M575">
        <f>IFERROR(IF(OR(HLOOKUP($A575,'Z-scores'!$C$2:$SK$20,5,FALSE)&gt;3,HLOOKUP($A575,'Z-scores'!$C$2:$SK$20,5,FALSE)&lt;-3),"",'Total-corrected counts'!M575),"")</f>
        <v>6.1207805614921069</v>
      </c>
      <c r="N575">
        <f>IFERROR(IF(OR(HLOOKUP($A575,'Z-scores'!$C$2:$SK$20,5,FALSE)&gt;3,HLOOKUP($A575,'Z-scores'!$C$2:$SK$20,5,FALSE)&lt;-3),"",'Total-corrected counts'!N575),"")</f>
        <v>3.5278512093473946</v>
      </c>
      <c r="O575">
        <f>IFERROR(IF(OR(HLOOKUP($A575,'Z-scores'!$C$2:$SK$20,5,FALSE)&gt;3,HLOOKUP($A575,'Z-scores'!$C$2:$SK$20,5,FALSE)&lt;-3),"",'Total-corrected counts'!O575),"")</f>
        <v>7.46267996862845</v>
      </c>
      <c r="P575">
        <f>IFERROR(IF(OR(HLOOKUP($A575,'Z-scores'!$C$2:$SK$20,5,FALSE)&gt;3,HLOOKUP($A575,'Z-scores'!$C$2:$SK$20,5,FALSE)&lt;-3),"",'Total-corrected counts'!P575),"")</f>
        <v>4.7425794556235399</v>
      </c>
      <c r="Q575">
        <f>IFERROR(IF(OR(HLOOKUP($A575,'Z-scores'!$C$2:$SK$20,5,FALSE)&gt;3,HLOOKUP($A575,'Z-scores'!$C$2:$SK$20,5,FALSE)&lt;-3),"",'Total-corrected counts'!Q575),"")</f>
        <v>5.803199013456168</v>
      </c>
      <c r="R575">
        <f>IFERROR(IF(OR(HLOOKUP($A575,'Z-scores'!$C$2:$SK$20,5,FALSE)&gt;3,HLOOKUP($A575,'Z-scores'!$C$2:$SK$20,5,FALSE)&lt;-3),"",'Total-corrected counts'!R575),"")</f>
        <v>8.6482222613663264</v>
      </c>
      <c r="S575">
        <f>IFERROR(IF(OR(HLOOKUP($A575,'Z-scores'!$C$2:$SK$20,5,FALSE)&gt;3,HLOOKUP($A575,'Z-scores'!$C$2:$SK$20,5,FALSE)&lt;-3),"",'Total-corrected counts'!S575),"")</f>
        <v>2.700721041561096</v>
      </c>
      <c r="T575">
        <f>IFERROR(IF(OR(HLOOKUP($A575,'Z-scores'!$C$2:$SK$20,5,FALSE)&gt;3,HLOOKUP($A575,'Z-scores'!$C$2:$SK$20,5,FALSE)&lt;-3),"",'Total-corrected counts'!T575),"")</f>
        <v>6.6621478737441064</v>
      </c>
      <c r="U575">
        <f t="shared" si="32"/>
        <v>1</v>
      </c>
      <c r="V575">
        <f>SUMIFS(Tabel132[Cluster],Tabel132[ID],'Total-corrected counts Z&lt;3'!A575)</f>
        <v>61</v>
      </c>
      <c r="W575">
        <f t="shared" si="33"/>
        <v>0.85799092705252133</v>
      </c>
      <c r="X575">
        <f t="shared" si="34"/>
        <v>6.2158365002476996</v>
      </c>
      <c r="Y575">
        <f t="shared" si="35"/>
        <v>6.0032582690632807</v>
      </c>
    </row>
    <row r="576" spans="1:25" x14ac:dyDescent="0.25">
      <c r="A576">
        <v>584</v>
      </c>
      <c r="B576" t="s">
        <v>853</v>
      </c>
      <c r="C576">
        <v>35300</v>
      </c>
      <c r="D576">
        <v>655</v>
      </c>
      <c r="E576" t="str">
        <f>IFERROR(IF(OR(HLOOKUP($A576,'Z-scores'!$C$2:$SK$20,5,FALSE)&gt;3,HLOOKUP($A576,'Z-scores'!$C$2:$SK$20,5,FALSE)&lt;-3),"",'Total-corrected counts'!E576),"")</f>
        <v/>
      </c>
      <c r="F576" t="str">
        <f>IFERROR(IF(OR(HLOOKUP($A576,'Z-scores'!$C$2:$SK$20,5,FALSE)&gt;3,HLOOKUP($A576,'Z-scores'!$C$2:$SK$20,5,FALSE)&lt;-3),"",'Total-corrected counts'!F576),"")</f>
        <v/>
      </c>
      <c r="G576" t="str">
        <f>IFERROR(IF(OR(HLOOKUP($A576,'Z-scores'!$C$2:$SK$20,5,FALSE)&gt;3,HLOOKUP($A576,'Z-scores'!$C$2:$SK$20,5,FALSE)&lt;-3),"",'Total-corrected counts'!G576),"")</f>
        <v/>
      </c>
      <c r="H576" t="str">
        <f>IFERROR(IF(OR(HLOOKUP($A576,'Z-scores'!$C$2:$SK$20,5,FALSE)&gt;3,HLOOKUP($A576,'Z-scores'!$C$2:$SK$20,5,FALSE)&lt;-3),"",'Total-corrected counts'!H576),"")</f>
        <v/>
      </c>
      <c r="I576" t="str">
        <f>IFERROR(IF(OR(HLOOKUP($A576,'Z-scores'!$C$2:$SK$20,5,FALSE)&gt;3,HLOOKUP($A576,'Z-scores'!$C$2:$SK$20,5,FALSE)&lt;-3),"",'Total-corrected counts'!I576),"")</f>
        <v/>
      </c>
      <c r="J576" t="str">
        <f>IFERROR(IF(OR(HLOOKUP($A576,'Z-scores'!$C$2:$SK$20,5,FALSE)&gt;3,HLOOKUP($A576,'Z-scores'!$C$2:$SK$20,5,FALSE)&lt;-3),"",'Total-corrected counts'!J576),"")</f>
        <v/>
      </c>
      <c r="K576" t="str">
        <f>IFERROR(IF(OR(HLOOKUP($A576,'Z-scores'!$C$2:$SK$20,5,FALSE)&gt;3,HLOOKUP($A576,'Z-scores'!$C$2:$SK$20,5,FALSE)&lt;-3),"",'Total-corrected counts'!K576),"")</f>
        <v/>
      </c>
      <c r="L576" t="str">
        <f>IFERROR(IF(OR(HLOOKUP($A576,'Z-scores'!$C$2:$SK$20,5,FALSE)&gt;3,HLOOKUP($A576,'Z-scores'!$C$2:$SK$20,5,FALSE)&lt;-3),"",'Total-corrected counts'!L576),"")</f>
        <v/>
      </c>
      <c r="M576" t="str">
        <f>IFERROR(IF(OR(HLOOKUP($A576,'Z-scores'!$C$2:$SK$20,5,FALSE)&gt;3,HLOOKUP($A576,'Z-scores'!$C$2:$SK$20,5,FALSE)&lt;-3),"",'Total-corrected counts'!M576),"")</f>
        <v/>
      </c>
      <c r="N576" t="str">
        <f>IFERROR(IF(OR(HLOOKUP($A576,'Z-scores'!$C$2:$SK$20,5,FALSE)&gt;3,HLOOKUP($A576,'Z-scores'!$C$2:$SK$20,5,FALSE)&lt;-3),"",'Total-corrected counts'!N576),"")</f>
        <v/>
      </c>
      <c r="O576" t="str">
        <f>IFERROR(IF(OR(HLOOKUP($A576,'Z-scores'!$C$2:$SK$20,5,FALSE)&gt;3,HLOOKUP($A576,'Z-scores'!$C$2:$SK$20,5,FALSE)&lt;-3),"",'Total-corrected counts'!O576),"")</f>
        <v/>
      </c>
      <c r="P576" t="str">
        <f>IFERROR(IF(OR(HLOOKUP($A576,'Z-scores'!$C$2:$SK$20,5,FALSE)&gt;3,HLOOKUP($A576,'Z-scores'!$C$2:$SK$20,5,FALSE)&lt;-3),"",'Total-corrected counts'!P576),"")</f>
        <v/>
      </c>
      <c r="Q576" t="str">
        <f>IFERROR(IF(OR(HLOOKUP($A576,'Z-scores'!$C$2:$SK$20,5,FALSE)&gt;3,HLOOKUP($A576,'Z-scores'!$C$2:$SK$20,5,FALSE)&lt;-3),"",'Total-corrected counts'!Q576),"")</f>
        <v/>
      </c>
      <c r="R576" t="str">
        <f>IFERROR(IF(OR(HLOOKUP($A576,'Z-scores'!$C$2:$SK$20,5,FALSE)&gt;3,HLOOKUP($A576,'Z-scores'!$C$2:$SK$20,5,FALSE)&lt;-3),"",'Total-corrected counts'!R576),"")</f>
        <v/>
      </c>
      <c r="S576" t="str">
        <f>IFERROR(IF(OR(HLOOKUP($A576,'Z-scores'!$C$2:$SK$20,5,FALSE)&gt;3,HLOOKUP($A576,'Z-scores'!$C$2:$SK$20,5,FALSE)&lt;-3),"",'Total-corrected counts'!S576),"")</f>
        <v/>
      </c>
      <c r="T576" t="str">
        <f>IFERROR(IF(OR(HLOOKUP($A576,'Z-scores'!$C$2:$SK$20,5,FALSE)&gt;3,HLOOKUP($A576,'Z-scores'!$C$2:$SK$20,5,FALSE)&lt;-3),"",'Total-corrected counts'!T576),"")</f>
        <v/>
      </c>
      <c r="U576">
        <f t="shared" si="32"/>
        <v>0</v>
      </c>
      <c r="V576">
        <f>SUMIFS(Tabel132[Cluster],Tabel132[ID],'Total-corrected counts Z&lt;3'!A576)</f>
        <v>45</v>
      </c>
      <c r="W576" t="str">
        <f t="shared" si="33"/>
        <v/>
      </c>
      <c r="X576" t="str">
        <f t="shared" si="34"/>
        <v/>
      </c>
      <c r="Y576" t="str">
        <f t="shared" si="35"/>
        <v/>
      </c>
    </row>
    <row r="577" spans="1:25" x14ac:dyDescent="0.25">
      <c r="A577">
        <v>585</v>
      </c>
      <c r="B577" t="s">
        <v>854</v>
      </c>
      <c r="C577">
        <v>54300</v>
      </c>
      <c r="D577">
        <v>367</v>
      </c>
      <c r="E577" t="str">
        <f>IFERROR(IF(OR(HLOOKUP($A577,'Z-scores'!$C$2:$SK$20,5,FALSE)&gt;3,HLOOKUP($A577,'Z-scores'!$C$2:$SK$20,5,FALSE)&lt;-3),"",'Total-corrected counts'!E577),"")</f>
        <v/>
      </c>
      <c r="F577" t="str">
        <f>IFERROR(IF(OR(HLOOKUP($A577,'Z-scores'!$C$2:$SK$20,5,FALSE)&gt;3,HLOOKUP($A577,'Z-scores'!$C$2:$SK$20,5,FALSE)&lt;-3),"",'Total-corrected counts'!F577),"")</f>
        <v/>
      </c>
      <c r="G577" t="str">
        <f>IFERROR(IF(OR(HLOOKUP($A577,'Z-scores'!$C$2:$SK$20,5,FALSE)&gt;3,HLOOKUP($A577,'Z-scores'!$C$2:$SK$20,5,FALSE)&lt;-3),"",'Total-corrected counts'!G577),"")</f>
        <v/>
      </c>
      <c r="H577" t="str">
        <f>IFERROR(IF(OR(HLOOKUP($A577,'Z-scores'!$C$2:$SK$20,5,FALSE)&gt;3,HLOOKUP($A577,'Z-scores'!$C$2:$SK$20,5,FALSE)&lt;-3),"",'Total-corrected counts'!H577),"")</f>
        <v/>
      </c>
      <c r="I577" t="str">
        <f>IFERROR(IF(OR(HLOOKUP($A577,'Z-scores'!$C$2:$SK$20,5,FALSE)&gt;3,HLOOKUP($A577,'Z-scores'!$C$2:$SK$20,5,FALSE)&lt;-3),"",'Total-corrected counts'!I577),"")</f>
        <v/>
      </c>
      <c r="J577" t="str">
        <f>IFERROR(IF(OR(HLOOKUP($A577,'Z-scores'!$C$2:$SK$20,5,FALSE)&gt;3,HLOOKUP($A577,'Z-scores'!$C$2:$SK$20,5,FALSE)&lt;-3),"",'Total-corrected counts'!J577),"")</f>
        <v/>
      </c>
      <c r="K577" t="str">
        <f>IFERROR(IF(OR(HLOOKUP($A577,'Z-scores'!$C$2:$SK$20,5,FALSE)&gt;3,HLOOKUP($A577,'Z-scores'!$C$2:$SK$20,5,FALSE)&lt;-3),"",'Total-corrected counts'!K577),"")</f>
        <v/>
      </c>
      <c r="L577" t="str">
        <f>IFERROR(IF(OR(HLOOKUP($A577,'Z-scores'!$C$2:$SK$20,5,FALSE)&gt;3,HLOOKUP($A577,'Z-scores'!$C$2:$SK$20,5,FALSE)&lt;-3),"",'Total-corrected counts'!L577),"")</f>
        <v/>
      </c>
      <c r="M577" t="str">
        <f>IFERROR(IF(OR(HLOOKUP($A577,'Z-scores'!$C$2:$SK$20,5,FALSE)&gt;3,HLOOKUP($A577,'Z-scores'!$C$2:$SK$20,5,FALSE)&lt;-3),"",'Total-corrected counts'!M577),"")</f>
        <v/>
      </c>
      <c r="N577" t="str">
        <f>IFERROR(IF(OR(HLOOKUP($A577,'Z-scores'!$C$2:$SK$20,5,FALSE)&gt;3,HLOOKUP($A577,'Z-scores'!$C$2:$SK$20,5,FALSE)&lt;-3),"",'Total-corrected counts'!N577),"")</f>
        <v/>
      </c>
      <c r="O577" t="str">
        <f>IFERROR(IF(OR(HLOOKUP($A577,'Z-scores'!$C$2:$SK$20,5,FALSE)&gt;3,HLOOKUP($A577,'Z-scores'!$C$2:$SK$20,5,FALSE)&lt;-3),"",'Total-corrected counts'!O577),"")</f>
        <v/>
      </c>
      <c r="P577" t="str">
        <f>IFERROR(IF(OR(HLOOKUP($A577,'Z-scores'!$C$2:$SK$20,5,FALSE)&gt;3,HLOOKUP($A577,'Z-scores'!$C$2:$SK$20,5,FALSE)&lt;-3),"",'Total-corrected counts'!P577),"")</f>
        <v/>
      </c>
      <c r="Q577" t="str">
        <f>IFERROR(IF(OR(HLOOKUP($A577,'Z-scores'!$C$2:$SK$20,5,FALSE)&gt;3,HLOOKUP($A577,'Z-scores'!$C$2:$SK$20,5,FALSE)&lt;-3),"",'Total-corrected counts'!Q577),"")</f>
        <v/>
      </c>
      <c r="R577" t="str">
        <f>IFERROR(IF(OR(HLOOKUP($A577,'Z-scores'!$C$2:$SK$20,5,FALSE)&gt;3,HLOOKUP($A577,'Z-scores'!$C$2:$SK$20,5,FALSE)&lt;-3),"",'Total-corrected counts'!R577),"")</f>
        <v/>
      </c>
      <c r="S577" t="str">
        <f>IFERROR(IF(OR(HLOOKUP($A577,'Z-scores'!$C$2:$SK$20,5,FALSE)&gt;3,HLOOKUP($A577,'Z-scores'!$C$2:$SK$20,5,FALSE)&lt;-3),"",'Total-corrected counts'!S577),"")</f>
        <v/>
      </c>
      <c r="T577" t="str">
        <f>IFERROR(IF(OR(HLOOKUP($A577,'Z-scores'!$C$2:$SK$20,5,FALSE)&gt;3,HLOOKUP($A577,'Z-scores'!$C$2:$SK$20,5,FALSE)&lt;-3),"",'Total-corrected counts'!T577),"")</f>
        <v/>
      </c>
      <c r="U577">
        <f t="shared" si="32"/>
        <v>0</v>
      </c>
      <c r="V577">
        <f>SUMIFS(Tabel132[Cluster],Tabel132[ID],'Total-corrected counts Z&lt;3'!A577)</f>
        <v>75</v>
      </c>
      <c r="W577" t="str">
        <f t="shared" si="33"/>
        <v/>
      </c>
      <c r="X577" t="str">
        <f t="shared" si="34"/>
        <v/>
      </c>
      <c r="Y577" t="str">
        <f t="shared" si="35"/>
        <v/>
      </c>
    </row>
    <row r="578" spans="1:25" x14ac:dyDescent="0.25">
      <c r="A578">
        <v>586</v>
      </c>
      <c r="B578" t="s">
        <v>855</v>
      </c>
      <c r="C578">
        <v>102500</v>
      </c>
      <c r="D578">
        <v>932</v>
      </c>
      <c r="E578" t="str">
        <f>IFERROR(IF(OR(HLOOKUP($A578,'Z-scores'!$C$2:$SK$20,5,FALSE)&gt;3,HLOOKUP($A578,'Z-scores'!$C$2:$SK$20,5,FALSE)&lt;-3),"",'Total-corrected counts'!E578),"")</f>
        <v/>
      </c>
      <c r="F578" t="str">
        <f>IFERROR(IF(OR(HLOOKUP($A578,'Z-scores'!$C$2:$SK$20,5,FALSE)&gt;3,HLOOKUP($A578,'Z-scores'!$C$2:$SK$20,5,FALSE)&lt;-3),"",'Total-corrected counts'!F578),"")</f>
        <v/>
      </c>
      <c r="G578" t="str">
        <f>IFERROR(IF(OR(HLOOKUP($A578,'Z-scores'!$C$2:$SK$20,5,FALSE)&gt;3,HLOOKUP($A578,'Z-scores'!$C$2:$SK$20,5,FALSE)&lt;-3),"",'Total-corrected counts'!G578),"")</f>
        <v/>
      </c>
      <c r="H578" t="str">
        <f>IFERROR(IF(OR(HLOOKUP($A578,'Z-scores'!$C$2:$SK$20,5,FALSE)&gt;3,HLOOKUP($A578,'Z-scores'!$C$2:$SK$20,5,FALSE)&lt;-3),"",'Total-corrected counts'!H578),"")</f>
        <v/>
      </c>
      <c r="I578" t="str">
        <f>IFERROR(IF(OR(HLOOKUP($A578,'Z-scores'!$C$2:$SK$20,5,FALSE)&gt;3,HLOOKUP($A578,'Z-scores'!$C$2:$SK$20,5,FALSE)&lt;-3),"",'Total-corrected counts'!I578),"")</f>
        <v/>
      </c>
      <c r="J578" t="str">
        <f>IFERROR(IF(OR(HLOOKUP($A578,'Z-scores'!$C$2:$SK$20,5,FALSE)&gt;3,HLOOKUP($A578,'Z-scores'!$C$2:$SK$20,5,FALSE)&lt;-3),"",'Total-corrected counts'!J578),"")</f>
        <v/>
      </c>
      <c r="K578" t="str">
        <f>IFERROR(IF(OR(HLOOKUP($A578,'Z-scores'!$C$2:$SK$20,5,FALSE)&gt;3,HLOOKUP($A578,'Z-scores'!$C$2:$SK$20,5,FALSE)&lt;-3),"",'Total-corrected counts'!K578),"")</f>
        <v/>
      </c>
      <c r="L578" t="str">
        <f>IFERROR(IF(OR(HLOOKUP($A578,'Z-scores'!$C$2:$SK$20,5,FALSE)&gt;3,HLOOKUP($A578,'Z-scores'!$C$2:$SK$20,5,FALSE)&lt;-3),"",'Total-corrected counts'!L578),"")</f>
        <v/>
      </c>
      <c r="M578" t="str">
        <f>IFERROR(IF(OR(HLOOKUP($A578,'Z-scores'!$C$2:$SK$20,5,FALSE)&gt;3,HLOOKUP($A578,'Z-scores'!$C$2:$SK$20,5,FALSE)&lt;-3),"",'Total-corrected counts'!M578),"")</f>
        <v/>
      </c>
      <c r="N578" t="str">
        <f>IFERROR(IF(OR(HLOOKUP($A578,'Z-scores'!$C$2:$SK$20,5,FALSE)&gt;3,HLOOKUP($A578,'Z-scores'!$C$2:$SK$20,5,FALSE)&lt;-3),"",'Total-corrected counts'!N578),"")</f>
        <v/>
      </c>
      <c r="O578" t="str">
        <f>IFERROR(IF(OR(HLOOKUP($A578,'Z-scores'!$C$2:$SK$20,5,FALSE)&gt;3,HLOOKUP($A578,'Z-scores'!$C$2:$SK$20,5,FALSE)&lt;-3),"",'Total-corrected counts'!O578),"")</f>
        <v/>
      </c>
      <c r="P578" t="str">
        <f>IFERROR(IF(OR(HLOOKUP($A578,'Z-scores'!$C$2:$SK$20,5,FALSE)&gt;3,HLOOKUP($A578,'Z-scores'!$C$2:$SK$20,5,FALSE)&lt;-3),"",'Total-corrected counts'!P578),"")</f>
        <v/>
      </c>
      <c r="Q578" t="str">
        <f>IFERROR(IF(OR(HLOOKUP($A578,'Z-scores'!$C$2:$SK$20,5,FALSE)&gt;3,HLOOKUP($A578,'Z-scores'!$C$2:$SK$20,5,FALSE)&lt;-3),"",'Total-corrected counts'!Q578),"")</f>
        <v/>
      </c>
      <c r="R578" t="str">
        <f>IFERROR(IF(OR(HLOOKUP($A578,'Z-scores'!$C$2:$SK$20,5,FALSE)&gt;3,HLOOKUP($A578,'Z-scores'!$C$2:$SK$20,5,FALSE)&lt;-3),"",'Total-corrected counts'!R578),"")</f>
        <v/>
      </c>
      <c r="S578" t="str">
        <f>IFERROR(IF(OR(HLOOKUP($A578,'Z-scores'!$C$2:$SK$20,5,FALSE)&gt;3,HLOOKUP($A578,'Z-scores'!$C$2:$SK$20,5,FALSE)&lt;-3),"",'Total-corrected counts'!S578),"")</f>
        <v/>
      </c>
      <c r="T578" t="str">
        <f>IFERROR(IF(OR(HLOOKUP($A578,'Z-scores'!$C$2:$SK$20,5,FALSE)&gt;3,HLOOKUP($A578,'Z-scores'!$C$2:$SK$20,5,FALSE)&lt;-3),"",'Total-corrected counts'!T578),"")</f>
        <v/>
      </c>
      <c r="U578">
        <f t="shared" si="32"/>
        <v>0</v>
      </c>
      <c r="V578">
        <f>SUMIFS(Tabel132[Cluster],Tabel132[ID],'Total-corrected counts Z&lt;3'!A578)</f>
        <v>0</v>
      </c>
      <c r="W578" t="str">
        <f t="shared" si="33"/>
        <v/>
      </c>
      <c r="X578" t="str">
        <f t="shared" si="34"/>
        <v/>
      </c>
      <c r="Y578" t="str">
        <f t="shared" si="35"/>
        <v/>
      </c>
    </row>
    <row r="579" spans="1:25" x14ac:dyDescent="0.25">
      <c r="A579">
        <v>587</v>
      </c>
      <c r="B579" t="s">
        <v>234</v>
      </c>
      <c r="C579">
        <v>81800</v>
      </c>
      <c r="D579">
        <v>795</v>
      </c>
      <c r="E579">
        <f>IFERROR(IF(OR(HLOOKUP($A579,'Z-scores'!$C$2:$SK$20,5,FALSE)&gt;3,HLOOKUP($A579,'Z-scores'!$C$2:$SK$20,5,FALSE)&lt;-3),"",'Total-corrected counts'!E579),"")</f>
        <v>0.14862558490360392</v>
      </c>
      <c r="F579">
        <f>IFERROR(IF(OR(HLOOKUP($A579,'Z-scores'!$C$2:$SK$20,5,FALSE)&gt;3,HLOOKUP($A579,'Z-scores'!$C$2:$SK$20,5,FALSE)&lt;-3),"",'Total-corrected counts'!F579),"")</f>
        <v>0.62799448309207484</v>
      </c>
      <c r="G579">
        <f>IFERROR(IF(OR(HLOOKUP($A579,'Z-scores'!$C$2:$SK$20,5,FALSE)&gt;3,HLOOKUP($A579,'Z-scores'!$C$2:$SK$20,5,FALSE)&lt;-3),"",'Total-corrected counts'!G579),"")</f>
        <v>0.64961759342963876</v>
      </c>
      <c r="H579">
        <f>IFERROR(IF(OR(HLOOKUP($A579,'Z-scores'!$C$2:$SK$20,5,FALSE)&gt;3,HLOOKUP($A579,'Z-scores'!$C$2:$SK$20,5,FALSE)&lt;-3),"",'Total-corrected counts'!H579),"")</f>
        <v>1.8094525802793797E-2</v>
      </c>
      <c r="I579">
        <f>IFERROR(IF(OR(HLOOKUP($A579,'Z-scores'!$C$2:$SK$20,5,FALSE)&gt;3,HLOOKUP($A579,'Z-scores'!$C$2:$SK$20,5,FALSE)&lt;-3),"",'Total-corrected counts'!I579),"")</f>
        <v>0.51771747369629462</v>
      </c>
      <c r="J579">
        <f>IFERROR(IF(OR(HLOOKUP($A579,'Z-scores'!$C$2:$SK$20,5,FALSE)&gt;3,HLOOKUP($A579,'Z-scores'!$C$2:$SK$20,5,FALSE)&lt;-3),"",'Total-corrected counts'!J579),"")</f>
        <v>0.14367764483604584</v>
      </c>
      <c r="K579">
        <f>IFERROR(IF(OR(HLOOKUP($A579,'Z-scores'!$C$2:$SK$20,5,FALSE)&gt;3,HLOOKUP($A579,'Z-scores'!$C$2:$SK$20,5,FALSE)&lt;-3),"",'Total-corrected counts'!K579),"")</f>
        <v>0.39292615627318339</v>
      </c>
      <c r="L579">
        <f>IFERROR(IF(OR(HLOOKUP($A579,'Z-scores'!$C$2:$SK$20,5,FALSE)&gt;3,HLOOKUP($A579,'Z-scores'!$C$2:$SK$20,5,FALSE)&lt;-3),"",'Total-corrected counts'!L579),"")</f>
        <v>0.12210360083518863</v>
      </c>
      <c r="M579">
        <f>IFERROR(IF(OR(HLOOKUP($A579,'Z-scores'!$C$2:$SK$20,5,FALSE)&gt;3,HLOOKUP($A579,'Z-scores'!$C$2:$SK$20,5,FALSE)&lt;-3),"",'Total-corrected counts'!M579),"")</f>
        <v>0.14492098822474347</v>
      </c>
      <c r="N579">
        <f>IFERROR(IF(OR(HLOOKUP($A579,'Z-scores'!$C$2:$SK$20,5,FALSE)&gt;3,HLOOKUP($A579,'Z-scores'!$C$2:$SK$20,5,FALSE)&lt;-3),"",'Total-corrected counts'!N579),"")</f>
        <v>0</v>
      </c>
      <c r="O579">
        <f>IFERROR(IF(OR(HLOOKUP($A579,'Z-scores'!$C$2:$SK$20,5,FALSE)&gt;3,HLOOKUP($A579,'Z-scores'!$C$2:$SK$20,5,FALSE)&lt;-3),"",'Total-corrected counts'!O579),"")</f>
        <v>5.7473246203892089E-2</v>
      </c>
      <c r="P579">
        <f>IFERROR(IF(OR(HLOOKUP($A579,'Z-scores'!$C$2:$SK$20,5,FALSE)&gt;3,HLOOKUP($A579,'Z-scores'!$C$2:$SK$20,5,FALSE)&lt;-3),"",'Total-corrected counts'!P579),"")</f>
        <v>0.62205921506080009</v>
      </c>
      <c r="Q579">
        <f>IFERROR(IF(OR(HLOOKUP($A579,'Z-scores'!$C$2:$SK$20,5,FALSE)&gt;3,HLOOKUP($A579,'Z-scores'!$C$2:$SK$20,5,FALSE)&lt;-3),"",'Total-corrected counts'!Q579),"")</f>
        <v>0.69062043053973221</v>
      </c>
      <c r="R579">
        <f>IFERROR(IF(OR(HLOOKUP($A579,'Z-scores'!$C$2:$SK$20,5,FALSE)&gt;3,HLOOKUP($A579,'Z-scores'!$C$2:$SK$20,5,FALSE)&lt;-3),"",'Total-corrected counts'!R579),"")</f>
        <v>0.51355239081747783</v>
      </c>
      <c r="S579">
        <f>IFERROR(IF(OR(HLOOKUP($A579,'Z-scores'!$C$2:$SK$20,5,FALSE)&gt;3,HLOOKUP($A579,'Z-scores'!$C$2:$SK$20,5,FALSE)&lt;-3),"",'Total-corrected counts'!S579),"")</f>
        <v>0.58317456452996408</v>
      </c>
      <c r="T579">
        <f>IFERROR(IF(OR(HLOOKUP($A579,'Z-scores'!$C$2:$SK$20,5,FALSE)&gt;3,HLOOKUP($A579,'Z-scores'!$C$2:$SK$20,5,FALSE)&lt;-3),"",'Total-corrected counts'!T579),"")</f>
        <v>0.23890899137402022</v>
      </c>
      <c r="U579">
        <f t="shared" si="32"/>
        <v>1</v>
      </c>
      <c r="V579">
        <f>SUMIFS(Tabel132[Cluster],Tabel132[ID],'Total-corrected counts Z&lt;3'!A579)</f>
        <v>90</v>
      </c>
      <c r="W579">
        <f t="shared" si="33"/>
        <v>0.19471726883194679</v>
      </c>
      <c r="X579">
        <f t="shared" si="34"/>
        <v>0.27656780510935675</v>
      </c>
      <c r="Y579">
        <f t="shared" si="35"/>
        <v>0.45096480642098108</v>
      </c>
    </row>
    <row r="580" spans="1:25" x14ac:dyDescent="0.25">
      <c r="A580">
        <v>588</v>
      </c>
      <c r="B580" t="s">
        <v>235</v>
      </c>
      <c r="C580">
        <v>19600</v>
      </c>
      <c r="D580">
        <v>48</v>
      </c>
      <c r="E580">
        <f>IFERROR(IF(OR(HLOOKUP($A580,'Z-scores'!$C$2:$SK$20,5,FALSE)&gt;3,HLOOKUP($A580,'Z-scores'!$C$2:$SK$20,5,FALSE)&lt;-3),"",'Total-corrected counts'!E580),"")</f>
        <v>0</v>
      </c>
      <c r="F580">
        <f>IFERROR(IF(OR(HLOOKUP($A580,'Z-scores'!$C$2:$SK$20,5,FALSE)&gt;3,HLOOKUP($A580,'Z-scores'!$C$2:$SK$20,5,FALSE)&lt;-3),"",'Total-corrected counts'!F580),"")</f>
        <v>0</v>
      </c>
      <c r="G580">
        <f>IFERROR(IF(OR(HLOOKUP($A580,'Z-scores'!$C$2:$SK$20,5,FALSE)&gt;3,HLOOKUP($A580,'Z-scores'!$C$2:$SK$20,5,FALSE)&lt;-3),"",'Total-corrected counts'!G580),"")</f>
        <v>9.917825853887615E-3</v>
      </c>
      <c r="H580">
        <f>IFERROR(IF(OR(HLOOKUP($A580,'Z-scores'!$C$2:$SK$20,5,FALSE)&gt;3,HLOOKUP($A580,'Z-scores'!$C$2:$SK$20,5,FALSE)&lt;-3),"",'Total-corrected counts'!H580),"")</f>
        <v>0</v>
      </c>
      <c r="I580">
        <f>IFERROR(IF(OR(HLOOKUP($A580,'Z-scores'!$C$2:$SK$20,5,FALSE)&gt;3,HLOOKUP($A580,'Z-scores'!$C$2:$SK$20,5,FALSE)&lt;-3),"",'Total-corrected counts'!I580),"")</f>
        <v>0</v>
      </c>
      <c r="J580">
        <f>IFERROR(IF(OR(HLOOKUP($A580,'Z-scores'!$C$2:$SK$20,5,FALSE)&gt;3,HLOOKUP($A580,'Z-scores'!$C$2:$SK$20,5,FALSE)&lt;-3),"",'Total-corrected counts'!J580),"")</f>
        <v>2.9932842674176219E-2</v>
      </c>
      <c r="K580">
        <f>IFERROR(IF(OR(HLOOKUP($A580,'Z-scores'!$C$2:$SK$20,5,FALSE)&gt;3,HLOOKUP($A580,'Z-scores'!$C$2:$SK$20,5,FALSE)&lt;-3),"",'Total-corrected counts'!K580),"")</f>
        <v>4.1051986476302739E-2</v>
      </c>
      <c r="L580">
        <f>IFERROR(IF(OR(HLOOKUP($A580,'Z-scores'!$C$2:$SK$20,5,FALSE)&gt;3,HLOOKUP($A580,'Z-scores'!$C$2:$SK$20,5,FALSE)&lt;-3),"",'Total-corrected counts'!L580),"")</f>
        <v>2.7134133518930806E-2</v>
      </c>
      <c r="M580">
        <f>IFERROR(IF(OR(HLOOKUP($A580,'Z-scores'!$C$2:$SK$20,5,FALSE)&gt;3,HLOOKUP($A580,'Z-scores'!$C$2:$SK$20,5,FALSE)&lt;-3),"",'Total-corrected counts'!M580),"")</f>
        <v>0.22164386434372532</v>
      </c>
      <c r="N580">
        <f>IFERROR(IF(OR(HLOOKUP($A580,'Z-scores'!$C$2:$SK$20,5,FALSE)&gt;3,HLOOKUP($A580,'Z-scores'!$C$2:$SK$20,5,FALSE)&lt;-3),"",'Total-corrected counts'!N580),"")</f>
        <v>0</v>
      </c>
      <c r="O580">
        <f>IFERROR(IF(OR(HLOOKUP($A580,'Z-scores'!$C$2:$SK$20,5,FALSE)&gt;3,HLOOKUP($A580,'Z-scores'!$C$2:$SK$20,5,FALSE)&lt;-3),"",'Total-corrected counts'!O580),"")</f>
        <v>0</v>
      </c>
      <c r="P580">
        <f>IFERROR(IF(OR(HLOOKUP($A580,'Z-scores'!$C$2:$SK$20,5,FALSE)&gt;3,HLOOKUP($A580,'Z-scores'!$C$2:$SK$20,5,FALSE)&lt;-3),"",'Total-corrected counts'!P580),"")</f>
        <v>0</v>
      </c>
      <c r="Q580">
        <f>IFERROR(IF(OR(HLOOKUP($A580,'Z-scores'!$C$2:$SK$20,5,FALSE)&gt;3,HLOOKUP($A580,'Z-scores'!$C$2:$SK$20,5,FALSE)&lt;-3),"",'Total-corrected counts'!Q580),"")</f>
        <v>9.9369846120824779E-3</v>
      </c>
      <c r="R580">
        <f>IFERROR(IF(OR(HLOOKUP($A580,'Z-scores'!$C$2:$SK$20,5,FALSE)&gt;3,HLOOKUP($A580,'Z-scores'!$C$2:$SK$20,5,FALSE)&lt;-3),"",'Total-corrected counts'!R580),"")</f>
        <v>1.5406571724524335E-2</v>
      </c>
      <c r="S580">
        <f>IFERROR(IF(OR(HLOOKUP($A580,'Z-scores'!$C$2:$SK$20,5,FALSE)&gt;3,HLOOKUP($A580,'Z-scores'!$C$2:$SK$20,5,FALSE)&lt;-3),"",'Total-corrected counts'!S580),"")</f>
        <v>0</v>
      </c>
      <c r="T580">
        <f>IFERROR(IF(OR(HLOOKUP($A580,'Z-scores'!$C$2:$SK$20,5,FALSE)&gt;3,HLOOKUP($A580,'Z-scores'!$C$2:$SK$20,5,FALSE)&lt;-3),"",'Total-corrected counts'!T580),"")</f>
        <v>0</v>
      </c>
      <c r="U580">
        <f t="shared" ref="U580:U643" si="36">IFERROR(IF(X580-Y580=0,0,1),0)</f>
        <v>1</v>
      </c>
      <c r="V580">
        <f>SUMIFS(Tabel132[Cluster],Tabel132[ID],'Total-corrected counts Z&lt;3'!A580)</f>
        <v>24</v>
      </c>
      <c r="W580">
        <f t="shared" ref="W580:W643" si="37">IFERROR(_xlfn.T.TEST(E580:N580,O580:T580,2,2),"")</f>
        <v>0.32620259652831041</v>
      </c>
      <c r="X580">
        <f t="shared" ref="X580:X643" si="38">IFERROR(AVERAGE(E580:N580),"")</f>
        <v>3.2968065286702271E-2</v>
      </c>
      <c r="Y580">
        <f t="shared" ref="Y580:Y643" si="39">IFERROR(AVERAGE(O580:T580),"")</f>
        <v>4.2239260561011361E-3</v>
      </c>
    </row>
    <row r="581" spans="1:25" x14ac:dyDescent="0.25">
      <c r="A581">
        <v>589</v>
      </c>
      <c r="B581" t="s">
        <v>236</v>
      </c>
      <c r="C581">
        <v>31800</v>
      </c>
      <c r="D581">
        <v>698</v>
      </c>
      <c r="E581">
        <f>IFERROR(IF(OR(HLOOKUP($A581,'Z-scores'!$C$2:$SK$20,5,FALSE)&gt;3,HLOOKUP($A581,'Z-scores'!$C$2:$SK$20,5,FALSE)&lt;-3),"",'Total-corrected counts'!E581),"")</f>
        <v>12.182343775932068</v>
      </c>
      <c r="F581">
        <f>IFERROR(IF(OR(HLOOKUP($A581,'Z-scores'!$C$2:$SK$20,5,FALSE)&gt;3,HLOOKUP($A581,'Z-scores'!$C$2:$SK$20,5,FALSE)&lt;-3),"",'Total-corrected counts'!F581),"")</f>
        <v>10.609801530134527</v>
      </c>
      <c r="G581">
        <f>IFERROR(IF(OR(HLOOKUP($A581,'Z-scores'!$C$2:$SK$20,5,FALSE)&gt;3,HLOOKUP($A581,'Z-scores'!$C$2:$SK$20,5,FALSE)&lt;-3),"",'Total-corrected counts'!G581),"")</f>
        <v>5.9407776864786808</v>
      </c>
      <c r="H581">
        <f>IFERROR(IF(OR(HLOOKUP($A581,'Z-scores'!$C$2:$SK$20,5,FALSE)&gt;3,HLOOKUP($A581,'Z-scores'!$C$2:$SK$20,5,FALSE)&lt;-3),"",'Total-corrected counts'!H581),"")</f>
        <v>4.7467972689329052</v>
      </c>
      <c r="I581">
        <f>IFERROR(IF(OR(HLOOKUP($A581,'Z-scores'!$C$2:$SK$20,5,FALSE)&gt;3,HLOOKUP($A581,'Z-scores'!$C$2:$SK$20,5,FALSE)&lt;-3),"",'Total-corrected counts'!I581),"")</f>
        <v>40.139986302996398</v>
      </c>
      <c r="J581">
        <f>IFERROR(IF(OR(HLOOKUP($A581,'Z-scores'!$C$2:$SK$20,5,FALSE)&gt;3,HLOOKUP($A581,'Z-scores'!$C$2:$SK$20,5,FALSE)&lt;-3),"",'Total-corrected counts'!J581),"")</f>
        <v>5.136475802888639</v>
      </c>
      <c r="K581">
        <f>IFERROR(IF(OR(HLOOKUP($A581,'Z-scores'!$C$2:$SK$20,5,FALSE)&gt;3,HLOOKUP($A581,'Z-scores'!$C$2:$SK$20,5,FALSE)&lt;-3),"",'Total-corrected counts'!K581),"")</f>
        <v>15.740504528913794</v>
      </c>
      <c r="L581">
        <f>IFERROR(IF(OR(HLOOKUP($A581,'Z-scores'!$C$2:$SK$20,5,FALSE)&gt;3,HLOOKUP($A581,'Z-scores'!$C$2:$SK$20,5,FALSE)&lt;-3),"",'Total-corrected counts'!L581),"")</f>
        <v>46.100892848663442</v>
      </c>
      <c r="M581">
        <f>IFERROR(IF(OR(HLOOKUP($A581,'Z-scores'!$C$2:$SK$20,5,FALSE)&gt;3,HLOOKUP($A581,'Z-scores'!$C$2:$SK$20,5,FALSE)&lt;-3),"",'Total-corrected counts'!M581),"")</f>
        <v>17.390518586969218</v>
      </c>
      <c r="N581">
        <f>IFERROR(IF(OR(HLOOKUP($A581,'Z-scores'!$C$2:$SK$20,5,FALSE)&gt;3,HLOOKUP($A581,'Z-scores'!$C$2:$SK$20,5,FALSE)&lt;-3),"",'Total-corrected counts'!N581),"")</f>
        <v>2.3440611368774911</v>
      </c>
      <c r="O581">
        <f>IFERROR(IF(OR(HLOOKUP($A581,'Z-scores'!$C$2:$SK$20,5,FALSE)&gt;3,HLOOKUP($A581,'Z-scores'!$C$2:$SK$20,5,FALSE)&lt;-3),"",'Total-corrected counts'!O581),"")</f>
        <v>4.3060724463531459</v>
      </c>
      <c r="P581">
        <f>IFERROR(IF(OR(HLOOKUP($A581,'Z-scores'!$C$2:$SK$20,5,FALSE)&gt;3,HLOOKUP($A581,'Z-scores'!$C$2:$SK$20,5,FALSE)&lt;-3),"",'Total-corrected counts'!P581),"")</f>
        <v>54.482434291885113</v>
      </c>
      <c r="Q581">
        <f>IFERROR(IF(OR(HLOOKUP($A581,'Z-scores'!$C$2:$SK$20,5,FALSE)&gt;3,HLOOKUP($A581,'Z-scores'!$C$2:$SK$20,5,FALSE)&lt;-3),"",'Total-corrected counts'!Q581),"")</f>
        <v>13.653416857001327</v>
      </c>
      <c r="R581">
        <f>IFERROR(IF(OR(HLOOKUP($A581,'Z-scores'!$C$2:$SK$20,5,FALSE)&gt;3,HLOOKUP($A581,'Z-scores'!$C$2:$SK$20,5,FALSE)&lt;-3),"",'Total-corrected counts'!R581),"")</f>
        <v>8.3965815898657628</v>
      </c>
      <c r="S581">
        <f>IFERROR(IF(OR(HLOOKUP($A581,'Z-scores'!$C$2:$SK$20,5,FALSE)&gt;3,HLOOKUP($A581,'Z-scores'!$C$2:$SK$20,5,FALSE)&lt;-3),"",'Total-corrected counts'!S581),"")</f>
        <v>7.4397221144890571</v>
      </c>
      <c r="T581">
        <f>IFERROR(IF(OR(HLOOKUP($A581,'Z-scores'!$C$2:$SK$20,5,FALSE)&gt;3,HLOOKUP($A581,'Z-scores'!$C$2:$SK$20,5,FALSE)&lt;-3),"",'Total-corrected counts'!T581),"")</f>
        <v>10.464213822182085</v>
      </c>
      <c r="U581">
        <f t="shared" si="36"/>
        <v>1</v>
      </c>
      <c r="V581">
        <f>SUMIFS(Tabel132[Cluster],Tabel132[ID],'Total-corrected counts Z&lt;3'!A581)</f>
        <v>42</v>
      </c>
      <c r="W581">
        <f t="shared" si="37"/>
        <v>0.96122522256630316</v>
      </c>
      <c r="X581">
        <f t="shared" si="38"/>
        <v>16.033215946878716</v>
      </c>
      <c r="Y581">
        <f t="shared" si="39"/>
        <v>16.457073520296081</v>
      </c>
    </row>
    <row r="582" spans="1:25" x14ac:dyDescent="0.25">
      <c r="A582">
        <v>590</v>
      </c>
      <c r="B582" t="s">
        <v>237</v>
      </c>
      <c r="C582">
        <v>27100</v>
      </c>
      <c r="D582">
        <v>886</v>
      </c>
      <c r="E582">
        <f>IFERROR(IF(OR(HLOOKUP($A582,'Z-scores'!$C$2:$SK$20,5,FALSE)&gt;3,HLOOKUP($A582,'Z-scores'!$C$2:$SK$20,5,FALSE)&lt;-3),"",'Total-corrected counts'!E582),"")</f>
        <v>7.9118353030351818</v>
      </c>
      <c r="F582">
        <f>IFERROR(IF(OR(HLOOKUP($A582,'Z-scores'!$C$2:$SK$20,5,FALSE)&gt;3,HLOOKUP($A582,'Z-scores'!$C$2:$SK$20,5,FALSE)&lt;-3),"",'Total-corrected counts'!F582),"")</f>
        <v>20.624660918392351</v>
      </c>
      <c r="G582">
        <f>IFERROR(IF(OR(HLOOKUP($A582,'Z-scores'!$C$2:$SK$20,5,FALSE)&gt;3,HLOOKUP($A582,'Z-scores'!$C$2:$SK$20,5,FALSE)&lt;-3),"",'Total-corrected counts'!G582),"")</f>
        <v>41.674704238035751</v>
      </c>
      <c r="H582">
        <f>IFERROR(IF(OR(HLOOKUP($A582,'Z-scores'!$C$2:$SK$20,5,FALSE)&gt;3,HLOOKUP($A582,'Z-scores'!$C$2:$SK$20,5,FALSE)&lt;-3),"",'Total-corrected counts'!H582),"")</f>
        <v>11.701126685806654</v>
      </c>
      <c r="I582">
        <f>IFERROR(IF(OR(HLOOKUP($A582,'Z-scores'!$C$2:$SK$20,5,FALSE)&gt;3,HLOOKUP($A582,'Z-scores'!$C$2:$SK$20,5,FALSE)&lt;-3),"",'Total-corrected counts'!I582),"")</f>
        <v>16.071751139963229</v>
      </c>
      <c r="J582">
        <f>IFERROR(IF(OR(HLOOKUP($A582,'Z-scores'!$C$2:$SK$20,5,FALSE)&gt;3,HLOOKUP($A582,'Z-scores'!$C$2:$SK$20,5,FALSE)&lt;-3),"",'Total-corrected counts'!J582),"")</f>
        <v>34.506581034790344</v>
      </c>
      <c r="K582">
        <f>IFERROR(IF(OR(HLOOKUP($A582,'Z-scores'!$C$2:$SK$20,5,FALSE)&gt;3,HLOOKUP($A582,'Z-scores'!$C$2:$SK$20,5,FALSE)&lt;-3),"",'Total-corrected counts'!K582),"")</f>
        <v>37.503921930850858</v>
      </c>
      <c r="L582">
        <f>IFERROR(IF(OR(HLOOKUP($A582,'Z-scores'!$C$2:$SK$20,5,FALSE)&gt;3,HLOOKUP($A582,'Z-scores'!$C$2:$SK$20,5,FALSE)&lt;-3),"",'Total-corrected counts'!L582),"")</f>
        <v>13.906243428452038</v>
      </c>
      <c r="M582">
        <f>IFERROR(IF(OR(HLOOKUP($A582,'Z-scores'!$C$2:$SK$20,5,FALSE)&gt;3,HLOOKUP($A582,'Z-scores'!$C$2:$SK$20,5,FALSE)&lt;-3),"",'Total-corrected counts'!M582),"")</f>
        <v>23.195882879972178</v>
      </c>
      <c r="N582">
        <f>IFERROR(IF(OR(HLOOKUP($A582,'Z-scores'!$C$2:$SK$20,5,FALSE)&gt;3,HLOOKUP($A582,'Z-scores'!$C$2:$SK$20,5,FALSE)&lt;-3),"",'Total-corrected counts'!N582),"")</f>
        <v>18.713290748249403</v>
      </c>
      <c r="O582">
        <f>IFERROR(IF(OR(HLOOKUP($A582,'Z-scores'!$C$2:$SK$20,5,FALSE)&gt;3,HLOOKUP($A582,'Z-scores'!$C$2:$SK$20,5,FALSE)&lt;-3),"",'Total-corrected counts'!O582),"")</f>
        <v>18.585963618550949</v>
      </c>
      <c r="P582">
        <f>IFERROR(IF(OR(HLOOKUP($A582,'Z-scores'!$C$2:$SK$20,5,FALSE)&gt;3,HLOOKUP($A582,'Z-scores'!$C$2:$SK$20,5,FALSE)&lt;-3),"",'Total-corrected counts'!P582),"")</f>
        <v>16.586586910381172</v>
      </c>
      <c r="Q582">
        <f>IFERROR(IF(OR(HLOOKUP($A582,'Z-scores'!$C$2:$SK$20,5,FALSE)&gt;3,HLOOKUP($A582,'Z-scores'!$C$2:$SK$20,5,FALSE)&lt;-3),"",'Total-corrected counts'!Q582),"")</f>
        <v>26.024962699044011</v>
      </c>
      <c r="R582">
        <f>IFERROR(IF(OR(HLOOKUP($A582,'Z-scores'!$C$2:$SK$20,5,FALSE)&gt;3,HLOOKUP($A582,'Z-scores'!$C$2:$SK$20,5,FALSE)&lt;-3),"",'Total-corrected counts'!R582),"")</f>
        <v>15.622263728667676</v>
      </c>
      <c r="S582">
        <f>IFERROR(IF(OR(HLOOKUP($A582,'Z-scores'!$C$2:$SK$20,5,FALSE)&gt;3,HLOOKUP($A582,'Z-scores'!$C$2:$SK$20,5,FALSE)&lt;-3),"",'Total-corrected counts'!S582),"")</f>
        <v>21.741653667913226</v>
      </c>
      <c r="T582">
        <f>IFERROR(IF(OR(HLOOKUP($A582,'Z-scores'!$C$2:$SK$20,5,FALSE)&gt;3,HLOOKUP($A582,'Z-scores'!$C$2:$SK$20,5,FALSE)&lt;-3),"",'Total-corrected counts'!T582),"")</f>
        <v>18.102475574968615</v>
      </c>
      <c r="U582">
        <f t="shared" si="36"/>
        <v>1</v>
      </c>
      <c r="V582">
        <f>SUMIFS(Tabel132[Cluster],Tabel132[ID],'Total-corrected counts Z&lt;3'!A582)</f>
        <v>35</v>
      </c>
      <c r="W582">
        <f t="shared" si="37"/>
        <v>0.53447747511765442</v>
      </c>
      <c r="X582">
        <f t="shared" si="38"/>
        <v>22.580999830754795</v>
      </c>
      <c r="Y582">
        <f t="shared" si="39"/>
        <v>19.44398436658761</v>
      </c>
    </row>
    <row r="583" spans="1:25" x14ac:dyDescent="0.25">
      <c r="A583">
        <v>591</v>
      </c>
      <c r="B583" t="s">
        <v>856</v>
      </c>
      <c r="C583">
        <v>84400</v>
      </c>
      <c r="D583">
        <v>165</v>
      </c>
      <c r="E583">
        <f>IFERROR(IF(OR(HLOOKUP($A583,'Z-scores'!$C$2:$SK$20,5,FALSE)&gt;3,HLOOKUP($A583,'Z-scores'!$C$2:$SK$20,5,FALSE)&lt;-3),"",'Total-corrected counts'!E583),"")</f>
        <v>0</v>
      </c>
      <c r="F583">
        <f>IFERROR(IF(OR(HLOOKUP($A583,'Z-scores'!$C$2:$SK$20,5,FALSE)&gt;3,HLOOKUP($A583,'Z-scores'!$C$2:$SK$20,5,FALSE)&lt;-3),"",'Total-corrected counts'!F583),"")</f>
        <v>1.888705212306992E-2</v>
      </c>
      <c r="G583">
        <f>IFERROR(IF(OR(HLOOKUP($A583,'Z-scores'!$C$2:$SK$20,5,FALSE)&gt;3,HLOOKUP($A583,'Z-scores'!$C$2:$SK$20,5,FALSE)&lt;-3),"",'Total-corrected counts'!G583),"")</f>
        <v>2.9753477561662842E-2</v>
      </c>
      <c r="H583">
        <f>IFERROR(IF(OR(HLOOKUP($A583,'Z-scores'!$C$2:$SK$20,5,FALSE)&gt;3,HLOOKUP($A583,'Z-scores'!$C$2:$SK$20,5,FALSE)&lt;-3),"",'Total-corrected counts'!H583),"")</f>
        <v>0</v>
      </c>
      <c r="I583">
        <f>IFERROR(IF(OR(HLOOKUP($A583,'Z-scores'!$C$2:$SK$20,5,FALSE)&gt;3,HLOOKUP($A583,'Z-scores'!$C$2:$SK$20,5,FALSE)&lt;-3),"",'Total-corrected counts'!I583),"")</f>
        <v>0</v>
      </c>
      <c r="J583">
        <f>IFERROR(IF(OR(HLOOKUP($A583,'Z-scores'!$C$2:$SK$20,5,FALSE)&gt;3,HLOOKUP($A583,'Z-scores'!$C$2:$SK$20,5,FALSE)&lt;-3),"",'Total-corrected counts'!J583),"")</f>
        <v>0</v>
      </c>
      <c r="K583">
        <f>IFERROR(IF(OR(HLOOKUP($A583,'Z-scores'!$C$2:$SK$20,5,FALSE)&gt;3,HLOOKUP($A583,'Z-scores'!$C$2:$SK$20,5,FALSE)&lt;-3),"",'Total-corrected counts'!K583),"")</f>
        <v>0</v>
      </c>
      <c r="L583">
        <f>IFERROR(IF(OR(HLOOKUP($A583,'Z-scores'!$C$2:$SK$20,5,FALSE)&gt;3,HLOOKUP($A583,'Z-scores'!$C$2:$SK$20,5,FALSE)&lt;-3),"",'Total-corrected counts'!L583),"")</f>
        <v>0</v>
      </c>
      <c r="M583">
        <f>IFERROR(IF(OR(HLOOKUP($A583,'Z-scores'!$C$2:$SK$20,5,FALSE)&gt;3,HLOOKUP($A583,'Z-scores'!$C$2:$SK$20,5,FALSE)&lt;-3),"",'Total-corrected counts'!M583),"")</f>
        <v>2.557429203966061E-2</v>
      </c>
      <c r="N583">
        <f>IFERROR(IF(OR(HLOOKUP($A583,'Z-scores'!$C$2:$SK$20,5,FALSE)&gt;3,HLOOKUP($A583,'Z-scores'!$C$2:$SK$20,5,FALSE)&lt;-3),"",'Total-corrected counts'!N583),"")</f>
        <v>0</v>
      </c>
      <c r="O583">
        <f>IFERROR(IF(OR(HLOOKUP($A583,'Z-scores'!$C$2:$SK$20,5,FALSE)&gt;3,HLOOKUP($A583,'Z-scores'!$C$2:$SK$20,5,FALSE)&lt;-3),"",'Total-corrected counts'!O583),"")</f>
        <v>0.23431400375432929</v>
      </c>
      <c r="P583">
        <f>IFERROR(IF(OR(HLOOKUP($A583,'Z-scores'!$C$2:$SK$20,5,FALSE)&gt;3,HLOOKUP($A583,'Z-scores'!$C$2:$SK$20,5,FALSE)&lt;-3),"",'Total-corrected counts'!P583),"")</f>
        <v>0</v>
      </c>
      <c r="Q583">
        <f>IFERROR(IF(OR(HLOOKUP($A583,'Z-scores'!$C$2:$SK$20,5,FALSE)&gt;3,HLOOKUP($A583,'Z-scores'!$C$2:$SK$20,5,FALSE)&lt;-3),"",'Total-corrected counts'!Q583),"")</f>
        <v>0</v>
      </c>
      <c r="R583">
        <f>IFERROR(IF(OR(HLOOKUP($A583,'Z-scores'!$C$2:$SK$20,5,FALSE)&gt;3,HLOOKUP($A583,'Z-scores'!$C$2:$SK$20,5,FALSE)&lt;-3),"",'Total-corrected counts'!R583),"")</f>
        <v>2.5677619540873893E-2</v>
      </c>
      <c r="S583">
        <f>IFERROR(IF(OR(HLOOKUP($A583,'Z-scores'!$C$2:$SK$20,5,FALSE)&gt;3,HLOOKUP($A583,'Z-scores'!$C$2:$SK$20,5,FALSE)&lt;-3),"",'Total-corrected counts'!S583),"")</f>
        <v>5.0957000784171626E-2</v>
      </c>
      <c r="T583">
        <f>IFERROR(IF(OR(HLOOKUP($A583,'Z-scores'!$C$2:$SK$20,5,FALSE)&gt;3,HLOOKUP($A583,'Z-scores'!$C$2:$SK$20,5,FALSE)&lt;-3),"",'Total-corrected counts'!T583),"")</f>
        <v>0</v>
      </c>
      <c r="U583">
        <f t="shared" si="36"/>
        <v>1</v>
      </c>
      <c r="V583">
        <f>SUMIFS(Tabel132[Cluster],Tabel132[ID],'Total-corrected counts Z&lt;3'!A583)</f>
        <v>92</v>
      </c>
      <c r="W583">
        <f t="shared" si="37"/>
        <v>0.14475373056550378</v>
      </c>
      <c r="X583">
        <f t="shared" si="38"/>
        <v>7.4214821724393363E-3</v>
      </c>
      <c r="Y583">
        <f t="shared" si="39"/>
        <v>5.1824770679895805E-2</v>
      </c>
    </row>
    <row r="584" spans="1:25" x14ac:dyDescent="0.25">
      <c r="A584">
        <v>592</v>
      </c>
      <c r="B584" t="s">
        <v>857</v>
      </c>
      <c r="C584">
        <v>35900</v>
      </c>
      <c r="D584">
        <v>663</v>
      </c>
      <c r="E584" t="str">
        <f>IFERROR(IF(OR(HLOOKUP($A584,'Z-scores'!$C$2:$SK$20,5,FALSE)&gt;3,HLOOKUP($A584,'Z-scores'!$C$2:$SK$20,5,FALSE)&lt;-3),"",'Total-corrected counts'!E584),"")</f>
        <v/>
      </c>
      <c r="F584" t="str">
        <f>IFERROR(IF(OR(HLOOKUP($A584,'Z-scores'!$C$2:$SK$20,5,FALSE)&gt;3,HLOOKUP($A584,'Z-scores'!$C$2:$SK$20,5,FALSE)&lt;-3),"",'Total-corrected counts'!F584),"")</f>
        <v/>
      </c>
      <c r="G584" t="str">
        <f>IFERROR(IF(OR(HLOOKUP($A584,'Z-scores'!$C$2:$SK$20,5,FALSE)&gt;3,HLOOKUP($A584,'Z-scores'!$C$2:$SK$20,5,FALSE)&lt;-3),"",'Total-corrected counts'!G584),"")</f>
        <v/>
      </c>
      <c r="H584" t="str">
        <f>IFERROR(IF(OR(HLOOKUP($A584,'Z-scores'!$C$2:$SK$20,5,FALSE)&gt;3,HLOOKUP($A584,'Z-scores'!$C$2:$SK$20,5,FALSE)&lt;-3),"",'Total-corrected counts'!H584),"")</f>
        <v/>
      </c>
      <c r="I584" t="str">
        <f>IFERROR(IF(OR(HLOOKUP($A584,'Z-scores'!$C$2:$SK$20,5,FALSE)&gt;3,HLOOKUP($A584,'Z-scores'!$C$2:$SK$20,5,FALSE)&lt;-3),"",'Total-corrected counts'!I584),"")</f>
        <v/>
      </c>
      <c r="J584" t="str">
        <f>IFERROR(IF(OR(HLOOKUP($A584,'Z-scores'!$C$2:$SK$20,5,FALSE)&gt;3,HLOOKUP($A584,'Z-scores'!$C$2:$SK$20,5,FALSE)&lt;-3),"",'Total-corrected counts'!J584),"")</f>
        <v/>
      </c>
      <c r="K584" t="str">
        <f>IFERROR(IF(OR(HLOOKUP($A584,'Z-scores'!$C$2:$SK$20,5,FALSE)&gt;3,HLOOKUP($A584,'Z-scores'!$C$2:$SK$20,5,FALSE)&lt;-3),"",'Total-corrected counts'!K584),"")</f>
        <v/>
      </c>
      <c r="L584" t="str">
        <f>IFERROR(IF(OR(HLOOKUP($A584,'Z-scores'!$C$2:$SK$20,5,FALSE)&gt;3,HLOOKUP($A584,'Z-scores'!$C$2:$SK$20,5,FALSE)&lt;-3),"",'Total-corrected counts'!L584),"")</f>
        <v/>
      </c>
      <c r="M584" t="str">
        <f>IFERROR(IF(OR(HLOOKUP($A584,'Z-scores'!$C$2:$SK$20,5,FALSE)&gt;3,HLOOKUP($A584,'Z-scores'!$C$2:$SK$20,5,FALSE)&lt;-3),"",'Total-corrected counts'!M584),"")</f>
        <v/>
      </c>
      <c r="N584" t="str">
        <f>IFERROR(IF(OR(HLOOKUP($A584,'Z-scores'!$C$2:$SK$20,5,FALSE)&gt;3,HLOOKUP($A584,'Z-scores'!$C$2:$SK$20,5,FALSE)&lt;-3),"",'Total-corrected counts'!N584),"")</f>
        <v/>
      </c>
      <c r="O584" t="str">
        <f>IFERROR(IF(OR(HLOOKUP($A584,'Z-scores'!$C$2:$SK$20,5,FALSE)&gt;3,HLOOKUP($A584,'Z-scores'!$C$2:$SK$20,5,FALSE)&lt;-3),"",'Total-corrected counts'!O584),"")</f>
        <v/>
      </c>
      <c r="P584" t="str">
        <f>IFERROR(IF(OR(HLOOKUP($A584,'Z-scores'!$C$2:$SK$20,5,FALSE)&gt;3,HLOOKUP($A584,'Z-scores'!$C$2:$SK$20,5,FALSE)&lt;-3),"",'Total-corrected counts'!P584),"")</f>
        <v/>
      </c>
      <c r="Q584" t="str">
        <f>IFERROR(IF(OR(HLOOKUP($A584,'Z-scores'!$C$2:$SK$20,5,FALSE)&gt;3,HLOOKUP($A584,'Z-scores'!$C$2:$SK$20,5,FALSE)&lt;-3),"",'Total-corrected counts'!Q584),"")</f>
        <v/>
      </c>
      <c r="R584" t="str">
        <f>IFERROR(IF(OR(HLOOKUP($A584,'Z-scores'!$C$2:$SK$20,5,FALSE)&gt;3,HLOOKUP($A584,'Z-scores'!$C$2:$SK$20,5,FALSE)&lt;-3),"",'Total-corrected counts'!R584),"")</f>
        <v/>
      </c>
      <c r="S584" t="str">
        <f>IFERROR(IF(OR(HLOOKUP($A584,'Z-scores'!$C$2:$SK$20,5,FALSE)&gt;3,HLOOKUP($A584,'Z-scores'!$C$2:$SK$20,5,FALSE)&lt;-3),"",'Total-corrected counts'!S584),"")</f>
        <v/>
      </c>
      <c r="T584" t="str">
        <f>IFERROR(IF(OR(HLOOKUP($A584,'Z-scores'!$C$2:$SK$20,5,FALSE)&gt;3,HLOOKUP($A584,'Z-scores'!$C$2:$SK$20,5,FALSE)&lt;-3),"",'Total-corrected counts'!T584),"")</f>
        <v/>
      </c>
      <c r="U584">
        <f t="shared" si="36"/>
        <v>0</v>
      </c>
      <c r="V584">
        <f>SUMIFS(Tabel132[Cluster],Tabel132[ID],'Total-corrected counts Z&lt;3'!A584)</f>
        <v>45</v>
      </c>
      <c r="W584" t="str">
        <f t="shared" si="37"/>
        <v/>
      </c>
      <c r="X584" t="str">
        <f t="shared" si="38"/>
        <v/>
      </c>
      <c r="Y584" t="str">
        <f t="shared" si="39"/>
        <v/>
      </c>
    </row>
    <row r="585" spans="1:25" x14ac:dyDescent="0.25">
      <c r="A585">
        <v>593</v>
      </c>
      <c r="B585" t="s">
        <v>238</v>
      </c>
      <c r="C585">
        <v>16300</v>
      </c>
      <c r="D585">
        <v>385</v>
      </c>
      <c r="E585">
        <f>IFERROR(IF(OR(HLOOKUP($A585,'Z-scores'!$C$2:$SK$20,5,FALSE)&gt;3,HLOOKUP($A585,'Z-scores'!$C$2:$SK$20,5,FALSE)&lt;-3),"",'Total-corrected counts'!E585),"")</f>
        <v>7.505592037631998</v>
      </c>
      <c r="F585">
        <f>IFERROR(IF(OR(HLOOKUP($A585,'Z-scores'!$C$2:$SK$20,5,FALSE)&gt;3,HLOOKUP($A585,'Z-scores'!$C$2:$SK$20,5,FALSE)&lt;-3),"",'Total-corrected counts'!F585),"")</f>
        <v>6.5963029539821694</v>
      </c>
      <c r="G585">
        <f>IFERROR(IF(OR(HLOOKUP($A585,'Z-scores'!$C$2:$SK$20,5,FALSE)&gt;3,HLOOKUP($A585,'Z-scores'!$C$2:$SK$20,5,FALSE)&lt;-3),"",'Total-corrected counts'!G585),"")</f>
        <v>6.446586805026949</v>
      </c>
      <c r="H585">
        <f>IFERROR(IF(OR(HLOOKUP($A585,'Z-scores'!$C$2:$SK$20,5,FALSE)&gt;3,HLOOKUP($A585,'Z-scores'!$C$2:$SK$20,5,FALSE)&lt;-3),"",'Total-corrected counts'!H585),"")</f>
        <v>50.345002291973266</v>
      </c>
      <c r="I585">
        <f>IFERROR(IF(OR(HLOOKUP($A585,'Z-scores'!$C$2:$SK$20,5,FALSE)&gt;3,HLOOKUP($A585,'Z-scores'!$C$2:$SK$20,5,FALSE)&lt;-3),"",'Total-corrected counts'!I585),"")</f>
        <v>6.2913927781788841</v>
      </c>
      <c r="J585">
        <f>IFERROR(IF(OR(HLOOKUP($A585,'Z-scores'!$C$2:$SK$20,5,FALSE)&gt;3,HLOOKUP($A585,'Z-scores'!$C$2:$SK$20,5,FALSE)&lt;-3),"",'Total-corrected counts'!J585),"")</f>
        <v>7.543076353892407</v>
      </c>
      <c r="K585">
        <f>IFERROR(IF(OR(HLOOKUP($A585,'Z-scores'!$C$2:$SK$20,5,FALSE)&gt;3,HLOOKUP($A585,'Z-scores'!$C$2:$SK$20,5,FALSE)&lt;-3),"",'Total-corrected counts'!K585),"")</f>
        <v>17.89280153417138</v>
      </c>
      <c r="L585">
        <f>IFERROR(IF(OR(HLOOKUP($A585,'Z-scores'!$C$2:$SK$20,5,FALSE)&gt;3,HLOOKUP($A585,'Z-scores'!$C$2:$SK$20,5,FALSE)&lt;-3),"",'Total-corrected counts'!L585),"")</f>
        <v>9.9785776015868031</v>
      </c>
      <c r="M585">
        <f>IFERROR(IF(OR(HLOOKUP($A585,'Z-scores'!$C$2:$SK$20,5,FALSE)&gt;3,HLOOKUP($A585,'Z-scores'!$C$2:$SK$20,5,FALSE)&lt;-3),"",'Total-corrected counts'!M585),"")</f>
        <v>19.001698985467836</v>
      </c>
      <c r="N585">
        <f>IFERROR(IF(OR(HLOOKUP($A585,'Z-scores'!$C$2:$SK$20,5,FALSE)&gt;3,HLOOKUP($A585,'Z-scores'!$C$2:$SK$20,5,FALSE)&lt;-3),"",'Total-corrected counts'!N585),"")</f>
        <v>8.5138809185583781</v>
      </c>
      <c r="O585">
        <f>IFERROR(IF(OR(HLOOKUP($A585,'Z-scores'!$C$2:$SK$20,5,FALSE)&gt;3,HLOOKUP($A585,'Z-scores'!$C$2:$SK$20,5,FALSE)&lt;-3),"",'Total-corrected counts'!O585),"")</f>
        <v>6.0656379839799959</v>
      </c>
      <c r="P585">
        <f>IFERROR(IF(OR(HLOOKUP($A585,'Z-scores'!$C$2:$SK$20,5,FALSE)&gt;3,HLOOKUP($A585,'Z-scores'!$C$2:$SK$20,5,FALSE)&lt;-3),"",'Total-corrected counts'!P585),"")</f>
        <v>4.1454026091651714</v>
      </c>
      <c r="Q585">
        <f>IFERROR(IF(OR(HLOOKUP($A585,'Z-scores'!$C$2:$SK$20,5,FALSE)&gt;3,HLOOKUP($A585,'Z-scores'!$C$2:$SK$20,5,FALSE)&lt;-3),"",'Total-corrected counts'!Q585),"")</f>
        <v>1.8532476301533822</v>
      </c>
      <c r="R585">
        <f>IFERROR(IF(OR(HLOOKUP($A585,'Z-scores'!$C$2:$SK$20,5,FALSE)&gt;3,HLOOKUP($A585,'Z-scores'!$C$2:$SK$20,5,FALSE)&lt;-3),"",'Total-corrected counts'!R585),"")</f>
        <v>1.8898727982083183</v>
      </c>
      <c r="S585">
        <f>IFERROR(IF(OR(HLOOKUP($A585,'Z-scores'!$C$2:$SK$20,5,FALSE)&gt;3,HLOOKUP($A585,'Z-scores'!$C$2:$SK$20,5,FALSE)&lt;-3),"",'Total-corrected counts'!S585),"")</f>
        <v>18.37282972718188</v>
      </c>
      <c r="T585">
        <f>IFERROR(IF(OR(HLOOKUP($A585,'Z-scores'!$C$2:$SK$20,5,FALSE)&gt;3,HLOOKUP($A585,'Z-scores'!$C$2:$SK$20,5,FALSE)&lt;-3),"",'Total-corrected counts'!T585),"")</f>
        <v>42.430236868025993</v>
      </c>
      <c r="U585">
        <f t="shared" si="36"/>
        <v>1</v>
      </c>
      <c r="V585">
        <f>SUMIFS(Tabel132[Cluster],Tabel132[ID],'Total-corrected counts Z&lt;3'!A585)</f>
        <v>20</v>
      </c>
      <c r="W585">
        <f t="shared" si="37"/>
        <v>0.83842161114755753</v>
      </c>
      <c r="X585">
        <f t="shared" si="38"/>
        <v>14.011491226047008</v>
      </c>
      <c r="Y585">
        <f t="shared" si="39"/>
        <v>12.459537936119125</v>
      </c>
    </row>
    <row r="586" spans="1:25" x14ac:dyDescent="0.25">
      <c r="A586">
        <v>594</v>
      </c>
      <c r="B586" t="s">
        <v>858</v>
      </c>
      <c r="C586">
        <v>54400</v>
      </c>
      <c r="D586">
        <v>367</v>
      </c>
      <c r="E586" t="str">
        <f>IFERROR(IF(OR(HLOOKUP($A586,'Z-scores'!$C$2:$SK$20,5,FALSE)&gt;3,HLOOKUP($A586,'Z-scores'!$C$2:$SK$20,5,FALSE)&lt;-3),"",'Total-corrected counts'!E586),"")</f>
        <v/>
      </c>
      <c r="F586" t="str">
        <f>IFERROR(IF(OR(HLOOKUP($A586,'Z-scores'!$C$2:$SK$20,5,FALSE)&gt;3,HLOOKUP($A586,'Z-scores'!$C$2:$SK$20,5,FALSE)&lt;-3),"",'Total-corrected counts'!F586),"")</f>
        <v/>
      </c>
      <c r="G586" t="str">
        <f>IFERROR(IF(OR(HLOOKUP($A586,'Z-scores'!$C$2:$SK$20,5,FALSE)&gt;3,HLOOKUP($A586,'Z-scores'!$C$2:$SK$20,5,FALSE)&lt;-3),"",'Total-corrected counts'!G586),"")</f>
        <v/>
      </c>
      <c r="H586" t="str">
        <f>IFERROR(IF(OR(HLOOKUP($A586,'Z-scores'!$C$2:$SK$20,5,FALSE)&gt;3,HLOOKUP($A586,'Z-scores'!$C$2:$SK$20,5,FALSE)&lt;-3),"",'Total-corrected counts'!H586),"")</f>
        <v/>
      </c>
      <c r="I586" t="str">
        <f>IFERROR(IF(OR(HLOOKUP($A586,'Z-scores'!$C$2:$SK$20,5,FALSE)&gt;3,HLOOKUP($A586,'Z-scores'!$C$2:$SK$20,5,FALSE)&lt;-3),"",'Total-corrected counts'!I586),"")</f>
        <v/>
      </c>
      <c r="J586" t="str">
        <f>IFERROR(IF(OR(HLOOKUP($A586,'Z-scores'!$C$2:$SK$20,5,FALSE)&gt;3,HLOOKUP($A586,'Z-scores'!$C$2:$SK$20,5,FALSE)&lt;-3),"",'Total-corrected counts'!J586),"")</f>
        <v/>
      </c>
      <c r="K586" t="str">
        <f>IFERROR(IF(OR(HLOOKUP($A586,'Z-scores'!$C$2:$SK$20,5,FALSE)&gt;3,HLOOKUP($A586,'Z-scores'!$C$2:$SK$20,5,FALSE)&lt;-3),"",'Total-corrected counts'!K586),"")</f>
        <v/>
      </c>
      <c r="L586" t="str">
        <f>IFERROR(IF(OR(HLOOKUP($A586,'Z-scores'!$C$2:$SK$20,5,FALSE)&gt;3,HLOOKUP($A586,'Z-scores'!$C$2:$SK$20,5,FALSE)&lt;-3),"",'Total-corrected counts'!L586),"")</f>
        <v/>
      </c>
      <c r="M586" t="str">
        <f>IFERROR(IF(OR(HLOOKUP($A586,'Z-scores'!$C$2:$SK$20,5,FALSE)&gt;3,HLOOKUP($A586,'Z-scores'!$C$2:$SK$20,5,FALSE)&lt;-3),"",'Total-corrected counts'!M586),"")</f>
        <v/>
      </c>
      <c r="N586" t="str">
        <f>IFERROR(IF(OR(HLOOKUP($A586,'Z-scores'!$C$2:$SK$20,5,FALSE)&gt;3,HLOOKUP($A586,'Z-scores'!$C$2:$SK$20,5,FALSE)&lt;-3),"",'Total-corrected counts'!N586),"")</f>
        <v/>
      </c>
      <c r="O586" t="str">
        <f>IFERROR(IF(OR(HLOOKUP($A586,'Z-scores'!$C$2:$SK$20,5,FALSE)&gt;3,HLOOKUP($A586,'Z-scores'!$C$2:$SK$20,5,FALSE)&lt;-3),"",'Total-corrected counts'!O586),"")</f>
        <v/>
      </c>
      <c r="P586" t="str">
        <f>IFERROR(IF(OR(HLOOKUP($A586,'Z-scores'!$C$2:$SK$20,5,FALSE)&gt;3,HLOOKUP($A586,'Z-scores'!$C$2:$SK$20,5,FALSE)&lt;-3),"",'Total-corrected counts'!P586),"")</f>
        <v/>
      </c>
      <c r="Q586" t="str">
        <f>IFERROR(IF(OR(HLOOKUP($A586,'Z-scores'!$C$2:$SK$20,5,FALSE)&gt;3,HLOOKUP($A586,'Z-scores'!$C$2:$SK$20,5,FALSE)&lt;-3),"",'Total-corrected counts'!Q586),"")</f>
        <v/>
      </c>
      <c r="R586" t="str">
        <f>IFERROR(IF(OR(HLOOKUP($A586,'Z-scores'!$C$2:$SK$20,5,FALSE)&gt;3,HLOOKUP($A586,'Z-scores'!$C$2:$SK$20,5,FALSE)&lt;-3),"",'Total-corrected counts'!R586),"")</f>
        <v/>
      </c>
      <c r="S586" t="str">
        <f>IFERROR(IF(OR(HLOOKUP($A586,'Z-scores'!$C$2:$SK$20,5,FALSE)&gt;3,HLOOKUP($A586,'Z-scores'!$C$2:$SK$20,5,FALSE)&lt;-3),"",'Total-corrected counts'!S586),"")</f>
        <v/>
      </c>
      <c r="T586" t="str">
        <f>IFERROR(IF(OR(HLOOKUP($A586,'Z-scores'!$C$2:$SK$20,5,FALSE)&gt;3,HLOOKUP($A586,'Z-scores'!$C$2:$SK$20,5,FALSE)&lt;-3),"",'Total-corrected counts'!T586),"")</f>
        <v/>
      </c>
      <c r="U586">
        <f t="shared" si="36"/>
        <v>0</v>
      </c>
      <c r="V586">
        <f>SUMIFS(Tabel132[Cluster],Tabel132[ID],'Total-corrected counts Z&lt;3'!A586)</f>
        <v>75</v>
      </c>
      <c r="W586" t="str">
        <f t="shared" si="37"/>
        <v/>
      </c>
      <c r="X586" t="str">
        <f t="shared" si="38"/>
        <v/>
      </c>
      <c r="Y586" t="str">
        <f t="shared" si="39"/>
        <v/>
      </c>
    </row>
    <row r="587" spans="1:25" x14ac:dyDescent="0.25">
      <c r="A587">
        <v>595</v>
      </c>
      <c r="B587" t="s">
        <v>239</v>
      </c>
      <c r="C587">
        <v>115200</v>
      </c>
      <c r="D587">
        <v>1083</v>
      </c>
      <c r="E587">
        <f>IFERROR(IF(OR(HLOOKUP($A587,'Z-scores'!$C$2:$SK$20,5,FALSE)&gt;3,HLOOKUP($A587,'Z-scores'!$C$2:$SK$20,5,FALSE)&lt;-3),"",'Total-corrected counts'!E587),"")</f>
        <v>3.03196193203352</v>
      </c>
      <c r="F587">
        <f>IFERROR(IF(OR(HLOOKUP($A587,'Z-scores'!$C$2:$SK$20,5,FALSE)&gt;3,HLOOKUP($A587,'Z-scores'!$C$2:$SK$20,5,FALSE)&lt;-3),"",'Total-corrected counts'!F587),"")</f>
        <v>2.1956198093068782</v>
      </c>
      <c r="G587">
        <f>IFERROR(IF(OR(HLOOKUP($A587,'Z-scores'!$C$2:$SK$20,5,FALSE)&gt;3,HLOOKUP($A587,'Z-scores'!$C$2:$SK$20,5,FALSE)&lt;-3),"",'Total-corrected counts'!G587),"")</f>
        <v>5.2564477025604353</v>
      </c>
      <c r="H587">
        <f>IFERROR(IF(OR(HLOOKUP($A587,'Z-scores'!$C$2:$SK$20,5,FALSE)&gt;3,HLOOKUP($A587,'Z-scores'!$C$2:$SK$20,5,FALSE)&lt;-3),"",'Total-corrected counts'!H587),"")</f>
        <v>0.48855219667543248</v>
      </c>
      <c r="I587">
        <f>IFERROR(IF(OR(HLOOKUP($A587,'Z-scores'!$C$2:$SK$20,5,FALSE)&gt;3,HLOOKUP($A587,'Z-scores'!$C$2:$SK$20,5,FALSE)&lt;-3),"",'Total-corrected counts'!I587),"")</f>
        <v>3.967291510390083</v>
      </c>
      <c r="J587">
        <f>IFERROR(IF(OR(HLOOKUP($A587,'Z-scores'!$C$2:$SK$20,5,FALSE)&gt;3,HLOOKUP($A587,'Z-scores'!$C$2:$SK$20,5,FALSE)&lt;-3),"",'Total-corrected counts'!J587),"")</f>
        <v>6.5852253883187689E-2</v>
      </c>
      <c r="K587">
        <f>IFERROR(IF(OR(HLOOKUP($A587,'Z-scores'!$C$2:$SK$20,5,FALSE)&gt;3,HLOOKUP($A587,'Z-scores'!$C$2:$SK$20,5,FALSE)&lt;-3),"",'Total-corrected counts'!K587),"")</f>
        <v>1.4720069436502838</v>
      </c>
      <c r="L587">
        <f>IFERROR(IF(OR(HLOOKUP($A587,'Z-scores'!$C$2:$SK$20,5,FALSE)&gt;3,HLOOKUP($A587,'Z-scores'!$C$2:$SK$20,5,FALSE)&lt;-3),"",'Total-corrected counts'!L587),"")</f>
        <v>1.6212644777561158</v>
      </c>
      <c r="M587">
        <f>IFERROR(IF(OR(HLOOKUP($A587,'Z-scores'!$C$2:$SK$20,5,FALSE)&gt;3,HLOOKUP($A587,'Z-scores'!$C$2:$SK$20,5,FALSE)&lt;-3),"",'Total-corrected counts'!M587),"")</f>
        <v>0.48591154875355164</v>
      </c>
      <c r="N587">
        <f>IFERROR(IF(OR(HLOOKUP($A587,'Z-scores'!$C$2:$SK$20,5,FALSE)&gt;3,HLOOKUP($A587,'Z-scores'!$C$2:$SK$20,5,FALSE)&lt;-3),"",'Total-corrected counts'!N587),"")</f>
        <v>1.3797818063225364</v>
      </c>
      <c r="O587">
        <f>IFERROR(IF(OR(HLOOKUP($A587,'Z-scores'!$C$2:$SK$20,5,FALSE)&gt;3,HLOOKUP($A587,'Z-scores'!$C$2:$SK$20,5,FALSE)&lt;-3),"",'Total-corrected counts'!O587),"")</f>
        <v>0.40231272342724467</v>
      </c>
      <c r="P587">
        <f>IFERROR(IF(OR(HLOOKUP($A587,'Z-scores'!$C$2:$SK$20,5,FALSE)&gt;3,HLOOKUP($A587,'Z-scores'!$C$2:$SK$20,5,FALSE)&lt;-3),"",'Total-corrected counts'!P587),"")</f>
        <v>4.3146027156617093</v>
      </c>
      <c r="Q587">
        <f>IFERROR(IF(OR(HLOOKUP($A587,'Z-scores'!$C$2:$SK$20,5,FALSE)&gt;3,HLOOKUP($A587,'Z-scores'!$C$2:$SK$20,5,FALSE)&lt;-3),"",'Total-corrected counts'!Q587),"")</f>
        <v>1.9228065224379598</v>
      </c>
      <c r="R587">
        <f>IFERROR(IF(OR(HLOOKUP($A587,'Z-scores'!$C$2:$SK$20,5,FALSE)&gt;3,HLOOKUP($A587,'Z-scores'!$C$2:$SK$20,5,FALSE)&lt;-3),"",'Total-corrected counts'!R587),"")</f>
        <v>3.9286757897537057</v>
      </c>
      <c r="S587">
        <f>IFERROR(IF(OR(HLOOKUP($A587,'Z-scores'!$C$2:$SK$20,5,FALSE)&gt;3,HLOOKUP($A587,'Z-scores'!$C$2:$SK$20,5,FALSE)&lt;-3),"",'Total-corrected counts'!S587),"")</f>
        <v>3.3461763848272699</v>
      </c>
      <c r="T587">
        <f>IFERROR(IF(OR(HLOOKUP($A587,'Z-scores'!$C$2:$SK$20,5,FALSE)&gt;3,HLOOKUP($A587,'Z-scores'!$C$2:$SK$20,5,FALSE)&lt;-3),"",'Total-corrected counts'!T587),"")</f>
        <v>0.59385949284399309</v>
      </c>
      <c r="U587">
        <f t="shared" si="36"/>
        <v>1</v>
      </c>
      <c r="V587">
        <f>SUMIFS(Tabel132[Cluster],Tabel132[ID],'Total-corrected counts Z&lt;3'!A587)</f>
        <v>0</v>
      </c>
      <c r="W587">
        <f t="shared" si="37"/>
        <v>0.63264410325711107</v>
      </c>
      <c r="X587">
        <f t="shared" si="38"/>
        <v>1.9964690181332028</v>
      </c>
      <c r="Y587">
        <f t="shared" si="39"/>
        <v>2.4180722714919805</v>
      </c>
    </row>
    <row r="588" spans="1:25" x14ac:dyDescent="0.25">
      <c r="A588">
        <v>596</v>
      </c>
      <c r="B588" t="s">
        <v>240</v>
      </c>
      <c r="C588">
        <v>52600</v>
      </c>
      <c r="D588">
        <v>904</v>
      </c>
      <c r="E588">
        <f>IFERROR(IF(OR(HLOOKUP($A588,'Z-scores'!$C$2:$SK$20,5,FALSE)&gt;3,HLOOKUP($A588,'Z-scores'!$C$2:$SK$20,5,FALSE)&lt;-3),"",'Total-corrected counts'!E588),"")</f>
        <v>20.262621408524669</v>
      </c>
      <c r="F588">
        <f>IFERROR(IF(OR(HLOOKUP($A588,'Z-scores'!$C$2:$SK$20,5,FALSE)&gt;3,HLOOKUP($A588,'Z-scores'!$C$2:$SK$20,5,FALSE)&lt;-3),"",'Total-corrected counts'!F588),"")</f>
        <v>24.940352328513832</v>
      </c>
      <c r="G588">
        <f>IFERROR(IF(OR(HLOOKUP($A588,'Z-scores'!$C$2:$SK$20,5,FALSE)&gt;3,HLOOKUP($A588,'Z-scores'!$C$2:$SK$20,5,FALSE)&lt;-3),"",'Total-corrected counts'!G588),"")</f>
        <v>21.358037976346978</v>
      </c>
      <c r="H588">
        <f>IFERROR(IF(OR(HLOOKUP($A588,'Z-scores'!$C$2:$SK$20,5,FALSE)&gt;3,HLOOKUP($A588,'Z-scores'!$C$2:$SK$20,5,FALSE)&lt;-3),"",'Total-corrected counts'!H588),"")</f>
        <v>15.760331974233395</v>
      </c>
      <c r="I588">
        <f>IFERROR(IF(OR(HLOOKUP($A588,'Z-scores'!$C$2:$SK$20,5,FALSE)&gt;3,HLOOKUP($A588,'Z-scores'!$C$2:$SK$20,5,FALSE)&lt;-3),"",'Total-corrected counts'!I588),"")</f>
        <v>3.9110178719448339</v>
      </c>
      <c r="J588">
        <f>IFERROR(IF(OR(HLOOKUP($A588,'Z-scores'!$C$2:$SK$20,5,FALSE)&gt;3,HLOOKUP($A588,'Z-scores'!$C$2:$SK$20,5,FALSE)&lt;-3),"",'Total-corrected counts'!J588),"")</f>
        <v>2.7777678001635531</v>
      </c>
      <c r="K588">
        <f>IFERROR(IF(OR(HLOOKUP($A588,'Z-scores'!$C$2:$SK$20,5,FALSE)&gt;3,HLOOKUP($A588,'Z-scores'!$C$2:$SK$20,5,FALSE)&lt;-3),"",'Total-corrected counts'!K588),"")</f>
        <v>8.6267817295201894</v>
      </c>
      <c r="L588">
        <f>IFERROR(IF(OR(HLOOKUP($A588,'Z-scores'!$C$2:$SK$20,5,FALSE)&gt;3,HLOOKUP($A588,'Z-scores'!$C$2:$SK$20,5,FALSE)&lt;-3),"",'Total-corrected counts'!L588),"")</f>
        <v>13.723088027199255</v>
      </c>
      <c r="M588">
        <f>IFERROR(IF(OR(HLOOKUP($A588,'Z-scores'!$C$2:$SK$20,5,FALSE)&gt;3,HLOOKUP($A588,'Z-scores'!$C$2:$SK$20,5,FALSE)&lt;-3),"",'Total-corrected counts'!M588),"")</f>
        <v>14.901287495108916</v>
      </c>
      <c r="N588">
        <f>IFERROR(IF(OR(HLOOKUP($A588,'Z-scores'!$C$2:$SK$20,5,FALSE)&gt;3,HLOOKUP($A588,'Z-scores'!$C$2:$SK$20,5,FALSE)&lt;-3),"",'Total-corrected counts'!N588),"")</f>
        <v>7.1262594428817376</v>
      </c>
      <c r="O588">
        <f>IFERROR(IF(OR(HLOOKUP($A588,'Z-scores'!$C$2:$SK$20,5,FALSE)&gt;3,HLOOKUP($A588,'Z-scores'!$C$2:$SK$20,5,FALSE)&lt;-3),"",'Total-corrected counts'!O588),"")</f>
        <v>29.298092507168679</v>
      </c>
      <c r="P588">
        <f>IFERROR(IF(OR(HLOOKUP($A588,'Z-scores'!$C$2:$SK$20,5,FALSE)&gt;3,HLOOKUP($A588,'Z-scores'!$C$2:$SK$20,5,FALSE)&lt;-3),"",'Total-corrected counts'!P588),"")</f>
        <v>12.232172404955573</v>
      </c>
      <c r="Q588">
        <f>IFERROR(IF(OR(HLOOKUP($A588,'Z-scores'!$C$2:$SK$20,5,FALSE)&gt;3,HLOOKUP($A588,'Z-scores'!$C$2:$SK$20,5,FALSE)&lt;-3),"",'Total-corrected counts'!Q588),"")</f>
        <v>29.060711498035207</v>
      </c>
      <c r="R588">
        <f>IFERROR(IF(OR(HLOOKUP($A588,'Z-scores'!$C$2:$SK$20,5,FALSE)&gt;3,HLOOKUP($A588,'Z-scores'!$C$2:$SK$20,5,FALSE)&lt;-3),"",'Total-corrected counts'!R588),"")</f>
        <v>23.125264158511026</v>
      </c>
      <c r="S588">
        <f>IFERROR(IF(OR(HLOOKUP($A588,'Z-scores'!$C$2:$SK$20,5,FALSE)&gt;3,HLOOKUP($A588,'Z-scores'!$C$2:$SK$20,5,FALSE)&lt;-3),"",'Total-corrected counts'!S588),"")</f>
        <v>19.827935194018778</v>
      </c>
      <c r="T588">
        <f>IFERROR(IF(OR(HLOOKUP($A588,'Z-scores'!$C$2:$SK$20,5,FALSE)&gt;3,HLOOKUP($A588,'Z-scores'!$C$2:$SK$20,5,FALSE)&lt;-3),"",'Total-corrected counts'!T588),"")</f>
        <v>21.651980589668344</v>
      </c>
      <c r="U588">
        <f t="shared" si="36"/>
        <v>1</v>
      </c>
      <c r="V588">
        <f>SUMIFS(Tabel132[Cluster],Tabel132[ID],'Total-corrected counts Z&lt;3'!A588)</f>
        <v>74</v>
      </c>
      <c r="W588">
        <f t="shared" si="37"/>
        <v>2.6285465282109639E-2</v>
      </c>
      <c r="X588">
        <f t="shared" si="38"/>
        <v>13.338754605443736</v>
      </c>
      <c r="Y588">
        <f t="shared" si="39"/>
        <v>22.532692725392934</v>
      </c>
    </row>
    <row r="589" spans="1:25" x14ac:dyDescent="0.25">
      <c r="A589">
        <v>597</v>
      </c>
      <c r="B589" t="s">
        <v>859</v>
      </c>
      <c r="C589">
        <v>31900</v>
      </c>
      <c r="D589">
        <v>589</v>
      </c>
      <c r="E589" t="str">
        <f>IFERROR(IF(OR(HLOOKUP($A589,'Z-scores'!$C$2:$SK$20,5,FALSE)&gt;3,HLOOKUP($A589,'Z-scores'!$C$2:$SK$20,5,FALSE)&lt;-3),"",'Total-corrected counts'!E589),"")</f>
        <v/>
      </c>
      <c r="F589" t="str">
        <f>IFERROR(IF(OR(HLOOKUP($A589,'Z-scores'!$C$2:$SK$20,5,FALSE)&gt;3,HLOOKUP($A589,'Z-scores'!$C$2:$SK$20,5,FALSE)&lt;-3),"",'Total-corrected counts'!F589),"")</f>
        <v/>
      </c>
      <c r="G589" t="str">
        <f>IFERROR(IF(OR(HLOOKUP($A589,'Z-scores'!$C$2:$SK$20,5,FALSE)&gt;3,HLOOKUP($A589,'Z-scores'!$C$2:$SK$20,5,FALSE)&lt;-3),"",'Total-corrected counts'!G589),"")</f>
        <v/>
      </c>
      <c r="H589" t="str">
        <f>IFERROR(IF(OR(HLOOKUP($A589,'Z-scores'!$C$2:$SK$20,5,FALSE)&gt;3,HLOOKUP($A589,'Z-scores'!$C$2:$SK$20,5,FALSE)&lt;-3),"",'Total-corrected counts'!H589),"")</f>
        <v/>
      </c>
      <c r="I589" t="str">
        <f>IFERROR(IF(OR(HLOOKUP($A589,'Z-scores'!$C$2:$SK$20,5,FALSE)&gt;3,HLOOKUP($A589,'Z-scores'!$C$2:$SK$20,5,FALSE)&lt;-3),"",'Total-corrected counts'!I589),"")</f>
        <v/>
      </c>
      <c r="J589" t="str">
        <f>IFERROR(IF(OR(HLOOKUP($A589,'Z-scores'!$C$2:$SK$20,5,FALSE)&gt;3,HLOOKUP($A589,'Z-scores'!$C$2:$SK$20,5,FALSE)&lt;-3),"",'Total-corrected counts'!J589),"")</f>
        <v/>
      </c>
      <c r="K589" t="str">
        <f>IFERROR(IF(OR(HLOOKUP($A589,'Z-scores'!$C$2:$SK$20,5,FALSE)&gt;3,HLOOKUP($A589,'Z-scores'!$C$2:$SK$20,5,FALSE)&lt;-3),"",'Total-corrected counts'!K589),"")</f>
        <v/>
      </c>
      <c r="L589" t="str">
        <f>IFERROR(IF(OR(HLOOKUP($A589,'Z-scores'!$C$2:$SK$20,5,FALSE)&gt;3,HLOOKUP($A589,'Z-scores'!$C$2:$SK$20,5,FALSE)&lt;-3),"",'Total-corrected counts'!L589),"")</f>
        <v/>
      </c>
      <c r="M589" t="str">
        <f>IFERROR(IF(OR(HLOOKUP($A589,'Z-scores'!$C$2:$SK$20,5,FALSE)&gt;3,HLOOKUP($A589,'Z-scores'!$C$2:$SK$20,5,FALSE)&lt;-3),"",'Total-corrected counts'!M589),"")</f>
        <v/>
      </c>
      <c r="N589" t="str">
        <f>IFERROR(IF(OR(HLOOKUP($A589,'Z-scores'!$C$2:$SK$20,5,FALSE)&gt;3,HLOOKUP($A589,'Z-scores'!$C$2:$SK$20,5,FALSE)&lt;-3),"",'Total-corrected counts'!N589),"")</f>
        <v/>
      </c>
      <c r="O589" t="str">
        <f>IFERROR(IF(OR(HLOOKUP($A589,'Z-scores'!$C$2:$SK$20,5,FALSE)&gt;3,HLOOKUP($A589,'Z-scores'!$C$2:$SK$20,5,FALSE)&lt;-3),"",'Total-corrected counts'!O589),"")</f>
        <v/>
      </c>
      <c r="P589" t="str">
        <f>IFERROR(IF(OR(HLOOKUP($A589,'Z-scores'!$C$2:$SK$20,5,FALSE)&gt;3,HLOOKUP($A589,'Z-scores'!$C$2:$SK$20,5,FALSE)&lt;-3),"",'Total-corrected counts'!P589),"")</f>
        <v/>
      </c>
      <c r="Q589" t="str">
        <f>IFERROR(IF(OR(HLOOKUP($A589,'Z-scores'!$C$2:$SK$20,5,FALSE)&gt;3,HLOOKUP($A589,'Z-scores'!$C$2:$SK$20,5,FALSE)&lt;-3),"",'Total-corrected counts'!Q589),"")</f>
        <v/>
      </c>
      <c r="R589" t="str">
        <f>IFERROR(IF(OR(HLOOKUP($A589,'Z-scores'!$C$2:$SK$20,5,FALSE)&gt;3,HLOOKUP($A589,'Z-scores'!$C$2:$SK$20,5,FALSE)&lt;-3),"",'Total-corrected counts'!R589),"")</f>
        <v/>
      </c>
      <c r="S589" t="str">
        <f>IFERROR(IF(OR(HLOOKUP($A589,'Z-scores'!$C$2:$SK$20,5,FALSE)&gt;3,HLOOKUP($A589,'Z-scores'!$C$2:$SK$20,5,FALSE)&lt;-3),"",'Total-corrected counts'!S589),"")</f>
        <v/>
      </c>
      <c r="T589" t="str">
        <f>IFERROR(IF(OR(HLOOKUP($A589,'Z-scores'!$C$2:$SK$20,5,FALSE)&gt;3,HLOOKUP($A589,'Z-scores'!$C$2:$SK$20,5,FALSE)&lt;-3),"",'Total-corrected counts'!T589),"")</f>
        <v/>
      </c>
      <c r="U589">
        <f t="shared" si="36"/>
        <v>0</v>
      </c>
      <c r="V589">
        <f>SUMIFS(Tabel132[Cluster],Tabel132[ID],'Total-corrected counts Z&lt;3'!A589)</f>
        <v>42</v>
      </c>
      <c r="W589" t="str">
        <f t="shared" si="37"/>
        <v/>
      </c>
      <c r="X589" t="str">
        <f t="shared" si="38"/>
        <v/>
      </c>
      <c r="Y589" t="str">
        <f t="shared" si="39"/>
        <v/>
      </c>
    </row>
    <row r="590" spans="1:25" x14ac:dyDescent="0.25">
      <c r="A590">
        <v>598</v>
      </c>
      <c r="B590" t="s">
        <v>241</v>
      </c>
      <c r="C590">
        <v>13300</v>
      </c>
      <c r="D590">
        <v>1018</v>
      </c>
      <c r="E590">
        <f>IFERROR(IF(OR(HLOOKUP($A590,'Z-scores'!$C$2:$SK$20,5,FALSE)&gt;3,HLOOKUP($A590,'Z-scores'!$C$2:$SK$20,5,FALSE)&lt;-3),"",'Total-corrected counts'!E590),"")</f>
        <v>2.7198482037359519</v>
      </c>
      <c r="F590">
        <f>IFERROR(IF(OR(HLOOKUP($A590,'Z-scores'!$C$2:$SK$20,5,FALSE)&gt;3,HLOOKUP($A590,'Z-scores'!$C$2:$SK$20,5,FALSE)&lt;-3),"",'Total-corrected counts'!F590),"")</f>
        <v>4.055994443429265</v>
      </c>
      <c r="G590">
        <f>IFERROR(IF(OR(HLOOKUP($A590,'Z-scores'!$C$2:$SK$20,5,FALSE)&gt;3,HLOOKUP($A590,'Z-scores'!$C$2:$SK$20,5,FALSE)&lt;-3),"",'Total-corrected counts'!G590),"")</f>
        <v>4.6812138030349537</v>
      </c>
      <c r="H590">
        <f>IFERROR(IF(OR(HLOOKUP($A590,'Z-scores'!$C$2:$SK$20,5,FALSE)&gt;3,HLOOKUP($A590,'Z-scores'!$C$2:$SK$20,5,FALSE)&lt;-3),"",'Total-corrected counts'!H590),"")</f>
        <v>2.9916282660619071</v>
      </c>
      <c r="I590">
        <f>IFERROR(IF(OR(HLOOKUP($A590,'Z-scores'!$C$2:$SK$20,5,FALSE)&gt;3,HLOOKUP($A590,'Z-scores'!$C$2:$SK$20,5,FALSE)&lt;-3),"",'Total-corrected counts'!I590),"")</f>
        <v>1.7332280641136819</v>
      </c>
      <c r="J590">
        <f>IFERROR(IF(OR(HLOOKUP($A590,'Z-scores'!$C$2:$SK$20,5,FALSE)&gt;3,HLOOKUP($A590,'Z-scores'!$C$2:$SK$20,5,FALSE)&lt;-3),"",'Total-corrected counts'!J590),"")</f>
        <v>4.4001278731039042</v>
      </c>
      <c r="K590">
        <f>IFERROR(IF(OR(HLOOKUP($A590,'Z-scores'!$C$2:$SK$20,5,FALSE)&gt;3,HLOOKUP($A590,'Z-scores'!$C$2:$SK$20,5,FALSE)&lt;-3),"",'Total-corrected counts'!K590),"")</f>
        <v>5.5713410217839439</v>
      </c>
      <c r="L590">
        <f>IFERROR(IF(OR(HLOOKUP($A590,'Z-scores'!$C$2:$SK$20,5,FALSE)&gt;3,HLOOKUP($A590,'Z-scores'!$C$2:$SK$20,5,FALSE)&lt;-3),"",'Total-corrected counts'!L590),"")</f>
        <v>1.4788102767817288</v>
      </c>
      <c r="M590">
        <f>IFERROR(IF(OR(HLOOKUP($A590,'Z-scores'!$C$2:$SK$20,5,FALSE)&gt;3,HLOOKUP($A590,'Z-scores'!$C$2:$SK$20,5,FALSE)&lt;-3),"",'Total-corrected counts'!M590),"")</f>
        <v>2.6341520800850433</v>
      </c>
      <c r="N590">
        <f>IFERROR(IF(OR(HLOOKUP($A590,'Z-scores'!$C$2:$SK$20,5,FALSE)&gt;3,HLOOKUP($A590,'Z-scores'!$C$2:$SK$20,5,FALSE)&lt;-3),"",'Total-corrected counts'!N590),"")</f>
        <v>1.9207189917558036</v>
      </c>
      <c r="O590">
        <f>IFERROR(IF(OR(HLOOKUP($A590,'Z-scores'!$C$2:$SK$20,5,FALSE)&gt;3,HLOOKUP($A590,'Z-scores'!$C$2:$SK$20,5,FALSE)&lt;-3),"",'Total-corrected counts'!O590),"")</f>
        <v>3.9700750070073147</v>
      </c>
      <c r="P590">
        <f>IFERROR(IF(OR(HLOOKUP($A590,'Z-scores'!$C$2:$SK$20,5,FALSE)&gt;3,HLOOKUP($A590,'Z-scores'!$C$2:$SK$20,5,FALSE)&lt;-3),"",'Total-corrected counts'!P590),"")</f>
        <v>3.9911319238300931</v>
      </c>
      <c r="Q590">
        <f>IFERROR(IF(OR(HLOOKUP($A590,'Z-scores'!$C$2:$SK$20,5,FALSE)&gt;3,HLOOKUP($A590,'Z-scores'!$C$2:$SK$20,5,FALSE)&lt;-3),"",'Total-corrected counts'!Q590),"")</f>
        <v>6.8813618438671167</v>
      </c>
      <c r="R590">
        <f>IFERROR(IF(OR(HLOOKUP($A590,'Z-scores'!$C$2:$SK$20,5,FALSE)&gt;3,HLOOKUP($A590,'Z-scores'!$C$2:$SK$20,5,FALSE)&lt;-3),"",'Total-corrected counts'!R590),"")</f>
        <v>4.7863082824188927</v>
      </c>
      <c r="S590">
        <f>IFERROR(IF(OR(HLOOKUP($A590,'Z-scores'!$C$2:$SK$20,5,FALSE)&gt;3,HLOOKUP($A590,'Z-scores'!$C$2:$SK$20,5,FALSE)&lt;-3),"",'Total-corrected counts'!S590),"")</f>
        <v>3.7764799470047192</v>
      </c>
      <c r="T590">
        <f>IFERROR(IF(OR(HLOOKUP($A590,'Z-scores'!$C$2:$SK$20,5,FALSE)&gt;3,HLOOKUP($A590,'Z-scores'!$C$2:$SK$20,5,FALSE)&lt;-3),"",'Total-corrected counts'!T590),"")</f>
        <v>3.9181074585339313</v>
      </c>
      <c r="U590">
        <f t="shared" si="36"/>
        <v>1</v>
      </c>
      <c r="V590">
        <f>SUMIFS(Tabel132[Cluster],Tabel132[ID],'Total-corrected counts Z&lt;3'!A590)</f>
        <v>16</v>
      </c>
      <c r="W590">
        <f t="shared" si="37"/>
        <v>7.0747550039339177E-2</v>
      </c>
      <c r="X590">
        <f t="shared" si="38"/>
        <v>3.2187063023886191</v>
      </c>
      <c r="Y590">
        <f t="shared" si="39"/>
        <v>4.5539107437770117</v>
      </c>
    </row>
    <row r="591" spans="1:25" x14ac:dyDescent="0.25">
      <c r="A591">
        <v>599</v>
      </c>
      <c r="B591" t="s">
        <v>242</v>
      </c>
      <c r="C591">
        <v>68500</v>
      </c>
      <c r="D591">
        <v>51</v>
      </c>
      <c r="E591">
        <f>IFERROR(IF(OR(HLOOKUP($A591,'Z-scores'!$C$2:$SK$20,5,FALSE)&gt;3,HLOOKUP($A591,'Z-scores'!$C$2:$SK$20,5,FALSE)&lt;-3),"",'Total-corrected counts'!E591),"")</f>
        <v>1.9816744653813854E-2</v>
      </c>
      <c r="F591">
        <f>IFERROR(IF(OR(HLOOKUP($A591,'Z-scores'!$C$2:$SK$20,5,FALSE)&gt;3,HLOOKUP($A591,'Z-scores'!$C$2:$SK$20,5,FALSE)&lt;-3),"",'Total-corrected counts'!F591),"")</f>
        <v>3.3052341215372358E-2</v>
      </c>
      <c r="G591">
        <f>IFERROR(IF(OR(HLOOKUP($A591,'Z-scores'!$C$2:$SK$20,5,FALSE)&gt;3,HLOOKUP($A591,'Z-scores'!$C$2:$SK$20,5,FALSE)&lt;-3),"",'Total-corrected counts'!G591),"")</f>
        <v>4.9589129269438075E-3</v>
      </c>
      <c r="H591">
        <f>IFERROR(IF(OR(HLOOKUP($A591,'Z-scores'!$C$2:$SK$20,5,FALSE)&gt;3,HLOOKUP($A591,'Z-scores'!$C$2:$SK$20,5,FALSE)&lt;-3),"",'Total-corrected counts'!H591),"")</f>
        <v>6.0315086009312645E-3</v>
      </c>
      <c r="I591">
        <f>IFERROR(IF(OR(HLOOKUP($A591,'Z-scores'!$C$2:$SK$20,5,FALSE)&gt;3,HLOOKUP($A591,'Z-scores'!$C$2:$SK$20,5,FALSE)&lt;-3),"",'Total-corrected counts'!I591),"")</f>
        <v>0</v>
      </c>
      <c r="J591">
        <f>IFERROR(IF(OR(HLOOKUP($A591,'Z-scores'!$C$2:$SK$20,5,FALSE)&gt;3,HLOOKUP($A591,'Z-scores'!$C$2:$SK$20,5,FALSE)&lt;-3),"",'Total-corrected counts'!J591),"")</f>
        <v>0</v>
      </c>
      <c r="K591">
        <f>IFERROR(IF(OR(HLOOKUP($A591,'Z-scores'!$C$2:$SK$20,5,FALSE)&gt;3,HLOOKUP($A591,'Z-scores'!$C$2:$SK$20,5,FALSE)&lt;-3),"",'Total-corrected counts'!K591),"")</f>
        <v>5.2781125469532092E-2</v>
      </c>
      <c r="L591">
        <f>IFERROR(IF(OR(HLOOKUP($A591,'Z-scores'!$C$2:$SK$20,5,FALSE)&gt;3,HLOOKUP($A591,'Z-scores'!$C$2:$SK$20,5,FALSE)&lt;-3),"",'Total-corrected counts'!L591),"")</f>
        <v>3.3917666898663511E-2</v>
      </c>
      <c r="M591">
        <f>IFERROR(IF(OR(HLOOKUP($A591,'Z-scores'!$C$2:$SK$20,5,FALSE)&gt;3,HLOOKUP($A591,'Z-scores'!$C$2:$SK$20,5,FALSE)&lt;-3),"",'Total-corrected counts'!M591),"")</f>
        <v>0</v>
      </c>
      <c r="N591">
        <f>IFERROR(IF(OR(HLOOKUP($A591,'Z-scores'!$C$2:$SK$20,5,FALSE)&gt;3,HLOOKUP($A591,'Z-scores'!$C$2:$SK$20,5,FALSE)&lt;-3),"",'Total-corrected counts'!N591),"")</f>
        <v>3.9198346770526603E-2</v>
      </c>
      <c r="O591">
        <f>IFERROR(IF(OR(HLOOKUP($A591,'Z-scores'!$C$2:$SK$20,5,FALSE)&gt;3,HLOOKUP($A591,'Z-scores'!$C$2:$SK$20,5,FALSE)&lt;-3),"",'Total-corrected counts'!O591),"")</f>
        <v>0</v>
      </c>
      <c r="P591">
        <f>IFERROR(IF(OR(HLOOKUP($A591,'Z-scores'!$C$2:$SK$20,5,FALSE)&gt;3,HLOOKUP($A591,'Z-scores'!$C$2:$SK$20,5,FALSE)&lt;-3),"",'Total-corrected counts'!P591),"")</f>
        <v>0.13436479045313282</v>
      </c>
      <c r="Q591">
        <f>IFERROR(IF(OR(HLOOKUP($A591,'Z-scores'!$C$2:$SK$20,5,FALSE)&gt;3,HLOOKUP($A591,'Z-scores'!$C$2:$SK$20,5,FALSE)&lt;-3),"",'Total-corrected counts'!Q591),"")</f>
        <v>2.4842461530206195E-2</v>
      </c>
      <c r="R591">
        <f>IFERROR(IF(OR(HLOOKUP($A591,'Z-scores'!$C$2:$SK$20,5,FALSE)&gt;3,HLOOKUP($A591,'Z-scores'!$C$2:$SK$20,5,FALSE)&lt;-3),"",'Total-corrected counts'!R591),"")</f>
        <v>0</v>
      </c>
      <c r="S591">
        <f>IFERROR(IF(OR(HLOOKUP($A591,'Z-scores'!$C$2:$SK$20,5,FALSE)&gt;3,HLOOKUP($A591,'Z-scores'!$C$2:$SK$20,5,FALSE)&lt;-3),"",'Total-corrected counts'!S591),"")</f>
        <v>0</v>
      </c>
      <c r="T591">
        <f>IFERROR(IF(OR(HLOOKUP($A591,'Z-scores'!$C$2:$SK$20,5,FALSE)&gt;3,HLOOKUP($A591,'Z-scores'!$C$2:$SK$20,5,FALSE)&lt;-3),"",'Total-corrected counts'!T591),"")</f>
        <v>0</v>
      </c>
      <c r="U591">
        <f t="shared" si="36"/>
        <v>1</v>
      </c>
      <c r="V591">
        <f>SUMIFS(Tabel132[Cluster],Tabel132[ID],'Total-corrected counts Z&lt;3'!A591)</f>
        <v>81</v>
      </c>
      <c r="W591">
        <f t="shared" si="37"/>
        <v>0.68817642978384796</v>
      </c>
      <c r="X591">
        <f t="shared" si="38"/>
        <v>1.8975664653578351E-2</v>
      </c>
      <c r="Y591">
        <f t="shared" si="39"/>
        <v>2.653454199722317E-2</v>
      </c>
    </row>
    <row r="592" spans="1:25" x14ac:dyDescent="0.25">
      <c r="A592">
        <v>600</v>
      </c>
      <c r="B592" t="s">
        <v>243</v>
      </c>
      <c r="C592">
        <v>10800</v>
      </c>
      <c r="D592">
        <v>1011</v>
      </c>
      <c r="E592">
        <f>IFERROR(IF(OR(HLOOKUP($A592,'Z-scores'!$C$2:$SK$20,5,FALSE)&gt;3,HLOOKUP($A592,'Z-scores'!$C$2:$SK$20,5,FALSE)&lt;-3),"",'Total-corrected counts'!E592),"")</f>
        <v>15.105313612369612</v>
      </c>
      <c r="F592">
        <f>IFERROR(IF(OR(HLOOKUP($A592,'Z-scores'!$C$2:$SK$20,5,FALSE)&gt;3,HLOOKUP($A592,'Z-scores'!$C$2:$SK$20,5,FALSE)&lt;-3),"",'Total-corrected counts'!F592),"")</f>
        <v>14.085019120779394</v>
      </c>
      <c r="G592">
        <f>IFERROR(IF(OR(HLOOKUP($A592,'Z-scores'!$C$2:$SK$20,5,FALSE)&gt;3,HLOOKUP($A592,'Z-scores'!$C$2:$SK$20,5,FALSE)&lt;-3),"",'Total-corrected counts'!G592),"")</f>
        <v>11.549308206852126</v>
      </c>
      <c r="H592">
        <f>IFERROR(IF(OR(HLOOKUP($A592,'Z-scores'!$C$2:$SK$20,5,FALSE)&gt;3,HLOOKUP($A592,'Z-scores'!$C$2:$SK$20,5,FALSE)&lt;-3),"",'Total-corrected counts'!H592),"")</f>
        <v>13.281381939250645</v>
      </c>
      <c r="I592">
        <f>IFERROR(IF(OR(HLOOKUP($A592,'Z-scores'!$C$2:$SK$20,5,FALSE)&gt;3,HLOOKUP($A592,'Z-scores'!$C$2:$SK$20,5,FALSE)&lt;-3),"",'Total-corrected counts'!I592),"")</f>
        <v>8.7167865951691326</v>
      </c>
      <c r="J592">
        <f>IFERROR(IF(OR(HLOOKUP($A592,'Z-scores'!$C$2:$SK$20,5,FALSE)&gt;3,HLOOKUP($A592,'Z-scores'!$C$2:$SK$20,5,FALSE)&lt;-3),"",'Total-corrected counts'!J592),"")</f>
        <v>33.55471663775154</v>
      </c>
      <c r="K592">
        <f>IFERROR(IF(OR(HLOOKUP($A592,'Z-scores'!$C$2:$SK$20,5,FALSE)&gt;3,HLOOKUP($A592,'Z-scores'!$C$2:$SK$20,5,FALSE)&lt;-3),"",'Total-corrected counts'!K592),"")</f>
        <v>27.258519020265023</v>
      </c>
      <c r="L592">
        <f>IFERROR(IF(OR(HLOOKUP($A592,'Z-scores'!$C$2:$SK$20,5,FALSE)&gt;3,HLOOKUP($A592,'Z-scores'!$C$2:$SK$20,5,FALSE)&lt;-3),"",'Total-corrected counts'!L592),"")</f>
        <v>23.735583295684723</v>
      </c>
      <c r="M592">
        <f>IFERROR(IF(OR(HLOOKUP($A592,'Z-scores'!$C$2:$SK$20,5,FALSE)&gt;3,HLOOKUP($A592,'Z-scores'!$C$2:$SK$20,5,FALSE)&lt;-3),"",'Total-corrected counts'!M592),"")</f>
        <v>25.787411139991118</v>
      </c>
      <c r="N592">
        <f>IFERROR(IF(OR(HLOOKUP($A592,'Z-scores'!$C$2:$SK$20,5,FALSE)&gt;3,HLOOKUP($A592,'Z-scores'!$C$2:$SK$20,5,FALSE)&lt;-3),"",'Total-corrected counts'!N592),"")</f>
        <v>28.113054303821684</v>
      </c>
      <c r="O592">
        <f>IFERROR(IF(OR(HLOOKUP($A592,'Z-scores'!$C$2:$SK$20,5,FALSE)&gt;3,HLOOKUP($A592,'Z-scores'!$C$2:$SK$20,5,FALSE)&lt;-3),"",'Total-corrected counts'!O592),"")</f>
        <v>10.526446093189774</v>
      </c>
      <c r="P592">
        <f>IFERROR(IF(OR(HLOOKUP($A592,'Z-scores'!$C$2:$SK$20,5,FALSE)&gt;3,HLOOKUP($A592,'Z-scores'!$C$2:$SK$20,5,FALSE)&lt;-3),"",'Total-corrected counts'!P592),"")</f>
        <v>7.5343812128164105</v>
      </c>
      <c r="Q592">
        <f>IFERROR(IF(OR(HLOOKUP($A592,'Z-scores'!$C$2:$SK$20,5,FALSE)&gt;3,HLOOKUP($A592,'Z-scores'!$C$2:$SK$20,5,FALSE)&lt;-3),"",'Total-corrected counts'!Q592),"")</f>
        <v>20.137299316385143</v>
      </c>
      <c r="R592">
        <f>IFERROR(IF(OR(HLOOKUP($A592,'Z-scores'!$C$2:$SK$20,5,FALSE)&gt;3,HLOOKUP($A592,'Z-scores'!$C$2:$SK$20,5,FALSE)&lt;-3),"",'Total-corrected counts'!R592),"")</f>
        <v>13.198296444009181</v>
      </c>
      <c r="S592">
        <f>IFERROR(IF(OR(HLOOKUP($A592,'Z-scores'!$C$2:$SK$20,5,FALSE)&gt;3,HLOOKUP($A592,'Z-scores'!$C$2:$SK$20,5,FALSE)&lt;-3),"",'Total-corrected counts'!S592),"")</f>
        <v>18.30488705946965</v>
      </c>
      <c r="T592">
        <f>IFERROR(IF(OR(HLOOKUP($A592,'Z-scores'!$C$2:$SK$20,5,FALSE)&gt;3,HLOOKUP($A592,'Z-scores'!$C$2:$SK$20,5,FALSE)&lt;-3),"",'Total-corrected counts'!T592),"")</f>
        <v>19.140023194650077</v>
      </c>
      <c r="U592">
        <f t="shared" si="36"/>
        <v>1</v>
      </c>
      <c r="V592">
        <f>SUMIFS(Tabel132[Cluster],Tabel132[ID],'Total-corrected counts Z&lt;3'!A592)</f>
        <v>14</v>
      </c>
      <c r="W592">
        <f t="shared" si="37"/>
        <v>0.19129006348370112</v>
      </c>
      <c r="X592">
        <f t="shared" si="38"/>
        <v>20.118709387193501</v>
      </c>
      <c r="Y592">
        <f t="shared" si="39"/>
        <v>14.80688888675337</v>
      </c>
    </row>
    <row r="593" spans="1:25" x14ac:dyDescent="0.25">
      <c r="A593">
        <v>601</v>
      </c>
      <c r="B593" t="s">
        <v>244</v>
      </c>
      <c r="C593">
        <v>14600</v>
      </c>
      <c r="D593">
        <v>402</v>
      </c>
      <c r="E593">
        <f>IFERROR(IF(OR(HLOOKUP($A593,'Z-scores'!$C$2:$SK$20,5,FALSE)&gt;3,HLOOKUP($A593,'Z-scores'!$C$2:$SK$20,5,FALSE)&lt;-3),"",'Total-corrected counts'!E593),"")</f>
        <v>3.1558165861198564</v>
      </c>
      <c r="F593">
        <f>IFERROR(IF(OR(HLOOKUP($A593,'Z-scores'!$C$2:$SK$20,5,FALSE)&gt;3,HLOOKUP($A593,'Z-scores'!$C$2:$SK$20,5,FALSE)&lt;-3),"",'Total-corrected counts'!F593),"")</f>
        <v>4.3912396186137563</v>
      </c>
      <c r="G593">
        <f>IFERROR(IF(OR(HLOOKUP($A593,'Z-scores'!$C$2:$SK$20,5,FALSE)&gt;3,HLOOKUP($A593,'Z-scores'!$C$2:$SK$20,5,FALSE)&lt;-3),"",'Total-corrected counts'!G593),"")</f>
        <v>1.5918110495489621</v>
      </c>
      <c r="H593">
        <f>IFERROR(IF(OR(HLOOKUP($A593,'Z-scores'!$C$2:$SK$20,5,FALSE)&gt;3,HLOOKUP($A593,'Z-scores'!$C$2:$SK$20,5,FALSE)&lt;-3),"",'Total-corrected counts'!H593),"")</f>
        <v>2.4548240005790247</v>
      </c>
      <c r="I593">
        <f>IFERROR(IF(OR(HLOOKUP($A593,'Z-scores'!$C$2:$SK$20,5,FALSE)&gt;3,HLOOKUP($A593,'Z-scores'!$C$2:$SK$20,5,FALSE)&lt;-3),"",'Total-corrected counts'!I593),"")</f>
        <v>1.5812892403115084</v>
      </c>
      <c r="J593">
        <f>IFERROR(IF(OR(HLOOKUP($A593,'Z-scores'!$C$2:$SK$20,5,FALSE)&gt;3,HLOOKUP($A593,'Z-scores'!$C$2:$SK$20,5,FALSE)&lt;-3),"",'Total-corrected counts'!J593),"")</f>
        <v>3.5500351411572999</v>
      </c>
      <c r="K593">
        <f>IFERROR(IF(OR(HLOOKUP($A593,'Z-scores'!$C$2:$SK$20,5,FALSE)&gt;3,HLOOKUP($A593,'Z-scores'!$C$2:$SK$20,5,FALSE)&lt;-3),"",'Total-corrected counts'!K593),"")</f>
        <v>2.6331917039799904</v>
      </c>
      <c r="L593">
        <f>IFERROR(IF(OR(HLOOKUP($A593,'Z-scores'!$C$2:$SK$20,5,FALSE)&gt;3,HLOOKUP($A593,'Z-scores'!$C$2:$SK$20,5,FALSE)&lt;-3),"",'Total-corrected counts'!L593),"")</f>
        <v>2.1028953477171375</v>
      </c>
      <c r="M593">
        <f>IFERROR(IF(OR(HLOOKUP($A593,'Z-scores'!$C$2:$SK$20,5,FALSE)&gt;3,HLOOKUP($A593,'Z-scores'!$C$2:$SK$20,5,FALSE)&lt;-3),"",'Total-corrected counts'!M593),"")</f>
        <v>7.6893371399246249</v>
      </c>
      <c r="N593">
        <f>IFERROR(IF(OR(HLOOKUP($A593,'Z-scores'!$C$2:$SK$20,5,FALSE)&gt;3,HLOOKUP($A593,'Z-scores'!$C$2:$SK$20,5,FALSE)&lt;-3),"",'Total-corrected counts'!N593),"")</f>
        <v>2.9712346852059168</v>
      </c>
      <c r="O593">
        <f>IFERROR(IF(OR(HLOOKUP($A593,'Z-scores'!$C$2:$SK$20,5,FALSE)&gt;3,HLOOKUP($A593,'Z-scores'!$C$2:$SK$20,5,FALSE)&lt;-3),"",'Total-corrected counts'!O593),"")</f>
        <v>5.0045934386773725</v>
      </c>
      <c r="P593">
        <f>IFERROR(IF(OR(HLOOKUP($A593,'Z-scores'!$C$2:$SK$20,5,FALSE)&gt;3,HLOOKUP($A593,'Z-scores'!$C$2:$SK$20,5,FALSE)&lt;-3),"",'Total-corrected counts'!P593),"")</f>
        <v>4.0110378187120386</v>
      </c>
      <c r="Q593">
        <f>IFERROR(IF(OR(HLOOKUP($A593,'Z-scores'!$C$2:$SK$20,5,FALSE)&gt;3,HLOOKUP($A593,'Z-scores'!$C$2:$SK$20,5,FALSE)&lt;-3),"",'Total-corrected counts'!Q593),"")</f>
        <v>0.50181772291016513</v>
      </c>
      <c r="R593">
        <f>IFERROR(IF(OR(HLOOKUP($A593,'Z-scores'!$C$2:$SK$20,5,FALSE)&gt;3,HLOOKUP($A593,'Z-scores'!$C$2:$SK$20,5,FALSE)&lt;-3),"",'Total-corrected counts'!R593),"")</f>
        <v>2.9375196754759729</v>
      </c>
      <c r="S593">
        <f>IFERROR(IF(OR(HLOOKUP($A593,'Z-scores'!$C$2:$SK$20,5,FALSE)&gt;3,HLOOKUP($A593,'Z-scores'!$C$2:$SK$20,5,FALSE)&lt;-3),"",'Total-corrected counts'!S593),"")</f>
        <v>3.5273568320598798</v>
      </c>
      <c r="T593">
        <f>IFERROR(IF(OR(HLOOKUP($A593,'Z-scores'!$C$2:$SK$20,5,FALSE)&gt;3,HLOOKUP($A593,'Z-scores'!$C$2:$SK$20,5,FALSE)&lt;-3),"",'Total-corrected counts'!T593),"")</f>
        <v>2.3481340866475131</v>
      </c>
      <c r="U593">
        <f t="shared" si="36"/>
        <v>1</v>
      </c>
      <c r="V593">
        <f>SUMIFS(Tabel132[Cluster],Tabel132[ID],'Total-corrected counts Z&lt;3'!A593)</f>
        <v>17</v>
      </c>
      <c r="W593">
        <f t="shared" si="37"/>
        <v>0.86146550731821636</v>
      </c>
      <c r="X593">
        <f t="shared" si="38"/>
        <v>3.2121674513158078</v>
      </c>
      <c r="Y593">
        <f t="shared" si="39"/>
        <v>3.0550765957471566</v>
      </c>
    </row>
    <row r="594" spans="1:25" x14ac:dyDescent="0.25">
      <c r="A594">
        <v>602</v>
      </c>
      <c r="B594" t="s">
        <v>860</v>
      </c>
      <c r="C594">
        <v>54500</v>
      </c>
      <c r="D594">
        <v>367</v>
      </c>
      <c r="E594" t="str">
        <f>IFERROR(IF(OR(HLOOKUP($A594,'Z-scores'!$C$2:$SK$20,5,FALSE)&gt;3,HLOOKUP($A594,'Z-scores'!$C$2:$SK$20,5,FALSE)&lt;-3),"",'Total-corrected counts'!E594),"")</f>
        <v/>
      </c>
      <c r="F594" t="str">
        <f>IFERROR(IF(OR(HLOOKUP($A594,'Z-scores'!$C$2:$SK$20,5,FALSE)&gt;3,HLOOKUP($A594,'Z-scores'!$C$2:$SK$20,5,FALSE)&lt;-3),"",'Total-corrected counts'!F594),"")</f>
        <v/>
      </c>
      <c r="G594" t="str">
        <f>IFERROR(IF(OR(HLOOKUP($A594,'Z-scores'!$C$2:$SK$20,5,FALSE)&gt;3,HLOOKUP($A594,'Z-scores'!$C$2:$SK$20,5,FALSE)&lt;-3),"",'Total-corrected counts'!G594),"")</f>
        <v/>
      </c>
      <c r="H594" t="str">
        <f>IFERROR(IF(OR(HLOOKUP($A594,'Z-scores'!$C$2:$SK$20,5,FALSE)&gt;3,HLOOKUP($A594,'Z-scores'!$C$2:$SK$20,5,FALSE)&lt;-3),"",'Total-corrected counts'!H594),"")</f>
        <v/>
      </c>
      <c r="I594" t="str">
        <f>IFERROR(IF(OR(HLOOKUP($A594,'Z-scores'!$C$2:$SK$20,5,FALSE)&gt;3,HLOOKUP($A594,'Z-scores'!$C$2:$SK$20,5,FALSE)&lt;-3),"",'Total-corrected counts'!I594),"")</f>
        <v/>
      </c>
      <c r="J594" t="str">
        <f>IFERROR(IF(OR(HLOOKUP($A594,'Z-scores'!$C$2:$SK$20,5,FALSE)&gt;3,HLOOKUP($A594,'Z-scores'!$C$2:$SK$20,5,FALSE)&lt;-3),"",'Total-corrected counts'!J594),"")</f>
        <v/>
      </c>
      <c r="K594" t="str">
        <f>IFERROR(IF(OR(HLOOKUP($A594,'Z-scores'!$C$2:$SK$20,5,FALSE)&gt;3,HLOOKUP($A594,'Z-scores'!$C$2:$SK$20,5,FALSE)&lt;-3),"",'Total-corrected counts'!K594),"")</f>
        <v/>
      </c>
      <c r="L594" t="str">
        <f>IFERROR(IF(OR(HLOOKUP($A594,'Z-scores'!$C$2:$SK$20,5,FALSE)&gt;3,HLOOKUP($A594,'Z-scores'!$C$2:$SK$20,5,FALSE)&lt;-3),"",'Total-corrected counts'!L594),"")</f>
        <v/>
      </c>
      <c r="M594" t="str">
        <f>IFERROR(IF(OR(HLOOKUP($A594,'Z-scores'!$C$2:$SK$20,5,FALSE)&gt;3,HLOOKUP($A594,'Z-scores'!$C$2:$SK$20,5,FALSE)&lt;-3),"",'Total-corrected counts'!M594),"")</f>
        <v/>
      </c>
      <c r="N594" t="str">
        <f>IFERROR(IF(OR(HLOOKUP($A594,'Z-scores'!$C$2:$SK$20,5,FALSE)&gt;3,HLOOKUP($A594,'Z-scores'!$C$2:$SK$20,5,FALSE)&lt;-3),"",'Total-corrected counts'!N594),"")</f>
        <v/>
      </c>
      <c r="O594" t="str">
        <f>IFERROR(IF(OR(HLOOKUP($A594,'Z-scores'!$C$2:$SK$20,5,FALSE)&gt;3,HLOOKUP($A594,'Z-scores'!$C$2:$SK$20,5,FALSE)&lt;-3),"",'Total-corrected counts'!O594),"")</f>
        <v/>
      </c>
      <c r="P594" t="str">
        <f>IFERROR(IF(OR(HLOOKUP($A594,'Z-scores'!$C$2:$SK$20,5,FALSE)&gt;3,HLOOKUP($A594,'Z-scores'!$C$2:$SK$20,5,FALSE)&lt;-3),"",'Total-corrected counts'!P594),"")</f>
        <v/>
      </c>
      <c r="Q594" t="str">
        <f>IFERROR(IF(OR(HLOOKUP($A594,'Z-scores'!$C$2:$SK$20,5,FALSE)&gt;3,HLOOKUP($A594,'Z-scores'!$C$2:$SK$20,5,FALSE)&lt;-3),"",'Total-corrected counts'!Q594),"")</f>
        <v/>
      </c>
      <c r="R594" t="str">
        <f>IFERROR(IF(OR(HLOOKUP($A594,'Z-scores'!$C$2:$SK$20,5,FALSE)&gt;3,HLOOKUP($A594,'Z-scores'!$C$2:$SK$20,5,FALSE)&lt;-3),"",'Total-corrected counts'!R594),"")</f>
        <v/>
      </c>
      <c r="S594" t="str">
        <f>IFERROR(IF(OR(HLOOKUP($A594,'Z-scores'!$C$2:$SK$20,5,FALSE)&gt;3,HLOOKUP($A594,'Z-scores'!$C$2:$SK$20,5,FALSE)&lt;-3),"",'Total-corrected counts'!S594),"")</f>
        <v/>
      </c>
      <c r="T594" t="str">
        <f>IFERROR(IF(OR(HLOOKUP($A594,'Z-scores'!$C$2:$SK$20,5,FALSE)&gt;3,HLOOKUP($A594,'Z-scores'!$C$2:$SK$20,5,FALSE)&lt;-3),"",'Total-corrected counts'!T594),"")</f>
        <v/>
      </c>
      <c r="U594">
        <f t="shared" si="36"/>
        <v>0</v>
      </c>
      <c r="V594">
        <f>SUMIFS(Tabel132[Cluster],Tabel132[ID],'Total-corrected counts Z&lt;3'!A594)</f>
        <v>75</v>
      </c>
      <c r="W594" t="str">
        <f t="shared" si="37"/>
        <v/>
      </c>
      <c r="X594" t="str">
        <f t="shared" si="38"/>
        <v/>
      </c>
      <c r="Y594" t="str">
        <f t="shared" si="39"/>
        <v/>
      </c>
    </row>
    <row r="595" spans="1:25" x14ac:dyDescent="0.25">
      <c r="A595">
        <v>603</v>
      </c>
      <c r="B595" t="s">
        <v>245</v>
      </c>
      <c r="C595">
        <v>111400</v>
      </c>
      <c r="D595">
        <v>1099</v>
      </c>
      <c r="E595">
        <f>IFERROR(IF(OR(HLOOKUP($A595,'Z-scores'!$C$2:$SK$20,5,FALSE)&gt;3,HLOOKUP($A595,'Z-scores'!$C$2:$SK$20,5,FALSE)&lt;-3),"",'Total-corrected counts'!E595),"")</f>
        <v>32.018905174399741</v>
      </c>
      <c r="F595">
        <f>IFERROR(IF(OR(HLOOKUP($A595,'Z-scores'!$C$2:$SK$20,5,FALSE)&gt;3,HLOOKUP($A595,'Z-scores'!$C$2:$SK$20,5,FALSE)&lt;-3),"",'Total-corrected counts'!F595),"")</f>
        <v>30.417597444204105</v>
      </c>
      <c r="G595">
        <f>IFERROR(IF(OR(HLOOKUP($A595,'Z-scores'!$C$2:$SK$20,5,FALSE)&gt;3,HLOOKUP($A595,'Z-scores'!$C$2:$SK$20,5,FALSE)&lt;-3),"",'Total-corrected counts'!G595),"")</f>
        <v>53.298396138792036</v>
      </c>
      <c r="H595">
        <f>IFERROR(IF(OR(HLOOKUP($A595,'Z-scores'!$C$2:$SK$20,5,FALSE)&gt;3,HLOOKUP($A595,'Z-scores'!$C$2:$SK$20,5,FALSE)&lt;-3),"",'Total-corrected counts'!H595),"")</f>
        <v>25.290115563704795</v>
      </c>
      <c r="I595">
        <f>IFERROR(IF(OR(HLOOKUP($A595,'Z-scores'!$C$2:$SK$20,5,FALSE)&gt;3,HLOOKUP($A595,'Z-scores'!$C$2:$SK$20,5,FALSE)&lt;-3),"",'Total-corrected counts'!I595),"")</f>
        <v>39.746070833879656</v>
      </c>
      <c r="J595">
        <f>IFERROR(IF(OR(HLOOKUP($A595,'Z-scores'!$C$2:$SK$20,5,FALSE)&gt;3,HLOOKUP($A595,'Z-scores'!$C$2:$SK$20,5,FALSE)&lt;-3),"",'Total-corrected counts'!J595),"")</f>
        <v>9.4707514221093554</v>
      </c>
      <c r="K595">
        <f>IFERROR(IF(OR(HLOOKUP($A595,'Z-scores'!$C$2:$SK$20,5,FALSE)&gt;3,HLOOKUP($A595,'Z-scores'!$C$2:$SK$20,5,FALSE)&lt;-3),"",'Total-corrected counts'!K595),"")</f>
        <v>21.593344886535242</v>
      </c>
      <c r="L595">
        <f>IFERROR(IF(OR(HLOOKUP($A595,'Z-scores'!$C$2:$SK$20,5,FALSE)&gt;3,HLOOKUP($A595,'Z-scores'!$C$2:$SK$20,5,FALSE)&lt;-3),"",'Total-corrected counts'!L595),"")</f>
        <v>29.928949271380681</v>
      </c>
      <c r="M595">
        <f>IFERROR(IF(OR(HLOOKUP($A595,'Z-scores'!$C$2:$SK$20,5,FALSE)&gt;3,HLOOKUP($A595,'Z-scores'!$C$2:$SK$20,5,FALSE)&lt;-3),"",'Total-corrected counts'!M595),"")</f>
        <v>43.041533502748813</v>
      </c>
      <c r="N595">
        <f>IFERROR(IF(OR(HLOOKUP($A595,'Z-scores'!$C$2:$SK$20,5,FALSE)&gt;3,HLOOKUP($A595,'Z-scores'!$C$2:$SK$20,5,FALSE)&lt;-3),"",'Total-corrected counts'!N595),"")</f>
        <v>30.958854279361912</v>
      </c>
      <c r="O595">
        <f>IFERROR(IF(OR(HLOOKUP($A595,'Z-scores'!$C$2:$SK$20,5,FALSE)&gt;3,HLOOKUP($A595,'Z-scores'!$C$2:$SK$20,5,FALSE)&lt;-3),"",'Total-corrected counts'!O595),"")</f>
        <v>37.560976903712863</v>
      </c>
      <c r="P595">
        <f>IFERROR(IF(OR(HLOOKUP($A595,'Z-scores'!$C$2:$SK$20,5,FALSE)&gt;3,HLOOKUP($A595,'Z-scores'!$C$2:$SK$20,5,FALSE)&lt;-3),"",'Total-corrected counts'!P595),"")</f>
        <v>20.891236678601906</v>
      </c>
      <c r="Q595">
        <f>IFERROR(IF(OR(HLOOKUP($A595,'Z-scores'!$C$2:$SK$20,5,FALSE)&gt;3,HLOOKUP($A595,'Z-scores'!$C$2:$SK$20,5,FALSE)&lt;-3),"",'Total-corrected counts'!Q595),"")</f>
        <v>28.285626698292777</v>
      </c>
      <c r="R595">
        <f>IFERROR(IF(OR(HLOOKUP($A595,'Z-scores'!$C$2:$SK$20,5,FALSE)&gt;3,HLOOKUP($A595,'Z-scores'!$C$2:$SK$20,5,FALSE)&lt;-3),"",'Total-corrected counts'!R595),"")</f>
        <v>17.758641674468382</v>
      </c>
      <c r="S595">
        <f>IFERROR(IF(OR(HLOOKUP($A595,'Z-scores'!$C$2:$SK$20,5,FALSE)&gt;3,HLOOKUP($A595,'Z-scores'!$C$2:$SK$20,5,FALSE)&lt;-3),"",'Total-corrected counts'!S595),"")</f>
        <v>22.840060129260923</v>
      </c>
      <c r="T595">
        <f>IFERROR(IF(OR(HLOOKUP($A595,'Z-scores'!$C$2:$SK$20,5,FALSE)&gt;3,HLOOKUP($A595,'Z-scores'!$C$2:$SK$20,5,FALSE)&lt;-3),"",'Total-corrected counts'!T595),"")</f>
        <v>42.088938308920241</v>
      </c>
      <c r="U595">
        <f t="shared" si="36"/>
        <v>1</v>
      </c>
      <c r="V595">
        <f>SUMIFS(Tabel132[Cluster],Tabel132[ID],'Total-corrected counts Z&lt;3'!A595)</f>
        <v>0</v>
      </c>
      <c r="W595">
        <f t="shared" si="37"/>
        <v>0.57484376560507489</v>
      </c>
      <c r="X595">
        <f t="shared" si="38"/>
        <v>31.576451851711631</v>
      </c>
      <c r="Y595">
        <f t="shared" si="39"/>
        <v>28.237580065542847</v>
      </c>
    </row>
    <row r="596" spans="1:25" x14ac:dyDescent="0.25">
      <c r="A596">
        <v>604</v>
      </c>
      <c r="B596" t="s">
        <v>246</v>
      </c>
      <c r="C596">
        <v>88900</v>
      </c>
      <c r="D596">
        <v>1117</v>
      </c>
      <c r="E596">
        <f>IFERROR(IF(OR(HLOOKUP($A596,'Z-scores'!$C$2:$SK$20,5,FALSE)&gt;3,HLOOKUP($A596,'Z-scores'!$C$2:$SK$20,5,FALSE)&lt;-3),"",'Total-corrected counts'!E596),"")</f>
        <v>0.4954186163453464</v>
      </c>
      <c r="F596">
        <f>IFERROR(IF(OR(HLOOKUP($A596,'Z-scores'!$C$2:$SK$20,5,FALSE)&gt;3,HLOOKUP($A596,'Z-scores'!$C$2:$SK$20,5,FALSE)&lt;-3),"",'Total-corrected counts'!F596),"")</f>
        <v>0</v>
      </c>
      <c r="G596">
        <f>IFERROR(IF(OR(HLOOKUP($A596,'Z-scores'!$C$2:$SK$20,5,FALSE)&gt;3,HLOOKUP($A596,'Z-scores'!$C$2:$SK$20,5,FALSE)&lt;-3),"",'Total-corrected counts'!G596),"")</f>
        <v>0</v>
      </c>
      <c r="H596">
        <f>IFERROR(IF(OR(HLOOKUP($A596,'Z-scores'!$C$2:$SK$20,5,FALSE)&gt;3,HLOOKUP($A596,'Z-scores'!$C$2:$SK$20,5,FALSE)&lt;-3),"",'Total-corrected counts'!H596),"")</f>
        <v>0</v>
      </c>
      <c r="I596">
        <f>IFERROR(IF(OR(HLOOKUP($A596,'Z-scores'!$C$2:$SK$20,5,FALSE)&gt;3,HLOOKUP($A596,'Z-scores'!$C$2:$SK$20,5,FALSE)&lt;-3),"",'Total-corrected counts'!I596),"")</f>
        <v>0</v>
      </c>
      <c r="J596">
        <f>IFERROR(IF(OR(HLOOKUP($A596,'Z-scores'!$C$2:$SK$20,5,FALSE)&gt;3,HLOOKUP($A596,'Z-scores'!$C$2:$SK$20,5,FALSE)&lt;-3),"",'Total-corrected counts'!J596),"")</f>
        <v>0</v>
      </c>
      <c r="K596">
        <f>IFERROR(IF(OR(HLOOKUP($A596,'Z-scores'!$C$2:$SK$20,5,FALSE)&gt;3,HLOOKUP($A596,'Z-scores'!$C$2:$SK$20,5,FALSE)&lt;-3),"",'Total-corrected counts'!K596),"")</f>
        <v>0</v>
      </c>
      <c r="L596">
        <f>IFERROR(IF(OR(HLOOKUP($A596,'Z-scores'!$C$2:$SK$20,5,FALSE)&gt;3,HLOOKUP($A596,'Z-scores'!$C$2:$SK$20,5,FALSE)&lt;-3),"",'Total-corrected counts'!L596),"")</f>
        <v>0.64443567107460664</v>
      </c>
      <c r="M596">
        <f>IFERROR(IF(OR(HLOOKUP($A596,'Z-scores'!$C$2:$SK$20,5,FALSE)&gt;3,HLOOKUP($A596,'Z-scores'!$C$2:$SK$20,5,FALSE)&lt;-3),"",'Total-corrected counts'!M596),"")</f>
        <v>0</v>
      </c>
      <c r="N596">
        <f>IFERROR(IF(OR(HLOOKUP($A596,'Z-scores'!$C$2:$SK$20,5,FALSE)&gt;3,HLOOKUP($A596,'Z-scores'!$C$2:$SK$20,5,FALSE)&lt;-3),"",'Total-corrected counts'!N596),"")</f>
        <v>0</v>
      </c>
      <c r="O596">
        <f>IFERROR(IF(OR(HLOOKUP($A596,'Z-scores'!$C$2:$SK$20,5,FALSE)&gt;3,HLOOKUP($A596,'Z-scores'!$C$2:$SK$20,5,FALSE)&lt;-3),"",'Total-corrected counts'!O596),"")</f>
        <v>0</v>
      </c>
      <c r="P596">
        <f>IFERROR(IF(OR(HLOOKUP($A596,'Z-scores'!$C$2:$SK$20,5,FALSE)&gt;3,HLOOKUP($A596,'Z-scores'!$C$2:$SK$20,5,FALSE)&lt;-3),"",'Total-corrected counts'!P596),"")</f>
        <v>0</v>
      </c>
      <c r="Q596">
        <f>IFERROR(IF(OR(HLOOKUP($A596,'Z-scores'!$C$2:$SK$20,5,FALSE)&gt;3,HLOOKUP($A596,'Z-scores'!$C$2:$SK$20,5,FALSE)&lt;-3),"",'Total-corrected counts'!Q596),"")</f>
        <v>0</v>
      </c>
      <c r="R596">
        <f>IFERROR(IF(OR(HLOOKUP($A596,'Z-scores'!$C$2:$SK$20,5,FALSE)&gt;3,HLOOKUP($A596,'Z-scores'!$C$2:$SK$20,5,FALSE)&lt;-3),"",'Total-corrected counts'!R596),"")</f>
        <v>5.1355239081747788E-3</v>
      </c>
      <c r="S596">
        <f>IFERROR(IF(OR(HLOOKUP($A596,'Z-scores'!$C$2:$SK$20,5,FALSE)&gt;3,HLOOKUP($A596,'Z-scores'!$C$2:$SK$20,5,FALSE)&lt;-3),"",'Total-corrected counts'!S596),"")</f>
        <v>0.29441822675299156</v>
      </c>
      <c r="T596">
        <f>IFERROR(IF(OR(HLOOKUP($A596,'Z-scores'!$C$2:$SK$20,5,FALSE)&gt;3,HLOOKUP($A596,'Z-scores'!$C$2:$SK$20,5,FALSE)&lt;-3),"",'Total-corrected counts'!T596),"")</f>
        <v>0</v>
      </c>
      <c r="U596">
        <f t="shared" si="36"/>
        <v>1</v>
      </c>
      <c r="V596">
        <f>SUMIFS(Tabel132[Cluster],Tabel132[ID],'Total-corrected counts Z&lt;3'!A596)</f>
        <v>95</v>
      </c>
      <c r="W596">
        <f t="shared" si="37"/>
        <v>0.55942341332869161</v>
      </c>
      <c r="X596">
        <f t="shared" si="38"/>
        <v>0.11398542874199531</v>
      </c>
      <c r="Y596">
        <f t="shared" si="39"/>
        <v>4.992562511019439E-2</v>
      </c>
    </row>
    <row r="597" spans="1:25" x14ac:dyDescent="0.25">
      <c r="A597">
        <v>605</v>
      </c>
      <c r="B597" t="s">
        <v>861</v>
      </c>
      <c r="C597">
        <v>32500</v>
      </c>
      <c r="D597">
        <v>589</v>
      </c>
      <c r="E597" t="str">
        <f>IFERROR(IF(OR(HLOOKUP($A597,'Z-scores'!$C$2:$SK$20,5,FALSE)&gt;3,HLOOKUP($A597,'Z-scores'!$C$2:$SK$20,5,FALSE)&lt;-3),"",'Total-corrected counts'!E597),"")</f>
        <v/>
      </c>
      <c r="F597" t="str">
        <f>IFERROR(IF(OR(HLOOKUP($A597,'Z-scores'!$C$2:$SK$20,5,FALSE)&gt;3,HLOOKUP($A597,'Z-scores'!$C$2:$SK$20,5,FALSE)&lt;-3),"",'Total-corrected counts'!F597),"")</f>
        <v/>
      </c>
      <c r="G597" t="str">
        <f>IFERROR(IF(OR(HLOOKUP($A597,'Z-scores'!$C$2:$SK$20,5,FALSE)&gt;3,HLOOKUP($A597,'Z-scores'!$C$2:$SK$20,5,FALSE)&lt;-3),"",'Total-corrected counts'!G597),"")</f>
        <v/>
      </c>
      <c r="H597" t="str">
        <f>IFERROR(IF(OR(HLOOKUP($A597,'Z-scores'!$C$2:$SK$20,5,FALSE)&gt;3,HLOOKUP($A597,'Z-scores'!$C$2:$SK$20,5,FALSE)&lt;-3),"",'Total-corrected counts'!H597),"")</f>
        <v/>
      </c>
      <c r="I597" t="str">
        <f>IFERROR(IF(OR(HLOOKUP($A597,'Z-scores'!$C$2:$SK$20,5,FALSE)&gt;3,HLOOKUP($A597,'Z-scores'!$C$2:$SK$20,5,FALSE)&lt;-3),"",'Total-corrected counts'!I597),"")</f>
        <v/>
      </c>
      <c r="J597" t="str">
        <f>IFERROR(IF(OR(HLOOKUP($A597,'Z-scores'!$C$2:$SK$20,5,FALSE)&gt;3,HLOOKUP($A597,'Z-scores'!$C$2:$SK$20,5,FALSE)&lt;-3),"",'Total-corrected counts'!J597),"")</f>
        <v/>
      </c>
      <c r="K597" t="str">
        <f>IFERROR(IF(OR(HLOOKUP($A597,'Z-scores'!$C$2:$SK$20,5,FALSE)&gt;3,HLOOKUP($A597,'Z-scores'!$C$2:$SK$20,5,FALSE)&lt;-3),"",'Total-corrected counts'!K597),"")</f>
        <v/>
      </c>
      <c r="L597" t="str">
        <f>IFERROR(IF(OR(HLOOKUP($A597,'Z-scores'!$C$2:$SK$20,5,FALSE)&gt;3,HLOOKUP($A597,'Z-scores'!$C$2:$SK$20,5,FALSE)&lt;-3),"",'Total-corrected counts'!L597),"")</f>
        <v/>
      </c>
      <c r="M597" t="str">
        <f>IFERROR(IF(OR(HLOOKUP($A597,'Z-scores'!$C$2:$SK$20,5,FALSE)&gt;3,HLOOKUP($A597,'Z-scores'!$C$2:$SK$20,5,FALSE)&lt;-3),"",'Total-corrected counts'!M597),"")</f>
        <v/>
      </c>
      <c r="N597" t="str">
        <f>IFERROR(IF(OR(HLOOKUP($A597,'Z-scores'!$C$2:$SK$20,5,FALSE)&gt;3,HLOOKUP($A597,'Z-scores'!$C$2:$SK$20,5,FALSE)&lt;-3),"",'Total-corrected counts'!N597),"")</f>
        <v/>
      </c>
      <c r="O597" t="str">
        <f>IFERROR(IF(OR(HLOOKUP($A597,'Z-scores'!$C$2:$SK$20,5,FALSE)&gt;3,HLOOKUP($A597,'Z-scores'!$C$2:$SK$20,5,FALSE)&lt;-3),"",'Total-corrected counts'!O597),"")</f>
        <v/>
      </c>
      <c r="P597" t="str">
        <f>IFERROR(IF(OR(HLOOKUP($A597,'Z-scores'!$C$2:$SK$20,5,FALSE)&gt;3,HLOOKUP($A597,'Z-scores'!$C$2:$SK$20,5,FALSE)&lt;-3),"",'Total-corrected counts'!P597),"")</f>
        <v/>
      </c>
      <c r="Q597" t="str">
        <f>IFERROR(IF(OR(HLOOKUP($A597,'Z-scores'!$C$2:$SK$20,5,FALSE)&gt;3,HLOOKUP($A597,'Z-scores'!$C$2:$SK$20,5,FALSE)&lt;-3),"",'Total-corrected counts'!Q597),"")</f>
        <v/>
      </c>
      <c r="R597" t="str">
        <f>IFERROR(IF(OR(HLOOKUP($A597,'Z-scores'!$C$2:$SK$20,5,FALSE)&gt;3,HLOOKUP($A597,'Z-scores'!$C$2:$SK$20,5,FALSE)&lt;-3),"",'Total-corrected counts'!R597),"")</f>
        <v/>
      </c>
      <c r="S597" t="str">
        <f>IFERROR(IF(OR(HLOOKUP($A597,'Z-scores'!$C$2:$SK$20,5,FALSE)&gt;3,HLOOKUP($A597,'Z-scores'!$C$2:$SK$20,5,FALSE)&lt;-3),"",'Total-corrected counts'!S597),"")</f>
        <v/>
      </c>
      <c r="T597" t="str">
        <f>IFERROR(IF(OR(HLOOKUP($A597,'Z-scores'!$C$2:$SK$20,5,FALSE)&gt;3,HLOOKUP($A597,'Z-scores'!$C$2:$SK$20,5,FALSE)&lt;-3),"",'Total-corrected counts'!T597),"")</f>
        <v/>
      </c>
      <c r="U597">
        <f t="shared" si="36"/>
        <v>0</v>
      </c>
      <c r="V597">
        <f>SUMIFS(Tabel132[Cluster],Tabel132[ID],'Total-corrected counts Z&lt;3'!A597)</f>
        <v>42</v>
      </c>
      <c r="W597" t="str">
        <f t="shared" si="37"/>
        <v/>
      </c>
      <c r="X597" t="str">
        <f t="shared" si="38"/>
        <v/>
      </c>
      <c r="Y597" t="str">
        <f t="shared" si="39"/>
        <v/>
      </c>
    </row>
    <row r="598" spans="1:25" x14ac:dyDescent="0.25">
      <c r="A598">
        <v>606</v>
      </c>
      <c r="B598" t="s">
        <v>862</v>
      </c>
      <c r="C598">
        <v>26800</v>
      </c>
      <c r="D598">
        <v>886</v>
      </c>
      <c r="E598" t="str">
        <f>IFERROR(IF(OR(HLOOKUP($A598,'Z-scores'!$C$2:$SK$20,5,FALSE)&gt;3,HLOOKUP($A598,'Z-scores'!$C$2:$SK$20,5,FALSE)&lt;-3),"",'Total-corrected counts'!E598),"")</f>
        <v/>
      </c>
      <c r="F598" t="str">
        <f>IFERROR(IF(OR(HLOOKUP($A598,'Z-scores'!$C$2:$SK$20,5,FALSE)&gt;3,HLOOKUP($A598,'Z-scores'!$C$2:$SK$20,5,FALSE)&lt;-3),"",'Total-corrected counts'!F598),"")</f>
        <v/>
      </c>
      <c r="G598" t="str">
        <f>IFERROR(IF(OR(HLOOKUP($A598,'Z-scores'!$C$2:$SK$20,5,FALSE)&gt;3,HLOOKUP($A598,'Z-scores'!$C$2:$SK$20,5,FALSE)&lt;-3),"",'Total-corrected counts'!G598),"")</f>
        <v/>
      </c>
      <c r="H598" t="str">
        <f>IFERROR(IF(OR(HLOOKUP($A598,'Z-scores'!$C$2:$SK$20,5,FALSE)&gt;3,HLOOKUP($A598,'Z-scores'!$C$2:$SK$20,5,FALSE)&lt;-3),"",'Total-corrected counts'!H598),"")</f>
        <v/>
      </c>
      <c r="I598" t="str">
        <f>IFERROR(IF(OR(HLOOKUP($A598,'Z-scores'!$C$2:$SK$20,5,FALSE)&gt;3,HLOOKUP($A598,'Z-scores'!$C$2:$SK$20,5,FALSE)&lt;-3),"",'Total-corrected counts'!I598),"")</f>
        <v/>
      </c>
      <c r="J598" t="str">
        <f>IFERROR(IF(OR(HLOOKUP($A598,'Z-scores'!$C$2:$SK$20,5,FALSE)&gt;3,HLOOKUP($A598,'Z-scores'!$C$2:$SK$20,5,FALSE)&lt;-3),"",'Total-corrected counts'!J598),"")</f>
        <v/>
      </c>
      <c r="K598" t="str">
        <f>IFERROR(IF(OR(HLOOKUP($A598,'Z-scores'!$C$2:$SK$20,5,FALSE)&gt;3,HLOOKUP($A598,'Z-scores'!$C$2:$SK$20,5,FALSE)&lt;-3),"",'Total-corrected counts'!K598),"")</f>
        <v/>
      </c>
      <c r="L598" t="str">
        <f>IFERROR(IF(OR(HLOOKUP($A598,'Z-scores'!$C$2:$SK$20,5,FALSE)&gt;3,HLOOKUP($A598,'Z-scores'!$C$2:$SK$20,5,FALSE)&lt;-3),"",'Total-corrected counts'!L598),"")</f>
        <v/>
      </c>
      <c r="M598" t="str">
        <f>IFERROR(IF(OR(HLOOKUP($A598,'Z-scores'!$C$2:$SK$20,5,FALSE)&gt;3,HLOOKUP($A598,'Z-scores'!$C$2:$SK$20,5,FALSE)&lt;-3),"",'Total-corrected counts'!M598),"")</f>
        <v/>
      </c>
      <c r="N598" t="str">
        <f>IFERROR(IF(OR(HLOOKUP($A598,'Z-scores'!$C$2:$SK$20,5,FALSE)&gt;3,HLOOKUP($A598,'Z-scores'!$C$2:$SK$20,5,FALSE)&lt;-3),"",'Total-corrected counts'!N598),"")</f>
        <v/>
      </c>
      <c r="O598" t="str">
        <f>IFERROR(IF(OR(HLOOKUP($A598,'Z-scores'!$C$2:$SK$20,5,FALSE)&gt;3,HLOOKUP($A598,'Z-scores'!$C$2:$SK$20,5,FALSE)&lt;-3),"",'Total-corrected counts'!O598),"")</f>
        <v/>
      </c>
      <c r="P598" t="str">
        <f>IFERROR(IF(OR(HLOOKUP($A598,'Z-scores'!$C$2:$SK$20,5,FALSE)&gt;3,HLOOKUP($A598,'Z-scores'!$C$2:$SK$20,5,FALSE)&lt;-3),"",'Total-corrected counts'!P598),"")</f>
        <v/>
      </c>
      <c r="Q598" t="str">
        <f>IFERROR(IF(OR(HLOOKUP($A598,'Z-scores'!$C$2:$SK$20,5,FALSE)&gt;3,HLOOKUP($A598,'Z-scores'!$C$2:$SK$20,5,FALSE)&lt;-3),"",'Total-corrected counts'!Q598),"")</f>
        <v/>
      </c>
      <c r="R598" t="str">
        <f>IFERROR(IF(OR(HLOOKUP($A598,'Z-scores'!$C$2:$SK$20,5,FALSE)&gt;3,HLOOKUP($A598,'Z-scores'!$C$2:$SK$20,5,FALSE)&lt;-3),"",'Total-corrected counts'!R598),"")</f>
        <v/>
      </c>
      <c r="S598" t="str">
        <f>IFERROR(IF(OR(HLOOKUP($A598,'Z-scores'!$C$2:$SK$20,5,FALSE)&gt;3,HLOOKUP($A598,'Z-scores'!$C$2:$SK$20,5,FALSE)&lt;-3),"",'Total-corrected counts'!S598),"")</f>
        <v/>
      </c>
      <c r="T598" t="str">
        <f>IFERROR(IF(OR(HLOOKUP($A598,'Z-scores'!$C$2:$SK$20,5,FALSE)&gt;3,HLOOKUP($A598,'Z-scores'!$C$2:$SK$20,5,FALSE)&lt;-3),"",'Total-corrected counts'!T598),"")</f>
        <v/>
      </c>
      <c r="U598">
        <f t="shared" si="36"/>
        <v>0</v>
      </c>
      <c r="V598">
        <f>SUMIFS(Tabel132[Cluster],Tabel132[ID],'Total-corrected counts Z&lt;3'!A598)</f>
        <v>35</v>
      </c>
      <c r="W598" t="str">
        <f t="shared" si="37"/>
        <v/>
      </c>
      <c r="X598" t="str">
        <f t="shared" si="38"/>
        <v/>
      </c>
      <c r="Y598" t="str">
        <f t="shared" si="39"/>
        <v/>
      </c>
    </row>
    <row r="599" spans="1:25" x14ac:dyDescent="0.25">
      <c r="A599">
        <v>607</v>
      </c>
      <c r="B599" t="s">
        <v>863</v>
      </c>
      <c r="C599">
        <v>89700</v>
      </c>
      <c r="D599">
        <v>386</v>
      </c>
      <c r="E599" t="str">
        <f>IFERROR(IF(OR(HLOOKUP($A599,'Z-scores'!$C$2:$SK$20,5,FALSE)&gt;3,HLOOKUP($A599,'Z-scores'!$C$2:$SK$20,5,FALSE)&lt;-3),"",'Total-corrected counts'!E599),"")</f>
        <v/>
      </c>
      <c r="F599" t="str">
        <f>IFERROR(IF(OR(HLOOKUP($A599,'Z-scores'!$C$2:$SK$20,5,FALSE)&gt;3,HLOOKUP($A599,'Z-scores'!$C$2:$SK$20,5,FALSE)&lt;-3),"",'Total-corrected counts'!F599),"")</f>
        <v/>
      </c>
      <c r="G599" t="str">
        <f>IFERROR(IF(OR(HLOOKUP($A599,'Z-scores'!$C$2:$SK$20,5,FALSE)&gt;3,HLOOKUP($A599,'Z-scores'!$C$2:$SK$20,5,FALSE)&lt;-3),"",'Total-corrected counts'!G599),"")</f>
        <v/>
      </c>
      <c r="H599" t="str">
        <f>IFERROR(IF(OR(HLOOKUP($A599,'Z-scores'!$C$2:$SK$20,5,FALSE)&gt;3,HLOOKUP($A599,'Z-scores'!$C$2:$SK$20,5,FALSE)&lt;-3),"",'Total-corrected counts'!H599),"")</f>
        <v/>
      </c>
      <c r="I599" t="str">
        <f>IFERROR(IF(OR(HLOOKUP($A599,'Z-scores'!$C$2:$SK$20,5,FALSE)&gt;3,HLOOKUP($A599,'Z-scores'!$C$2:$SK$20,5,FALSE)&lt;-3),"",'Total-corrected counts'!I599),"")</f>
        <v/>
      </c>
      <c r="J599" t="str">
        <f>IFERROR(IF(OR(HLOOKUP($A599,'Z-scores'!$C$2:$SK$20,5,FALSE)&gt;3,HLOOKUP($A599,'Z-scores'!$C$2:$SK$20,5,FALSE)&lt;-3),"",'Total-corrected counts'!J599),"")</f>
        <v/>
      </c>
      <c r="K599" t="str">
        <f>IFERROR(IF(OR(HLOOKUP($A599,'Z-scores'!$C$2:$SK$20,5,FALSE)&gt;3,HLOOKUP($A599,'Z-scores'!$C$2:$SK$20,5,FALSE)&lt;-3),"",'Total-corrected counts'!K599),"")</f>
        <v/>
      </c>
      <c r="L599" t="str">
        <f>IFERROR(IF(OR(HLOOKUP($A599,'Z-scores'!$C$2:$SK$20,5,FALSE)&gt;3,HLOOKUP($A599,'Z-scores'!$C$2:$SK$20,5,FALSE)&lt;-3),"",'Total-corrected counts'!L599),"")</f>
        <v/>
      </c>
      <c r="M599" t="str">
        <f>IFERROR(IF(OR(HLOOKUP($A599,'Z-scores'!$C$2:$SK$20,5,FALSE)&gt;3,HLOOKUP($A599,'Z-scores'!$C$2:$SK$20,5,FALSE)&lt;-3),"",'Total-corrected counts'!M599),"")</f>
        <v/>
      </c>
      <c r="N599" t="str">
        <f>IFERROR(IF(OR(HLOOKUP($A599,'Z-scores'!$C$2:$SK$20,5,FALSE)&gt;3,HLOOKUP($A599,'Z-scores'!$C$2:$SK$20,5,FALSE)&lt;-3),"",'Total-corrected counts'!N599),"")</f>
        <v/>
      </c>
      <c r="O599" t="str">
        <f>IFERROR(IF(OR(HLOOKUP($A599,'Z-scores'!$C$2:$SK$20,5,FALSE)&gt;3,HLOOKUP($A599,'Z-scores'!$C$2:$SK$20,5,FALSE)&lt;-3),"",'Total-corrected counts'!O599),"")</f>
        <v/>
      </c>
      <c r="P599" t="str">
        <f>IFERROR(IF(OR(HLOOKUP($A599,'Z-scores'!$C$2:$SK$20,5,FALSE)&gt;3,HLOOKUP($A599,'Z-scores'!$C$2:$SK$20,5,FALSE)&lt;-3),"",'Total-corrected counts'!P599),"")</f>
        <v/>
      </c>
      <c r="Q599" t="str">
        <f>IFERROR(IF(OR(HLOOKUP($A599,'Z-scores'!$C$2:$SK$20,5,FALSE)&gt;3,HLOOKUP($A599,'Z-scores'!$C$2:$SK$20,5,FALSE)&lt;-3),"",'Total-corrected counts'!Q599),"")</f>
        <v/>
      </c>
      <c r="R599" t="str">
        <f>IFERROR(IF(OR(HLOOKUP($A599,'Z-scores'!$C$2:$SK$20,5,FALSE)&gt;3,HLOOKUP($A599,'Z-scores'!$C$2:$SK$20,5,FALSE)&lt;-3),"",'Total-corrected counts'!R599),"")</f>
        <v/>
      </c>
      <c r="S599" t="str">
        <f>IFERROR(IF(OR(HLOOKUP($A599,'Z-scores'!$C$2:$SK$20,5,FALSE)&gt;3,HLOOKUP($A599,'Z-scores'!$C$2:$SK$20,5,FALSE)&lt;-3),"",'Total-corrected counts'!S599),"")</f>
        <v/>
      </c>
      <c r="T599" t="str">
        <f>IFERROR(IF(OR(HLOOKUP($A599,'Z-scores'!$C$2:$SK$20,5,FALSE)&gt;3,HLOOKUP($A599,'Z-scores'!$C$2:$SK$20,5,FALSE)&lt;-3),"",'Total-corrected counts'!T599),"")</f>
        <v/>
      </c>
      <c r="U599">
        <f t="shared" si="36"/>
        <v>0</v>
      </c>
      <c r="V599">
        <f>SUMIFS(Tabel132[Cluster],Tabel132[ID],'Total-corrected counts Z&lt;3'!A599)</f>
        <v>96</v>
      </c>
      <c r="W599" t="str">
        <f t="shared" si="37"/>
        <v/>
      </c>
      <c r="X599" t="str">
        <f t="shared" si="38"/>
        <v/>
      </c>
      <c r="Y599" t="str">
        <f t="shared" si="39"/>
        <v/>
      </c>
    </row>
    <row r="600" spans="1:25" x14ac:dyDescent="0.25">
      <c r="A600">
        <v>608</v>
      </c>
      <c r="B600" t="s">
        <v>247</v>
      </c>
      <c r="C600">
        <v>23100</v>
      </c>
      <c r="D600">
        <v>746</v>
      </c>
      <c r="E600">
        <f>IFERROR(IF(OR(HLOOKUP($A600,'Z-scores'!$C$2:$SK$20,5,FALSE)&gt;3,HLOOKUP($A600,'Z-scores'!$C$2:$SK$20,5,FALSE)&lt;-3),"",'Total-corrected counts'!E600),"")</f>
        <v>5.8211687420578198</v>
      </c>
      <c r="F600">
        <f>IFERROR(IF(OR(HLOOKUP($A600,'Z-scores'!$C$2:$SK$20,5,FALSE)&gt;3,HLOOKUP($A600,'Z-scores'!$C$2:$SK$20,5,FALSE)&lt;-3),"",'Total-corrected counts'!F600),"")</f>
        <v>9.1224461754427715</v>
      </c>
      <c r="G600">
        <f>IFERROR(IF(OR(HLOOKUP($A600,'Z-scores'!$C$2:$SK$20,5,FALSE)&gt;3,HLOOKUP($A600,'Z-scores'!$C$2:$SK$20,5,FALSE)&lt;-3),"",'Total-corrected counts'!G600),"")</f>
        <v>5.3952972645148618</v>
      </c>
      <c r="H600">
        <f>IFERROR(IF(OR(HLOOKUP($A600,'Z-scores'!$C$2:$SK$20,5,FALSE)&gt;3,HLOOKUP($A600,'Z-scores'!$C$2:$SK$20,5,FALSE)&lt;-3),"",'Total-corrected counts'!H600),"")</f>
        <v>5.1207508021906447</v>
      </c>
      <c r="I600">
        <f>IFERROR(IF(OR(HLOOKUP($A600,'Z-scores'!$C$2:$SK$20,5,FALSE)&gt;3,HLOOKUP($A600,'Z-scores'!$C$2:$SK$20,5,FALSE)&lt;-3),"",'Total-corrected counts'!I600),"")</f>
        <v>6.6796808834511046</v>
      </c>
      <c r="J600">
        <f>IFERROR(IF(OR(HLOOKUP($A600,'Z-scores'!$C$2:$SK$20,5,FALSE)&gt;3,HLOOKUP($A600,'Z-scores'!$C$2:$SK$20,5,FALSE)&lt;-3),"",'Total-corrected counts'!J600),"")</f>
        <v>7.1000702823145998</v>
      </c>
      <c r="K600">
        <f>IFERROR(IF(OR(HLOOKUP($A600,'Z-scores'!$C$2:$SK$20,5,FALSE)&gt;3,HLOOKUP($A600,'Z-scores'!$C$2:$SK$20,5,FALSE)&lt;-3),"",'Total-corrected counts'!K600),"")</f>
        <v>6.9553794229850068</v>
      </c>
      <c r="L600">
        <f>IFERROR(IF(OR(HLOOKUP($A600,'Z-scores'!$C$2:$SK$20,5,FALSE)&gt;3,HLOOKUP($A600,'Z-scores'!$C$2:$SK$20,5,FALSE)&lt;-3),"",'Total-corrected counts'!L600),"")</f>
        <v>4.5517508978006429</v>
      </c>
      <c r="M600">
        <f>IFERROR(IF(OR(HLOOKUP($A600,'Z-scores'!$C$2:$SK$20,5,FALSE)&gt;3,HLOOKUP($A600,'Z-scores'!$C$2:$SK$20,5,FALSE)&lt;-3),"",'Total-corrected counts'!M600),"")</f>
        <v>6.1207805614921069</v>
      </c>
      <c r="N600">
        <f>IFERROR(IF(OR(HLOOKUP($A600,'Z-scores'!$C$2:$SK$20,5,FALSE)&gt;3,HLOOKUP($A600,'Z-scores'!$C$2:$SK$20,5,FALSE)&lt;-3),"",'Total-corrected counts'!N600),"")</f>
        <v>4.2961388060497159</v>
      </c>
      <c r="O600">
        <f>IFERROR(IF(OR(HLOOKUP($A600,'Z-scores'!$C$2:$SK$20,5,FALSE)&gt;3,HLOOKUP($A600,'Z-scores'!$C$2:$SK$20,5,FALSE)&lt;-3),"",'Total-corrected counts'!O600),"")</f>
        <v>3.6738667381103327</v>
      </c>
      <c r="P600">
        <f>IFERROR(IF(OR(HLOOKUP($A600,'Z-scores'!$C$2:$SK$20,5,FALSE)&gt;3,HLOOKUP($A600,'Z-scores'!$C$2:$SK$20,5,FALSE)&lt;-3),"",'Total-corrected counts'!P600),"")</f>
        <v>8.7934290640994703</v>
      </c>
      <c r="Q600">
        <f>IFERROR(IF(OR(HLOOKUP($A600,'Z-scores'!$C$2:$SK$20,5,FALSE)&gt;3,HLOOKUP($A600,'Z-scores'!$C$2:$SK$20,5,FALSE)&lt;-3),"",'Total-corrected counts'!Q600),"")</f>
        <v>7.7707219666484981</v>
      </c>
      <c r="R600">
        <f>IFERROR(IF(OR(HLOOKUP($A600,'Z-scores'!$C$2:$SK$20,5,FALSE)&gt;3,HLOOKUP($A600,'Z-scores'!$C$2:$SK$20,5,FALSE)&lt;-3),"",'Total-corrected counts'!R600),"")</f>
        <v>9.7934440928893025</v>
      </c>
      <c r="S600">
        <f>IFERROR(IF(OR(HLOOKUP($A600,'Z-scores'!$C$2:$SK$20,5,FALSE)&gt;3,HLOOKUP($A600,'Z-scores'!$C$2:$SK$20,5,FALSE)&lt;-3),"",'Total-corrected counts'!S600),"")</f>
        <v>9.7894060395369706</v>
      </c>
      <c r="T600">
        <f>IFERROR(IF(OR(HLOOKUP($A600,'Z-scores'!$C$2:$SK$20,5,FALSE)&gt;3,HLOOKUP($A600,'Z-scores'!$C$2:$SK$20,5,FALSE)&lt;-3),"",'Total-corrected counts'!T600),"")</f>
        <v>7.6996954934255664</v>
      </c>
      <c r="U600">
        <f t="shared" si="36"/>
        <v>1</v>
      </c>
      <c r="V600">
        <f>SUMIFS(Tabel132[Cluster],Tabel132[ID],'Total-corrected counts Z&lt;3'!A600)</f>
        <v>29</v>
      </c>
      <c r="W600">
        <f t="shared" si="37"/>
        <v>6.9621477220478595E-2</v>
      </c>
      <c r="X600">
        <f t="shared" si="38"/>
        <v>6.116346383829927</v>
      </c>
      <c r="Y600">
        <f t="shared" si="39"/>
        <v>7.9200938991183563</v>
      </c>
    </row>
    <row r="601" spans="1:25" x14ac:dyDescent="0.25">
      <c r="A601">
        <v>609</v>
      </c>
      <c r="B601" t="s">
        <v>248</v>
      </c>
      <c r="C601">
        <v>64800</v>
      </c>
      <c r="D601">
        <v>864</v>
      </c>
      <c r="E601">
        <f>IFERROR(IF(OR(HLOOKUP($A601,'Z-scores'!$C$2:$SK$20,5,FALSE)&gt;3,HLOOKUP($A601,'Z-scores'!$C$2:$SK$20,5,FALSE)&lt;-3),"",'Total-corrected counts'!E601),"")</f>
        <v>2.9725116980720785E-2</v>
      </c>
      <c r="F601">
        <f>IFERROR(IF(OR(HLOOKUP($A601,'Z-scores'!$C$2:$SK$20,5,FALSE)&gt;3,HLOOKUP($A601,'Z-scores'!$C$2:$SK$20,5,FALSE)&lt;-3),"",'Total-corrected counts'!F601),"")</f>
        <v>0</v>
      </c>
      <c r="G601">
        <f>IFERROR(IF(OR(HLOOKUP($A601,'Z-scores'!$C$2:$SK$20,5,FALSE)&gt;3,HLOOKUP($A601,'Z-scores'!$C$2:$SK$20,5,FALSE)&lt;-3),"",'Total-corrected counts'!G601),"")</f>
        <v>2.4794564634719036E-2</v>
      </c>
      <c r="H601">
        <f>IFERROR(IF(OR(HLOOKUP($A601,'Z-scores'!$C$2:$SK$20,5,FALSE)&gt;3,HLOOKUP($A601,'Z-scores'!$C$2:$SK$20,5,FALSE)&lt;-3),"",'Total-corrected counts'!H601),"")</f>
        <v>0</v>
      </c>
      <c r="I601">
        <f>IFERROR(IF(OR(HLOOKUP($A601,'Z-scores'!$C$2:$SK$20,5,FALSE)&gt;3,HLOOKUP($A601,'Z-scores'!$C$2:$SK$20,5,FALSE)&lt;-3),"",'Total-corrected counts'!I601),"")</f>
        <v>0</v>
      </c>
      <c r="J601">
        <f>IFERROR(IF(OR(HLOOKUP($A601,'Z-scores'!$C$2:$SK$20,5,FALSE)&gt;3,HLOOKUP($A601,'Z-scores'!$C$2:$SK$20,5,FALSE)&lt;-3),"",'Total-corrected counts'!J601),"")</f>
        <v>0</v>
      </c>
      <c r="K601">
        <f>IFERROR(IF(OR(HLOOKUP($A601,'Z-scores'!$C$2:$SK$20,5,FALSE)&gt;3,HLOOKUP($A601,'Z-scores'!$C$2:$SK$20,5,FALSE)&lt;-3),"",'Total-corrected counts'!K601),"")</f>
        <v>0</v>
      </c>
      <c r="L601">
        <f>IFERROR(IF(OR(HLOOKUP($A601,'Z-scores'!$C$2:$SK$20,5,FALSE)&gt;3,HLOOKUP($A601,'Z-scores'!$C$2:$SK$20,5,FALSE)&lt;-3),"",'Total-corrected counts'!L601),"")</f>
        <v>0</v>
      </c>
      <c r="M601">
        <f>IFERROR(IF(OR(HLOOKUP($A601,'Z-scores'!$C$2:$SK$20,5,FALSE)&gt;3,HLOOKUP($A601,'Z-scores'!$C$2:$SK$20,5,FALSE)&lt;-3),"",'Total-corrected counts'!M601),"")</f>
        <v>0</v>
      </c>
      <c r="N601">
        <f>IFERROR(IF(OR(HLOOKUP($A601,'Z-scores'!$C$2:$SK$20,5,FALSE)&gt;3,HLOOKUP($A601,'Z-scores'!$C$2:$SK$20,5,FALSE)&lt;-3),"",'Total-corrected counts'!N601),"")</f>
        <v>7.839669354105322E-3</v>
      </c>
      <c r="O601">
        <f>IFERROR(IF(OR(HLOOKUP($A601,'Z-scores'!$C$2:$SK$20,5,FALSE)&gt;3,HLOOKUP($A601,'Z-scores'!$C$2:$SK$20,5,FALSE)&lt;-3),"",'Total-corrected counts'!O601),"")</f>
        <v>0</v>
      </c>
      <c r="P601">
        <f>IFERROR(IF(OR(HLOOKUP($A601,'Z-scores'!$C$2:$SK$20,5,FALSE)&gt;3,HLOOKUP($A601,'Z-scores'!$C$2:$SK$20,5,FALSE)&lt;-3),"",'Total-corrected counts'!P601),"")</f>
        <v>0</v>
      </c>
      <c r="Q601">
        <f>IFERROR(IF(OR(HLOOKUP($A601,'Z-scores'!$C$2:$SK$20,5,FALSE)&gt;3,HLOOKUP($A601,'Z-scores'!$C$2:$SK$20,5,FALSE)&lt;-3),"",'Total-corrected counts'!Q601),"")</f>
        <v>0</v>
      </c>
      <c r="R601">
        <f>IFERROR(IF(OR(HLOOKUP($A601,'Z-scores'!$C$2:$SK$20,5,FALSE)&gt;3,HLOOKUP($A601,'Z-scores'!$C$2:$SK$20,5,FALSE)&lt;-3),"",'Total-corrected counts'!R601),"")</f>
        <v>0</v>
      </c>
      <c r="S601">
        <f>IFERROR(IF(OR(HLOOKUP($A601,'Z-scores'!$C$2:$SK$20,5,FALSE)&gt;3,HLOOKUP($A601,'Z-scores'!$C$2:$SK$20,5,FALSE)&lt;-3),"",'Total-corrected counts'!S601),"")</f>
        <v>0</v>
      </c>
      <c r="T601">
        <f>IFERROR(IF(OR(HLOOKUP($A601,'Z-scores'!$C$2:$SK$20,5,FALSE)&gt;3,HLOOKUP($A601,'Z-scores'!$C$2:$SK$20,5,FALSE)&lt;-3),"",'Total-corrected counts'!T601),"")</f>
        <v>0</v>
      </c>
      <c r="U601">
        <f t="shared" si="36"/>
        <v>1</v>
      </c>
      <c r="V601">
        <f>SUMIFS(Tabel132[Cluster],Tabel132[ID],'Total-corrected counts Z&lt;3'!A601)</f>
        <v>76</v>
      </c>
      <c r="W601">
        <f t="shared" si="37"/>
        <v>0.20787439355047507</v>
      </c>
      <c r="X601">
        <f t="shared" si="38"/>
        <v>6.2359350969545145E-3</v>
      </c>
      <c r="Y601">
        <f t="shared" si="39"/>
        <v>0</v>
      </c>
    </row>
    <row r="602" spans="1:25" x14ac:dyDescent="0.25">
      <c r="A602">
        <v>610</v>
      </c>
      <c r="B602" t="s">
        <v>249</v>
      </c>
      <c r="C602">
        <v>26300</v>
      </c>
      <c r="D602">
        <v>879</v>
      </c>
      <c r="E602">
        <f>IFERROR(IF(OR(HLOOKUP($A602,'Z-scores'!$C$2:$SK$20,5,FALSE)&gt;3,HLOOKUP($A602,'Z-scores'!$C$2:$SK$20,5,FALSE)&lt;-3),"",'Total-corrected counts'!E602),"")</f>
        <v>19.217288128035985</v>
      </c>
      <c r="F602">
        <f>IFERROR(IF(OR(HLOOKUP($A602,'Z-scores'!$C$2:$SK$20,5,FALSE)&gt;3,HLOOKUP($A602,'Z-scores'!$C$2:$SK$20,5,FALSE)&lt;-3),"",'Total-corrected counts'!F602),"")</f>
        <v>21.861762832453433</v>
      </c>
      <c r="G602">
        <f>IFERROR(IF(OR(HLOOKUP($A602,'Z-scores'!$C$2:$SK$20,5,FALSE)&gt;3,HLOOKUP($A602,'Z-scores'!$C$2:$SK$20,5,FALSE)&lt;-3),"",'Total-corrected counts'!G602),"")</f>
        <v>21.422503844397244</v>
      </c>
      <c r="H602">
        <f>IFERROR(IF(OR(HLOOKUP($A602,'Z-scores'!$C$2:$SK$20,5,FALSE)&gt;3,HLOOKUP($A602,'Z-scores'!$C$2:$SK$20,5,FALSE)&lt;-3),"",'Total-corrected counts'!H602),"")</f>
        <v>39.548601896306309</v>
      </c>
      <c r="I602">
        <f>IFERROR(IF(OR(HLOOKUP($A602,'Z-scores'!$C$2:$SK$20,5,FALSE)&gt;3,HLOOKUP($A602,'Z-scores'!$C$2:$SK$20,5,FALSE)&lt;-3),"",'Total-corrected counts'!I602),"")</f>
        <v>18.198894673193657</v>
      </c>
      <c r="J602">
        <f>IFERROR(IF(OR(HLOOKUP($A602,'Z-scores'!$C$2:$SK$20,5,FALSE)&gt;3,HLOOKUP($A602,'Z-scores'!$C$2:$SK$20,5,FALSE)&lt;-3),"",'Total-corrected counts'!J602),"")</f>
        <v>39.906465853211728</v>
      </c>
      <c r="K602">
        <f>IFERROR(IF(OR(HLOOKUP($A602,'Z-scores'!$C$2:$SK$20,5,FALSE)&gt;3,HLOOKUP($A602,'Z-scores'!$C$2:$SK$20,5,FALSE)&lt;-3),"",'Total-corrected counts'!K602),"")</f>
        <v>28.57218258750671</v>
      </c>
      <c r="L602">
        <f>IFERROR(IF(OR(HLOOKUP($A602,'Z-scores'!$C$2:$SK$20,5,FALSE)&gt;3,HLOOKUP($A602,'Z-scores'!$C$2:$SK$20,5,FALSE)&lt;-3),"",'Total-corrected counts'!L602),"")</f>
        <v>20.296331872160241</v>
      </c>
      <c r="M602">
        <f>IFERROR(IF(OR(HLOOKUP($A602,'Z-scores'!$C$2:$SK$20,5,FALSE)&gt;3,HLOOKUP($A602,'Z-scores'!$C$2:$SK$20,5,FALSE)&lt;-3),"",'Total-corrected counts'!M602),"")</f>
        <v>44.166802352493875</v>
      </c>
      <c r="N602">
        <f>IFERROR(IF(OR(HLOOKUP($A602,'Z-scores'!$C$2:$SK$20,5,FALSE)&gt;3,HLOOKUP($A602,'Z-scores'!$C$2:$SK$20,5,FALSE)&lt;-3),"",'Total-corrected counts'!N602),"")</f>
        <v>24.201059296123127</v>
      </c>
      <c r="O602">
        <f>IFERROR(IF(OR(HLOOKUP($A602,'Z-scores'!$C$2:$SK$20,5,FALSE)&gt;3,HLOOKUP($A602,'Z-scores'!$C$2:$SK$20,5,FALSE)&lt;-3),"",'Total-corrected counts'!O602),"")</f>
        <v>29.656195041208321</v>
      </c>
      <c r="P602">
        <f>IFERROR(IF(OR(HLOOKUP($A602,'Z-scores'!$C$2:$SK$20,5,FALSE)&gt;3,HLOOKUP($A602,'Z-scores'!$C$2:$SK$20,5,FALSE)&lt;-3),"",'Total-corrected counts'!P602),"")</f>
        <v>16.641328121306522</v>
      </c>
      <c r="Q602">
        <f>IFERROR(IF(OR(HLOOKUP($A602,'Z-scores'!$C$2:$SK$20,5,FALSE)&gt;3,HLOOKUP($A602,'Z-scores'!$C$2:$SK$20,5,FALSE)&lt;-3),"",'Total-corrected counts'!Q602),"")</f>
        <v>26.596339314238755</v>
      </c>
      <c r="R602">
        <f>IFERROR(IF(OR(HLOOKUP($A602,'Z-scores'!$C$2:$SK$20,5,FALSE)&gt;3,HLOOKUP($A602,'Z-scores'!$C$2:$SK$20,5,FALSE)&lt;-3),"",'Total-corrected counts'!R602),"")</f>
        <v>20.644806110862611</v>
      </c>
      <c r="S602">
        <f>IFERROR(IF(OR(HLOOKUP($A602,'Z-scores'!$C$2:$SK$20,5,FALSE)&gt;3,HLOOKUP($A602,'Z-scores'!$C$2:$SK$20,5,FALSE)&lt;-3),"",'Total-corrected counts'!S602),"")</f>
        <v>22.483361123771722</v>
      </c>
      <c r="T602">
        <f>IFERROR(IF(OR(HLOOKUP($A602,'Z-scores'!$C$2:$SK$20,5,FALSE)&gt;3,HLOOKUP($A602,'Z-scores'!$C$2:$SK$20,5,FALSE)&lt;-3),"",'Total-corrected counts'!T602),"")</f>
        <v>25.699781500662461</v>
      </c>
      <c r="U602">
        <f t="shared" si="36"/>
        <v>1</v>
      </c>
      <c r="V602">
        <f>SUMIFS(Tabel132[Cluster],Tabel132[ID],'Total-corrected counts Z&lt;3'!A602)</f>
        <v>34</v>
      </c>
      <c r="W602">
        <f t="shared" si="37"/>
        <v>0.3548065511136681</v>
      </c>
      <c r="X602">
        <f t="shared" si="38"/>
        <v>27.739189333588229</v>
      </c>
      <c r="Y602">
        <f t="shared" si="39"/>
        <v>23.62030186867506</v>
      </c>
    </row>
    <row r="603" spans="1:25" x14ac:dyDescent="0.25">
      <c r="A603">
        <v>611</v>
      </c>
      <c r="B603" t="s">
        <v>250</v>
      </c>
      <c r="C603">
        <v>115300</v>
      </c>
      <c r="D603">
        <v>1083</v>
      </c>
      <c r="E603">
        <f>IFERROR(IF(OR(HLOOKUP($A603,'Z-scores'!$C$2:$SK$20,5,FALSE)&gt;3,HLOOKUP($A603,'Z-scores'!$C$2:$SK$20,5,FALSE)&lt;-3),"",'Total-corrected counts'!E603),"")</f>
        <v>4.954186163453464E-2</v>
      </c>
      <c r="F603">
        <f>IFERROR(IF(OR(HLOOKUP($A603,'Z-scores'!$C$2:$SK$20,5,FALSE)&gt;3,HLOOKUP($A603,'Z-scores'!$C$2:$SK$20,5,FALSE)&lt;-3),"",'Total-corrected counts'!F603),"")</f>
        <v>0.95379613221503101</v>
      </c>
      <c r="G603">
        <f>IFERROR(IF(OR(HLOOKUP($A603,'Z-scores'!$C$2:$SK$20,5,FALSE)&gt;3,HLOOKUP($A603,'Z-scores'!$C$2:$SK$20,5,FALSE)&lt;-3),"",'Total-corrected counts'!G603),"")</f>
        <v>0.71904237440685204</v>
      </c>
      <c r="H603">
        <f>IFERROR(IF(OR(HLOOKUP($A603,'Z-scores'!$C$2:$SK$20,5,FALSE)&gt;3,HLOOKUP($A603,'Z-scores'!$C$2:$SK$20,5,FALSE)&lt;-3),"",'Total-corrected counts'!H603),"")</f>
        <v>0.62124538589592027</v>
      </c>
      <c r="I603">
        <f>IFERROR(IF(OR(HLOOKUP($A603,'Z-scores'!$C$2:$SK$20,5,FALSE)&gt;3,HLOOKUP($A603,'Z-scores'!$C$2:$SK$20,5,FALSE)&lt;-3),"",'Total-corrected counts'!I603),"")</f>
        <v>3.7928432312098099</v>
      </c>
      <c r="J603">
        <f>IFERROR(IF(OR(HLOOKUP($A603,'Z-scores'!$C$2:$SK$20,5,FALSE)&gt;3,HLOOKUP($A603,'Z-scores'!$C$2:$SK$20,5,FALSE)&lt;-3),"",'Total-corrected counts'!J603),"")</f>
        <v>0.10775823362703439</v>
      </c>
      <c r="K603">
        <f>IFERROR(IF(OR(HLOOKUP($A603,'Z-scores'!$C$2:$SK$20,5,FALSE)&gt;3,HLOOKUP($A603,'Z-scores'!$C$2:$SK$20,5,FALSE)&lt;-3),"",'Total-corrected counts'!K603),"")</f>
        <v>0.80344602103621077</v>
      </c>
      <c r="L603">
        <f>IFERROR(IF(OR(HLOOKUP($A603,'Z-scores'!$C$2:$SK$20,5,FALSE)&gt;3,HLOOKUP($A603,'Z-scores'!$C$2:$SK$20,5,FALSE)&lt;-3),"",'Total-corrected counts'!L603),"")</f>
        <v>0.48841440334075453</v>
      </c>
      <c r="M603">
        <f>IFERROR(IF(OR(HLOOKUP($A603,'Z-scores'!$C$2:$SK$20,5,FALSE)&gt;3,HLOOKUP($A603,'Z-scores'!$C$2:$SK$20,5,FALSE)&lt;-3),"",'Total-corrected counts'!M603),"")</f>
        <v>0.6734563570443961</v>
      </c>
      <c r="N603">
        <f>IFERROR(IF(OR(HLOOKUP($A603,'Z-scores'!$C$2:$SK$20,5,FALSE)&gt;3,HLOOKUP($A603,'Z-scores'!$C$2:$SK$20,5,FALSE)&lt;-3),"",'Total-corrected counts'!N603),"")</f>
        <v>1.4268198224471684</v>
      </c>
      <c r="O603">
        <f>IFERROR(IF(OR(HLOOKUP($A603,'Z-scores'!$C$2:$SK$20,5,FALSE)&gt;3,HLOOKUP($A603,'Z-scores'!$C$2:$SK$20,5,FALSE)&lt;-3),"",'Total-corrected counts'!O603),"")</f>
        <v>0.47747004538618043</v>
      </c>
      <c r="P603">
        <f>IFERROR(IF(OR(HLOOKUP($A603,'Z-scores'!$C$2:$SK$20,5,FALSE)&gt;3,HLOOKUP($A603,'Z-scores'!$C$2:$SK$20,5,FALSE)&lt;-3),"",'Total-corrected counts'!P603),"")</f>
        <v>1.701954012406349</v>
      </c>
      <c r="Q603">
        <f>IFERROR(IF(OR(HLOOKUP($A603,'Z-scores'!$C$2:$SK$20,5,FALSE)&gt;3,HLOOKUP($A603,'Z-scores'!$C$2:$SK$20,5,FALSE)&lt;-3),"",'Total-corrected counts'!Q603),"")</f>
        <v>3.0059378451549499</v>
      </c>
      <c r="R603">
        <f>IFERROR(IF(OR(HLOOKUP($A603,'Z-scores'!$C$2:$SK$20,5,FALSE)&gt;3,HLOOKUP($A603,'Z-scores'!$C$2:$SK$20,5,FALSE)&lt;-3),"",'Total-corrected counts'!R603),"")</f>
        <v>0.23623409977603979</v>
      </c>
      <c r="S603">
        <f>IFERROR(IF(OR(HLOOKUP($A603,'Z-scores'!$C$2:$SK$20,5,FALSE)&gt;3,HLOOKUP($A603,'Z-scores'!$C$2:$SK$20,5,FALSE)&lt;-3),"",'Total-corrected counts'!S603),"")</f>
        <v>3.0291106021702023</v>
      </c>
      <c r="T603">
        <f>IFERROR(IF(OR(HLOOKUP($A603,'Z-scores'!$C$2:$SK$20,5,FALSE)&gt;3,HLOOKUP($A603,'Z-scores'!$C$2:$SK$20,5,FALSE)&lt;-3),"",'Total-corrected counts'!T603),"")</f>
        <v>0.49146992511227011</v>
      </c>
      <c r="U603">
        <f t="shared" si="36"/>
        <v>1</v>
      </c>
      <c r="V603">
        <f>SUMIFS(Tabel132[Cluster],Tabel132[ID],'Total-corrected counts Z&lt;3'!A603)</f>
        <v>0</v>
      </c>
      <c r="W603">
        <f t="shared" si="37"/>
        <v>0.3912145961506367</v>
      </c>
      <c r="X603">
        <f t="shared" si="38"/>
        <v>0.9636363822857712</v>
      </c>
      <c r="Y603">
        <f t="shared" si="39"/>
        <v>1.4903627550009986</v>
      </c>
    </row>
    <row r="604" spans="1:25" x14ac:dyDescent="0.25">
      <c r="A604">
        <v>612</v>
      </c>
      <c r="B604" t="s">
        <v>251</v>
      </c>
      <c r="C604">
        <v>84900</v>
      </c>
      <c r="D604">
        <v>1132</v>
      </c>
      <c r="E604">
        <f>IFERROR(IF(OR(HLOOKUP($A604,'Z-scores'!$C$2:$SK$20,5,FALSE)&gt;3,HLOOKUP($A604,'Z-scores'!$C$2:$SK$20,5,FALSE)&lt;-3),"",'Total-corrected counts'!E604),"")</f>
        <v>1.5060725936898531</v>
      </c>
      <c r="F604">
        <f>IFERROR(IF(OR(HLOOKUP($A604,'Z-scores'!$C$2:$SK$20,5,FALSE)&gt;3,HLOOKUP($A604,'Z-scores'!$C$2:$SK$20,5,FALSE)&lt;-3),"",'Total-corrected counts'!F604),"")</f>
        <v>16.455344162224669</v>
      </c>
      <c r="G604">
        <f>IFERROR(IF(OR(HLOOKUP($A604,'Z-scores'!$C$2:$SK$20,5,FALSE)&gt;3,HLOOKUP($A604,'Z-scores'!$C$2:$SK$20,5,FALSE)&lt;-3),"",'Total-corrected counts'!G604),"")</f>
        <v>13.15599599518192</v>
      </c>
      <c r="H604">
        <f>IFERROR(IF(OR(HLOOKUP($A604,'Z-scores'!$C$2:$SK$20,5,FALSE)&gt;3,HLOOKUP($A604,'Z-scores'!$C$2:$SK$20,5,FALSE)&lt;-3),"",'Total-corrected counts'!H604),"")</f>
        <v>1.3269318922048783</v>
      </c>
      <c r="I604">
        <f>IFERROR(IF(OR(HLOOKUP($A604,'Z-scores'!$C$2:$SK$20,5,FALSE)&gt;3,HLOOKUP($A604,'Z-scores'!$C$2:$SK$20,5,FALSE)&lt;-3),"",'Total-corrected counts'!I604),"")</f>
        <v>10.669481849219288</v>
      </c>
      <c r="J604">
        <f>IFERROR(IF(OR(HLOOKUP($A604,'Z-scores'!$C$2:$SK$20,5,FALSE)&gt;3,HLOOKUP($A604,'Z-scores'!$C$2:$SK$20,5,FALSE)&lt;-3),"",'Total-corrected counts'!J604),"")</f>
        <v>10.314857585521125</v>
      </c>
      <c r="K604">
        <f>IFERROR(IF(OR(HLOOKUP($A604,'Z-scores'!$C$2:$SK$20,5,FALSE)&gt;3,HLOOKUP($A604,'Z-scores'!$C$2:$SK$20,5,FALSE)&lt;-3),"",'Total-corrected counts'!K604),"")</f>
        <v>5.9290797610774382</v>
      </c>
      <c r="L604">
        <f>IFERROR(IF(OR(HLOOKUP($A604,'Z-scores'!$C$2:$SK$20,5,FALSE)&gt;3,HLOOKUP($A604,'Z-scores'!$C$2:$SK$20,5,FALSE)&lt;-3),"",'Total-corrected counts'!L604),"")</f>
        <v>21.456316080094535</v>
      </c>
      <c r="M604">
        <f>IFERROR(IF(OR(HLOOKUP($A604,'Z-scores'!$C$2:$SK$20,5,FALSE)&gt;3,HLOOKUP($A604,'Z-scores'!$C$2:$SK$20,5,FALSE)&lt;-3),"",'Total-corrected counts'!M604),"")</f>
        <v>6.3168501337961711</v>
      </c>
      <c r="N604">
        <f>IFERROR(IF(OR(HLOOKUP($A604,'Z-scores'!$C$2:$SK$20,5,FALSE)&gt;3,HLOOKUP($A604,'Z-scores'!$C$2:$SK$20,5,FALSE)&lt;-3),"",'Total-corrected counts'!N604),"")</f>
        <v>5.675920612372253</v>
      </c>
      <c r="O604">
        <f>IFERROR(IF(OR(HLOOKUP($A604,'Z-scores'!$C$2:$SK$20,5,FALSE)&gt;3,HLOOKUP($A604,'Z-scores'!$C$2:$SK$20,5,FALSE)&lt;-3),"",'Total-corrected counts'!O604),"")</f>
        <v>21.923832917315451</v>
      </c>
      <c r="P604">
        <f>IFERROR(IF(OR(HLOOKUP($A604,'Z-scores'!$C$2:$SK$20,5,FALSE)&gt;3,HLOOKUP($A604,'Z-scores'!$C$2:$SK$20,5,FALSE)&lt;-3),"",'Total-corrected counts'!P604),"")</f>
        <v>3.503437499222426</v>
      </c>
      <c r="Q604">
        <f>IFERROR(IF(OR(HLOOKUP($A604,'Z-scores'!$C$2:$SK$20,5,FALSE)&gt;3,HLOOKUP($A604,'Z-scores'!$C$2:$SK$20,5,FALSE)&lt;-3),"",'Total-corrected counts'!Q604),"")</f>
        <v>10.985336488657179</v>
      </c>
      <c r="R604">
        <f>IFERROR(IF(OR(HLOOKUP($A604,'Z-scores'!$C$2:$SK$20,5,FALSE)&gt;3,HLOOKUP($A604,'Z-scores'!$C$2:$SK$20,5,FALSE)&lt;-3),"",'Total-corrected counts'!R604),"")</f>
        <v>7.8778936751401094</v>
      </c>
      <c r="S604">
        <f>IFERROR(IF(OR(HLOOKUP($A604,'Z-scores'!$C$2:$SK$20,5,FALSE)&gt;3,HLOOKUP($A604,'Z-scores'!$C$2:$SK$20,5,FALSE)&lt;-3),"",'Total-corrected counts'!S604),"")</f>
        <v>17.529208269755038</v>
      </c>
      <c r="T604">
        <f>IFERROR(IF(OR(HLOOKUP($A604,'Z-scores'!$C$2:$SK$20,5,FALSE)&gt;3,HLOOKUP($A604,'Z-scores'!$C$2:$SK$20,5,FALSE)&lt;-3),"",'Total-corrected counts'!T604),"")</f>
        <v>1.6109291989791077</v>
      </c>
      <c r="U604">
        <f t="shared" si="36"/>
        <v>1</v>
      </c>
      <c r="V604">
        <f>SUMIFS(Tabel132[Cluster],Tabel132[ID],'Total-corrected counts Z&lt;3'!A604)</f>
        <v>93</v>
      </c>
      <c r="W604">
        <f t="shared" si="37"/>
        <v>0.72694126099285672</v>
      </c>
      <c r="X604">
        <f t="shared" si="38"/>
        <v>9.2806850665382132</v>
      </c>
      <c r="Y604">
        <f t="shared" si="39"/>
        <v>10.571773008178218</v>
      </c>
    </row>
    <row r="605" spans="1:25" x14ac:dyDescent="0.25">
      <c r="A605">
        <v>613</v>
      </c>
      <c r="B605" t="s">
        <v>252</v>
      </c>
      <c r="C605">
        <v>15900</v>
      </c>
      <c r="D605">
        <v>409</v>
      </c>
      <c r="E605">
        <f>IFERROR(IF(OR(HLOOKUP($A605,'Z-scores'!$C$2:$SK$20,5,FALSE)&gt;3,HLOOKUP($A605,'Z-scores'!$C$2:$SK$20,5,FALSE)&lt;-3),"",'Total-corrected counts'!E605),"")</f>
        <v>6.2819080552589925</v>
      </c>
      <c r="F605">
        <f>IFERROR(IF(OR(HLOOKUP($A605,'Z-scores'!$C$2:$SK$20,5,FALSE)&gt;3,HLOOKUP($A605,'Z-scores'!$C$2:$SK$20,5,FALSE)&lt;-3),"",'Total-corrected counts'!F605),"")</f>
        <v>5.8502643951209077</v>
      </c>
      <c r="G605">
        <f>IFERROR(IF(OR(HLOOKUP($A605,'Z-scores'!$C$2:$SK$20,5,FALSE)&gt;3,HLOOKUP($A605,'Z-scores'!$C$2:$SK$20,5,FALSE)&lt;-3),"",'Total-corrected counts'!G605),"")</f>
        <v>4.1208566422903035</v>
      </c>
      <c r="H605">
        <f>IFERROR(IF(OR(HLOOKUP($A605,'Z-scores'!$C$2:$SK$20,5,FALSE)&gt;3,HLOOKUP($A605,'Z-scores'!$C$2:$SK$20,5,FALSE)&lt;-3),"",'Total-corrected counts'!H605),"")</f>
        <v>3.0519433520712198</v>
      </c>
      <c r="I605">
        <f>IFERROR(IF(OR(HLOOKUP($A605,'Z-scores'!$C$2:$SK$20,5,FALSE)&gt;3,HLOOKUP($A605,'Z-scores'!$C$2:$SK$20,5,FALSE)&lt;-3),"",'Total-corrected counts'!I605),"")</f>
        <v>3.1569511167784916</v>
      </c>
      <c r="J605">
        <f>IFERROR(IF(OR(HLOOKUP($A605,'Z-scores'!$C$2:$SK$20,5,FALSE)&gt;3,HLOOKUP($A605,'Z-scores'!$C$2:$SK$20,5,FALSE)&lt;-3),"",'Total-corrected counts'!J605),"")</f>
        <v>2.0294467333091473</v>
      </c>
      <c r="K605">
        <f>IFERROR(IF(OR(HLOOKUP($A605,'Z-scores'!$C$2:$SK$20,5,FALSE)&gt;3,HLOOKUP($A605,'Z-scores'!$C$2:$SK$20,5,FALSE)&lt;-3),"",'Total-corrected counts'!K605),"")</f>
        <v>4.1286569256167329</v>
      </c>
      <c r="L605">
        <f>IFERROR(IF(OR(HLOOKUP($A605,'Z-scores'!$C$2:$SK$20,5,FALSE)&gt;3,HLOOKUP($A605,'Z-scores'!$C$2:$SK$20,5,FALSE)&lt;-3),"",'Total-corrected counts'!L605),"")</f>
        <v>4.3278942962694638</v>
      </c>
      <c r="M605">
        <f>IFERROR(IF(OR(HLOOKUP($A605,'Z-scores'!$C$2:$SK$20,5,FALSE)&gt;3,HLOOKUP($A605,'Z-scores'!$C$2:$SK$20,5,FALSE)&lt;-3),"",'Total-corrected counts'!M605),"")</f>
        <v>9.4710128186876457</v>
      </c>
      <c r="N605">
        <f>IFERROR(IF(OR(HLOOKUP($A605,'Z-scores'!$C$2:$SK$20,5,FALSE)&gt;3,HLOOKUP($A605,'Z-scores'!$C$2:$SK$20,5,FALSE)&lt;-3),"",'Total-corrected counts'!N605),"")</f>
        <v>5.5112875559360406</v>
      </c>
      <c r="O605">
        <f>IFERROR(IF(OR(HLOOKUP($A605,'Z-scores'!$C$2:$SK$20,5,FALSE)&gt;3,HLOOKUP($A605,'Z-scores'!$C$2:$SK$20,5,FALSE)&lt;-3),"",'Total-corrected counts'!O605),"")</f>
        <v>5.795955828715579</v>
      </c>
      <c r="P605">
        <f>IFERROR(IF(OR(HLOOKUP($A605,'Z-scores'!$C$2:$SK$20,5,FALSE)&gt;3,HLOOKUP($A605,'Z-scores'!$C$2:$SK$20,5,FALSE)&lt;-3),"",'Total-corrected counts'!P605),"")</f>
        <v>5.4442622502121223</v>
      </c>
      <c r="Q605">
        <f>IFERROR(IF(OR(HLOOKUP($A605,'Z-scores'!$C$2:$SK$20,5,FALSE)&gt;3,HLOOKUP($A605,'Z-scores'!$C$2:$SK$20,5,FALSE)&lt;-3),"",'Total-corrected counts'!Q605),"")</f>
        <v>1.1775326765317737</v>
      </c>
      <c r="R605">
        <f>IFERROR(IF(OR(HLOOKUP($A605,'Z-scores'!$C$2:$SK$20,5,FALSE)&gt;3,HLOOKUP($A605,'Z-scores'!$C$2:$SK$20,5,FALSE)&lt;-3),"",'Total-corrected counts'!R605),"")</f>
        <v>6.6915876523517364</v>
      </c>
      <c r="S605">
        <f>IFERROR(IF(OR(HLOOKUP($A605,'Z-scores'!$C$2:$SK$20,5,FALSE)&gt;3,HLOOKUP($A605,'Z-scores'!$C$2:$SK$20,5,FALSE)&lt;-3),"",'Total-corrected counts'!S605),"")</f>
        <v>6.1714589838607861</v>
      </c>
      <c r="T605">
        <f>IFERROR(IF(OR(HLOOKUP($A605,'Z-scores'!$C$2:$SK$20,5,FALSE)&gt;3,HLOOKUP($A605,'Z-scores'!$C$2:$SK$20,5,FALSE)&lt;-3),"",'Total-corrected counts'!T605),"")</f>
        <v>4.7167460868413702</v>
      </c>
      <c r="U605">
        <f t="shared" si="36"/>
        <v>1</v>
      </c>
      <c r="V605">
        <f>SUMIFS(Tabel132[Cluster],Tabel132[ID],'Total-corrected counts Z&lt;3'!A605)</f>
        <v>19</v>
      </c>
      <c r="W605">
        <f t="shared" si="37"/>
        <v>0.84948856230427405</v>
      </c>
      <c r="X605">
        <f t="shared" si="38"/>
        <v>4.7930221891338949</v>
      </c>
      <c r="Y605">
        <f t="shared" si="39"/>
        <v>4.9995905797522271</v>
      </c>
    </row>
    <row r="606" spans="1:25" x14ac:dyDescent="0.25">
      <c r="A606">
        <v>614</v>
      </c>
      <c r="B606" t="s">
        <v>253</v>
      </c>
      <c r="C606">
        <v>78000</v>
      </c>
      <c r="D606">
        <v>290</v>
      </c>
      <c r="E606">
        <f>IFERROR(IF(OR(HLOOKUP($A606,'Z-scores'!$C$2:$SK$20,5,FALSE)&gt;3,HLOOKUP($A606,'Z-scores'!$C$2:$SK$20,5,FALSE)&lt;-3),"",'Total-corrected counts'!E606),"")</f>
        <v>5.7369475772791114</v>
      </c>
      <c r="F606">
        <f>IFERROR(IF(OR(HLOOKUP($A606,'Z-scores'!$C$2:$SK$20,5,FALSE)&gt;3,HLOOKUP($A606,'Z-scores'!$C$2:$SK$20,5,FALSE)&lt;-3),"",'Total-corrected counts'!F606),"")</f>
        <v>5.1797740447519258</v>
      </c>
      <c r="G606">
        <f>IFERROR(IF(OR(HLOOKUP($A606,'Z-scores'!$C$2:$SK$20,5,FALSE)&gt;3,HLOOKUP($A606,'Z-scores'!$C$2:$SK$20,5,FALSE)&lt;-3),"",'Total-corrected counts'!G606),"")</f>
        <v>8.8367828358138638</v>
      </c>
      <c r="H606">
        <f>IFERROR(IF(OR(HLOOKUP($A606,'Z-scores'!$C$2:$SK$20,5,FALSE)&gt;3,HLOOKUP($A606,'Z-scores'!$C$2:$SK$20,5,FALSE)&lt;-3),"",'Total-corrected counts'!H606),"")</f>
        <v>3.5766846003522401</v>
      </c>
      <c r="I606">
        <f>IFERROR(IF(OR(HLOOKUP($A606,'Z-scores'!$C$2:$SK$20,5,FALSE)&gt;3,HLOOKUP($A606,'Z-scores'!$C$2:$SK$20,5,FALSE)&lt;-3),"",'Total-corrected counts'!I606),"")</f>
        <v>8.3453805814304882</v>
      </c>
      <c r="J606">
        <f>IFERROR(IF(OR(HLOOKUP($A606,'Z-scores'!$C$2:$SK$20,5,FALSE)&gt;3,HLOOKUP($A606,'Z-scores'!$C$2:$SK$20,5,FALSE)&lt;-3),"",'Total-corrected counts'!J606),"")</f>
        <v>1.2272465496412248</v>
      </c>
      <c r="K606">
        <f>IFERROR(IF(OR(HLOOKUP($A606,'Z-scores'!$C$2:$SK$20,5,FALSE)&gt;3,HLOOKUP($A606,'Z-scores'!$C$2:$SK$20,5,FALSE)&lt;-3),"",'Total-corrected counts'!K606),"")</f>
        <v>7.7529608745246028</v>
      </c>
      <c r="L606">
        <f>IFERROR(IF(OR(HLOOKUP($A606,'Z-scores'!$C$2:$SK$20,5,FALSE)&gt;3,HLOOKUP($A606,'Z-scores'!$C$2:$SK$20,5,FALSE)&lt;-3),"",'Total-corrected counts'!L606),"")</f>
        <v>19.65867973446537</v>
      </c>
      <c r="M606">
        <f>IFERROR(IF(OR(HLOOKUP($A606,'Z-scores'!$C$2:$SK$20,5,FALSE)&gt;3,HLOOKUP($A606,'Z-scores'!$C$2:$SK$20,5,FALSE)&lt;-3),"",'Total-corrected counts'!M606),"")</f>
        <v>3.597450413578926</v>
      </c>
      <c r="N606">
        <f>IFERROR(IF(OR(HLOOKUP($A606,'Z-scores'!$C$2:$SK$20,5,FALSE)&gt;3,HLOOKUP($A606,'Z-scores'!$C$2:$SK$20,5,FALSE)&lt;-3),"",'Total-corrected counts'!N606),"")</f>
        <v>4.9860297092109844</v>
      </c>
      <c r="O606">
        <f>IFERROR(IF(OR(HLOOKUP($A606,'Z-scores'!$C$2:$SK$20,5,FALSE)&gt;3,HLOOKUP($A606,'Z-scores'!$C$2:$SK$20,5,FALSE)&lt;-3),"",'Total-corrected counts'!O606),"")</f>
        <v>29.183146014760897</v>
      </c>
      <c r="P606">
        <f>IFERROR(IF(OR(HLOOKUP($A606,'Z-scores'!$C$2:$SK$20,5,FALSE)&gt;3,HLOOKUP($A606,'Z-scores'!$C$2:$SK$20,5,FALSE)&lt;-3),"",'Total-corrected counts'!P606),"")</f>
        <v>6.3997452045455105</v>
      </c>
      <c r="Q606">
        <f>IFERROR(IF(OR(HLOOKUP($A606,'Z-scores'!$C$2:$SK$20,5,FALSE)&gt;3,HLOOKUP($A606,'Z-scores'!$C$2:$SK$20,5,FALSE)&lt;-3),"",'Total-corrected counts'!Q606),"")</f>
        <v>10.940620057902809</v>
      </c>
      <c r="R606">
        <f>IFERROR(IF(OR(HLOOKUP($A606,'Z-scores'!$C$2:$SK$20,5,FALSE)&gt;3,HLOOKUP($A606,'Z-scores'!$C$2:$SK$20,5,FALSE)&lt;-3),"",'Total-corrected counts'!R606),"")</f>
        <v>8.3246842551513147</v>
      </c>
      <c r="S606">
        <f>IFERROR(IF(OR(HLOOKUP($A606,'Z-scores'!$C$2:$SK$20,5,FALSE)&gt;3,HLOOKUP($A606,'Z-scores'!$C$2:$SK$20,5,FALSE)&lt;-3),"",'Total-corrected counts'!S606),"")</f>
        <v>8.1304725695633842</v>
      </c>
      <c r="T606">
        <f>IFERROR(IF(OR(HLOOKUP($A606,'Z-scores'!$C$2:$SK$20,5,FALSE)&gt;3,HLOOKUP($A606,'Z-scores'!$C$2:$SK$20,5,FALSE)&lt;-3),"",'Total-corrected counts'!T606),"")</f>
        <v>0.14334539482441214</v>
      </c>
      <c r="U606">
        <f t="shared" si="36"/>
        <v>1</v>
      </c>
      <c r="V606">
        <f>SUMIFS(Tabel132[Cluster],Tabel132[ID],'Total-corrected counts Z&lt;3'!A606)</f>
        <v>85</v>
      </c>
      <c r="W606">
        <f t="shared" si="37"/>
        <v>0.34196245319000995</v>
      </c>
      <c r="X606">
        <f t="shared" si="38"/>
        <v>6.8897936921048739</v>
      </c>
      <c r="Y606">
        <f t="shared" si="39"/>
        <v>10.520335582791386</v>
      </c>
    </row>
    <row r="607" spans="1:25" x14ac:dyDescent="0.25">
      <c r="A607">
        <v>615</v>
      </c>
      <c r="B607" t="s">
        <v>864</v>
      </c>
      <c r="C607">
        <v>83600</v>
      </c>
      <c r="D607">
        <v>323</v>
      </c>
      <c r="E607" t="str">
        <f>IFERROR(IF(OR(HLOOKUP($A607,'Z-scores'!$C$2:$SK$20,5,FALSE)&gt;3,HLOOKUP($A607,'Z-scores'!$C$2:$SK$20,5,FALSE)&lt;-3),"",'Total-corrected counts'!E607),"")</f>
        <v/>
      </c>
      <c r="F607" t="str">
        <f>IFERROR(IF(OR(HLOOKUP($A607,'Z-scores'!$C$2:$SK$20,5,FALSE)&gt;3,HLOOKUP($A607,'Z-scores'!$C$2:$SK$20,5,FALSE)&lt;-3),"",'Total-corrected counts'!F607),"")</f>
        <v/>
      </c>
      <c r="G607" t="str">
        <f>IFERROR(IF(OR(HLOOKUP($A607,'Z-scores'!$C$2:$SK$20,5,FALSE)&gt;3,HLOOKUP($A607,'Z-scores'!$C$2:$SK$20,5,FALSE)&lt;-3),"",'Total-corrected counts'!G607),"")</f>
        <v/>
      </c>
      <c r="H607" t="str">
        <f>IFERROR(IF(OR(HLOOKUP($A607,'Z-scores'!$C$2:$SK$20,5,FALSE)&gt;3,HLOOKUP($A607,'Z-scores'!$C$2:$SK$20,5,FALSE)&lt;-3),"",'Total-corrected counts'!H607),"")</f>
        <v/>
      </c>
      <c r="I607" t="str">
        <f>IFERROR(IF(OR(HLOOKUP($A607,'Z-scores'!$C$2:$SK$20,5,FALSE)&gt;3,HLOOKUP($A607,'Z-scores'!$C$2:$SK$20,5,FALSE)&lt;-3),"",'Total-corrected counts'!I607),"")</f>
        <v/>
      </c>
      <c r="J607" t="str">
        <f>IFERROR(IF(OR(HLOOKUP($A607,'Z-scores'!$C$2:$SK$20,5,FALSE)&gt;3,HLOOKUP($A607,'Z-scores'!$C$2:$SK$20,5,FALSE)&lt;-3),"",'Total-corrected counts'!J607),"")</f>
        <v/>
      </c>
      <c r="K607" t="str">
        <f>IFERROR(IF(OR(HLOOKUP($A607,'Z-scores'!$C$2:$SK$20,5,FALSE)&gt;3,HLOOKUP($A607,'Z-scores'!$C$2:$SK$20,5,FALSE)&lt;-3),"",'Total-corrected counts'!K607),"")</f>
        <v/>
      </c>
      <c r="L607" t="str">
        <f>IFERROR(IF(OR(HLOOKUP($A607,'Z-scores'!$C$2:$SK$20,5,FALSE)&gt;3,HLOOKUP($A607,'Z-scores'!$C$2:$SK$20,5,FALSE)&lt;-3),"",'Total-corrected counts'!L607),"")</f>
        <v/>
      </c>
      <c r="M607" t="str">
        <f>IFERROR(IF(OR(HLOOKUP($A607,'Z-scores'!$C$2:$SK$20,5,FALSE)&gt;3,HLOOKUP($A607,'Z-scores'!$C$2:$SK$20,5,FALSE)&lt;-3),"",'Total-corrected counts'!M607),"")</f>
        <v/>
      </c>
      <c r="N607" t="str">
        <f>IFERROR(IF(OR(HLOOKUP($A607,'Z-scores'!$C$2:$SK$20,5,FALSE)&gt;3,HLOOKUP($A607,'Z-scores'!$C$2:$SK$20,5,FALSE)&lt;-3),"",'Total-corrected counts'!N607),"")</f>
        <v/>
      </c>
      <c r="O607" t="str">
        <f>IFERROR(IF(OR(HLOOKUP($A607,'Z-scores'!$C$2:$SK$20,5,FALSE)&gt;3,HLOOKUP($A607,'Z-scores'!$C$2:$SK$20,5,FALSE)&lt;-3),"",'Total-corrected counts'!O607),"")</f>
        <v/>
      </c>
      <c r="P607" t="str">
        <f>IFERROR(IF(OR(HLOOKUP($A607,'Z-scores'!$C$2:$SK$20,5,FALSE)&gt;3,HLOOKUP($A607,'Z-scores'!$C$2:$SK$20,5,FALSE)&lt;-3),"",'Total-corrected counts'!P607),"")</f>
        <v/>
      </c>
      <c r="Q607" t="str">
        <f>IFERROR(IF(OR(HLOOKUP($A607,'Z-scores'!$C$2:$SK$20,5,FALSE)&gt;3,HLOOKUP($A607,'Z-scores'!$C$2:$SK$20,5,FALSE)&lt;-3),"",'Total-corrected counts'!Q607),"")</f>
        <v/>
      </c>
      <c r="R607" t="str">
        <f>IFERROR(IF(OR(HLOOKUP($A607,'Z-scores'!$C$2:$SK$20,5,FALSE)&gt;3,HLOOKUP($A607,'Z-scores'!$C$2:$SK$20,5,FALSE)&lt;-3),"",'Total-corrected counts'!R607),"")</f>
        <v/>
      </c>
      <c r="S607" t="str">
        <f>IFERROR(IF(OR(HLOOKUP($A607,'Z-scores'!$C$2:$SK$20,5,FALSE)&gt;3,HLOOKUP($A607,'Z-scores'!$C$2:$SK$20,5,FALSE)&lt;-3),"",'Total-corrected counts'!S607),"")</f>
        <v/>
      </c>
      <c r="T607" t="str">
        <f>IFERROR(IF(OR(HLOOKUP($A607,'Z-scores'!$C$2:$SK$20,5,FALSE)&gt;3,HLOOKUP($A607,'Z-scores'!$C$2:$SK$20,5,FALSE)&lt;-3),"",'Total-corrected counts'!T607),"")</f>
        <v/>
      </c>
      <c r="U607">
        <f t="shared" si="36"/>
        <v>0</v>
      </c>
      <c r="V607">
        <f>SUMIFS(Tabel132[Cluster],Tabel132[ID],'Total-corrected counts Z&lt;3'!A607)</f>
        <v>91</v>
      </c>
      <c r="W607" t="str">
        <f t="shared" si="37"/>
        <v/>
      </c>
      <c r="X607" t="str">
        <f t="shared" si="38"/>
        <v/>
      </c>
      <c r="Y607" t="str">
        <f t="shared" si="39"/>
        <v/>
      </c>
    </row>
    <row r="608" spans="1:25" x14ac:dyDescent="0.25">
      <c r="A608">
        <v>616</v>
      </c>
      <c r="B608" t="s">
        <v>254</v>
      </c>
      <c r="C608">
        <v>82600</v>
      </c>
      <c r="D608">
        <v>323</v>
      </c>
      <c r="E608">
        <f>IFERROR(IF(OR(HLOOKUP($A608,'Z-scores'!$C$2:$SK$20,5,FALSE)&gt;3,HLOOKUP($A608,'Z-scores'!$C$2:$SK$20,5,FALSE)&lt;-3),"",'Total-corrected counts'!E608),"")</f>
        <v>0</v>
      </c>
      <c r="F608">
        <f>IFERROR(IF(OR(HLOOKUP($A608,'Z-scores'!$C$2:$SK$20,5,FALSE)&gt;3,HLOOKUP($A608,'Z-scores'!$C$2:$SK$20,5,FALSE)&lt;-3),"",'Total-corrected counts'!F608),"")</f>
        <v>10.690071501657576</v>
      </c>
      <c r="G608">
        <f>IFERROR(IF(OR(HLOOKUP($A608,'Z-scores'!$C$2:$SK$20,5,FALSE)&gt;3,HLOOKUP($A608,'Z-scores'!$C$2:$SK$20,5,FALSE)&lt;-3),"",'Total-corrected counts'!G608),"")</f>
        <v>8.3805628465350335</v>
      </c>
      <c r="H608">
        <f>IFERROR(IF(OR(HLOOKUP($A608,'Z-scores'!$C$2:$SK$20,5,FALSE)&gt;3,HLOOKUP($A608,'Z-scores'!$C$2:$SK$20,5,FALSE)&lt;-3),"",'Total-corrected counts'!H608),"")</f>
        <v>3.6189051605587594E-2</v>
      </c>
      <c r="I608">
        <f>IFERROR(IF(OR(HLOOKUP($A608,'Z-scores'!$C$2:$SK$20,5,FALSE)&gt;3,HLOOKUP($A608,'Z-scores'!$C$2:$SK$20,5,FALSE)&lt;-3),"",'Total-corrected counts'!I608),"")</f>
        <v>6.6402893365394302</v>
      </c>
      <c r="J608">
        <f>IFERROR(IF(OR(HLOOKUP($A608,'Z-scores'!$C$2:$SK$20,5,FALSE)&gt;3,HLOOKUP($A608,'Z-scores'!$C$2:$SK$20,5,FALSE)&lt;-3),"",'Total-corrected counts'!J608),"")</f>
        <v>8.4829676138615397</v>
      </c>
      <c r="K608">
        <f>IFERROR(IF(OR(HLOOKUP($A608,'Z-scores'!$C$2:$SK$20,5,FALSE)&gt;3,HLOOKUP($A608,'Z-scores'!$C$2:$SK$20,5,FALSE)&lt;-3),"",'Total-corrected counts'!K608),"")</f>
        <v>6.5917761141948974</v>
      </c>
      <c r="L608">
        <f>IFERROR(IF(OR(HLOOKUP($A608,'Z-scores'!$C$2:$SK$20,5,FALSE)&gt;3,HLOOKUP($A608,'Z-scores'!$C$2:$SK$20,5,FALSE)&lt;-3),"",'Total-corrected counts'!L608),"")</f>
        <v>11.667677413140247</v>
      </c>
      <c r="M608">
        <f>IFERROR(IF(OR(HLOOKUP($A608,'Z-scores'!$C$2:$SK$20,5,FALSE)&gt;3,HLOOKUP($A608,'Z-scores'!$C$2:$SK$20,5,FALSE)&lt;-3),"",'Total-corrected counts'!M608),"")</f>
        <v>1.3724870061284529</v>
      </c>
      <c r="N608">
        <f>IFERROR(IF(OR(HLOOKUP($A608,'Z-scores'!$C$2:$SK$20,5,FALSE)&gt;3,HLOOKUP($A608,'Z-scores'!$C$2:$SK$20,5,FALSE)&lt;-3),"",'Total-corrected counts'!N608),"")</f>
        <v>6.7891536606552085</v>
      </c>
      <c r="O608">
        <f>IFERROR(IF(OR(HLOOKUP($A608,'Z-scores'!$C$2:$SK$20,5,FALSE)&gt;3,HLOOKUP($A608,'Z-scores'!$C$2:$SK$20,5,FALSE)&lt;-3),"",'Total-corrected counts'!O608),"")</f>
        <v>9.425612377438302</v>
      </c>
      <c r="P608">
        <f>IFERROR(IF(OR(HLOOKUP($A608,'Z-scores'!$C$2:$SK$20,5,FALSE)&gt;3,HLOOKUP($A608,'Z-scores'!$C$2:$SK$20,5,FALSE)&lt;-3),"",'Total-corrected counts'!P608),"")</f>
        <v>8.4102405876220168</v>
      </c>
      <c r="Q608">
        <f>IFERROR(IF(OR(HLOOKUP($A608,'Z-scores'!$C$2:$SK$20,5,FALSE)&gt;3,HLOOKUP($A608,'Z-scores'!$C$2:$SK$20,5,FALSE)&lt;-3),"",'Total-corrected counts'!Q608),"")</f>
        <v>2.4941831376327022</v>
      </c>
      <c r="R608">
        <f>IFERROR(IF(OR(HLOOKUP($A608,'Z-scores'!$C$2:$SK$20,5,FALSE)&gt;3,HLOOKUP($A608,'Z-scores'!$C$2:$SK$20,5,FALSE)&lt;-3),"",'Total-corrected counts'!R608),"")</f>
        <v>15.576044013494103</v>
      </c>
      <c r="S608">
        <f>IFERROR(IF(OR(HLOOKUP($A608,'Z-scores'!$C$2:$SK$20,5,FALSE)&gt;3,HLOOKUP($A608,'Z-scores'!$C$2:$SK$20,5,FALSE)&lt;-3),"",'Total-corrected counts'!S608),"")</f>
        <v>13.237496425932585</v>
      </c>
      <c r="T608">
        <f>IFERROR(IF(OR(HLOOKUP($A608,'Z-scores'!$C$2:$SK$20,5,FALSE)&gt;3,HLOOKUP($A608,'Z-scores'!$C$2:$SK$20,5,FALSE)&lt;-3),"",'Total-corrected counts'!T608),"")</f>
        <v>0.77133474357897958</v>
      </c>
      <c r="U608">
        <f t="shared" si="36"/>
        <v>1</v>
      </c>
      <c r="V608">
        <f>SUMIFS(Tabel132[Cluster],Tabel132[ID],'Total-corrected counts Z&lt;3'!A608)</f>
        <v>91</v>
      </c>
      <c r="W608">
        <f t="shared" si="37"/>
        <v>0.38330886945772735</v>
      </c>
      <c r="X608">
        <f t="shared" si="38"/>
        <v>6.0651174544317978</v>
      </c>
      <c r="Y608">
        <f t="shared" si="39"/>
        <v>8.3191518809497822</v>
      </c>
    </row>
    <row r="609" spans="1:25" x14ac:dyDescent="0.25">
      <c r="A609">
        <v>617</v>
      </c>
      <c r="B609" t="s">
        <v>865</v>
      </c>
      <c r="C609">
        <v>67400</v>
      </c>
      <c r="D609">
        <v>362</v>
      </c>
      <c r="E609" t="str">
        <f>IFERROR(IF(OR(HLOOKUP($A609,'Z-scores'!$C$2:$SK$20,5,FALSE)&gt;3,HLOOKUP($A609,'Z-scores'!$C$2:$SK$20,5,FALSE)&lt;-3),"",'Total-corrected counts'!E609),"")</f>
        <v/>
      </c>
      <c r="F609" t="str">
        <f>IFERROR(IF(OR(HLOOKUP($A609,'Z-scores'!$C$2:$SK$20,5,FALSE)&gt;3,HLOOKUP($A609,'Z-scores'!$C$2:$SK$20,5,FALSE)&lt;-3),"",'Total-corrected counts'!F609),"")</f>
        <v/>
      </c>
      <c r="G609" t="str">
        <f>IFERROR(IF(OR(HLOOKUP($A609,'Z-scores'!$C$2:$SK$20,5,FALSE)&gt;3,HLOOKUP($A609,'Z-scores'!$C$2:$SK$20,5,FALSE)&lt;-3),"",'Total-corrected counts'!G609),"")</f>
        <v/>
      </c>
      <c r="H609" t="str">
        <f>IFERROR(IF(OR(HLOOKUP($A609,'Z-scores'!$C$2:$SK$20,5,FALSE)&gt;3,HLOOKUP($A609,'Z-scores'!$C$2:$SK$20,5,FALSE)&lt;-3),"",'Total-corrected counts'!H609),"")</f>
        <v/>
      </c>
      <c r="I609" t="str">
        <f>IFERROR(IF(OR(HLOOKUP($A609,'Z-scores'!$C$2:$SK$20,5,FALSE)&gt;3,HLOOKUP($A609,'Z-scores'!$C$2:$SK$20,5,FALSE)&lt;-3),"",'Total-corrected counts'!I609),"")</f>
        <v/>
      </c>
      <c r="J609" t="str">
        <f>IFERROR(IF(OR(HLOOKUP($A609,'Z-scores'!$C$2:$SK$20,5,FALSE)&gt;3,HLOOKUP($A609,'Z-scores'!$C$2:$SK$20,5,FALSE)&lt;-3),"",'Total-corrected counts'!J609),"")</f>
        <v/>
      </c>
      <c r="K609" t="str">
        <f>IFERROR(IF(OR(HLOOKUP($A609,'Z-scores'!$C$2:$SK$20,5,FALSE)&gt;3,HLOOKUP($A609,'Z-scores'!$C$2:$SK$20,5,FALSE)&lt;-3),"",'Total-corrected counts'!K609),"")</f>
        <v/>
      </c>
      <c r="L609" t="str">
        <f>IFERROR(IF(OR(HLOOKUP($A609,'Z-scores'!$C$2:$SK$20,5,FALSE)&gt;3,HLOOKUP($A609,'Z-scores'!$C$2:$SK$20,5,FALSE)&lt;-3),"",'Total-corrected counts'!L609),"")</f>
        <v/>
      </c>
      <c r="M609" t="str">
        <f>IFERROR(IF(OR(HLOOKUP($A609,'Z-scores'!$C$2:$SK$20,5,FALSE)&gt;3,HLOOKUP($A609,'Z-scores'!$C$2:$SK$20,5,FALSE)&lt;-3),"",'Total-corrected counts'!M609),"")</f>
        <v/>
      </c>
      <c r="N609" t="str">
        <f>IFERROR(IF(OR(HLOOKUP($A609,'Z-scores'!$C$2:$SK$20,5,FALSE)&gt;3,HLOOKUP($A609,'Z-scores'!$C$2:$SK$20,5,FALSE)&lt;-3),"",'Total-corrected counts'!N609),"")</f>
        <v/>
      </c>
      <c r="O609" t="str">
        <f>IFERROR(IF(OR(HLOOKUP($A609,'Z-scores'!$C$2:$SK$20,5,FALSE)&gt;3,HLOOKUP($A609,'Z-scores'!$C$2:$SK$20,5,FALSE)&lt;-3),"",'Total-corrected counts'!O609),"")</f>
        <v/>
      </c>
      <c r="P609" t="str">
        <f>IFERROR(IF(OR(HLOOKUP($A609,'Z-scores'!$C$2:$SK$20,5,FALSE)&gt;3,HLOOKUP($A609,'Z-scores'!$C$2:$SK$20,5,FALSE)&lt;-3),"",'Total-corrected counts'!P609),"")</f>
        <v/>
      </c>
      <c r="Q609" t="str">
        <f>IFERROR(IF(OR(HLOOKUP($A609,'Z-scores'!$C$2:$SK$20,5,FALSE)&gt;3,HLOOKUP($A609,'Z-scores'!$C$2:$SK$20,5,FALSE)&lt;-3),"",'Total-corrected counts'!Q609),"")</f>
        <v/>
      </c>
      <c r="R609" t="str">
        <f>IFERROR(IF(OR(HLOOKUP($A609,'Z-scores'!$C$2:$SK$20,5,FALSE)&gt;3,HLOOKUP($A609,'Z-scores'!$C$2:$SK$20,5,FALSE)&lt;-3),"",'Total-corrected counts'!R609),"")</f>
        <v/>
      </c>
      <c r="S609" t="str">
        <f>IFERROR(IF(OR(HLOOKUP($A609,'Z-scores'!$C$2:$SK$20,5,FALSE)&gt;3,HLOOKUP($A609,'Z-scores'!$C$2:$SK$20,5,FALSE)&lt;-3),"",'Total-corrected counts'!S609),"")</f>
        <v/>
      </c>
      <c r="T609" t="str">
        <f>IFERROR(IF(OR(HLOOKUP($A609,'Z-scores'!$C$2:$SK$20,5,FALSE)&gt;3,HLOOKUP($A609,'Z-scores'!$C$2:$SK$20,5,FALSE)&lt;-3),"",'Total-corrected counts'!T609),"")</f>
        <v/>
      </c>
      <c r="U609">
        <f t="shared" si="36"/>
        <v>0</v>
      </c>
      <c r="V609">
        <f>SUMIFS(Tabel132[Cluster],Tabel132[ID],'Total-corrected counts Z&lt;3'!A609)</f>
        <v>80</v>
      </c>
      <c r="W609" t="str">
        <f t="shared" si="37"/>
        <v/>
      </c>
      <c r="X609" t="str">
        <f t="shared" si="38"/>
        <v/>
      </c>
      <c r="Y609" t="str">
        <f t="shared" si="39"/>
        <v/>
      </c>
    </row>
    <row r="610" spans="1:25" x14ac:dyDescent="0.25">
      <c r="A610">
        <v>618</v>
      </c>
      <c r="B610" t="s">
        <v>866</v>
      </c>
      <c r="C610">
        <v>112000</v>
      </c>
      <c r="D610">
        <v>1099</v>
      </c>
      <c r="E610" t="str">
        <f>IFERROR(IF(OR(HLOOKUP($A610,'Z-scores'!$C$2:$SK$20,5,FALSE)&gt;3,HLOOKUP($A610,'Z-scores'!$C$2:$SK$20,5,FALSE)&lt;-3),"",'Total-corrected counts'!E610),"")</f>
        <v/>
      </c>
      <c r="F610" t="str">
        <f>IFERROR(IF(OR(HLOOKUP($A610,'Z-scores'!$C$2:$SK$20,5,FALSE)&gt;3,HLOOKUP($A610,'Z-scores'!$C$2:$SK$20,5,FALSE)&lt;-3),"",'Total-corrected counts'!F610),"")</f>
        <v/>
      </c>
      <c r="G610" t="str">
        <f>IFERROR(IF(OR(HLOOKUP($A610,'Z-scores'!$C$2:$SK$20,5,FALSE)&gt;3,HLOOKUP($A610,'Z-scores'!$C$2:$SK$20,5,FALSE)&lt;-3),"",'Total-corrected counts'!G610),"")</f>
        <v/>
      </c>
      <c r="H610" t="str">
        <f>IFERROR(IF(OR(HLOOKUP($A610,'Z-scores'!$C$2:$SK$20,5,FALSE)&gt;3,HLOOKUP($A610,'Z-scores'!$C$2:$SK$20,5,FALSE)&lt;-3),"",'Total-corrected counts'!H610),"")</f>
        <v/>
      </c>
      <c r="I610" t="str">
        <f>IFERROR(IF(OR(HLOOKUP($A610,'Z-scores'!$C$2:$SK$20,5,FALSE)&gt;3,HLOOKUP($A610,'Z-scores'!$C$2:$SK$20,5,FALSE)&lt;-3),"",'Total-corrected counts'!I610),"")</f>
        <v/>
      </c>
      <c r="J610" t="str">
        <f>IFERROR(IF(OR(HLOOKUP($A610,'Z-scores'!$C$2:$SK$20,5,FALSE)&gt;3,HLOOKUP($A610,'Z-scores'!$C$2:$SK$20,5,FALSE)&lt;-3),"",'Total-corrected counts'!J610),"")</f>
        <v/>
      </c>
      <c r="K610" t="str">
        <f>IFERROR(IF(OR(HLOOKUP($A610,'Z-scores'!$C$2:$SK$20,5,FALSE)&gt;3,HLOOKUP($A610,'Z-scores'!$C$2:$SK$20,5,FALSE)&lt;-3),"",'Total-corrected counts'!K610),"")</f>
        <v/>
      </c>
      <c r="L610" t="str">
        <f>IFERROR(IF(OR(HLOOKUP($A610,'Z-scores'!$C$2:$SK$20,5,FALSE)&gt;3,HLOOKUP($A610,'Z-scores'!$C$2:$SK$20,5,FALSE)&lt;-3),"",'Total-corrected counts'!L610),"")</f>
        <v/>
      </c>
      <c r="M610" t="str">
        <f>IFERROR(IF(OR(HLOOKUP($A610,'Z-scores'!$C$2:$SK$20,5,FALSE)&gt;3,HLOOKUP($A610,'Z-scores'!$C$2:$SK$20,5,FALSE)&lt;-3),"",'Total-corrected counts'!M610),"")</f>
        <v/>
      </c>
      <c r="N610" t="str">
        <f>IFERROR(IF(OR(HLOOKUP($A610,'Z-scores'!$C$2:$SK$20,5,FALSE)&gt;3,HLOOKUP($A610,'Z-scores'!$C$2:$SK$20,5,FALSE)&lt;-3),"",'Total-corrected counts'!N610),"")</f>
        <v/>
      </c>
      <c r="O610" t="str">
        <f>IFERROR(IF(OR(HLOOKUP($A610,'Z-scores'!$C$2:$SK$20,5,FALSE)&gt;3,HLOOKUP($A610,'Z-scores'!$C$2:$SK$20,5,FALSE)&lt;-3),"",'Total-corrected counts'!O610),"")</f>
        <v/>
      </c>
      <c r="P610" t="str">
        <f>IFERROR(IF(OR(HLOOKUP($A610,'Z-scores'!$C$2:$SK$20,5,FALSE)&gt;3,HLOOKUP($A610,'Z-scores'!$C$2:$SK$20,5,FALSE)&lt;-3),"",'Total-corrected counts'!P610),"")</f>
        <v/>
      </c>
      <c r="Q610" t="str">
        <f>IFERROR(IF(OR(HLOOKUP($A610,'Z-scores'!$C$2:$SK$20,5,FALSE)&gt;3,HLOOKUP($A610,'Z-scores'!$C$2:$SK$20,5,FALSE)&lt;-3),"",'Total-corrected counts'!Q610),"")</f>
        <v/>
      </c>
      <c r="R610" t="str">
        <f>IFERROR(IF(OR(HLOOKUP($A610,'Z-scores'!$C$2:$SK$20,5,FALSE)&gt;3,HLOOKUP($A610,'Z-scores'!$C$2:$SK$20,5,FALSE)&lt;-3),"",'Total-corrected counts'!R610),"")</f>
        <v/>
      </c>
      <c r="S610" t="str">
        <f>IFERROR(IF(OR(HLOOKUP($A610,'Z-scores'!$C$2:$SK$20,5,FALSE)&gt;3,HLOOKUP($A610,'Z-scores'!$C$2:$SK$20,5,FALSE)&lt;-3),"",'Total-corrected counts'!S610),"")</f>
        <v/>
      </c>
      <c r="T610" t="str">
        <f>IFERROR(IF(OR(HLOOKUP($A610,'Z-scores'!$C$2:$SK$20,5,FALSE)&gt;3,HLOOKUP($A610,'Z-scores'!$C$2:$SK$20,5,FALSE)&lt;-3),"",'Total-corrected counts'!T610),"")</f>
        <v/>
      </c>
      <c r="U610">
        <f t="shared" si="36"/>
        <v>0</v>
      </c>
      <c r="V610">
        <f>SUMIFS(Tabel132[Cluster],Tabel132[ID],'Total-corrected counts Z&lt;3'!A610)</f>
        <v>0</v>
      </c>
      <c r="W610" t="str">
        <f t="shared" si="37"/>
        <v/>
      </c>
      <c r="X610" t="str">
        <f t="shared" si="38"/>
        <v/>
      </c>
      <c r="Y610" t="str">
        <f t="shared" si="39"/>
        <v/>
      </c>
    </row>
    <row r="611" spans="1:25" x14ac:dyDescent="0.25">
      <c r="A611">
        <v>619</v>
      </c>
      <c r="B611" t="s">
        <v>867</v>
      </c>
      <c r="C611">
        <v>34100</v>
      </c>
      <c r="D611">
        <v>698</v>
      </c>
      <c r="E611" t="str">
        <f>IFERROR(IF(OR(HLOOKUP($A611,'Z-scores'!$C$2:$SK$20,5,FALSE)&gt;3,HLOOKUP($A611,'Z-scores'!$C$2:$SK$20,5,FALSE)&lt;-3),"",'Total-corrected counts'!E611),"")</f>
        <v/>
      </c>
      <c r="F611" t="str">
        <f>IFERROR(IF(OR(HLOOKUP($A611,'Z-scores'!$C$2:$SK$20,5,FALSE)&gt;3,HLOOKUP($A611,'Z-scores'!$C$2:$SK$20,5,FALSE)&lt;-3),"",'Total-corrected counts'!F611),"")</f>
        <v/>
      </c>
      <c r="G611" t="str">
        <f>IFERROR(IF(OR(HLOOKUP($A611,'Z-scores'!$C$2:$SK$20,5,FALSE)&gt;3,HLOOKUP($A611,'Z-scores'!$C$2:$SK$20,5,FALSE)&lt;-3),"",'Total-corrected counts'!G611),"")</f>
        <v/>
      </c>
      <c r="H611" t="str">
        <f>IFERROR(IF(OR(HLOOKUP($A611,'Z-scores'!$C$2:$SK$20,5,FALSE)&gt;3,HLOOKUP($A611,'Z-scores'!$C$2:$SK$20,5,FALSE)&lt;-3),"",'Total-corrected counts'!H611),"")</f>
        <v/>
      </c>
      <c r="I611" t="str">
        <f>IFERROR(IF(OR(HLOOKUP($A611,'Z-scores'!$C$2:$SK$20,5,FALSE)&gt;3,HLOOKUP($A611,'Z-scores'!$C$2:$SK$20,5,FALSE)&lt;-3),"",'Total-corrected counts'!I611),"")</f>
        <v/>
      </c>
      <c r="J611" t="str">
        <f>IFERROR(IF(OR(HLOOKUP($A611,'Z-scores'!$C$2:$SK$20,5,FALSE)&gt;3,HLOOKUP($A611,'Z-scores'!$C$2:$SK$20,5,FALSE)&lt;-3),"",'Total-corrected counts'!J611),"")</f>
        <v/>
      </c>
      <c r="K611" t="str">
        <f>IFERROR(IF(OR(HLOOKUP($A611,'Z-scores'!$C$2:$SK$20,5,FALSE)&gt;3,HLOOKUP($A611,'Z-scores'!$C$2:$SK$20,5,FALSE)&lt;-3),"",'Total-corrected counts'!K611),"")</f>
        <v/>
      </c>
      <c r="L611" t="str">
        <f>IFERROR(IF(OR(HLOOKUP($A611,'Z-scores'!$C$2:$SK$20,5,FALSE)&gt;3,HLOOKUP($A611,'Z-scores'!$C$2:$SK$20,5,FALSE)&lt;-3),"",'Total-corrected counts'!L611),"")</f>
        <v/>
      </c>
      <c r="M611" t="str">
        <f>IFERROR(IF(OR(HLOOKUP($A611,'Z-scores'!$C$2:$SK$20,5,FALSE)&gt;3,HLOOKUP($A611,'Z-scores'!$C$2:$SK$20,5,FALSE)&lt;-3),"",'Total-corrected counts'!M611),"")</f>
        <v/>
      </c>
      <c r="N611" t="str">
        <f>IFERROR(IF(OR(HLOOKUP($A611,'Z-scores'!$C$2:$SK$20,5,FALSE)&gt;3,HLOOKUP($A611,'Z-scores'!$C$2:$SK$20,5,FALSE)&lt;-3),"",'Total-corrected counts'!N611),"")</f>
        <v/>
      </c>
      <c r="O611" t="str">
        <f>IFERROR(IF(OR(HLOOKUP($A611,'Z-scores'!$C$2:$SK$20,5,FALSE)&gt;3,HLOOKUP($A611,'Z-scores'!$C$2:$SK$20,5,FALSE)&lt;-3),"",'Total-corrected counts'!O611),"")</f>
        <v/>
      </c>
      <c r="P611" t="str">
        <f>IFERROR(IF(OR(HLOOKUP($A611,'Z-scores'!$C$2:$SK$20,5,FALSE)&gt;3,HLOOKUP($A611,'Z-scores'!$C$2:$SK$20,5,FALSE)&lt;-3),"",'Total-corrected counts'!P611),"")</f>
        <v/>
      </c>
      <c r="Q611" t="str">
        <f>IFERROR(IF(OR(HLOOKUP($A611,'Z-scores'!$C$2:$SK$20,5,FALSE)&gt;3,HLOOKUP($A611,'Z-scores'!$C$2:$SK$20,5,FALSE)&lt;-3),"",'Total-corrected counts'!Q611),"")</f>
        <v/>
      </c>
      <c r="R611" t="str">
        <f>IFERROR(IF(OR(HLOOKUP($A611,'Z-scores'!$C$2:$SK$20,5,FALSE)&gt;3,HLOOKUP($A611,'Z-scores'!$C$2:$SK$20,5,FALSE)&lt;-3),"",'Total-corrected counts'!R611),"")</f>
        <v/>
      </c>
      <c r="S611" t="str">
        <f>IFERROR(IF(OR(HLOOKUP($A611,'Z-scores'!$C$2:$SK$20,5,FALSE)&gt;3,HLOOKUP($A611,'Z-scores'!$C$2:$SK$20,5,FALSE)&lt;-3),"",'Total-corrected counts'!S611),"")</f>
        <v/>
      </c>
      <c r="T611" t="str">
        <f>IFERROR(IF(OR(HLOOKUP($A611,'Z-scores'!$C$2:$SK$20,5,FALSE)&gt;3,HLOOKUP($A611,'Z-scores'!$C$2:$SK$20,5,FALSE)&lt;-3),"",'Total-corrected counts'!T611),"")</f>
        <v/>
      </c>
      <c r="U611">
        <f t="shared" si="36"/>
        <v>0</v>
      </c>
      <c r="V611">
        <f>SUMIFS(Tabel132[Cluster],Tabel132[ID],'Total-corrected counts Z&lt;3'!A611)</f>
        <v>44</v>
      </c>
      <c r="W611" t="str">
        <f t="shared" si="37"/>
        <v/>
      </c>
      <c r="X611" t="str">
        <f t="shared" si="38"/>
        <v/>
      </c>
      <c r="Y611" t="str">
        <f t="shared" si="39"/>
        <v/>
      </c>
    </row>
    <row r="612" spans="1:25" x14ac:dyDescent="0.25">
      <c r="A612">
        <v>620</v>
      </c>
      <c r="B612" t="s">
        <v>255</v>
      </c>
      <c r="C612">
        <v>22400</v>
      </c>
      <c r="D612">
        <v>731</v>
      </c>
      <c r="E612">
        <f>IFERROR(IF(OR(HLOOKUP($A612,'Z-scores'!$C$2:$SK$20,5,FALSE)&gt;3,HLOOKUP($A612,'Z-scores'!$C$2:$SK$20,5,FALSE)&lt;-3),"",'Total-corrected counts'!E612),"")</f>
        <v>5.3009791948952065</v>
      </c>
      <c r="F612">
        <f>IFERROR(IF(OR(HLOOKUP($A612,'Z-scores'!$C$2:$SK$20,5,FALSE)&gt;3,HLOOKUP($A612,'Z-scores'!$C$2:$SK$20,5,FALSE)&lt;-3),"",'Total-corrected counts'!F612),"")</f>
        <v>3.1116418372757693</v>
      </c>
      <c r="G612">
        <f>IFERROR(IF(OR(HLOOKUP($A612,'Z-scores'!$C$2:$SK$20,5,FALSE)&gt;3,HLOOKUP($A612,'Z-scores'!$C$2:$SK$20,5,FALSE)&lt;-3),"",'Total-corrected counts'!G612),"")</f>
        <v>1.5124684427178612</v>
      </c>
      <c r="H612">
        <f>IFERROR(IF(OR(HLOOKUP($A612,'Z-scores'!$C$2:$SK$20,5,FALSE)&gt;3,HLOOKUP($A612,'Z-scores'!$C$2:$SK$20,5,FALSE)&lt;-3),"",'Total-corrected counts'!H612),"")</f>
        <v>2.2075321479408427</v>
      </c>
      <c r="I612">
        <f>IFERROR(IF(OR(HLOOKUP($A612,'Z-scores'!$C$2:$SK$20,5,FALSE)&gt;3,HLOOKUP($A612,'Z-scores'!$C$2:$SK$20,5,FALSE)&lt;-3),"",'Total-corrected counts'!I612),"")</f>
        <v>4.2936786133725295</v>
      </c>
      <c r="J612">
        <f>IFERROR(IF(OR(HLOOKUP($A612,'Z-scores'!$C$2:$SK$20,5,FALSE)&gt;3,HLOOKUP($A612,'Z-scores'!$C$2:$SK$20,5,FALSE)&lt;-3),"",'Total-corrected counts'!J612),"")</f>
        <v>7.1120434193842694</v>
      </c>
      <c r="K612">
        <f>IFERROR(IF(OR(HLOOKUP($A612,'Z-scores'!$C$2:$SK$20,5,FALSE)&gt;3,HLOOKUP($A612,'Z-scores'!$C$2:$SK$20,5,FALSE)&lt;-3),"",'Total-corrected counts'!K612),"")</f>
        <v>29.897575293741625</v>
      </c>
      <c r="L612">
        <f>IFERROR(IF(OR(HLOOKUP($A612,'Z-scores'!$C$2:$SK$20,5,FALSE)&gt;3,HLOOKUP($A612,'Z-scores'!$C$2:$SK$20,5,FALSE)&lt;-3),"",'Total-corrected counts'!L612),"")</f>
        <v>2.7676816189309426</v>
      </c>
      <c r="M612">
        <f>IFERROR(IF(OR(HLOOKUP($A612,'Z-scores'!$C$2:$SK$20,5,FALSE)&gt;3,HLOOKUP($A612,'Z-scores'!$C$2:$SK$20,5,FALSE)&lt;-3),"",'Total-corrected counts'!M612),"")</f>
        <v>7.9109810042683497</v>
      </c>
      <c r="N612">
        <f>IFERROR(IF(OR(HLOOKUP($A612,'Z-scores'!$C$2:$SK$20,5,FALSE)&gt;3,HLOOKUP($A612,'Z-scores'!$C$2:$SK$20,5,FALSE)&lt;-3),"",'Total-corrected counts'!N612),"")</f>
        <v>2.438137169126755</v>
      </c>
      <c r="O612">
        <f>IFERROR(IF(OR(HLOOKUP($A612,'Z-scores'!$C$2:$SK$20,5,FALSE)&gt;3,HLOOKUP($A612,'Z-scores'!$C$2:$SK$20,5,FALSE)&lt;-3),"",'Total-corrected counts'!O612),"")</f>
        <v>2.657032382195319</v>
      </c>
      <c r="P612">
        <f>IFERROR(IF(OR(HLOOKUP($A612,'Z-scores'!$C$2:$SK$20,5,FALSE)&gt;3,HLOOKUP($A612,'Z-scores'!$C$2:$SK$20,5,FALSE)&lt;-3),"",'Total-corrected counts'!P612),"")</f>
        <v>5.6134623567086592</v>
      </c>
      <c r="Q612">
        <f>IFERROR(IF(OR(HLOOKUP($A612,'Z-scores'!$C$2:$SK$20,5,FALSE)&gt;3,HLOOKUP($A612,'Z-scores'!$C$2:$SK$20,5,FALSE)&lt;-3),"",'Total-corrected counts'!Q612),"")</f>
        <v>9.7382449198408292</v>
      </c>
      <c r="R612">
        <f>IFERROR(IF(OR(HLOOKUP($A612,'Z-scores'!$C$2:$SK$20,5,FALSE)&gt;3,HLOOKUP($A612,'Z-scores'!$C$2:$SK$20,5,FALSE)&lt;-3),"",'Total-corrected counts'!R612),"")</f>
        <v>3.6000022596305197</v>
      </c>
      <c r="S612">
        <f>IFERROR(IF(OR(HLOOKUP($A612,'Z-scores'!$C$2:$SK$20,5,FALSE)&gt;3,HLOOKUP($A612,'Z-scores'!$C$2:$SK$20,5,FALSE)&lt;-3),"",'Total-corrected counts'!S612),"")</f>
        <v>2.0496038093189028</v>
      </c>
      <c r="T612">
        <f>IFERROR(IF(OR(HLOOKUP($A612,'Z-scores'!$C$2:$SK$20,5,FALSE)&gt;3,HLOOKUP($A612,'Z-scores'!$C$2:$SK$20,5,FALSE)&lt;-3),"",'Total-corrected counts'!T612),"")</f>
        <v>4.1092346516331473</v>
      </c>
      <c r="U612">
        <f t="shared" si="36"/>
        <v>1</v>
      </c>
      <c r="V612">
        <f>SUMIFS(Tabel132[Cluster],Tabel132[ID],'Total-corrected counts Z&lt;3'!A612)</f>
        <v>28</v>
      </c>
      <c r="W612">
        <f t="shared" si="37"/>
        <v>0.58213885486667372</v>
      </c>
      <c r="X612">
        <f t="shared" si="38"/>
        <v>6.6552718741654164</v>
      </c>
      <c r="Y612">
        <f t="shared" si="39"/>
        <v>4.6279300632212301</v>
      </c>
    </row>
    <row r="613" spans="1:25" x14ac:dyDescent="0.25">
      <c r="A613">
        <v>621</v>
      </c>
      <c r="B613" t="s">
        <v>256</v>
      </c>
      <c r="C613">
        <v>88200</v>
      </c>
      <c r="D613">
        <v>987</v>
      </c>
      <c r="E613">
        <f>IFERROR(IF(OR(HLOOKUP($A613,'Z-scores'!$C$2:$SK$20,5,FALSE)&gt;3,HLOOKUP($A613,'Z-scores'!$C$2:$SK$20,5,FALSE)&lt;-3),"",'Total-corrected counts'!E613),"")</f>
        <v>1.5011184075263995</v>
      </c>
      <c r="F613">
        <f>IFERROR(IF(OR(HLOOKUP($A613,'Z-scores'!$C$2:$SK$20,5,FALSE)&gt;3,HLOOKUP($A613,'Z-scores'!$C$2:$SK$20,5,FALSE)&lt;-3),"",'Total-corrected counts'!F613),"")</f>
        <v>13.589234002548809</v>
      </c>
      <c r="G613">
        <f>IFERROR(IF(OR(HLOOKUP($A613,'Z-scores'!$C$2:$SK$20,5,FALSE)&gt;3,HLOOKUP($A613,'Z-scores'!$C$2:$SK$20,5,FALSE)&lt;-3),"",'Total-corrected counts'!G613),"")</f>
        <v>1.7108249597956136</v>
      </c>
      <c r="H613">
        <f>IFERROR(IF(OR(HLOOKUP($A613,'Z-scores'!$C$2:$SK$20,5,FALSE)&gt;3,HLOOKUP($A613,'Z-scores'!$C$2:$SK$20,5,FALSE)&lt;-3),"",'Total-corrected counts'!H613),"")</f>
        <v>3.0157543004656326E-2</v>
      </c>
      <c r="I613">
        <f>IFERROR(IF(OR(HLOOKUP($A613,'Z-scores'!$C$2:$SK$20,5,FALSE)&gt;3,HLOOKUP($A613,'Z-scores'!$C$2:$SK$20,5,FALSE)&lt;-3),"",'Total-corrected counts'!I613),"")</f>
        <v>0.32075973913792161</v>
      </c>
      <c r="J613">
        <f>IFERROR(IF(OR(HLOOKUP($A613,'Z-scores'!$C$2:$SK$20,5,FALSE)&gt;3,HLOOKUP($A613,'Z-scores'!$C$2:$SK$20,5,FALSE)&lt;-3),"",'Total-corrected counts'!J613),"")</f>
        <v>2.6520498609320131</v>
      </c>
      <c r="K613">
        <f>IFERROR(IF(OR(HLOOKUP($A613,'Z-scores'!$C$2:$SK$20,5,FALSE)&gt;3,HLOOKUP($A613,'Z-scores'!$C$2:$SK$20,5,FALSE)&lt;-3),"",'Total-corrected counts'!K613),"")</f>
        <v>0</v>
      </c>
      <c r="L613">
        <f>IFERROR(IF(OR(HLOOKUP($A613,'Z-scores'!$C$2:$SK$20,5,FALSE)&gt;3,HLOOKUP($A613,'Z-scores'!$C$2:$SK$20,5,FALSE)&lt;-3),"",'Total-corrected counts'!L613),"")</f>
        <v>12.820878087694805</v>
      </c>
      <c r="M613">
        <f>IFERROR(IF(OR(HLOOKUP($A613,'Z-scores'!$C$2:$SK$20,5,FALSE)&gt;3,HLOOKUP($A613,'Z-scores'!$C$2:$SK$20,5,FALSE)&lt;-3),"",'Total-corrected counts'!M613),"")</f>
        <v>3.4099056052880813E-2</v>
      </c>
      <c r="N613">
        <f>IFERROR(IF(OR(HLOOKUP($A613,'Z-scores'!$C$2:$SK$20,5,FALSE)&gt;3,HLOOKUP($A613,'Z-scores'!$C$2:$SK$20,5,FALSE)&lt;-3),"",'Total-corrected counts'!N613),"")</f>
        <v>5.8797520155789904</v>
      </c>
      <c r="O613">
        <f>IFERROR(IF(OR(HLOOKUP($A613,'Z-scores'!$C$2:$SK$20,5,FALSE)&gt;3,HLOOKUP($A613,'Z-scores'!$C$2:$SK$20,5,FALSE)&lt;-3),"",'Total-corrected counts'!O613),"")</f>
        <v>12.710429448937674</v>
      </c>
      <c r="P613">
        <f>IFERROR(IF(OR(HLOOKUP($A613,'Z-scores'!$C$2:$SK$20,5,FALSE)&gt;3,HLOOKUP($A613,'Z-scores'!$C$2:$SK$20,5,FALSE)&lt;-3),"",'Total-corrected counts'!P613),"")</f>
        <v>0.77135342667539208</v>
      </c>
      <c r="Q613">
        <f>IFERROR(IF(OR(HLOOKUP($A613,'Z-scores'!$C$2:$SK$20,5,FALSE)&gt;3,HLOOKUP($A613,'Z-scores'!$C$2:$SK$20,5,FALSE)&lt;-3),"",'Total-corrected counts'!Q613),"")</f>
        <v>2.2457585223306404</v>
      </c>
      <c r="R613">
        <f>IFERROR(IF(OR(HLOOKUP($A613,'Z-scores'!$C$2:$SK$20,5,FALSE)&gt;3,HLOOKUP($A613,'Z-scores'!$C$2:$SK$20,5,FALSE)&lt;-3),"",'Total-corrected counts'!R613),"")</f>
        <v>18.33382035218396</v>
      </c>
      <c r="S613">
        <f>IFERROR(IF(OR(HLOOKUP($A613,'Z-scores'!$C$2:$SK$20,5,FALSE)&gt;3,HLOOKUP($A613,'Z-scores'!$C$2:$SK$20,5,FALSE)&lt;-3),"",'Total-corrected counts'!S613),"")</f>
        <v>17.15552359733778</v>
      </c>
      <c r="T613">
        <f>IFERROR(IF(OR(HLOOKUP($A613,'Z-scores'!$C$2:$SK$20,5,FALSE)&gt;3,HLOOKUP($A613,'Z-scores'!$C$2:$SK$20,5,FALSE)&lt;-3),"",'Total-corrected counts'!T613),"")</f>
        <v>0</v>
      </c>
      <c r="U613">
        <f t="shared" si="36"/>
        <v>1</v>
      </c>
      <c r="V613">
        <f>SUMIFS(Tabel132[Cluster],Tabel132[ID],'Total-corrected counts Z&lt;3'!A613)</f>
        <v>94</v>
      </c>
      <c r="W613">
        <f t="shared" si="37"/>
        <v>0.19041643014424037</v>
      </c>
      <c r="X613">
        <f t="shared" si="38"/>
        <v>3.8538873672272089</v>
      </c>
      <c r="Y613">
        <f t="shared" si="39"/>
        <v>8.5361475579109083</v>
      </c>
    </row>
    <row r="614" spans="1:25" x14ac:dyDescent="0.25">
      <c r="A614">
        <v>622</v>
      </c>
      <c r="B614" t="s">
        <v>257</v>
      </c>
      <c r="C614">
        <v>27200</v>
      </c>
      <c r="D614">
        <v>886</v>
      </c>
      <c r="E614" t="str">
        <f>IFERROR(IF(OR(HLOOKUP($A614,'Z-scores'!$C$2:$SK$20,5,FALSE)&gt;3,HLOOKUP($A614,'Z-scores'!$C$2:$SK$20,5,FALSE)&lt;-3),"",'Total-corrected counts'!E614),"")</f>
        <v/>
      </c>
      <c r="F614" t="str">
        <f>IFERROR(IF(OR(HLOOKUP($A614,'Z-scores'!$C$2:$SK$20,5,FALSE)&gt;3,HLOOKUP($A614,'Z-scores'!$C$2:$SK$20,5,FALSE)&lt;-3),"",'Total-corrected counts'!F614),"")</f>
        <v/>
      </c>
      <c r="G614" t="str">
        <f>IFERROR(IF(OR(HLOOKUP($A614,'Z-scores'!$C$2:$SK$20,5,FALSE)&gt;3,HLOOKUP($A614,'Z-scores'!$C$2:$SK$20,5,FALSE)&lt;-3),"",'Total-corrected counts'!G614),"")</f>
        <v/>
      </c>
      <c r="H614" t="str">
        <f>IFERROR(IF(OR(HLOOKUP($A614,'Z-scores'!$C$2:$SK$20,5,FALSE)&gt;3,HLOOKUP($A614,'Z-scores'!$C$2:$SK$20,5,FALSE)&lt;-3),"",'Total-corrected counts'!H614),"")</f>
        <v/>
      </c>
      <c r="I614" t="str">
        <f>IFERROR(IF(OR(HLOOKUP($A614,'Z-scores'!$C$2:$SK$20,5,FALSE)&gt;3,HLOOKUP($A614,'Z-scores'!$C$2:$SK$20,5,FALSE)&lt;-3),"",'Total-corrected counts'!I614),"")</f>
        <v/>
      </c>
      <c r="J614" t="str">
        <f>IFERROR(IF(OR(HLOOKUP($A614,'Z-scores'!$C$2:$SK$20,5,FALSE)&gt;3,HLOOKUP($A614,'Z-scores'!$C$2:$SK$20,5,FALSE)&lt;-3),"",'Total-corrected counts'!J614),"")</f>
        <v/>
      </c>
      <c r="K614" t="str">
        <f>IFERROR(IF(OR(HLOOKUP($A614,'Z-scores'!$C$2:$SK$20,5,FALSE)&gt;3,HLOOKUP($A614,'Z-scores'!$C$2:$SK$20,5,FALSE)&lt;-3),"",'Total-corrected counts'!K614),"")</f>
        <v/>
      </c>
      <c r="L614" t="str">
        <f>IFERROR(IF(OR(HLOOKUP($A614,'Z-scores'!$C$2:$SK$20,5,FALSE)&gt;3,HLOOKUP($A614,'Z-scores'!$C$2:$SK$20,5,FALSE)&lt;-3),"",'Total-corrected counts'!L614),"")</f>
        <v/>
      </c>
      <c r="M614" t="str">
        <f>IFERROR(IF(OR(HLOOKUP($A614,'Z-scores'!$C$2:$SK$20,5,FALSE)&gt;3,HLOOKUP($A614,'Z-scores'!$C$2:$SK$20,5,FALSE)&lt;-3),"",'Total-corrected counts'!M614),"")</f>
        <v/>
      </c>
      <c r="N614" t="str">
        <f>IFERROR(IF(OR(HLOOKUP($A614,'Z-scores'!$C$2:$SK$20,5,FALSE)&gt;3,HLOOKUP($A614,'Z-scores'!$C$2:$SK$20,5,FALSE)&lt;-3),"",'Total-corrected counts'!N614),"")</f>
        <v/>
      </c>
      <c r="O614" t="str">
        <f>IFERROR(IF(OR(HLOOKUP($A614,'Z-scores'!$C$2:$SK$20,5,FALSE)&gt;3,HLOOKUP($A614,'Z-scores'!$C$2:$SK$20,5,FALSE)&lt;-3),"",'Total-corrected counts'!O614),"")</f>
        <v/>
      </c>
      <c r="P614" t="str">
        <f>IFERROR(IF(OR(HLOOKUP($A614,'Z-scores'!$C$2:$SK$20,5,FALSE)&gt;3,HLOOKUP($A614,'Z-scores'!$C$2:$SK$20,5,FALSE)&lt;-3),"",'Total-corrected counts'!P614),"")</f>
        <v/>
      </c>
      <c r="Q614" t="str">
        <f>IFERROR(IF(OR(HLOOKUP($A614,'Z-scores'!$C$2:$SK$20,5,FALSE)&gt;3,HLOOKUP($A614,'Z-scores'!$C$2:$SK$20,5,FALSE)&lt;-3),"",'Total-corrected counts'!Q614),"")</f>
        <v/>
      </c>
      <c r="R614" t="str">
        <f>IFERROR(IF(OR(HLOOKUP($A614,'Z-scores'!$C$2:$SK$20,5,FALSE)&gt;3,HLOOKUP($A614,'Z-scores'!$C$2:$SK$20,5,FALSE)&lt;-3),"",'Total-corrected counts'!R614),"")</f>
        <v/>
      </c>
      <c r="S614" t="str">
        <f>IFERROR(IF(OR(HLOOKUP($A614,'Z-scores'!$C$2:$SK$20,5,FALSE)&gt;3,HLOOKUP($A614,'Z-scores'!$C$2:$SK$20,5,FALSE)&lt;-3),"",'Total-corrected counts'!S614),"")</f>
        <v/>
      </c>
      <c r="T614" t="str">
        <f>IFERROR(IF(OR(HLOOKUP($A614,'Z-scores'!$C$2:$SK$20,5,FALSE)&gt;3,HLOOKUP($A614,'Z-scores'!$C$2:$SK$20,5,FALSE)&lt;-3),"",'Total-corrected counts'!T614),"")</f>
        <v/>
      </c>
      <c r="U614">
        <f t="shared" si="36"/>
        <v>0</v>
      </c>
      <c r="V614">
        <f>SUMIFS(Tabel132[Cluster],Tabel132[ID],'Total-corrected counts Z&lt;3'!A614)</f>
        <v>35</v>
      </c>
      <c r="W614" t="str">
        <f t="shared" si="37"/>
        <v/>
      </c>
      <c r="X614" t="str">
        <f t="shared" si="38"/>
        <v/>
      </c>
      <c r="Y614" t="str">
        <f t="shared" si="39"/>
        <v/>
      </c>
    </row>
    <row r="615" spans="1:25" x14ac:dyDescent="0.25">
      <c r="A615">
        <v>623</v>
      </c>
      <c r="B615" t="s">
        <v>868</v>
      </c>
      <c r="C615">
        <v>47900</v>
      </c>
      <c r="D615">
        <v>567</v>
      </c>
      <c r="E615" t="str">
        <f>IFERROR(IF(OR(HLOOKUP($A615,'Z-scores'!$C$2:$SK$20,5,FALSE)&gt;3,HLOOKUP($A615,'Z-scores'!$C$2:$SK$20,5,FALSE)&lt;-3),"",'Total-corrected counts'!E615),"")</f>
        <v/>
      </c>
      <c r="F615" t="str">
        <f>IFERROR(IF(OR(HLOOKUP($A615,'Z-scores'!$C$2:$SK$20,5,FALSE)&gt;3,HLOOKUP($A615,'Z-scores'!$C$2:$SK$20,5,FALSE)&lt;-3),"",'Total-corrected counts'!F615),"")</f>
        <v/>
      </c>
      <c r="G615" t="str">
        <f>IFERROR(IF(OR(HLOOKUP($A615,'Z-scores'!$C$2:$SK$20,5,FALSE)&gt;3,HLOOKUP($A615,'Z-scores'!$C$2:$SK$20,5,FALSE)&lt;-3),"",'Total-corrected counts'!G615),"")</f>
        <v/>
      </c>
      <c r="H615" t="str">
        <f>IFERROR(IF(OR(HLOOKUP($A615,'Z-scores'!$C$2:$SK$20,5,FALSE)&gt;3,HLOOKUP($A615,'Z-scores'!$C$2:$SK$20,5,FALSE)&lt;-3),"",'Total-corrected counts'!H615),"")</f>
        <v/>
      </c>
      <c r="I615" t="str">
        <f>IFERROR(IF(OR(HLOOKUP($A615,'Z-scores'!$C$2:$SK$20,5,FALSE)&gt;3,HLOOKUP($A615,'Z-scores'!$C$2:$SK$20,5,FALSE)&lt;-3),"",'Total-corrected counts'!I615),"")</f>
        <v/>
      </c>
      <c r="J615" t="str">
        <f>IFERROR(IF(OR(HLOOKUP($A615,'Z-scores'!$C$2:$SK$20,5,FALSE)&gt;3,HLOOKUP($A615,'Z-scores'!$C$2:$SK$20,5,FALSE)&lt;-3),"",'Total-corrected counts'!J615),"")</f>
        <v/>
      </c>
      <c r="K615" t="str">
        <f>IFERROR(IF(OR(HLOOKUP($A615,'Z-scores'!$C$2:$SK$20,5,FALSE)&gt;3,HLOOKUP($A615,'Z-scores'!$C$2:$SK$20,5,FALSE)&lt;-3),"",'Total-corrected counts'!K615),"")</f>
        <v/>
      </c>
      <c r="L615" t="str">
        <f>IFERROR(IF(OR(HLOOKUP($A615,'Z-scores'!$C$2:$SK$20,5,FALSE)&gt;3,HLOOKUP($A615,'Z-scores'!$C$2:$SK$20,5,FALSE)&lt;-3),"",'Total-corrected counts'!L615),"")</f>
        <v/>
      </c>
      <c r="M615" t="str">
        <f>IFERROR(IF(OR(HLOOKUP($A615,'Z-scores'!$C$2:$SK$20,5,FALSE)&gt;3,HLOOKUP($A615,'Z-scores'!$C$2:$SK$20,5,FALSE)&lt;-3),"",'Total-corrected counts'!M615),"")</f>
        <v/>
      </c>
      <c r="N615" t="str">
        <f>IFERROR(IF(OR(HLOOKUP($A615,'Z-scores'!$C$2:$SK$20,5,FALSE)&gt;3,HLOOKUP($A615,'Z-scores'!$C$2:$SK$20,5,FALSE)&lt;-3),"",'Total-corrected counts'!N615),"")</f>
        <v/>
      </c>
      <c r="O615" t="str">
        <f>IFERROR(IF(OR(HLOOKUP($A615,'Z-scores'!$C$2:$SK$20,5,FALSE)&gt;3,HLOOKUP($A615,'Z-scores'!$C$2:$SK$20,5,FALSE)&lt;-3),"",'Total-corrected counts'!O615),"")</f>
        <v/>
      </c>
      <c r="P615" t="str">
        <f>IFERROR(IF(OR(HLOOKUP($A615,'Z-scores'!$C$2:$SK$20,5,FALSE)&gt;3,HLOOKUP($A615,'Z-scores'!$C$2:$SK$20,5,FALSE)&lt;-3),"",'Total-corrected counts'!P615),"")</f>
        <v/>
      </c>
      <c r="Q615" t="str">
        <f>IFERROR(IF(OR(HLOOKUP($A615,'Z-scores'!$C$2:$SK$20,5,FALSE)&gt;3,HLOOKUP($A615,'Z-scores'!$C$2:$SK$20,5,FALSE)&lt;-3),"",'Total-corrected counts'!Q615),"")</f>
        <v/>
      </c>
      <c r="R615" t="str">
        <f>IFERROR(IF(OR(HLOOKUP($A615,'Z-scores'!$C$2:$SK$20,5,FALSE)&gt;3,HLOOKUP($A615,'Z-scores'!$C$2:$SK$20,5,FALSE)&lt;-3),"",'Total-corrected counts'!R615),"")</f>
        <v/>
      </c>
      <c r="S615" t="str">
        <f>IFERROR(IF(OR(HLOOKUP($A615,'Z-scores'!$C$2:$SK$20,5,FALSE)&gt;3,HLOOKUP($A615,'Z-scores'!$C$2:$SK$20,5,FALSE)&lt;-3),"",'Total-corrected counts'!S615),"")</f>
        <v/>
      </c>
      <c r="T615" t="str">
        <f>IFERROR(IF(OR(HLOOKUP($A615,'Z-scores'!$C$2:$SK$20,5,FALSE)&gt;3,HLOOKUP($A615,'Z-scores'!$C$2:$SK$20,5,FALSE)&lt;-3),"",'Total-corrected counts'!T615),"")</f>
        <v/>
      </c>
      <c r="U615">
        <f t="shared" si="36"/>
        <v>0</v>
      </c>
      <c r="V615">
        <f>SUMIFS(Tabel132[Cluster],Tabel132[ID],'Total-corrected counts Z&lt;3'!A615)</f>
        <v>0</v>
      </c>
      <c r="W615" t="str">
        <f t="shared" si="37"/>
        <v/>
      </c>
      <c r="X615" t="str">
        <f t="shared" si="38"/>
        <v/>
      </c>
      <c r="Y615" t="str">
        <f t="shared" si="39"/>
        <v/>
      </c>
    </row>
    <row r="616" spans="1:25" x14ac:dyDescent="0.25">
      <c r="A616">
        <v>624</v>
      </c>
      <c r="B616" t="s">
        <v>869</v>
      </c>
      <c r="C616">
        <v>119100</v>
      </c>
      <c r="D616">
        <v>1024</v>
      </c>
      <c r="E616" t="str">
        <f>IFERROR(IF(OR(HLOOKUP($A616,'Z-scores'!$C$2:$SK$20,5,FALSE)&gt;3,HLOOKUP($A616,'Z-scores'!$C$2:$SK$20,5,FALSE)&lt;-3),"",'Total-corrected counts'!E616),"")</f>
        <v/>
      </c>
      <c r="F616" t="str">
        <f>IFERROR(IF(OR(HLOOKUP($A616,'Z-scores'!$C$2:$SK$20,5,FALSE)&gt;3,HLOOKUP($A616,'Z-scores'!$C$2:$SK$20,5,FALSE)&lt;-3),"",'Total-corrected counts'!F616),"")</f>
        <v/>
      </c>
      <c r="G616" t="str">
        <f>IFERROR(IF(OR(HLOOKUP($A616,'Z-scores'!$C$2:$SK$20,5,FALSE)&gt;3,HLOOKUP($A616,'Z-scores'!$C$2:$SK$20,5,FALSE)&lt;-3),"",'Total-corrected counts'!G616),"")</f>
        <v/>
      </c>
      <c r="H616" t="str">
        <f>IFERROR(IF(OR(HLOOKUP($A616,'Z-scores'!$C$2:$SK$20,5,FALSE)&gt;3,HLOOKUP($A616,'Z-scores'!$C$2:$SK$20,5,FALSE)&lt;-3),"",'Total-corrected counts'!H616),"")</f>
        <v/>
      </c>
      <c r="I616" t="str">
        <f>IFERROR(IF(OR(HLOOKUP($A616,'Z-scores'!$C$2:$SK$20,5,FALSE)&gt;3,HLOOKUP($A616,'Z-scores'!$C$2:$SK$20,5,FALSE)&lt;-3),"",'Total-corrected counts'!I616),"")</f>
        <v/>
      </c>
      <c r="J616" t="str">
        <f>IFERROR(IF(OR(HLOOKUP($A616,'Z-scores'!$C$2:$SK$20,5,FALSE)&gt;3,HLOOKUP($A616,'Z-scores'!$C$2:$SK$20,5,FALSE)&lt;-3),"",'Total-corrected counts'!J616),"")</f>
        <v/>
      </c>
      <c r="K616" t="str">
        <f>IFERROR(IF(OR(HLOOKUP($A616,'Z-scores'!$C$2:$SK$20,5,FALSE)&gt;3,HLOOKUP($A616,'Z-scores'!$C$2:$SK$20,5,FALSE)&lt;-3),"",'Total-corrected counts'!K616),"")</f>
        <v/>
      </c>
      <c r="L616" t="str">
        <f>IFERROR(IF(OR(HLOOKUP($A616,'Z-scores'!$C$2:$SK$20,5,FALSE)&gt;3,HLOOKUP($A616,'Z-scores'!$C$2:$SK$20,5,FALSE)&lt;-3),"",'Total-corrected counts'!L616),"")</f>
        <v/>
      </c>
      <c r="M616" t="str">
        <f>IFERROR(IF(OR(HLOOKUP($A616,'Z-scores'!$C$2:$SK$20,5,FALSE)&gt;3,HLOOKUP($A616,'Z-scores'!$C$2:$SK$20,5,FALSE)&lt;-3),"",'Total-corrected counts'!M616),"")</f>
        <v/>
      </c>
      <c r="N616" t="str">
        <f>IFERROR(IF(OR(HLOOKUP($A616,'Z-scores'!$C$2:$SK$20,5,FALSE)&gt;3,HLOOKUP($A616,'Z-scores'!$C$2:$SK$20,5,FALSE)&lt;-3),"",'Total-corrected counts'!N616),"")</f>
        <v/>
      </c>
      <c r="O616" t="str">
        <f>IFERROR(IF(OR(HLOOKUP($A616,'Z-scores'!$C$2:$SK$20,5,FALSE)&gt;3,HLOOKUP($A616,'Z-scores'!$C$2:$SK$20,5,FALSE)&lt;-3),"",'Total-corrected counts'!O616),"")</f>
        <v/>
      </c>
      <c r="P616" t="str">
        <f>IFERROR(IF(OR(HLOOKUP($A616,'Z-scores'!$C$2:$SK$20,5,FALSE)&gt;3,HLOOKUP($A616,'Z-scores'!$C$2:$SK$20,5,FALSE)&lt;-3),"",'Total-corrected counts'!P616),"")</f>
        <v/>
      </c>
      <c r="Q616" t="str">
        <f>IFERROR(IF(OR(HLOOKUP($A616,'Z-scores'!$C$2:$SK$20,5,FALSE)&gt;3,HLOOKUP($A616,'Z-scores'!$C$2:$SK$20,5,FALSE)&lt;-3),"",'Total-corrected counts'!Q616),"")</f>
        <v/>
      </c>
      <c r="R616" t="str">
        <f>IFERROR(IF(OR(HLOOKUP($A616,'Z-scores'!$C$2:$SK$20,5,FALSE)&gt;3,HLOOKUP($A616,'Z-scores'!$C$2:$SK$20,5,FALSE)&lt;-3),"",'Total-corrected counts'!R616),"")</f>
        <v/>
      </c>
      <c r="S616" t="str">
        <f>IFERROR(IF(OR(HLOOKUP($A616,'Z-scores'!$C$2:$SK$20,5,FALSE)&gt;3,HLOOKUP($A616,'Z-scores'!$C$2:$SK$20,5,FALSE)&lt;-3),"",'Total-corrected counts'!S616),"")</f>
        <v/>
      </c>
      <c r="T616" t="str">
        <f>IFERROR(IF(OR(HLOOKUP($A616,'Z-scores'!$C$2:$SK$20,5,FALSE)&gt;3,HLOOKUP($A616,'Z-scores'!$C$2:$SK$20,5,FALSE)&lt;-3),"",'Total-corrected counts'!T616),"")</f>
        <v/>
      </c>
      <c r="U616">
        <f t="shared" si="36"/>
        <v>0</v>
      </c>
      <c r="V616">
        <f>SUMIFS(Tabel132[Cluster],Tabel132[ID],'Total-corrected counts Z&lt;3'!A616)</f>
        <v>0</v>
      </c>
      <c r="W616" t="str">
        <f t="shared" si="37"/>
        <v/>
      </c>
      <c r="X616" t="str">
        <f t="shared" si="38"/>
        <v/>
      </c>
      <c r="Y616" t="str">
        <f t="shared" si="39"/>
        <v/>
      </c>
    </row>
    <row r="617" spans="1:25" x14ac:dyDescent="0.25">
      <c r="A617">
        <v>625</v>
      </c>
      <c r="B617" t="s">
        <v>258</v>
      </c>
      <c r="C617">
        <v>6700</v>
      </c>
      <c r="D617">
        <v>369</v>
      </c>
      <c r="E617">
        <f>IFERROR(IF(OR(HLOOKUP($A617,'Z-scores'!$C$2:$SK$20,5,FALSE)&gt;3,HLOOKUP($A617,'Z-scores'!$C$2:$SK$20,5,FALSE)&lt;-3),"",'Total-corrected counts'!E617),"")</f>
        <v>57.780673224357756</v>
      </c>
      <c r="F617">
        <f>IFERROR(IF(OR(HLOOKUP($A617,'Z-scores'!$C$2:$SK$20,5,FALSE)&gt;3,HLOOKUP($A617,'Z-scores'!$C$2:$SK$20,5,FALSE)&lt;-3),"",'Total-corrected counts'!F617),"")</f>
        <v>53.237878171903333</v>
      </c>
      <c r="G617">
        <f>IFERROR(IF(OR(HLOOKUP($A617,'Z-scores'!$C$2:$SK$20,5,FALSE)&gt;3,HLOOKUP($A617,'Z-scores'!$C$2:$SK$20,5,FALSE)&lt;-3),"",'Total-corrected counts'!G617),"")</f>
        <v>49.608964921145848</v>
      </c>
      <c r="H617">
        <f>IFERROR(IF(OR(HLOOKUP($A617,'Z-scores'!$C$2:$SK$20,5,FALSE)&gt;3,HLOOKUP($A617,'Z-scores'!$C$2:$SK$20,5,FALSE)&lt;-3),"",'Total-corrected counts'!H617),"")</f>
        <v>45.025211705951897</v>
      </c>
      <c r="I617">
        <f>IFERROR(IF(OR(HLOOKUP($A617,'Z-scores'!$C$2:$SK$20,5,FALSE)&gt;3,HLOOKUP($A617,'Z-scores'!$C$2:$SK$20,5,FALSE)&lt;-3),"",'Total-corrected counts'!I617),"")</f>
        <v>35.919463419602693</v>
      </c>
      <c r="J617">
        <f>IFERROR(IF(OR(HLOOKUP($A617,'Z-scores'!$C$2:$SK$20,5,FALSE)&gt;3,HLOOKUP($A617,'Z-scores'!$C$2:$SK$20,5,FALSE)&lt;-3),"",'Total-corrected counts'!J617),"")</f>
        <v>12.727444705059728</v>
      </c>
      <c r="K617">
        <f>IFERROR(IF(OR(HLOOKUP($A617,'Z-scores'!$C$2:$SK$20,5,FALSE)&gt;3,HLOOKUP($A617,'Z-scores'!$C$2:$SK$20,5,FALSE)&lt;-3),"",'Total-corrected counts'!K617),"")</f>
        <v>19.100902850474004</v>
      </c>
      <c r="L617">
        <f>IFERROR(IF(OR(HLOOKUP($A617,'Z-scores'!$C$2:$SK$20,5,FALSE)&gt;3,HLOOKUP($A617,'Z-scores'!$C$2:$SK$20,5,FALSE)&lt;-3),"",'Total-corrected counts'!L617),"")</f>
        <v>17.406546652394113</v>
      </c>
      <c r="M617">
        <f>IFERROR(IF(OR(HLOOKUP($A617,'Z-scores'!$C$2:$SK$20,5,FALSE)&gt;3,HLOOKUP($A617,'Z-scores'!$C$2:$SK$20,5,FALSE)&lt;-3),"",'Total-corrected counts'!M617),"")</f>
        <v>16.341972613343131</v>
      </c>
      <c r="N617">
        <f>IFERROR(IF(OR(HLOOKUP($A617,'Z-scores'!$C$2:$SK$20,5,FALSE)&gt;3,HLOOKUP($A617,'Z-scores'!$C$2:$SK$20,5,FALSE)&lt;-3),"",'Total-corrected counts'!N617),"")</f>
        <v>26.905745223289465</v>
      </c>
      <c r="O617">
        <f>IFERROR(IF(OR(HLOOKUP($A617,'Z-scores'!$C$2:$SK$20,5,FALSE)&gt;3,HLOOKUP($A617,'Z-scores'!$C$2:$SK$20,5,FALSE)&lt;-3),"",'Total-corrected counts'!O617),"")</f>
        <v>70.599251433073292</v>
      </c>
      <c r="P617">
        <f>IFERROR(IF(OR(HLOOKUP($A617,'Z-scores'!$C$2:$SK$20,5,FALSE)&gt;3,HLOOKUP($A617,'Z-scores'!$C$2:$SK$20,5,FALSE)&lt;-3),"",'Total-corrected counts'!P617),"")</f>
        <v>31.948961285522692</v>
      </c>
      <c r="Q617">
        <f>IFERROR(IF(OR(HLOOKUP($A617,'Z-scores'!$C$2:$SK$20,5,FALSE)&gt;3,HLOOKUP($A617,'Z-scores'!$C$2:$SK$20,5,FALSE)&lt;-3),"",'Total-corrected counts'!Q617),"")</f>
        <v>41.601186078483295</v>
      </c>
      <c r="R617">
        <f>IFERROR(IF(OR(HLOOKUP($A617,'Z-scores'!$C$2:$SK$20,5,FALSE)&gt;3,HLOOKUP($A617,'Z-scores'!$C$2:$SK$20,5,FALSE)&lt;-3),"",'Total-corrected counts'!R617),"")</f>
        <v>47.174922620493511</v>
      </c>
      <c r="S617">
        <f>IFERROR(IF(OR(HLOOKUP($A617,'Z-scores'!$C$2:$SK$20,5,FALSE)&gt;3,HLOOKUP($A617,'Z-scores'!$C$2:$SK$20,5,FALSE)&lt;-3),"",'Total-corrected counts'!S617),"")</f>
        <v>13.305439093644813</v>
      </c>
      <c r="T617">
        <f>IFERROR(IF(OR(HLOOKUP($A617,'Z-scores'!$C$2:$SK$20,5,FALSE)&gt;3,HLOOKUP($A617,'Z-scores'!$C$2:$SK$20,5,FALSE)&lt;-3),"",'Total-corrected counts'!T617),"")</f>
        <v>18.669031183084151</v>
      </c>
      <c r="U617">
        <f t="shared" si="36"/>
        <v>1</v>
      </c>
      <c r="V617">
        <f>SUMIFS(Tabel132[Cluster],Tabel132[ID],'Total-corrected counts Z&lt;3'!A617)</f>
        <v>9</v>
      </c>
      <c r="W617">
        <f t="shared" si="37"/>
        <v>0.69590587230289591</v>
      </c>
      <c r="X617">
        <f t="shared" si="38"/>
        <v>33.405480348752192</v>
      </c>
      <c r="Y617">
        <f t="shared" si="39"/>
        <v>37.216465282383624</v>
      </c>
    </row>
    <row r="618" spans="1:25" x14ac:dyDescent="0.25">
      <c r="A618">
        <v>626</v>
      </c>
      <c r="B618" t="s">
        <v>870</v>
      </c>
      <c r="C618">
        <v>67500</v>
      </c>
      <c r="D618">
        <v>362</v>
      </c>
      <c r="E618" t="str">
        <f>IFERROR(IF(OR(HLOOKUP($A618,'Z-scores'!$C$2:$SK$20,5,FALSE)&gt;3,HLOOKUP($A618,'Z-scores'!$C$2:$SK$20,5,FALSE)&lt;-3),"",'Total-corrected counts'!E618),"")</f>
        <v/>
      </c>
      <c r="F618" t="str">
        <f>IFERROR(IF(OR(HLOOKUP($A618,'Z-scores'!$C$2:$SK$20,5,FALSE)&gt;3,HLOOKUP($A618,'Z-scores'!$C$2:$SK$20,5,FALSE)&lt;-3),"",'Total-corrected counts'!F618),"")</f>
        <v/>
      </c>
      <c r="G618" t="str">
        <f>IFERROR(IF(OR(HLOOKUP($A618,'Z-scores'!$C$2:$SK$20,5,FALSE)&gt;3,HLOOKUP($A618,'Z-scores'!$C$2:$SK$20,5,FALSE)&lt;-3),"",'Total-corrected counts'!G618),"")</f>
        <v/>
      </c>
      <c r="H618" t="str">
        <f>IFERROR(IF(OR(HLOOKUP($A618,'Z-scores'!$C$2:$SK$20,5,FALSE)&gt;3,HLOOKUP($A618,'Z-scores'!$C$2:$SK$20,5,FALSE)&lt;-3),"",'Total-corrected counts'!H618),"")</f>
        <v/>
      </c>
      <c r="I618" t="str">
        <f>IFERROR(IF(OR(HLOOKUP($A618,'Z-scores'!$C$2:$SK$20,5,FALSE)&gt;3,HLOOKUP($A618,'Z-scores'!$C$2:$SK$20,5,FALSE)&lt;-3),"",'Total-corrected counts'!I618),"")</f>
        <v/>
      </c>
      <c r="J618" t="str">
        <f>IFERROR(IF(OR(HLOOKUP($A618,'Z-scores'!$C$2:$SK$20,5,FALSE)&gt;3,HLOOKUP($A618,'Z-scores'!$C$2:$SK$20,5,FALSE)&lt;-3),"",'Total-corrected counts'!J618),"")</f>
        <v/>
      </c>
      <c r="K618" t="str">
        <f>IFERROR(IF(OR(HLOOKUP($A618,'Z-scores'!$C$2:$SK$20,5,FALSE)&gt;3,HLOOKUP($A618,'Z-scores'!$C$2:$SK$20,5,FALSE)&lt;-3),"",'Total-corrected counts'!K618),"")</f>
        <v/>
      </c>
      <c r="L618" t="str">
        <f>IFERROR(IF(OR(HLOOKUP($A618,'Z-scores'!$C$2:$SK$20,5,FALSE)&gt;3,HLOOKUP($A618,'Z-scores'!$C$2:$SK$20,5,FALSE)&lt;-3),"",'Total-corrected counts'!L618),"")</f>
        <v/>
      </c>
      <c r="M618" t="str">
        <f>IFERROR(IF(OR(HLOOKUP($A618,'Z-scores'!$C$2:$SK$20,5,FALSE)&gt;3,HLOOKUP($A618,'Z-scores'!$C$2:$SK$20,5,FALSE)&lt;-3),"",'Total-corrected counts'!M618),"")</f>
        <v/>
      </c>
      <c r="N618" t="str">
        <f>IFERROR(IF(OR(HLOOKUP($A618,'Z-scores'!$C$2:$SK$20,5,FALSE)&gt;3,HLOOKUP($A618,'Z-scores'!$C$2:$SK$20,5,FALSE)&lt;-3),"",'Total-corrected counts'!N618),"")</f>
        <v/>
      </c>
      <c r="O618" t="str">
        <f>IFERROR(IF(OR(HLOOKUP($A618,'Z-scores'!$C$2:$SK$20,5,FALSE)&gt;3,HLOOKUP($A618,'Z-scores'!$C$2:$SK$20,5,FALSE)&lt;-3),"",'Total-corrected counts'!O618),"")</f>
        <v/>
      </c>
      <c r="P618" t="str">
        <f>IFERROR(IF(OR(HLOOKUP($A618,'Z-scores'!$C$2:$SK$20,5,FALSE)&gt;3,HLOOKUP($A618,'Z-scores'!$C$2:$SK$20,5,FALSE)&lt;-3),"",'Total-corrected counts'!P618),"")</f>
        <v/>
      </c>
      <c r="Q618" t="str">
        <f>IFERROR(IF(OR(HLOOKUP($A618,'Z-scores'!$C$2:$SK$20,5,FALSE)&gt;3,HLOOKUP($A618,'Z-scores'!$C$2:$SK$20,5,FALSE)&lt;-3),"",'Total-corrected counts'!Q618),"")</f>
        <v/>
      </c>
      <c r="R618" t="str">
        <f>IFERROR(IF(OR(HLOOKUP($A618,'Z-scores'!$C$2:$SK$20,5,FALSE)&gt;3,HLOOKUP($A618,'Z-scores'!$C$2:$SK$20,5,FALSE)&lt;-3),"",'Total-corrected counts'!R618),"")</f>
        <v/>
      </c>
      <c r="S618" t="str">
        <f>IFERROR(IF(OR(HLOOKUP($A618,'Z-scores'!$C$2:$SK$20,5,FALSE)&gt;3,HLOOKUP($A618,'Z-scores'!$C$2:$SK$20,5,FALSE)&lt;-3),"",'Total-corrected counts'!S618),"")</f>
        <v/>
      </c>
      <c r="T618" t="str">
        <f>IFERROR(IF(OR(HLOOKUP($A618,'Z-scores'!$C$2:$SK$20,5,FALSE)&gt;3,HLOOKUP($A618,'Z-scores'!$C$2:$SK$20,5,FALSE)&lt;-3),"",'Total-corrected counts'!T618),"")</f>
        <v/>
      </c>
      <c r="U618">
        <f t="shared" si="36"/>
        <v>0</v>
      </c>
      <c r="V618">
        <f>SUMIFS(Tabel132[Cluster],Tabel132[ID],'Total-corrected counts Z&lt;3'!A618)</f>
        <v>80</v>
      </c>
      <c r="W618" t="str">
        <f t="shared" si="37"/>
        <v/>
      </c>
      <c r="X618" t="str">
        <f t="shared" si="38"/>
        <v/>
      </c>
      <c r="Y618" t="str">
        <f t="shared" si="39"/>
        <v/>
      </c>
    </row>
    <row r="619" spans="1:25" x14ac:dyDescent="0.25">
      <c r="A619">
        <v>627</v>
      </c>
      <c r="B619" t="s">
        <v>871</v>
      </c>
      <c r="C619">
        <v>104100</v>
      </c>
      <c r="D619">
        <v>285</v>
      </c>
      <c r="E619" t="str">
        <f>IFERROR(IF(OR(HLOOKUP($A619,'Z-scores'!$C$2:$SK$20,5,FALSE)&gt;3,HLOOKUP($A619,'Z-scores'!$C$2:$SK$20,5,FALSE)&lt;-3),"",'Total-corrected counts'!E619),"")</f>
        <v/>
      </c>
      <c r="F619" t="str">
        <f>IFERROR(IF(OR(HLOOKUP($A619,'Z-scores'!$C$2:$SK$20,5,FALSE)&gt;3,HLOOKUP($A619,'Z-scores'!$C$2:$SK$20,5,FALSE)&lt;-3),"",'Total-corrected counts'!F619),"")</f>
        <v/>
      </c>
      <c r="G619" t="str">
        <f>IFERROR(IF(OR(HLOOKUP($A619,'Z-scores'!$C$2:$SK$20,5,FALSE)&gt;3,HLOOKUP($A619,'Z-scores'!$C$2:$SK$20,5,FALSE)&lt;-3),"",'Total-corrected counts'!G619),"")</f>
        <v/>
      </c>
      <c r="H619" t="str">
        <f>IFERROR(IF(OR(HLOOKUP($A619,'Z-scores'!$C$2:$SK$20,5,FALSE)&gt;3,HLOOKUP($A619,'Z-scores'!$C$2:$SK$20,5,FALSE)&lt;-3),"",'Total-corrected counts'!H619),"")</f>
        <v/>
      </c>
      <c r="I619" t="str">
        <f>IFERROR(IF(OR(HLOOKUP($A619,'Z-scores'!$C$2:$SK$20,5,FALSE)&gt;3,HLOOKUP($A619,'Z-scores'!$C$2:$SK$20,5,FALSE)&lt;-3),"",'Total-corrected counts'!I619),"")</f>
        <v/>
      </c>
      <c r="J619" t="str">
        <f>IFERROR(IF(OR(HLOOKUP($A619,'Z-scores'!$C$2:$SK$20,5,FALSE)&gt;3,HLOOKUP($A619,'Z-scores'!$C$2:$SK$20,5,FALSE)&lt;-3),"",'Total-corrected counts'!J619),"")</f>
        <v/>
      </c>
      <c r="K619" t="str">
        <f>IFERROR(IF(OR(HLOOKUP($A619,'Z-scores'!$C$2:$SK$20,5,FALSE)&gt;3,HLOOKUP($A619,'Z-scores'!$C$2:$SK$20,5,FALSE)&lt;-3),"",'Total-corrected counts'!K619),"")</f>
        <v/>
      </c>
      <c r="L619" t="str">
        <f>IFERROR(IF(OR(HLOOKUP($A619,'Z-scores'!$C$2:$SK$20,5,FALSE)&gt;3,HLOOKUP($A619,'Z-scores'!$C$2:$SK$20,5,FALSE)&lt;-3),"",'Total-corrected counts'!L619),"")</f>
        <v/>
      </c>
      <c r="M619" t="str">
        <f>IFERROR(IF(OR(HLOOKUP($A619,'Z-scores'!$C$2:$SK$20,5,FALSE)&gt;3,HLOOKUP($A619,'Z-scores'!$C$2:$SK$20,5,FALSE)&lt;-3),"",'Total-corrected counts'!M619),"")</f>
        <v/>
      </c>
      <c r="N619" t="str">
        <f>IFERROR(IF(OR(HLOOKUP($A619,'Z-scores'!$C$2:$SK$20,5,FALSE)&gt;3,HLOOKUP($A619,'Z-scores'!$C$2:$SK$20,5,FALSE)&lt;-3),"",'Total-corrected counts'!N619),"")</f>
        <v/>
      </c>
      <c r="O619" t="str">
        <f>IFERROR(IF(OR(HLOOKUP($A619,'Z-scores'!$C$2:$SK$20,5,FALSE)&gt;3,HLOOKUP($A619,'Z-scores'!$C$2:$SK$20,5,FALSE)&lt;-3),"",'Total-corrected counts'!O619),"")</f>
        <v/>
      </c>
      <c r="P619" t="str">
        <f>IFERROR(IF(OR(HLOOKUP($A619,'Z-scores'!$C$2:$SK$20,5,FALSE)&gt;3,HLOOKUP($A619,'Z-scores'!$C$2:$SK$20,5,FALSE)&lt;-3),"",'Total-corrected counts'!P619),"")</f>
        <v/>
      </c>
      <c r="Q619" t="str">
        <f>IFERROR(IF(OR(HLOOKUP($A619,'Z-scores'!$C$2:$SK$20,5,FALSE)&gt;3,HLOOKUP($A619,'Z-scores'!$C$2:$SK$20,5,FALSE)&lt;-3),"",'Total-corrected counts'!Q619),"")</f>
        <v/>
      </c>
      <c r="R619" t="str">
        <f>IFERROR(IF(OR(HLOOKUP($A619,'Z-scores'!$C$2:$SK$20,5,FALSE)&gt;3,HLOOKUP($A619,'Z-scores'!$C$2:$SK$20,5,FALSE)&lt;-3),"",'Total-corrected counts'!R619),"")</f>
        <v/>
      </c>
      <c r="S619" t="str">
        <f>IFERROR(IF(OR(HLOOKUP($A619,'Z-scores'!$C$2:$SK$20,5,FALSE)&gt;3,HLOOKUP($A619,'Z-scores'!$C$2:$SK$20,5,FALSE)&lt;-3),"",'Total-corrected counts'!S619),"")</f>
        <v/>
      </c>
      <c r="T619" t="str">
        <f>IFERROR(IF(OR(HLOOKUP($A619,'Z-scores'!$C$2:$SK$20,5,FALSE)&gt;3,HLOOKUP($A619,'Z-scores'!$C$2:$SK$20,5,FALSE)&lt;-3),"",'Total-corrected counts'!T619),"")</f>
        <v/>
      </c>
      <c r="U619">
        <f t="shared" si="36"/>
        <v>0</v>
      </c>
      <c r="V619">
        <f>SUMIFS(Tabel132[Cluster],Tabel132[ID],'Total-corrected counts Z&lt;3'!A619)</f>
        <v>0</v>
      </c>
      <c r="W619" t="str">
        <f t="shared" si="37"/>
        <v/>
      </c>
      <c r="X619" t="str">
        <f t="shared" si="38"/>
        <v/>
      </c>
      <c r="Y619" t="str">
        <f t="shared" si="39"/>
        <v/>
      </c>
    </row>
    <row r="620" spans="1:25" x14ac:dyDescent="0.25">
      <c r="A620">
        <v>628</v>
      </c>
      <c r="B620" t="s">
        <v>259</v>
      </c>
      <c r="C620">
        <v>82200</v>
      </c>
      <c r="D620">
        <v>1100</v>
      </c>
      <c r="E620">
        <f>IFERROR(IF(OR(HLOOKUP($A620,'Z-scores'!$C$2:$SK$20,5,FALSE)&gt;3,HLOOKUP($A620,'Z-scores'!$C$2:$SK$20,5,FALSE)&lt;-3),"",'Total-corrected counts'!E620),"")</f>
        <v>1.64478980626655</v>
      </c>
      <c r="F620">
        <f>IFERROR(IF(OR(HLOOKUP($A620,'Z-scores'!$C$2:$SK$20,5,FALSE)&gt;3,HLOOKUP($A620,'Z-scores'!$C$2:$SK$20,5,FALSE)&lt;-3),"",'Total-corrected counts'!F620),"")</f>
        <v>2.2239503874914832</v>
      </c>
      <c r="G620">
        <f>IFERROR(IF(OR(HLOOKUP($A620,'Z-scores'!$C$2:$SK$20,5,FALSE)&gt;3,HLOOKUP($A620,'Z-scores'!$C$2:$SK$20,5,FALSE)&lt;-3),"",'Total-corrected counts'!G620),"")</f>
        <v>5.0332966208479641</v>
      </c>
      <c r="H620">
        <f>IFERROR(IF(OR(HLOOKUP($A620,'Z-scores'!$C$2:$SK$20,5,FALSE)&gt;3,HLOOKUP($A620,'Z-scores'!$C$2:$SK$20,5,FALSE)&lt;-3),"",'Total-corrected counts'!H620),"")</f>
        <v>2.5935486984004439</v>
      </c>
      <c r="I620">
        <f>IFERROR(IF(OR(HLOOKUP($A620,'Z-scores'!$C$2:$SK$20,5,FALSE)&gt;3,HLOOKUP($A620,'Z-scores'!$C$2:$SK$20,5,FALSE)&lt;-3),"",'Total-corrected counts'!I620),"")</f>
        <v>4.3499522518177791</v>
      </c>
      <c r="J620">
        <f>IFERROR(IF(OR(HLOOKUP($A620,'Z-scores'!$C$2:$SK$20,5,FALSE)&gt;3,HLOOKUP($A620,'Z-scores'!$C$2:$SK$20,5,FALSE)&lt;-3),"",'Total-corrected counts'!J620),"")</f>
        <v>2.035433301843983</v>
      </c>
      <c r="K620">
        <f>IFERROR(IF(OR(HLOOKUP($A620,'Z-scores'!$C$2:$SK$20,5,FALSE)&gt;3,HLOOKUP($A620,'Z-scores'!$C$2:$SK$20,5,FALSE)&lt;-3),"",'Total-corrected counts'!K620),"")</f>
        <v>2.7094311074359809</v>
      </c>
      <c r="L620">
        <f>IFERROR(IF(OR(HLOOKUP($A620,'Z-scores'!$C$2:$SK$20,5,FALSE)&gt;3,HLOOKUP($A620,'Z-scores'!$C$2:$SK$20,5,FALSE)&lt;-3),"",'Total-corrected counts'!L620),"")</f>
        <v>3.1204253546770424</v>
      </c>
      <c r="M620">
        <f>IFERROR(IF(OR(HLOOKUP($A620,'Z-scores'!$C$2:$SK$20,5,FALSE)&gt;3,HLOOKUP($A620,'Z-scores'!$C$2:$SK$20,5,FALSE)&lt;-3),"",'Total-corrected counts'!M620),"")</f>
        <v>0.82690210928235974</v>
      </c>
      <c r="N620">
        <f>IFERROR(IF(OR(HLOOKUP($A620,'Z-scores'!$C$2:$SK$20,5,FALSE)&gt;3,HLOOKUP($A620,'Z-scores'!$C$2:$SK$20,5,FALSE)&lt;-3),"",'Total-corrected counts'!N620),"")</f>
        <v>6.6401999429272074</v>
      </c>
      <c r="O620">
        <f>IFERROR(IF(OR(HLOOKUP($A620,'Z-scores'!$C$2:$SK$20,5,FALSE)&gt;3,HLOOKUP($A620,'Z-scores'!$C$2:$SK$20,5,FALSE)&lt;-3),"",'Total-corrected counts'!O620),"")</f>
        <v>2.2237725261967478</v>
      </c>
      <c r="P620">
        <f>IFERROR(IF(OR(HLOOKUP($A620,'Z-scores'!$C$2:$SK$20,5,FALSE)&gt;3,HLOOKUP($A620,'Z-scores'!$C$2:$SK$20,5,FALSE)&lt;-3),"",'Total-corrected counts'!P620),"")</f>
        <v>4.9714972467659138</v>
      </c>
      <c r="Q620">
        <f>IFERROR(IF(OR(HLOOKUP($A620,'Z-scores'!$C$2:$SK$20,5,FALSE)&gt;3,HLOOKUP($A620,'Z-scores'!$C$2:$SK$20,5,FALSE)&lt;-3),"",'Total-corrected counts'!Q620),"")</f>
        <v>1.4209887995277946</v>
      </c>
      <c r="R620">
        <f>IFERROR(IF(OR(HLOOKUP($A620,'Z-scores'!$C$2:$SK$20,5,FALSE)&gt;3,HLOOKUP($A620,'Z-scores'!$C$2:$SK$20,5,FALSE)&lt;-3),"",'Total-corrected counts'!R620),"")</f>
        <v>2.1466489936170574</v>
      </c>
      <c r="S620">
        <f>IFERROR(IF(OR(HLOOKUP($A620,'Z-scores'!$C$2:$SK$20,5,FALSE)&gt;3,HLOOKUP($A620,'Z-scores'!$C$2:$SK$20,5,FALSE)&lt;-3),"",'Total-corrected counts'!S620),"")</f>
        <v>2.8366063769855536</v>
      </c>
      <c r="T620">
        <f>IFERROR(IF(OR(HLOOKUP($A620,'Z-scores'!$C$2:$SK$20,5,FALSE)&gt;3,HLOOKUP($A620,'Z-scores'!$C$2:$SK$20,5,FALSE)&lt;-3),"",'Total-corrected counts'!T620),"")</f>
        <v>0.31399467437728373</v>
      </c>
      <c r="U620">
        <f t="shared" si="36"/>
        <v>1</v>
      </c>
      <c r="V620">
        <f>SUMIFS(Tabel132[Cluster],Tabel132[ID],'Total-corrected counts Z&lt;3'!A620)</f>
        <v>91</v>
      </c>
      <c r="W620">
        <f t="shared" si="37"/>
        <v>0.37319830249454666</v>
      </c>
      <c r="X620">
        <f t="shared" si="38"/>
        <v>3.1177929580990797</v>
      </c>
      <c r="Y620">
        <f t="shared" si="39"/>
        <v>2.318918102911725</v>
      </c>
    </row>
    <row r="621" spans="1:25" x14ac:dyDescent="0.25">
      <c r="A621">
        <v>629</v>
      </c>
      <c r="B621" t="s">
        <v>260</v>
      </c>
      <c r="C621">
        <v>63800</v>
      </c>
      <c r="D621">
        <v>637</v>
      </c>
      <c r="E621">
        <f>IFERROR(IF(OR(HLOOKUP($A621,'Z-scores'!$C$2:$SK$20,5,FALSE)&gt;3,HLOOKUP($A621,'Z-scores'!$C$2:$SK$20,5,FALSE)&lt;-3),"",'Total-corrected counts'!E621),"")</f>
        <v>26.415720623533872</v>
      </c>
      <c r="F621">
        <f>IFERROR(IF(OR(HLOOKUP($A621,'Z-scores'!$C$2:$SK$20,5,FALSE)&gt;3,HLOOKUP($A621,'Z-scores'!$C$2:$SK$20,5,FALSE)&lt;-3),"",'Total-corrected counts'!F621),"")</f>
        <v>22.891107173160741</v>
      </c>
      <c r="G621">
        <f>IFERROR(IF(OR(HLOOKUP($A621,'Z-scores'!$C$2:$SK$20,5,FALSE)&gt;3,HLOOKUP($A621,'Z-scores'!$C$2:$SK$20,5,FALSE)&lt;-3),"",'Total-corrected counts'!G621),"")</f>
        <v>29.411312569703721</v>
      </c>
      <c r="H621">
        <f>IFERROR(IF(OR(HLOOKUP($A621,'Z-scores'!$C$2:$SK$20,5,FALSE)&gt;3,HLOOKUP($A621,'Z-scores'!$C$2:$SK$20,5,FALSE)&lt;-3),"",'Total-corrected counts'!H621),"")</f>
        <v>32.160003860165503</v>
      </c>
      <c r="I621">
        <f>IFERROR(IF(OR(HLOOKUP($A621,'Z-scores'!$C$2:$SK$20,5,FALSE)&gt;3,HLOOKUP($A621,'Z-scores'!$C$2:$SK$20,5,FALSE)&lt;-3),"",'Total-corrected counts'!I621),"")</f>
        <v>20.669307400940106</v>
      </c>
      <c r="J621">
        <f>IFERROR(IF(OR(HLOOKUP($A621,'Z-scores'!$C$2:$SK$20,5,FALSE)&gt;3,HLOOKUP($A621,'Z-scores'!$C$2:$SK$20,5,FALSE)&lt;-3),"",'Total-corrected counts'!J621),"")</f>
        <v>22.132343873285894</v>
      </c>
      <c r="K621">
        <f>IFERROR(IF(OR(HLOOKUP($A621,'Z-scores'!$C$2:$SK$20,5,FALSE)&gt;3,HLOOKUP($A621,'Z-scores'!$C$2:$SK$20,5,FALSE)&lt;-3),"",'Total-corrected counts'!K621),"")</f>
        <v>26.795218030032462</v>
      </c>
      <c r="L621">
        <f>IFERROR(IF(OR(HLOOKUP($A621,'Z-scores'!$C$2:$SK$20,5,FALSE)&gt;3,HLOOKUP($A621,'Z-scores'!$C$2:$SK$20,5,FALSE)&lt;-3),"",'Total-corrected counts'!L621),"")</f>
        <v>25.22796063922592</v>
      </c>
      <c r="M621">
        <f>IFERROR(IF(OR(HLOOKUP($A621,'Z-scores'!$C$2:$SK$20,5,FALSE)&gt;3,HLOOKUP($A621,'Z-scores'!$C$2:$SK$20,5,FALSE)&lt;-3),"",'Total-corrected counts'!M621),"")</f>
        <v>22.974239015628449</v>
      </c>
      <c r="N621">
        <f>IFERROR(IF(OR(HLOOKUP($A621,'Z-scores'!$C$2:$SK$20,5,FALSE)&gt;3,HLOOKUP($A621,'Z-scores'!$C$2:$SK$20,5,FALSE)&lt;-3),"",'Total-corrected counts'!N621),"")</f>
        <v>36.211432746612481</v>
      </c>
      <c r="O621">
        <f>IFERROR(IF(OR(HLOOKUP($A621,'Z-scores'!$C$2:$SK$20,5,FALSE)&gt;3,HLOOKUP($A621,'Z-scores'!$C$2:$SK$20,5,FALSE)&lt;-3),"",'Total-corrected counts'!O621),"")</f>
        <v>24.28907804955255</v>
      </c>
      <c r="P621">
        <f>IFERROR(IF(OR(HLOOKUP($A621,'Z-scores'!$C$2:$SK$20,5,FALSE)&gt;3,HLOOKUP($A621,'Z-scores'!$C$2:$SK$20,5,FALSE)&lt;-3),"",'Total-corrected counts'!P621),"")</f>
        <v>23.638250172310403</v>
      </c>
      <c r="Q621">
        <f>IFERROR(IF(OR(HLOOKUP($A621,'Z-scores'!$C$2:$SK$20,5,FALSE)&gt;3,HLOOKUP($A621,'Z-scores'!$C$2:$SK$20,5,FALSE)&lt;-3),"",'Total-corrected counts'!Q621),"")</f>
        <v>22.790474207811169</v>
      </c>
      <c r="R621">
        <f>IFERROR(IF(OR(HLOOKUP($A621,'Z-scores'!$C$2:$SK$20,5,FALSE)&gt;3,HLOOKUP($A621,'Z-scores'!$C$2:$SK$20,5,FALSE)&lt;-3),"",'Total-corrected counts'!R621),"")</f>
        <v>26.709859846417022</v>
      </c>
      <c r="S621">
        <f>IFERROR(IF(OR(HLOOKUP($A621,'Z-scores'!$C$2:$SK$20,5,FALSE)&gt;3,HLOOKUP($A621,'Z-scores'!$C$2:$SK$20,5,FALSE)&lt;-3),"",'Total-corrected counts'!S621),"")</f>
        <v>27.709284648637322</v>
      </c>
      <c r="T621">
        <f>IFERROR(IF(OR(HLOOKUP($A621,'Z-scores'!$C$2:$SK$20,5,FALSE)&gt;3,HLOOKUP($A621,'Z-scores'!$C$2:$SK$20,5,FALSE)&lt;-3),"",'Total-corrected counts'!T621),"")</f>
        <v>17.385748600846558</v>
      </c>
      <c r="U621">
        <f t="shared" si="36"/>
        <v>1</v>
      </c>
      <c r="V621">
        <f>SUMIFS(Tabel132[Cluster],Tabel132[ID],'Total-corrected counts Z&lt;3'!A621)</f>
        <v>76</v>
      </c>
      <c r="W621">
        <f t="shared" si="37"/>
        <v>0.25699401740952299</v>
      </c>
      <c r="X621">
        <f t="shared" si="38"/>
        <v>26.488864593228914</v>
      </c>
      <c r="Y621">
        <f t="shared" si="39"/>
        <v>23.753782587595836</v>
      </c>
    </row>
    <row r="622" spans="1:25" x14ac:dyDescent="0.25">
      <c r="A622">
        <v>630</v>
      </c>
      <c r="B622" t="s">
        <v>261</v>
      </c>
      <c r="C622">
        <v>21700</v>
      </c>
      <c r="D622">
        <v>723</v>
      </c>
      <c r="E622">
        <f>IFERROR(IF(OR(HLOOKUP($A622,'Z-scores'!$C$2:$SK$20,5,FALSE)&gt;3,HLOOKUP($A622,'Z-scores'!$C$2:$SK$20,5,FALSE)&lt;-3),"",'Total-corrected counts'!E622),"")</f>
        <v>15.675045021166762</v>
      </c>
      <c r="F622">
        <f>IFERROR(IF(OR(HLOOKUP($A622,'Z-scores'!$C$2:$SK$20,5,FALSE)&gt;3,HLOOKUP($A622,'Z-scores'!$C$2:$SK$20,5,FALSE)&lt;-3),"",'Total-corrected counts'!F622),"")</f>
        <v>20.185536956530978</v>
      </c>
      <c r="G622">
        <f>IFERROR(IF(OR(HLOOKUP($A622,'Z-scores'!$C$2:$SK$20,5,FALSE)&gt;3,HLOOKUP($A622,'Z-scores'!$C$2:$SK$20,5,FALSE)&lt;-3),"",'Total-corrected counts'!G622),"")</f>
        <v>11.469965600021025</v>
      </c>
      <c r="H622">
        <f>IFERROR(IF(OR(HLOOKUP($A622,'Z-scores'!$C$2:$SK$20,5,FALSE)&gt;3,HLOOKUP($A622,'Z-scores'!$C$2:$SK$20,5,FALSE)&lt;-3),"",'Total-corrected counts'!H622),"")</f>
        <v>9.0593259185987609</v>
      </c>
      <c r="I622">
        <f>IFERROR(IF(OR(HLOOKUP($A622,'Z-scores'!$C$2:$SK$20,5,FALSE)&gt;3,HLOOKUP($A622,'Z-scores'!$C$2:$SK$20,5,FALSE)&lt;-3),"",'Total-corrected counts'!I622),"")</f>
        <v>24.80541982666594</v>
      </c>
      <c r="J622">
        <f>IFERROR(IF(OR(HLOOKUP($A622,'Z-scores'!$C$2:$SK$20,5,FALSE)&gt;3,HLOOKUP($A622,'Z-scores'!$C$2:$SK$20,5,FALSE)&lt;-3),"",'Total-corrected counts'!J622),"")</f>
        <v>11.763607170951255</v>
      </c>
      <c r="K622">
        <f>IFERROR(IF(OR(HLOOKUP($A622,'Z-scores'!$C$2:$SK$20,5,FALSE)&gt;3,HLOOKUP($A622,'Z-scores'!$C$2:$SK$20,5,FALSE)&lt;-3),"",'Total-corrected counts'!K622),"")</f>
        <v>17.664083323803407</v>
      </c>
      <c r="L622">
        <f>IFERROR(IF(OR(HLOOKUP($A622,'Z-scores'!$C$2:$SK$20,5,FALSE)&gt;3,HLOOKUP($A622,'Z-scores'!$C$2:$SK$20,5,FALSE)&lt;-3),"",'Total-corrected counts'!L622),"")</f>
        <v>10.216001269877449</v>
      </c>
      <c r="M622">
        <f>IFERROR(IF(OR(HLOOKUP($A622,'Z-scores'!$C$2:$SK$20,5,FALSE)&gt;3,HLOOKUP($A622,'Z-scores'!$C$2:$SK$20,5,FALSE)&lt;-3),"",'Total-corrected counts'!M622),"")</f>
        <v>14.338653070236385</v>
      </c>
      <c r="N622">
        <f>IFERROR(IF(OR(HLOOKUP($A622,'Z-scores'!$C$2:$SK$20,5,FALSE)&gt;3,HLOOKUP($A622,'Z-scores'!$C$2:$SK$20,5,FALSE)&lt;-3),"",'Total-corrected counts'!N622),"")</f>
        <v>7.565280926711635</v>
      </c>
      <c r="O622">
        <f>IFERROR(IF(OR(HLOOKUP($A622,'Z-scores'!$C$2:$SK$20,5,FALSE)&gt;3,HLOOKUP($A622,'Z-scores'!$C$2:$SK$20,5,FALSE)&lt;-3),"",'Total-corrected counts'!O622),"")</f>
        <v>10.270026994741642</v>
      </c>
      <c r="P622">
        <f>IFERROR(IF(OR(HLOOKUP($A622,'Z-scores'!$C$2:$SK$20,5,FALSE)&gt;3,HLOOKUP($A622,'Z-scores'!$C$2:$SK$20,5,FALSE)&lt;-3),"",'Total-corrected counts'!P622),"")</f>
        <v>20.786730730471696</v>
      </c>
      <c r="Q622">
        <f>IFERROR(IF(OR(HLOOKUP($A622,'Z-scores'!$C$2:$SK$20,5,FALSE)&gt;3,HLOOKUP($A622,'Z-scores'!$C$2:$SK$20,5,FALSE)&lt;-3),"",'Total-corrected counts'!Q622),"")</f>
        <v>18.765995439917763</v>
      </c>
      <c r="R622">
        <f>IFERROR(IF(OR(HLOOKUP($A622,'Z-scores'!$C$2:$SK$20,5,FALSE)&gt;3,HLOOKUP($A622,'Z-scores'!$C$2:$SK$20,5,FALSE)&lt;-3),"",'Total-corrected counts'!R622),"")</f>
        <v>29.277621800504413</v>
      </c>
      <c r="S622">
        <f>IFERROR(IF(OR(HLOOKUP($A622,'Z-scores'!$C$2:$SK$20,5,FALSE)&gt;3,HLOOKUP($A622,'Z-scores'!$C$2:$SK$20,5,FALSE)&lt;-3),"",'Total-corrected counts'!S622),"")</f>
        <v>17.857597830364146</v>
      </c>
      <c r="T622">
        <f>IFERROR(IF(OR(HLOOKUP($A622,'Z-scores'!$C$2:$SK$20,5,FALSE)&gt;3,HLOOKUP($A622,'Z-scores'!$C$2:$SK$20,5,FALSE)&lt;-3),"",'Total-corrected counts'!T622),"")</f>
        <v>16.525676231900086</v>
      </c>
      <c r="U622">
        <f t="shared" si="36"/>
        <v>1</v>
      </c>
      <c r="V622">
        <f>SUMIFS(Tabel132[Cluster],Tabel132[ID],'Total-corrected counts Z&lt;3'!A622)</f>
        <v>27</v>
      </c>
      <c r="W622">
        <f t="shared" si="37"/>
        <v>0.13719393985849299</v>
      </c>
      <c r="X622">
        <f t="shared" si="38"/>
        <v>14.274291908456362</v>
      </c>
      <c r="Y622">
        <f t="shared" si="39"/>
        <v>18.913941504649959</v>
      </c>
    </row>
    <row r="623" spans="1:25" x14ac:dyDescent="0.25">
      <c r="A623">
        <v>631</v>
      </c>
      <c r="B623" t="s">
        <v>872</v>
      </c>
      <c r="C623">
        <v>34600</v>
      </c>
      <c r="D623">
        <v>698</v>
      </c>
      <c r="E623" t="str">
        <f>IFERROR(IF(OR(HLOOKUP($A623,'Z-scores'!$C$2:$SK$20,5,FALSE)&gt;3,HLOOKUP($A623,'Z-scores'!$C$2:$SK$20,5,FALSE)&lt;-3),"",'Total-corrected counts'!E623),"")</f>
        <v/>
      </c>
      <c r="F623" t="str">
        <f>IFERROR(IF(OR(HLOOKUP($A623,'Z-scores'!$C$2:$SK$20,5,FALSE)&gt;3,HLOOKUP($A623,'Z-scores'!$C$2:$SK$20,5,FALSE)&lt;-3),"",'Total-corrected counts'!F623),"")</f>
        <v/>
      </c>
      <c r="G623" t="str">
        <f>IFERROR(IF(OR(HLOOKUP($A623,'Z-scores'!$C$2:$SK$20,5,FALSE)&gt;3,HLOOKUP($A623,'Z-scores'!$C$2:$SK$20,5,FALSE)&lt;-3),"",'Total-corrected counts'!G623),"")</f>
        <v/>
      </c>
      <c r="H623" t="str">
        <f>IFERROR(IF(OR(HLOOKUP($A623,'Z-scores'!$C$2:$SK$20,5,FALSE)&gt;3,HLOOKUP($A623,'Z-scores'!$C$2:$SK$20,5,FALSE)&lt;-3),"",'Total-corrected counts'!H623),"")</f>
        <v/>
      </c>
      <c r="I623" t="str">
        <f>IFERROR(IF(OR(HLOOKUP($A623,'Z-scores'!$C$2:$SK$20,5,FALSE)&gt;3,HLOOKUP($A623,'Z-scores'!$C$2:$SK$20,5,FALSE)&lt;-3),"",'Total-corrected counts'!I623),"")</f>
        <v/>
      </c>
      <c r="J623" t="str">
        <f>IFERROR(IF(OR(HLOOKUP($A623,'Z-scores'!$C$2:$SK$20,5,FALSE)&gt;3,HLOOKUP($A623,'Z-scores'!$C$2:$SK$20,5,FALSE)&lt;-3),"",'Total-corrected counts'!J623),"")</f>
        <v/>
      </c>
      <c r="K623" t="str">
        <f>IFERROR(IF(OR(HLOOKUP($A623,'Z-scores'!$C$2:$SK$20,5,FALSE)&gt;3,HLOOKUP($A623,'Z-scores'!$C$2:$SK$20,5,FALSE)&lt;-3),"",'Total-corrected counts'!K623),"")</f>
        <v/>
      </c>
      <c r="L623" t="str">
        <f>IFERROR(IF(OR(HLOOKUP($A623,'Z-scores'!$C$2:$SK$20,5,FALSE)&gt;3,HLOOKUP($A623,'Z-scores'!$C$2:$SK$20,5,FALSE)&lt;-3),"",'Total-corrected counts'!L623),"")</f>
        <v/>
      </c>
      <c r="M623" t="str">
        <f>IFERROR(IF(OR(HLOOKUP($A623,'Z-scores'!$C$2:$SK$20,5,FALSE)&gt;3,HLOOKUP($A623,'Z-scores'!$C$2:$SK$20,5,FALSE)&lt;-3),"",'Total-corrected counts'!M623),"")</f>
        <v/>
      </c>
      <c r="N623" t="str">
        <f>IFERROR(IF(OR(HLOOKUP($A623,'Z-scores'!$C$2:$SK$20,5,FALSE)&gt;3,HLOOKUP($A623,'Z-scores'!$C$2:$SK$20,5,FALSE)&lt;-3),"",'Total-corrected counts'!N623),"")</f>
        <v/>
      </c>
      <c r="O623" t="str">
        <f>IFERROR(IF(OR(HLOOKUP($A623,'Z-scores'!$C$2:$SK$20,5,FALSE)&gt;3,HLOOKUP($A623,'Z-scores'!$C$2:$SK$20,5,FALSE)&lt;-3),"",'Total-corrected counts'!O623),"")</f>
        <v/>
      </c>
      <c r="P623" t="str">
        <f>IFERROR(IF(OR(HLOOKUP($A623,'Z-scores'!$C$2:$SK$20,5,FALSE)&gt;3,HLOOKUP($A623,'Z-scores'!$C$2:$SK$20,5,FALSE)&lt;-3),"",'Total-corrected counts'!P623),"")</f>
        <v/>
      </c>
      <c r="Q623" t="str">
        <f>IFERROR(IF(OR(HLOOKUP($A623,'Z-scores'!$C$2:$SK$20,5,FALSE)&gt;3,HLOOKUP($A623,'Z-scores'!$C$2:$SK$20,5,FALSE)&lt;-3),"",'Total-corrected counts'!Q623),"")</f>
        <v/>
      </c>
      <c r="R623" t="str">
        <f>IFERROR(IF(OR(HLOOKUP($A623,'Z-scores'!$C$2:$SK$20,5,FALSE)&gt;3,HLOOKUP($A623,'Z-scores'!$C$2:$SK$20,5,FALSE)&lt;-3),"",'Total-corrected counts'!R623),"")</f>
        <v/>
      </c>
      <c r="S623" t="str">
        <f>IFERROR(IF(OR(HLOOKUP($A623,'Z-scores'!$C$2:$SK$20,5,FALSE)&gt;3,HLOOKUP($A623,'Z-scores'!$C$2:$SK$20,5,FALSE)&lt;-3),"",'Total-corrected counts'!S623),"")</f>
        <v/>
      </c>
      <c r="T623" t="str">
        <f>IFERROR(IF(OR(HLOOKUP($A623,'Z-scores'!$C$2:$SK$20,5,FALSE)&gt;3,HLOOKUP($A623,'Z-scores'!$C$2:$SK$20,5,FALSE)&lt;-3),"",'Total-corrected counts'!T623),"")</f>
        <v/>
      </c>
      <c r="U623">
        <f t="shared" si="36"/>
        <v>0</v>
      </c>
      <c r="V623">
        <f>SUMIFS(Tabel132[Cluster],Tabel132[ID],'Total-corrected counts Z&lt;3'!A623)</f>
        <v>45</v>
      </c>
      <c r="W623" t="str">
        <f t="shared" si="37"/>
        <v/>
      </c>
      <c r="X623" t="str">
        <f t="shared" si="38"/>
        <v/>
      </c>
      <c r="Y623" t="str">
        <f t="shared" si="39"/>
        <v/>
      </c>
    </row>
    <row r="624" spans="1:25" x14ac:dyDescent="0.25">
      <c r="A624">
        <v>632</v>
      </c>
      <c r="B624" t="s">
        <v>262</v>
      </c>
      <c r="C624">
        <v>39600</v>
      </c>
      <c r="D624">
        <v>726</v>
      </c>
      <c r="E624">
        <f>IFERROR(IF(OR(HLOOKUP($A624,'Z-scores'!$C$2:$SK$20,5,FALSE)&gt;3,HLOOKUP($A624,'Z-scores'!$C$2:$SK$20,5,FALSE)&lt;-3),"",'Total-corrected counts'!E624),"")</f>
        <v>10.136264890425787</v>
      </c>
      <c r="F624">
        <f>IFERROR(IF(OR(HLOOKUP($A624,'Z-scores'!$C$2:$SK$20,5,FALSE)&gt;3,HLOOKUP($A624,'Z-scores'!$C$2:$SK$20,5,FALSE)&lt;-3),"",'Total-corrected counts'!F624),"")</f>
        <v>11.554154136288023</v>
      </c>
      <c r="G624">
        <f>IFERROR(IF(OR(HLOOKUP($A624,'Z-scores'!$C$2:$SK$20,5,FALSE)&gt;3,HLOOKUP($A624,'Z-scores'!$C$2:$SK$20,5,FALSE)&lt;-3),"",'Total-corrected counts'!G624),"")</f>
        <v>4.1605279457058542</v>
      </c>
      <c r="H624">
        <f>IFERROR(IF(OR(HLOOKUP($A624,'Z-scores'!$C$2:$SK$20,5,FALSE)&gt;3,HLOOKUP($A624,'Z-scores'!$C$2:$SK$20,5,FALSE)&lt;-3),"",'Total-corrected counts'!H624),"")</f>
        <v>7.1051171318970301</v>
      </c>
      <c r="I624">
        <f>IFERROR(IF(OR(HLOOKUP($A624,'Z-scores'!$C$2:$SK$20,5,FALSE)&gt;3,HLOOKUP($A624,'Z-scores'!$C$2:$SK$20,5,FALSE)&lt;-3),"",'Total-corrected counts'!I624),"")</f>
        <v>14.355405167383124</v>
      </c>
      <c r="J624">
        <f>IFERROR(IF(OR(HLOOKUP($A624,'Z-scores'!$C$2:$SK$20,5,FALSE)&gt;3,HLOOKUP($A624,'Z-scores'!$C$2:$SK$20,5,FALSE)&lt;-3),"",'Total-corrected counts'!J624),"")</f>
        <v>8.7463766293942911</v>
      </c>
      <c r="K624">
        <f>IFERROR(IF(OR(HLOOKUP($A624,'Z-scores'!$C$2:$SK$20,5,FALSE)&gt;3,HLOOKUP($A624,'Z-scores'!$C$2:$SK$20,5,FALSE)&lt;-3),"",'Total-corrected counts'!K624),"")</f>
        <v>7.7588254440212179</v>
      </c>
      <c r="L624">
        <f>IFERROR(IF(OR(HLOOKUP($A624,'Z-scores'!$C$2:$SK$20,5,FALSE)&gt;3,HLOOKUP($A624,'Z-scores'!$C$2:$SK$20,5,FALSE)&lt;-3),"",'Total-corrected counts'!L624),"")</f>
        <v>25.472167840896294</v>
      </c>
      <c r="M624">
        <f>IFERROR(IF(OR(HLOOKUP($A624,'Z-scores'!$C$2:$SK$20,5,FALSE)&gt;3,HLOOKUP($A624,'Z-scores'!$C$2:$SK$20,5,FALSE)&lt;-3),"",'Total-corrected counts'!M624),"")</f>
        <v>22.761119915297943</v>
      </c>
      <c r="N624">
        <f>IFERROR(IF(OR(HLOOKUP($A624,'Z-scores'!$C$2:$SK$20,5,FALSE)&gt;3,HLOOKUP($A624,'Z-scores'!$C$2:$SK$20,5,FALSE)&lt;-3),"",'Total-corrected counts'!N624),"")</f>
        <v>32.221041045372871</v>
      </c>
      <c r="O624">
        <f>IFERROR(IF(OR(HLOOKUP($A624,'Z-scores'!$C$2:$SK$20,5,FALSE)&gt;3,HLOOKUP($A624,'Z-scores'!$C$2:$SK$20,5,FALSE)&lt;-3),"",'Total-corrected counts'!O624),"")</f>
        <v>5.9197443590008847</v>
      </c>
      <c r="P624">
        <f>IFERROR(IF(OR(HLOOKUP($A624,'Z-scores'!$C$2:$SK$20,5,FALSE)&gt;3,HLOOKUP($A624,'Z-scores'!$C$2:$SK$20,5,FALSE)&lt;-3),"",'Total-corrected counts'!P624),"")</f>
        <v>6.5291335212781574</v>
      </c>
      <c r="Q624">
        <f>IFERROR(IF(OR(HLOOKUP($A624,'Z-scores'!$C$2:$SK$20,5,FALSE)&gt;3,HLOOKUP($A624,'Z-scores'!$C$2:$SK$20,5,FALSE)&lt;-3),"",'Total-corrected counts'!Q624),"")</f>
        <v>8.7544834432446645</v>
      </c>
      <c r="R624">
        <f>IFERROR(IF(OR(HLOOKUP($A624,'Z-scores'!$C$2:$SK$20,5,FALSE)&gt;3,HLOOKUP($A624,'Z-scores'!$C$2:$SK$20,5,FALSE)&lt;-3),"",'Total-corrected counts'!R624),"")</f>
        <v>6.9894480390258735</v>
      </c>
      <c r="S624">
        <f>IFERROR(IF(OR(HLOOKUP($A624,'Z-scores'!$C$2:$SK$20,5,FALSE)&gt;3,HLOOKUP($A624,'Z-scores'!$C$2:$SK$20,5,FALSE)&lt;-3),"",'Total-corrected counts'!S624),"")</f>
        <v>9.9309532639374467</v>
      </c>
      <c r="T624">
        <f>IFERROR(IF(OR(HLOOKUP($A624,'Z-scores'!$C$2:$SK$20,5,FALSE)&gt;3,HLOOKUP($A624,'Z-scores'!$C$2:$SK$20,5,FALSE)&lt;-3),"",'Total-corrected counts'!T624),"")</f>
        <v>18.027389891965353</v>
      </c>
      <c r="U624">
        <f t="shared" si="36"/>
        <v>1</v>
      </c>
      <c r="V624">
        <f>SUMIFS(Tabel132[Cluster],Tabel132[ID],'Total-corrected counts Z&lt;3'!A624)</f>
        <v>52</v>
      </c>
      <c r="W624">
        <f t="shared" si="37"/>
        <v>0.23398539816501743</v>
      </c>
      <c r="X624">
        <f t="shared" si="38"/>
        <v>14.427100014668245</v>
      </c>
      <c r="Y624">
        <f t="shared" si="39"/>
        <v>9.3585254197420635</v>
      </c>
    </row>
    <row r="625" spans="1:25" x14ac:dyDescent="0.25">
      <c r="A625">
        <v>633</v>
      </c>
      <c r="B625" t="s">
        <v>263</v>
      </c>
      <c r="C625">
        <v>101200</v>
      </c>
      <c r="D625">
        <v>948</v>
      </c>
      <c r="E625">
        <f>IFERROR(IF(OR(HLOOKUP($A625,'Z-scores'!$C$2:$SK$20,5,FALSE)&gt;3,HLOOKUP($A625,'Z-scores'!$C$2:$SK$20,5,FALSE)&lt;-3),"",'Total-corrected counts'!E625),"")</f>
        <v>0</v>
      </c>
      <c r="F625">
        <f>IFERROR(IF(OR(HLOOKUP($A625,'Z-scores'!$C$2:$SK$20,5,FALSE)&gt;3,HLOOKUP($A625,'Z-scores'!$C$2:$SK$20,5,FALSE)&lt;-3),"",'Total-corrected counts'!F625),"")</f>
        <v>4.7217630307674799E-2</v>
      </c>
      <c r="G625">
        <f>IFERROR(IF(OR(HLOOKUP($A625,'Z-scores'!$C$2:$SK$20,5,FALSE)&gt;3,HLOOKUP($A625,'Z-scores'!$C$2:$SK$20,5,FALSE)&lt;-3),"",'Total-corrected counts'!G625),"")</f>
        <v>0</v>
      </c>
      <c r="H625">
        <f>IFERROR(IF(OR(HLOOKUP($A625,'Z-scores'!$C$2:$SK$20,5,FALSE)&gt;3,HLOOKUP($A625,'Z-scores'!$C$2:$SK$20,5,FALSE)&lt;-3),"",'Total-corrected counts'!H625),"")</f>
        <v>1.2063017201862529E-2</v>
      </c>
      <c r="I625">
        <f>IFERROR(IF(OR(HLOOKUP($A625,'Z-scores'!$C$2:$SK$20,5,FALSE)&gt;3,HLOOKUP($A625,'Z-scores'!$C$2:$SK$20,5,FALSE)&lt;-3),"",'Total-corrected counts'!I625),"")</f>
        <v>0</v>
      </c>
      <c r="J625">
        <f>IFERROR(IF(OR(HLOOKUP($A625,'Z-scores'!$C$2:$SK$20,5,FALSE)&gt;3,HLOOKUP($A625,'Z-scores'!$C$2:$SK$20,5,FALSE)&lt;-3),"",'Total-corrected counts'!J625),"")</f>
        <v>0.1795970560450573</v>
      </c>
      <c r="K625">
        <f>IFERROR(IF(OR(HLOOKUP($A625,'Z-scores'!$C$2:$SK$20,5,FALSE)&gt;3,HLOOKUP($A625,'Z-scores'!$C$2:$SK$20,5,FALSE)&lt;-3),"",'Total-corrected counts'!K625),"")</f>
        <v>0</v>
      </c>
      <c r="L625">
        <f>IFERROR(IF(OR(HLOOKUP($A625,'Z-scores'!$C$2:$SK$20,5,FALSE)&gt;3,HLOOKUP($A625,'Z-scores'!$C$2:$SK$20,5,FALSE)&lt;-3),"",'Total-corrected counts'!L625),"")</f>
        <v>9.4969467316257813E-2</v>
      </c>
      <c r="M625">
        <f>IFERROR(IF(OR(HLOOKUP($A625,'Z-scores'!$C$2:$SK$20,5,FALSE)&gt;3,HLOOKUP($A625,'Z-scores'!$C$2:$SK$20,5,FALSE)&lt;-3),"",'Total-corrected counts'!M625),"")</f>
        <v>0</v>
      </c>
      <c r="N625">
        <f>IFERROR(IF(OR(HLOOKUP($A625,'Z-scores'!$C$2:$SK$20,5,FALSE)&gt;3,HLOOKUP($A625,'Z-scores'!$C$2:$SK$20,5,FALSE)&lt;-3),"",'Total-corrected counts'!N625),"")</f>
        <v>0</v>
      </c>
      <c r="O625">
        <f>IFERROR(IF(OR(HLOOKUP($A625,'Z-scores'!$C$2:$SK$20,5,FALSE)&gt;3,HLOOKUP($A625,'Z-scores'!$C$2:$SK$20,5,FALSE)&lt;-3),"",'Total-corrected counts'!O625),"")</f>
        <v>0.32273438252954789</v>
      </c>
      <c r="P625">
        <f>IFERROR(IF(OR(HLOOKUP($A625,'Z-scores'!$C$2:$SK$20,5,FALSE)&gt;3,HLOOKUP($A625,'Z-scores'!$C$2:$SK$20,5,FALSE)&lt;-3),"",'Total-corrected counts'!P625),"")</f>
        <v>2.4882368602432002E-2</v>
      </c>
      <c r="Q625">
        <f>IFERROR(IF(OR(HLOOKUP($A625,'Z-scores'!$C$2:$SK$20,5,FALSE)&gt;3,HLOOKUP($A625,'Z-scores'!$C$2:$SK$20,5,FALSE)&lt;-3),"",'Total-corrected counts'!Q625),"")</f>
        <v>0</v>
      </c>
      <c r="R625">
        <f>IFERROR(IF(OR(HLOOKUP($A625,'Z-scores'!$C$2:$SK$20,5,FALSE)&gt;3,HLOOKUP($A625,'Z-scores'!$C$2:$SK$20,5,FALSE)&lt;-3),"",'Total-corrected counts'!R625),"")</f>
        <v>8.216838253079646E-2</v>
      </c>
      <c r="S625">
        <f>IFERROR(IF(OR(HLOOKUP($A625,'Z-scores'!$C$2:$SK$20,5,FALSE)&gt;3,HLOOKUP($A625,'Z-scores'!$C$2:$SK$20,5,FALSE)&lt;-3),"",'Total-corrected counts'!S625),"")</f>
        <v>0.16985666928057208</v>
      </c>
      <c r="T625">
        <f>IFERROR(IF(OR(HLOOKUP($A625,'Z-scores'!$C$2:$SK$20,5,FALSE)&gt;3,HLOOKUP($A625,'Z-scores'!$C$2:$SK$20,5,FALSE)&lt;-3),"",'Total-corrected counts'!T625),"")</f>
        <v>0</v>
      </c>
      <c r="U625">
        <f t="shared" si="36"/>
        <v>1</v>
      </c>
      <c r="V625">
        <f>SUMIFS(Tabel132[Cluster],Tabel132[ID],'Total-corrected counts Z&lt;3'!A625)</f>
        <v>0</v>
      </c>
      <c r="W625">
        <f t="shared" si="37"/>
        <v>0.17328678080444876</v>
      </c>
      <c r="X625">
        <f t="shared" si="38"/>
        <v>3.3384717087085243E-2</v>
      </c>
      <c r="Y625">
        <f t="shared" si="39"/>
        <v>9.9940300490558062E-2</v>
      </c>
    </row>
    <row r="626" spans="1:25" x14ac:dyDescent="0.25">
      <c r="A626">
        <v>634</v>
      </c>
      <c r="B626" t="s">
        <v>264</v>
      </c>
      <c r="C626">
        <v>82300</v>
      </c>
      <c r="D626">
        <v>1100</v>
      </c>
      <c r="E626">
        <f>IFERROR(IF(OR(HLOOKUP($A626,'Z-scores'!$C$2:$SK$20,5,FALSE)&gt;3,HLOOKUP($A626,'Z-scores'!$C$2:$SK$20,5,FALSE)&lt;-3),"",'Total-corrected counts'!E626),"")</f>
        <v>9.1701985885523616</v>
      </c>
      <c r="F626">
        <f>IFERROR(IF(OR(HLOOKUP($A626,'Z-scores'!$C$2:$SK$20,5,FALSE)&gt;3,HLOOKUP($A626,'Z-scores'!$C$2:$SK$20,5,FALSE)&lt;-3),"",'Total-corrected counts'!F626),"")</f>
        <v>8.3669640905199749</v>
      </c>
      <c r="G626">
        <f>IFERROR(IF(OR(HLOOKUP($A626,'Z-scores'!$C$2:$SK$20,5,FALSE)&gt;3,HLOOKUP($A626,'Z-scores'!$C$2:$SK$20,5,FALSE)&lt;-3),"",'Total-corrected counts'!G626),"")</f>
        <v>14.678382263753671</v>
      </c>
      <c r="H626">
        <f>IFERROR(IF(OR(HLOOKUP($A626,'Z-scores'!$C$2:$SK$20,5,FALSE)&gt;3,HLOOKUP($A626,'Z-scores'!$C$2:$SK$20,5,FALSE)&lt;-3),"",'Total-corrected counts'!H626),"")</f>
        <v>2.9252816714516636</v>
      </c>
      <c r="I626">
        <f>IFERROR(IF(OR(HLOOKUP($A626,'Z-scores'!$C$2:$SK$20,5,FALSE)&gt;3,HLOOKUP($A626,'Z-scores'!$C$2:$SK$20,5,FALSE)&lt;-3),"",'Total-corrected counts'!I626),"")</f>
        <v>17.382926915737542</v>
      </c>
      <c r="J626">
        <f>IFERROR(IF(OR(HLOOKUP($A626,'Z-scores'!$C$2:$SK$20,5,FALSE)&gt;3,HLOOKUP($A626,'Z-scores'!$C$2:$SK$20,5,FALSE)&lt;-3),"",'Total-corrected counts'!J626),"")</f>
        <v>0.4130732289036318</v>
      </c>
      <c r="K626">
        <f>IFERROR(IF(OR(HLOOKUP($A626,'Z-scores'!$C$2:$SK$20,5,FALSE)&gt;3,HLOOKUP($A626,'Z-scores'!$C$2:$SK$20,5,FALSE)&lt;-3),"",'Total-corrected counts'!K626),"")</f>
        <v>10.309913175048603</v>
      </c>
      <c r="L626">
        <f>IFERROR(IF(OR(HLOOKUP($A626,'Z-scores'!$C$2:$SK$20,5,FALSE)&gt;3,HLOOKUP($A626,'Z-scores'!$C$2:$SK$20,5,FALSE)&lt;-3),"",'Total-corrected counts'!L626),"")</f>
        <v>5.9898599743039753</v>
      </c>
      <c r="M626">
        <f>IFERROR(IF(OR(HLOOKUP($A626,'Z-scores'!$C$2:$SK$20,5,FALSE)&gt;3,HLOOKUP($A626,'Z-scores'!$C$2:$SK$20,5,FALSE)&lt;-3),"",'Total-corrected counts'!M626),"")</f>
        <v>1.3383879500755722</v>
      </c>
      <c r="N626">
        <f>IFERROR(IF(OR(HLOOKUP($A626,'Z-scores'!$C$2:$SK$20,5,FALSE)&gt;3,HLOOKUP($A626,'Z-scores'!$C$2:$SK$20,5,FALSE)&lt;-3),"",'Total-corrected counts'!N626),"")</f>
        <v>9.5722362813625974</v>
      </c>
      <c r="O626">
        <f>IFERROR(IF(OR(HLOOKUP($A626,'Z-scores'!$C$2:$SK$20,5,FALSE)&gt;3,HLOOKUP($A626,'Z-scores'!$C$2:$SK$20,5,FALSE)&lt;-3),"",'Total-corrected counts'!O626),"")</f>
        <v>7.6969939723827787</v>
      </c>
      <c r="P626">
        <f>IFERROR(IF(OR(HLOOKUP($A626,'Z-scores'!$C$2:$SK$20,5,FALSE)&gt;3,HLOOKUP($A626,'Z-scores'!$C$2:$SK$20,5,FALSE)&lt;-3),"",'Total-corrected counts'!P626),"")</f>
        <v>11.46081897828018</v>
      </c>
      <c r="Q626">
        <f>IFERROR(IF(OR(HLOOKUP($A626,'Z-scores'!$C$2:$SK$20,5,FALSE)&gt;3,HLOOKUP($A626,'Z-scores'!$C$2:$SK$20,5,FALSE)&lt;-3),"",'Total-corrected counts'!Q626),"")</f>
        <v>11.293383011631738</v>
      </c>
      <c r="R626">
        <f>IFERROR(IF(OR(HLOOKUP($A626,'Z-scores'!$C$2:$SK$20,5,FALSE)&gt;3,HLOOKUP($A626,'Z-scores'!$C$2:$SK$20,5,FALSE)&lt;-3),"",'Total-corrected counts'!R626),"")</f>
        <v>12.135242995017</v>
      </c>
      <c r="S626">
        <f>IFERROR(IF(OR(HLOOKUP($A626,'Z-scores'!$C$2:$SK$20,5,FALSE)&gt;3,HLOOKUP($A626,'Z-scores'!$C$2:$SK$20,5,FALSE)&lt;-3),"",'Total-corrected counts'!S626),"")</f>
        <v>12.761897751946982</v>
      </c>
      <c r="T626">
        <f>IFERROR(IF(OR(HLOOKUP($A626,'Z-scores'!$C$2:$SK$20,5,FALSE)&gt;3,HLOOKUP($A626,'Z-scores'!$C$2:$SK$20,5,FALSE)&lt;-3),"",'Total-corrected counts'!T626),"")</f>
        <v>2.6621287610247966</v>
      </c>
      <c r="U626">
        <f t="shared" si="36"/>
        <v>1</v>
      </c>
      <c r="V626">
        <f>SUMIFS(Tabel132[Cluster],Tabel132[ID],'Total-corrected counts Z&lt;3'!A626)</f>
        <v>91</v>
      </c>
      <c r="W626">
        <f t="shared" si="37"/>
        <v>0.53114642783376875</v>
      </c>
      <c r="X626">
        <f t="shared" si="38"/>
        <v>8.0147224139709579</v>
      </c>
      <c r="Y626">
        <f t="shared" si="39"/>
        <v>9.668410911713913</v>
      </c>
    </row>
    <row r="627" spans="1:25" x14ac:dyDescent="0.25">
      <c r="A627">
        <v>635</v>
      </c>
      <c r="B627" t="s">
        <v>873</v>
      </c>
      <c r="C627">
        <v>27600</v>
      </c>
      <c r="D627">
        <v>22</v>
      </c>
      <c r="E627" t="str">
        <f>IFERROR(IF(OR(HLOOKUP($A627,'Z-scores'!$C$2:$SK$20,5,FALSE)&gt;3,HLOOKUP($A627,'Z-scores'!$C$2:$SK$20,5,FALSE)&lt;-3),"",'Total-corrected counts'!E627),"")</f>
        <v/>
      </c>
      <c r="F627" t="str">
        <f>IFERROR(IF(OR(HLOOKUP($A627,'Z-scores'!$C$2:$SK$20,5,FALSE)&gt;3,HLOOKUP($A627,'Z-scores'!$C$2:$SK$20,5,FALSE)&lt;-3),"",'Total-corrected counts'!F627),"")</f>
        <v/>
      </c>
      <c r="G627" t="str">
        <f>IFERROR(IF(OR(HLOOKUP($A627,'Z-scores'!$C$2:$SK$20,5,FALSE)&gt;3,HLOOKUP($A627,'Z-scores'!$C$2:$SK$20,5,FALSE)&lt;-3),"",'Total-corrected counts'!G627),"")</f>
        <v/>
      </c>
      <c r="H627" t="str">
        <f>IFERROR(IF(OR(HLOOKUP($A627,'Z-scores'!$C$2:$SK$20,5,FALSE)&gt;3,HLOOKUP($A627,'Z-scores'!$C$2:$SK$20,5,FALSE)&lt;-3),"",'Total-corrected counts'!H627),"")</f>
        <v/>
      </c>
      <c r="I627" t="str">
        <f>IFERROR(IF(OR(HLOOKUP($A627,'Z-scores'!$C$2:$SK$20,5,FALSE)&gt;3,HLOOKUP($A627,'Z-scores'!$C$2:$SK$20,5,FALSE)&lt;-3),"",'Total-corrected counts'!I627),"")</f>
        <v/>
      </c>
      <c r="J627" t="str">
        <f>IFERROR(IF(OR(HLOOKUP($A627,'Z-scores'!$C$2:$SK$20,5,FALSE)&gt;3,HLOOKUP($A627,'Z-scores'!$C$2:$SK$20,5,FALSE)&lt;-3),"",'Total-corrected counts'!J627),"")</f>
        <v/>
      </c>
      <c r="K627" t="str">
        <f>IFERROR(IF(OR(HLOOKUP($A627,'Z-scores'!$C$2:$SK$20,5,FALSE)&gt;3,HLOOKUP($A627,'Z-scores'!$C$2:$SK$20,5,FALSE)&lt;-3),"",'Total-corrected counts'!K627),"")</f>
        <v/>
      </c>
      <c r="L627" t="str">
        <f>IFERROR(IF(OR(HLOOKUP($A627,'Z-scores'!$C$2:$SK$20,5,FALSE)&gt;3,HLOOKUP($A627,'Z-scores'!$C$2:$SK$20,5,FALSE)&lt;-3),"",'Total-corrected counts'!L627),"")</f>
        <v/>
      </c>
      <c r="M627" t="str">
        <f>IFERROR(IF(OR(HLOOKUP($A627,'Z-scores'!$C$2:$SK$20,5,FALSE)&gt;3,HLOOKUP($A627,'Z-scores'!$C$2:$SK$20,5,FALSE)&lt;-3),"",'Total-corrected counts'!M627),"")</f>
        <v/>
      </c>
      <c r="N627" t="str">
        <f>IFERROR(IF(OR(HLOOKUP($A627,'Z-scores'!$C$2:$SK$20,5,FALSE)&gt;3,HLOOKUP($A627,'Z-scores'!$C$2:$SK$20,5,FALSE)&lt;-3),"",'Total-corrected counts'!N627),"")</f>
        <v/>
      </c>
      <c r="O627" t="str">
        <f>IFERROR(IF(OR(HLOOKUP($A627,'Z-scores'!$C$2:$SK$20,5,FALSE)&gt;3,HLOOKUP($A627,'Z-scores'!$C$2:$SK$20,5,FALSE)&lt;-3),"",'Total-corrected counts'!O627),"")</f>
        <v/>
      </c>
      <c r="P627" t="str">
        <f>IFERROR(IF(OR(HLOOKUP($A627,'Z-scores'!$C$2:$SK$20,5,FALSE)&gt;3,HLOOKUP($A627,'Z-scores'!$C$2:$SK$20,5,FALSE)&lt;-3),"",'Total-corrected counts'!P627),"")</f>
        <v/>
      </c>
      <c r="Q627" t="str">
        <f>IFERROR(IF(OR(HLOOKUP($A627,'Z-scores'!$C$2:$SK$20,5,FALSE)&gt;3,HLOOKUP($A627,'Z-scores'!$C$2:$SK$20,5,FALSE)&lt;-3),"",'Total-corrected counts'!Q627),"")</f>
        <v/>
      </c>
      <c r="R627" t="str">
        <f>IFERROR(IF(OR(HLOOKUP($A627,'Z-scores'!$C$2:$SK$20,5,FALSE)&gt;3,HLOOKUP($A627,'Z-scores'!$C$2:$SK$20,5,FALSE)&lt;-3),"",'Total-corrected counts'!R627),"")</f>
        <v/>
      </c>
      <c r="S627" t="str">
        <f>IFERROR(IF(OR(HLOOKUP($A627,'Z-scores'!$C$2:$SK$20,5,FALSE)&gt;3,HLOOKUP($A627,'Z-scores'!$C$2:$SK$20,5,FALSE)&lt;-3),"",'Total-corrected counts'!S627),"")</f>
        <v/>
      </c>
      <c r="T627" t="str">
        <f>IFERROR(IF(OR(HLOOKUP($A627,'Z-scores'!$C$2:$SK$20,5,FALSE)&gt;3,HLOOKUP($A627,'Z-scores'!$C$2:$SK$20,5,FALSE)&lt;-3),"",'Total-corrected counts'!T627),"")</f>
        <v/>
      </c>
      <c r="U627">
        <f t="shared" si="36"/>
        <v>0</v>
      </c>
      <c r="V627">
        <f>SUMIFS(Tabel132[Cluster],Tabel132[ID],'Total-corrected counts Z&lt;3'!A627)</f>
        <v>0</v>
      </c>
      <c r="W627" t="str">
        <f t="shared" si="37"/>
        <v/>
      </c>
      <c r="X627" t="str">
        <f t="shared" si="38"/>
        <v/>
      </c>
      <c r="Y627" t="str">
        <f t="shared" si="39"/>
        <v/>
      </c>
    </row>
    <row r="628" spans="1:25" x14ac:dyDescent="0.25">
      <c r="A628">
        <v>636</v>
      </c>
      <c r="B628" t="s">
        <v>874</v>
      </c>
      <c r="C628">
        <v>67600</v>
      </c>
      <c r="D628">
        <v>362</v>
      </c>
      <c r="E628" t="str">
        <f>IFERROR(IF(OR(HLOOKUP($A628,'Z-scores'!$C$2:$SK$20,5,FALSE)&gt;3,HLOOKUP($A628,'Z-scores'!$C$2:$SK$20,5,FALSE)&lt;-3),"",'Total-corrected counts'!E628),"")</f>
        <v/>
      </c>
      <c r="F628" t="str">
        <f>IFERROR(IF(OR(HLOOKUP($A628,'Z-scores'!$C$2:$SK$20,5,FALSE)&gt;3,HLOOKUP($A628,'Z-scores'!$C$2:$SK$20,5,FALSE)&lt;-3),"",'Total-corrected counts'!F628),"")</f>
        <v/>
      </c>
      <c r="G628" t="str">
        <f>IFERROR(IF(OR(HLOOKUP($A628,'Z-scores'!$C$2:$SK$20,5,FALSE)&gt;3,HLOOKUP($A628,'Z-scores'!$C$2:$SK$20,5,FALSE)&lt;-3),"",'Total-corrected counts'!G628),"")</f>
        <v/>
      </c>
      <c r="H628" t="str">
        <f>IFERROR(IF(OR(HLOOKUP($A628,'Z-scores'!$C$2:$SK$20,5,FALSE)&gt;3,HLOOKUP($A628,'Z-scores'!$C$2:$SK$20,5,FALSE)&lt;-3),"",'Total-corrected counts'!H628),"")</f>
        <v/>
      </c>
      <c r="I628" t="str">
        <f>IFERROR(IF(OR(HLOOKUP($A628,'Z-scores'!$C$2:$SK$20,5,FALSE)&gt;3,HLOOKUP($A628,'Z-scores'!$C$2:$SK$20,5,FALSE)&lt;-3),"",'Total-corrected counts'!I628),"")</f>
        <v/>
      </c>
      <c r="J628" t="str">
        <f>IFERROR(IF(OR(HLOOKUP($A628,'Z-scores'!$C$2:$SK$20,5,FALSE)&gt;3,HLOOKUP($A628,'Z-scores'!$C$2:$SK$20,5,FALSE)&lt;-3),"",'Total-corrected counts'!J628),"")</f>
        <v/>
      </c>
      <c r="K628" t="str">
        <f>IFERROR(IF(OR(HLOOKUP($A628,'Z-scores'!$C$2:$SK$20,5,FALSE)&gt;3,HLOOKUP($A628,'Z-scores'!$C$2:$SK$20,5,FALSE)&lt;-3),"",'Total-corrected counts'!K628),"")</f>
        <v/>
      </c>
      <c r="L628" t="str">
        <f>IFERROR(IF(OR(HLOOKUP($A628,'Z-scores'!$C$2:$SK$20,5,FALSE)&gt;3,HLOOKUP($A628,'Z-scores'!$C$2:$SK$20,5,FALSE)&lt;-3),"",'Total-corrected counts'!L628),"")</f>
        <v/>
      </c>
      <c r="M628" t="str">
        <f>IFERROR(IF(OR(HLOOKUP($A628,'Z-scores'!$C$2:$SK$20,5,FALSE)&gt;3,HLOOKUP($A628,'Z-scores'!$C$2:$SK$20,5,FALSE)&lt;-3),"",'Total-corrected counts'!M628),"")</f>
        <v/>
      </c>
      <c r="N628" t="str">
        <f>IFERROR(IF(OR(HLOOKUP($A628,'Z-scores'!$C$2:$SK$20,5,FALSE)&gt;3,HLOOKUP($A628,'Z-scores'!$C$2:$SK$20,5,FALSE)&lt;-3),"",'Total-corrected counts'!N628),"")</f>
        <v/>
      </c>
      <c r="O628" t="str">
        <f>IFERROR(IF(OR(HLOOKUP($A628,'Z-scores'!$C$2:$SK$20,5,FALSE)&gt;3,HLOOKUP($A628,'Z-scores'!$C$2:$SK$20,5,FALSE)&lt;-3),"",'Total-corrected counts'!O628),"")</f>
        <v/>
      </c>
      <c r="P628" t="str">
        <f>IFERROR(IF(OR(HLOOKUP($A628,'Z-scores'!$C$2:$SK$20,5,FALSE)&gt;3,HLOOKUP($A628,'Z-scores'!$C$2:$SK$20,5,FALSE)&lt;-3),"",'Total-corrected counts'!P628),"")</f>
        <v/>
      </c>
      <c r="Q628" t="str">
        <f>IFERROR(IF(OR(HLOOKUP($A628,'Z-scores'!$C$2:$SK$20,5,FALSE)&gt;3,HLOOKUP($A628,'Z-scores'!$C$2:$SK$20,5,FALSE)&lt;-3),"",'Total-corrected counts'!Q628),"")</f>
        <v/>
      </c>
      <c r="R628" t="str">
        <f>IFERROR(IF(OR(HLOOKUP($A628,'Z-scores'!$C$2:$SK$20,5,FALSE)&gt;3,HLOOKUP($A628,'Z-scores'!$C$2:$SK$20,5,FALSE)&lt;-3),"",'Total-corrected counts'!R628),"")</f>
        <v/>
      </c>
      <c r="S628" t="str">
        <f>IFERROR(IF(OR(HLOOKUP($A628,'Z-scores'!$C$2:$SK$20,5,FALSE)&gt;3,HLOOKUP($A628,'Z-scores'!$C$2:$SK$20,5,FALSE)&lt;-3),"",'Total-corrected counts'!S628),"")</f>
        <v/>
      </c>
      <c r="T628" t="str">
        <f>IFERROR(IF(OR(HLOOKUP($A628,'Z-scores'!$C$2:$SK$20,5,FALSE)&gt;3,HLOOKUP($A628,'Z-scores'!$C$2:$SK$20,5,FALSE)&lt;-3),"",'Total-corrected counts'!T628),"")</f>
        <v/>
      </c>
      <c r="U628">
        <f t="shared" si="36"/>
        <v>0</v>
      </c>
      <c r="V628">
        <f>SUMIFS(Tabel132[Cluster],Tabel132[ID],'Total-corrected counts Z&lt;3'!A628)</f>
        <v>80</v>
      </c>
      <c r="W628" t="str">
        <f t="shared" si="37"/>
        <v/>
      </c>
      <c r="X628" t="str">
        <f t="shared" si="38"/>
        <v/>
      </c>
      <c r="Y628" t="str">
        <f t="shared" si="39"/>
        <v/>
      </c>
    </row>
    <row r="629" spans="1:25" x14ac:dyDescent="0.25">
      <c r="A629">
        <v>637</v>
      </c>
      <c r="B629" t="s">
        <v>875</v>
      </c>
      <c r="C629">
        <v>63700</v>
      </c>
      <c r="D629">
        <v>864</v>
      </c>
      <c r="E629" t="str">
        <f>IFERROR(IF(OR(HLOOKUP($A629,'Z-scores'!$C$2:$SK$20,5,FALSE)&gt;3,HLOOKUP($A629,'Z-scores'!$C$2:$SK$20,5,FALSE)&lt;-3),"",'Total-corrected counts'!E629),"")</f>
        <v/>
      </c>
      <c r="F629" t="str">
        <f>IFERROR(IF(OR(HLOOKUP($A629,'Z-scores'!$C$2:$SK$20,5,FALSE)&gt;3,HLOOKUP($A629,'Z-scores'!$C$2:$SK$20,5,FALSE)&lt;-3),"",'Total-corrected counts'!F629),"")</f>
        <v/>
      </c>
      <c r="G629" t="str">
        <f>IFERROR(IF(OR(HLOOKUP($A629,'Z-scores'!$C$2:$SK$20,5,FALSE)&gt;3,HLOOKUP($A629,'Z-scores'!$C$2:$SK$20,5,FALSE)&lt;-3),"",'Total-corrected counts'!G629),"")</f>
        <v/>
      </c>
      <c r="H629" t="str">
        <f>IFERROR(IF(OR(HLOOKUP($A629,'Z-scores'!$C$2:$SK$20,5,FALSE)&gt;3,HLOOKUP($A629,'Z-scores'!$C$2:$SK$20,5,FALSE)&lt;-3),"",'Total-corrected counts'!H629),"")</f>
        <v/>
      </c>
      <c r="I629" t="str">
        <f>IFERROR(IF(OR(HLOOKUP($A629,'Z-scores'!$C$2:$SK$20,5,FALSE)&gt;3,HLOOKUP($A629,'Z-scores'!$C$2:$SK$20,5,FALSE)&lt;-3),"",'Total-corrected counts'!I629),"")</f>
        <v/>
      </c>
      <c r="J629" t="str">
        <f>IFERROR(IF(OR(HLOOKUP($A629,'Z-scores'!$C$2:$SK$20,5,FALSE)&gt;3,HLOOKUP($A629,'Z-scores'!$C$2:$SK$20,5,FALSE)&lt;-3),"",'Total-corrected counts'!J629),"")</f>
        <v/>
      </c>
      <c r="K629" t="str">
        <f>IFERROR(IF(OR(HLOOKUP($A629,'Z-scores'!$C$2:$SK$20,5,FALSE)&gt;3,HLOOKUP($A629,'Z-scores'!$C$2:$SK$20,5,FALSE)&lt;-3),"",'Total-corrected counts'!K629),"")</f>
        <v/>
      </c>
      <c r="L629" t="str">
        <f>IFERROR(IF(OR(HLOOKUP($A629,'Z-scores'!$C$2:$SK$20,5,FALSE)&gt;3,HLOOKUP($A629,'Z-scores'!$C$2:$SK$20,5,FALSE)&lt;-3),"",'Total-corrected counts'!L629),"")</f>
        <v/>
      </c>
      <c r="M629" t="str">
        <f>IFERROR(IF(OR(HLOOKUP($A629,'Z-scores'!$C$2:$SK$20,5,FALSE)&gt;3,HLOOKUP($A629,'Z-scores'!$C$2:$SK$20,5,FALSE)&lt;-3),"",'Total-corrected counts'!M629),"")</f>
        <v/>
      </c>
      <c r="N629" t="str">
        <f>IFERROR(IF(OR(HLOOKUP($A629,'Z-scores'!$C$2:$SK$20,5,FALSE)&gt;3,HLOOKUP($A629,'Z-scores'!$C$2:$SK$20,5,FALSE)&lt;-3),"",'Total-corrected counts'!N629),"")</f>
        <v/>
      </c>
      <c r="O629" t="str">
        <f>IFERROR(IF(OR(HLOOKUP($A629,'Z-scores'!$C$2:$SK$20,5,FALSE)&gt;3,HLOOKUP($A629,'Z-scores'!$C$2:$SK$20,5,FALSE)&lt;-3),"",'Total-corrected counts'!O629),"")</f>
        <v/>
      </c>
      <c r="P629" t="str">
        <f>IFERROR(IF(OR(HLOOKUP($A629,'Z-scores'!$C$2:$SK$20,5,FALSE)&gt;3,HLOOKUP($A629,'Z-scores'!$C$2:$SK$20,5,FALSE)&lt;-3),"",'Total-corrected counts'!P629),"")</f>
        <v/>
      </c>
      <c r="Q629" t="str">
        <f>IFERROR(IF(OR(HLOOKUP($A629,'Z-scores'!$C$2:$SK$20,5,FALSE)&gt;3,HLOOKUP($A629,'Z-scores'!$C$2:$SK$20,5,FALSE)&lt;-3),"",'Total-corrected counts'!Q629),"")</f>
        <v/>
      </c>
      <c r="R629" t="str">
        <f>IFERROR(IF(OR(HLOOKUP($A629,'Z-scores'!$C$2:$SK$20,5,FALSE)&gt;3,HLOOKUP($A629,'Z-scores'!$C$2:$SK$20,5,FALSE)&lt;-3),"",'Total-corrected counts'!R629),"")</f>
        <v/>
      </c>
      <c r="S629" t="str">
        <f>IFERROR(IF(OR(HLOOKUP($A629,'Z-scores'!$C$2:$SK$20,5,FALSE)&gt;3,HLOOKUP($A629,'Z-scores'!$C$2:$SK$20,5,FALSE)&lt;-3),"",'Total-corrected counts'!S629),"")</f>
        <v/>
      </c>
      <c r="T629" t="str">
        <f>IFERROR(IF(OR(HLOOKUP($A629,'Z-scores'!$C$2:$SK$20,5,FALSE)&gt;3,HLOOKUP($A629,'Z-scores'!$C$2:$SK$20,5,FALSE)&lt;-3),"",'Total-corrected counts'!T629),"")</f>
        <v/>
      </c>
      <c r="U629">
        <f t="shared" si="36"/>
        <v>0</v>
      </c>
      <c r="V629">
        <f>SUMIFS(Tabel132[Cluster],Tabel132[ID],'Total-corrected counts Z&lt;3'!A629)</f>
        <v>76</v>
      </c>
      <c r="W629" t="str">
        <f t="shared" si="37"/>
        <v/>
      </c>
      <c r="X629" t="str">
        <f t="shared" si="38"/>
        <v/>
      </c>
      <c r="Y629" t="str">
        <f t="shared" si="39"/>
        <v/>
      </c>
    </row>
    <row r="630" spans="1:25" x14ac:dyDescent="0.25">
      <c r="A630">
        <v>638</v>
      </c>
      <c r="B630" t="s">
        <v>265</v>
      </c>
      <c r="C630">
        <v>9600</v>
      </c>
      <c r="D630">
        <v>1057</v>
      </c>
      <c r="E630">
        <f>IFERROR(IF(OR(HLOOKUP($A630,'Z-scores'!$C$2:$SK$20,5,FALSE)&gt;3,HLOOKUP($A630,'Z-scores'!$C$2:$SK$20,5,FALSE)&lt;-3),"",'Total-corrected counts'!E630),"")</f>
        <v>25.419929204679725</v>
      </c>
      <c r="F630">
        <f>IFERROR(IF(OR(HLOOKUP($A630,'Z-scores'!$C$2:$SK$20,5,FALSE)&gt;3,HLOOKUP($A630,'Z-scores'!$C$2:$SK$20,5,FALSE)&lt;-3),"",'Total-corrected counts'!F630),"")</f>
        <v>32.981514769910845</v>
      </c>
      <c r="G630">
        <f>IFERROR(IF(OR(HLOOKUP($A630,'Z-scores'!$C$2:$SK$20,5,FALSE)&gt;3,HLOOKUP($A630,'Z-scores'!$C$2:$SK$20,5,FALSE)&lt;-3),"",'Total-corrected counts'!G630),"")</f>
        <v>25.027633542285397</v>
      </c>
      <c r="H630">
        <f>IFERROR(IF(OR(HLOOKUP($A630,'Z-scores'!$C$2:$SK$20,5,FALSE)&gt;3,HLOOKUP($A630,'Z-scores'!$C$2:$SK$20,5,FALSE)&lt;-3),"",'Total-corrected counts'!H630),"")</f>
        <v>23.782238413471976</v>
      </c>
      <c r="I630">
        <f>IFERROR(IF(OR(HLOOKUP($A630,'Z-scores'!$C$2:$SK$20,5,FALSE)&gt;3,HLOOKUP($A630,'Z-scores'!$C$2:$SK$20,5,FALSE)&lt;-3),"",'Total-corrected counts'!I630),"")</f>
        <v>22.95401712181723</v>
      </c>
      <c r="J630">
        <f>IFERROR(IF(OR(HLOOKUP($A630,'Z-scores'!$C$2:$SK$20,5,FALSE)&gt;3,HLOOKUP($A630,'Z-scores'!$C$2:$SK$20,5,FALSE)&lt;-3),"",'Total-corrected counts'!J630),"")</f>
        <v>41.468960240803732</v>
      </c>
      <c r="K630">
        <f>IFERROR(IF(OR(HLOOKUP($A630,'Z-scores'!$C$2:$SK$20,5,FALSE)&gt;3,HLOOKUP($A630,'Z-scores'!$C$2:$SK$20,5,FALSE)&lt;-3),"",'Total-corrected counts'!K630),"")</f>
        <v>49.127498673141147</v>
      </c>
      <c r="L630">
        <f>IFERROR(IF(OR(HLOOKUP($A630,'Z-scores'!$C$2:$SK$20,5,FALSE)&gt;3,HLOOKUP($A630,'Z-scores'!$C$2:$SK$20,5,FALSE)&lt;-3),"",'Total-corrected counts'!L630),"")</f>
        <v>14.435359032071188</v>
      </c>
      <c r="M630">
        <f>IFERROR(IF(OR(HLOOKUP($A630,'Z-scores'!$C$2:$SK$20,5,FALSE)&gt;3,HLOOKUP($A630,'Z-scores'!$C$2:$SK$20,5,FALSE)&lt;-3),"",'Total-corrected counts'!M630),"")</f>
        <v>28.677306140472769</v>
      </c>
      <c r="N630">
        <f>IFERROR(IF(OR(HLOOKUP($A630,'Z-scores'!$C$2:$SK$20,5,FALSE)&gt;3,HLOOKUP($A630,'Z-scores'!$C$2:$SK$20,5,FALSE)&lt;-3),"",'Total-corrected counts'!N630),"")</f>
        <v>11.320482547328085</v>
      </c>
      <c r="O630">
        <f>IFERROR(IF(OR(HLOOKUP($A630,'Z-scores'!$C$2:$SK$20,5,FALSE)&gt;3,HLOOKUP($A630,'Z-scores'!$C$2:$SK$20,5,FALSE)&lt;-3),"",'Total-corrected counts'!O630),"")</f>
        <v>37.627292187794275</v>
      </c>
      <c r="P630">
        <f>IFERROR(IF(OR(HLOOKUP($A630,'Z-scores'!$C$2:$SK$20,5,FALSE)&gt;3,HLOOKUP($A630,'Z-scores'!$C$2:$SK$20,5,FALSE)&lt;-3),"",'Total-corrected counts'!P630),"")</f>
        <v>28.291253100965189</v>
      </c>
      <c r="Q630">
        <f>IFERROR(IF(OR(HLOOKUP($A630,'Z-scores'!$C$2:$SK$20,5,FALSE)&gt;3,HLOOKUP($A630,'Z-scores'!$C$2:$SK$20,5,FALSE)&lt;-3),"",'Total-corrected counts'!Q630),"")</f>
        <v>44.741273215901359</v>
      </c>
      <c r="R630">
        <f>IFERROR(IF(OR(HLOOKUP($A630,'Z-scores'!$C$2:$SK$20,5,FALSE)&gt;3,HLOOKUP($A630,'Z-scores'!$C$2:$SK$20,5,FALSE)&lt;-3),"",'Total-corrected counts'!R630),"")</f>
        <v>45.665078591490129</v>
      </c>
      <c r="S630">
        <f>IFERROR(IF(OR(HLOOKUP($A630,'Z-scores'!$C$2:$SK$20,5,FALSE)&gt;3,HLOOKUP($A630,'Z-scores'!$C$2:$SK$20,5,FALSE)&lt;-3),"",'Total-corrected counts'!S630),"")</f>
        <v>20.212943644388076</v>
      </c>
      <c r="T630">
        <f>IFERROR(IF(OR(HLOOKUP($A630,'Z-scores'!$C$2:$SK$20,5,FALSE)&gt;3,HLOOKUP($A630,'Z-scores'!$C$2:$SK$20,5,FALSE)&lt;-3),"",'Total-corrected counts'!T630),"")</f>
        <v>9.5358817414144639</v>
      </c>
      <c r="U630">
        <f t="shared" si="36"/>
        <v>1</v>
      </c>
      <c r="V630">
        <f>SUMIFS(Tabel132[Cluster],Tabel132[ID],'Total-corrected counts Z&lt;3'!A630)</f>
        <v>12</v>
      </c>
      <c r="W630">
        <f t="shared" si="37"/>
        <v>0.59829865807624294</v>
      </c>
      <c r="X630">
        <f t="shared" si="38"/>
        <v>27.519493968598209</v>
      </c>
      <c r="Y630">
        <f t="shared" si="39"/>
        <v>31.012287080325581</v>
      </c>
    </row>
    <row r="631" spans="1:25" x14ac:dyDescent="0.25">
      <c r="A631">
        <v>639</v>
      </c>
      <c r="B631" t="s">
        <v>266</v>
      </c>
      <c r="C631">
        <v>34700</v>
      </c>
      <c r="D631">
        <v>631</v>
      </c>
      <c r="E631">
        <f>IFERROR(IF(OR(HLOOKUP($A631,'Z-scores'!$C$2:$SK$20,5,FALSE)&gt;3,HLOOKUP($A631,'Z-scores'!$C$2:$SK$20,5,FALSE)&lt;-3),"",'Total-corrected counts'!E631),"")</f>
        <v>6.9556773734886637</v>
      </c>
      <c r="F631">
        <f>IFERROR(IF(OR(HLOOKUP($A631,'Z-scores'!$C$2:$SK$20,5,FALSE)&gt;3,HLOOKUP($A631,'Z-scores'!$C$2:$SK$20,5,FALSE)&lt;-3),"",'Total-corrected counts'!F631),"")</f>
        <v>4.1645949931369177</v>
      </c>
      <c r="G631">
        <f>IFERROR(IF(OR(HLOOKUP($A631,'Z-scores'!$C$2:$SK$20,5,FALSE)&gt;3,HLOOKUP($A631,'Z-scores'!$C$2:$SK$20,5,FALSE)&lt;-3),"",'Total-corrected counts'!G631),"")</f>
        <v>3.441485571299002</v>
      </c>
      <c r="H631">
        <f>IFERROR(IF(OR(HLOOKUP($A631,'Z-scores'!$C$2:$SK$20,5,FALSE)&gt;3,HLOOKUP($A631,'Z-scores'!$C$2:$SK$20,5,FALSE)&lt;-3),"",'Total-corrected counts'!H631),"")</f>
        <v>4.0049217110183601</v>
      </c>
      <c r="I631">
        <f>IFERROR(IF(OR(HLOOKUP($A631,'Z-scores'!$C$2:$SK$20,5,FALSE)&gt;3,HLOOKUP($A631,'Z-scores'!$C$2:$SK$20,5,FALSE)&lt;-3),"",'Total-corrected counts'!I631),"")</f>
        <v>7.2424172679035994</v>
      </c>
      <c r="J631">
        <f>IFERROR(IF(OR(HLOOKUP($A631,'Z-scores'!$C$2:$SK$20,5,FALSE)&gt;3,HLOOKUP($A631,'Z-scores'!$C$2:$SK$20,5,FALSE)&lt;-3),"",'Total-corrected counts'!J631),"")</f>
        <v>8.5188870250705513</v>
      </c>
      <c r="K631">
        <f>IFERROR(IF(OR(HLOOKUP($A631,'Z-scores'!$C$2:$SK$20,5,FALSE)&gt;3,HLOOKUP($A631,'Z-scores'!$C$2:$SK$20,5,FALSE)&lt;-3),"",'Total-corrected counts'!K631),"")</f>
        <v>4.2928648715219433</v>
      </c>
      <c r="L631">
        <f>IFERROR(IF(OR(HLOOKUP($A631,'Z-scores'!$C$2:$SK$20,5,FALSE)&gt;3,HLOOKUP($A631,'Z-scores'!$C$2:$SK$20,5,FALSE)&lt;-3),"",'Total-corrected counts'!L631),"")</f>
        <v>6.4240061106068689</v>
      </c>
      <c r="M631">
        <f>IFERROR(IF(OR(HLOOKUP($A631,'Z-scores'!$C$2:$SK$20,5,FALSE)&gt;3,HLOOKUP($A631,'Z-scores'!$C$2:$SK$20,5,FALSE)&lt;-3),"",'Total-corrected counts'!M631),"")</f>
        <v>5.9417605172144814</v>
      </c>
      <c r="N631">
        <f>IFERROR(IF(OR(HLOOKUP($A631,'Z-scores'!$C$2:$SK$20,5,FALSE)&gt;3,HLOOKUP($A631,'Z-scores'!$C$2:$SK$20,5,FALSE)&lt;-3),"",'Total-corrected counts'!N631),"")</f>
        <v>3.9355140157608712</v>
      </c>
      <c r="O631">
        <f>IFERROR(IF(OR(HLOOKUP($A631,'Z-scores'!$C$2:$SK$20,5,FALSE)&gt;3,HLOOKUP($A631,'Z-scores'!$C$2:$SK$20,5,FALSE)&lt;-3),"",'Total-corrected counts'!O631),"")</f>
        <v>5.2521704992479847</v>
      </c>
      <c r="P631">
        <f>IFERROR(IF(OR(HLOOKUP($A631,'Z-scores'!$C$2:$SK$20,5,FALSE)&gt;3,HLOOKUP($A631,'Z-scores'!$C$2:$SK$20,5,FALSE)&lt;-3),"",'Total-corrected counts'!P631),"")</f>
        <v>3.2396843920366472</v>
      </c>
      <c r="Q631">
        <f>IFERROR(IF(OR(HLOOKUP($A631,'Z-scores'!$C$2:$SK$20,5,FALSE)&gt;3,HLOOKUP($A631,'Z-scores'!$C$2:$SK$20,5,FALSE)&lt;-3),"",'Total-corrected counts'!Q631),"")</f>
        <v>5.8578524288226221</v>
      </c>
      <c r="R631">
        <f>IFERROR(IF(OR(HLOOKUP($A631,'Z-scores'!$C$2:$SK$20,5,FALSE)&gt;3,HLOOKUP($A631,'Z-scores'!$C$2:$SK$20,5,FALSE)&lt;-3),"",'Total-corrected counts'!R631),"")</f>
        <v>6.1472221180852094</v>
      </c>
      <c r="S631">
        <f>IFERROR(IF(OR(HLOOKUP($A631,'Z-scores'!$C$2:$SK$20,5,FALSE)&gt;3,HLOOKUP($A631,'Z-scores'!$C$2:$SK$20,5,FALSE)&lt;-3),"",'Total-corrected counts'!S631),"")</f>
        <v>4.1728121753260536</v>
      </c>
      <c r="T631">
        <f>IFERROR(IF(OR(HLOOKUP($A631,'Z-scores'!$C$2:$SK$20,5,FALSE)&gt;3,HLOOKUP($A631,'Z-scores'!$C$2:$SK$20,5,FALSE)&lt;-3),"",'Total-corrected counts'!T631),"")</f>
        <v>2.8396040117597834</v>
      </c>
      <c r="U631">
        <f t="shared" si="36"/>
        <v>1</v>
      </c>
      <c r="V631">
        <f>SUMIFS(Tabel132[Cluster],Tabel132[ID],'Total-corrected counts Z&lt;3'!A631)</f>
        <v>45</v>
      </c>
      <c r="W631">
        <f t="shared" si="37"/>
        <v>0.29812047024756411</v>
      </c>
      <c r="X631">
        <f t="shared" si="38"/>
        <v>5.4922129457021267</v>
      </c>
      <c r="Y631">
        <f t="shared" si="39"/>
        <v>4.5848909375463833</v>
      </c>
    </row>
    <row r="632" spans="1:25" x14ac:dyDescent="0.25">
      <c r="A632">
        <v>640</v>
      </c>
      <c r="B632" t="s">
        <v>876</v>
      </c>
      <c r="C632">
        <v>92700</v>
      </c>
      <c r="D632">
        <v>370</v>
      </c>
      <c r="E632" t="str">
        <f>IFERROR(IF(OR(HLOOKUP($A632,'Z-scores'!$C$2:$SK$20,5,FALSE)&gt;3,HLOOKUP($A632,'Z-scores'!$C$2:$SK$20,5,FALSE)&lt;-3),"",'Total-corrected counts'!E632),"")</f>
        <v/>
      </c>
      <c r="F632" t="str">
        <f>IFERROR(IF(OR(HLOOKUP($A632,'Z-scores'!$C$2:$SK$20,5,FALSE)&gt;3,HLOOKUP($A632,'Z-scores'!$C$2:$SK$20,5,FALSE)&lt;-3),"",'Total-corrected counts'!F632),"")</f>
        <v/>
      </c>
      <c r="G632" t="str">
        <f>IFERROR(IF(OR(HLOOKUP($A632,'Z-scores'!$C$2:$SK$20,5,FALSE)&gt;3,HLOOKUP($A632,'Z-scores'!$C$2:$SK$20,5,FALSE)&lt;-3),"",'Total-corrected counts'!G632),"")</f>
        <v/>
      </c>
      <c r="H632" t="str">
        <f>IFERROR(IF(OR(HLOOKUP($A632,'Z-scores'!$C$2:$SK$20,5,FALSE)&gt;3,HLOOKUP($A632,'Z-scores'!$C$2:$SK$20,5,FALSE)&lt;-3),"",'Total-corrected counts'!H632),"")</f>
        <v/>
      </c>
      <c r="I632" t="str">
        <f>IFERROR(IF(OR(HLOOKUP($A632,'Z-scores'!$C$2:$SK$20,5,FALSE)&gt;3,HLOOKUP($A632,'Z-scores'!$C$2:$SK$20,5,FALSE)&lt;-3),"",'Total-corrected counts'!I632),"")</f>
        <v/>
      </c>
      <c r="J632" t="str">
        <f>IFERROR(IF(OR(HLOOKUP($A632,'Z-scores'!$C$2:$SK$20,5,FALSE)&gt;3,HLOOKUP($A632,'Z-scores'!$C$2:$SK$20,5,FALSE)&lt;-3),"",'Total-corrected counts'!J632),"")</f>
        <v/>
      </c>
      <c r="K632" t="str">
        <f>IFERROR(IF(OR(HLOOKUP($A632,'Z-scores'!$C$2:$SK$20,5,FALSE)&gt;3,HLOOKUP($A632,'Z-scores'!$C$2:$SK$20,5,FALSE)&lt;-3),"",'Total-corrected counts'!K632),"")</f>
        <v/>
      </c>
      <c r="L632" t="str">
        <f>IFERROR(IF(OR(HLOOKUP($A632,'Z-scores'!$C$2:$SK$20,5,FALSE)&gt;3,HLOOKUP($A632,'Z-scores'!$C$2:$SK$20,5,FALSE)&lt;-3),"",'Total-corrected counts'!L632),"")</f>
        <v/>
      </c>
      <c r="M632" t="str">
        <f>IFERROR(IF(OR(HLOOKUP($A632,'Z-scores'!$C$2:$SK$20,5,FALSE)&gt;3,HLOOKUP($A632,'Z-scores'!$C$2:$SK$20,5,FALSE)&lt;-3),"",'Total-corrected counts'!M632),"")</f>
        <v/>
      </c>
      <c r="N632" t="str">
        <f>IFERROR(IF(OR(HLOOKUP($A632,'Z-scores'!$C$2:$SK$20,5,FALSE)&gt;3,HLOOKUP($A632,'Z-scores'!$C$2:$SK$20,5,FALSE)&lt;-3),"",'Total-corrected counts'!N632),"")</f>
        <v/>
      </c>
      <c r="O632" t="str">
        <f>IFERROR(IF(OR(HLOOKUP($A632,'Z-scores'!$C$2:$SK$20,5,FALSE)&gt;3,HLOOKUP($A632,'Z-scores'!$C$2:$SK$20,5,FALSE)&lt;-3),"",'Total-corrected counts'!O632),"")</f>
        <v/>
      </c>
      <c r="P632" t="str">
        <f>IFERROR(IF(OR(HLOOKUP($A632,'Z-scores'!$C$2:$SK$20,5,FALSE)&gt;3,HLOOKUP($A632,'Z-scores'!$C$2:$SK$20,5,FALSE)&lt;-3),"",'Total-corrected counts'!P632),"")</f>
        <v/>
      </c>
      <c r="Q632" t="str">
        <f>IFERROR(IF(OR(HLOOKUP($A632,'Z-scores'!$C$2:$SK$20,5,FALSE)&gt;3,HLOOKUP($A632,'Z-scores'!$C$2:$SK$20,5,FALSE)&lt;-3),"",'Total-corrected counts'!Q632),"")</f>
        <v/>
      </c>
      <c r="R632" t="str">
        <f>IFERROR(IF(OR(HLOOKUP($A632,'Z-scores'!$C$2:$SK$20,5,FALSE)&gt;3,HLOOKUP($A632,'Z-scores'!$C$2:$SK$20,5,FALSE)&lt;-3),"",'Total-corrected counts'!R632),"")</f>
        <v/>
      </c>
      <c r="S632" t="str">
        <f>IFERROR(IF(OR(HLOOKUP($A632,'Z-scores'!$C$2:$SK$20,5,FALSE)&gt;3,HLOOKUP($A632,'Z-scores'!$C$2:$SK$20,5,FALSE)&lt;-3),"",'Total-corrected counts'!S632),"")</f>
        <v/>
      </c>
      <c r="T632" t="str">
        <f>IFERROR(IF(OR(HLOOKUP($A632,'Z-scores'!$C$2:$SK$20,5,FALSE)&gt;3,HLOOKUP($A632,'Z-scores'!$C$2:$SK$20,5,FALSE)&lt;-3),"",'Total-corrected counts'!T632),"")</f>
        <v/>
      </c>
      <c r="U632">
        <f t="shared" si="36"/>
        <v>0</v>
      </c>
      <c r="V632">
        <f>SUMIFS(Tabel132[Cluster],Tabel132[ID],'Total-corrected counts Z&lt;3'!A632)</f>
        <v>96</v>
      </c>
      <c r="W632" t="str">
        <f t="shared" si="37"/>
        <v/>
      </c>
      <c r="X632" t="str">
        <f t="shared" si="38"/>
        <v/>
      </c>
      <c r="Y632" t="str">
        <f t="shared" si="39"/>
        <v/>
      </c>
    </row>
    <row r="633" spans="1:25" x14ac:dyDescent="0.25">
      <c r="A633">
        <v>641</v>
      </c>
      <c r="B633" t="s">
        <v>877</v>
      </c>
      <c r="C633">
        <v>100900</v>
      </c>
      <c r="D633">
        <v>948</v>
      </c>
      <c r="E633" t="str">
        <f>IFERROR(IF(OR(HLOOKUP($A633,'Z-scores'!$C$2:$SK$20,5,FALSE)&gt;3,HLOOKUP($A633,'Z-scores'!$C$2:$SK$20,5,FALSE)&lt;-3),"",'Total-corrected counts'!E633),"")</f>
        <v/>
      </c>
      <c r="F633" t="str">
        <f>IFERROR(IF(OR(HLOOKUP($A633,'Z-scores'!$C$2:$SK$20,5,FALSE)&gt;3,HLOOKUP($A633,'Z-scores'!$C$2:$SK$20,5,FALSE)&lt;-3),"",'Total-corrected counts'!F633),"")</f>
        <v/>
      </c>
      <c r="G633" t="str">
        <f>IFERROR(IF(OR(HLOOKUP($A633,'Z-scores'!$C$2:$SK$20,5,FALSE)&gt;3,HLOOKUP($A633,'Z-scores'!$C$2:$SK$20,5,FALSE)&lt;-3),"",'Total-corrected counts'!G633),"")</f>
        <v/>
      </c>
      <c r="H633" t="str">
        <f>IFERROR(IF(OR(HLOOKUP($A633,'Z-scores'!$C$2:$SK$20,5,FALSE)&gt;3,HLOOKUP($A633,'Z-scores'!$C$2:$SK$20,5,FALSE)&lt;-3),"",'Total-corrected counts'!H633),"")</f>
        <v/>
      </c>
      <c r="I633" t="str">
        <f>IFERROR(IF(OR(HLOOKUP($A633,'Z-scores'!$C$2:$SK$20,5,FALSE)&gt;3,HLOOKUP($A633,'Z-scores'!$C$2:$SK$20,5,FALSE)&lt;-3),"",'Total-corrected counts'!I633),"")</f>
        <v/>
      </c>
      <c r="J633" t="str">
        <f>IFERROR(IF(OR(HLOOKUP($A633,'Z-scores'!$C$2:$SK$20,5,FALSE)&gt;3,HLOOKUP($A633,'Z-scores'!$C$2:$SK$20,5,FALSE)&lt;-3),"",'Total-corrected counts'!J633),"")</f>
        <v/>
      </c>
      <c r="K633" t="str">
        <f>IFERROR(IF(OR(HLOOKUP($A633,'Z-scores'!$C$2:$SK$20,5,FALSE)&gt;3,HLOOKUP($A633,'Z-scores'!$C$2:$SK$20,5,FALSE)&lt;-3),"",'Total-corrected counts'!K633),"")</f>
        <v/>
      </c>
      <c r="L633" t="str">
        <f>IFERROR(IF(OR(HLOOKUP($A633,'Z-scores'!$C$2:$SK$20,5,FALSE)&gt;3,HLOOKUP($A633,'Z-scores'!$C$2:$SK$20,5,FALSE)&lt;-3),"",'Total-corrected counts'!L633),"")</f>
        <v/>
      </c>
      <c r="M633" t="str">
        <f>IFERROR(IF(OR(HLOOKUP($A633,'Z-scores'!$C$2:$SK$20,5,FALSE)&gt;3,HLOOKUP($A633,'Z-scores'!$C$2:$SK$20,5,FALSE)&lt;-3),"",'Total-corrected counts'!M633),"")</f>
        <v/>
      </c>
      <c r="N633" t="str">
        <f>IFERROR(IF(OR(HLOOKUP($A633,'Z-scores'!$C$2:$SK$20,5,FALSE)&gt;3,HLOOKUP($A633,'Z-scores'!$C$2:$SK$20,5,FALSE)&lt;-3),"",'Total-corrected counts'!N633),"")</f>
        <v/>
      </c>
      <c r="O633" t="str">
        <f>IFERROR(IF(OR(HLOOKUP($A633,'Z-scores'!$C$2:$SK$20,5,FALSE)&gt;3,HLOOKUP($A633,'Z-scores'!$C$2:$SK$20,5,FALSE)&lt;-3),"",'Total-corrected counts'!O633),"")</f>
        <v/>
      </c>
      <c r="P633" t="str">
        <f>IFERROR(IF(OR(HLOOKUP($A633,'Z-scores'!$C$2:$SK$20,5,FALSE)&gt;3,HLOOKUP($A633,'Z-scores'!$C$2:$SK$20,5,FALSE)&lt;-3),"",'Total-corrected counts'!P633),"")</f>
        <v/>
      </c>
      <c r="Q633" t="str">
        <f>IFERROR(IF(OR(HLOOKUP($A633,'Z-scores'!$C$2:$SK$20,5,FALSE)&gt;3,HLOOKUP($A633,'Z-scores'!$C$2:$SK$20,5,FALSE)&lt;-3),"",'Total-corrected counts'!Q633),"")</f>
        <v/>
      </c>
      <c r="R633" t="str">
        <f>IFERROR(IF(OR(HLOOKUP($A633,'Z-scores'!$C$2:$SK$20,5,FALSE)&gt;3,HLOOKUP($A633,'Z-scores'!$C$2:$SK$20,5,FALSE)&lt;-3),"",'Total-corrected counts'!R633),"")</f>
        <v/>
      </c>
      <c r="S633" t="str">
        <f>IFERROR(IF(OR(HLOOKUP($A633,'Z-scores'!$C$2:$SK$20,5,FALSE)&gt;3,HLOOKUP($A633,'Z-scores'!$C$2:$SK$20,5,FALSE)&lt;-3),"",'Total-corrected counts'!S633),"")</f>
        <v/>
      </c>
      <c r="T633" t="str">
        <f>IFERROR(IF(OR(HLOOKUP($A633,'Z-scores'!$C$2:$SK$20,5,FALSE)&gt;3,HLOOKUP($A633,'Z-scores'!$C$2:$SK$20,5,FALSE)&lt;-3),"",'Total-corrected counts'!T633),"")</f>
        <v/>
      </c>
      <c r="U633">
        <f t="shared" si="36"/>
        <v>0</v>
      </c>
      <c r="V633">
        <f>SUMIFS(Tabel132[Cluster],Tabel132[ID],'Total-corrected counts Z&lt;3'!A633)</f>
        <v>0</v>
      </c>
      <c r="W633" t="str">
        <f t="shared" si="37"/>
        <v/>
      </c>
      <c r="X633" t="str">
        <f t="shared" si="38"/>
        <v/>
      </c>
      <c r="Y633" t="str">
        <f t="shared" si="39"/>
        <v/>
      </c>
    </row>
    <row r="634" spans="1:25" x14ac:dyDescent="0.25">
      <c r="A634">
        <v>642</v>
      </c>
      <c r="B634" t="s">
        <v>267</v>
      </c>
      <c r="C634">
        <v>90600</v>
      </c>
      <c r="D634">
        <v>386</v>
      </c>
      <c r="E634">
        <f>IFERROR(IF(OR(HLOOKUP($A634,'Z-scores'!$C$2:$SK$20,5,FALSE)&gt;3,HLOOKUP($A634,'Z-scores'!$C$2:$SK$20,5,FALSE)&lt;-3),"",'Total-corrected counts'!E634),"")</f>
        <v>4.9541861634534636E-3</v>
      </c>
      <c r="F634">
        <f>IFERROR(IF(OR(HLOOKUP($A634,'Z-scores'!$C$2:$SK$20,5,FALSE)&gt;3,HLOOKUP($A634,'Z-scores'!$C$2:$SK$20,5,FALSE)&lt;-3),"",'Total-corrected counts'!F634),"")</f>
        <v>0.5382809855074927</v>
      </c>
      <c r="G634">
        <f>IFERROR(IF(OR(HLOOKUP($A634,'Z-scores'!$C$2:$SK$20,5,FALSE)&gt;3,HLOOKUP($A634,'Z-scores'!$C$2:$SK$20,5,FALSE)&lt;-3),"",'Total-corrected counts'!G634),"")</f>
        <v>0.47605564098660547</v>
      </c>
      <c r="H634">
        <f>IFERROR(IF(OR(HLOOKUP($A634,'Z-scores'!$C$2:$SK$20,5,FALSE)&gt;3,HLOOKUP($A634,'Z-scores'!$C$2:$SK$20,5,FALSE)&lt;-3),"",'Total-corrected counts'!H634),"")</f>
        <v>6.0315086009312645E-3</v>
      </c>
      <c r="I634">
        <f>IFERROR(IF(OR(HLOOKUP($A634,'Z-scores'!$C$2:$SK$20,5,FALSE)&gt;3,HLOOKUP($A634,'Z-scores'!$C$2:$SK$20,5,FALSE)&lt;-3),"",'Total-corrected counts'!I634),"")</f>
        <v>0.43330701602842048</v>
      </c>
      <c r="J634">
        <f>IFERROR(IF(OR(HLOOKUP($A634,'Z-scores'!$C$2:$SK$20,5,FALSE)&gt;3,HLOOKUP($A634,'Z-scores'!$C$2:$SK$20,5,FALSE)&lt;-3),"",'Total-corrected counts'!J634),"")</f>
        <v>0</v>
      </c>
      <c r="K634">
        <f>IFERROR(IF(OR(HLOOKUP($A634,'Z-scores'!$C$2:$SK$20,5,FALSE)&gt;3,HLOOKUP($A634,'Z-scores'!$C$2:$SK$20,5,FALSE)&lt;-3),"",'Total-corrected counts'!K634),"")</f>
        <v>0</v>
      </c>
      <c r="L634">
        <f>IFERROR(IF(OR(HLOOKUP($A634,'Z-scores'!$C$2:$SK$20,5,FALSE)&gt;3,HLOOKUP($A634,'Z-scores'!$C$2:$SK$20,5,FALSE)&lt;-3),"",'Total-corrected counts'!L634),"")</f>
        <v>9.4969467316257813E-2</v>
      </c>
      <c r="M634">
        <f>IFERROR(IF(OR(HLOOKUP($A634,'Z-scores'!$C$2:$SK$20,5,FALSE)&gt;3,HLOOKUP($A634,'Z-scores'!$C$2:$SK$20,5,FALSE)&lt;-3),"",'Total-corrected counts'!M634),"")</f>
        <v>0</v>
      </c>
      <c r="N634">
        <f>IFERROR(IF(OR(HLOOKUP($A634,'Z-scores'!$C$2:$SK$20,5,FALSE)&gt;3,HLOOKUP($A634,'Z-scores'!$C$2:$SK$20,5,FALSE)&lt;-3),"",'Total-corrected counts'!N634),"")</f>
        <v>1.2543470966568513</v>
      </c>
      <c r="O634">
        <f>IFERROR(IF(OR(HLOOKUP($A634,'Z-scores'!$C$2:$SK$20,5,FALSE)&gt;3,HLOOKUP($A634,'Z-scores'!$C$2:$SK$20,5,FALSE)&lt;-3),"",'Total-corrected counts'!O634),"")</f>
        <v>0.34483947722335256</v>
      </c>
      <c r="P634">
        <f>IFERROR(IF(OR(HLOOKUP($A634,'Z-scores'!$C$2:$SK$20,5,FALSE)&gt;3,HLOOKUP($A634,'Z-scores'!$C$2:$SK$20,5,FALSE)&lt;-3),"",'Total-corrected counts'!P634),"")</f>
        <v>1.1097536396684673</v>
      </c>
      <c r="Q634">
        <f>IFERROR(IF(OR(HLOOKUP($A634,'Z-scores'!$C$2:$SK$20,5,FALSE)&gt;3,HLOOKUP($A634,'Z-scores'!$C$2:$SK$20,5,FALSE)&lt;-3),"",'Total-corrected counts'!Q634),"")</f>
        <v>6.9558892284577345E-2</v>
      </c>
      <c r="R634">
        <f>IFERROR(IF(OR(HLOOKUP($A634,'Z-scores'!$C$2:$SK$20,5,FALSE)&gt;3,HLOOKUP($A634,'Z-scores'!$C$2:$SK$20,5,FALSE)&lt;-3),"",'Total-corrected counts'!R634),"")</f>
        <v>0.35435114966405973</v>
      </c>
      <c r="S634">
        <f>IFERROR(IF(OR(HLOOKUP($A634,'Z-scores'!$C$2:$SK$20,5,FALSE)&gt;3,HLOOKUP($A634,'Z-scores'!$C$2:$SK$20,5,FALSE)&lt;-3),"",'Total-corrected counts'!S634),"")</f>
        <v>0.8832546802589748</v>
      </c>
      <c r="T634">
        <f>IFERROR(IF(OR(HLOOKUP($A634,'Z-scores'!$C$2:$SK$20,5,FALSE)&gt;3,HLOOKUP($A634,'Z-scores'!$C$2:$SK$20,5,FALSE)&lt;-3),"",'Total-corrected counts'!T634),"")</f>
        <v>0</v>
      </c>
      <c r="U634">
        <f t="shared" si="36"/>
        <v>1</v>
      </c>
      <c r="V634">
        <f>SUMIFS(Tabel132[Cluster],Tabel132[ID],'Total-corrected counts Z&lt;3'!A634)</f>
        <v>96</v>
      </c>
      <c r="W634">
        <f t="shared" si="37"/>
        <v>0.42344952381661238</v>
      </c>
      <c r="X634">
        <f t="shared" si="38"/>
        <v>0.28079459012600128</v>
      </c>
      <c r="Y634">
        <f t="shared" si="39"/>
        <v>0.46029297318323859</v>
      </c>
    </row>
    <row r="635" spans="1:25" x14ac:dyDescent="0.25">
      <c r="A635">
        <v>643</v>
      </c>
      <c r="B635" t="s">
        <v>268</v>
      </c>
      <c r="C635">
        <v>12200</v>
      </c>
      <c r="D635">
        <v>1027</v>
      </c>
      <c r="E635">
        <f>IFERROR(IF(OR(HLOOKUP($A635,'Z-scores'!$C$2:$SK$20,5,FALSE)&gt;3,HLOOKUP($A635,'Z-scores'!$C$2:$SK$20,5,FALSE)&lt;-3),"",'Total-corrected counts'!E635),"")</f>
        <v>0.58954815345096223</v>
      </c>
      <c r="F635">
        <f>IFERROR(IF(OR(HLOOKUP($A635,'Z-scores'!$C$2:$SK$20,5,FALSE)&gt;3,HLOOKUP($A635,'Z-scores'!$C$2:$SK$20,5,FALSE)&lt;-3),"",'Total-corrected counts'!F635),"")</f>
        <v>0.71298621764588943</v>
      </c>
      <c r="G635">
        <f>IFERROR(IF(OR(HLOOKUP($A635,'Z-scores'!$C$2:$SK$20,5,FALSE)&gt;3,HLOOKUP($A635,'Z-scores'!$C$2:$SK$20,5,FALSE)&lt;-3),"",'Total-corrected counts'!G635),"")</f>
        <v>0.17852086536997705</v>
      </c>
      <c r="H635">
        <f>IFERROR(IF(OR(HLOOKUP($A635,'Z-scores'!$C$2:$SK$20,5,FALSE)&gt;3,HLOOKUP($A635,'Z-scores'!$C$2:$SK$20,5,FALSE)&lt;-3),"",'Total-corrected counts'!H635),"")</f>
        <v>0.39807956766146352</v>
      </c>
      <c r="I635">
        <f>IFERROR(IF(OR(HLOOKUP($A635,'Z-scores'!$C$2:$SK$20,5,FALSE)&gt;3,HLOOKUP($A635,'Z-scores'!$C$2:$SK$20,5,FALSE)&lt;-3),"",'Total-corrected counts'!I635),"")</f>
        <v>0.20821246224742282</v>
      </c>
      <c r="J635">
        <f>IFERROR(IF(OR(HLOOKUP($A635,'Z-scores'!$C$2:$SK$20,5,FALSE)&gt;3,HLOOKUP($A635,'Z-scores'!$C$2:$SK$20,5,FALSE)&lt;-3),"",'Total-corrected counts'!J635),"")</f>
        <v>0.77825390952858164</v>
      </c>
      <c r="K635">
        <f>IFERROR(IF(OR(HLOOKUP($A635,'Z-scores'!$C$2:$SK$20,5,FALSE)&gt;3,HLOOKUP($A635,'Z-scores'!$C$2:$SK$20,5,FALSE)&lt;-3),"",'Total-corrected counts'!K635),"")</f>
        <v>0.32841589181042191</v>
      </c>
      <c r="L635">
        <f>IFERROR(IF(OR(HLOOKUP($A635,'Z-scores'!$C$2:$SK$20,5,FALSE)&gt;3,HLOOKUP($A635,'Z-scores'!$C$2:$SK$20,5,FALSE)&lt;-3),"",'Total-corrected counts'!L635),"")</f>
        <v>0.54268267037861617</v>
      </c>
      <c r="M635">
        <f>IFERROR(IF(OR(HLOOKUP($A635,'Z-scores'!$C$2:$SK$20,5,FALSE)&gt;3,HLOOKUP($A635,'Z-scores'!$C$2:$SK$20,5,FALSE)&lt;-3),"",'Total-corrected counts'!M635),"")</f>
        <v>0.66493159303117588</v>
      </c>
      <c r="N635">
        <f>IFERROR(IF(OR(HLOOKUP($A635,'Z-scores'!$C$2:$SK$20,5,FALSE)&gt;3,HLOOKUP($A635,'Z-scores'!$C$2:$SK$20,5,FALSE)&lt;-3),"",'Total-corrected counts'!N635),"")</f>
        <v>0.72908924993179491</v>
      </c>
      <c r="O635">
        <f>IFERROR(IF(OR(HLOOKUP($A635,'Z-scores'!$C$2:$SK$20,5,FALSE)&gt;3,HLOOKUP($A635,'Z-scores'!$C$2:$SK$20,5,FALSE)&lt;-3),"",'Total-corrected counts'!O635),"")</f>
        <v>0.29620826889698232</v>
      </c>
      <c r="P635">
        <f>IFERROR(IF(OR(HLOOKUP($A635,'Z-scores'!$C$2:$SK$20,5,FALSE)&gt;3,HLOOKUP($A635,'Z-scores'!$C$2:$SK$20,5,FALSE)&lt;-3),"",'Total-corrected counts'!P635),"")</f>
        <v>0.63698863622225921</v>
      </c>
      <c r="Q635">
        <f>IFERROR(IF(OR(HLOOKUP($A635,'Z-scores'!$C$2:$SK$20,5,FALSE)&gt;3,HLOOKUP($A635,'Z-scores'!$C$2:$SK$20,5,FALSE)&lt;-3),"",'Total-corrected counts'!Q635),"")</f>
        <v>0.46206978446183528</v>
      </c>
      <c r="R635">
        <f>IFERROR(IF(OR(HLOOKUP($A635,'Z-scores'!$C$2:$SK$20,5,FALSE)&gt;3,HLOOKUP($A635,'Z-scores'!$C$2:$SK$20,5,FALSE)&lt;-3),"",'Total-corrected counts'!R635),"")</f>
        <v>0.38002876920493361</v>
      </c>
      <c r="S635">
        <f>IFERROR(IF(OR(HLOOKUP($A635,'Z-scores'!$C$2:$SK$20,5,FALSE)&gt;3,HLOOKUP($A635,'Z-scores'!$C$2:$SK$20,5,FALSE)&lt;-3),"",'Total-corrected counts'!S635),"")</f>
        <v>1.0474494605635278</v>
      </c>
      <c r="T635">
        <f>IFERROR(IF(OR(HLOOKUP($A635,'Z-scores'!$C$2:$SK$20,5,FALSE)&gt;3,HLOOKUP($A635,'Z-scores'!$C$2:$SK$20,5,FALSE)&lt;-3),"",'Total-corrected counts'!T635),"")</f>
        <v>1.003417763770885</v>
      </c>
      <c r="U635">
        <f t="shared" si="36"/>
        <v>1</v>
      </c>
      <c r="V635">
        <f>SUMIFS(Tabel132[Cluster],Tabel132[ID],'Total-corrected counts Z&lt;3'!A635)</f>
        <v>15</v>
      </c>
      <c r="W635">
        <f t="shared" si="37"/>
        <v>0.37099874832271507</v>
      </c>
      <c r="X635">
        <f t="shared" si="38"/>
        <v>0.5130720581056305</v>
      </c>
      <c r="Y635">
        <f t="shared" si="39"/>
        <v>0.63769378052007053</v>
      </c>
    </row>
    <row r="636" spans="1:25" x14ac:dyDescent="0.25">
      <c r="A636">
        <v>644</v>
      </c>
      <c r="B636" t="s">
        <v>878</v>
      </c>
      <c r="C636">
        <v>1300</v>
      </c>
      <c r="D636">
        <v>500</v>
      </c>
      <c r="E636" t="str">
        <f>IFERROR(IF(OR(HLOOKUP($A636,'Z-scores'!$C$2:$SK$20,5,FALSE)&gt;3,HLOOKUP($A636,'Z-scores'!$C$2:$SK$20,5,FALSE)&lt;-3),"",'Total-corrected counts'!E636),"")</f>
        <v/>
      </c>
      <c r="F636" t="str">
        <f>IFERROR(IF(OR(HLOOKUP($A636,'Z-scores'!$C$2:$SK$20,5,FALSE)&gt;3,HLOOKUP($A636,'Z-scores'!$C$2:$SK$20,5,FALSE)&lt;-3),"",'Total-corrected counts'!F636),"")</f>
        <v/>
      </c>
      <c r="G636" t="str">
        <f>IFERROR(IF(OR(HLOOKUP($A636,'Z-scores'!$C$2:$SK$20,5,FALSE)&gt;3,HLOOKUP($A636,'Z-scores'!$C$2:$SK$20,5,FALSE)&lt;-3),"",'Total-corrected counts'!G636),"")</f>
        <v/>
      </c>
      <c r="H636" t="str">
        <f>IFERROR(IF(OR(HLOOKUP($A636,'Z-scores'!$C$2:$SK$20,5,FALSE)&gt;3,HLOOKUP($A636,'Z-scores'!$C$2:$SK$20,5,FALSE)&lt;-3),"",'Total-corrected counts'!H636),"")</f>
        <v/>
      </c>
      <c r="I636" t="str">
        <f>IFERROR(IF(OR(HLOOKUP($A636,'Z-scores'!$C$2:$SK$20,5,FALSE)&gt;3,HLOOKUP($A636,'Z-scores'!$C$2:$SK$20,5,FALSE)&lt;-3),"",'Total-corrected counts'!I636),"")</f>
        <v/>
      </c>
      <c r="J636" t="str">
        <f>IFERROR(IF(OR(HLOOKUP($A636,'Z-scores'!$C$2:$SK$20,5,FALSE)&gt;3,HLOOKUP($A636,'Z-scores'!$C$2:$SK$20,5,FALSE)&lt;-3),"",'Total-corrected counts'!J636),"")</f>
        <v/>
      </c>
      <c r="K636" t="str">
        <f>IFERROR(IF(OR(HLOOKUP($A636,'Z-scores'!$C$2:$SK$20,5,FALSE)&gt;3,HLOOKUP($A636,'Z-scores'!$C$2:$SK$20,5,FALSE)&lt;-3),"",'Total-corrected counts'!K636),"")</f>
        <v/>
      </c>
      <c r="L636" t="str">
        <f>IFERROR(IF(OR(HLOOKUP($A636,'Z-scores'!$C$2:$SK$20,5,FALSE)&gt;3,HLOOKUP($A636,'Z-scores'!$C$2:$SK$20,5,FALSE)&lt;-3),"",'Total-corrected counts'!L636),"")</f>
        <v/>
      </c>
      <c r="M636" t="str">
        <f>IFERROR(IF(OR(HLOOKUP($A636,'Z-scores'!$C$2:$SK$20,5,FALSE)&gt;3,HLOOKUP($A636,'Z-scores'!$C$2:$SK$20,5,FALSE)&lt;-3),"",'Total-corrected counts'!M636),"")</f>
        <v/>
      </c>
      <c r="N636" t="str">
        <f>IFERROR(IF(OR(HLOOKUP($A636,'Z-scores'!$C$2:$SK$20,5,FALSE)&gt;3,HLOOKUP($A636,'Z-scores'!$C$2:$SK$20,5,FALSE)&lt;-3),"",'Total-corrected counts'!N636),"")</f>
        <v/>
      </c>
      <c r="O636" t="str">
        <f>IFERROR(IF(OR(HLOOKUP($A636,'Z-scores'!$C$2:$SK$20,5,FALSE)&gt;3,HLOOKUP($A636,'Z-scores'!$C$2:$SK$20,5,FALSE)&lt;-3),"",'Total-corrected counts'!O636),"")</f>
        <v/>
      </c>
      <c r="P636" t="str">
        <f>IFERROR(IF(OR(HLOOKUP($A636,'Z-scores'!$C$2:$SK$20,5,FALSE)&gt;3,HLOOKUP($A636,'Z-scores'!$C$2:$SK$20,5,FALSE)&lt;-3),"",'Total-corrected counts'!P636),"")</f>
        <v/>
      </c>
      <c r="Q636" t="str">
        <f>IFERROR(IF(OR(HLOOKUP($A636,'Z-scores'!$C$2:$SK$20,5,FALSE)&gt;3,HLOOKUP($A636,'Z-scores'!$C$2:$SK$20,5,FALSE)&lt;-3),"",'Total-corrected counts'!Q636),"")</f>
        <v/>
      </c>
      <c r="R636" t="str">
        <f>IFERROR(IF(OR(HLOOKUP($A636,'Z-scores'!$C$2:$SK$20,5,FALSE)&gt;3,HLOOKUP($A636,'Z-scores'!$C$2:$SK$20,5,FALSE)&lt;-3),"",'Total-corrected counts'!R636),"")</f>
        <v/>
      </c>
      <c r="S636" t="str">
        <f>IFERROR(IF(OR(HLOOKUP($A636,'Z-scores'!$C$2:$SK$20,5,FALSE)&gt;3,HLOOKUP($A636,'Z-scores'!$C$2:$SK$20,5,FALSE)&lt;-3),"",'Total-corrected counts'!S636),"")</f>
        <v/>
      </c>
      <c r="T636" t="str">
        <f>IFERROR(IF(OR(HLOOKUP($A636,'Z-scores'!$C$2:$SK$20,5,FALSE)&gt;3,HLOOKUP($A636,'Z-scores'!$C$2:$SK$20,5,FALSE)&lt;-3),"",'Total-corrected counts'!T636),"")</f>
        <v/>
      </c>
      <c r="U636">
        <f t="shared" si="36"/>
        <v>0</v>
      </c>
      <c r="V636">
        <f>SUMIFS(Tabel132[Cluster],Tabel132[ID],'Total-corrected counts Z&lt;3'!A636)</f>
        <v>2</v>
      </c>
      <c r="W636" t="str">
        <f t="shared" si="37"/>
        <v/>
      </c>
      <c r="X636" t="str">
        <f t="shared" si="38"/>
        <v/>
      </c>
      <c r="Y636" t="str">
        <f t="shared" si="39"/>
        <v/>
      </c>
    </row>
    <row r="637" spans="1:25" x14ac:dyDescent="0.25">
      <c r="A637">
        <v>645</v>
      </c>
      <c r="B637" t="s">
        <v>879</v>
      </c>
      <c r="C637">
        <v>54900</v>
      </c>
      <c r="D637">
        <v>528</v>
      </c>
      <c r="E637" t="str">
        <f>IFERROR(IF(OR(HLOOKUP($A637,'Z-scores'!$C$2:$SK$20,5,FALSE)&gt;3,HLOOKUP($A637,'Z-scores'!$C$2:$SK$20,5,FALSE)&lt;-3),"",'Total-corrected counts'!E637),"")</f>
        <v/>
      </c>
      <c r="F637" t="str">
        <f>IFERROR(IF(OR(HLOOKUP($A637,'Z-scores'!$C$2:$SK$20,5,FALSE)&gt;3,HLOOKUP($A637,'Z-scores'!$C$2:$SK$20,5,FALSE)&lt;-3),"",'Total-corrected counts'!F637),"")</f>
        <v/>
      </c>
      <c r="G637" t="str">
        <f>IFERROR(IF(OR(HLOOKUP($A637,'Z-scores'!$C$2:$SK$20,5,FALSE)&gt;3,HLOOKUP($A637,'Z-scores'!$C$2:$SK$20,5,FALSE)&lt;-3),"",'Total-corrected counts'!G637),"")</f>
        <v/>
      </c>
      <c r="H637" t="str">
        <f>IFERROR(IF(OR(HLOOKUP($A637,'Z-scores'!$C$2:$SK$20,5,FALSE)&gt;3,HLOOKUP($A637,'Z-scores'!$C$2:$SK$20,5,FALSE)&lt;-3),"",'Total-corrected counts'!H637),"")</f>
        <v/>
      </c>
      <c r="I637" t="str">
        <f>IFERROR(IF(OR(HLOOKUP($A637,'Z-scores'!$C$2:$SK$20,5,FALSE)&gt;3,HLOOKUP($A637,'Z-scores'!$C$2:$SK$20,5,FALSE)&lt;-3),"",'Total-corrected counts'!I637),"")</f>
        <v/>
      </c>
      <c r="J637" t="str">
        <f>IFERROR(IF(OR(HLOOKUP($A637,'Z-scores'!$C$2:$SK$20,5,FALSE)&gt;3,HLOOKUP($A637,'Z-scores'!$C$2:$SK$20,5,FALSE)&lt;-3),"",'Total-corrected counts'!J637),"")</f>
        <v/>
      </c>
      <c r="K637" t="str">
        <f>IFERROR(IF(OR(HLOOKUP($A637,'Z-scores'!$C$2:$SK$20,5,FALSE)&gt;3,HLOOKUP($A637,'Z-scores'!$C$2:$SK$20,5,FALSE)&lt;-3),"",'Total-corrected counts'!K637),"")</f>
        <v/>
      </c>
      <c r="L637" t="str">
        <f>IFERROR(IF(OR(HLOOKUP($A637,'Z-scores'!$C$2:$SK$20,5,FALSE)&gt;3,HLOOKUP($A637,'Z-scores'!$C$2:$SK$20,5,FALSE)&lt;-3),"",'Total-corrected counts'!L637),"")</f>
        <v/>
      </c>
      <c r="M637" t="str">
        <f>IFERROR(IF(OR(HLOOKUP($A637,'Z-scores'!$C$2:$SK$20,5,FALSE)&gt;3,HLOOKUP($A637,'Z-scores'!$C$2:$SK$20,5,FALSE)&lt;-3),"",'Total-corrected counts'!M637),"")</f>
        <v/>
      </c>
      <c r="N637" t="str">
        <f>IFERROR(IF(OR(HLOOKUP($A637,'Z-scores'!$C$2:$SK$20,5,FALSE)&gt;3,HLOOKUP($A637,'Z-scores'!$C$2:$SK$20,5,FALSE)&lt;-3),"",'Total-corrected counts'!N637),"")</f>
        <v/>
      </c>
      <c r="O637" t="str">
        <f>IFERROR(IF(OR(HLOOKUP($A637,'Z-scores'!$C$2:$SK$20,5,FALSE)&gt;3,HLOOKUP($A637,'Z-scores'!$C$2:$SK$20,5,FALSE)&lt;-3),"",'Total-corrected counts'!O637),"")</f>
        <v/>
      </c>
      <c r="P637" t="str">
        <f>IFERROR(IF(OR(HLOOKUP($A637,'Z-scores'!$C$2:$SK$20,5,FALSE)&gt;3,HLOOKUP($A637,'Z-scores'!$C$2:$SK$20,5,FALSE)&lt;-3),"",'Total-corrected counts'!P637),"")</f>
        <v/>
      </c>
      <c r="Q637" t="str">
        <f>IFERROR(IF(OR(HLOOKUP($A637,'Z-scores'!$C$2:$SK$20,5,FALSE)&gt;3,HLOOKUP($A637,'Z-scores'!$C$2:$SK$20,5,FALSE)&lt;-3),"",'Total-corrected counts'!Q637),"")</f>
        <v/>
      </c>
      <c r="R637" t="str">
        <f>IFERROR(IF(OR(HLOOKUP($A637,'Z-scores'!$C$2:$SK$20,5,FALSE)&gt;3,HLOOKUP($A637,'Z-scores'!$C$2:$SK$20,5,FALSE)&lt;-3),"",'Total-corrected counts'!R637),"")</f>
        <v/>
      </c>
      <c r="S637" t="str">
        <f>IFERROR(IF(OR(HLOOKUP($A637,'Z-scores'!$C$2:$SK$20,5,FALSE)&gt;3,HLOOKUP($A637,'Z-scores'!$C$2:$SK$20,5,FALSE)&lt;-3),"",'Total-corrected counts'!S637),"")</f>
        <v/>
      </c>
      <c r="T637" t="str">
        <f>IFERROR(IF(OR(HLOOKUP($A637,'Z-scores'!$C$2:$SK$20,5,FALSE)&gt;3,HLOOKUP($A637,'Z-scores'!$C$2:$SK$20,5,FALSE)&lt;-3),"",'Total-corrected counts'!T637),"")</f>
        <v/>
      </c>
      <c r="U637">
        <f t="shared" si="36"/>
        <v>0</v>
      </c>
      <c r="V637">
        <f>SUMIFS(Tabel132[Cluster],Tabel132[ID],'Total-corrected counts Z&lt;3'!A637)</f>
        <v>0</v>
      </c>
      <c r="W637" t="str">
        <f t="shared" si="37"/>
        <v/>
      </c>
      <c r="X637" t="str">
        <f t="shared" si="38"/>
        <v/>
      </c>
      <c r="Y637" t="str">
        <f t="shared" si="39"/>
        <v/>
      </c>
    </row>
    <row r="638" spans="1:25" x14ac:dyDescent="0.25">
      <c r="A638">
        <v>646</v>
      </c>
      <c r="B638" t="s">
        <v>880</v>
      </c>
      <c r="C638">
        <v>33400</v>
      </c>
      <c r="D638">
        <v>814</v>
      </c>
      <c r="E638" t="str">
        <f>IFERROR(IF(OR(HLOOKUP($A638,'Z-scores'!$C$2:$SK$20,5,FALSE)&gt;3,HLOOKUP($A638,'Z-scores'!$C$2:$SK$20,5,FALSE)&lt;-3),"",'Total-corrected counts'!E638),"")</f>
        <v/>
      </c>
      <c r="F638" t="str">
        <f>IFERROR(IF(OR(HLOOKUP($A638,'Z-scores'!$C$2:$SK$20,5,FALSE)&gt;3,HLOOKUP($A638,'Z-scores'!$C$2:$SK$20,5,FALSE)&lt;-3),"",'Total-corrected counts'!F638),"")</f>
        <v/>
      </c>
      <c r="G638" t="str">
        <f>IFERROR(IF(OR(HLOOKUP($A638,'Z-scores'!$C$2:$SK$20,5,FALSE)&gt;3,HLOOKUP($A638,'Z-scores'!$C$2:$SK$20,5,FALSE)&lt;-3),"",'Total-corrected counts'!G638),"")</f>
        <v/>
      </c>
      <c r="H638" t="str">
        <f>IFERROR(IF(OR(HLOOKUP($A638,'Z-scores'!$C$2:$SK$20,5,FALSE)&gt;3,HLOOKUP($A638,'Z-scores'!$C$2:$SK$20,5,FALSE)&lt;-3),"",'Total-corrected counts'!H638),"")</f>
        <v/>
      </c>
      <c r="I638" t="str">
        <f>IFERROR(IF(OR(HLOOKUP($A638,'Z-scores'!$C$2:$SK$20,5,FALSE)&gt;3,HLOOKUP($A638,'Z-scores'!$C$2:$SK$20,5,FALSE)&lt;-3),"",'Total-corrected counts'!I638),"")</f>
        <v/>
      </c>
      <c r="J638" t="str">
        <f>IFERROR(IF(OR(HLOOKUP($A638,'Z-scores'!$C$2:$SK$20,5,FALSE)&gt;3,HLOOKUP($A638,'Z-scores'!$C$2:$SK$20,5,FALSE)&lt;-3),"",'Total-corrected counts'!J638),"")</f>
        <v/>
      </c>
      <c r="K638" t="str">
        <f>IFERROR(IF(OR(HLOOKUP($A638,'Z-scores'!$C$2:$SK$20,5,FALSE)&gt;3,HLOOKUP($A638,'Z-scores'!$C$2:$SK$20,5,FALSE)&lt;-3),"",'Total-corrected counts'!K638),"")</f>
        <v/>
      </c>
      <c r="L638" t="str">
        <f>IFERROR(IF(OR(HLOOKUP($A638,'Z-scores'!$C$2:$SK$20,5,FALSE)&gt;3,HLOOKUP($A638,'Z-scores'!$C$2:$SK$20,5,FALSE)&lt;-3),"",'Total-corrected counts'!L638),"")</f>
        <v/>
      </c>
      <c r="M638" t="str">
        <f>IFERROR(IF(OR(HLOOKUP($A638,'Z-scores'!$C$2:$SK$20,5,FALSE)&gt;3,HLOOKUP($A638,'Z-scores'!$C$2:$SK$20,5,FALSE)&lt;-3),"",'Total-corrected counts'!M638),"")</f>
        <v/>
      </c>
      <c r="N638" t="str">
        <f>IFERROR(IF(OR(HLOOKUP($A638,'Z-scores'!$C$2:$SK$20,5,FALSE)&gt;3,HLOOKUP($A638,'Z-scores'!$C$2:$SK$20,5,FALSE)&lt;-3),"",'Total-corrected counts'!N638),"")</f>
        <v/>
      </c>
      <c r="O638" t="str">
        <f>IFERROR(IF(OR(HLOOKUP($A638,'Z-scores'!$C$2:$SK$20,5,FALSE)&gt;3,HLOOKUP($A638,'Z-scores'!$C$2:$SK$20,5,FALSE)&lt;-3),"",'Total-corrected counts'!O638),"")</f>
        <v/>
      </c>
      <c r="P638" t="str">
        <f>IFERROR(IF(OR(HLOOKUP($A638,'Z-scores'!$C$2:$SK$20,5,FALSE)&gt;3,HLOOKUP($A638,'Z-scores'!$C$2:$SK$20,5,FALSE)&lt;-3),"",'Total-corrected counts'!P638),"")</f>
        <v/>
      </c>
      <c r="Q638" t="str">
        <f>IFERROR(IF(OR(HLOOKUP($A638,'Z-scores'!$C$2:$SK$20,5,FALSE)&gt;3,HLOOKUP($A638,'Z-scores'!$C$2:$SK$20,5,FALSE)&lt;-3),"",'Total-corrected counts'!Q638),"")</f>
        <v/>
      </c>
      <c r="R638" t="str">
        <f>IFERROR(IF(OR(HLOOKUP($A638,'Z-scores'!$C$2:$SK$20,5,FALSE)&gt;3,HLOOKUP($A638,'Z-scores'!$C$2:$SK$20,5,FALSE)&lt;-3),"",'Total-corrected counts'!R638),"")</f>
        <v/>
      </c>
      <c r="S638" t="str">
        <f>IFERROR(IF(OR(HLOOKUP($A638,'Z-scores'!$C$2:$SK$20,5,FALSE)&gt;3,HLOOKUP($A638,'Z-scores'!$C$2:$SK$20,5,FALSE)&lt;-3),"",'Total-corrected counts'!S638),"")</f>
        <v/>
      </c>
      <c r="T638" t="str">
        <f>IFERROR(IF(OR(HLOOKUP($A638,'Z-scores'!$C$2:$SK$20,5,FALSE)&gt;3,HLOOKUP($A638,'Z-scores'!$C$2:$SK$20,5,FALSE)&lt;-3),"",'Total-corrected counts'!T638),"")</f>
        <v/>
      </c>
      <c r="U638">
        <f t="shared" si="36"/>
        <v>0</v>
      </c>
      <c r="V638">
        <f>SUMIFS(Tabel132[Cluster],Tabel132[ID],'Total-corrected counts Z&lt;3'!A638)</f>
        <v>42</v>
      </c>
      <c r="W638" t="str">
        <f t="shared" si="37"/>
        <v/>
      </c>
      <c r="X638" t="str">
        <f t="shared" si="38"/>
        <v/>
      </c>
      <c r="Y638" t="str">
        <f t="shared" si="39"/>
        <v/>
      </c>
    </row>
    <row r="639" spans="1:25" x14ac:dyDescent="0.25">
      <c r="A639">
        <v>647</v>
      </c>
      <c r="B639" t="s">
        <v>269</v>
      </c>
      <c r="C639">
        <v>35100</v>
      </c>
      <c r="D639">
        <v>631</v>
      </c>
      <c r="E639">
        <f>IFERROR(IF(OR(HLOOKUP($A639,'Z-scores'!$C$2:$SK$20,5,FALSE)&gt;3,HLOOKUP($A639,'Z-scores'!$C$2:$SK$20,5,FALSE)&lt;-3),"",'Total-corrected counts'!E639),"")</f>
        <v>9.7349758111860574</v>
      </c>
      <c r="F639">
        <f>IFERROR(IF(OR(HLOOKUP($A639,'Z-scores'!$C$2:$SK$20,5,FALSE)&gt;3,HLOOKUP($A639,'Z-scores'!$C$2:$SK$20,5,FALSE)&lt;-3),"",'Total-corrected counts'!F639),"")</f>
        <v>11.946060467841724</v>
      </c>
      <c r="G639">
        <f>IFERROR(IF(OR(HLOOKUP($A639,'Z-scores'!$C$2:$SK$20,5,FALSE)&gt;3,HLOOKUP($A639,'Z-scores'!$C$2:$SK$20,5,FALSE)&lt;-3),"",'Total-corrected counts'!G639),"")</f>
        <v>8.1127815484800685</v>
      </c>
      <c r="H639">
        <f>IFERROR(IF(OR(HLOOKUP($A639,'Z-scores'!$C$2:$SK$20,5,FALSE)&gt;3,HLOOKUP($A639,'Z-scores'!$C$2:$SK$20,5,FALSE)&lt;-3),"",'Total-corrected counts'!H639),"")</f>
        <v>3.0881324036768074</v>
      </c>
      <c r="I639">
        <f>IFERROR(IF(OR(HLOOKUP($A639,'Z-scores'!$C$2:$SK$20,5,FALSE)&gt;3,HLOOKUP($A639,'Z-scores'!$C$2:$SK$20,5,FALSE)&lt;-3),"",'Total-corrected counts'!I639),"")</f>
        <v>9.9379245494310453</v>
      </c>
      <c r="J639">
        <f>IFERROR(IF(OR(HLOOKUP($A639,'Z-scores'!$C$2:$SK$20,5,FALSE)&gt;3,HLOOKUP($A639,'Z-scores'!$C$2:$SK$20,5,FALSE)&lt;-3),"",'Total-corrected counts'!J639),"")</f>
        <v>44.725653523754104</v>
      </c>
      <c r="K639">
        <f>IFERROR(IF(OR(HLOOKUP($A639,'Z-scores'!$C$2:$SK$20,5,FALSE)&gt;3,HLOOKUP($A639,'Z-scores'!$C$2:$SK$20,5,FALSE)&lt;-3),"",'Total-corrected counts'!K639),"")</f>
        <v>21.792740249420138</v>
      </c>
      <c r="L639">
        <f>IFERROR(IF(OR(HLOOKUP($A639,'Z-scores'!$C$2:$SK$20,5,FALSE)&gt;3,HLOOKUP($A639,'Z-scores'!$C$2:$SK$20,5,FALSE)&lt;-3),"",'Total-corrected counts'!L639),"")</f>
        <v>21.707306815144648</v>
      </c>
      <c r="M639">
        <f>IFERROR(IF(OR(HLOOKUP($A639,'Z-scores'!$C$2:$SK$20,5,FALSE)&gt;3,HLOOKUP($A639,'Z-scores'!$C$2:$SK$20,5,FALSE)&lt;-3),"",'Total-corrected counts'!M639),"")</f>
        <v>18.422015032568861</v>
      </c>
      <c r="N639">
        <f>IFERROR(IF(OR(HLOOKUP($A639,'Z-scores'!$C$2:$SK$20,5,FALSE)&gt;3,HLOOKUP($A639,'Z-scores'!$C$2:$SK$20,5,FALSE)&lt;-3),"",'Total-corrected counts'!N639),"")</f>
        <v>12.83353873267041</v>
      </c>
      <c r="O639">
        <f>IFERROR(IF(OR(HLOOKUP($A639,'Z-scores'!$C$2:$SK$20,5,FALSE)&gt;3,HLOOKUP($A639,'Z-scores'!$C$2:$SK$20,5,FALSE)&lt;-3),"",'Total-corrected counts'!O639),"")</f>
        <v>10.614866471964993</v>
      </c>
      <c r="P639">
        <f>IFERROR(IF(OR(HLOOKUP($A639,'Z-scores'!$C$2:$SK$20,5,FALSE)&gt;3,HLOOKUP($A639,'Z-scores'!$C$2:$SK$20,5,FALSE)&lt;-3),"",'Total-corrected counts'!P639),"")</f>
        <v>11.43593660967775</v>
      </c>
      <c r="Q639">
        <f>IFERROR(IF(OR(HLOOKUP($A639,'Z-scores'!$C$2:$SK$20,5,FALSE)&gt;3,HLOOKUP($A639,'Z-scores'!$C$2:$SK$20,5,FALSE)&lt;-3),"",'Total-corrected counts'!Q639),"")</f>
        <v>13.524236057044254</v>
      </c>
      <c r="R639">
        <f>IFERROR(IF(OR(HLOOKUP($A639,'Z-scores'!$C$2:$SK$20,5,FALSE)&gt;3,HLOOKUP($A639,'Z-scores'!$C$2:$SK$20,5,FALSE)&lt;-3),"",'Total-corrected counts'!R639),"")</f>
        <v>16.31555945627127</v>
      </c>
      <c r="S639">
        <f>IFERROR(IF(OR(HLOOKUP($A639,'Z-scores'!$C$2:$SK$20,5,FALSE)&gt;3,HLOOKUP($A639,'Z-scores'!$C$2:$SK$20,5,FALSE)&lt;-3),"",'Total-corrected counts'!S639),"")</f>
        <v>15.666446796644765</v>
      </c>
      <c r="T639">
        <f>IFERROR(IF(OR(HLOOKUP($A639,'Z-scores'!$C$2:$SK$20,5,FALSE)&gt;3,HLOOKUP($A639,'Z-scores'!$C$2:$SK$20,5,FALSE)&lt;-3),"",'Total-corrected counts'!T639),"")</f>
        <v>13.221906179756489</v>
      </c>
      <c r="U639">
        <f t="shared" si="36"/>
        <v>1</v>
      </c>
      <c r="V639">
        <f>SUMIFS(Tabel132[Cluster],Tabel132[ID],'Total-corrected counts Z&lt;3'!A639)</f>
        <v>45</v>
      </c>
      <c r="W639">
        <f t="shared" si="37"/>
        <v>0.58014690755347798</v>
      </c>
      <c r="X639">
        <f t="shared" si="38"/>
        <v>16.230112913417383</v>
      </c>
      <c r="Y639">
        <f t="shared" si="39"/>
        <v>13.463158595226586</v>
      </c>
    </row>
    <row r="640" spans="1:25" x14ac:dyDescent="0.25">
      <c r="A640">
        <v>648</v>
      </c>
      <c r="B640" t="s">
        <v>270</v>
      </c>
      <c r="C640">
        <v>1800</v>
      </c>
      <c r="D640">
        <v>985</v>
      </c>
      <c r="E640">
        <f>IFERROR(IF(OR(HLOOKUP($A640,'Z-scores'!$C$2:$SK$20,5,FALSE)&gt;3,HLOOKUP($A640,'Z-scores'!$C$2:$SK$20,5,FALSE)&lt;-3),"",'Total-corrected counts'!E640),"")</f>
        <v>250.62236963678384</v>
      </c>
      <c r="F640">
        <f>IFERROR(IF(OR(HLOOKUP($A640,'Z-scores'!$C$2:$SK$20,5,FALSE)&gt;3,HLOOKUP($A640,'Z-scores'!$C$2:$SK$20,5,FALSE)&lt;-3),"",'Total-corrected counts'!F640),"")</f>
        <v>288.09837132227779</v>
      </c>
      <c r="G640">
        <f>IFERROR(IF(OR(HLOOKUP($A640,'Z-scores'!$C$2:$SK$20,5,FALSE)&gt;3,HLOOKUP($A640,'Z-scores'!$C$2:$SK$20,5,FALSE)&lt;-3),"",'Total-corrected counts'!G640),"")</f>
        <v>194.91007259352634</v>
      </c>
      <c r="H640">
        <f>IFERROR(IF(OR(HLOOKUP($A640,'Z-scores'!$C$2:$SK$20,5,FALSE)&gt;3,HLOOKUP($A640,'Z-scores'!$C$2:$SK$20,5,FALSE)&lt;-3),"",'Total-corrected counts'!H640),"")</f>
        <v>174.708678134575</v>
      </c>
      <c r="I640">
        <f>IFERROR(IF(OR(HLOOKUP($A640,'Z-scores'!$C$2:$SK$20,5,FALSE)&gt;3,HLOOKUP($A640,'Z-scores'!$C$2:$SK$20,5,FALSE)&lt;-3),"",'Total-corrected counts'!I640),"")</f>
        <v>164.55537354159833</v>
      </c>
      <c r="J640">
        <f>IFERROR(IF(OR(HLOOKUP($A640,'Z-scores'!$C$2:$SK$20,5,FALSE)&gt;3,HLOOKUP($A640,'Z-scores'!$C$2:$SK$20,5,FALSE)&lt;-3),"",'Total-corrected counts'!J640),"")</f>
        <v>100.19121099900264</v>
      </c>
      <c r="K640">
        <f>IFERROR(IF(OR(HLOOKUP($A640,'Z-scores'!$C$2:$SK$20,5,FALSE)&gt;3,HLOOKUP($A640,'Z-scores'!$C$2:$SK$20,5,FALSE)&lt;-3),"",'Total-corrected counts'!K640),"")</f>
        <v>256.58664461588535</v>
      </c>
      <c r="L640">
        <f>IFERROR(IF(OR(HLOOKUP($A640,'Z-scores'!$C$2:$SK$20,5,FALSE)&gt;3,HLOOKUP($A640,'Z-scores'!$C$2:$SK$20,5,FALSE)&lt;-3),"",'Total-corrected counts'!L640),"")</f>
        <v>127.74750060712624</v>
      </c>
      <c r="M640">
        <f>IFERROR(IF(OR(HLOOKUP($A640,'Z-scores'!$C$2:$SK$20,5,FALSE)&gt;3,HLOOKUP($A640,'Z-scores'!$C$2:$SK$20,5,FALSE)&lt;-3),"",'Total-corrected counts'!M640),"")</f>
        <v>124.35925742485634</v>
      </c>
      <c r="N640">
        <f>IFERROR(IF(OR(HLOOKUP($A640,'Z-scores'!$C$2:$SK$20,5,FALSE)&gt;3,HLOOKUP($A640,'Z-scores'!$C$2:$SK$20,5,FALSE)&lt;-3),"",'Total-corrected counts'!N640),"")</f>
        <v>112.94611638459537</v>
      </c>
      <c r="O640">
        <f>IFERROR(IF(OR(HLOOKUP($A640,'Z-scores'!$C$2:$SK$20,5,FALSE)&gt;3,HLOOKUP($A640,'Z-scores'!$C$2:$SK$20,5,FALSE)&lt;-3),"",'Total-corrected counts'!O640),"")</f>
        <v>296.13753259396213</v>
      </c>
      <c r="P640">
        <f>IFERROR(IF(OR(HLOOKUP($A640,'Z-scores'!$C$2:$SK$20,5,FALSE)&gt;3,HLOOKUP($A640,'Z-scores'!$C$2:$SK$20,5,FALSE)&lt;-3),"",'Total-corrected counts'!P640),"")</f>
        <v>176.76434655167697</v>
      </c>
      <c r="Q640">
        <f>IFERROR(IF(OR(HLOOKUP($A640,'Z-scores'!$C$2:$SK$20,5,FALSE)&gt;3,HLOOKUP($A640,'Z-scores'!$C$2:$SK$20,5,FALSE)&lt;-3),"",'Total-corrected counts'!Q640),"")</f>
        <v>250.72502723975907</v>
      </c>
      <c r="R640">
        <f>IFERROR(IF(OR(HLOOKUP($A640,'Z-scores'!$C$2:$SK$20,5,FALSE)&gt;3,HLOOKUP($A640,'Z-scores'!$C$2:$SK$20,5,FALSE)&lt;-3),"",'Total-corrected counts'!R640),"")</f>
        <v>257.55165951887329</v>
      </c>
      <c r="S640">
        <f>IFERROR(IF(OR(HLOOKUP($A640,'Z-scores'!$C$2:$SK$20,5,FALSE)&gt;3,HLOOKUP($A640,'Z-scores'!$C$2:$SK$20,5,FALSE)&lt;-3),"",'Total-corrected counts'!S640),"")</f>
        <v>142.83813508700908</v>
      </c>
      <c r="T640">
        <f>IFERROR(IF(OR(HLOOKUP($A640,'Z-scores'!$C$2:$SK$20,5,FALSE)&gt;3,HLOOKUP($A640,'Z-scores'!$C$2:$SK$20,5,FALSE)&lt;-3),"",'Total-corrected counts'!T640),"")</f>
        <v>109.74796466604278</v>
      </c>
      <c r="U640">
        <f t="shared" si="36"/>
        <v>1</v>
      </c>
      <c r="V640">
        <f>SUMIFS(Tabel132[Cluster],Tabel132[ID],'Total-corrected counts Z&lt;3'!A640)</f>
        <v>3</v>
      </c>
      <c r="W640">
        <f t="shared" si="37"/>
        <v>0.4748856489467439</v>
      </c>
      <c r="X640">
        <f t="shared" si="38"/>
        <v>179.47255952602274</v>
      </c>
      <c r="Y640">
        <f t="shared" si="39"/>
        <v>205.62744427622056</v>
      </c>
    </row>
    <row r="641" spans="1:25" x14ac:dyDescent="0.25">
      <c r="A641">
        <v>649</v>
      </c>
      <c r="B641" t="s">
        <v>271</v>
      </c>
      <c r="C641">
        <v>14700</v>
      </c>
      <c r="D641">
        <v>402</v>
      </c>
      <c r="E641">
        <f>IFERROR(IF(OR(HLOOKUP($A641,'Z-scores'!$C$2:$SK$20,5,FALSE)&gt;3,HLOOKUP($A641,'Z-scores'!$C$2:$SK$20,5,FALSE)&lt;-3),"",'Total-corrected counts'!E641),"")</f>
        <v>1.0056997911810532</v>
      </c>
      <c r="F641">
        <f>IFERROR(IF(OR(HLOOKUP($A641,'Z-scores'!$C$2:$SK$20,5,FALSE)&gt;3,HLOOKUP($A641,'Z-scores'!$C$2:$SK$20,5,FALSE)&lt;-3),"",'Total-corrected counts'!F641),"")</f>
        <v>0.1652617060768618</v>
      </c>
      <c r="G641">
        <f>IFERROR(IF(OR(HLOOKUP($A641,'Z-scores'!$C$2:$SK$20,5,FALSE)&gt;3,HLOOKUP($A641,'Z-scores'!$C$2:$SK$20,5,FALSE)&lt;-3),"",'Total-corrected counts'!G641),"")</f>
        <v>0.39175412122856074</v>
      </c>
      <c r="H641">
        <f>IFERROR(IF(OR(HLOOKUP($A641,'Z-scores'!$C$2:$SK$20,5,FALSE)&gt;3,HLOOKUP($A641,'Z-scores'!$C$2:$SK$20,5,FALSE)&lt;-3),"",'Total-corrected counts'!H641),"")</f>
        <v>0.38601655045960093</v>
      </c>
      <c r="I641">
        <f>IFERROR(IF(OR(HLOOKUP($A641,'Z-scores'!$C$2:$SK$20,5,FALSE)&gt;3,HLOOKUP($A641,'Z-scores'!$C$2:$SK$20,5,FALSE)&lt;-3),"",'Total-corrected counts'!I641),"")</f>
        <v>2.2509455378099764E-2</v>
      </c>
      <c r="J641">
        <f>IFERROR(IF(OR(HLOOKUP($A641,'Z-scores'!$C$2:$SK$20,5,FALSE)&gt;3,HLOOKUP($A641,'Z-scores'!$C$2:$SK$20,5,FALSE)&lt;-3),"",'Total-corrected counts'!J641),"")</f>
        <v>0.74233449831957021</v>
      </c>
      <c r="K641">
        <f>IFERROR(IF(OR(HLOOKUP($A641,'Z-scores'!$C$2:$SK$20,5,FALSE)&gt;3,HLOOKUP($A641,'Z-scores'!$C$2:$SK$20,5,FALSE)&lt;-3),"",'Total-corrected counts'!K641),"")</f>
        <v>0</v>
      </c>
      <c r="L641">
        <f>IFERROR(IF(OR(HLOOKUP($A641,'Z-scores'!$C$2:$SK$20,5,FALSE)&gt;3,HLOOKUP($A641,'Z-scores'!$C$2:$SK$20,5,FALSE)&lt;-3),"",'Total-corrected counts'!L641),"")</f>
        <v>0.47484733658128914</v>
      </c>
      <c r="M641">
        <f>IFERROR(IF(OR(HLOOKUP($A641,'Z-scores'!$C$2:$SK$20,5,FALSE)&gt;3,HLOOKUP($A641,'Z-scores'!$C$2:$SK$20,5,FALSE)&lt;-3),"",'Total-corrected counts'!M641),"")</f>
        <v>1.7390518586969217</v>
      </c>
      <c r="N641">
        <f>IFERROR(IF(OR(HLOOKUP($A641,'Z-scores'!$C$2:$SK$20,5,FALSE)&gt;3,HLOOKUP($A641,'Z-scores'!$C$2:$SK$20,5,FALSE)&lt;-3),"",'Total-corrected counts'!N641),"")</f>
        <v>0.62717354832842565</v>
      </c>
      <c r="O641">
        <f>IFERROR(IF(OR(HLOOKUP($A641,'Z-scores'!$C$2:$SK$20,5,FALSE)&gt;3,HLOOKUP($A641,'Z-scores'!$C$2:$SK$20,5,FALSE)&lt;-3),"",'Total-corrected counts'!O641),"")</f>
        <v>4.4210189387609296E-2</v>
      </c>
      <c r="P641">
        <f>IFERROR(IF(OR(HLOOKUP($A641,'Z-scores'!$C$2:$SK$20,5,FALSE)&gt;3,HLOOKUP($A641,'Z-scores'!$C$2:$SK$20,5,FALSE)&lt;-3),"",'Total-corrected counts'!P641),"")</f>
        <v>0.38816495019793923</v>
      </c>
      <c r="Q641">
        <f>IFERROR(IF(OR(HLOOKUP($A641,'Z-scores'!$C$2:$SK$20,5,FALSE)&gt;3,HLOOKUP($A641,'Z-scores'!$C$2:$SK$20,5,FALSE)&lt;-3),"",'Total-corrected counts'!Q641),"")</f>
        <v>0.11924381534498975</v>
      </c>
      <c r="R641">
        <f>IFERROR(IF(OR(HLOOKUP($A641,'Z-scores'!$C$2:$SK$20,5,FALSE)&gt;3,HLOOKUP($A641,'Z-scores'!$C$2:$SK$20,5,FALSE)&lt;-3),"",'Total-corrected counts'!R641),"")</f>
        <v>1.0271047816349558E-2</v>
      </c>
      <c r="S641">
        <f>IFERROR(IF(OR(HLOOKUP($A641,'Z-scores'!$C$2:$SK$20,5,FALSE)&gt;3,HLOOKUP($A641,'Z-scores'!$C$2:$SK$20,5,FALSE)&lt;-3),"",'Total-corrected counts'!S641),"")</f>
        <v>0.10757589054436231</v>
      </c>
      <c r="T641">
        <f>IFERROR(IF(OR(HLOOKUP($A641,'Z-scores'!$C$2:$SK$20,5,FALSE)&gt;3,HLOOKUP($A641,'Z-scores'!$C$2:$SK$20,5,FALSE)&lt;-3),"",'Total-corrected counts'!T641),"")</f>
        <v>0.52559978102284455</v>
      </c>
      <c r="U641">
        <f t="shared" si="36"/>
        <v>1</v>
      </c>
      <c r="V641">
        <f>SUMIFS(Tabel132[Cluster],Tabel132[ID],'Total-corrected counts Z&lt;3'!A641)</f>
        <v>17</v>
      </c>
      <c r="W641">
        <f t="shared" si="37"/>
        <v>0.13627054441022013</v>
      </c>
      <c r="X641">
        <f t="shared" si="38"/>
        <v>0.55546488662503823</v>
      </c>
      <c r="Y641">
        <f t="shared" si="39"/>
        <v>0.19917761238568246</v>
      </c>
    </row>
    <row r="642" spans="1:25" x14ac:dyDescent="0.25">
      <c r="A642">
        <v>650</v>
      </c>
      <c r="B642" t="s">
        <v>881</v>
      </c>
      <c r="C642">
        <v>105400</v>
      </c>
      <c r="D642">
        <v>1123</v>
      </c>
      <c r="E642" t="str">
        <f>IFERROR(IF(OR(HLOOKUP($A642,'Z-scores'!$C$2:$SK$20,5,FALSE)&gt;3,HLOOKUP($A642,'Z-scores'!$C$2:$SK$20,5,FALSE)&lt;-3),"",'Total-corrected counts'!E642),"")</f>
        <v/>
      </c>
      <c r="F642" t="str">
        <f>IFERROR(IF(OR(HLOOKUP($A642,'Z-scores'!$C$2:$SK$20,5,FALSE)&gt;3,HLOOKUP($A642,'Z-scores'!$C$2:$SK$20,5,FALSE)&lt;-3),"",'Total-corrected counts'!F642),"")</f>
        <v/>
      </c>
      <c r="G642" t="str">
        <f>IFERROR(IF(OR(HLOOKUP($A642,'Z-scores'!$C$2:$SK$20,5,FALSE)&gt;3,HLOOKUP($A642,'Z-scores'!$C$2:$SK$20,5,FALSE)&lt;-3),"",'Total-corrected counts'!G642),"")</f>
        <v/>
      </c>
      <c r="H642" t="str">
        <f>IFERROR(IF(OR(HLOOKUP($A642,'Z-scores'!$C$2:$SK$20,5,FALSE)&gt;3,HLOOKUP($A642,'Z-scores'!$C$2:$SK$20,5,FALSE)&lt;-3),"",'Total-corrected counts'!H642),"")</f>
        <v/>
      </c>
      <c r="I642" t="str">
        <f>IFERROR(IF(OR(HLOOKUP($A642,'Z-scores'!$C$2:$SK$20,5,FALSE)&gt;3,HLOOKUP($A642,'Z-scores'!$C$2:$SK$20,5,FALSE)&lt;-3),"",'Total-corrected counts'!I642),"")</f>
        <v/>
      </c>
      <c r="J642" t="str">
        <f>IFERROR(IF(OR(HLOOKUP($A642,'Z-scores'!$C$2:$SK$20,5,FALSE)&gt;3,HLOOKUP($A642,'Z-scores'!$C$2:$SK$20,5,FALSE)&lt;-3),"",'Total-corrected counts'!J642),"")</f>
        <v/>
      </c>
      <c r="K642" t="str">
        <f>IFERROR(IF(OR(HLOOKUP($A642,'Z-scores'!$C$2:$SK$20,5,FALSE)&gt;3,HLOOKUP($A642,'Z-scores'!$C$2:$SK$20,5,FALSE)&lt;-3),"",'Total-corrected counts'!K642),"")</f>
        <v/>
      </c>
      <c r="L642" t="str">
        <f>IFERROR(IF(OR(HLOOKUP($A642,'Z-scores'!$C$2:$SK$20,5,FALSE)&gt;3,HLOOKUP($A642,'Z-scores'!$C$2:$SK$20,5,FALSE)&lt;-3),"",'Total-corrected counts'!L642),"")</f>
        <v/>
      </c>
      <c r="M642" t="str">
        <f>IFERROR(IF(OR(HLOOKUP($A642,'Z-scores'!$C$2:$SK$20,5,FALSE)&gt;3,HLOOKUP($A642,'Z-scores'!$C$2:$SK$20,5,FALSE)&lt;-3),"",'Total-corrected counts'!M642),"")</f>
        <v/>
      </c>
      <c r="N642" t="str">
        <f>IFERROR(IF(OR(HLOOKUP($A642,'Z-scores'!$C$2:$SK$20,5,FALSE)&gt;3,HLOOKUP($A642,'Z-scores'!$C$2:$SK$20,5,FALSE)&lt;-3),"",'Total-corrected counts'!N642),"")</f>
        <v/>
      </c>
      <c r="O642" t="str">
        <f>IFERROR(IF(OR(HLOOKUP($A642,'Z-scores'!$C$2:$SK$20,5,FALSE)&gt;3,HLOOKUP($A642,'Z-scores'!$C$2:$SK$20,5,FALSE)&lt;-3),"",'Total-corrected counts'!O642),"")</f>
        <v/>
      </c>
      <c r="P642" t="str">
        <f>IFERROR(IF(OR(HLOOKUP($A642,'Z-scores'!$C$2:$SK$20,5,FALSE)&gt;3,HLOOKUP($A642,'Z-scores'!$C$2:$SK$20,5,FALSE)&lt;-3),"",'Total-corrected counts'!P642),"")</f>
        <v/>
      </c>
      <c r="Q642" t="str">
        <f>IFERROR(IF(OR(HLOOKUP($A642,'Z-scores'!$C$2:$SK$20,5,FALSE)&gt;3,HLOOKUP($A642,'Z-scores'!$C$2:$SK$20,5,FALSE)&lt;-3),"",'Total-corrected counts'!Q642),"")</f>
        <v/>
      </c>
      <c r="R642" t="str">
        <f>IFERROR(IF(OR(HLOOKUP($A642,'Z-scores'!$C$2:$SK$20,5,FALSE)&gt;3,HLOOKUP($A642,'Z-scores'!$C$2:$SK$20,5,FALSE)&lt;-3),"",'Total-corrected counts'!R642),"")</f>
        <v/>
      </c>
      <c r="S642" t="str">
        <f>IFERROR(IF(OR(HLOOKUP($A642,'Z-scores'!$C$2:$SK$20,5,FALSE)&gt;3,HLOOKUP($A642,'Z-scores'!$C$2:$SK$20,5,FALSE)&lt;-3),"",'Total-corrected counts'!S642),"")</f>
        <v/>
      </c>
      <c r="T642" t="str">
        <f>IFERROR(IF(OR(HLOOKUP($A642,'Z-scores'!$C$2:$SK$20,5,FALSE)&gt;3,HLOOKUP($A642,'Z-scores'!$C$2:$SK$20,5,FALSE)&lt;-3),"",'Total-corrected counts'!T642),"")</f>
        <v/>
      </c>
      <c r="U642">
        <f t="shared" si="36"/>
        <v>0</v>
      </c>
      <c r="V642">
        <f>SUMIFS(Tabel132[Cluster],Tabel132[ID],'Total-corrected counts Z&lt;3'!A642)</f>
        <v>0</v>
      </c>
      <c r="W642" t="str">
        <f t="shared" si="37"/>
        <v/>
      </c>
      <c r="X642" t="str">
        <f t="shared" si="38"/>
        <v/>
      </c>
      <c r="Y642" t="str">
        <f t="shared" si="39"/>
        <v/>
      </c>
    </row>
    <row r="643" spans="1:25" x14ac:dyDescent="0.25">
      <c r="A643">
        <v>651</v>
      </c>
      <c r="B643" t="s">
        <v>882</v>
      </c>
      <c r="C643">
        <v>90700</v>
      </c>
      <c r="D643">
        <v>386</v>
      </c>
      <c r="E643" t="str">
        <f>IFERROR(IF(OR(HLOOKUP($A643,'Z-scores'!$C$2:$SK$20,5,FALSE)&gt;3,HLOOKUP($A643,'Z-scores'!$C$2:$SK$20,5,FALSE)&lt;-3),"",'Total-corrected counts'!E643),"")</f>
        <v/>
      </c>
      <c r="F643" t="str">
        <f>IFERROR(IF(OR(HLOOKUP($A643,'Z-scores'!$C$2:$SK$20,5,FALSE)&gt;3,HLOOKUP($A643,'Z-scores'!$C$2:$SK$20,5,FALSE)&lt;-3),"",'Total-corrected counts'!F643),"")</f>
        <v/>
      </c>
      <c r="G643" t="str">
        <f>IFERROR(IF(OR(HLOOKUP($A643,'Z-scores'!$C$2:$SK$20,5,FALSE)&gt;3,HLOOKUP($A643,'Z-scores'!$C$2:$SK$20,5,FALSE)&lt;-3),"",'Total-corrected counts'!G643),"")</f>
        <v/>
      </c>
      <c r="H643" t="str">
        <f>IFERROR(IF(OR(HLOOKUP($A643,'Z-scores'!$C$2:$SK$20,5,FALSE)&gt;3,HLOOKUP($A643,'Z-scores'!$C$2:$SK$20,5,FALSE)&lt;-3),"",'Total-corrected counts'!H643),"")</f>
        <v/>
      </c>
      <c r="I643" t="str">
        <f>IFERROR(IF(OR(HLOOKUP($A643,'Z-scores'!$C$2:$SK$20,5,FALSE)&gt;3,HLOOKUP($A643,'Z-scores'!$C$2:$SK$20,5,FALSE)&lt;-3),"",'Total-corrected counts'!I643),"")</f>
        <v/>
      </c>
      <c r="J643" t="str">
        <f>IFERROR(IF(OR(HLOOKUP($A643,'Z-scores'!$C$2:$SK$20,5,FALSE)&gt;3,HLOOKUP($A643,'Z-scores'!$C$2:$SK$20,5,FALSE)&lt;-3),"",'Total-corrected counts'!J643),"")</f>
        <v/>
      </c>
      <c r="K643" t="str">
        <f>IFERROR(IF(OR(HLOOKUP($A643,'Z-scores'!$C$2:$SK$20,5,FALSE)&gt;3,HLOOKUP($A643,'Z-scores'!$C$2:$SK$20,5,FALSE)&lt;-3),"",'Total-corrected counts'!K643),"")</f>
        <v/>
      </c>
      <c r="L643" t="str">
        <f>IFERROR(IF(OR(HLOOKUP($A643,'Z-scores'!$C$2:$SK$20,5,FALSE)&gt;3,HLOOKUP($A643,'Z-scores'!$C$2:$SK$20,5,FALSE)&lt;-3),"",'Total-corrected counts'!L643),"")</f>
        <v/>
      </c>
      <c r="M643" t="str">
        <f>IFERROR(IF(OR(HLOOKUP($A643,'Z-scores'!$C$2:$SK$20,5,FALSE)&gt;3,HLOOKUP($A643,'Z-scores'!$C$2:$SK$20,5,FALSE)&lt;-3),"",'Total-corrected counts'!M643),"")</f>
        <v/>
      </c>
      <c r="N643" t="str">
        <f>IFERROR(IF(OR(HLOOKUP($A643,'Z-scores'!$C$2:$SK$20,5,FALSE)&gt;3,HLOOKUP($A643,'Z-scores'!$C$2:$SK$20,5,FALSE)&lt;-3),"",'Total-corrected counts'!N643),"")</f>
        <v/>
      </c>
      <c r="O643" t="str">
        <f>IFERROR(IF(OR(HLOOKUP($A643,'Z-scores'!$C$2:$SK$20,5,FALSE)&gt;3,HLOOKUP($A643,'Z-scores'!$C$2:$SK$20,5,FALSE)&lt;-3),"",'Total-corrected counts'!O643),"")</f>
        <v/>
      </c>
      <c r="P643" t="str">
        <f>IFERROR(IF(OR(HLOOKUP($A643,'Z-scores'!$C$2:$SK$20,5,FALSE)&gt;3,HLOOKUP($A643,'Z-scores'!$C$2:$SK$20,5,FALSE)&lt;-3),"",'Total-corrected counts'!P643),"")</f>
        <v/>
      </c>
      <c r="Q643" t="str">
        <f>IFERROR(IF(OR(HLOOKUP($A643,'Z-scores'!$C$2:$SK$20,5,FALSE)&gt;3,HLOOKUP($A643,'Z-scores'!$C$2:$SK$20,5,FALSE)&lt;-3),"",'Total-corrected counts'!Q643),"")</f>
        <v/>
      </c>
      <c r="R643" t="str">
        <f>IFERROR(IF(OR(HLOOKUP($A643,'Z-scores'!$C$2:$SK$20,5,FALSE)&gt;3,HLOOKUP($A643,'Z-scores'!$C$2:$SK$20,5,FALSE)&lt;-3),"",'Total-corrected counts'!R643),"")</f>
        <v/>
      </c>
      <c r="S643" t="str">
        <f>IFERROR(IF(OR(HLOOKUP($A643,'Z-scores'!$C$2:$SK$20,5,FALSE)&gt;3,HLOOKUP($A643,'Z-scores'!$C$2:$SK$20,5,FALSE)&lt;-3),"",'Total-corrected counts'!S643),"")</f>
        <v/>
      </c>
      <c r="T643" t="str">
        <f>IFERROR(IF(OR(HLOOKUP($A643,'Z-scores'!$C$2:$SK$20,5,FALSE)&gt;3,HLOOKUP($A643,'Z-scores'!$C$2:$SK$20,5,FALSE)&lt;-3),"",'Total-corrected counts'!T643),"")</f>
        <v/>
      </c>
      <c r="U643">
        <f t="shared" si="36"/>
        <v>0</v>
      </c>
      <c r="V643">
        <f>SUMIFS(Tabel132[Cluster],Tabel132[ID],'Total-corrected counts Z&lt;3'!A643)</f>
        <v>96</v>
      </c>
      <c r="W643" t="str">
        <f t="shared" si="37"/>
        <v/>
      </c>
      <c r="X643" t="str">
        <f t="shared" si="38"/>
        <v/>
      </c>
      <c r="Y643" t="str">
        <f t="shared" si="39"/>
        <v/>
      </c>
    </row>
    <row r="644" spans="1:25" x14ac:dyDescent="0.25">
      <c r="A644">
        <v>652</v>
      </c>
      <c r="B644" t="s">
        <v>883</v>
      </c>
      <c r="C644">
        <v>71000</v>
      </c>
      <c r="D644">
        <v>103</v>
      </c>
      <c r="E644" t="str">
        <f>IFERROR(IF(OR(HLOOKUP($A644,'Z-scores'!$C$2:$SK$20,5,FALSE)&gt;3,HLOOKUP($A644,'Z-scores'!$C$2:$SK$20,5,FALSE)&lt;-3),"",'Total-corrected counts'!E644),"")</f>
        <v/>
      </c>
      <c r="F644" t="str">
        <f>IFERROR(IF(OR(HLOOKUP($A644,'Z-scores'!$C$2:$SK$20,5,FALSE)&gt;3,HLOOKUP($A644,'Z-scores'!$C$2:$SK$20,5,FALSE)&lt;-3),"",'Total-corrected counts'!F644),"")</f>
        <v/>
      </c>
      <c r="G644" t="str">
        <f>IFERROR(IF(OR(HLOOKUP($A644,'Z-scores'!$C$2:$SK$20,5,FALSE)&gt;3,HLOOKUP($A644,'Z-scores'!$C$2:$SK$20,5,FALSE)&lt;-3),"",'Total-corrected counts'!G644),"")</f>
        <v/>
      </c>
      <c r="H644" t="str">
        <f>IFERROR(IF(OR(HLOOKUP($A644,'Z-scores'!$C$2:$SK$20,5,FALSE)&gt;3,HLOOKUP($A644,'Z-scores'!$C$2:$SK$20,5,FALSE)&lt;-3),"",'Total-corrected counts'!H644),"")</f>
        <v/>
      </c>
      <c r="I644" t="str">
        <f>IFERROR(IF(OR(HLOOKUP($A644,'Z-scores'!$C$2:$SK$20,5,FALSE)&gt;3,HLOOKUP($A644,'Z-scores'!$C$2:$SK$20,5,FALSE)&lt;-3),"",'Total-corrected counts'!I644),"")</f>
        <v/>
      </c>
      <c r="J644" t="str">
        <f>IFERROR(IF(OR(HLOOKUP($A644,'Z-scores'!$C$2:$SK$20,5,FALSE)&gt;3,HLOOKUP($A644,'Z-scores'!$C$2:$SK$20,5,FALSE)&lt;-3),"",'Total-corrected counts'!J644),"")</f>
        <v/>
      </c>
      <c r="K644" t="str">
        <f>IFERROR(IF(OR(HLOOKUP($A644,'Z-scores'!$C$2:$SK$20,5,FALSE)&gt;3,HLOOKUP($A644,'Z-scores'!$C$2:$SK$20,5,FALSE)&lt;-3),"",'Total-corrected counts'!K644),"")</f>
        <v/>
      </c>
      <c r="L644" t="str">
        <f>IFERROR(IF(OR(HLOOKUP($A644,'Z-scores'!$C$2:$SK$20,5,FALSE)&gt;3,HLOOKUP($A644,'Z-scores'!$C$2:$SK$20,5,FALSE)&lt;-3),"",'Total-corrected counts'!L644),"")</f>
        <v/>
      </c>
      <c r="M644" t="str">
        <f>IFERROR(IF(OR(HLOOKUP($A644,'Z-scores'!$C$2:$SK$20,5,FALSE)&gt;3,HLOOKUP($A644,'Z-scores'!$C$2:$SK$20,5,FALSE)&lt;-3),"",'Total-corrected counts'!M644),"")</f>
        <v/>
      </c>
      <c r="N644" t="str">
        <f>IFERROR(IF(OR(HLOOKUP($A644,'Z-scores'!$C$2:$SK$20,5,FALSE)&gt;3,HLOOKUP($A644,'Z-scores'!$C$2:$SK$20,5,FALSE)&lt;-3),"",'Total-corrected counts'!N644),"")</f>
        <v/>
      </c>
      <c r="O644" t="str">
        <f>IFERROR(IF(OR(HLOOKUP($A644,'Z-scores'!$C$2:$SK$20,5,FALSE)&gt;3,HLOOKUP($A644,'Z-scores'!$C$2:$SK$20,5,FALSE)&lt;-3),"",'Total-corrected counts'!O644),"")</f>
        <v/>
      </c>
      <c r="P644" t="str">
        <f>IFERROR(IF(OR(HLOOKUP($A644,'Z-scores'!$C$2:$SK$20,5,FALSE)&gt;3,HLOOKUP($A644,'Z-scores'!$C$2:$SK$20,5,FALSE)&lt;-3),"",'Total-corrected counts'!P644),"")</f>
        <v/>
      </c>
      <c r="Q644" t="str">
        <f>IFERROR(IF(OR(HLOOKUP($A644,'Z-scores'!$C$2:$SK$20,5,FALSE)&gt;3,HLOOKUP($A644,'Z-scores'!$C$2:$SK$20,5,FALSE)&lt;-3),"",'Total-corrected counts'!Q644),"")</f>
        <v/>
      </c>
      <c r="R644" t="str">
        <f>IFERROR(IF(OR(HLOOKUP($A644,'Z-scores'!$C$2:$SK$20,5,FALSE)&gt;3,HLOOKUP($A644,'Z-scores'!$C$2:$SK$20,5,FALSE)&lt;-3),"",'Total-corrected counts'!R644),"")</f>
        <v/>
      </c>
      <c r="S644" t="str">
        <f>IFERROR(IF(OR(HLOOKUP($A644,'Z-scores'!$C$2:$SK$20,5,FALSE)&gt;3,HLOOKUP($A644,'Z-scores'!$C$2:$SK$20,5,FALSE)&lt;-3),"",'Total-corrected counts'!S644),"")</f>
        <v/>
      </c>
      <c r="T644" t="str">
        <f>IFERROR(IF(OR(HLOOKUP($A644,'Z-scores'!$C$2:$SK$20,5,FALSE)&gt;3,HLOOKUP($A644,'Z-scores'!$C$2:$SK$20,5,FALSE)&lt;-3),"",'Total-corrected counts'!T644),"")</f>
        <v/>
      </c>
      <c r="U644">
        <f t="shared" ref="U644:U707" si="40">IFERROR(IF(X644-Y644=0,0,1),0)</f>
        <v>0</v>
      </c>
      <c r="V644">
        <f>SUMIFS(Tabel132[Cluster],Tabel132[ID],'Total-corrected counts Z&lt;3'!A644)</f>
        <v>83</v>
      </c>
      <c r="W644" t="str">
        <f t="shared" ref="W644:W707" si="41">IFERROR(_xlfn.T.TEST(E644:N644,O644:T644,2,2),"")</f>
        <v/>
      </c>
      <c r="X644" t="str">
        <f t="shared" ref="X644:X707" si="42">IFERROR(AVERAGE(E644:N644),"")</f>
        <v/>
      </c>
      <c r="Y644" t="str">
        <f t="shared" ref="Y644:Y707" si="43">IFERROR(AVERAGE(O644:T644),"")</f>
        <v/>
      </c>
    </row>
    <row r="645" spans="1:25" x14ac:dyDescent="0.25">
      <c r="A645">
        <v>653</v>
      </c>
      <c r="B645" t="s">
        <v>884</v>
      </c>
      <c r="C645">
        <v>92300</v>
      </c>
      <c r="D645">
        <v>370</v>
      </c>
      <c r="E645">
        <f>IFERROR(IF(OR(HLOOKUP($A645,'Z-scores'!$C$2:$SK$20,5,FALSE)&gt;3,HLOOKUP($A645,'Z-scores'!$C$2:$SK$20,5,FALSE)&lt;-3),"",'Total-corrected counts'!E645),"")</f>
        <v>0</v>
      </c>
      <c r="F645">
        <f>IFERROR(IF(OR(HLOOKUP($A645,'Z-scores'!$C$2:$SK$20,5,FALSE)&gt;3,HLOOKUP($A645,'Z-scores'!$C$2:$SK$20,5,FALSE)&lt;-3),"",'Total-corrected counts'!F645),"")</f>
        <v>0</v>
      </c>
      <c r="G645">
        <f>IFERROR(IF(OR(HLOOKUP($A645,'Z-scores'!$C$2:$SK$20,5,FALSE)&gt;3,HLOOKUP($A645,'Z-scores'!$C$2:$SK$20,5,FALSE)&lt;-3),"",'Total-corrected counts'!G645),"")</f>
        <v>0</v>
      </c>
      <c r="H645">
        <f>IFERROR(IF(OR(HLOOKUP($A645,'Z-scores'!$C$2:$SK$20,5,FALSE)&gt;3,HLOOKUP($A645,'Z-scores'!$C$2:$SK$20,5,FALSE)&lt;-3),"",'Total-corrected counts'!H645),"")</f>
        <v>0</v>
      </c>
      <c r="I645">
        <f>IFERROR(IF(OR(HLOOKUP($A645,'Z-scores'!$C$2:$SK$20,5,FALSE)&gt;3,HLOOKUP($A645,'Z-scores'!$C$2:$SK$20,5,FALSE)&lt;-3),"",'Total-corrected counts'!I645),"")</f>
        <v>0</v>
      </c>
      <c r="J645">
        <f>IFERROR(IF(OR(HLOOKUP($A645,'Z-scores'!$C$2:$SK$20,5,FALSE)&gt;3,HLOOKUP($A645,'Z-scores'!$C$2:$SK$20,5,FALSE)&lt;-3),"",'Total-corrected counts'!J645),"")</f>
        <v>0</v>
      </c>
      <c r="K645">
        <f>IFERROR(IF(OR(HLOOKUP($A645,'Z-scores'!$C$2:$SK$20,5,FALSE)&gt;3,HLOOKUP($A645,'Z-scores'!$C$2:$SK$20,5,FALSE)&lt;-3),"",'Total-corrected counts'!K645),"")</f>
        <v>0</v>
      </c>
      <c r="L645">
        <f>IFERROR(IF(OR(HLOOKUP($A645,'Z-scores'!$C$2:$SK$20,5,FALSE)&gt;3,HLOOKUP($A645,'Z-scores'!$C$2:$SK$20,5,FALSE)&lt;-3),"",'Total-corrected counts'!L645),"")</f>
        <v>2.7134133518930806E-2</v>
      </c>
      <c r="M645">
        <f>IFERROR(IF(OR(HLOOKUP($A645,'Z-scores'!$C$2:$SK$20,5,FALSE)&gt;3,HLOOKUP($A645,'Z-scores'!$C$2:$SK$20,5,FALSE)&lt;-3),"",'Total-corrected counts'!M645),"")</f>
        <v>0</v>
      </c>
      <c r="N645">
        <f>IFERROR(IF(OR(HLOOKUP($A645,'Z-scores'!$C$2:$SK$20,5,FALSE)&gt;3,HLOOKUP($A645,'Z-scores'!$C$2:$SK$20,5,FALSE)&lt;-3),"",'Total-corrected counts'!N645),"")</f>
        <v>0</v>
      </c>
      <c r="O645">
        <f>IFERROR(IF(OR(HLOOKUP($A645,'Z-scores'!$C$2:$SK$20,5,FALSE)&gt;3,HLOOKUP($A645,'Z-scores'!$C$2:$SK$20,5,FALSE)&lt;-3),"",'Total-corrected counts'!O645),"")</f>
        <v>0</v>
      </c>
      <c r="P645">
        <f>IFERROR(IF(OR(HLOOKUP($A645,'Z-scores'!$C$2:$SK$20,5,FALSE)&gt;3,HLOOKUP($A645,'Z-scores'!$C$2:$SK$20,5,FALSE)&lt;-3),"",'Total-corrected counts'!P645),"")</f>
        <v>0</v>
      </c>
      <c r="Q645">
        <f>IFERROR(IF(OR(HLOOKUP($A645,'Z-scores'!$C$2:$SK$20,5,FALSE)&gt;3,HLOOKUP($A645,'Z-scores'!$C$2:$SK$20,5,FALSE)&lt;-3),"",'Total-corrected counts'!Q645),"")</f>
        <v>0</v>
      </c>
      <c r="R645">
        <f>IFERROR(IF(OR(HLOOKUP($A645,'Z-scores'!$C$2:$SK$20,5,FALSE)&gt;3,HLOOKUP($A645,'Z-scores'!$C$2:$SK$20,5,FALSE)&lt;-3),"",'Total-corrected counts'!R645),"")</f>
        <v>0</v>
      </c>
      <c r="S645">
        <f>IFERROR(IF(OR(HLOOKUP($A645,'Z-scores'!$C$2:$SK$20,5,FALSE)&gt;3,HLOOKUP($A645,'Z-scores'!$C$2:$SK$20,5,FALSE)&lt;-3),"",'Total-corrected counts'!S645),"")</f>
        <v>0</v>
      </c>
      <c r="T645">
        <f>IFERROR(IF(OR(HLOOKUP($A645,'Z-scores'!$C$2:$SK$20,5,FALSE)&gt;3,HLOOKUP($A645,'Z-scores'!$C$2:$SK$20,5,FALSE)&lt;-3),"",'Total-corrected counts'!T645),"")</f>
        <v>0</v>
      </c>
      <c r="U645">
        <f t="shared" si="40"/>
        <v>1</v>
      </c>
      <c r="V645">
        <f>SUMIFS(Tabel132[Cluster],Tabel132[ID],'Total-corrected counts Z&lt;3'!A645)</f>
        <v>96</v>
      </c>
      <c r="W645">
        <f t="shared" si="41"/>
        <v>0.45768790507519963</v>
      </c>
      <c r="X645">
        <f t="shared" si="42"/>
        <v>2.7134133518930807E-3</v>
      </c>
      <c r="Y645">
        <f t="shared" si="43"/>
        <v>0</v>
      </c>
    </row>
    <row r="646" spans="1:25" x14ac:dyDescent="0.25">
      <c r="A646">
        <v>654</v>
      </c>
      <c r="B646" t="s">
        <v>272</v>
      </c>
      <c r="C646">
        <v>3800</v>
      </c>
      <c r="D646">
        <v>353</v>
      </c>
      <c r="E646">
        <f>IFERROR(IF(OR(HLOOKUP($A646,'Z-scores'!$C$2:$SK$20,5,FALSE)&gt;3,HLOOKUP($A646,'Z-scores'!$C$2:$SK$20,5,FALSE)&lt;-3),"",'Total-corrected counts'!E646),"")</f>
        <v>17.542773204788716</v>
      </c>
      <c r="F646">
        <f>IFERROR(IF(OR(HLOOKUP($A646,'Z-scores'!$C$2:$SK$20,5,FALSE)&gt;3,HLOOKUP($A646,'Z-scores'!$C$2:$SK$20,5,FALSE)&lt;-3),"",'Total-corrected counts'!F646),"")</f>
        <v>14.727178892963771</v>
      </c>
      <c r="G646">
        <f>IFERROR(IF(OR(HLOOKUP($A646,'Z-scores'!$C$2:$SK$20,5,FALSE)&gt;3,HLOOKUP($A646,'Z-scores'!$C$2:$SK$20,5,FALSE)&lt;-3),"",'Total-corrected counts'!G646),"")</f>
        <v>11.311280386358824</v>
      </c>
      <c r="H646">
        <f>IFERROR(IF(OR(HLOOKUP($A646,'Z-scores'!$C$2:$SK$20,5,FALSE)&gt;3,HLOOKUP($A646,'Z-scores'!$C$2:$SK$20,5,FALSE)&lt;-3),"",'Total-corrected counts'!H646),"")</f>
        <v>10.422446862409226</v>
      </c>
      <c r="I646">
        <f>IFERROR(IF(OR(HLOOKUP($A646,'Z-scores'!$C$2:$SK$20,5,FALSE)&gt;3,HLOOKUP($A646,'Z-scores'!$C$2:$SK$20,5,FALSE)&lt;-3),"",'Total-corrected counts'!I646),"")</f>
        <v>15.638444123934811</v>
      </c>
      <c r="J646">
        <f>IFERROR(IF(OR(HLOOKUP($A646,'Z-scores'!$C$2:$SK$20,5,FALSE)&gt;3,HLOOKUP($A646,'Z-scores'!$C$2:$SK$20,5,FALSE)&lt;-3),"",'Total-corrected counts'!J646),"")</f>
        <v>5.3340325645382016</v>
      </c>
      <c r="K646">
        <f>IFERROR(IF(OR(HLOOKUP($A646,'Z-scores'!$C$2:$SK$20,5,FALSE)&gt;3,HLOOKUP($A646,'Z-scores'!$C$2:$SK$20,5,FALSE)&lt;-3),"",'Total-corrected counts'!K646),"")</f>
        <v>10.198486354612923</v>
      </c>
      <c r="L646">
        <f>IFERROR(IF(OR(HLOOKUP($A646,'Z-scores'!$C$2:$SK$20,5,FALSE)&gt;3,HLOOKUP($A646,'Z-scores'!$C$2:$SK$20,5,FALSE)&lt;-3),"",'Total-corrected counts'!L646),"")</f>
        <v>7.1769783157571982</v>
      </c>
      <c r="M646">
        <f>IFERROR(IF(OR(HLOOKUP($A646,'Z-scores'!$C$2:$SK$20,5,FALSE)&gt;3,HLOOKUP($A646,'Z-scores'!$C$2:$SK$20,5,FALSE)&lt;-3),"",'Total-corrected counts'!M646),"")</f>
        <v>22.573575107007102</v>
      </c>
      <c r="N646">
        <f>IFERROR(IF(OR(HLOOKUP($A646,'Z-scores'!$C$2:$SK$20,5,FALSE)&gt;3,HLOOKUP($A646,'Z-scores'!$C$2:$SK$20,5,FALSE)&lt;-3),"",'Total-corrected counts'!N646),"")</f>
        <v>8.5844379427453266</v>
      </c>
      <c r="O646">
        <f>IFERROR(IF(OR(HLOOKUP($A646,'Z-scores'!$C$2:$SK$20,5,FALSE)&gt;3,HLOOKUP($A646,'Z-scores'!$C$2:$SK$20,5,FALSE)&lt;-3),"",'Total-corrected counts'!O646),"")</f>
        <v>29.311355563984964</v>
      </c>
      <c r="P646">
        <f>IFERROR(IF(OR(HLOOKUP($A646,'Z-scores'!$C$2:$SK$20,5,FALSE)&gt;3,HLOOKUP($A646,'Z-scores'!$C$2:$SK$20,5,FALSE)&lt;-3),"",'Total-corrected counts'!P646),"")</f>
        <v>7.8628284783685132</v>
      </c>
      <c r="Q646">
        <f>IFERROR(IF(OR(HLOOKUP($A646,'Z-scores'!$C$2:$SK$20,5,FALSE)&gt;3,HLOOKUP($A646,'Z-scores'!$C$2:$SK$20,5,FALSE)&lt;-3),"",'Total-corrected counts'!Q646),"")</f>
        <v>14.930319379653925</v>
      </c>
      <c r="R646">
        <f>IFERROR(IF(OR(HLOOKUP($A646,'Z-scores'!$C$2:$SK$20,5,FALSE)&gt;3,HLOOKUP($A646,'Z-scores'!$C$2:$SK$20,5,FALSE)&lt;-3),"",'Total-corrected counts'!R646),"")</f>
        <v>14.410280086338428</v>
      </c>
      <c r="S646">
        <f>IFERROR(IF(OR(HLOOKUP($A646,'Z-scores'!$C$2:$SK$20,5,FALSE)&gt;3,HLOOKUP($A646,'Z-scores'!$C$2:$SK$20,5,FALSE)&lt;-3),"",'Total-corrected counts'!S646),"")</f>
        <v>23.394925248910791</v>
      </c>
      <c r="T646">
        <f>IFERROR(IF(OR(HLOOKUP($A646,'Z-scores'!$C$2:$SK$20,5,FALSE)&gt;3,HLOOKUP($A646,'Z-scores'!$C$2:$SK$20,5,FALSE)&lt;-3),"",'Total-corrected counts'!T646),"")</f>
        <v>7.5631760697832684</v>
      </c>
      <c r="U646">
        <f t="shared" si="40"/>
        <v>1</v>
      </c>
      <c r="V646">
        <f>SUMIFS(Tabel132[Cluster],Tabel132[ID],'Total-corrected counts Z&lt;3'!A646)</f>
        <v>5</v>
      </c>
      <c r="W646">
        <f t="shared" si="41"/>
        <v>0.2761754801045781</v>
      </c>
      <c r="X646">
        <f t="shared" si="42"/>
        <v>12.350963375511609</v>
      </c>
      <c r="Y646">
        <f t="shared" si="43"/>
        <v>16.245480804506649</v>
      </c>
    </row>
    <row r="647" spans="1:25" x14ac:dyDescent="0.25">
      <c r="A647">
        <v>655</v>
      </c>
      <c r="B647" t="s">
        <v>885</v>
      </c>
      <c r="C647">
        <v>35200</v>
      </c>
      <c r="D647">
        <v>647</v>
      </c>
      <c r="E647" t="str">
        <f>IFERROR(IF(OR(HLOOKUP($A647,'Z-scores'!$C$2:$SK$20,5,FALSE)&gt;3,HLOOKUP($A647,'Z-scores'!$C$2:$SK$20,5,FALSE)&lt;-3),"",'Total-corrected counts'!E647),"")</f>
        <v/>
      </c>
      <c r="F647" t="str">
        <f>IFERROR(IF(OR(HLOOKUP($A647,'Z-scores'!$C$2:$SK$20,5,FALSE)&gt;3,HLOOKUP($A647,'Z-scores'!$C$2:$SK$20,5,FALSE)&lt;-3),"",'Total-corrected counts'!F647),"")</f>
        <v/>
      </c>
      <c r="G647" t="str">
        <f>IFERROR(IF(OR(HLOOKUP($A647,'Z-scores'!$C$2:$SK$20,5,FALSE)&gt;3,HLOOKUP($A647,'Z-scores'!$C$2:$SK$20,5,FALSE)&lt;-3),"",'Total-corrected counts'!G647),"")</f>
        <v/>
      </c>
      <c r="H647" t="str">
        <f>IFERROR(IF(OR(HLOOKUP($A647,'Z-scores'!$C$2:$SK$20,5,FALSE)&gt;3,HLOOKUP($A647,'Z-scores'!$C$2:$SK$20,5,FALSE)&lt;-3),"",'Total-corrected counts'!H647),"")</f>
        <v/>
      </c>
      <c r="I647" t="str">
        <f>IFERROR(IF(OR(HLOOKUP($A647,'Z-scores'!$C$2:$SK$20,5,FALSE)&gt;3,HLOOKUP($A647,'Z-scores'!$C$2:$SK$20,5,FALSE)&lt;-3),"",'Total-corrected counts'!I647),"")</f>
        <v/>
      </c>
      <c r="J647" t="str">
        <f>IFERROR(IF(OR(HLOOKUP($A647,'Z-scores'!$C$2:$SK$20,5,FALSE)&gt;3,HLOOKUP($A647,'Z-scores'!$C$2:$SK$20,5,FALSE)&lt;-3),"",'Total-corrected counts'!J647),"")</f>
        <v/>
      </c>
      <c r="K647" t="str">
        <f>IFERROR(IF(OR(HLOOKUP($A647,'Z-scores'!$C$2:$SK$20,5,FALSE)&gt;3,HLOOKUP($A647,'Z-scores'!$C$2:$SK$20,5,FALSE)&lt;-3),"",'Total-corrected counts'!K647),"")</f>
        <v/>
      </c>
      <c r="L647" t="str">
        <f>IFERROR(IF(OR(HLOOKUP($A647,'Z-scores'!$C$2:$SK$20,5,FALSE)&gt;3,HLOOKUP($A647,'Z-scores'!$C$2:$SK$20,5,FALSE)&lt;-3),"",'Total-corrected counts'!L647),"")</f>
        <v/>
      </c>
      <c r="M647" t="str">
        <f>IFERROR(IF(OR(HLOOKUP($A647,'Z-scores'!$C$2:$SK$20,5,FALSE)&gt;3,HLOOKUP($A647,'Z-scores'!$C$2:$SK$20,5,FALSE)&lt;-3),"",'Total-corrected counts'!M647),"")</f>
        <v/>
      </c>
      <c r="N647" t="str">
        <f>IFERROR(IF(OR(HLOOKUP($A647,'Z-scores'!$C$2:$SK$20,5,FALSE)&gt;3,HLOOKUP($A647,'Z-scores'!$C$2:$SK$20,5,FALSE)&lt;-3),"",'Total-corrected counts'!N647),"")</f>
        <v/>
      </c>
      <c r="O647" t="str">
        <f>IFERROR(IF(OR(HLOOKUP($A647,'Z-scores'!$C$2:$SK$20,5,FALSE)&gt;3,HLOOKUP($A647,'Z-scores'!$C$2:$SK$20,5,FALSE)&lt;-3),"",'Total-corrected counts'!O647),"")</f>
        <v/>
      </c>
      <c r="P647" t="str">
        <f>IFERROR(IF(OR(HLOOKUP($A647,'Z-scores'!$C$2:$SK$20,5,FALSE)&gt;3,HLOOKUP($A647,'Z-scores'!$C$2:$SK$20,5,FALSE)&lt;-3),"",'Total-corrected counts'!P647),"")</f>
        <v/>
      </c>
      <c r="Q647" t="str">
        <f>IFERROR(IF(OR(HLOOKUP($A647,'Z-scores'!$C$2:$SK$20,5,FALSE)&gt;3,HLOOKUP($A647,'Z-scores'!$C$2:$SK$20,5,FALSE)&lt;-3),"",'Total-corrected counts'!Q647),"")</f>
        <v/>
      </c>
      <c r="R647" t="str">
        <f>IFERROR(IF(OR(HLOOKUP($A647,'Z-scores'!$C$2:$SK$20,5,FALSE)&gt;3,HLOOKUP($A647,'Z-scores'!$C$2:$SK$20,5,FALSE)&lt;-3),"",'Total-corrected counts'!R647),"")</f>
        <v/>
      </c>
      <c r="S647" t="str">
        <f>IFERROR(IF(OR(HLOOKUP($A647,'Z-scores'!$C$2:$SK$20,5,FALSE)&gt;3,HLOOKUP($A647,'Z-scores'!$C$2:$SK$20,5,FALSE)&lt;-3),"",'Total-corrected counts'!S647),"")</f>
        <v/>
      </c>
      <c r="T647" t="str">
        <f>IFERROR(IF(OR(HLOOKUP($A647,'Z-scores'!$C$2:$SK$20,5,FALSE)&gt;3,HLOOKUP($A647,'Z-scores'!$C$2:$SK$20,5,FALSE)&lt;-3),"",'Total-corrected counts'!T647),"")</f>
        <v/>
      </c>
      <c r="U647">
        <f t="shared" si="40"/>
        <v>0</v>
      </c>
      <c r="V647">
        <f>SUMIFS(Tabel132[Cluster],Tabel132[ID],'Total-corrected counts Z&lt;3'!A647)</f>
        <v>45</v>
      </c>
      <c r="W647" t="str">
        <f t="shared" si="41"/>
        <v/>
      </c>
      <c r="X647" t="str">
        <f t="shared" si="42"/>
        <v/>
      </c>
      <c r="Y647" t="str">
        <f t="shared" si="43"/>
        <v/>
      </c>
    </row>
    <row r="648" spans="1:25" x14ac:dyDescent="0.25">
      <c r="A648">
        <v>656</v>
      </c>
      <c r="B648" t="s">
        <v>273</v>
      </c>
      <c r="C648">
        <v>2200</v>
      </c>
      <c r="D648">
        <v>993</v>
      </c>
      <c r="E648">
        <f>IFERROR(IF(OR(HLOOKUP($A648,'Z-scores'!$C$2:$SK$20,5,FALSE)&gt;3,HLOOKUP($A648,'Z-scores'!$C$2:$SK$20,5,FALSE)&lt;-3),"",'Total-corrected counts'!E648),"")</f>
        <v>33.292131018407275</v>
      </c>
      <c r="F648">
        <f>IFERROR(IF(OR(HLOOKUP($A648,'Z-scores'!$C$2:$SK$20,5,FALSE)&gt;3,HLOOKUP($A648,'Z-scores'!$C$2:$SK$20,5,FALSE)&lt;-3),"",'Total-corrected counts'!F648),"")</f>
        <v>23.868512120529612</v>
      </c>
      <c r="G648">
        <f>IFERROR(IF(OR(HLOOKUP($A648,'Z-scores'!$C$2:$SK$20,5,FALSE)&gt;3,HLOOKUP($A648,'Z-scores'!$C$2:$SK$20,5,FALSE)&lt;-3),"",'Total-corrected counts'!G648),"")</f>
        <v>22.325025997101019</v>
      </c>
      <c r="H648">
        <f>IFERROR(IF(OR(HLOOKUP($A648,'Z-scores'!$C$2:$SK$20,5,FALSE)&gt;3,HLOOKUP($A648,'Z-scores'!$C$2:$SK$20,5,FALSE)&lt;-3),"",'Total-corrected counts'!H648),"")</f>
        <v>20.603633380781201</v>
      </c>
      <c r="I648">
        <f>IFERROR(IF(OR(HLOOKUP($A648,'Z-scores'!$C$2:$SK$20,5,FALSE)&gt;3,HLOOKUP($A648,'Z-scores'!$C$2:$SK$20,5,FALSE)&lt;-3),"",'Total-corrected counts'!I648),"")</f>
        <v>51.681709548117063</v>
      </c>
      <c r="J648">
        <f>IFERROR(IF(OR(HLOOKUP($A648,'Z-scores'!$C$2:$SK$20,5,FALSE)&gt;3,HLOOKUP($A648,'Z-scores'!$C$2:$SK$20,5,FALSE)&lt;-3),"",'Total-corrected counts'!J648),"")</f>
        <v>87.050693065039269</v>
      </c>
      <c r="K648">
        <f>IFERROR(IF(OR(HLOOKUP($A648,'Z-scores'!$C$2:$SK$20,5,FALSE)&gt;3,HLOOKUP($A648,'Z-scores'!$C$2:$SK$20,5,FALSE)&lt;-3),"",'Total-corrected counts'!K648),"")</f>
        <v>61.144001571704621</v>
      </c>
      <c r="L648">
        <f>IFERROR(IF(OR(HLOOKUP($A648,'Z-scores'!$C$2:$SK$20,5,FALSE)&gt;3,HLOOKUP($A648,'Z-scores'!$C$2:$SK$20,5,FALSE)&lt;-3),"",'Total-corrected counts'!L648),"")</f>
        <v>109.1334850131397</v>
      </c>
      <c r="M648">
        <f>IFERROR(IF(OR(HLOOKUP($A648,'Z-scores'!$C$2:$SK$20,5,FALSE)&gt;3,HLOOKUP($A648,'Z-scores'!$C$2:$SK$20,5,FALSE)&lt;-3),"",'Total-corrected counts'!M648),"")</f>
        <v>74.00347639876459</v>
      </c>
      <c r="N648">
        <f>IFERROR(IF(OR(HLOOKUP($A648,'Z-scores'!$C$2:$SK$20,5,FALSE)&gt;3,HLOOKUP($A648,'Z-scores'!$C$2:$SK$20,5,FALSE)&lt;-3),"",'Total-corrected counts'!N648),"")</f>
        <v>77.597047266934467</v>
      </c>
      <c r="O648">
        <f>IFERROR(IF(OR(HLOOKUP($A648,'Z-scores'!$C$2:$SK$20,5,FALSE)&gt;3,HLOOKUP($A648,'Z-scores'!$C$2:$SK$20,5,FALSE)&lt;-3),"",'Total-corrected counts'!O648),"")</f>
        <v>36.880139987143679</v>
      </c>
      <c r="P648">
        <f>IFERROR(IF(OR(HLOOKUP($A648,'Z-scores'!$C$2:$SK$20,5,FALSE)&gt;3,HLOOKUP($A648,'Z-scores'!$C$2:$SK$20,5,FALSE)&lt;-3),"",'Total-corrected counts'!P648),"")</f>
        <v>49.406431096988982</v>
      </c>
      <c r="Q648">
        <f>IFERROR(IF(OR(HLOOKUP($A648,'Z-scores'!$C$2:$SK$20,5,FALSE)&gt;3,HLOOKUP($A648,'Z-scores'!$C$2:$SK$20,5,FALSE)&lt;-3),"",'Total-corrected counts'!Q648),"")</f>
        <v>39.211341279277462</v>
      </c>
      <c r="R648">
        <f>IFERROR(IF(OR(HLOOKUP($A648,'Z-scores'!$C$2:$SK$20,5,FALSE)&gt;3,HLOOKUP($A648,'Z-scores'!$C$2:$SK$20,5,FALSE)&lt;-3),"",'Total-corrected counts'!R648),"")</f>
        <v>20.049085337514335</v>
      </c>
      <c r="S648">
        <f>IFERROR(IF(OR(HLOOKUP($A648,'Z-scores'!$C$2:$SK$20,5,FALSE)&gt;3,HLOOKUP($A648,'Z-scores'!$C$2:$SK$20,5,FALSE)&lt;-3),"",'Total-corrected counts'!S648),"")</f>
        <v>61.510761835471172</v>
      </c>
      <c r="T648">
        <f>IFERROR(IF(OR(HLOOKUP($A648,'Z-scores'!$C$2:$SK$20,5,FALSE)&gt;3,HLOOKUP($A648,'Z-scores'!$C$2:$SK$20,5,FALSE)&lt;-3),"",'Total-corrected counts'!T648),"")</f>
        <v>53.208445364585366</v>
      </c>
      <c r="U648">
        <f t="shared" si="40"/>
        <v>1</v>
      </c>
      <c r="V648">
        <f>SUMIFS(Tabel132[Cluster],Tabel132[ID],'Total-corrected counts Z&lt;3'!A648)</f>
        <v>4</v>
      </c>
      <c r="W648">
        <f t="shared" si="41"/>
        <v>0.36441443235370841</v>
      </c>
      <c r="X648">
        <f t="shared" si="42"/>
        <v>56.069971538051881</v>
      </c>
      <c r="Y648">
        <f t="shared" si="43"/>
        <v>43.377700816830163</v>
      </c>
    </row>
    <row r="649" spans="1:25" x14ac:dyDescent="0.25">
      <c r="A649">
        <v>657</v>
      </c>
      <c r="B649" t="s">
        <v>274</v>
      </c>
      <c r="C649">
        <v>5800</v>
      </c>
      <c r="D649">
        <v>345</v>
      </c>
      <c r="E649">
        <f>IFERROR(IF(OR(HLOOKUP($A649,'Z-scores'!$C$2:$SK$20,5,FALSE)&gt;3,HLOOKUP($A649,'Z-scores'!$C$2:$SK$20,5,FALSE)&lt;-3),"",'Total-corrected counts'!E649),"")</f>
        <v>23.968352658787861</v>
      </c>
      <c r="F649">
        <f>IFERROR(IF(OR(HLOOKUP($A649,'Z-scores'!$C$2:$SK$20,5,FALSE)&gt;3,HLOOKUP($A649,'Z-scores'!$C$2:$SK$20,5,FALSE)&lt;-3),"",'Total-corrected counts'!F649),"")</f>
        <v>34.511365991879508</v>
      </c>
      <c r="G649">
        <f>IFERROR(IF(OR(HLOOKUP($A649,'Z-scores'!$C$2:$SK$20,5,FALSE)&gt;3,HLOOKUP($A649,'Z-scores'!$C$2:$SK$20,5,FALSE)&lt;-3),"",'Total-corrected counts'!G649),"")</f>
        <v>24.744975505449599</v>
      </c>
      <c r="H649">
        <f>IFERROR(IF(OR(HLOOKUP($A649,'Z-scores'!$C$2:$SK$20,5,FALSE)&gt;3,HLOOKUP($A649,'Z-scores'!$C$2:$SK$20,5,FALSE)&lt;-3),"",'Total-corrected counts'!H649),"")</f>
        <v>38.155323409491182</v>
      </c>
      <c r="I649">
        <f>IFERROR(IF(OR(HLOOKUP($A649,'Z-scores'!$C$2:$SK$20,5,FALSE)&gt;3,HLOOKUP($A649,'Z-scores'!$C$2:$SK$20,5,FALSE)&lt;-3),"",'Total-corrected counts'!I649),"")</f>
        <v>38.035352225144074</v>
      </c>
      <c r="J649">
        <f>IFERROR(IF(OR(HLOOKUP($A649,'Z-scores'!$C$2:$SK$20,5,FALSE)&gt;3,HLOOKUP($A649,'Z-scores'!$C$2:$SK$20,5,FALSE)&lt;-3),"",'Total-corrected counts'!J649),"")</f>
        <v>36.643786001726525</v>
      </c>
      <c r="K649">
        <f>IFERROR(IF(OR(HLOOKUP($A649,'Z-scores'!$C$2:$SK$20,5,FALSE)&gt;3,HLOOKUP($A649,'Z-scores'!$C$2:$SK$20,5,FALSE)&lt;-3),"",'Total-corrected counts'!K649),"")</f>
        <v>64.639284991686978</v>
      </c>
      <c r="L649">
        <f>IFERROR(IF(OR(HLOOKUP($A649,'Z-scores'!$C$2:$SK$20,5,FALSE)&gt;3,HLOOKUP($A649,'Z-scores'!$C$2:$SK$20,5,FALSE)&lt;-3),"",'Total-corrected counts'!L649),"")</f>
        <v>48.522614265228015</v>
      </c>
      <c r="M649">
        <f>IFERROR(IF(OR(HLOOKUP($A649,'Z-scores'!$C$2:$SK$20,5,FALSE)&gt;3,HLOOKUP($A649,'Z-scores'!$C$2:$SK$20,5,FALSE)&lt;-3),"",'Total-corrected counts'!M649),"")</f>
        <v>60.065487237149554</v>
      </c>
      <c r="N649">
        <f>IFERROR(IF(OR(HLOOKUP($A649,'Z-scores'!$C$2:$SK$20,5,FALSE)&gt;3,HLOOKUP($A649,'Z-scores'!$C$2:$SK$20,5,FALSE)&lt;-3),"",'Total-corrected counts'!N649),"")</f>
        <v>65.594513485799212</v>
      </c>
      <c r="O649">
        <f>IFERROR(IF(OR(HLOOKUP($A649,'Z-scores'!$C$2:$SK$20,5,FALSE)&gt;3,HLOOKUP($A649,'Z-scores'!$C$2:$SK$20,5,FALSE)&lt;-3),"",'Total-corrected counts'!O649),"")</f>
        <v>45.456916728339884</v>
      </c>
      <c r="P649">
        <f>IFERROR(IF(OR(HLOOKUP($A649,'Z-scores'!$C$2:$SK$20,5,FALSE)&gt;3,HLOOKUP($A649,'Z-scores'!$C$2:$SK$20,5,FALSE)&lt;-3),"",'Total-corrected counts'!P649),"")</f>
        <v>34.760668937597508</v>
      </c>
      <c r="Q649">
        <f>IFERROR(IF(OR(HLOOKUP($A649,'Z-scores'!$C$2:$SK$20,5,FALSE)&gt;3,HLOOKUP($A649,'Z-scores'!$C$2:$SK$20,5,FALSE)&lt;-3),"",'Total-corrected counts'!Q649),"")</f>
        <v>37.258723803003257</v>
      </c>
      <c r="R649">
        <f>IFERROR(IF(OR(HLOOKUP($A649,'Z-scores'!$C$2:$SK$20,5,FALSE)&gt;3,HLOOKUP($A649,'Z-scores'!$C$2:$SK$20,5,FALSE)&lt;-3),"",'Total-corrected counts'!R649),"")</f>
        <v>78.676226273237603</v>
      </c>
      <c r="S649">
        <f>IFERROR(IF(OR(HLOOKUP($A649,'Z-scores'!$C$2:$SK$20,5,FALSE)&gt;3,HLOOKUP($A649,'Z-scores'!$C$2:$SK$20,5,FALSE)&lt;-3),"",'Total-corrected counts'!S649),"")</f>
        <v>77.120589742355747</v>
      </c>
      <c r="T649">
        <f>IFERROR(IF(OR(HLOOKUP($A649,'Z-scores'!$C$2:$SK$20,5,FALSE)&gt;3,HLOOKUP($A649,'Z-scores'!$C$2:$SK$20,5,FALSE)&lt;-3),"",'Total-corrected counts'!T649),"")</f>
        <v>37.877314089555377</v>
      </c>
      <c r="U649">
        <f t="shared" si="40"/>
        <v>1</v>
      </c>
      <c r="V649">
        <f>SUMIFS(Tabel132[Cluster],Tabel132[ID],'Total-corrected counts Z&lt;3'!A649)</f>
        <v>8</v>
      </c>
      <c r="W649">
        <f t="shared" si="41"/>
        <v>0.36816572226713218</v>
      </c>
      <c r="X649">
        <f t="shared" si="42"/>
        <v>43.488105577234251</v>
      </c>
      <c r="Y649">
        <f t="shared" si="43"/>
        <v>51.858406595681572</v>
      </c>
    </row>
    <row r="650" spans="1:25" x14ac:dyDescent="0.25">
      <c r="A650">
        <v>658</v>
      </c>
      <c r="B650" t="s">
        <v>275</v>
      </c>
      <c r="C650">
        <v>101100</v>
      </c>
      <c r="D650">
        <v>948</v>
      </c>
      <c r="E650">
        <f>IFERROR(IF(OR(HLOOKUP($A650,'Z-scores'!$C$2:$SK$20,5,FALSE)&gt;3,HLOOKUP($A650,'Z-scores'!$C$2:$SK$20,5,FALSE)&lt;-3),"",'Total-corrected counts'!E650),"")</f>
        <v>3.5620598515230411</v>
      </c>
      <c r="F650">
        <f>IFERROR(IF(OR(HLOOKUP($A650,'Z-scores'!$C$2:$SK$20,5,FALSE)&gt;3,HLOOKUP($A650,'Z-scores'!$C$2:$SK$20,5,FALSE)&lt;-3),"",'Total-corrected counts'!F650),"")</f>
        <v>23.164969428945259</v>
      </c>
      <c r="G650">
        <f>IFERROR(IF(OR(HLOOKUP($A650,'Z-scores'!$C$2:$SK$20,5,FALSE)&gt;3,HLOOKUP($A650,'Z-scores'!$C$2:$SK$20,5,FALSE)&lt;-3),"",'Total-corrected counts'!G650),"")</f>
        <v>19.270335634103635</v>
      </c>
      <c r="H650">
        <f>IFERROR(IF(OR(HLOOKUP($A650,'Z-scores'!$C$2:$SK$20,5,FALSE)&gt;3,HLOOKUP($A650,'Z-scores'!$C$2:$SK$20,5,FALSE)&lt;-3),"",'Total-corrected counts'!H650),"")</f>
        <v>0.78409611812106439</v>
      </c>
      <c r="I650">
        <f>IFERROR(IF(OR(HLOOKUP($A650,'Z-scores'!$C$2:$SK$20,5,FALSE)&gt;3,HLOOKUP($A650,'Z-scores'!$C$2:$SK$20,5,FALSE)&lt;-3),"",'Total-corrected counts'!I650),"")</f>
        <v>13.629475231439407</v>
      </c>
      <c r="J650">
        <f>IFERROR(IF(OR(HLOOKUP($A650,'Z-scores'!$C$2:$SK$20,5,FALSE)&gt;3,HLOOKUP($A650,'Z-scores'!$C$2:$SK$20,5,FALSE)&lt;-3),"",'Total-corrected counts'!J650),"")</f>
        <v>12.601726765828188</v>
      </c>
      <c r="K650">
        <f>IFERROR(IF(OR(HLOOKUP($A650,'Z-scores'!$C$2:$SK$20,5,FALSE)&gt;3,HLOOKUP($A650,'Z-scores'!$C$2:$SK$20,5,FALSE)&lt;-3),"",'Total-corrected counts'!K650),"")</f>
        <v>5.5420181743008703</v>
      </c>
      <c r="L650">
        <f>IFERROR(IF(OR(HLOOKUP($A650,'Z-scores'!$C$2:$SK$20,5,FALSE)&gt;3,HLOOKUP($A650,'Z-scores'!$C$2:$SK$20,5,FALSE)&lt;-3),"",'Total-corrected counts'!L650),"")</f>
        <v>25.200826505706988</v>
      </c>
      <c r="M650">
        <f>IFERROR(IF(OR(HLOOKUP($A650,'Z-scores'!$C$2:$SK$20,5,FALSE)&gt;3,HLOOKUP($A650,'Z-scores'!$C$2:$SK$20,5,FALSE)&lt;-3),"",'Total-corrected counts'!M650),"")</f>
        <v>6.845385502615823</v>
      </c>
      <c r="N650">
        <f>IFERROR(IF(OR(HLOOKUP($A650,'Z-scores'!$C$2:$SK$20,5,FALSE)&gt;3,HLOOKUP($A650,'Z-scores'!$C$2:$SK$20,5,FALSE)&lt;-3),"",'Total-corrected counts'!N650),"")</f>
        <v>15.185439538902008</v>
      </c>
      <c r="O650">
        <f>IFERROR(IF(OR(HLOOKUP($A650,'Z-scores'!$C$2:$SK$20,5,FALSE)&gt;3,HLOOKUP($A650,'Z-scores'!$C$2:$SK$20,5,FALSE)&lt;-3),"",'Total-corrected counts'!O650),"")</f>
        <v>23.966343667023001</v>
      </c>
      <c r="P650">
        <f>IFERROR(IF(OR(HLOOKUP($A650,'Z-scores'!$C$2:$SK$20,5,FALSE)&gt;3,HLOOKUP($A650,'Z-scores'!$C$2:$SK$20,5,FALSE)&lt;-3),"",'Total-corrected counts'!P650),"")</f>
        <v>15.964527695320372</v>
      </c>
      <c r="Q650">
        <f>IFERROR(IF(OR(HLOOKUP($A650,'Z-scores'!$C$2:$SK$20,5,FALSE)&gt;3,HLOOKUP($A650,'Z-scores'!$C$2:$SK$20,5,FALSE)&lt;-3),"",'Total-corrected counts'!Q650),"")</f>
        <v>17.340038148083927</v>
      </c>
      <c r="R650">
        <f>IFERROR(IF(OR(HLOOKUP($A650,'Z-scores'!$C$2:$SK$20,5,FALSE)&gt;3,HLOOKUP($A650,'Z-scores'!$C$2:$SK$20,5,FALSE)&lt;-3),"",'Total-corrected counts'!R650),"")</f>
        <v>21.774621370661063</v>
      </c>
      <c r="S650">
        <f>IFERROR(IF(OR(HLOOKUP($A650,'Z-scores'!$C$2:$SK$20,5,FALSE)&gt;3,HLOOKUP($A650,'Z-scores'!$C$2:$SK$20,5,FALSE)&lt;-3),"",'Total-corrected counts'!S650),"")</f>
        <v>29.436160786323143</v>
      </c>
      <c r="T650">
        <f>IFERROR(IF(OR(HLOOKUP($A650,'Z-scores'!$C$2:$SK$20,5,FALSE)&gt;3,HLOOKUP($A650,'Z-scores'!$C$2:$SK$20,5,FALSE)&lt;-3),"",'Total-corrected counts'!T650),"")</f>
        <v>3.9863671703550803</v>
      </c>
      <c r="U650">
        <f t="shared" si="40"/>
        <v>1</v>
      </c>
      <c r="V650">
        <f>SUMIFS(Tabel132[Cluster],Tabel132[ID],'Total-corrected counts Z&lt;3'!A650)</f>
        <v>0</v>
      </c>
      <c r="W650">
        <f t="shared" si="41"/>
        <v>0.1805970813603478</v>
      </c>
      <c r="X650">
        <f t="shared" si="42"/>
        <v>12.578633275148627</v>
      </c>
      <c r="Y650">
        <f t="shared" si="43"/>
        <v>18.7446764729611</v>
      </c>
    </row>
    <row r="651" spans="1:25" x14ac:dyDescent="0.25">
      <c r="A651">
        <v>659</v>
      </c>
      <c r="B651" t="s">
        <v>886</v>
      </c>
      <c r="C651">
        <v>90800</v>
      </c>
      <c r="D651">
        <v>651</v>
      </c>
      <c r="E651" t="str">
        <f>IFERROR(IF(OR(HLOOKUP($A651,'Z-scores'!$C$2:$SK$20,5,FALSE)&gt;3,HLOOKUP($A651,'Z-scores'!$C$2:$SK$20,5,FALSE)&lt;-3),"",'Total-corrected counts'!E651),"")</f>
        <v/>
      </c>
      <c r="F651" t="str">
        <f>IFERROR(IF(OR(HLOOKUP($A651,'Z-scores'!$C$2:$SK$20,5,FALSE)&gt;3,HLOOKUP($A651,'Z-scores'!$C$2:$SK$20,5,FALSE)&lt;-3),"",'Total-corrected counts'!F651),"")</f>
        <v/>
      </c>
      <c r="G651" t="str">
        <f>IFERROR(IF(OR(HLOOKUP($A651,'Z-scores'!$C$2:$SK$20,5,FALSE)&gt;3,HLOOKUP($A651,'Z-scores'!$C$2:$SK$20,5,FALSE)&lt;-3),"",'Total-corrected counts'!G651),"")</f>
        <v/>
      </c>
      <c r="H651" t="str">
        <f>IFERROR(IF(OR(HLOOKUP($A651,'Z-scores'!$C$2:$SK$20,5,FALSE)&gt;3,HLOOKUP($A651,'Z-scores'!$C$2:$SK$20,5,FALSE)&lt;-3),"",'Total-corrected counts'!H651),"")</f>
        <v/>
      </c>
      <c r="I651" t="str">
        <f>IFERROR(IF(OR(HLOOKUP($A651,'Z-scores'!$C$2:$SK$20,5,FALSE)&gt;3,HLOOKUP($A651,'Z-scores'!$C$2:$SK$20,5,FALSE)&lt;-3),"",'Total-corrected counts'!I651),"")</f>
        <v/>
      </c>
      <c r="J651" t="str">
        <f>IFERROR(IF(OR(HLOOKUP($A651,'Z-scores'!$C$2:$SK$20,5,FALSE)&gt;3,HLOOKUP($A651,'Z-scores'!$C$2:$SK$20,5,FALSE)&lt;-3),"",'Total-corrected counts'!J651),"")</f>
        <v/>
      </c>
      <c r="K651" t="str">
        <f>IFERROR(IF(OR(HLOOKUP($A651,'Z-scores'!$C$2:$SK$20,5,FALSE)&gt;3,HLOOKUP($A651,'Z-scores'!$C$2:$SK$20,5,FALSE)&lt;-3),"",'Total-corrected counts'!K651),"")</f>
        <v/>
      </c>
      <c r="L651" t="str">
        <f>IFERROR(IF(OR(HLOOKUP($A651,'Z-scores'!$C$2:$SK$20,5,FALSE)&gt;3,HLOOKUP($A651,'Z-scores'!$C$2:$SK$20,5,FALSE)&lt;-3),"",'Total-corrected counts'!L651),"")</f>
        <v/>
      </c>
      <c r="M651" t="str">
        <f>IFERROR(IF(OR(HLOOKUP($A651,'Z-scores'!$C$2:$SK$20,5,FALSE)&gt;3,HLOOKUP($A651,'Z-scores'!$C$2:$SK$20,5,FALSE)&lt;-3),"",'Total-corrected counts'!M651),"")</f>
        <v/>
      </c>
      <c r="N651" t="str">
        <f>IFERROR(IF(OR(HLOOKUP($A651,'Z-scores'!$C$2:$SK$20,5,FALSE)&gt;3,HLOOKUP($A651,'Z-scores'!$C$2:$SK$20,5,FALSE)&lt;-3),"",'Total-corrected counts'!N651),"")</f>
        <v/>
      </c>
      <c r="O651" t="str">
        <f>IFERROR(IF(OR(HLOOKUP($A651,'Z-scores'!$C$2:$SK$20,5,FALSE)&gt;3,HLOOKUP($A651,'Z-scores'!$C$2:$SK$20,5,FALSE)&lt;-3),"",'Total-corrected counts'!O651),"")</f>
        <v/>
      </c>
      <c r="P651" t="str">
        <f>IFERROR(IF(OR(HLOOKUP($A651,'Z-scores'!$C$2:$SK$20,5,FALSE)&gt;3,HLOOKUP($A651,'Z-scores'!$C$2:$SK$20,5,FALSE)&lt;-3),"",'Total-corrected counts'!P651),"")</f>
        <v/>
      </c>
      <c r="Q651" t="str">
        <f>IFERROR(IF(OR(HLOOKUP($A651,'Z-scores'!$C$2:$SK$20,5,FALSE)&gt;3,HLOOKUP($A651,'Z-scores'!$C$2:$SK$20,5,FALSE)&lt;-3),"",'Total-corrected counts'!Q651),"")</f>
        <v/>
      </c>
      <c r="R651" t="str">
        <f>IFERROR(IF(OR(HLOOKUP($A651,'Z-scores'!$C$2:$SK$20,5,FALSE)&gt;3,HLOOKUP($A651,'Z-scores'!$C$2:$SK$20,5,FALSE)&lt;-3),"",'Total-corrected counts'!R651),"")</f>
        <v/>
      </c>
      <c r="S651" t="str">
        <f>IFERROR(IF(OR(HLOOKUP($A651,'Z-scores'!$C$2:$SK$20,5,FALSE)&gt;3,HLOOKUP($A651,'Z-scores'!$C$2:$SK$20,5,FALSE)&lt;-3),"",'Total-corrected counts'!S651),"")</f>
        <v/>
      </c>
      <c r="T651" t="str">
        <f>IFERROR(IF(OR(HLOOKUP($A651,'Z-scores'!$C$2:$SK$20,5,FALSE)&gt;3,HLOOKUP($A651,'Z-scores'!$C$2:$SK$20,5,FALSE)&lt;-3),"",'Total-corrected counts'!T651),"")</f>
        <v/>
      </c>
      <c r="U651">
        <f t="shared" si="40"/>
        <v>0</v>
      </c>
      <c r="V651">
        <f>SUMIFS(Tabel132[Cluster],Tabel132[ID],'Total-corrected counts Z&lt;3'!A651)</f>
        <v>96</v>
      </c>
      <c r="W651" t="str">
        <f t="shared" si="41"/>
        <v/>
      </c>
      <c r="X651" t="str">
        <f t="shared" si="42"/>
        <v/>
      </c>
      <c r="Y651" t="str">
        <f t="shared" si="43"/>
        <v/>
      </c>
    </row>
    <row r="652" spans="1:25" x14ac:dyDescent="0.25">
      <c r="A652">
        <v>660</v>
      </c>
      <c r="B652" t="s">
        <v>887</v>
      </c>
      <c r="C652">
        <v>71100</v>
      </c>
      <c r="D652">
        <v>103</v>
      </c>
      <c r="E652" t="str">
        <f>IFERROR(IF(OR(HLOOKUP($A652,'Z-scores'!$C$2:$SK$20,5,FALSE)&gt;3,HLOOKUP($A652,'Z-scores'!$C$2:$SK$20,5,FALSE)&lt;-3),"",'Total-corrected counts'!E652),"")</f>
        <v/>
      </c>
      <c r="F652" t="str">
        <f>IFERROR(IF(OR(HLOOKUP($A652,'Z-scores'!$C$2:$SK$20,5,FALSE)&gt;3,HLOOKUP($A652,'Z-scores'!$C$2:$SK$20,5,FALSE)&lt;-3),"",'Total-corrected counts'!F652),"")</f>
        <v/>
      </c>
      <c r="G652" t="str">
        <f>IFERROR(IF(OR(HLOOKUP($A652,'Z-scores'!$C$2:$SK$20,5,FALSE)&gt;3,HLOOKUP($A652,'Z-scores'!$C$2:$SK$20,5,FALSE)&lt;-3),"",'Total-corrected counts'!G652),"")</f>
        <v/>
      </c>
      <c r="H652" t="str">
        <f>IFERROR(IF(OR(HLOOKUP($A652,'Z-scores'!$C$2:$SK$20,5,FALSE)&gt;3,HLOOKUP($A652,'Z-scores'!$C$2:$SK$20,5,FALSE)&lt;-3),"",'Total-corrected counts'!H652),"")</f>
        <v/>
      </c>
      <c r="I652" t="str">
        <f>IFERROR(IF(OR(HLOOKUP($A652,'Z-scores'!$C$2:$SK$20,5,FALSE)&gt;3,HLOOKUP($A652,'Z-scores'!$C$2:$SK$20,5,FALSE)&lt;-3),"",'Total-corrected counts'!I652),"")</f>
        <v/>
      </c>
      <c r="J652" t="str">
        <f>IFERROR(IF(OR(HLOOKUP($A652,'Z-scores'!$C$2:$SK$20,5,FALSE)&gt;3,HLOOKUP($A652,'Z-scores'!$C$2:$SK$20,5,FALSE)&lt;-3),"",'Total-corrected counts'!J652),"")</f>
        <v/>
      </c>
      <c r="K652" t="str">
        <f>IFERROR(IF(OR(HLOOKUP($A652,'Z-scores'!$C$2:$SK$20,5,FALSE)&gt;3,HLOOKUP($A652,'Z-scores'!$C$2:$SK$20,5,FALSE)&lt;-3),"",'Total-corrected counts'!K652),"")</f>
        <v/>
      </c>
      <c r="L652" t="str">
        <f>IFERROR(IF(OR(HLOOKUP($A652,'Z-scores'!$C$2:$SK$20,5,FALSE)&gt;3,HLOOKUP($A652,'Z-scores'!$C$2:$SK$20,5,FALSE)&lt;-3),"",'Total-corrected counts'!L652),"")</f>
        <v/>
      </c>
      <c r="M652" t="str">
        <f>IFERROR(IF(OR(HLOOKUP($A652,'Z-scores'!$C$2:$SK$20,5,FALSE)&gt;3,HLOOKUP($A652,'Z-scores'!$C$2:$SK$20,5,FALSE)&lt;-3),"",'Total-corrected counts'!M652),"")</f>
        <v/>
      </c>
      <c r="N652" t="str">
        <f>IFERROR(IF(OR(HLOOKUP($A652,'Z-scores'!$C$2:$SK$20,5,FALSE)&gt;3,HLOOKUP($A652,'Z-scores'!$C$2:$SK$20,5,FALSE)&lt;-3),"",'Total-corrected counts'!N652),"")</f>
        <v/>
      </c>
      <c r="O652" t="str">
        <f>IFERROR(IF(OR(HLOOKUP($A652,'Z-scores'!$C$2:$SK$20,5,FALSE)&gt;3,HLOOKUP($A652,'Z-scores'!$C$2:$SK$20,5,FALSE)&lt;-3),"",'Total-corrected counts'!O652),"")</f>
        <v/>
      </c>
      <c r="P652" t="str">
        <f>IFERROR(IF(OR(HLOOKUP($A652,'Z-scores'!$C$2:$SK$20,5,FALSE)&gt;3,HLOOKUP($A652,'Z-scores'!$C$2:$SK$20,5,FALSE)&lt;-3),"",'Total-corrected counts'!P652),"")</f>
        <v/>
      </c>
      <c r="Q652" t="str">
        <f>IFERROR(IF(OR(HLOOKUP($A652,'Z-scores'!$C$2:$SK$20,5,FALSE)&gt;3,HLOOKUP($A652,'Z-scores'!$C$2:$SK$20,5,FALSE)&lt;-3),"",'Total-corrected counts'!Q652),"")</f>
        <v/>
      </c>
      <c r="R652" t="str">
        <f>IFERROR(IF(OR(HLOOKUP($A652,'Z-scores'!$C$2:$SK$20,5,FALSE)&gt;3,HLOOKUP($A652,'Z-scores'!$C$2:$SK$20,5,FALSE)&lt;-3),"",'Total-corrected counts'!R652),"")</f>
        <v/>
      </c>
      <c r="S652" t="str">
        <f>IFERROR(IF(OR(HLOOKUP($A652,'Z-scores'!$C$2:$SK$20,5,FALSE)&gt;3,HLOOKUP($A652,'Z-scores'!$C$2:$SK$20,5,FALSE)&lt;-3),"",'Total-corrected counts'!S652),"")</f>
        <v/>
      </c>
      <c r="T652" t="str">
        <f>IFERROR(IF(OR(HLOOKUP($A652,'Z-scores'!$C$2:$SK$20,5,FALSE)&gt;3,HLOOKUP($A652,'Z-scores'!$C$2:$SK$20,5,FALSE)&lt;-3),"",'Total-corrected counts'!T652),"")</f>
        <v/>
      </c>
      <c r="U652">
        <f t="shared" si="40"/>
        <v>0</v>
      </c>
      <c r="V652">
        <f>SUMIFS(Tabel132[Cluster],Tabel132[ID],'Total-corrected counts Z&lt;3'!A652)</f>
        <v>83</v>
      </c>
      <c r="W652" t="str">
        <f t="shared" si="41"/>
        <v/>
      </c>
      <c r="X652" t="str">
        <f t="shared" si="42"/>
        <v/>
      </c>
      <c r="Y652" t="str">
        <f t="shared" si="43"/>
        <v/>
      </c>
    </row>
    <row r="653" spans="1:25" x14ac:dyDescent="0.25">
      <c r="A653">
        <v>661</v>
      </c>
      <c r="B653" t="s">
        <v>276</v>
      </c>
      <c r="C653">
        <v>92500</v>
      </c>
      <c r="D653">
        <v>370</v>
      </c>
      <c r="E653">
        <f>IFERROR(IF(OR(HLOOKUP($A653,'Z-scores'!$C$2:$SK$20,5,FALSE)&gt;3,HLOOKUP($A653,'Z-scores'!$C$2:$SK$20,5,FALSE)&lt;-3),"",'Total-corrected counts'!E653),"")</f>
        <v>1.4961642213629462</v>
      </c>
      <c r="F653">
        <f>IFERROR(IF(OR(HLOOKUP($A653,'Z-scores'!$C$2:$SK$20,5,FALSE)&gt;3,HLOOKUP($A653,'Z-scores'!$C$2:$SK$20,5,FALSE)&lt;-3),"",'Total-corrected counts'!F653),"")</f>
        <v>0</v>
      </c>
      <c r="G653">
        <f>IFERROR(IF(OR(HLOOKUP($A653,'Z-scores'!$C$2:$SK$20,5,FALSE)&gt;3,HLOOKUP($A653,'Z-scores'!$C$2:$SK$20,5,FALSE)&lt;-3),"",'Total-corrected counts'!G653),"")</f>
        <v>0</v>
      </c>
      <c r="H653">
        <f>IFERROR(IF(OR(HLOOKUP($A653,'Z-scores'!$C$2:$SK$20,5,FALSE)&gt;3,HLOOKUP($A653,'Z-scores'!$C$2:$SK$20,5,FALSE)&lt;-3),"",'Total-corrected counts'!H653),"")</f>
        <v>1.3993099954160535</v>
      </c>
      <c r="I653">
        <f>IFERROR(IF(OR(HLOOKUP($A653,'Z-scores'!$C$2:$SK$20,5,FALSE)&gt;3,HLOOKUP($A653,'Z-scores'!$C$2:$SK$20,5,FALSE)&lt;-3),"",'Total-corrected counts'!I653),"")</f>
        <v>0</v>
      </c>
      <c r="J653">
        <f>IFERROR(IF(OR(HLOOKUP($A653,'Z-scores'!$C$2:$SK$20,5,FALSE)&gt;3,HLOOKUP($A653,'Z-scores'!$C$2:$SK$20,5,FALSE)&lt;-3),"",'Total-corrected counts'!J653),"")</f>
        <v>1.0177166509219915</v>
      </c>
      <c r="K653">
        <f>IFERROR(IF(OR(HLOOKUP($A653,'Z-scores'!$C$2:$SK$20,5,FALSE)&gt;3,HLOOKUP($A653,'Z-scores'!$C$2:$SK$20,5,FALSE)&lt;-3),"",'Total-corrected counts'!K653),"")</f>
        <v>0</v>
      </c>
      <c r="L653">
        <f>IFERROR(IF(OR(HLOOKUP($A653,'Z-scores'!$C$2:$SK$20,5,FALSE)&gt;3,HLOOKUP($A653,'Z-scores'!$C$2:$SK$20,5,FALSE)&lt;-3),"",'Total-corrected counts'!L653),"")</f>
        <v>3.4189008233852816</v>
      </c>
      <c r="M653">
        <f>IFERROR(IF(OR(HLOOKUP($A653,'Z-scores'!$C$2:$SK$20,5,FALSE)&gt;3,HLOOKUP($A653,'Z-scores'!$C$2:$SK$20,5,FALSE)&lt;-3),"",'Total-corrected counts'!M653),"")</f>
        <v>0</v>
      </c>
      <c r="N653">
        <f>IFERROR(IF(OR(HLOOKUP($A653,'Z-scores'!$C$2:$SK$20,5,FALSE)&gt;3,HLOOKUP($A653,'Z-scores'!$C$2:$SK$20,5,FALSE)&lt;-3),"",'Total-corrected counts'!N653),"")</f>
        <v>1.2073090805322195</v>
      </c>
      <c r="O653">
        <f>IFERROR(IF(OR(HLOOKUP($A653,'Z-scores'!$C$2:$SK$20,5,FALSE)&gt;3,HLOOKUP($A653,'Z-scores'!$C$2:$SK$20,5,FALSE)&lt;-3),"",'Total-corrected counts'!O653),"")</f>
        <v>8.8420378775218592E-2</v>
      </c>
      <c r="P653">
        <f>IFERROR(IF(OR(HLOOKUP($A653,'Z-scores'!$C$2:$SK$20,5,FALSE)&gt;3,HLOOKUP($A653,'Z-scores'!$C$2:$SK$20,5,FALSE)&lt;-3),"",'Total-corrected counts'!P653),"")</f>
        <v>0</v>
      </c>
      <c r="Q653">
        <f>IFERROR(IF(OR(HLOOKUP($A653,'Z-scores'!$C$2:$SK$20,5,FALSE)&gt;3,HLOOKUP($A653,'Z-scores'!$C$2:$SK$20,5,FALSE)&lt;-3),"",'Total-corrected counts'!Q653),"")</f>
        <v>0</v>
      </c>
      <c r="R653">
        <f>IFERROR(IF(OR(HLOOKUP($A653,'Z-scores'!$C$2:$SK$20,5,FALSE)&gt;3,HLOOKUP($A653,'Z-scores'!$C$2:$SK$20,5,FALSE)&lt;-3),"",'Total-corrected counts'!R653),"")</f>
        <v>0</v>
      </c>
      <c r="S653">
        <f>IFERROR(IF(OR(HLOOKUP($A653,'Z-scores'!$C$2:$SK$20,5,FALSE)&gt;3,HLOOKUP($A653,'Z-scores'!$C$2:$SK$20,5,FALSE)&lt;-3),"",'Total-corrected counts'!S653),"")</f>
        <v>1.1323777952038139E-2</v>
      </c>
      <c r="T653">
        <f>IFERROR(IF(OR(HLOOKUP($A653,'Z-scores'!$C$2:$SK$20,5,FALSE)&gt;3,HLOOKUP($A653,'Z-scores'!$C$2:$SK$20,5,FALSE)&lt;-3),"",'Total-corrected counts'!T653),"")</f>
        <v>0</v>
      </c>
      <c r="U653">
        <f t="shared" si="40"/>
        <v>1</v>
      </c>
      <c r="V653">
        <f>SUMIFS(Tabel132[Cluster],Tabel132[ID],'Total-corrected counts Z&lt;3'!A653)</f>
        <v>96</v>
      </c>
      <c r="W653">
        <f t="shared" si="41"/>
        <v>8.9952057859907661E-2</v>
      </c>
      <c r="X653">
        <f t="shared" si="42"/>
        <v>0.85394007716184928</v>
      </c>
      <c r="Y653">
        <f t="shared" si="43"/>
        <v>1.6624026121209456E-2</v>
      </c>
    </row>
    <row r="654" spans="1:25" x14ac:dyDescent="0.25">
      <c r="A654">
        <v>662</v>
      </c>
      <c r="B654" t="s">
        <v>277</v>
      </c>
      <c r="C654">
        <v>9700</v>
      </c>
      <c r="D654">
        <v>1057</v>
      </c>
      <c r="E654">
        <f>IFERROR(IF(OR(HLOOKUP($A654,'Z-scores'!$C$2:$SK$20,5,FALSE)&gt;3,HLOOKUP($A654,'Z-scores'!$C$2:$SK$20,5,FALSE)&lt;-3),"",'Total-corrected counts'!E654),"")</f>
        <v>1.025516535834867</v>
      </c>
      <c r="F654">
        <f>IFERROR(IF(OR(HLOOKUP($A654,'Z-scores'!$C$2:$SK$20,5,FALSE)&gt;3,HLOOKUP($A654,'Z-scores'!$C$2:$SK$20,5,FALSE)&lt;-3),"",'Total-corrected counts'!F654),"")</f>
        <v>1.4543030134763837</v>
      </c>
      <c r="G654">
        <f>IFERROR(IF(OR(HLOOKUP($A654,'Z-scores'!$C$2:$SK$20,5,FALSE)&gt;3,HLOOKUP($A654,'Z-scores'!$C$2:$SK$20,5,FALSE)&lt;-3),"",'Total-corrected counts'!G654),"")</f>
        <v>2.211675165416938</v>
      </c>
      <c r="H654">
        <f>IFERROR(IF(OR(HLOOKUP($A654,'Z-scores'!$C$2:$SK$20,5,FALSE)&gt;3,HLOOKUP($A654,'Z-scores'!$C$2:$SK$20,5,FALSE)&lt;-3),"",'Total-corrected counts'!H654),"")</f>
        <v>1.2424907717918405</v>
      </c>
      <c r="I654">
        <f>IFERROR(IF(OR(HLOOKUP($A654,'Z-scores'!$C$2:$SK$20,5,FALSE)&gt;3,HLOOKUP($A654,'Z-scores'!$C$2:$SK$20,5,FALSE)&lt;-3),"",'Total-corrected counts'!I654),"")</f>
        <v>3.5508665858952373</v>
      </c>
      <c r="J654">
        <f>IFERROR(IF(OR(HLOOKUP($A654,'Z-scores'!$C$2:$SK$20,5,FALSE)&gt;3,HLOOKUP($A654,'Z-scores'!$C$2:$SK$20,5,FALSE)&lt;-3),"",'Total-corrected counts'!J654),"")</f>
        <v>5.5136296205832593</v>
      </c>
      <c r="K654">
        <f>IFERROR(IF(OR(HLOOKUP($A654,'Z-scores'!$C$2:$SK$20,5,FALSE)&gt;3,HLOOKUP($A654,'Z-scores'!$C$2:$SK$20,5,FALSE)&lt;-3),"",'Total-corrected counts'!K654),"")</f>
        <v>2.8149933583750451</v>
      </c>
      <c r="L654">
        <f>IFERROR(IF(OR(HLOOKUP($A654,'Z-scores'!$C$2:$SK$20,5,FALSE)&gt;3,HLOOKUP($A654,'Z-scores'!$C$2:$SK$20,5,FALSE)&lt;-3),"",'Total-corrected counts'!L654),"")</f>
        <v>1.2617372086302825</v>
      </c>
      <c r="M654">
        <f>IFERROR(IF(OR(HLOOKUP($A654,'Z-scores'!$C$2:$SK$20,5,FALSE)&gt;3,HLOOKUP($A654,'Z-scores'!$C$2:$SK$20,5,FALSE)&lt;-3),"",'Total-corrected counts'!M654),"")</f>
        <v>1.4065860621813335</v>
      </c>
      <c r="N654">
        <f>IFERROR(IF(OR(HLOOKUP($A654,'Z-scores'!$C$2:$SK$20,5,FALSE)&gt;3,HLOOKUP($A654,'Z-scores'!$C$2:$SK$20,5,FALSE)&lt;-3),"",'Total-corrected counts'!N654),"")</f>
        <v>0.43118181447579268</v>
      </c>
      <c r="O654">
        <f>IFERROR(IF(OR(HLOOKUP($A654,'Z-scores'!$C$2:$SK$20,5,FALSE)&gt;3,HLOOKUP($A654,'Z-scores'!$C$2:$SK$20,5,FALSE)&lt;-3),"",'Total-corrected counts'!O654),"")</f>
        <v>0.89304582562970791</v>
      </c>
      <c r="P654">
        <f>IFERROR(IF(OR(HLOOKUP($A654,'Z-scores'!$C$2:$SK$20,5,FALSE)&gt;3,HLOOKUP($A654,'Z-scores'!$C$2:$SK$20,5,FALSE)&lt;-3),"",'Total-corrected counts'!P654),"")</f>
        <v>1.154541903152845</v>
      </c>
      <c r="Q654">
        <f>IFERROR(IF(OR(HLOOKUP($A654,'Z-scores'!$C$2:$SK$20,5,FALSE)&gt;3,HLOOKUP($A654,'Z-scores'!$C$2:$SK$20,5,FALSE)&lt;-3),"",'Total-corrected counts'!Q654),"")</f>
        <v>2.096703753149403</v>
      </c>
      <c r="R654">
        <f>IFERROR(IF(OR(HLOOKUP($A654,'Z-scores'!$C$2:$SK$20,5,FALSE)&gt;3,HLOOKUP($A654,'Z-scores'!$C$2:$SK$20,5,FALSE)&lt;-3),"",'Total-corrected counts'!R654),"")</f>
        <v>2.624252717077312</v>
      </c>
      <c r="S654">
        <f>IFERROR(IF(OR(HLOOKUP($A654,'Z-scores'!$C$2:$SK$20,5,FALSE)&gt;3,HLOOKUP($A654,'Z-scores'!$C$2:$SK$20,5,FALSE)&lt;-3),"",'Total-corrected counts'!S654),"")</f>
        <v>1.6476096920215491</v>
      </c>
      <c r="T654">
        <f>IFERROR(IF(OR(HLOOKUP($A654,'Z-scores'!$C$2:$SK$20,5,FALSE)&gt;3,HLOOKUP($A654,'Z-scores'!$C$2:$SK$20,5,FALSE)&lt;-3),"",'Total-corrected counts'!T654),"")</f>
        <v>0.92833208076762141</v>
      </c>
      <c r="U654">
        <f t="shared" si="40"/>
        <v>1</v>
      </c>
      <c r="V654">
        <f>SUMIFS(Tabel132[Cluster],Tabel132[ID],'Total-corrected counts Z&lt;3'!A654)</f>
        <v>12</v>
      </c>
      <c r="W654">
        <f t="shared" si="41"/>
        <v>0.43330932776681497</v>
      </c>
      <c r="X654">
        <f t="shared" si="42"/>
        <v>2.0912980136660977</v>
      </c>
      <c r="Y654">
        <f t="shared" si="43"/>
        <v>1.5574143286330731</v>
      </c>
    </row>
    <row r="655" spans="1:25" x14ac:dyDescent="0.25">
      <c r="A655">
        <v>663</v>
      </c>
      <c r="B655" t="s">
        <v>888</v>
      </c>
      <c r="C655">
        <v>35800</v>
      </c>
      <c r="D655">
        <v>647</v>
      </c>
      <c r="E655" t="str">
        <f>IFERROR(IF(OR(HLOOKUP($A655,'Z-scores'!$C$2:$SK$20,5,FALSE)&gt;3,HLOOKUP($A655,'Z-scores'!$C$2:$SK$20,5,FALSE)&lt;-3),"",'Total-corrected counts'!E655),"")</f>
        <v/>
      </c>
      <c r="F655" t="str">
        <f>IFERROR(IF(OR(HLOOKUP($A655,'Z-scores'!$C$2:$SK$20,5,FALSE)&gt;3,HLOOKUP($A655,'Z-scores'!$C$2:$SK$20,5,FALSE)&lt;-3),"",'Total-corrected counts'!F655),"")</f>
        <v/>
      </c>
      <c r="G655" t="str">
        <f>IFERROR(IF(OR(HLOOKUP($A655,'Z-scores'!$C$2:$SK$20,5,FALSE)&gt;3,HLOOKUP($A655,'Z-scores'!$C$2:$SK$20,5,FALSE)&lt;-3),"",'Total-corrected counts'!G655),"")</f>
        <v/>
      </c>
      <c r="H655" t="str">
        <f>IFERROR(IF(OR(HLOOKUP($A655,'Z-scores'!$C$2:$SK$20,5,FALSE)&gt;3,HLOOKUP($A655,'Z-scores'!$C$2:$SK$20,5,FALSE)&lt;-3),"",'Total-corrected counts'!H655),"")</f>
        <v/>
      </c>
      <c r="I655" t="str">
        <f>IFERROR(IF(OR(HLOOKUP($A655,'Z-scores'!$C$2:$SK$20,5,FALSE)&gt;3,HLOOKUP($A655,'Z-scores'!$C$2:$SK$20,5,FALSE)&lt;-3),"",'Total-corrected counts'!I655),"")</f>
        <v/>
      </c>
      <c r="J655" t="str">
        <f>IFERROR(IF(OR(HLOOKUP($A655,'Z-scores'!$C$2:$SK$20,5,FALSE)&gt;3,HLOOKUP($A655,'Z-scores'!$C$2:$SK$20,5,FALSE)&lt;-3),"",'Total-corrected counts'!J655),"")</f>
        <v/>
      </c>
      <c r="K655" t="str">
        <f>IFERROR(IF(OR(HLOOKUP($A655,'Z-scores'!$C$2:$SK$20,5,FALSE)&gt;3,HLOOKUP($A655,'Z-scores'!$C$2:$SK$20,5,FALSE)&lt;-3),"",'Total-corrected counts'!K655),"")</f>
        <v/>
      </c>
      <c r="L655" t="str">
        <f>IFERROR(IF(OR(HLOOKUP($A655,'Z-scores'!$C$2:$SK$20,5,FALSE)&gt;3,HLOOKUP($A655,'Z-scores'!$C$2:$SK$20,5,FALSE)&lt;-3),"",'Total-corrected counts'!L655),"")</f>
        <v/>
      </c>
      <c r="M655" t="str">
        <f>IFERROR(IF(OR(HLOOKUP($A655,'Z-scores'!$C$2:$SK$20,5,FALSE)&gt;3,HLOOKUP($A655,'Z-scores'!$C$2:$SK$20,5,FALSE)&lt;-3),"",'Total-corrected counts'!M655),"")</f>
        <v/>
      </c>
      <c r="N655" t="str">
        <f>IFERROR(IF(OR(HLOOKUP($A655,'Z-scores'!$C$2:$SK$20,5,FALSE)&gt;3,HLOOKUP($A655,'Z-scores'!$C$2:$SK$20,5,FALSE)&lt;-3),"",'Total-corrected counts'!N655),"")</f>
        <v/>
      </c>
      <c r="O655" t="str">
        <f>IFERROR(IF(OR(HLOOKUP($A655,'Z-scores'!$C$2:$SK$20,5,FALSE)&gt;3,HLOOKUP($A655,'Z-scores'!$C$2:$SK$20,5,FALSE)&lt;-3),"",'Total-corrected counts'!O655),"")</f>
        <v/>
      </c>
      <c r="P655" t="str">
        <f>IFERROR(IF(OR(HLOOKUP($A655,'Z-scores'!$C$2:$SK$20,5,FALSE)&gt;3,HLOOKUP($A655,'Z-scores'!$C$2:$SK$20,5,FALSE)&lt;-3),"",'Total-corrected counts'!P655),"")</f>
        <v/>
      </c>
      <c r="Q655" t="str">
        <f>IFERROR(IF(OR(HLOOKUP($A655,'Z-scores'!$C$2:$SK$20,5,FALSE)&gt;3,HLOOKUP($A655,'Z-scores'!$C$2:$SK$20,5,FALSE)&lt;-3),"",'Total-corrected counts'!Q655),"")</f>
        <v/>
      </c>
      <c r="R655" t="str">
        <f>IFERROR(IF(OR(HLOOKUP($A655,'Z-scores'!$C$2:$SK$20,5,FALSE)&gt;3,HLOOKUP($A655,'Z-scores'!$C$2:$SK$20,5,FALSE)&lt;-3),"",'Total-corrected counts'!R655),"")</f>
        <v/>
      </c>
      <c r="S655" t="str">
        <f>IFERROR(IF(OR(HLOOKUP($A655,'Z-scores'!$C$2:$SK$20,5,FALSE)&gt;3,HLOOKUP($A655,'Z-scores'!$C$2:$SK$20,5,FALSE)&lt;-3),"",'Total-corrected counts'!S655),"")</f>
        <v/>
      </c>
      <c r="T655" t="str">
        <f>IFERROR(IF(OR(HLOOKUP($A655,'Z-scores'!$C$2:$SK$20,5,FALSE)&gt;3,HLOOKUP($A655,'Z-scores'!$C$2:$SK$20,5,FALSE)&lt;-3),"",'Total-corrected counts'!T655),"")</f>
        <v/>
      </c>
      <c r="U655">
        <f t="shared" si="40"/>
        <v>0</v>
      </c>
      <c r="V655">
        <f>SUMIFS(Tabel132[Cluster],Tabel132[ID],'Total-corrected counts Z&lt;3'!A655)</f>
        <v>45</v>
      </c>
      <c r="W655" t="str">
        <f t="shared" si="41"/>
        <v/>
      </c>
      <c r="X655" t="str">
        <f t="shared" si="42"/>
        <v/>
      </c>
      <c r="Y655" t="str">
        <f t="shared" si="43"/>
        <v/>
      </c>
    </row>
    <row r="656" spans="1:25" x14ac:dyDescent="0.25">
      <c r="A656">
        <v>664</v>
      </c>
      <c r="B656" t="s">
        <v>889</v>
      </c>
      <c r="C656">
        <v>43200</v>
      </c>
      <c r="D656">
        <v>926</v>
      </c>
      <c r="E656" t="str">
        <f>IFERROR(IF(OR(HLOOKUP($A656,'Z-scores'!$C$2:$SK$20,5,FALSE)&gt;3,HLOOKUP($A656,'Z-scores'!$C$2:$SK$20,5,FALSE)&lt;-3),"",'Total-corrected counts'!E656),"")</f>
        <v/>
      </c>
      <c r="F656" t="str">
        <f>IFERROR(IF(OR(HLOOKUP($A656,'Z-scores'!$C$2:$SK$20,5,FALSE)&gt;3,HLOOKUP($A656,'Z-scores'!$C$2:$SK$20,5,FALSE)&lt;-3),"",'Total-corrected counts'!F656),"")</f>
        <v/>
      </c>
      <c r="G656" t="str">
        <f>IFERROR(IF(OR(HLOOKUP($A656,'Z-scores'!$C$2:$SK$20,5,FALSE)&gt;3,HLOOKUP($A656,'Z-scores'!$C$2:$SK$20,5,FALSE)&lt;-3),"",'Total-corrected counts'!G656),"")</f>
        <v/>
      </c>
      <c r="H656" t="str">
        <f>IFERROR(IF(OR(HLOOKUP($A656,'Z-scores'!$C$2:$SK$20,5,FALSE)&gt;3,HLOOKUP($A656,'Z-scores'!$C$2:$SK$20,5,FALSE)&lt;-3),"",'Total-corrected counts'!H656),"")</f>
        <v/>
      </c>
      <c r="I656" t="str">
        <f>IFERROR(IF(OR(HLOOKUP($A656,'Z-scores'!$C$2:$SK$20,5,FALSE)&gt;3,HLOOKUP($A656,'Z-scores'!$C$2:$SK$20,5,FALSE)&lt;-3),"",'Total-corrected counts'!I656),"")</f>
        <v/>
      </c>
      <c r="J656" t="str">
        <f>IFERROR(IF(OR(HLOOKUP($A656,'Z-scores'!$C$2:$SK$20,5,FALSE)&gt;3,HLOOKUP($A656,'Z-scores'!$C$2:$SK$20,5,FALSE)&lt;-3),"",'Total-corrected counts'!J656),"")</f>
        <v/>
      </c>
      <c r="K656" t="str">
        <f>IFERROR(IF(OR(HLOOKUP($A656,'Z-scores'!$C$2:$SK$20,5,FALSE)&gt;3,HLOOKUP($A656,'Z-scores'!$C$2:$SK$20,5,FALSE)&lt;-3),"",'Total-corrected counts'!K656),"")</f>
        <v/>
      </c>
      <c r="L656" t="str">
        <f>IFERROR(IF(OR(HLOOKUP($A656,'Z-scores'!$C$2:$SK$20,5,FALSE)&gt;3,HLOOKUP($A656,'Z-scores'!$C$2:$SK$20,5,FALSE)&lt;-3),"",'Total-corrected counts'!L656),"")</f>
        <v/>
      </c>
      <c r="M656" t="str">
        <f>IFERROR(IF(OR(HLOOKUP($A656,'Z-scores'!$C$2:$SK$20,5,FALSE)&gt;3,HLOOKUP($A656,'Z-scores'!$C$2:$SK$20,5,FALSE)&lt;-3),"",'Total-corrected counts'!M656),"")</f>
        <v/>
      </c>
      <c r="N656" t="str">
        <f>IFERROR(IF(OR(HLOOKUP($A656,'Z-scores'!$C$2:$SK$20,5,FALSE)&gt;3,HLOOKUP($A656,'Z-scores'!$C$2:$SK$20,5,FALSE)&lt;-3),"",'Total-corrected counts'!N656),"")</f>
        <v/>
      </c>
      <c r="O656" t="str">
        <f>IFERROR(IF(OR(HLOOKUP($A656,'Z-scores'!$C$2:$SK$20,5,FALSE)&gt;3,HLOOKUP($A656,'Z-scores'!$C$2:$SK$20,5,FALSE)&lt;-3),"",'Total-corrected counts'!O656),"")</f>
        <v/>
      </c>
      <c r="P656" t="str">
        <f>IFERROR(IF(OR(HLOOKUP($A656,'Z-scores'!$C$2:$SK$20,5,FALSE)&gt;3,HLOOKUP($A656,'Z-scores'!$C$2:$SK$20,5,FALSE)&lt;-3),"",'Total-corrected counts'!P656),"")</f>
        <v/>
      </c>
      <c r="Q656" t="str">
        <f>IFERROR(IF(OR(HLOOKUP($A656,'Z-scores'!$C$2:$SK$20,5,FALSE)&gt;3,HLOOKUP($A656,'Z-scores'!$C$2:$SK$20,5,FALSE)&lt;-3),"",'Total-corrected counts'!Q656),"")</f>
        <v/>
      </c>
      <c r="R656" t="str">
        <f>IFERROR(IF(OR(HLOOKUP($A656,'Z-scores'!$C$2:$SK$20,5,FALSE)&gt;3,HLOOKUP($A656,'Z-scores'!$C$2:$SK$20,5,FALSE)&lt;-3),"",'Total-corrected counts'!R656),"")</f>
        <v/>
      </c>
      <c r="S656" t="str">
        <f>IFERROR(IF(OR(HLOOKUP($A656,'Z-scores'!$C$2:$SK$20,5,FALSE)&gt;3,HLOOKUP($A656,'Z-scores'!$C$2:$SK$20,5,FALSE)&lt;-3),"",'Total-corrected counts'!S656),"")</f>
        <v/>
      </c>
      <c r="T656" t="str">
        <f>IFERROR(IF(OR(HLOOKUP($A656,'Z-scores'!$C$2:$SK$20,5,FALSE)&gt;3,HLOOKUP($A656,'Z-scores'!$C$2:$SK$20,5,FALSE)&lt;-3),"",'Total-corrected counts'!T656),"")</f>
        <v/>
      </c>
      <c r="U656">
        <f t="shared" si="40"/>
        <v>0</v>
      </c>
      <c r="V656">
        <f>SUMIFS(Tabel132[Cluster],Tabel132[ID],'Total-corrected counts Z&lt;3'!A656)</f>
        <v>55</v>
      </c>
      <c r="W656" t="str">
        <f t="shared" si="41"/>
        <v/>
      </c>
      <c r="X656" t="str">
        <f t="shared" si="42"/>
        <v/>
      </c>
      <c r="Y656" t="str">
        <f t="shared" si="43"/>
        <v/>
      </c>
    </row>
    <row r="657" spans="1:25" x14ac:dyDescent="0.25">
      <c r="A657">
        <v>665</v>
      </c>
      <c r="B657" t="s">
        <v>278</v>
      </c>
      <c r="C657">
        <v>97900</v>
      </c>
      <c r="D657">
        <v>21</v>
      </c>
      <c r="E657">
        <f>IFERROR(IF(OR(HLOOKUP($A657,'Z-scores'!$C$2:$SK$20,5,FALSE)&gt;3,HLOOKUP($A657,'Z-scores'!$C$2:$SK$20,5,FALSE)&lt;-3),"",'Total-corrected counts'!E657),"")</f>
        <v>7.946514606179357</v>
      </c>
      <c r="F657">
        <f>IFERROR(IF(OR(HLOOKUP($A657,'Z-scores'!$C$2:$SK$20,5,FALSE)&gt;3,HLOOKUP($A657,'Z-scores'!$C$2:$SK$20,5,FALSE)&lt;-3),"",'Total-corrected counts'!F657),"")</f>
        <v>6.9929310485666383</v>
      </c>
      <c r="G657">
        <f>IFERROR(IF(OR(HLOOKUP($A657,'Z-scores'!$C$2:$SK$20,5,FALSE)&gt;3,HLOOKUP($A657,'Z-scores'!$C$2:$SK$20,5,FALSE)&lt;-3),"",'Total-corrected counts'!G657),"")</f>
        <v>5.6928320401314902</v>
      </c>
      <c r="H657">
        <f>IFERROR(IF(OR(HLOOKUP($A657,'Z-scores'!$C$2:$SK$20,5,FALSE)&gt;3,HLOOKUP($A657,'Z-scores'!$C$2:$SK$20,5,FALSE)&lt;-3),"",'Total-corrected counts'!H657),"")</f>
        <v>18.022147699582622</v>
      </c>
      <c r="I657">
        <f>IFERROR(IF(OR(HLOOKUP($A657,'Z-scores'!$C$2:$SK$20,5,FALSE)&gt;3,HLOOKUP($A657,'Z-scores'!$C$2:$SK$20,5,FALSE)&lt;-3),"",'Total-corrected counts'!I657),"")</f>
        <v>23.792494334651447</v>
      </c>
      <c r="J657">
        <f>IFERROR(IF(OR(HLOOKUP($A657,'Z-scores'!$C$2:$SK$20,5,FALSE)&gt;3,HLOOKUP($A657,'Z-scores'!$C$2:$SK$20,5,FALSE)&lt;-3),"",'Total-corrected counts'!J657),"")</f>
        <v>21.874921426287983</v>
      </c>
      <c r="K657">
        <f>IFERROR(IF(OR(HLOOKUP($A657,'Z-scores'!$C$2:$SK$20,5,FALSE)&gt;3,HLOOKUP($A657,'Z-scores'!$C$2:$SK$20,5,FALSE)&lt;-3),"",'Total-corrected counts'!K657),"")</f>
        <v>11.130952904574658</v>
      </c>
      <c r="L657">
        <f>IFERROR(IF(OR(HLOOKUP($A657,'Z-scores'!$C$2:$SK$20,5,FALSE)&gt;3,HLOOKUP($A657,'Z-scores'!$C$2:$SK$20,5,FALSE)&lt;-3),"",'Total-corrected counts'!L657),"")</f>
        <v>10.568745005623549</v>
      </c>
      <c r="M657">
        <f>IFERROR(IF(OR(HLOOKUP($A657,'Z-scores'!$C$2:$SK$20,5,FALSE)&gt;3,HLOOKUP($A657,'Z-scores'!$C$2:$SK$20,5,FALSE)&lt;-3),"",'Total-corrected counts'!M657),"")</f>
        <v>8.874279337762232</v>
      </c>
      <c r="N657">
        <f>IFERROR(IF(OR(HLOOKUP($A657,'Z-scores'!$C$2:$SK$20,5,FALSE)&gt;3,HLOOKUP($A657,'Z-scores'!$C$2:$SK$20,5,FALSE)&lt;-3),"",'Total-corrected counts'!N657),"")</f>
        <v>6.3344528381170999</v>
      </c>
      <c r="O657">
        <f>IFERROR(IF(OR(HLOOKUP($A657,'Z-scores'!$C$2:$SK$20,5,FALSE)&gt;3,HLOOKUP($A657,'Z-scores'!$C$2:$SK$20,5,FALSE)&lt;-3),"",'Total-corrected counts'!O657),"")</f>
        <v>6.1805844763877804</v>
      </c>
      <c r="P657">
        <f>IFERROR(IF(OR(HLOOKUP($A657,'Z-scores'!$C$2:$SK$20,5,FALSE)&gt;3,HLOOKUP($A657,'Z-scores'!$C$2:$SK$20,5,FALSE)&lt;-3),"",'Total-corrected counts'!P657),"")</f>
        <v>13.366808413226472</v>
      </c>
      <c r="Q657">
        <f>IFERROR(IF(OR(HLOOKUP($A657,'Z-scores'!$C$2:$SK$20,5,FALSE)&gt;3,HLOOKUP($A657,'Z-scores'!$C$2:$SK$20,5,FALSE)&lt;-3),"",'Total-corrected counts'!Q657),"")</f>
        <v>16.902810825152297</v>
      </c>
      <c r="R657">
        <f>IFERROR(IF(OR(HLOOKUP($A657,'Z-scores'!$C$2:$SK$20,5,FALSE)&gt;3,HLOOKUP($A657,'Z-scores'!$C$2:$SK$20,5,FALSE)&lt;-3),"",'Total-corrected counts'!R657),"")</f>
        <v>14.441093229787478</v>
      </c>
      <c r="S657">
        <f>IFERROR(IF(OR(HLOOKUP($A657,'Z-scores'!$C$2:$SK$20,5,FALSE)&gt;3,HLOOKUP($A657,'Z-scores'!$C$2:$SK$20,5,FALSE)&lt;-3),"",'Total-corrected counts'!S657),"")</f>
        <v>16.17601680448648</v>
      </c>
      <c r="T657">
        <f>IFERROR(IF(OR(HLOOKUP($A657,'Z-scores'!$C$2:$SK$20,5,FALSE)&gt;3,HLOOKUP($A657,'Z-scores'!$C$2:$SK$20,5,FALSE)&lt;-3),"",'Total-corrected counts'!T657),"")</f>
        <v>53.379094644138235</v>
      </c>
      <c r="U657">
        <f t="shared" si="40"/>
        <v>1</v>
      </c>
      <c r="V657">
        <f>SUMIFS(Tabel132[Cluster],Tabel132[ID],'Total-corrected counts Z&lt;3'!A657)</f>
        <v>0</v>
      </c>
      <c r="W657">
        <f t="shared" si="41"/>
        <v>0.19629684779536602</v>
      </c>
      <c r="X657">
        <f t="shared" si="42"/>
        <v>12.123027124147708</v>
      </c>
      <c r="Y657">
        <f t="shared" si="43"/>
        <v>20.07440139886312</v>
      </c>
    </row>
    <row r="658" spans="1:25" x14ac:dyDescent="0.25">
      <c r="A658">
        <v>666</v>
      </c>
      <c r="B658" t="s">
        <v>890</v>
      </c>
      <c r="C658">
        <v>90900</v>
      </c>
      <c r="D658">
        <v>651</v>
      </c>
      <c r="E658" t="str">
        <f>IFERROR(IF(OR(HLOOKUP($A658,'Z-scores'!$C$2:$SK$20,5,FALSE)&gt;3,HLOOKUP($A658,'Z-scores'!$C$2:$SK$20,5,FALSE)&lt;-3),"",'Total-corrected counts'!E658),"")</f>
        <v/>
      </c>
      <c r="F658" t="str">
        <f>IFERROR(IF(OR(HLOOKUP($A658,'Z-scores'!$C$2:$SK$20,5,FALSE)&gt;3,HLOOKUP($A658,'Z-scores'!$C$2:$SK$20,5,FALSE)&lt;-3),"",'Total-corrected counts'!F658),"")</f>
        <v/>
      </c>
      <c r="G658" t="str">
        <f>IFERROR(IF(OR(HLOOKUP($A658,'Z-scores'!$C$2:$SK$20,5,FALSE)&gt;3,HLOOKUP($A658,'Z-scores'!$C$2:$SK$20,5,FALSE)&lt;-3),"",'Total-corrected counts'!G658),"")</f>
        <v/>
      </c>
      <c r="H658" t="str">
        <f>IFERROR(IF(OR(HLOOKUP($A658,'Z-scores'!$C$2:$SK$20,5,FALSE)&gt;3,HLOOKUP($A658,'Z-scores'!$C$2:$SK$20,5,FALSE)&lt;-3),"",'Total-corrected counts'!H658),"")</f>
        <v/>
      </c>
      <c r="I658" t="str">
        <f>IFERROR(IF(OR(HLOOKUP($A658,'Z-scores'!$C$2:$SK$20,5,FALSE)&gt;3,HLOOKUP($A658,'Z-scores'!$C$2:$SK$20,5,FALSE)&lt;-3),"",'Total-corrected counts'!I658),"")</f>
        <v/>
      </c>
      <c r="J658" t="str">
        <f>IFERROR(IF(OR(HLOOKUP($A658,'Z-scores'!$C$2:$SK$20,5,FALSE)&gt;3,HLOOKUP($A658,'Z-scores'!$C$2:$SK$20,5,FALSE)&lt;-3),"",'Total-corrected counts'!J658),"")</f>
        <v/>
      </c>
      <c r="K658" t="str">
        <f>IFERROR(IF(OR(HLOOKUP($A658,'Z-scores'!$C$2:$SK$20,5,FALSE)&gt;3,HLOOKUP($A658,'Z-scores'!$C$2:$SK$20,5,FALSE)&lt;-3),"",'Total-corrected counts'!K658),"")</f>
        <v/>
      </c>
      <c r="L658" t="str">
        <f>IFERROR(IF(OR(HLOOKUP($A658,'Z-scores'!$C$2:$SK$20,5,FALSE)&gt;3,HLOOKUP($A658,'Z-scores'!$C$2:$SK$20,5,FALSE)&lt;-3),"",'Total-corrected counts'!L658),"")</f>
        <v/>
      </c>
      <c r="M658" t="str">
        <f>IFERROR(IF(OR(HLOOKUP($A658,'Z-scores'!$C$2:$SK$20,5,FALSE)&gt;3,HLOOKUP($A658,'Z-scores'!$C$2:$SK$20,5,FALSE)&lt;-3),"",'Total-corrected counts'!M658),"")</f>
        <v/>
      </c>
      <c r="N658" t="str">
        <f>IFERROR(IF(OR(HLOOKUP($A658,'Z-scores'!$C$2:$SK$20,5,FALSE)&gt;3,HLOOKUP($A658,'Z-scores'!$C$2:$SK$20,5,FALSE)&lt;-3),"",'Total-corrected counts'!N658),"")</f>
        <v/>
      </c>
      <c r="O658" t="str">
        <f>IFERROR(IF(OR(HLOOKUP($A658,'Z-scores'!$C$2:$SK$20,5,FALSE)&gt;3,HLOOKUP($A658,'Z-scores'!$C$2:$SK$20,5,FALSE)&lt;-3),"",'Total-corrected counts'!O658),"")</f>
        <v/>
      </c>
      <c r="P658" t="str">
        <f>IFERROR(IF(OR(HLOOKUP($A658,'Z-scores'!$C$2:$SK$20,5,FALSE)&gt;3,HLOOKUP($A658,'Z-scores'!$C$2:$SK$20,5,FALSE)&lt;-3),"",'Total-corrected counts'!P658),"")</f>
        <v/>
      </c>
      <c r="Q658" t="str">
        <f>IFERROR(IF(OR(HLOOKUP($A658,'Z-scores'!$C$2:$SK$20,5,FALSE)&gt;3,HLOOKUP($A658,'Z-scores'!$C$2:$SK$20,5,FALSE)&lt;-3),"",'Total-corrected counts'!Q658),"")</f>
        <v/>
      </c>
      <c r="R658" t="str">
        <f>IFERROR(IF(OR(HLOOKUP($A658,'Z-scores'!$C$2:$SK$20,5,FALSE)&gt;3,HLOOKUP($A658,'Z-scores'!$C$2:$SK$20,5,FALSE)&lt;-3),"",'Total-corrected counts'!R658),"")</f>
        <v/>
      </c>
      <c r="S658" t="str">
        <f>IFERROR(IF(OR(HLOOKUP($A658,'Z-scores'!$C$2:$SK$20,5,FALSE)&gt;3,HLOOKUP($A658,'Z-scores'!$C$2:$SK$20,5,FALSE)&lt;-3),"",'Total-corrected counts'!S658),"")</f>
        <v/>
      </c>
      <c r="T658" t="str">
        <f>IFERROR(IF(OR(HLOOKUP($A658,'Z-scores'!$C$2:$SK$20,5,FALSE)&gt;3,HLOOKUP($A658,'Z-scores'!$C$2:$SK$20,5,FALSE)&lt;-3),"",'Total-corrected counts'!T658),"")</f>
        <v/>
      </c>
      <c r="U658">
        <f t="shared" si="40"/>
        <v>0</v>
      </c>
      <c r="V658">
        <f>SUMIFS(Tabel132[Cluster],Tabel132[ID],'Total-corrected counts Z&lt;3'!A658)</f>
        <v>96</v>
      </c>
      <c r="W658" t="str">
        <f t="shared" si="41"/>
        <v/>
      </c>
      <c r="X658" t="str">
        <f t="shared" si="42"/>
        <v/>
      </c>
      <c r="Y658" t="str">
        <f t="shared" si="43"/>
        <v/>
      </c>
    </row>
    <row r="659" spans="1:25" x14ac:dyDescent="0.25">
      <c r="A659">
        <v>667</v>
      </c>
      <c r="B659" t="s">
        <v>279</v>
      </c>
      <c r="C659">
        <v>800</v>
      </c>
      <c r="D659">
        <v>184</v>
      </c>
      <c r="E659">
        <f>IFERROR(IF(OR(HLOOKUP($A659,'Z-scores'!$C$2:$SK$20,5,FALSE)&gt;3,HLOOKUP($A659,'Z-scores'!$C$2:$SK$20,5,FALSE)&lt;-3),"",'Total-corrected counts'!E659),"")</f>
        <v>1.3475386364593422</v>
      </c>
      <c r="F659">
        <f>IFERROR(IF(OR(HLOOKUP($A659,'Z-scores'!$C$2:$SK$20,5,FALSE)&gt;3,HLOOKUP($A659,'Z-scores'!$C$2:$SK$20,5,FALSE)&lt;-3),"",'Total-corrected counts'!F659),"")</f>
        <v>1.463746539537919</v>
      </c>
      <c r="G659">
        <f>IFERROR(IF(OR(HLOOKUP($A659,'Z-scores'!$C$2:$SK$20,5,FALSE)&gt;3,HLOOKUP($A659,'Z-scores'!$C$2:$SK$20,5,FALSE)&lt;-3),"",'Total-corrected counts'!G659),"")</f>
        <v>1.1752623636856823</v>
      </c>
      <c r="H659">
        <f>IFERROR(IF(OR(HLOOKUP($A659,'Z-scores'!$C$2:$SK$20,5,FALSE)&gt;3,HLOOKUP($A659,'Z-scores'!$C$2:$SK$20,5,FALSE)&lt;-3),"",'Total-corrected counts'!H659),"")</f>
        <v>0.70568650630895802</v>
      </c>
      <c r="I659">
        <f>IFERROR(IF(OR(HLOOKUP($A659,'Z-scores'!$C$2:$SK$20,5,FALSE)&gt;3,HLOOKUP($A659,'Z-scores'!$C$2:$SK$20,5,FALSE)&lt;-3),"",'Total-corrected counts'!I659),"")</f>
        <v>1.4180956888202851</v>
      </c>
      <c r="J659">
        <f>IFERROR(IF(OR(HLOOKUP($A659,'Z-scores'!$C$2:$SK$20,5,FALSE)&gt;3,HLOOKUP($A659,'Z-scores'!$C$2:$SK$20,5,FALSE)&lt;-3),"",'Total-corrected counts'!J659),"")</f>
        <v>6.291883530111841</v>
      </c>
      <c r="K659">
        <f>IFERROR(IF(OR(HLOOKUP($A659,'Z-scores'!$C$2:$SK$20,5,FALSE)&gt;3,HLOOKUP($A659,'Z-scores'!$C$2:$SK$20,5,FALSE)&lt;-3),"",'Total-corrected counts'!K659),"")</f>
        <v>1.4602778046570546</v>
      </c>
      <c r="L659">
        <f>IFERROR(IF(OR(HLOOKUP($A659,'Z-scores'!$C$2:$SK$20,5,FALSE)&gt;3,HLOOKUP($A659,'Z-scores'!$C$2:$SK$20,5,FALSE)&lt;-3),"",'Total-corrected counts'!L659),"")</f>
        <v>3.5817056244988663</v>
      </c>
      <c r="M659">
        <f>IFERROR(IF(OR(HLOOKUP($A659,'Z-scores'!$C$2:$SK$20,5,FALSE)&gt;3,HLOOKUP($A659,'Z-scores'!$C$2:$SK$20,5,FALSE)&lt;-3),"",'Total-corrected counts'!M659),"")</f>
        <v>4.6886202072711125</v>
      </c>
      <c r="N659">
        <f>IFERROR(IF(OR(HLOOKUP($A659,'Z-scores'!$C$2:$SK$20,5,FALSE)&gt;3,HLOOKUP($A659,'Z-scores'!$C$2:$SK$20,5,FALSE)&lt;-3),"",'Total-corrected counts'!N659),"")</f>
        <v>0.83100495153516407</v>
      </c>
      <c r="O659">
        <f>IFERROR(IF(OR(HLOOKUP($A659,'Z-scores'!$C$2:$SK$20,5,FALSE)&gt;3,HLOOKUP($A659,'Z-scores'!$C$2:$SK$20,5,FALSE)&lt;-3),"",'Total-corrected counts'!O659),"")</f>
        <v>0.2785241931419386</v>
      </c>
      <c r="P659">
        <f>IFERROR(IF(OR(HLOOKUP($A659,'Z-scores'!$C$2:$SK$20,5,FALSE)&gt;3,HLOOKUP($A659,'Z-scores'!$C$2:$SK$20,5,FALSE)&lt;-3),"",'Total-corrected counts'!P659),"")</f>
        <v>8.3007581657713168</v>
      </c>
      <c r="Q659">
        <f>IFERROR(IF(OR(HLOOKUP($A659,'Z-scores'!$C$2:$SK$20,5,FALSE)&gt;3,HLOOKUP($A659,'Z-scores'!$C$2:$SK$20,5,FALSE)&lt;-3),"",'Total-corrected counts'!Q659),"")</f>
        <v>4.9734607983472809</v>
      </c>
      <c r="R659">
        <f>IFERROR(IF(OR(HLOOKUP($A659,'Z-scores'!$C$2:$SK$20,5,FALSE)&gt;3,HLOOKUP($A659,'Z-scores'!$C$2:$SK$20,5,FALSE)&lt;-3),"",'Total-corrected counts'!R659),"")</f>
        <v>2.1312424218925332</v>
      </c>
      <c r="S659">
        <f>IFERROR(IF(OR(HLOOKUP($A659,'Z-scores'!$C$2:$SK$20,5,FALSE)&gt;3,HLOOKUP($A659,'Z-scores'!$C$2:$SK$20,5,FALSE)&lt;-3),"",'Total-corrected counts'!S659),"")</f>
        <v>1.4947386896690344</v>
      </c>
      <c r="T659">
        <f>IFERROR(IF(OR(HLOOKUP($A659,'Z-scores'!$C$2:$SK$20,5,FALSE)&gt;3,HLOOKUP($A659,'Z-scores'!$C$2:$SK$20,5,FALSE)&lt;-3),"",'Total-corrected counts'!T659),"")</f>
        <v>0.6894230893936012</v>
      </c>
      <c r="U659">
        <f t="shared" si="40"/>
        <v>1</v>
      </c>
      <c r="V659">
        <f>SUMIFS(Tabel132[Cluster],Tabel132[ID],'Total-corrected counts Z&lt;3'!A659)</f>
        <v>1</v>
      </c>
      <c r="W659">
        <f t="shared" si="41"/>
        <v>0.58973676659268337</v>
      </c>
      <c r="X659">
        <f t="shared" si="42"/>
        <v>2.2963821852886226</v>
      </c>
      <c r="Y659">
        <f t="shared" si="43"/>
        <v>2.9780245597026176</v>
      </c>
    </row>
    <row r="660" spans="1:25" x14ac:dyDescent="0.25">
      <c r="A660">
        <v>668</v>
      </c>
      <c r="B660" t="s">
        <v>891</v>
      </c>
      <c r="C660">
        <v>72500</v>
      </c>
      <c r="D660">
        <v>830</v>
      </c>
      <c r="E660" t="str">
        <f>IFERROR(IF(OR(HLOOKUP($A660,'Z-scores'!$C$2:$SK$20,5,FALSE)&gt;3,HLOOKUP($A660,'Z-scores'!$C$2:$SK$20,5,FALSE)&lt;-3),"",'Total-corrected counts'!E660),"")</f>
        <v/>
      </c>
      <c r="F660" t="str">
        <f>IFERROR(IF(OR(HLOOKUP($A660,'Z-scores'!$C$2:$SK$20,5,FALSE)&gt;3,HLOOKUP($A660,'Z-scores'!$C$2:$SK$20,5,FALSE)&lt;-3),"",'Total-corrected counts'!F660),"")</f>
        <v/>
      </c>
      <c r="G660" t="str">
        <f>IFERROR(IF(OR(HLOOKUP($A660,'Z-scores'!$C$2:$SK$20,5,FALSE)&gt;3,HLOOKUP($A660,'Z-scores'!$C$2:$SK$20,5,FALSE)&lt;-3),"",'Total-corrected counts'!G660),"")</f>
        <v/>
      </c>
      <c r="H660" t="str">
        <f>IFERROR(IF(OR(HLOOKUP($A660,'Z-scores'!$C$2:$SK$20,5,FALSE)&gt;3,HLOOKUP($A660,'Z-scores'!$C$2:$SK$20,5,FALSE)&lt;-3),"",'Total-corrected counts'!H660),"")</f>
        <v/>
      </c>
      <c r="I660" t="str">
        <f>IFERROR(IF(OR(HLOOKUP($A660,'Z-scores'!$C$2:$SK$20,5,FALSE)&gt;3,HLOOKUP($A660,'Z-scores'!$C$2:$SK$20,5,FALSE)&lt;-3),"",'Total-corrected counts'!I660),"")</f>
        <v/>
      </c>
      <c r="J660" t="str">
        <f>IFERROR(IF(OR(HLOOKUP($A660,'Z-scores'!$C$2:$SK$20,5,FALSE)&gt;3,HLOOKUP($A660,'Z-scores'!$C$2:$SK$20,5,FALSE)&lt;-3),"",'Total-corrected counts'!J660),"")</f>
        <v/>
      </c>
      <c r="K660" t="str">
        <f>IFERROR(IF(OR(HLOOKUP($A660,'Z-scores'!$C$2:$SK$20,5,FALSE)&gt;3,HLOOKUP($A660,'Z-scores'!$C$2:$SK$20,5,FALSE)&lt;-3),"",'Total-corrected counts'!K660),"")</f>
        <v/>
      </c>
      <c r="L660" t="str">
        <f>IFERROR(IF(OR(HLOOKUP($A660,'Z-scores'!$C$2:$SK$20,5,FALSE)&gt;3,HLOOKUP($A660,'Z-scores'!$C$2:$SK$20,5,FALSE)&lt;-3),"",'Total-corrected counts'!L660),"")</f>
        <v/>
      </c>
      <c r="M660" t="str">
        <f>IFERROR(IF(OR(HLOOKUP($A660,'Z-scores'!$C$2:$SK$20,5,FALSE)&gt;3,HLOOKUP($A660,'Z-scores'!$C$2:$SK$20,5,FALSE)&lt;-3),"",'Total-corrected counts'!M660),"")</f>
        <v/>
      </c>
      <c r="N660" t="str">
        <f>IFERROR(IF(OR(HLOOKUP($A660,'Z-scores'!$C$2:$SK$20,5,FALSE)&gt;3,HLOOKUP($A660,'Z-scores'!$C$2:$SK$20,5,FALSE)&lt;-3),"",'Total-corrected counts'!N660),"")</f>
        <v/>
      </c>
      <c r="O660" t="str">
        <f>IFERROR(IF(OR(HLOOKUP($A660,'Z-scores'!$C$2:$SK$20,5,FALSE)&gt;3,HLOOKUP($A660,'Z-scores'!$C$2:$SK$20,5,FALSE)&lt;-3),"",'Total-corrected counts'!O660),"")</f>
        <v/>
      </c>
      <c r="P660" t="str">
        <f>IFERROR(IF(OR(HLOOKUP($A660,'Z-scores'!$C$2:$SK$20,5,FALSE)&gt;3,HLOOKUP($A660,'Z-scores'!$C$2:$SK$20,5,FALSE)&lt;-3),"",'Total-corrected counts'!P660),"")</f>
        <v/>
      </c>
      <c r="Q660" t="str">
        <f>IFERROR(IF(OR(HLOOKUP($A660,'Z-scores'!$C$2:$SK$20,5,FALSE)&gt;3,HLOOKUP($A660,'Z-scores'!$C$2:$SK$20,5,FALSE)&lt;-3),"",'Total-corrected counts'!Q660),"")</f>
        <v/>
      </c>
      <c r="R660" t="str">
        <f>IFERROR(IF(OR(HLOOKUP($A660,'Z-scores'!$C$2:$SK$20,5,FALSE)&gt;3,HLOOKUP($A660,'Z-scores'!$C$2:$SK$20,5,FALSE)&lt;-3),"",'Total-corrected counts'!R660),"")</f>
        <v/>
      </c>
      <c r="S660" t="str">
        <f>IFERROR(IF(OR(HLOOKUP($A660,'Z-scores'!$C$2:$SK$20,5,FALSE)&gt;3,HLOOKUP($A660,'Z-scores'!$C$2:$SK$20,5,FALSE)&lt;-3),"",'Total-corrected counts'!S660),"")</f>
        <v/>
      </c>
      <c r="T660" t="str">
        <f>IFERROR(IF(OR(HLOOKUP($A660,'Z-scores'!$C$2:$SK$20,5,FALSE)&gt;3,HLOOKUP($A660,'Z-scores'!$C$2:$SK$20,5,FALSE)&lt;-3),"",'Total-corrected counts'!T660),"")</f>
        <v/>
      </c>
      <c r="U660">
        <f t="shared" si="40"/>
        <v>0</v>
      </c>
      <c r="V660">
        <f>SUMIFS(Tabel132[Cluster],Tabel132[ID],'Total-corrected counts Z&lt;3'!A660)</f>
        <v>83</v>
      </c>
      <c r="W660" t="str">
        <f t="shared" si="41"/>
        <v/>
      </c>
      <c r="X660" t="str">
        <f t="shared" si="42"/>
        <v/>
      </c>
      <c r="Y660" t="str">
        <f t="shared" si="43"/>
        <v/>
      </c>
    </row>
    <row r="661" spans="1:25" x14ac:dyDescent="0.25">
      <c r="A661">
        <v>669</v>
      </c>
      <c r="B661" t="s">
        <v>892</v>
      </c>
      <c r="C661">
        <v>13400</v>
      </c>
      <c r="D661">
        <v>315</v>
      </c>
      <c r="E661" t="str">
        <f>IFERROR(IF(OR(HLOOKUP($A661,'Z-scores'!$C$2:$SK$20,5,FALSE)&gt;3,HLOOKUP($A661,'Z-scores'!$C$2:$SK$20,5,FALSE)&lt;-3),"",'Total-corrected counts'!E661),"")</f>
        <v/>
      </c>
      <c r="F661" t="str">
        <f>IFERROR(IF(OR(HLOOKUP($A661,'Z-scores'!$C$2:$SK$20,5,FALSE)&gt;3,HLOOKUP($A661,'Z-scores'!$C$2:$SK$20,5,FALSE)&lt;-3),"",'Total-corrected counts'!F661),"")</f>
        <v/>
      </c>
      <c r="G661" t="str">
        <f>IFERROR(IF(OR(HLOOKUP($A661,'Z-scores'!$C$2:$SK$20,5,FALSE)&gt;3,HLOOKUP($A661,'Z-scores'!$C$2:$SK$20,5,FALSE)&lt;-3),"",'Total-corrected counts'!G661),"")</f>
        <v/>
      </c>
      <c r="H661" t="str">
        <f>IFERROR(IF(OR(HLOOKUP($A661,'Z-scores'!$C$2:$SK$20,5,FALSE)&gt;3,HLOOKUP($A661,'Z-scores'!$C$2:$SK$20,5,FALSE)&lt;-3),"",'Total-corrected counts'!H661),"")</f>
        <v/>
      </c>
      <c r="I661" t="str">
        <f>IFERROR(IF(OR(HLOOKUP($A661,'Z-scores'!$C$2:$SK$20,5,FALSE)&gt;3,HLOOKUP($A661,'Z-scores'!$C$2:$SK$20,5,FALSE)&lt;-3),"",'Total-corrected counts'!I661),"")</f>
        <v/>
      </c>
      <c r="J661" t="str">
        <f>IFERROR(IF(OR(HLOOKUP($A661,'Z-scores'!$C$2:$SK$20,5,FALSE)&gt;3,HLOOKUP($A661,'Z-scores'!$C$2:$SK$20,5,FALSE)&lt;-3),"",'Total-corrected counts'!J661),"")</f>
        <v/>
      </c>
      <c r="K661" t="str">
        <f>IFERROR(IF(OR(HLOOKUP($A661,'Z-scores'!$C$2:$SK$20,5,FALSE)&gt;3,HLOOKUP($A661,'Z-scores'!$C$2:$SK$20,5,FALSE)&lt;-3),"",'Total-corrected counts'!K661),"")</f>
        <v/>
      </c>
      <c r="L661" t="str">
        <f>IFERROR(IF(OR(HLOOKUP($A661,'Z-scores'!$C$2:$SK$20,5,FALSE)&gt;3,HLOOKUP($A661,'Z-scores'!$C$2:$SK$20,5,FALSE)&lt;-3),"",'Total-corrected counts'!L661),"")</f>
        <v/>
      </c>
      <c r="M661" t="str">
        <f>IFERROR(IF(OR(HLOOKUP($A661,'Z-scores'!$C$2:$SK$20,5,FALSE)&gt;3,HLOOKUP($A661,'Z-scores'!$C$2:$SK$20,5,FALSE)&lt;-3),"",'Total-corrected counts'!M661),"")</f>
        <v/>
      </c>
      <c r="N661" t="str">
        <f>IFERROR(IF(OR(HLOOKUP($A661,'Z-scores'!$C$2:$SK$20,5,FALSE)&gt;3,HLOOKUP($A661,'Z-scores'!$C$2:$SK$20,5,FALSE)&lt;-3),"",'Total-corrected counts'!N661),"")</f>
        <v/>
      </c>
      <c r="O661" t="str">
        <f>IFERROR(IF(OR(HLOOKUP($A661,'Z-scores'!$C$2:$SK$20,5,FALSE)&gt;3,HLOOKUP($A661,'Z-scores'!$C$2:$SK$20,5,FALSE)&lt;-3),"",'Total-corrected counts'!O661),"")</f>
        <v/>
      </c>
      <c r="P661" t="str">
        <f>IFERROR(IF(OR(HLOOKUP($A661,'Z-scores'!$C$2:$SK$20,5,FALSE)&gt;3,HLOOKUP($A661,'Z-scores'!$C$2:$SK$20,5,FALSE)&lt;-3),"",'Total-corrected counts'!P661),"")</f>
        <v/>
      </c>
      <c r="Q661" t="str">
        <f>IFERROR(IF(OR(HLOOKUP($A661,'Z-scores'!$C$2:$SK$20,5,FALSE)&gt;3,HLOOKUP($A661,'Z-scores'!$C$2:$SK$20,5,FALSE)&lt;-3),"",'Total-corrected counts'!Q661),"")</f>
        <v/>
      </c>
      <c r="R661" t="str">
        <f>IFERROR(IF(OR(HLOOKUP($A661,'Z-scores'!$C$2:$SK$20,5,FALSE)&gt;3,HLOOKUP($A661,'Z-scores'!$C$2:$SK$20,5,FALSE)&lt;-3),"",'Total-corrected counts'!R661),"")</f>
        <v/>
      </c>
      <c r="S661" t="str">
        <f>IFERROR(IF(OR(HLOOKUP($A661,'Z-scores'!$C$2:$SK$20,5,FALSE)&gt;3,HLOOKUP($A661,'Z-scores'!$C$2:$SK$20,5,FALSE)&lt;-3),"",'Total-corrected counts'!S661),"")</f>
        <v/>
      </c>
      <c r="T661" t="str">
        <f>IFERROR(IF(OR(HLOOKUP($A661,'Z-scores'!$C$2:$SK$20,5,FALSE)&gt;3,HLOOKUP($A661,'Z-scores'!$C$2:$SK$20,5,FALSE)&lt;-3),"",'Total-corrected counts'!T661),"")</f>
        <v/>
      </c>
      <c r="U661">
        <f t="shared" si="40"/>
        <v>0</v>
      </c>
      <c r="V661">
        <f>SUMIFS(Tabel132[Cluster],Tabel132[ID],'Total-corrected counts Z&lt;3'!A661)</f>
        <v>0</v>
      </c>
      <c r="W661" t="str">
        <f t="shared" si="41"/>
        <v/>
      </c>
      <c r="X661" t="str">
        <f t="shared" si="42"/>
        <v/>
      </c>
      <c r="Y661" t="str">
        <f t="shared" si="43"/>
        <v/>
      </c>
    </row>
    <row r="662" spans="1:25" x14ac:dyDescent="0.25">
      <c r="A662">
        <v>670</v>
      </c>
      <c r="B662" t="s">
        <v>280</v>
      </c>
      <c r="C662">
        <v>7200</v>
      </c>
      <c r="D662">
        <v>361</v>
      </c>
      <c r="E662">
        <f>IFERROR(IF(OR(HLOOKUP($A662,'Z-scores'!$C$2:$SK$20,5,FALSE)&gt;3,HLOOKUP($A662,'Z-scores'!$C$2:$SK$20,5,FALSE)&lt;-3),"",'Total-corrected counts'!E662),"")</f>
        <v>12.12784772813408</v>
      </c>
      <c r="F662">
        <f>IFERROR(IF(OR(HLOOKUP($A662,'Z-scores'!$C$2:$SK$20,5,FALSE)&gt;3,HLOOKUP($A662,'Z-scores'!$C$2:$SK$20,5,FALSE)&lt;-3),"",'Total-corrected counts'!F662),"")</f>
        <v>7.5264902710433637</v>
      </c>
      <c r="G662">
        <f>IFERROR(IF(OR(HLOOKUP($A662,'Z-scores'!$C$2:$SK$20,5,FALSE)&gt;3,HLOOKUP($A662,'Z-scores'!$C$2:$SK$20,5,FALSE)&lt;-3),"",'Total-corrected counts'!G662),"")</f>
        <v>6.6350254962508144</v>
      </c>
      <c r="H662">
        <f>IFERROR(IF(OR(HLOOKUP($A662,'Z-scores'!$C$2:$SK$20,5,FALSE)&gt;3,HLOOKUP($A662,'Z-scores'!$C$2:$SK$20,5,FALSE)&lt;-3),"",'Total-corrected counts'!H662),"")</f>
        <v>3.8782600303988031</v>
      </c>
      <c r="I662">
        <f>IFERROR(IF(OR(HLOOKUP($A662,'Z-scores'!$C$2:$SK$20,5,FALSE)&gt;3,HLOOKUP($A662,'Z-scores'!$C$2:$SK$20,5,FALSE)&lt;-3),"",'Total-corrected counts'!I662),"")</f>
        <v>3.5902581328069125</v>
      </c>
      <c r="J662">
        <f>IFERROR(IF(OR(HLOOKUP($A662,'Z-scores'!$C$2:$SK$20,5,FALSE)&gt;3,HLOOKUP($A662,'Z-scores'!$C$2:$SK$20,5,FALSE)&lt;-3),"",'Total-corrected counts'!J662),"")</f>
        <v>3.412344064856089</v>
      </c>
      <c r="K662">
        <f>IFERROR(IF(OR(HLOOKUP($A662,'Z-scores'!$C$2:$SK$20,5,FALSE)&gt;3,HLOOKUP($A662,'Z-scores'!$C$2:$SK$20,5,FALSE)&lt;-3),"",'Total-corrected counts'!K662),"")</f>
        <v>11.576660186317373</v>
      </c>
      <c r="L662">
        <f>IFERROR(IF(OR(HLOOKUP($A662,'Z-scores'!$C$2:$SK$20,5,FALSE)&gt;3,HLOOKUP($A662,'Z-scores'!$C$2:$SK$20,5,FALSE)&lt;-3),"",'Total-corrected counts'!L662),"")</f>
        <v>4.2600589624721366</v>
      </c>
      <c r="M662">
        <f>IFERROR(IF(OR(HLOOKUP($A662,'Z-scores'!$C$2:$SK$20,5,FALSE)&gt;3,HLOOKUP($A662,'Z-scores'!$C$2:$SK$20,5,FALSE)&lt;-3),"",'Total-corrected counts'!M662),"")</f>
        <v>7.3739208714354758</v>
      </c>
      <c r="N662">
        <f>IFERROR(IF(OR(HLOOKUP($A662,'Z-scores'!$C$2:$SK$20,5,FALSE)&gt;3,HLOOKUP($A662,'Z-scores'!$C$2:$SK$20,5,FALSE)&lt;-3),"",'Total-corrected counts'!N662),"")</f>
        <v>4.3196578141120323</v>
      </c>
      <c r="O662">
        <f>IFERROR(IF(OR(HLOOKUP($A662,'Z-scores'!$C$2:$SK$20,5,FALSE)&gt;3,HLOOKUP($A662,'Z-scores'!$C$2:$SK$20,5,FALSE)&lt;-3),"",'Total-corrected counts'!O662),"")</f>
        <v>3.2715540146830882</v>
      </c>
      <c r="P662">
        <f>IFERROR(IF(OR(HLOOKUP($A662,'Z-scores'!$C$2:$SK$20,5,FALSE)&gt;3,HLOOKUP($A662,'Z-scores'!$C$2:$SK$20,5,FALSE)&lt;-3),"",'Total-corrected counts'!P662),"")</f>
        <v>2.7022252302241156</v>
      </c>
      <c r="Q662">
        <f>IFERROR(IF(OR(HLOOKUP($A662,'Z-scores'!$C$2:$SK$20,5,FALSE)&gt;3,HLOOKUP($A662,'Z-scores'!$C$2:$SK$20,5,FALSE)&lt;-3),"",'Total-corrected counts'!Q662),"")</f>
        <v>3.5127240603711565</v>
      </c>
      <c r="R662">
        <f>IFERROR(IF(OR(HLOOKUP($A662,'Z-scores'!$C$2:$SK$20,5,FALSE)&gt;3,HLOOKUP($A662,'Z-scores'!$C$2:$SK$20,5,FALSE)&lt;-3),"",'Total-corrected counts'!R662),"")</f>
        <v>4.7092754237962717</v>
      </c>
      <c r="S662">
        <f>IFERROR(IF(OR(HLOOKUP($A662,'Z-scores'!$C$2:$SK$20,5,FALSE)&gt;3,HLOOKUP($A662,'Z-scores'!$C$2:$SK$20,5,FALSE)&lt;-3),"",'Total-corrected counts'!S662),"")</f>
        <v>4.7390010729279606</v>
      </c>
      <c r="T662">
        <f>IFERROR(IF(OR(HLOOKUP($A662,'Z-scores'!$C$2:$SK$20,5,FALSE)&gt;3,HLOOKUP($A662,'Z-scores'!$C$2:$SK$20,5,FALSE)&lt;-3),"",'Total-corrected counts'!T662),"")</f>
        <v>5.5563405422414984</v>
      </c>
      <c r="U662">
        <f t="shared" si="40"/>
        <v>1</v>
      </c>
      <c r="V662">
        <f>SUMIFS(Tabel132[Cluster],Tabel132[ID],'Total-corrected counts Z&lt;3'!A662)</f>
        <v>10</v>
      </c>
      <c r="W662">
        <f t="shared" si="41"/>
        <v>0.10521082144278494</v>
      </c>
      <c r="X662">
        <f t="shared" si="42"/>
        <v>6.4700523557827072</v>
      </c>
      <c r="Y662">
        <f t="shared" si="43"/>
        <v>4.0818533907073489</v>
      </c>
    </row>
    <row r="663" spans="1:25" x14ac:dyDescent="0.25">
      <c r="A663">
        <v>671</v>
      </c>
      <c r="B663" t="s">
        <v>281</v>
      </c>
      <c r="C663">
        <v>25400</v>
      </c>
      <c r="D663">
        <v>894</v>
      </c>
      <c r="E663">
        <f>IFERROR(IF(OR(HLOOKUP($A663,'Z-scores'!$C$2:$SK$20,5,FALSE)&gt;3,HLOOKUP($A663,'Z-scores'!$C$2:$SK$20,5,FALSE)&lt;-3),"",'Total-corrected counts'!E663),"")</f>
        <v>7.8177057659295661</v>
      </c>
      <c r="F663">
        <f>IFERROR(IF(OR(HLOOKUP($A663,'Z-scores'!$C$2:$SK$20,5,FALSE)&gt;3,HLOOKUP($A663,'Z-scores'!$C$2:$SK$20,5,FALSE)&lt;-3),"",'Total-corrected counts'!F663),"")</f>
        <v>5.1514434665673212</v>
      </c>
      <c r="G663">
        <f>IFERROR(IF(OR(HLOOKUP($A663,'Z-scores'!$C$2:$SK$20,5,FALSE)&gt;3,HLOOKUP($A663,'Z-scores'!$C$2:$SK$20,5,FALSE)&lt;-3),"",'Total-corrected counts'!G663),"")</f>
        <v>3.6497599142306423</v>
      </c>
      <c r="H663">
        <f>IFERROR(IF(OR(HLOOKUP($A663,'Z-scores'!$C$2:$SK$20,5,FALSE)&gt;3,HLOOKUP($A663,'Z-scores'!$C$2:$SK$20,5,FALSE)&lt;-3),"",'Total-corrected counts'!H663),"")</f>
        <v>1.4897826244300225</v>
      </c>
      <c r="I663">
        <f>IFERROR(IF(OR(HLOOKUP($A663,'Z-scores'!$C$2:$SK$20,5,FALSE)&gt;3,HLOOKUP($A663,'Z-scores'!$C$2:$SK$20,5,FALSE)&lt;-3),"",'Total-corrected counts'!I663),"")</f>
        <v>4.6594572632666509</v>
      </c>
      <c r="J663">
        <f>IFERROR(IF(OR(HLOOKUP($A663,'Z-scores'!$C$2:$SK$20,5,FALSE)&gt;3,HLOOKUP($A663,'Z-scores'!$C$2:$SK$20,5,FALSE)&lt;-3),"",'Total-corrected counts'!J663),"")</f>
        <v>7.2557210642203156</v>
      </c>
      <c r="K663">
        <f>IFERROR(IF(OR(HLOOKUP($A663,'Z-scores'!$C$2:$SK$20,5,FALSE)&gt;3,HLOOKUP($A663,'Z-scores'!$C$2:$SK$20,5,FALSE)&lt;-3),"",'Total-corrected counts'!K663),"")</f>
        <v>9.2894780826376486</v>
      </c>
      <c r="L663">
        <f>IFERROR(IF(OR(HLOOKUP($A663,'Z-scores'!$C$2:$SK$20,5,FALSE)&gt;3,HLOOKUP($A663,'Z-scores'!$C$2:$SK$20,5,FALSE)&lt;-3),"",'Total-corrected counts'!L663),"")</f>
        <v>4.2397083623329381</v>
      </c>
      <c r="M663">
        <f>IFERROR(IF(OR(HLOOKUP($A663,'Z-scores'!$C$2:$SK$20,5,FALSE)&gt;3,HLOOKUP($A663,'Z-scores'!$C$2:$SK$20,5,FALSE)&lt;-3),"",'Total-corrected counts'!M663),"")</f>
        <v>12.574026919499801</v>
      </c>
      <c r="N663">
        <f>IFERROR(IF(OR(HLOOKUP($A663,'Z-scores'!$C$2:$SK$20,5,FALSE)&gt;3,HLOOKUP($A663,'Z-scores'!$C$2:$SK$20,5,FALSE)&lt;-3),"",'Total-corrected counts'!N663),"")</f>
        <v>3.0104330319764432</v>
      </c>
      <c r="O663">
        <f>IFERROR(IF(OR(HLOOKUP($A663,'Z-scores'!$C$2:$SK$20,5,FALSE)&gt;3,HLOOKUP($A663,'Z-scores'!$C$2:$SK$20,5,FALSE)&lt;-3),"",'Total-corrected counts'!O663),"")</f>
        <v>1.821459802769503</v>
      </c>
      <c r="P663">
        <f>IFERROR(IF(OR(HLOOKUP($A663,'Z-scores'!$C$2:$SK$20,5,FALSE)&gt;3,HLOOKUP($A663,'Z-scores'!$C$2:$SK$20,5,FALSE)&lt;-3),"",'Total-corrected counts'!P663),"")</f>
        <v>1.2242125352396547</v>
      </c>
      <c r="Q663">
        <f>IFERROR(IF(OR(HLOOKUP($A663,'Z-scores'!$C$2:$SK$20,5,FALSE)&gt;3,HLOOKUP($A663,'Z-scores'!$C$2:$SK$20,5,FALSE)&lt;-3),"",'Total-corrected counts'!Q663),"")</f>
        <v>1.4806107072002894</v>
      </c>
      <c r="R663">
        <f>IFERROR(IF(OR(HLOOKUP($A663,'Z-scores'!$C$2:$SK$20,5,FALSE)&gt;3,HLOOKUP($A663,'Z-scores'!$C$2:$SK$20,5,FALSE)&lt;-3),"",'Total-corrected counts'!R663),"")</f>
        <v>1.3968625030235395</v>
      </c>
      <c r="S663">
        <f>IFERROR(IF(OR(HLOOKUP($A663,'Z-scores'!$C$2:$SK$20,5,FALSE)&gt;3,HLOOKUP($A663,'Z-scores'!$C$2:$SK$20,5,FALSE)&lt;-3),"",'Total-corrected counts'!S663),"")</f>
        <v>9.6025637033283413</v>
      </c>
      <c r="T663">
        <f>IFERROR(IF(OR(HLOOKUP($A663,'Z-scores'!$C$2:$SK$20,5,FALSE)&gt;3,HLOOKUP($A663,'Z-scores'!$C$2:$SK$20,5,FALSE)&lt;-3),"",'Total-corrected counts'!T663),"")</f>
        <v>7.2969631936807895</v>
      </c>
      <c r="U663">
        <f t="shared" si="40"/>
        <v>1</v>
      </c>
      <c r="V663">
        <f>SUMIFS(Tabel132[Cluster],Tabel132[ID],'Total-corrected counts Z&lt;3'!A663)</f>
        <v>33</v>
      </c>
      <c r="W663">
        <f t="shared" si="41"/>
        <v>0.25631400434098767</v>
      </c>
      <c r="X663">
        <f t="shared" si="42"/>
        <v>5.9137516495091358</v>
      </c>
      <c r="Y663">
        <f t="shared" si="43"/>
        <v>3.8037787408736858</v>
      </c>
    </row>
    <row r="664" spans="1:25" x14ac:dyDescent="0.25">
      <c r="A664">
        <v>672</v>
      </c>
      <c r="B664" t="s">
        <v>282</v>
      </c>
      <c r="C664">
        <v>48200</v>
      </c>
      <c r="D664">
        <v>485</v>
      </c>
      <c r="E664">
        <f>IFERROR(IF(OR(HLOOKUP($A664,'Z-scores'!$C$2:$SK$20,5,FALSE)&gt;3,HLOOKUP($A664,'Z-scores'!$C$2:$SK$20,5,FALSE)&lt;-3),"",'Total-corrected counts'!E664),"")</f>
        <v>713.04115194736676</v>
      </c>
      <c r="F664">
        <f>IFERROR(IF(OR(HLOOKUP($A664,'Z-scores'!$C$2:$SK$20,5,FALSE)&gt;3,HLOOKUP($A664,'Z-scores'!$C$2:$SK$20,5,FALSE)&lt;-3),"",'Total-corrected counts'!F664),"")</f>
        <v>631.48386597181207</v>
      </c>
      <c r="G664">
        <f>IFERROR(IF(OR(HLOOKUP($A664,'Z-scores'!$C$2:$SK$20,5,FALSE)&gt;3,HLOOKUP($A664,'Z-scores'!$C$2:$SK$20,5,FALSE)&lt;-3),"",'Total-corrected counts'!G664),"")</f>
        <v>817.03049384326164</v>
      </c>
      <c r="H664">
        <f>IFERROR(IF(OR(HLOOKUP($A664,'Z-scores'!$C$2:$SK$20,5,FALSE)&gt;3,HLOOKUP($A664,'Z-scores'!$C$2:$SK$20,5,FALSE)&lt;-3),"",'Total-corrected counts'!H664),"")</f>
        <v>809.60939950300371</v>
      </c>
      <c r="I664">
        <f>IFERROR(IF(OR(HLOOKUP($A664,'Z-scores'!$C$2:$SK$20,5,FALSE)&gt;3,HLOOKUP($A664,'Z-scores'!$C$2:$SK$20,5,FALSE)&lt;-3),"",'Total-corrected counts'!I664),"")</f>
        <v>919.06669045165779</v>
      </c>
      <c r="J664">
        <f>IFERROR(IF(OR(HLOOKUP($A664,'Z-scores'!$C$2:$SK$20,5,FALSE)&gt;3,HLOOKUP($A664,'Z-scores'!$C$2:$SK$20,5,FALSE)&lt;-3),"",'Total-corrected counts'!J664),"")</f>
        <v>655.87048897094473</v>
      </c>
      <c r="K664">
        <f>IFERROR(IF(OR(HLOOKUP($A664,'Z-scores'!$C$2:$SK$20,5,FALSE)&gt;3,HLOOKUP($A664,'Z-scores'!$C$2:$SK$20,5,FALSE)&lt;-3),"",'Total-corrected counts'!K664),"")</f>
        <v>692.47077245177115</v>
      </c>
      <c r="L664">
        <f>IFERROR(IF(OR(HLOOKUP($A664,'Z-scores'!$C$2:$SK$20,5,FALSE)&gt;3,HLOOKUP($A664,'Z-scores'!$C$2:$SK$20,5,FALSE)&lt;-3),"",'Total-corrected counts'!L664),"")</f>
        <v>728.02236937967302</v>
      </c>
      <c r="M664">
        <f>IFERROR(IF(OR(HLOOKUP($A664,'Z-scores'!$C$2:$SK$20,5,FALSE)&gt;3,HLOOKUP($A664,'Z-scores'!$C$2:$SK$20,5,FALSE)&lt;-3),"",'Total-corrected counts'!M664),"")</f>
        <v>577.04127605487565</v>
      </c>
      <c r="N664">
        <f>IFERROR(IF(OR(HLOOKUP($A664,'Z-scores'!$C$2:$SK$20,5,FALSE)&gt;3,HLOOKUP($A664,'Z-scores'!$C$2:$SK$20,5,FALSE)&lt;-3),"",'Total-corrected counts'!N664),"")</f>
        <v>646.54537130241999</v>
      </c>
      <c r="O664">
        <f>IFERROR(IF(OR(HLOOKUP($A664,'Z-scores'!$C$2:$SK$20,5,FALSE)&gt;3,HLOOKUP($A664,'Z-scores'!$C$2:$SK$20,5,FALSE)&lt;-3),"",'Total-corrected counts'!O664),"")</f>
        <v>600.37437188373428</v>
      </c>
      <c r="P664">
        <f>IFERROR(IF(OR(HLOOKUP($A664,'Z-scores'!$C$2:$SK$20,5,FALSE)&gt;3,HLOOKUP($A664,'Z-scores'!$C$2:$SK$20,5,FALSE)&lt;-3),"",'Total-corrected counts'!P664),"")</f>
        <v>682.30440592100842</v>
      </c>
      <c r="Q664">
        <f>IFERROR(IF(OR(HLOOKUP($A664,'Z-scores'!$C$2:$SK$20,5,FALSE)&gt;3,HLOOKUP($A664,'Z-scores'!$C$2:$SK$20,5,FALSE)&lt;-3),"",'Total-corrected counts'!Q664),"")</f>
        <v>672.38109528425491</v>
      </c>
      <c r="R664">
        <f>IFERROR(IF(OR(HLOOKUP($A664,'Z-scores'!$C$2:$SK$20,5,FALSE)&gt;3,HLOOKUP($A664,'Z-scores'!$C$2:$SK$20,5,FALSE)&lt;-3),"",'Total-corrected counts'!R664),"")</f>
        <v>628.9476130341651</v>
      </c>
      <c r="S664">
        <f>IFERROR(IF(OR(HLOOKUP($A664,'Z-scores'!$C$2:$SK$20,5,FALSE)&gt;3,HLOOKUP($A664,'Z-scores'!$C$2:$SK$20,5,FALSE)&lt;-3),"",'Total-corrected counts'!S664),"")</f>
        <v>550.11479479898878</v>
      </c>
      <c r="T664">
        <f>IFERROR(IF(OR(HLOOKUP($A664,'Z-scores'!$C$2:$SK$20,5,FALSE)&gt;3,HLOOKUP($A664,'Z-scores'!$C$2:$SK$20,5,FALSE)&lt;-3),"",'Total-corrected counts'!T664),"")</f>
        <v>630.16000759047995</v>
      </c>
      <c r="U664">
        <f t="shared" si="40"/>
        <v>1</v>
      </c>
      <c r="V664">
        <f>SUMIFS(Tabel132[Cluster],Tabel132[ID],'Total-corrected counts Z&lt;3'!A664)</f>
        <v>63</v>
      </c>
      <c r="W664">
        <f t="shared" si="41"/>
        <v>6.2322823172644377E-2</v>
      </c>
      <c r="X664">
        <f t="shared" si="42"/>
        <v>719.01818798767874</v>
      </c>
      <c r="Y664">
        <f t="shared" si="43"/>
        <v>627.38038141877189</v>
      </c>
    </row>
    <row r="665" spans="1:25" x14ac:dyDescent="0.25">
      <c r="A665">
        <v>673</v>
      </c>
      <c r="B665" t="s">
        <v>283</v>
      </c>
      <c r="C665">
        <v>114700</v>
      </c>
      <c r="D665">
        <v>46</v>
      </c>
      <c r="E665">
        <f>IFERROR(IF(OR(HLOOKUP($A665,'Z-scores'!$C$2:$SK$20,5,FALSE)&gt;3,HLOOKUP($A665,'Z-scores'!$C$2:$SK$20,5,FALSE)&lt;-3),"",'Total-corrected counts'!E665),"")</f>
        <v>0</v>
      </c>
      <c r="F665">
        <f>IFERROR(IF(OR(HLOOKUP($A665,'Z-scores'!$C$2:$SK$20,5,FALSE)&gt;3,HLOOKUP($A665,'Z-scores'!$C$2:$SK$20,5,FALSE)&lt;-3),"",'Total-corrected counts'!F665),"")</f>
        <v>2.8330578184604879E-2</v>
      </c>
      <c r="G665">
        <f>IFERROR(IF(OR(HLOOKUP($A665,'Z-scores'!$C$2:$SK$20,5,FALSE)&gt;3,HLOOKUP($A665,'Z-scores'!$C$2:$SK$20,5,FALSE)&lt;-3),"",'Total-corrected counts'!G665),"")</f>
        <v>0.6545765063565826</v>
      </c>
      <c r="H665">
        <f>IFERROR(IF(OR(HLOOKUP($A665,'Z-scores'!$C$2:$SK$20,5,FALSE)&gt;3,HLOOKUP($A665,'Z-scores'!$C$2:$SK$20,5,FALSE)&lt;-3),"",'Total-corrected counts'!H665),"")</f>
        <v>0</v>
      </c>
      <c r="I665">
        <f>IFERROR(IF(OR(HLOOKUP($A665,'Z-scores'!$C$2:$SK$20,5,FALSE)&gt;3,HLOOKUP($A665,'Z-scores'!$C$2:$SK$20,5,FALSE)&lt;-3),"",'Total-corrected counts'!I665),"")</f>
        <v>2.6842525538383963</v>
      </c>
      <c r="J665">
        <f>IFERROR(IF(OR(HLOOKUP($A665,'Z-scores'!$C$2:$SK$20,5,FALSE)&gt;3,HLOOKUP($A665,'Z-scores'!$C$2:$SK$20,5,FALSE)&lt;-3),"",'Total-corrected counts'!J665),"")</f>
        <v>0</v>
      </c>
      <c r="K665">
        <f>IFERROR(IF(OR(HLOOKUP($A665,'Z-scores'!$C$2:$SK$20,5,FALSE)&gt;3,HLOOKUP($A665,'Z-scores'!$C$2:$SK$20,5,FALSE)&lt;-3),"",'Total-corrected counts'!K665),"")</f>
        <v>5.8645694966146774E-3</v>
      </c>
      <c r="L665">
        <f>IFERROR(IF(OR(HLOOKUP($A665,'Z-scores'!$C$2:$SK$20,5,FALSE)&gt;3,HLOOKUP($A665,'Z-scores'!$C$2:$SK$20,5,FALSE)&lt;-3),"",'Total-corrected counts'!L665),"")</f>
        <v>0.69192040473273564</v>
      </c>
      <c r="M665">
        <f>IFERROR(IF(OR(HLOOKUP($A665,'Z-scores'!$C$2:$SK$20,5,FALSE)&gt;3,HLOOKUP($A665,'Z-scores'!$C$2:$SK$20,5,FALSE)&lt;-3),"",'Total-corrected counts'!M665),"")</f>
        <v>0.49443631276677186</v>
      </c>
      <c r="N665">
        <f>IFERROR(IF(OR(HLOOKUP($A665,'Z-scores'!$C$2:$SK$20,5,FALSE)&gt;3,HLOOKUP($A665,'Z-scores'!$C$2:$SK$20,5,FALSE)&lt;-3),"",'Total-corrected counts'!N665),"")</f>
        <v>0.61149420962021506</v>
      </c>
      <c r="O665">
        <f>IFERROR(IF(OR(HLOOKUP($A665,'Z-scores'!$C$2:$SK$20,5,FALSE)&gt;3,HLOOKUP($A665,'Z-scores'!$C$2:$SK$20,5,FALSE)&lt;-3),"",'Total-corrected counts'!O665),"")</f>
        <v>1.6755661777903923</v>
      </c>
      <c r="P665">
        <f>IFERROR(IF(OR(HLOOKUP($A665,'Z-scores'!$C$2:$SK$20,5,FALSE)&gt;3,HLOOKUP($A665,'Z-scores'!$C$2:$SK$20,5,FALSE)&lt;-3),"",'Total-corrected counts'!P665),"")</f>
        <v>0</v>
      </c>
      <c r="Q665">
        <f>IFERROR(IF(OR(HLOOKUP($A665,'Z-scores'!$C$2:$SK$20,5,FALSE)&gt;3,HLOOKUP($A665,'Z-scores'!$C$2:$SK$20,5,FALSE)&lt;-3),"",'Total-corrected counts'!Q665),"")</f>
        <v>0.11427532303894851</v>
      </c>
      <c r="R665">
        <f>IFERROR(IF(OR(HLOOKUP($A665,'Z-scores'!$C$2:$SK$20,5,FALSE)&gt;3,HLOOKUP($A665,'Z-scores'!$C$2:$SK$20,5,FALSE)&lt;-3),"",'Total-corrected counts'!R665),"")</f>
        <v>0.34408010184771015</v>
      </c>
      <c r="S665">
        <f>IFERROR(IF(OR(HLOOKUP($A665,'Z-scores'!$C$2:$SK$20,5,FALSE)&gt;3,HLOOKUP($A665,'Z-scores'!$C$2:$SK$20,5,FALSE)&lt;-3),"",'Total-corrected counts'!S665),"")</f>
        <v>0.37934656139327766</v>
      </c>
      <c r="T665">
        <f>IFERROR(IF(OR(HLOOKUP($A665,'Z-scores'!$C$2:$SK$20,5,FALSE)&gt;3,HLOOKUP($A665,'Z-scores'!$C$2:$SK$20,5,FALSE)&lt;-3),"",'Total-corrected counts'!T665),"")</f>
        <v>0.11604151009595268</v>
      </c>
      <c r="U665">
        <f t="shared" si="40"/>
        <v>1</v>
      </c>
      <c r="V665">
        <f>SUMIFS(Tabel132[Cluster],Tabel132[ID],'Total-corrected counts Z&lt;3'!A665)</f>
        <v>0</v>
      </c>
      <c r="W665">
        <f t="shared" si="41"/>
        <v>0.84280949249447645</v>
      </c>
      <c r="X665">
        <f t="shared" si="42"/>
        <v>0.51708751349959203</v>
      </c>
      <c r="Y665">
        <f t="shared" si="43"/>
        <v>0.43821827902771354</v>
      </c>
    </row>
    <row r="666" spans="1:25" x14ac:dyDescent="0.25">
      <c r="A666">
        <v>674</v>
      </c>
      <c r="B666" t="s">
        <v>893</v>
      </c>
      <c r="C666">
        <v>91000</v>
      </c>
      <c r="D666">
        <v>651</v>
      </c>
      <c r="E666" t="str">
        <f>IFERROR(IF(OR(HLOOKUP($A666,'Z-scores'!$C$2:$SK$20,5,FALSE)&gt;3,HLOOKUP($A666,'Z-scores'!$C$2:$SK$20,5,FALSE)&lt;-3),"",'Total-corrected counts'!E666),"")</f>
        <v/>
      </c>
      <c r="F666" t="str">
        <f>IFERROR(IF(OR(HLOOKUP($A666,'Z-scores'!$C$2:$SK$20,5,FALSE)&gt;3,HLOOKUP($A666,'Z-scores'!$C$2:$SK$20,5,FALSE)&lt;-3),"",'Total-corrected counts'!F666),"")</f>
        <v/>
      </c>
      <c r="G666" t="str">
        <f>IFERROR(IF(OR(HLOOKUP($A666,'Z-scores'!$C$2:$SK$20,5,FALSE)&gt;3,HLOOKUP($A666,'Z-scores'!$C$2:$SK$20,5,FALSE)&lt;-3),"",'Total-corrected counts'!G666),"")</f>
        <v/>
      </c>
      <c r="H666" t="str">
        <f>IFERROR(IF(OR(HLOOKUP($A666,'Z-scores'!$C$2:$SK$20,5,FALSE)&gt;3,HLOOKUP($A666,'Z-scores'!$C$2:$SK$20,5,FALSE)&lt;-3),"",'Total-corrected counts'!H666),"")</f>
        <v/>
      </c>
      <c r="I666" t="str">
        <f>IFERROR(IF(OR(HLOOKUP($A666,'Z-scores'!$C$2:$SK$20,5,FALSE)&gt;3,HLOOKUP($A666,'Z-scores'!$C$2:$SK$20,5,FALSE)&lt;-3),"",'Total-corrected counts'!I666),"")</f>
        <v/>
      </c>
      <c r="J666" t="str">
        <f>IFERROR(IF(OR(HLOOKUP($A666,'Z-scores'!$C$2:$SK$20,5,FALSE)&gt;3,HLOOKUP($A666,'Z-scores'!$C$2:$SK$20,5,FALSE)&lt;-3),"",'Total-corrected counts'!J666),"")</f>
        <v/>
      </c>
      <c r="K666" t="str">
        <f>IFERROR(IF(OR(HLOOKUP($A666,'Z-scores'!$C$2:$SK$20,5,FALSE)&gt;3,HLOOKUP($A666,'Z-scores'!$C$2:$SK$20,5,FALSE)&lt;-3),"",'Total-corrected counts'!K666),"")</f>
        <v/>
      </c>
      <c r="L666" t="str">
        <f>IFERROR(IF(OR(HLOOKUP($A666,'Z-scores'!$C$2:$SK$20,5,FALSE)&gt;3,HLOOKUP($A666,'Z-scores'!$C$2:$SK$20,5,FALSE)&lt;-3),"",'Total-corrected counts'!L666),"")</f>
        <v/>
      </c>
      <c r="M666" t="str">
        <f>IFERROR(IF(OR(HLOOKUP($A666,'Z-scores'!$C$2:$SK$20,5,FALSE)&gt;3,HLOOKUP($A666,'Z-scores'!$C$2:$SK$20,5,FALSE)&lt;-3),"",'Total-corrected counts'!M666),"")</f>
        <v/>
      </c>
      <c r="N666" t="str">
        <f>IFERROR(IF(OR(HLOOKUP($A666,'Z-scores'!$C$2:$SK$20,5,FALSE)&gt;3,HLOOKUP($A666,'Z-scores'!$C$2:$SK$20,5,FALSE)&lt;-3),"",'Total-corrected counts'!N666),"")</f>
        <v/>
      </c>
      <c r="O666" t="str">
        <f>IFERROR(IF(OR(HLOOKUP($A666,'Z-scores'!$C$2:$SK$20,5,FALSE)&gt;3,HLOOKUP($A666,'Z-scores'!$C$2:$SK$20,5,FALSE)&lt;-3),"",'Total-corrected counts'!O666),"")</f>
        <v/>
      </c>
      <c r="P666" t="str">
        <f>IFERROR(IF(OR(HLOOKUP($A666,'Z-scores'!$C$2:$SK$20,5,FALSE)&gt;3,HLOOKUP($A666,'Z-scores'!$C$2:$SK$20,5,FALSE)&lt;-3),"",'Total-corrected counts'!P666),"")</f>
        <v/>
      </c>
      <c r="Q666" t="str">
        <f>IFERROR(IF(OR(HLOOKUP($A666,'Z-scores'!$C$2:$SK$20,5,FALSE)&gt;3,HLOOKUP($A666,'Z-scores'!$C$2:$SK$20,5,FALSE)&lt;-3),"",'Total-corrected counts'!Q666),"")</f>
        <v/>
      </c>
      <c r="R666" t="str">
        <f>IFERROR(IF(OR(HLOOKUP($A666,'Z-scores'!$C$2:$SK$20,5,FALSE)&gt;3,HLOOKUP($A666,'Z-scores'!$C$2:$SK$20,5,FALSE)&lt;-3),"",'Total-corrected counts'!R666),"")</f>
        <v/>
      </c>
      <c r="S666" t="str">
        <f>IFERROR(IF(OR(HLOOKUP($A666,'Z-scores'!$C$2:$SK$20,5,FALSE)&gt;3,HLOOKUP($A666,'Z-scores'!$C$2:$SK$20,5,FALSE)&lt;-3),"",'Total-corrected counts'!S666),"")</f>
        <v/>
      </c>
      <c r="T666" t="str">
        <f>IFERROR(IF(OR(HLOOKUP($A666,'Z-scores'!$C$2:$SK$20,5,FALSE)&gt;3,HLOOKUP($A666,'Z-scores'!$C$2:$SK$20,5,FALSE)&lt;-3),"",'Total-corrected counts'!T666),"")</f>
        <v/>
      </c>
      <c r="U666">
        <f t="shared" si="40"/>
        <v>0</v>
      </c>
      <c r="V666">
        <f>SUMIFS(Tabel132[Cluster],Tabel132[ID],'Total-corrected counts Z&lt;3'!A666)</f>
        <v>96</v>
      </c>
      <c r="W666" t="str">
        <f t="shared" si="41"/>
        <v/>
      </c>
      <c r="X666" t="str">
        <f t="shared" si="42"/>
        <v/>
      </c>
      <c r="Y666" t="str">
        <f t="shared" si="43"/>
        <v/>
      </c>
    </row>
    <row r="667" spans="1:25" x14ac:dyDescent="0.25">
      <c r="A667">
        <v>675</v>
      </c>
      <c r="B667" t="s">
        <v>284</v>
      </c>
      <c r="C667">
        <v>25000</v>
      </c>
      <c r="D667">
        <v>119</v>
      </c>
      <c r="E667">
        <f>IFERROR(IF(OR(HLOOKUP($A667,'Z-scores'!$C$2:$SK$20,5,FALSE)&gt;3,HLOOKUP($A667,'Z-scores'!$C$2:$SK$20,5,FALSE)&lt;-3),"",'Total-corrected counts'!E667),"")</f>
        <v>2.4523221509094646</v>
      </c>
      <c r="F667">
        <f>IFERROR(IF(OR(HLOOKUP($A667,'Z-scores'!$C$2:$SK$20,5,FALSE)&gt;3,HLOOKUP($A667,'Z-scores'!$C$2:$SK$20,5,FALSE)&lt;-3),"",'Total-corrected counts'!F667),"")</f>
        <v>4.9956252865519941</v>
      </c>
      <c r="G667">
        <f>IFERROR(IF(OR(HLOOKUP($A667,'Z-scores'!$C$2:$SK$20,5,FALSE)&gt;3,HLOOKUP($A667,'Z-scores'!$C$2:$SK$20,5,FALSE)&lt;-3),"",'Total-corrected counts'!G667),"")</f>
        <v>3.8629931700892257</v>
      </c>
      <c r="H667">
        <f>IFERROR(IF(OR(HLOOKUP($A667,'Z-scores'!$C$2:$SK$20,5,FALSE)&gt;3,HLOOKUP($A667,'Z-scores'!$C$2:$SK$20,5,FALSE)&lt;-3),"",'Total-corrected counts'!H667),"")</f>
        <v>3.1303529638833263</v>
      </c>
      <c r="I667">
        <f>IFERROR(IF(OR(HLOOKUP($A667,'Z-scores'!$C$2:$SK$20,5,FALSE)&gt;3,HLOOKUP($A667,'Z-scores'!$C$2:$SK$20,5,FALSE)&lt;-3),"",'Total-corrected counts'!I667),"")</f>
        <v>5.4191513822775175</v>
      </c>
      <c r="J667">
        <f>IFERROR(IF(OR(HLOOKUP($A667,'Z-scores'!$C$2:$SK$20,5,FALSE)&gt;3,HLOOKUP($A667,'Z-scores'!$C$2:$SK$20,5,FALSE)&lt;-3),"",'Total-corrected counts'!J667),"")</f>
        <v>6.1003133369971136</v>
      </c>
      <c r="K667">
        <f>IFERROR(IF(OR(HLOOKUP($A667,'Z-scores'!$C$2:$SK$20,5,FALSE)&gt;3,HLOOKUP($A667,'Z-scores'!$C$2:$SK$20,5,FALSE)&lt;-3),"",'Total-corrected counts'!K667),"")</f>
        <v>4.5098539428966866</v>
      </c>
      <c r="L667">
        <f>IFERROR(IF(OR(HLOOKUP($A667,'Z-scores'!$C$2:$SK$20,5,FALSE)&gt;3,HLOOKUP($A667,'Z-scores'!$C$2:$SK$20,5,FALSE)&lt;-3),"",'Total-corrected counts'!L667),"")</f>
        <v>2.6727121516146841</v>
      </c>
      <c r="M667">
        <f>IFERROR(IF(OR(HLOOKUP($A667,'Z-scores'!$C$2:$SK$20,5,FALSE)&gt;3,HLOOKUP($A667,'Z-scores'!$C$2:$SK$20,5,FALSE)&lt;-3),"",'Total-corrected counts'!M667),"")</f>
        <v>2.7108749562040253</v>
      </c>
      <c r="N667">
        <f>IFERROR(IF(OR(HLOOKUP($A667,'Z-scores'!$C$2:$SK$20,5,FALSE)&gt;3,HLOOKUP($A667,'Z-scores'!$C$2:$SK$20,5,FALSE)&lt;-3),"",'Total-corrected counts'!N667),"")</f>
        <v>1.3876214756766418</v>
      </c>
      <c r="O667">
        <f>IFERROR(IF(OR(HLOOKUP($A667,'Z-scores'!$C$2:$SK$20,5,FALSE)&gt;3,HLOOKUP($A667,'Z-scores'!$C$2:$SK$20,5,FALSE)&lt;-3),"",'Total-corrected counts'!O667),"")</f>
        <v>3.6031304350901578</v>
      </c>
      <c r="P667">
        <f>IFERROR(IF(OR(HLOOKUP($A667,'Z-scores'!$C$2:$SK$20,5,FALSE)&gt;3,HLOOKUP($A667,'Z-scores'!$C$2:$SK$20,5,FALSE)&lt;-3),"",'Total-corrected counts'!P667),"")</f>
        <v>4.528591085642625</v>
      </c>
      <c r="Q667">
        <f>IFERROR(IF(OR(HLOOKUP($A667,'Z-scores'!$C$2:$SK$20,5,FALSE)&gt;3,HLOOKUP($A667,'Z-scores'!$C$2:$SK$20,5,FALSE)&lt;-3),"",'Total-corrected counts'!Q667),"")</f>
        <v>5.4404990751151567</v>
      </c>
      <c r="R667">
        <f>IFERROR(IF(OR(HLOOKUP($A667,'Z-scores'!$C$2:$SK$20,5,FALSE)&gt;3,HLOOKUP($A667,'Z-scores'!$C$2:$SK$20,5,FALSE)&lt;-3),"",'Total-corrected counts'!R667),"")</f>
        <v>5.0379489539194573</v>
      </c>
      <c r="S667">
        <f>IFERROR(IF(OR(HLOOKUP($A667,'Z-scores'!$C$2:$SK$20,5,FALSE)&gt;3,HLOOKUP($A667,'Z-scores'!$C$2:$SK$20,5,FALSE)&lt;-3),"",'Total-corrected counts'!S667),"")</f>
        <v>3.1480102706666022</v>
      </c>
      <c r="T667">
        <f>IFERROR(IF(OR(HLOOKUP($A667,'Z-scores'!$C$2:$SK$20,5,FALSE)&gt;3,HLOOKUP($A667,'Z-scores'!$C$2:$SK$20,5,FALSE)&lt;-3),"",'Total-corrected counts'!T667),"")</f>
        <v>3.3788557351468573</v>
      </c>
      <c r="U667">
        <f t="shared" si="40"/>
        <v>1</v>
      </c>
      <c r="V667">
        <f>SUMIFS(Tabel132[Cluster],Tabel132[ID],'Total-corrected counts Z&lt;3'!A667)</f>
        <v>32</v>
      </c>
      <c r="W667">
        <f t="shared" si="41"/>
        <v>0.50958441505804486</v>
      </c>
      <c r="X667">
        <f t="shared" si="42"/>
        <v>3.7241820817100675</v>
      </c>
      <c r="Y667">
        <f t="shared" si="43"/>
        <v>4.1895059259301428</v>
      </c>
    </row>
    <row r="668" spans="1:25" x14ac:dyDescent="0.25">
      <c r="A668">
        <v>676</v>
      </c>
      <c r="B668" t="s">
        <v>894</v>
      </c>
      <c r="C668">
        <v>72600</v>
      </c>
      <c r="D668">
        <v>830</v>
      </c>
      <c r="E668" t="str">
        <f>IFERROR(IF(OR(HLOOKUP($A668,'Z-scores'!$C$2:$SK$20,5,FALSE)&gt;3,HLOOKUP($A668,'Z-scores'!$C$2:$SK$20,5,FALSE)&lt;-3),"",'Total-corrected counts'!E668),"")</f>
        <v/>
      </c>
      <c r="F668" t="str">
        <f>IFERROR(IF(OR(HLOOKUP($A668,'Z-scores'!$C$2:$SK$20,5,FALSE)&gt;3,HLOOKUP($A668,'Z-scores'!$C$2:$SK$20,5,FALSE)&lt;-3),"",'Total-corrected counts'!F668),"")</f>
        <v/>
      </c>
      <c r="G668" t="str">
        <f>IFERROR(IF(OR(HLOOKUP($A668,'Z-scores'!$C$2:$SK$20,5,FALSE)&gt;3,HLOOKUP($A668,'Z-scores'!$C$2:$SK$20,5,FALSE)&lt;-3),"",'Total-corrected counts'!G668),"")</f>
        <v/>
      </c>
      <c r="H668" t="str">
        <f>IFERROR(IF(OR(HLOOKUP($A668,'Z-scores'!$C$2:$SK$20,5,FALSE)&gt;3,HLOOKUP($A668,'Z-scores'!$C$2:$SK$20,5,FALSE)&lt;-3),"",'Total-corrected counts'!H668),"")</f>
        <v/>
      </c>
      <c r="I668" t="str">
        <f>IFERROR(IF(OR(HLOOKUP($A668,'Z-scores'!$C$2:$SK$20,5,FALSE)&gt;3,HLOOKUP($A668,'Z-scores'!$C$2:$SK$20,5,FALSE)&lt;-3),"",'Total-corrected counts'!I668),"")</f>
        <v/>
      </c>
      <c r="J668" t="str">
        <f>IFERROR(IF(OR(HLOOKUP($A668,'Z-scores'!$C$2:$SK$20,5,FALSE)&gt;3,HLOOKUP($A668,'Z-scores'!$C$2:$SK$20,5,FALSE)&lt;-3),"",'Total-corrected counts'!J668),"")</f>
        <v/>
      </c>
      <c r="K668" t="str">
        <f>IFERROR(IF(OR(HLOOKUP($A668,'Z-scores'!$C$2:$SK$20,5,FALSE)&gt;3,HLOOKUP($A668,'Z-scores'!$C$2:$SK$20,5,FALSE)&lt;-3),"",'Total-corrected counts'!K668),"")</f>
        <v/>
      </c>
      <c r="L668" t="str">
        <f>IFERROR(IF(OR(HLOOKUP($A668,'Z-scores'!$C$2:$SK$20,5,FALSE)&gt;3,HLOOKUP($A668,'Z-scores'!$C$2:$SK$20,5,FALSE)&lt;-3),"",'Total-corrected counts'!L668),"")</f>
        <v/>
      </c>
      <c r="M668" t="str">
        <f>IFERROR(IF(OR(HLOOKUP($A668,'Z-scores'!$C$2:$SK$20,5,FALSE)&gt;3,HLOOKUP($A668,'Z-scores'!$C$2:$SK$20,5,FALSE)&lt;-3),"",'Total-corrected counts'!M668),"")</f>
        <v/>
      </c>
      <c r="N668" t="str">
        <f>IFERROR(IF(OR(HLOOKUP($A668,'Z-scores'!$C$2:$SK$20,5,FALSE)&gt;3,HLOOKUP($A668,'Z-scores'!$C$2:$SK$20,5,FALSE)&lt;-3),"",'Total-corrected counts'!N668),"")</f>
        <v/>
      </c>
      <c r="O668" t="str">
        <f>IFERROR(IF(OR(HLOOKUP($A668,'Z-scores'!$C$2:$SK$20,5,FALSE)&gt;3,HLOOKUP($A668,'Z-scores'!$C$2:$SK$20,5,FALSE)&lt;-3),"",'Total-corrected counts'!O668),"")</f>
        <v/>
      </c>
      <c r="P668" t="str">
        <f>IFERROR(IF(OR(HLOOKUP($A668,'Z-scores'!$C$2:$SK$20,5,FALSE)&gt;3,HLOOKUP($A668,'Z-scores'!$C$2:$SK$20,5,FALSE)&lt;-3),"",'Total-corrected counts'!P668),"")</f>
        <v/>
      </c>
      <c r="Q668" t="str">
        <f>IFERROR(IF(OR(HLOOKUP($A668,'Z-scores'!$C$2:$SK$20,5,FALSE)&gt;3,HLOOKUP($A668,'Z-scores'!$C$2:$SK$20,5,FALSE)&lt;-3),"",'Total-corrected counts'!Q668),"")</f>
        <v/>
      </c>
      <c r="R668" t="str">
        <f>IFERROR(IF(OR(HLOOKUP($A668,'Z-scores'!$C$2:$SK$20,5,FALSE)&gt;3,HLOOKUP($A668,'Z-scores'!$C$2:$SK$20,5,FALSE)&lt;-3),"",'Total-corrected counts'!R668),"")</f>
        <v/>
      </c>
      <c r="S668" t="str">
        <f>IFERROR(IF(OR(HLOOKUP($A668,'Z-scores'!$C$2:$SK$20,5,FALSE)&gt;3,HLOOKUP($A668,'Z-scores'!$C$2:$SK$20,5,FALSE)&lt;-3),"",'Total-corrected counts'!S668),"")</f>
        <v/>
      </c>
      <c r="T668" t="str">
        <f>IFERROR(IF(OR(HLOOKUP($A668,'Z-scores'!$C$2:$SK$20,5,FALSE)&gt;3,HLOOKUP($A668,'Z-scores'!$C$2:$SK$20,5,FALSE)&lt;-3),"",'Total-corrected counts'!T668),"")</f>
        <v/>
      </c>
      <c r="U668">
        <f t="shared" si="40"/>
        <v>0</v>
      </c>
      <c r="V668">
        <f>SUMIFS(Tabel132[Cluster],Tabel132[ID],'Total-corrected counts Z&lt;3'!A668)</f>
        <v>83</v>
      </c>
      <c r="W668" t="str">
        <f t="shared" si="41"/>
        <v/>
      </c>
      <c r="X668" t="str">
        <f t="shared" si="42"/>
        <v/>
      </c>
      <c r="Y668" t="str">
        <f t="shared" si="43"/>
        <v/>
      </c>
    </row>
    <row r="669" spans="1:25" x14ac:dyDescent="0.25">
      <c r="A669">
        <v>677</v>
      </c>
      <c r="B669" t="s">
        <v>895</v>
      </c>
      <c r="C669">
        <v>9800</v>
      </c>
      <c r="D669">
        <v>315</v>
      </c>
      <c r="E669" t="str">
        <f>IFERROR(IF(OR(HLOOKUP($A669,'Z-scores'!$C$2:$SK$20,5,FALSE)&gt;3,HLOOKUP($A669,'Z-scores'!$C$2:$SK$20,5,FALSE)&lt;-3),"",'Total-corrected counts'!E669),"")</f>
        <v/>
      </c>
      <c r="F669" t="str">
        <f>IFERROR(IF(OR(HLOOKUP($A669,'Z-scores'!$C$2:$SK$20,5,FALSE)&gt;3,HLOOKUP($A669,'Z-scores'!$C$2:$SK$20,5,FALSE)&lt;-3),"",'Total-corrected counts'!F669),"")</f>
        <v/>
      </c>
      <c r="G669" t="str">
        <f>IFERROR(IF(OR(HLOOKUP($A669,'Z-scores'!$C$2:$SK$20,5,FALSE)&gt;3,HLOOKUP($A669,'Z-scores'!$C$2:$SK$20,5,FALSE)&lt;-3),"",'Total-corrected counts'!G669),"")</f>
        <v/>
      </c>
      <c r="H669" t="str">
        <f>IFERROR(IF(OR(HLOOKUP($A669,'Z-scores'!$C$2:$SK$20,5,FALSE)&gt;3,HLOOKUP($A669,'Z-scores'!$C$2:$SK$20,5,FALSE)&lt;-3),"",'Total-corrected counts'!H669),"")</f>
        <v/>
      </c>
      <c r="I669" t="str">
        <f>IFERROR(IF(OR(HLOOKUP($A669,'Z-scores'!$C$2:$SK$20,5,FALSE)&gt;3,HLOOKUP($A669,'Z-scores'!$C$2:$SK$20,5,FALSE)&lt;-3),"",'Total-corrected counts'!I669),"")</f>
        <v/>
      </c>
      <c r="J669" t="str">
        <f>IFERROR(IF(OR(HLOOKUP($A669,'Z-scores'!$C$2:$SK$20,5,FALSE)&gt;3,HLOOKUP($A669,'Z-scores'!$C$2:$SK$20,5,FALSE)&lt;-3),"",'Total-corrected counts'!J669),"")</f>
        <v/>
      </c>
      <c r="K669" t="str">
        <f>IFERROR(IF(OR(HLOOKUP($A669,'Z-scores'!$C$2:$SK$20,5,FALSE)&gt;3,HLOOKUP($A669,'Z-scores'!$C$2:$SK$20,5,FALSE)&lt;-3),"",'Total-corrected counts'!K669),"")</f>
        <v/>
      </c>
      <c r="L669" t="str">
        <f>IFERROR(IF(OR(HLOOKUP($A669,'Z-scores'!$C$2:$SK$20,5,FALSE)&gt;3,HLOOKUP($A669,'Z-scores'!$C$2:$SK$20,5,FALSE)&lt;-3),"",'Total-corrected counts'!L669),"")</f>
        <v/>
      </c>
      <c r="M669" t="str">
        <f>IFERROR(IF(OR(HLOOKUP($A669,'Z-scores'!$C$2:$SK$20,5,FALSE)&gt;3,HLOOKUP($A669,'Z-scores'!$C$2:$SK$20,5,FALSE)&lt;-3),"",'Total-corrected counts'!M669),"")</f>
        <v/>
      </c>
      <c r="N669" t="str">
        <f>IFERROR(IF(OR(HLOOKUP($A669,'Z-scores'!$C$2:$SK$20,5,FALSE)&gt;3,HLOOKUP($A669,'Z-scores'!$C$2:$SK$20,5,FALSE)&lt;-3),"",'Total-corrected counts'!N669),"")</f>
        <v/>
      </c>
      <c r="O669" t="str">
        <f>IFERROR(IF(OR(HLOOKUP($A669,'Z-scores'!$C$2:$SK$20,5,FALSE)&gt;3,HLOOKUP($A669,'Z-scores'!$C$2:$SK$20,5,FALSE)&lt;-3),"",'Total-corrected counts'!O669),"")</f>
        <v/>
      </c>
      <c r="P669" t="str">
        <f>IFERROR(IF(OR(HLOOKUP($A669,'Z-scores'!$C$2:$SK$20,5,FALSE)&gt;3,HLOOKUP($A669,'Z-scores'!$C$2:$SK$20,5,FALSE)&lt;-3),"",'Total-corrected counts'!P669),"")</f>
        <v/>
      </c>
      <c r="Q669" t="str">
        <f>IFERROR(IF(OR(HLOOKUP($A669,'Z-scores'!$C$2:$SK$20,5,FALSE)&gt;3,HLOOKUP($A669,'Z-scores'!$C$2:$SK$20,5,FALSE)&lt;-3),"",'Total-corrected counts'!Q669),"")</f>
        <v/>
      </c>
      <c r="R669" t="str">
        <f>IFERROR(IF(OR(HLOOKUP($A669,'Z-scores'!$C$2:$SK$20,5,FALSE)&gt;3,HLOOKUP($A669,'Z-scores'!$C$2:$SK$20,5,FALSE)&lt;-3),"",'Total-corrected counts'!R669),"")</f>
        <v/>
      </c>
      <c r="S669" t="str">
        <f>IFERROR(IF(OR(HLOOKUP($A669,'Z-scores'!$C$2:$SK$20,5,FALSE)&gt;3,HLOOKUP($A669,'Z-scores'!$C$2:$SK$20,5,FALSE)&lt;-3),"",'Total-corrected counts'!S669),"")</f>
        <v/>
      </c>
      <c r="T669" t="str">
        <f>IFERROR(IF(OR(HLOOKUP($A669,'Z-scores'!$C$2:$SK$20,5,FALSE)&gt;3,HLOOKUP($A669,'Z-scores'!$C$2:$SK$20,5,FALSE)&lt;-3),"",'Total-corrected counts'!T669),"")</f>
        <v/>
      </c>
      <c r="U669">
        <f t="shared" si="40"/>
        <v>0</v>
      </c>
      <c r="V669">
        <f>SUMIFS(Tabel132[Cluster],Tabel132[ID],'Total-corrected counts Z&lt;3'!A669)</f>
        <v>13</v>
      </c>
      <c r="W669" t="str">
        <f t="shared" si="41"/>
        <v/>
      </c>
      <c r="X669" t="str">
        <f t="shared" si="42"/>
        <v/>
      </c>
      <c r="Y669" t="str">
        <f t="shared" si="43"/>
        <v/>
      </c>
    </row>
    <row r="670" spans="1:25" x14ac:dyDescent="0.25">
      <c r="A670">
        <v>678</v>
      </c>
      <c r="B670" t="s">
        <v>285</v>
      </c>
      <c r="C670">
        <v>10900</v>
      </c>
      <c r="D670">
        <v>1011</v>
      </c>
      <c r="E670">
        <f>IFERROR(IF(OR(HLOOKUP($A670,'Z-scores'!$C$2:$SK$20,5,FALSE)&gt;3,HLOOKUP($A670,'Z-scores'!$C$2:$SK$20,5,FALSE)&lt;-3),"",'Total-corrected counts'!E670),"")</f>
        <v>9.1652444023889093</v>
      </c>
      <c r="F670">
        <f>IFERROR(IF(OR(HLOOKUP($A670,'Z-scores'!$C$2:$SK$20,5,FALSE)&gt;3,HLOOKUP($A670,'Z-scores'!$C$2:$SK$20,5,FALSE)&lt;-3),"",'Total-corrected counts'!F670),"")</f>
        <v>5.5575150872133232</v>
      </c>
      <c r="G670">
        <f>IFERROR(IF(OR(HLOOKUP($A670,'Z-scores'!$C$2:$SK$20,5,FALSE)&gt;3,HLOOKUP($A670,'Z-scores'!$C$2:$SK$20,5,FALSE)&lt;-3),"",'Total-corrected counts'!G670),"")</f>
        <v>3.8729109959431129</v>
      </c>
      <c r="H670">
        <f>IFERROR(IF(OR(HLOOKUP($A670,'Z-scores'!$C$2:$SK$20,5,FALSE)&gt;3,HLOOKUP($A670,'Z-scores'!$C$2:$SK$20,5,FALSE)&lt;-3),"",'Total-corrected counts'!H670),"")</f>
        <v>4.9940891215710872</v>
      </c>
      <c r="I670">
        <f>IFERROR(IF(OR(HLOOKUP($A670,'Z-scores'!$C$2:$SK$20,5,FALSE)&gt;3,HLOOKUP($A670,'Z-scores'!$C$2:$SK$20,5,FALSE)&lt;-3),"",'Total-corrected counts'!I670),"")</f>
        <v>5.289722013853444</v>
      </c>
      <c r="J670">
        <f>IFERROR(IF(OR(HLOOKUP($A670,'Z-scores'!$C$2:$SK$20,5,FALSE)&gt;3,HLOOKUP($A670,'Z-scores'!$C$2:$SK$20,5,FALSE)&lt;-3),"",'Total-corrected counts'!J670),"")</f>
        <v>13.948704686166117</v>
      </c>
      <c r="K670">
        <f>IFERROR(IF(OR(HLOOKUP($A670,'Z-scores'!$C$2:$SK$20,5,FALSE)&gt;3,HLOOKUP($A670,'Z-scores'!$C$2:$SK$20,5,FALSE)&lt;-3),"",'Total-corrected counts'!K670),"")</f>
        <v>14.350601558216116</v>
      </c>
      <c r="L670">
        <f>IFERROR(IF(OR(HLOOKUP($A670,'Z-scores'!$C$2:$SK$20,5,FALSE)&gt;3,HLOOKUP($A670,'Z-scores'!$C$2:$SK$20,5,FALSE)&lt;-3),"",'Total-corrected counts'!L670),"")</f>
        <v>5.5082291043429539</v>
      </c>
      <c r="M670">
        <f>IFERROR(IF(OR(HLOOKUP($A670,'Z-scores'!$C$2:$SK$20,5,FALSE)&gt;3,HLOOKUP($A670,'Z-scores'!$C$2:$SK$20,5,FALSE)&lt;-3),"",'Total-corrected counts'!M670),"")</f>
        <v>9.7438052671106927</v>
      </c>
      <c r="N670">
        <f>IFERROR(IF(OR(HLOOKUP($A670,'Z-scores'!$C$2:$SK$20,5,FALSE)&gt;3,HLOOKUP($A670,'Z-scores'!$C$2:$SK$20,5,FALSE)&lt;-3),"",'Total-corrected counts'!N670),"")</f>
        <v>9.3370462007394366</v>
      </c>
      <c r="O670">
        <f>IFERROR(IF(OR(HLOOKUP($A670,'Z-scores'!$C$2:$SK$20,5,FALSE)&gt;3,HLOOKUP($A670,'Z-scores'!$C$2:$SK$20,5,FALSE)&lt;-3),"",'Total-corrected counts'!O670),"")</f>
        <v>5.601430995410098</v>
      </c>
      <c r="P670">
        <f>IFERROR(IF(OR(HLOOKUP($A670,'Z-scores'!$C$2:$SK$20,5,FALSE)&gt;3,HLOOKUP($A670,'Z-scores'!$C$2:$SK$20,5,FALSE)&lt;-3),"",'Total-corrected counts'!P670),"")</f>
        <v>3.0804372329810819</v>
      </c>
      <c r="Q670">
        <f>IFERROR(IF(OR(HLOOKUP($A670,'Z-scores'!$C$2:$SK$20,5,FALSE)&gt;3,HLOOKUP($A670,'Z-scores'!$C$2:$SK$20,5,FALSE)&lt;-3),"",'Total-corrected counts'!Q670),"")</f>
        <v>5.718734644253467</v>
      </c>
      <c r="R670">
        <f>IFERROR(IF(OR(HLOOKUP($A670,'Z-scores'!$C$2:$SK$20,5,FALSE)&gt;3,HLOOKUP($A670,'Z-scores'!$C$2:$SK$20,5,FALSE)&lt;-3),"",'Total-corrected counts'!R670),"")</f>
        <v>6.9278217521277767</v>
      </c>
      <c r="S670">
        <f>IFERROR(IF(OR(HLOOKUP($A670,'Z-scores'!$C$2:$SK$20,5,FALSE)&gt;3,HLOOKUP($A670,'Z-scores'!$C$2:$SK$20,5,FALSE)&lt;-3),"",'Total-corrected counts'!S670),"")</f>
        <v>9.3817500332635984</v>
      </c>
      <c r="T670">
        <f>IFERROR(IF(OR(HLOOKUP($A670,'Z-scores'!$C$2:$SK$20,5,FALSE)&gt;3,HLOOKUP($A670,'Z-scores'!$C$2:$SK$20,5,FALSE)&lt;-3),"",'Total-corrected counts'!T670),"")</f>
        <v>6.6211920466514176</v>
      </c>
      <c r="U670">
        <f t="shared" si="40"/>
        <v>1</v>
      </c>
      <c r="V670">
        <f>SUMIFS(Tabel132[Cluster],Tabel132[ID],'Total-corrected counts Z&lt;3'!A670)</f>
        <v>14</v>
      </c>
      <c r="W670">
        <f t="shared" si="41"/>
        <v>0.26425990562557494</v>
      </c>
      <c r="X670">
        <f t="shared" si="42"/>
        <v>8.1767868437545186</v>
      </c>
      <c r="Y670">
        <f t="shared" si="43"/>
        <v>6.2218944507812397</v>
      </c>
    </row>
    <row r="671" spans="1:25" x14ac:dyDescent="0.25">
      <c r="A671">
        <v>679</v>
      </c>
      <c r="B671" t="s">
        <v>896</v>
      </c>
      <c r="C671">
        <v>88400</v>
      </c>
      <c r="D671">
        <v>1117</v>
      </c>
      <c r="E671">
        <f>IFERROR(IF(OR(HLOOKUP($A671,'Z-scores'!$C$2:$SK$20,5,FALSE)&gt;3,HLOOKUP($A671,'Z-scores'!$C$2:$SK$20,5,FALSE)&lt;-3),"",'Total-corrected counts'!E671),"")</f>
        <v>4.954186163453464E-2</v>
      </c>
      <c r="F671">
        <f>IFERROR(IF(OR(HLOOKUP($A671,'Z-scores'!$C$2:$SK$20,5,FALSE)&gt;3,HLOOKUP($A671,'Z-scores'!$C$2:$SK$20,5,FALSE)&lt;-3),"",'Total-corrected counts'!F671),"")</f>
        <v>1.1237796013226602</v>
      </c>
      <c r="G671">
        <f>IFERROR(IF(OR(HLOOKUP($A671,'Z-scores'!$C$2:$SK$20,5,FALSE)&gt;3,HLOOKUP($A671,'Z-scores'!$C$2:$SK$20,5,FALSE)&lt;-3),"",'Total-corrected counts'!G671),"")</f>
        <v>0.42646651171716737</v>
      </c>
      <c r="H671">
        <f>IFERROR(IF(OR(HLOOKUP($A671,'Z-scores'!$C$2:$SK$20,5,FALSE)&gt;3,HLOOKUP($A671,'Z-scores'!$C$2:$SK$20,5,FALSE)&lt;-3),"",'Total-corrected counts'!H671),"")</f>
        <v>0</v>
      </c>
      <c r="I671">
        <f>IFERROR(IF(OR(HLOOKUP($A671,'Z-scores'!$C$2:$SK$20,5,FALSE)&gt;3,HLOOKUP($A671,'Z-scores'!$C$2:$SK$20,5,FALSE)&lt;-3),"",'Total-corrected counts'!I671),"")</f>
        <v>1.2436474096400119</v>
      </c>
      <c r="J671">
        <f>IFERROR(IF(OR(HLOOKUP($A671,'Z-scores'!$C$2:$SK$20,5,FALSE)&gt;3,HLOOKUP($A671,'Z-scores'!$C$2:$SK$20,5,FALSE)&lt;-3),"",'Total-corrected counts'!J671),"")</f>
        <v>0.10177166509219915</v>
      </c>
      <c r="K671">
        <f>IFERROR(IF(OR(HLOOKUP($A671,'Z-scores'!$C$2:$SK$20,5,FALSE)&gt;3,HLOOKUP($A671,'Z-scores'!$C$2:$SK$20,5,FALSE)&lt;-3),"",'Total-corrected counts'!K671),"")</f>
        <v>0</v>
      </c>
      <c r="L671">
        <f>IFERROR(IF(OR(HLOOKUP($A671,'Z-scores'!$C$2:$SK$20,5,FALSE)&gt;3,HLOOKUP($A671,'Z-scores'!$C$2:$SK$20,5,FALSE)&lt;-3),"",'Total-corrected counts'!L671),"")</f>
        <v>0.94969467316257827</v>
      </c>
      <c r="M671">
        <f>IFERROR(IF(OR(HLOOKUP($A671,'Z-scores'!$C$2:$SK$20,5,FALSE)&gt;3,HLOOKUP($A671,'Z-scores'!$C$2:$SK$20,5,FALSE)&lt;-3),"",'Total-corrected counts'!M671),"")</f>
        <v>1.7049528026440407E-2</v>
      </c>
      <c r="N671">
        <f>IFERROR(IF(OR(HLOOKUP($A671,'Z-scores'!$C$2:$SK$20,5,FALSE)&gt;3,HLOOKUP($A671,'Z-scores'!$C$2:$SK$20,5,FALSE)&lt;-3),"",'Total-corrected counts'!N671),"")</f>
        <v>0.29006776610189688</v>
      </c>
      <c r="O671">
        <f>IFERROR(IF(OR(HLOOKUP($A671,'Z-scores'!$C$2:$SK$20,5,FALSE)&gt;3,HLOOKUP($A671,'Z-scores'!$C$2:$SK$20,5,FALSE)&lt;-3),"",'Total-corrected counts'!O671),"")</f>
        <v>5.6677462794915128</v>
      </c>
      <c r="P671">
        <f>IFERROR(IF(OR(HLOOKUP($A671,'Z-scores'!$C$2:$SK$20,5,FALSE)&gt;3,HLOOKUP($A671,'Z-scores'!$C$2:$SK$20,5,FALSE)&lt;-3),"",'Total-corrected counts'!P671),"")</f>
        <v>1.99058948819456E-2</v>
      </c>
      <c r="Q671">
        <f>IFERROR(IF(OR(HLOOKUP($A671,'Z-scores'!$C$2:$SK$20,5,FALSE)&gt;3,HLOOKUP($A671,'Z-scores'!$C$2:$SK$20,5,FALSE)&lt;-3),"",'Total-corrected counts'!Q671),"")</f>
        <v>6.9558892284577345E-2</v>
      </c>
      <c r="R671">
        <f>IFERROR(IF(OR(HLOOKUP($A671,'Z-scores'!$C$2:$SK$20,5,FALSE)&gt;3,HLOOKUP($A671,'Z-scores'!$C$2:$SK$20,5,FALSE)&lt;-3),"",'Total-corrected counts'!R671),"")</f>
        <v>0.24650514759238937</v>
      </c>
      <c r="S671">
        <f>IFERROR(IF(OR(HLOOKUP($A671,'Z-scores'!$C$2:$SK$20,5,FALSE)&gt;3,HLOOKUP($A671,'Z-scores'!$C$2:$SK$20,5,FALSE)&lt;-3),"",'Total-corrected counts'!S671),"")</f>
        <v>1.4551054668369008</v>
      </c>
      <c r="T671">
        <f>IFERROR(IF(OR(HLOOKUP($A671,'Z-scores'!$C$2:$SK$20,5,FALSE)&gt;3,HLOOKUP($A671,'Z-scores'!$C$2:$SK$20,5,FALSE)&lt;-3),"",'Total-corrected counts'!T671),"")</f>
        <v>0</v>
      </c>
      <c r="U671">
        <f t="shared" si="40"/>
        <v>1</v>
      </c>
      <c r="V671">
        <f>SUMIFS(Tabel132[Cluster],Tabel132[ID],'Total-corrected counts Z&lt;3'!A671)</f>
        <v>95</v>
      </c>
      <c r="W671">
        <f t="shared" si="41"/>
        <v>0.27258672840927395</v>
      </c>
      <c r="X671">
        <f t="shared" si="42"/>
        <v>0.42020190166974886</v>
      </c>
      <c r="Y671">
        <f t="shared" si="43"/>
        <v>1.2431369468478877</v>
      </c>
    </row>
    <row r="672" spans="1:25" x14ac:dyDescent="0.25">
      <c r="A672">
        <v>680</v>
      </c>
      <c r="B672" t="s">
        <v>286</v>
      </c>
      <c r="C672">
        <v>23200</v>
      </c>
      <c r="D672">
        <v>746</v>
      </c>
      <c r="E672">
        <f>IFERROR(IF(OR(HLOOKUP($A672,'Z-scores'!$C$2:$SK$20,5,FALSE)&gt;3,HLOOKUP($A672,'Z-scores'!$C$2:$SK$20,5,FALSE)&lt;-3),"",'Total-corrected counts'!E672),"")</f>
        <v>7.9266978615255418E-2</v>
      </c>
      <c r="F672">
        <f>IFERROR(IF(OR(HLOOKUP($A672,'Z-scores'!$C$2:$SK$20,5,FALSE)&gt;3,HLOOKUP($A672,'Z-scores'!$C$2:$SK$20,5,FALSE)&lt;-3),"",'Total-corrected counts'!F672),"")</f>
        <v>8.9713497584582136E-2</v>
      </c>
      <c r="G672">
        <f>IFERROR(IF(OR(HLOOKUP($A672,'Z-scores'!$C$2:$SK$20,5,FALSE)&gt;3,HLOOKUP($A672,'Z-scores'!$C$2:$SK$20,5,FALSE)&lt;-3),"",'Total-corrected counts'!G672),"")</f>
        <v>7.934260683110092E-2</v>
      </c>
      <c r="H672">
        <f>IFERROR(IF(OR(HLOOKUP($A672,'Z-scores'!$C$2:$SK$20,5,FALSE)&gt;3,HLOOKUP($A672,'Z-scores'!$C$2:$SK$20,5,FALSE)&lt;-3),"",'Total-corrected counts'!H672),"")</f>
        <v>0.13269318922048784</v>
      </c>
      <c r="I672">
        <f>IFERROR(IF(OR(HLOOKUP($A672,'Z-scores'!$C$2:$SK$20,5,FALSE)&gt;3,HLOOKUP($A672,'Z-scores'!$C$2:$SK$20,5,FALSE)&lt;-3),"",'Total-corrected counts'!I672),"")</f>
        <v>9.0037821512399058E-2</v>
      </c>
      <c r="J672">
        <f>IFERROR(IF(OR(HLOOKUP($A672,'Z-scores'!$C$2:$SK$20,5,FALSE)&gt;3,HLOOKUP($A672,'Z-scores'!$C$2:$SK$20,5,FALSE)&lt;-3),"",'Total-corrected counts'!J672),"")</f>
        <v>0.19157019311472781</v>
      </c>
      <c r="K672">
        <f>IFERROR(IF(OR(HLOOKUP($A672,'Z-scores'!$C$2:$SK$20,5,FALSE)&gt;3,HLOOKUP($A672,'Z-scores'!$C$2:$SK$20,5,FALSE)&lt;-3),"",'Total-corrected counts'!K672),"")</f>
        <v>4.1051986476302739E-2</v>
      </c>
      <c r="L672">
        <f>IFERROR(IF(OR(HLOOKUP($A672,'Z-scores'!$C$2:$SK$20,5,FALSE)&gt;3,HLOOKUP($A672,'Z-scores'!$C$2:$SK$20,5,FALSE)&lt;-3),"",'Total-corrected counts'!L672),"")</f>
        <v>8.8185933936525129E-2</v>
      </c>
      <c r="M672">
        <f>IFERROR(IF(OR(HLOOKUP($A672,'Z-scores'!$C$2:$SK$20,5,FALSE)&gt;3,HLOOKUP($A672,'Z-scores'!$C$2:$SK$20,5,FALSE)&lt;-3),"",'Total-corrected counts'!M672),"")</f>
        <v>8.5247640132202034E-3</v>
      </c>
      <c r="N672">
        <f>IFERROR(IF(OR(HLOOKUP($A672,'Z-scores'!$C$2:$SK$20,5,FALSE)&gt;3,HLOOKUP($A672,'Z-scores'!$C$2:$SK$20,5,FALSE)&lt;-3),"",'Total-corrected counts'!N672),"")</f>
        <v>3.9198346770526603E-2</v>
      </c>
      <c r="O672">
        <f>IFERROR(IF(OR(HLOOKUP($A672,'Z-scores'!$C$2:$SK$20,5,FALSE)&gt;3,HLOOKUP($A672,'Z-scores'!$C$2:$SK$20,5,FALSE)&lt;-3),"",'Total-corrected counts'!O672),"")</f>
        <v>5.305222726513116E-2</v>
      </c>
      <c r="P672">
        <f>IFERROR(IF(OR(HLOOKUP($A672,'Z-scores'!$C$2:$SK$20,5,FALSE)&gt;3,HLOOKUP($A672,'Z-scores'!$C$2:$SK$20,5,FALSE)&lt;-3),"",'Total-corrected counts'!P672),"")</f>
        <v>0.14929421161459203</v>
      </c>
      <c r="Q672">
        <f>IFERROR(IF(OR(HLOOKUP($A672,'Z-scores'!$C$2:$SK$20,5,FALSE)&gt;3,HLOOKUP($A672,'Z-scores'!$C$2:$SK$20,5,FALSE)&lt;-3),"",'Total-corrected counts'!Q672),"")</f>
        <v>3.9747938448329911E-2</v>
      </c>
      <c r="R672">
        <f>IFERROR(IF(OR(HLOOKUP($A672,'Z-scores'!$C$2:$SK$20,5,FALSE)&gt;3,HLOOKUP($A672,'Z-scores'!$C$2:$SK$20,5,FALSE)&lt;-3),"",'Total-corrected counts'!R672),"")</f>
        <v>9.7574954255320784E-2</v>
      </c>
      <c r="S672">
        <f>IFERROR(IF(OR(HLOOKUP($A672,'Z-scores'!$C$2:$SK$20,5,FALSE)&gt;3,HLOOKUP($A672,'Z-scores'!$C$2:$SK$20,5,FALSE)&lt;-3),"",'Total-corrected counts'!S672),"")</f>
        <v>6.2280778736209762E-2</v>
      </c>
      <c r="T672">
        <f>IFERROR(IF(OR(HLOOKUP($A672,'Z-scores'!$C$2:$SK$20,5,FALSE)&gt;3,HLOOKUP($A672,'Z-scores'!$C$2:$SK$20,5,FALSE)&lt;-3),"",'Total-corrected counts'!T672),"")</f>
        <v>3.4129855910574318E-2</v>
      </c>
      <c r="U672">
        <f t="shared" si="40"/>
        <v>1</v>
      </c>
      <c r="V672">
        <f>SUMIFS(Tabel132[Cluster],Tabel132[ID],'Total-corrected counts Z&lt;3'!A672)</f>
        <v>29</v>
      </c>
      <c r="W672">
        <f t="shared" si="41"/>
        <v>0.66053515152526932</v>
      </c>
      <c r="X672">
        <f t="shared" si="42"/>
        <v>8.3958531807512782E-2</v>
      </c>
      <c r="Y672">
        <f t="shared" si="43"/>
        <v>7.2679994371692994E-2</v>
      </c>
    </row>
    <row r="673" spans="1:25" x14ac:dyDescent="0.25">
      <c r="A673">
        <v>681</v>
      </c>
      <c r="B673" t="s">
        <v>287</v>
      </c>
      <c r="C673">
        <v>114600</v>
      </c>
      <c r="D673">
        <v>46</v>
      </c>
      <c r="E673">
        <f>IFERROR(IF(OR(HLOOKUP($A673,'Z-scores'!$C$2:$SK$20,5,FALSE)&gt;3,HLOOKUP($A673,'Z-scores'!$C$2:$SK$20,5,FALSE)&lt;-3),"",'Total-corrected counts'!E673),"")</f>
        <v>0.16348814339396434</v>
      </c>
      <c r="F673">
        <f>IFERROR(IF(OR(HLOOKUP($A673,'Z-scores'!$C$2:$SK$20,5,FALSE)&gt;3,HLOOKUP($A673,'Z-scores'!$C$2:$SK$20,5,FALSE)&lt;-3),"",'Total-corrected counts'!F673),"")</f>
        <v>0.1652617060768618</v>
      </c>
      <c r="G673">
        <f>IFERROR(IF(OR(HLOOKUP($A673,'Z-scores'!$C$2:$SK$20,5,FALSE)&gt;3,HLOOKUP($A673,'Z-scores'!$C$2:$SK$20,5,FALSE)&lt;-3),"",'Total-corrected counts'!G673),"")</f>
        <v>0.37687738244772928</v>
      </c>
      <c r="H673">
        <f>IFERROR(IF(OR(HLOOKUP($A673,'Z-scores'!$C$2:$SK$20,5,FALSE)&gt;3,HLOOKUP($A673,'Z-scores'!$C$2:$SK$20,5,FALSE)&lt;-3),"",'Total-corrected counts'!H673),"")</f>
        <v>0.28348090424376943</v>
      </c>
      <c r="I673">
        <f>IFERROR(IF(OR(HLOOKUP($A673,'Z-scores'!$C$2:$SK$20,5,FALSE)&gt;3,HLOOKUP($A673,'Z-scores'!$C$2:$SK$20,5,FALSE)&lt;-3),"",'Total-corrected counts'!I673),"")</f>
        <v>0.40517019680579575</v>
      </c>
      <c r="J673">
        <f>IFERROR(IF(OR(HLOOKUP($A673,'Z-scores'!$C$2:$SK$20,5,FALSE)&gt;3,HLOOKUP($A673,'Z-scores'!$C$2:$SK$20,5,FALSE)&lt;-3),"",'Total-corrected counts'!J673),"")</f>
        <v>4.7892548278681953E-2</v>
      </c>
      <c r="K673">
        <f>IFERROR(IF(OR(HLOOKUP($A673,'Z-scores'!$C$2:$SK$20,5,FALSE)&gt;3,HLOOKUP($A673,'Z-scores'!$C$2:$SK$20,5,FALSE)&lt;-3),"",'Total-corrected counts'!K673),"")</f>
        <v>0.22871821036797241</v>
      </c>
      <c r="L673">
        <f>IFERROR(IF(OR(HLOOKUP($A673,'Z-scores'!$C$2:$SK$20,5,FALSE)&gt;3,HLOOKUP($A673,'Z-scores'!$C$2:$SK$20,5,FALSE)&lt;-3),"",'Total-corrected counts'!L673),"")</f>
        <v>0.30525900208797158</v>
      </c>
      <c r="M673">
        <f>IFERROR(IF(OR(HLOOKUP($A673,'Z-scores'!$C$2:$SK$20,5,FALSE)&gt;3,HLOOKUP($A673,'Z-scores'!$C$2:$SK$20,5,FALSE)&lt;-3),"",'Total-corrected counts'!M673),"")</f>
        <v>5.9673348092541427E-2</v>
      </c>
      <c r="N673">
        <f>IFERROR(IF(OR(HLOOKUP($A673,'Z-scores'!$C$2:$SK$20,5,FALSE)&gt;3,HLOOKUP($A673,'Z-scores'!$C$2:$SK$20,5,FALSE)&lt;-3),"",'Total-corrected counts'!N673),"")</f>
        <v>0.15679338708210641</v>
      </c>
      <c r="O673">
        <f>IFERROR(IF(OR(HLOOKUP($A673,'Z-scores'!$C$2:$SK$20,5,FALSE)&gt;3,HLOOKUP($A673,'Z-scores'!$C$2:$SK$20,5,FALSE)&lt;-3),"",'Total-corrected counts'!O673),"")</f>
        <v>0.18126177648919811</v>
      </c>
      <c r="P673">
        <f>IFERROR(IF(OR(HLOOKUP($A673,'Z-scores'!$C$2:$SK$20,5,FALSE)&gt;3,HLOOKUP($A673,'Z-scores'!$C$2:$SK$20,5,FALSE)&lt;-3),"",'Total-corrected counts'!P673),"")</f>
        <v>0.35332963415453444</v>
      </c>
      <c r="Q673">
        <f>IFERROR(IF(OR(HLOOKUP($A673,'Z-scores'!$C$2:$SK$20,5,FALSE)&gt;3,HLOOKUP($A673,'Z-scores'!$C$2:$SK$20,5,FALSE)&lt;-3),"",'Total-corrected counts'!Q673),"")</f>
        <v>0.2931410460564331</v>
      </c>
      <c r="R673">
        <f>IFERROR(IF(OR(HLOOKUP($A673,'Z-scores'!$C$2:$SK$20,5,FALSE)&gt;3,HLOOKUP($A673,'Z-scores'!$C$2:$SK$20,5,FALSE)&lt;-3),"",'Total-corrected counts'!R673),"")</f>
        <v>0.17460781287794244</v>
      </c>
      <c r="S673">
        <f>IFERROR(IF(OR(HLOOKUP($A673,'Z-scores'!$C$2:$SK$20,5,FALSE)&gt;3,HLOOKUP($A673,'Z-scores'!$C$2:$SK$20,5,FALSE)&lt;-3),"",'Total-corrected counts'!S673),"")</f>
        <v>0.21515178108872463</v>
      </c>
      <c r="T673">
        <f>IFERROR(IF(OR(HLOOKUP($A673,'Z-scores'!$C$2:$SK$20,5,FALSE)&gt;3,HLOOKUP($A673,'Z-scores'!$C$2:$SK$20,5,FALSE)&lt;-3),"",'Total-corrected counts'!T673),"")</f>
        <v>0.10921553891383781</v>
      </c>
      <c r="U673">
        <f t="shared" si="40"/>
        <v>1</v>
      </c>
      <c r="V673">
        <f>SUMIFS(Tabel132[Cluster],Tabel132[ID],'Total-corrected counts Z&lt;3'!A673)</f>
        <v>0</v>
      </c>
      <c r="W673">
        <f t="shared" si="41"/>
        <v>0.97478502431776159</v>
      </c>
      <c r="X673">
        <f t="shared" si="42"/>
        <v>0.21926148288773942</v>
      </c>
      <c r="Y673">
        <f t="shared" si="43"/>
        <v>0.22111793159677842</v>
      </c>
    </row>
    <row r="674" spans="1:25" x14ac:dyDescent="0.25">
      <c r="A674">
        <v>682</v>
      </c>
      <c r="B674" t="s">
        <v>897</v>
      </c>
      <c r="C674">
        <v>91100</v>
      </c>
      <c r="D674">
        <v>651</v>
      </c>
      <c r="E674" t="str">
        <f>IFERROR(IF(OR(HLOOKUP($A674,'Z-scores'!$C$2:$SK$20,5,FALSE)&gt;3,HLOOKUP($A674,'Z-scores'!$C$2:$SK$20,5,FALSE)&lt;-3),"",'Total-corrected counts'!E674),"")</f>
        <v/>
      </c>
      <c r="F674" t="str">
        <f>IFERROR(IF(OR(HLOOKUP($A674,'Z-scores'!$C$2:$SK$20,5,FALSE)&gt;3,HLOOKUP($A674,'Z-scores'!$C$2:$SK$20,5,FALSE)&lt;-3),"",'Total-corrected counts'!F674),"")</f>
        <v/>
      </c>
      <c r="G674" t="str">
        <f>IFERROR(IF(OR(HLOOKUP($A674,'Z-scores'!$C$2:$SK$20,5,FALSE)&gt;3,HLOOKUP($A674,'Z-scores'!$C$2:$SK$20,5,FALSE)&lt;-3),"",'Total-corrected counts'!G674),"")</f>
        <v/>
      </c>
      <c r="H674" t="str">
        <f>IFERROR(IF(OR(HLOOKUP($A674,'Z-scores'!$C$2:$SK$20,5,FALSE)&gt;3,HLOOKUP($A674,'Z-scores'!$C$2:$SK$20,5,FALSE)&lt;-3),"",'Total-corrected counts'!H674),"")</f>
        <v/>
      </c>
      <c r="I674" t="str">
        <f>IFERROR(IF(OR(HLOOKUP($A674,'Z-scores'!$C$2:$SK$20,5,FALSE)&gt;3,HLOOKUP($A674,'Z-scores'!$C$2:$SK$20,5,FALSE)&lt;-3),"",'Total-corrected counts'!I674),"")</f>
        <v/>
      </c>
      <c r="J674" t="str">
        <f>IFERROR(IF(OR(HLOOKUP($A674,'Z-scores'!$C$2:$SK$20,5,FALSE)&gt;3,HLOOKUP($A674,'Z-scores'!$C$2:$SK$20,5,FALSE)&lt;-3),"",'Total-corrected counts'!J674),"")</f>
        <v/>
      </c>
      <c r="K674" t="str">
        <f>IFERROR(IF(OR(HLOOKUP($A674,'Z-scores'!$C$2:$SK$20,5,FALSE)&gt;3,HLOOKUP($A674,'Z-scores'!$C$2:$SK$20,5,FALSE)&lt;-3),"",'Total-corrected counts'!K674),"")</f>
        <v/>
      </c>
      <c r="L674" t="str">
        <f>IFERROR(IF(OR(HLOOKUP($A674,'Z-scores'!$C$2:$SK$20,5,FALSE)&gt;3,HLOOKUP($A674,'Z-scores'!$C$2:$SK$20,5,FALSE)&lt;-3),"",'Total-corrected counts'!L674),"")</f>
        <v/>
      </c>
      <c r="M674" t="str">
        <f>IFERROR(IF(OR(HLOOKUP($A674,'Z-scores'!$C$2:$SK$20,5,FALSE)&gt;3,HLOOKUP($A674,'Z-scores'!$C$2:$SK$20,5,FALSE)&lt;-3),"",'Total-corrected counts'!M674),"")</f>
        <v/>
      </c>
      <c r="N674" t="str">
        <f>IFERROR(IF(OR(HLOOKUP($A674,'Z-scores'!$C$2:$SK$20,5,FALSE)&gt;3,HLOOKUP($A674,'Z-scores'!$C$2:$SK$20,5,FALSE)&lt;-3),"",'Total-corrected counts'!N674),"")</f>
        <v/>
      </c>
      <c r="O674" t="str">
        <f>IFERROR(IF(OR(HLOOKUP($A674,'Z-scores'!$C$2:$SK$20,5,FALSE)&gt;3,HLOOKUP($A674,'Z-scores'!$C$2:$SK$20,5,FALSE)&lt;-3),"",'Total-corrected counts'!O674),"")</f>
        <v/>
      </c>
      <c r="P674" t="str">
        <f>IFERROR(IF(OR(HLOOKUP($A674,'Z-scores'!$C$2:$SK$20,5,FALSE)&gt;3,HLOOKUP($A674,'Z-scores'!$C$2:$SK$20,5,FALSE)&lt;-3),"",'Total-corrected counts'!P674),"")</f>
        <v/>
      </c>
      <c r="Q674" t="str">
        <f>IFERROR(IF(OR(HLOOKUP($A674,'Z-scores'!$C$2:$SK$20,5,FALSE)&gt;3,HLOOKUP($A674,'Z-scores'!$C$2:$SK$20,5,FALSE)&lt;-3),"",'Total-corrected counts'!Q674),"")</f>
        <v/>
      </c>
      <c r="R674" t="str">
        <f>IFERROR(IF(OR(HLOOKUP($A674,'Z-scores'!$C$2:$SK$20,5,FALSE)&gt;3,HLOOKUP($A674,'Z-scores'!$C$2:$SK$20,5,FALSE)&lt;-3),"",'Total-corrected counts'!R674),"")</f>
        <v/>
      </c>
      <c r="S674" t="str">
        <f>IFERROR(IF(OR(HLOOKUP($A674,'Z-scores'!$C$2:$SK$20,5,FALSE)&gt;3,HLOOKUP($A674,'Z-scores'!$C$2:$SK$20,5,FALSE)&lt;-3),"",'Total-corrected counts'!S674),"")</f>
        <v/>
      </c>
      <c r="T674" t="str">
        <f>IFERROR(IF(OR(HLOOKUP($A674,'Z-scores'!$C$2:$SK$20,5,FALSE)&gt;3,HLOOKUP($A674,'Z-scores'!$C$2:$SK$20,5,FALSE)&lt;-3),"",'Total-corrected counts'!T674),"")</f>
        <v/>
      </c>
      <c r="U674">
        <f t="shared" si="40"/>
        <v>0</v>
      </c>
      <c r="V674">
        <f>SUMIFS(Tabel132[Cluster],Tabel132[ID],'Total-corrected counts Z&lt;3'!A674)</f>
        <v>96</v>
      </c>
      <c r="W674" t="str">
        <f t="shared" si="41"/>
        <v/>
      </c>
      <c r="X674" t="str">
        <f t="shared" si="42"/>
        <v/>
      </c>
      <c r="Y674" t="str">
        <f t="shared" si="43"/>
        <v/>
      </c>
    </row>
    <row r="675" spans="1:25" x14ac:dyDescent="0.25">
      <c r="A675">
        <v>683</v>
      </c>
      <c r="B675" t="s">
        <v>898</v>
      </c>
      <c r="C675">
        <v>27700</v>
      </c>
      <c r="D675">
        <v>22</v>
      </c>
      <c r="E675" t="str">
        <f>IFERROR(IF(OR(HLOOKUP($A675,'Z-scores'!$C$2:$SK$20,5,FALSE)&gt;3,HLOOKUP($A675,'Z-scores'!$C$2:$SK$20,5,FALSE)&lt;-3),"",'Total-corrected counts'!E675),"")</f>
        <v/>
      </c>
      <c r="F675" t="str">
        <f>IFERROR(IF(OR(HLOOKUP($A675,'Z-scores'!$C$2:$SK$20,5,FALSE)&gt;3,HLOOKUP($A675,'Z-scores'!$C$2:$SK$20,5,FALSE)&lt;-3),"",'Total-corrected counts'!F675),"")</f>
        <v/>
      </c>
      <c r="G675" t="str">
        <f>IFERROR(IF(OR(HLOOKUP($A675,'Z-scores'!$C$2:$SK$20,5,FALSE)&gt;3,HLOOKUP($A675,'Z-scores'!$C$2:$SK$20,5,FALSE)&lt;-3),"",'Total-corrected counts'!G675),"")</f>
        <v/>
      </c>
      <c r="H675" t="str">
        <f>IFERROR(IF(OR(HLOOKUP($A675,'Z-scores'!$C$2:$SK$20,5,FALSE)&gt;3,HLOOKUP($A675,'Z-scores'!$C$2:$SK$20,5,FALSE)&lt;-3),"",'Total-corrected counts'!H675),"")</f>
        <v/>
      </c>
      <c r="I675" t="str">
        <f>IFERROR(IF(OR(HLOOKUP($A675,'Z-scores'!$C$2:$SK$20,5,FALSE)&gt;3,HLOOKUP($A675,'Z-scores'!$C$2:$SK$20,5,FALSE)&lt;-3),"",'Total-corrected counts'!I675),"")</f>
        <v/>
      </c>
      <c r="J675" t="str">
        <f>IFERROR(IF(OR(HLOOKUP($A675,'Z-scores'!$C$2:$SK$20,5,FALSE)&gt;3,HLOOKUP($A675,'Z-scores'!$C$2:$SK$20,5,FALSE)&lt;-3),"",'Total-corrected counts'!J675),"")</f>
        <v/>
      </c>
      <c r="K675" t="str">
        <f>IFERROR(IF(OR(HLOOKUP($A675,'Z-scores'!$C$2:$SK$20,5,FALSE)&gt;3,HLOOKUP($A675,'Z-scores'!$C$2:$SK$20,5,FALSE)&lt;-3),"",'Total-corrected counts'!K675),"")</f>
        <v/>
      </c>
      <c r="L675" t="str">
        <f>IFERROR(IF(OR(HLOOKUP($A675,'Z-scores'!$C$2:$SK$20,5,FALSE)&gt;3,HLOOKUP($A675,'Z-scores'!$C$2:$SK$20,5,FALSE)&lt;-3),"",'Total-corrected counts'!L675),"")</f>
        <v/>
      </c>
      <c r="M675" t="str">
        <f>IFERROR(IF(OR(HLOOKUP($A675,'Z-scores'!$C$2:$SK$20,5,FALSE)&gt;3,HLOOKUP($A675,'Z-scores'!$C$2:$SK$20,5,FALSE)&lt;-3),"",'Total-corrected counts'!M675),"")</f>
        <v/>
      </c>
      <c r="N675" t="str">
        <f>IFERROR(IF(OR(HLOOKUP($A675,'Z-scores'!$C$2:$SK$20,5,FALSE)&gt;3,HLOOKUP($A675,'Z-scores'!$C$2:$SK$20,5,FALSE)&lt;-3),"",'Total-corrected counts'!N675),"")</f>
        <v/>
      </c>
      <c r="O675" t="str">
        <f>IFERROR(IF(OR(HLOOKUP($A675,'Z-scores'!$C$2:$SK$20,5,FALSE)&gt;3,HLOOKUP($A675,'Z-scores'!$C$2:$SK$20,5,FALSE)&lt;-3),"",'Total-corrected counts'!O675),"")</f>
        <v/>
      </c>
      <c r="P675" t="str">
        <f>IFERROR(IF(OR(HLOOKUP($A675,'Z-scores'!$C$2:$SK$20,5,FALSE)&gt;3,HLOOKUP($A675,'Z-scores'!$C$2:$SK$20,5,FALSE)&lt;-3),"",'Total-corrected counts'!P675),"")</f>
        <v/>
      </c>
      <c r="Q675" t="str">
        <f>IFERROR(IF(OR(HLOOKUP($A675,'Z-scores'!$C$2:$SK$20,5,FALSE)&gt;3,HLOOKUP($A675,'Z-scores'!$C$2:$SK$20,5,FALSE)&lt;-3),"",'Total-corrected counts'!Q675),"")</f>
        <v/>
      </c>
      <c r="R675" t="str">
        <f>IFERROR(IF(OR(HLOOKUP($A675,'Z-scores'!$C$2:$SK$20,5,FALSE)&gt;3,HLOOKUP($A675,'Z-scores'!$C$2:$SK$20,5,FALSE)&lt;-3),"",'Total-corrected counts'!R675),"")</f>
        <v/>
      </c>
      <c r="S675" t="str">
        <f>IFERROR(IF(OR(HLOOKUP($A675,'Z-scores'!$C$2:$SK$20,5,FALSE)&gt;3,HLOOKUP($A675,'Z-scores'!$C$2:$SK$20,5,FALSE)&lt;-3),"",'Total-corrected counts'!S675),"")</f>
        <v/>
      </c>
      <c r="T675" t="str">
        <f>IFERROR(IF(OR(HLOOKUP($A675,'Z-scores'!$C$2:$SK$20,5,FALSE)&gt;3,HLOOKUP($A675,'Z-scores'!$C$2:$SK$20,5,FALSE)&lt;-3),"",'Total-corrected counts'!T675),"")</f>
        <v/>
      </c>
      <c r="U675">
        <f t="shared" si="40"/>
        <v>0</v>
      </c>
      <c r="V675">
        <f>SUMIFS(Tabel132[Cluster],Tabel132[ID],'Total-corrected counts Z&lt;3'!A675)</f>
        <v>0</v>
      </c>
      <c r="W675" t="str">
        <f t="shared" si="41"/>
        <v/>
      </c>
      <c r="X675" t="str">
        <f t="shared" si="42"/>
        <v/>
      </c>
      <c r="Y675" t="str">
        <f t="shared" si="43"/>
        <v/>
      </c>
    </row>
    <row r="676" spans="1:25" x14ac:dyDescent="0.25">
      <c r="A676">
        <v>684</v>
      </c>
      <c r="B676" t="s">
        <v>899</v>
      </c>
      <c r="C676">
        <v>72700</v>
      </c>
      <c r="D676">
        <v>830</v>
      </c>
      <c r="E676" t="str">
        <f>IFERROR(IF(OR(HLOOKUP($A676,'Z-scores'!$C$2:$SK$20,5,FALSE)&gt;3,HLOOKUP($A676,'Z-scores'!$C$2:$SK$20,5,FALSE)&lt;-3),"",'Total-corrected counts'!E676),"")</f>
        <v/>
      </c>
      <c r="F676" t="str">
        <f>IFERROR(IF(OR(HLOOKUP($A676,'Z-scores'!$C$2:$SK$20,5,FALSE)&gt;3,HLOOKUP($A676,'Z-scores'!$C$2:$SK$20,5,FALSE)&lt;-3),"",'Total-corrected counts'!F676),"")</f>
        <v/>
      </c>
      <c r="G676" t="str">
        <f>IFERROR(IF(OR(HLOOKUP($A676,'Z-scores'!$C$2:$SK$20,5,FALSE)&gt;3,HLOOKUP($A676,'Z-scores'!$C$2:$SK$20,5,FALSE)&lt;-3),"",'Total-corrected counts'!G676),"")</f>
        <v/>
      </c>
      <c r="H676" t="str">
        <f>IFERROR(IF(OR(HLOOKUP($A676,'Z-scores'!$C$2:$SK$20,5,FALSE)&gt;3,HLOOKUP($A676,'Z-scores'!$C$2:$SK$20,5,FALSE)&lt;-3),"",'Total-corrected counts'!H676),"")</f>
        <v/>
      </c>
      <c r="I676" t="str">
        <f>IFERROR(IF(OR(HLOOKUP($A676,'Z-scores'!$C$2:$SK$20,5,FALSE)&gt;3,HLOOKUP($A676,'Z-scores'!$C$2:$SK$20,5,FALSE)&lt;-3),"",'Total-corrected counts'!I676),"")</f>
        <v/>
      </c>
      <c r="J676" t="str">
        <f>IFERROR(IF(OR(HLOOKUP($A676,'Z-scores'!$C$2:$SK$20,5,FALSE)&gt;3,HLOOKUP($A676,'Z-scores'!$C$2:$SK$20,5,FALSE)&lt;-3),"",'Total-corrected counts'!J676),"")</f>
        <v/>
      </c>
      <c r="K676" t="str">
        <f>IFERROR(IF(OR(HLOOKUP($A676,'Z-scores'!$C$2:$SK$20,5,FALSE)&gt;3,HLOOKUP($A676,'Z-scores'!$C$2:$SK$20,5,FALSE)&lt;-3),"",'Total-corrected counts'!K676),"")</f>
        <v/>
      </c>
      <c r="L676" t="str">
        <f>IFERROR(IF(OR(HLOOKUP($A676,'Z-scores'!$C$2:$SK$20,5,FALSE)&gt;3,HLOOKUP($A676,'Z-scores'!$C$2:$SK$20,5,FALSE)&lt;-3),"",'Total-corrected counts'!L676),"")</f>
        <v/>
      </c>
      <c r="M676" t="str">
        <f>IFERROR(IF(OR(HLOOKUP($A676,'Z-scores'!$C$2:$SK$20,5,FALSE)&gt;3,HLOOKUP($A676,'Z-scores'!$C$2:$SK$20,5,FALSE)&lt;-3),"",'Total-corrected counts'!M676),"")</f>
        <v/>
      </c>
      <c r="N676" t="str">
        <f>IFERROR(IF(OR(HLOOKUP($A676,'Z-scores'!$C$2:$SK$20,5,FALSE)&gt;3,HLOOKUP($A676,'Z-scores'!$C$2:$SK$20,5,FALSE)&lt;-3),"",'Total-corrected counts'!N676),"")</f>
        <v/>
      </c>
      <c r="O676" t="str">
        <f>IFERROR(IF(OR(HLOOKUP($A676,'Z-scores'!$C$2:$SK$20,5,FALSE)&gt;3,HLOOKUP($A676,'Z-scores'!$C$2:$SK$20,5,FALSE)&lt;-3),"",'Total-corrected counts'!O676),"")</f>
        <v/>
      </c>
      <c r="P676" t="str">
        <f>IFERROR(IF(OR(HLOOKUP($A676,'Z-scores'!$C$2:$SK$20,5,FALSE)&gt;3,HLOOKUP($A676,'Z-scores'!$C$2:$SK$20,5,FALSE)&lt;-3),"",'Total-corrected counts'!P676),"")</f>
        <v/>
      </c>
      <c r="Q676" t="str">
        <f>IFERROR(IF(OR(HLOOKUP($A676,'Z-scores'!$C$2:$SK$20,5,FALSE)&gt;3,HLOOKUP($A676,'Z-scores'!$C$2:$SK$20,5,FALSE)&lt;-3),"",'Total-corrected counts'!Q676),"")</f>
        <v/>
      </c>
      <c r="R676" t="str">
        <f>IFERROR(IF(OR(HLOOKUP($A676,'Z-scores'!$C$2:$SK$20,5,FALSE)&gt;3,HLOOKUP($A676,'Z-scores'!$C$2:$SK$20,5,FALSE)&lt;-3),"",'Total-corrected counts'!R676),"")</f>
        <v/>
      </c>
      <c r="S676" t="str">
        <f>IFERROR(IF(OR(HLOOKUP($A676,'Z-scores'!$C$2:$SK$20,5,FALSE)&gt;3,HLOOKUP($A676,'Z-scores'!$C$2:$SK$20,5,FALSE)&lt;-3),"",'Total-corrected counts'!S676),"")</f>
        <v/>
      </c>
      <c r="T676" t="str">
        <f>IFERROR(IF(OR(HLOOKUP($A676,'Z-scores'!$C$2:$SK$20,5,FALSE)&gt;3,HLOOKUP($A676,'Z-scores'!$C$2:$SK$20,5,FALSE)&lt;-3),"",'Total-corrected counts'!T676),"")</f>
        <v/>
      </c>
      <c r="U676">
        <f t="shared" si="40"/>
        <v>0</v>
      </c>
      <c r="V676">
        <f>SUMIFS(Tabel132[Cluster],Tabel132[ID],'Total-corrected counts Z&lt;3'!A676)</f>
        <v>83</v>
      </c>
      <c r="W676" t="str">
        <f t="shared" si="41"/>
        <v/>
      </c>
      <c r="X676" t="str">
        <f t="shared" si="42"/>
        <v/>
      </c>
      <c r="Y676" t="str">
        <f t="shared" si="43"/>
        <v/>
      </c>
    </row>
    <row r="677" spans="1:25" x14ac:dyDescent="0.25">
      <c r="A677">
        <v>685</v>
      </c>
      <c r="B677" t="s">
        <v>288</v>
      </c>
      <c r="C677">
        <v>63900</v>
      </c>
      <c r="D677">
        <v>637</v>
      </c>
      <c r="E677">
        <f>IFERROR(IF(OR(HLOOKUP($A677,'Z-scores'!$C$2:$SK$20,5,FALSE)&gt;3,HLOOKUP($A677,'Z-scores'!$C$2:$SK$20,5,FALSE)&lt;-3),"",'Total-corrected counts'!E677),"")</f>
        <v>37.423922278727467</v>
      </c>
      <c r="F677">
        <f>IFERROR(IF(OR(HLOOKUP($A677,'Z-scores'!$C$2:$SK$20,5,FALSE)&gt;3,HLOOKUP($A677,'Z-scores'!$C$2:$SK$20,5,FALSE)&lt;-3),"",'Total-corrected counts'!F677),"")</f>
        <v>32.107988609218864</v>
      </c>
      <c r="G677">
        <f>IFERROR(IF(OR(HLOOKUP($A677,'Z-scores'!$C$2:$SK$20,5,FALSE)&gt;3,HLOOKUP($A677,'Z-scores'!$C$2:$SK$20,5,FALSE)&lt;-3),"",'Total-corrected counts'!G677),"")</f>
        <v>41.590402718277716</v>
      </c>
      <c r="H677">
        <f>IFERROR(IF(OR(HLOOKUP($A677,'Z-scores'!$C$2:$SK$20,5,FALSE)&gt;3,HLOOKUP($A677,'Z-scores'!$C$2:$SK$20,5,FALSE)&lt;-3),"",'Total-corrected counts'!H677),"")</f>
        <v>35.296388332649762</v>
      </c>
      <c r="I677">
        <f>IFERROR(IF(OR(HLOOKUP($A677,'Z-scores'!$C$2:$SK$20,5,FALSE)&gt;3,HLOOKUP($A677,'Z-scores'!$C$2:$SK$20,5,FALSE)&lt;-3),"",'Total-corrected counts'!I677),"")</f>
        <v>33.145173044251905</v>
      </c>
      <c r="J677">
        <f>IFERROR(IF(OR(HLOOKUP($A677,'Z-scores'!$C$2:$SK$20,5,FALSE)&gt;3,HLOOKUP($A677,'Z-scores'!$C$2:$SK$20,5,FALSE)&lt;-3),"",'Total-corrected counts'!J677),"")</f>
        <v>21.65940495903391</v>
      </c>
      <c r="K677">
        <f>IFERROR(IF(OR(HLOOKUP($A677,'Z-scores'!$C$2:$SK$20,5,FALSE)&gt;3,HLOOKUP($A677,'Z-scores'!$C$2:$SK$20,5,FALSE)&lt;-3),"",'Total-corrected counts'!K677),"")</f>
        <v>30.777260718233826</v>
      </c>
      <c r="L677">
        <f>IFERROR(IF(OR(HLOOKUP($A677,'Z-scores'!$C$2:$SK$20,5,FALSE)&gt;3,HLOOKUP($A677,'Z-scores'!$C$2:$SK$20,5,FALSE)&lt;-3),"",'Total-corrected counts'!L677),"")</f>
        <v>19.719731534882964</v>
      </c>
      <c r="M677">
        <f>IFERROR(IF(OR(HLOOKUP($A677,'Z-scores'!$C$2:$SK$20,5,FALSE)&gt;3,HLOOKUP($A677,'Z-scores'!$C$2:$SK$20,5,FALSE)&lt;-3),"",'Total-corrected counts'!M677),"")</f>
        <v>5.5069975525402519</v>
      </c>
      <c r="N677">
        <f>IFERROR(IF(OR(HLOOKUP($A677,'Z-scores'!$C$2:$SK$20,5,FALSE)&gt;3,HLOOKUP($A677,'Z-scores'!$C$2:$SK$20,5,FALSE)&lt;-3),"",'Total-corrected counts'!N677),"")</f>
        <v>26.043381594337877</v>
      </c>
      <c r="O677">
        <f>IFERROR(IF(OR(HLOOKUP($A677,'Z-scores'!$C$2:$SK$20,5,FALSE)&gt;3,HLOOKUP($A677,'Z-scores'!$C$2:$SK$20,5,FALSE)&lt;-3),"",'Total-corrected counts'!O677),"")</f>
        <v>16.561136944598442</v>
      </c>
      <c r="P677">
        <f>IFERROR(IF(OR(HLOOKUP($A677,'Z-scores'!$C$2:$SK$20,5,FALSE)&gt;3,HLOOKUP($A677,'Z-scores'!$C$2:$SK$20,5,FALSE)&lt;-3),"",'Total-corrected counts'!P677),"")</f>
        <v>31.998726022727553</v>
      </c>
      <c r="Q677">
        <f>IFERROR(IF(OR(HLOOKUP($A677,'Z-scores'!$C$2:$SK$20,5,FALSE)&gt;3,HLOOKUP($A677,'Z-scores'!$C$2:$SK$20,5,FALSE)&lt;-3),"",'Total-corrected counts'!Q677),"")</f>
        <v>27.798714452300736</v>
      </c>
      <c r="R677">
        <f>IFERROR(IF(OR(HLOOKUP($A677,'Z-scores'!$C$2:$SK$20,5,FALSE)&gt;3,HLOOKUP($A677,'Z-scores'!$C$2:$SK$20,5,FALSE)&lt;-3),"",'Total-corrected counts'!R677),"")</f>
        <v>28.841102268309555</v>
      </c>
      <c r="S677">
        <f>IFERROR(IF(OR(HLOOKUP($A677,'Z-scores'!$C$2:$SK$20,5,FALSE)&gt;3,HLOOKUP($A677,'Z-scores'!$C$2:$SK$20,5,FALSE)&lt;-3),"",'Total-corrected counts'!S677),"")</f>
        <v>25.727623507030653</v>
      </c>
      <c r="T677">
        <f>IFERROR(IF(OR(HLOOKUP($A677,'Z-scores'!$C$2:$SK$20,5,FALSE)&gt;3,HLOOKUP($A677,'Z-scores'!$C$2:$SK$20,5,FALSE)&lt;-3),"",'Total-corrected counts'!T677),"")</f>
        <v>4.1297125651794921</v>
      </c>
      <c r="U677">
        <f t="shared" si="40"/>
        <v>1</v>
      </c>
      <c r="V677">
        <f>SUMIFS(Tabel132[Cluster],Tabel132[ID],'Total-corrected counts Z&lt;3'!A677)</f>
        <v>76</v>
      </c>
      <c r="W677">
        <f t="shared" si="41"/>
        <v>0.30046261920943873</v>
      </c>
      <c r="X677">
        <f t="shared" si="42"/>
        <v>28.327065134215456</v>
      </c>
      <c r="Y677">
        <f t="shared" si="43"/>
        <v>22.50950262669107</v>
      </c>
    </row>
    <row r="678" spans="1:25" x14ac:dyDescent="0.25">
      <c r="A678">
        <v>686</v>
      </c>
      <c r="B678" t="s">
        <v>900</v>
      </c>
      <c r="C678">
        <v>3300</v>
      </c>
      <c r="D678">
        <v>322</v>
      </c>
      <c r="E678" t="str">
        <f>IFERROR(IF(OR(HLOOKUP($A678,'Z-scores'!$C$2:$SK$20,5,FALSE)&gt;3,HLOOKUP($A678,'Z-scores'!$C$2:$SK$20,5,FALSE)&lt;-3),"",'Total-corrected counts'!E678),"")</f>
        <v/>
      </c>
      <c r="F678" t="str">
        <f>IFERROR(IF(OR(HLOOKUP($A678,'Z-scores'!$C$2:$SK$20,5,FALSE)&gt;3,HLOOKUP($A678,'Z-scores'!$C$2:$SK$20,5,FALSE)&lt;-3),"",'Total-corrected counts'!F678),"")</f>
        <v/>
      </c>
      <c r="G678" t="str">
        <f>IFERROR(IF(OR(HLOOKUP($A678,'Z-scores'!$C$2:$SK$20,5,FALSE)&gt;3,HLOOKUP($A678,'Z-scores'!$C$2:$SK$20,5,FALSE)&lt;-3),"",'Total-corrected counts'!G678),"")</f>
        <v/>
      </c>
      <c r="H678" t="str">
        <f>IFERROR(IF(OR(HLOOKUP($A678,'Z-scores'!$C$2:$SK$20,5,FALSE)&gt;3,HLOOKUP($A678,'Z-scores'!$C$2:$SK$20,5,FALSE)&lt;-3),"",'Total-corrected counts'!H678),"")</f>
        <v/>
      </c>
      <c r="I678" t="str">
        <f>IFERROR(IF(OR(HLOOKUP($A678,'Z-scores'!$C$2:$SK$20,5,FALSE)&gt;3,HLOOKUP($A678,'Z-scores'!$C$2:$SK$20,5,FALSE)&lt;-3),"",'Total-corrected counts'!I678),"")</f>
        <v/>
      </c>
      <c r="J678" t="str">
        <f>IFERROR(IF(OR(HLOOKUP($A678,'Z-scores'!$C$2:$SK$20,5,FALSE)&gt;3,HLOOKUP($A678,'Z-scores'!$C$2:$SK$20,5,FALSE)&lt;-3),"",'Total-corrected counts'!J678),"")</f>
        <v/>
      </c>
      <c r="K678" t="str">
        <f>IFERROR(IF(OR(HLOOKUP($A678,'Z-scores'!$C$2:$SK$20,5,FALSE)&gt;3,HLOOKUP($A678,'Z-scores'!$C$2:$SK$20,5,FALSE)&lt;-3),"",'Total-corrected counts'!K678),"")</f>
        <v/>
      </c>
      <c r="L678" t="str">
        <f>IFERROR(IF(OR(HLOOKUP($A678,'Z-scores'!$C$2:$SK$20,5,FALSE)&gt;3,HLOOKUP($A678,'Z-scores'!$C$2:$SK$20,5,FALSE)&lt;-3),"",'Total-corrected counts'!L678),"")</f>
        <v/>
      </c>
      <c r="M678" t="str">
        <f>IFERROR(IF(OR(HLOOKUP($A678,'Z-scores'!$C$2:$SK$20,5,FALSE)&gt;3,HLOOKUP($A678,'Z-scores'!$C$2:$SK$20,5,FALSE)&lt;-3),"",'Total-corrected counts'!M678),"")</f>
        <v/>
      </c>
      <c r="N678" t="str">
        <f>IFERROR(IF(OR(HLOOKUP($A678,'Z-scores'!$C$2:$SK$20,5,FALSE)&gt;3,HLOOKUP($A678,'Z-scores'!$C$2:$SK$20,5,FALSE)&lt;-3),"",'Total-corrected counts'!N678),"")</f>
        <v/>
      </c>
      <c r="O678" t="str">
        <f>IFERROR(IF(OR(HLOOKUP($A678,'Z-scores'!$C$2:$SK$20,5,FALSE)&gt;3,HLOOKUP($A678,'Z-scores'!$C$2:$SK$20,5,FALSE)&lt;-3),"",'Total-corrected counts'!O678),"")</f>
        <v/>
      </c>
      <c r="P678" t="str">
        <f>IFERROR(IF(OR(HLOOKUP($A678,'Z-scores'!$C$2:$SK$20,5,FALSE)&gt;3,HLOOKUP($A678,'Z-scores'!$C$2:$SK$20,5,FALSE)&lt;-3),"",'Total-corrected counts'!P678),"")</f>
        <v/>
      </c>
      <c r="Q678" t="str">
        <f>IFERROR(IF(OR(HLOOKUP($A678,'Z-scores'!$C$2:$SK$20,5,FALSE)&gt;3,HLOOKUP($A678,'Z-scores'!$C$2:$SK$20,5,FALSE)&lt;-3),"",'Total-corrected counts'!Q678),"")</f>
        <v/>
      </c>
      <c r="R678" t="str">
        <f>IFERROR(IF(OR(HLOOKUP($A678,'Z-scores'!$C$2:$SK$20,5,FALSE)&gt;3,HLOOKUP($A678,'Z-scores'!$C$2:$SK$20,5,FALSE)&lt;-3),"",'Total-corrected counts'!R678),"")</f>
        <v/>
      </c>
      <c r="S678" t="str">
        <f>IFERROR(IF(OR(HLOOKUP($A678,'Z-scores'!$C$2:$SK$20,5,FALSE)&gt;3,HLOOKUP($A678,'Z-scores'!$C$2:$SK$20,5,FALSE)&lt;-3),"",'Total-corrected counts'!S678),"")</f>
        <v/>
      </c>
      <c r="T678" t="str">
        <f>IFERROR(IF(OR(HLOOKUP($A678,'Z-scores'!$C$2:$SK$20,5,FALSE)&gt;3,HLOOKUP($A678,'Z-scores'!$C$2:$SK$20,5,FALSE)&lt;-3),"",'Total-corrected counts'!T678),"")</f>
        <v/>
      </c>
      <c r="U678">
        <f t="shared" si="40"/>
        <v>0</v>
      </c>
      <c r="V678">
        <f>SUMIFS(Tabel132[Cluster],Tabel132[ID],'Total-corrected counts Z&lt;3'!A678)</f>
        <v>0</v>
      </c>
      <c r="W678" t="str">
        <f t="shared" si="41"/>
        <v/>
      </c>
      <c r="X678" t="str">
        <f t="shared" si="42"/>
        <v/>
      </c>
      <c r="Y678" t="str">
        <f t="shared" si="43"/>
        <v/>
      </c>
    </row>
    <row r="679" spans="1:25" x14ac:dyDescent="0.25">
      <c r="A679">
        <v>687</v>
      </c>
      <c r="B679" t="s">
        <v>289</v>
      </c>
      <c r="C679">
        <v>27000</v>
      </c>
      <c r="D679">
        <v>886</v>
      </c>
      <c r="E679">
        <f>IFERROR(IF(OR(HLOOKUP($A679,'Z-scores'!$C$2:$SK$20,5,FALSE)&gt;3,HLOOKUP($A679,'Z-scores'!$C$2:$SK$20,5,FALSE)&lt;-3),"",'Total-corrected counts'!E679),"")</f>
        <v>9.3931369659077681</v>
      </c>
      <c r="F679">
        <f>IFERROR(IF(OR(HLOOKUP($A679,'Z-scores'!$C$2:$SK$20,5,FALSE)&gt;3,HLOOKUP($A679,'Z-scores'!$C$2:$SK$20,5,FALSE)&lt;-3),"",'Total-corrected counts'!F679),"")</f>
        <v>21.729553467591941</v>
      </c>
      <c r="G679">
        <f>IFERROR(IF(OR(HLOOKUP($A679,'Z-scores'!$C$2:$SK$20,5,FALSE)&gt;3,HLOOKUP($A679,'Z-scores'!$C$2:$SK$20,5,FALSE)&lt;-3),"",'Total-corrected counts'!G679),"")</f>
        <v>62.968276346332466</v>
      </c>
      <c r="H679">
        <f>IFERROR(IF(OR(HLOOKUP($A679,'Z-scores'!$C$2:$SK$20,5,FALSE)&gt;3,HLOOKUP($A679,'Z-scores'!$C$2:$SK$20,5,FALSE)&lt;-3),"",'Total-corrected counts'!H679),"")</f>
        <v>48.240005790248254</v>
      </c>
      <c r="I679">
        <f>IFERROR(IF(OR(HLOOKUP($A679,'Z-scores'!$C$2:$SK$20,5,FALSE)&gt;3,HLOOKUP($A679,'Z-scores'!$C$2:$SK$20,5,FALSE)&lt;-3),"",'Total-corrected counts'!I679),"")</f>
        <v>17.495474192628041</v>
      </c>
      <c r="J679">
        <f>IFERROR(IF(OR(HLOOKUP($A679,'Z-scores'!$C$2:$SK$20,5,FALSE)&gt;3,HLOOKUP($A679,'Z-scores'!$C$2:$SK$20,5,FALSE)&lt;-3),"",'Total-corrected counts'!J679),"")</f>
        <v>72.539250936598648</v>
      </c>
      <c r="K679">
        <f>IFERROR(IF(OR(HLOOKUP($A679,'Z-scores'!$C$2:$SK$20,5,FALSE)&gt;3,HLOOKUP($A679,'Z-scores'!$C$2:$SK$20,5,FALSE)&lt;-3),"",'Total-corrected counts'!K679),"")</f>
        <v>60.117701909797056</v>
      </c>
      <c r="L679">
        <f>IFERROR(IF(OR(HLOOKUP($A679,'Z-scores'!$C$2:$SK$20,5,FALSE)&gt;3,HLOOKUP($A679,'Z-scores'!$C$2:$SK$20,5,FALSE)&lt;-3),"",'Total-corrected counts'!L679),"")</f>
        <v>28.246632993206969</v>
      </c>
      <c r="M679">
        <f>IFERROR(IF(OR(HLOOKUP($A679,'Z-scores'!$C$2:$SK$20,5,FALSE)&gt;3,HLOOKUP($A679,'Z-scores'!$C$2:$SK$20,5,FALSE)&lt;-3),"",'Total-corrected counts'!M679),"")</f>
        <v>48.343936718971776</v>
      </c>
      <c r="N679">
        <f>IFERROR(IF(OR(HLOOKUP($A679,'Z-scores'!$C$2:$SK$20,5,FALSE)&gt;3,HLOOKUP($A679,'Z-scores'!$C$2:$SK$20,5,FALSE)&lt;-3),"",'Total-corrected counts'!N679),"")</f>
        <v>27.768108852241049</v>
      </c>
      <c r="O679">
        <f>IFERROR(IF(OR(HLOOKUP($A679,'Z-scores'!$C$2:$SK$20,5,FALSE)&gt;3,HLOOKUP($A679,'Z-scores'!$C$2:$SK$20,5,FALSE)&lt;-3),"",'Total-corrected counts'!O679),"")</f>
        <v>22.803615686128875</v>
      </c>
      <c r="P679">
        <f>IFERROR(IF(OR(HLOOKUP($A679,'Z-scores'!$C$2:$SK$20,5,FALSE)&gt;3,HLOOKUP($A679,'Z-scores'!$C$2:$SK$20,5,FALSE)&lt;-3),"",'Total-corrected counts'!P679),"")</f>
        <v>17.910328920030555</v>
      </c>
      <c r="Q679">
        <f>IFERROR(IF(OR(HLOOKUP($A679,'Z-scores'!$C$2:$SK$20,5,FALSE)&gt;3,HLOOKUP($A679,'Z-scores'!$C$2:$SK$20,5,FALSE)&lt;-3),"",'Total-corrected counts'!Q679),"")</f>
        <v>35.882451434229829</v>
      </c>
      <c r="R679">
        <f>IFERROR(IF(OR(HLOOKUP($A679,'Z-scores'!$C$2:$SK$20,5,FALSE)&gt;3,HLOOKUP($A679,'Z-scores'!$C$2:$SK$20,5,FALSE)&lt;-3),"",'Total-corrected counts'!R679),"")</f>
        <v>23.022553680347531</v>
      </c>
      <c r="S679">
        <f>IFERROR(IF(OR(HLOOKUP($A679,'Z-scores'!$C$2:$SK$20,5,FALSE)&gt;3,HLOOKUP($A679,'Z-scores'!$C$2:$SK$20,5,FALSE)&lt;-3),"",'Total-corrected counts'!S679),"")</f>
        <v>23.666695919759711</v>
      </c>
      <c r="T679">
        <f>IFERROR(IF(OR(HLOOKUP($A679,'Z-scores'!$C$2:$SK$20,5,FALSE)&gt;3,HLOOKUP($A679,'Z-scores'!$C$2:$SK$20,5,FALSE)&lt;-3),"",'Total-corrected counts'!T679),"")</f>
        <v>29.774886296385034</v>
      </c>
      <c r="U679">
        <f t="shared" si="40"/>
        <v>1</v>
      </c>
      <c r="V679">
        <f>SUMIFS(Tabel132[Cluster],Tabel132[ID],'Total-corrected counts Z&lt;3'!A679)</f>
        <v>35</v>
      </c>
      <c r="W679">
        <f t="shared" si="41"/>
        <v>0.14355660969014419</v>
      </c>
      <c r="X679">
        <f t="shared" si="42"/>
        <v>39.684207817352394</v>
      </c>
      <c r="Y679">
        <f t="shared" si="43"/>
        <v>25.510088656146923</v>
      </c>
    </row>
    <row r="680" spans="1:25" x14ac:dyDescent="0.25">
      <c r="A680">
        <v>688</v>
      </c>
      <c r="B680" t="s">
        <v>901</v>
      </c>
      <c r="C680">
        <v>300</v>
      </c>
      <c r="D680">
        <v>567</v>
      </c>
      <c r="E680" t="str">
        <f>IFERROR(IF(OR(HLOOKUP($A680,'Z-scores'!$C$2:$SK$20,5,FALSE)&gt;3,HLOOKUP($A680,'Z-scores'!$C$2:$SK$20,5,FALSE)&lt;-3),"",'Total-corrected counts'!E680),"")</f>
        <v/>
      </c>
      <c r="F680" t="str">
        <f>IFERROR(IF(OR(HLOOKUP($A680,'Z-scores'!$C$2:$SK$20,5,FALSE)&gt;3,HLOOKUP($A680,'Z-scores'!$C$2:$SK$20,5,FALSE)&lt;-3),"",'Total-corrected counts'!F680),"")</f>
        <v/>
      </c>
      <c r="G680" t="str">
        <f>IFERROR(IF(OR(HLOOKUP($A680,'Z-scores'!$C$2:$SK$20,5,FALSE)&gt;3,HLOOKUP($A680,'Z-scores'!$C$2:$SK$20,5,FALSE)&lt;-3),"",'Total-corrected counts'!G680),"")</f>
        <v/>
      </c>
      <c r="H680" t="str">
        <f>IFERROR(IF(OR(HLOOKUP($A680,'Z-scores'!$C$2:$SK$20,5,FALSE)&gt;3,HLOOKUP($A680,'Z-scores'!$C$2:$SK$20,5,FALSE)&lt;-3),"",'Total-corrected counts'!H680),"")</f>
        <v/>
      </c>
      <c r="I680" t="str">
        <f>IFERROR(IF(OR(HLOOKUP($A680,'Z-scores'!$C$2:$SK$20,5,FALSE)&gt;3,HLOOKUP($A680,'Z-scores'!$C$2:$SK$20,5,FALSE)&lt;-3),"",'Total-corrected counts'!I680),"")</f>
        <v/>
      </c>
      <c r="J680" t="str">
        <f>IFERROR(IF(OR(HLOOKUP($A680,'Z-scores'!$C$2:$SK$20,5,FALSE)&gt;3,HLOOKUP($A680,'Z-scores'!$C$2:$SK$20,5,FALSE)&lt;-3),"",'Total-corrected counts'!J680),"")</f>
        <v/>
      </c>
      <c r="K680" t="str">
        <f>IFERROR(IF(OR(HLOOKUP($A680,'Z-scores'!$C$2:$SK$20,5,FALSE)&gt;3,HLOOKUP($A680,'Z-scores'!$C$2:$SK$20,5,FALSE)&lt;-3),"",'Total-corrected counts'!K680),"")</f>
        <v/>
      </c>
      <c r="L680" t="str">
        <f>IFERROR(IF(OR(HLOOKUP($A680,'Z-scores'!$C$2:$SK$20,5,FALSE)&gt;3,HLOOKUP($A680,'Z-scores'!$C$2:$SK$20,5,FALSE)&lt;-3),"",'Total-corrected counts'!L680),"")</f>
        <v/>
      </c>
      <c r="M680" t="str">
        <f>IFERROR(IF(OR(HLOOKUP($A680,'Z-scores'!$C$2:$SK$20,5,FALSE)&gt;3,HLOOKUP($A680,'Z-scores'!$C$2:$SK$20,5,FALSE)&lt;-3),"",'Total-corrected counts'!M680),"")</f>
        <v/>
      </c>
      <c r="N680" t="str">
        <f>IFERROR(IF(OR(HLOOKUP($A680,'Z-scores'!$C$2:$SK$20,5,FALSE)&gt;3,HLOOKUP($A680,'Z-scores'!$C$2:$SK$20,5,FALSE)&lt;-3),"",'Total-corrected counts'!N680),"")</f>
        <v/>
      </c>
      <c r="O680" t="str">
        <f>IFERROR(IF(OR(HLOOKUP($A680,'Z-scores'!$C$2:$SK$20,5,FALSE)&gt;3,HLOOKUP($A680,'Z-scores'!$C$2:$SK$20,5,FALSE)&lt;-3),"",'Total-corrected counts'!O680),"")</f>
        <v/>
      </c>
      <c r="P680" t="str">
        <f>IFERROR(IF(OR(HLOOKUP($A680,'Z-scores'!$C$2:$SK$20,5,FALSE)&gt;3,HLOOKUP($A680,'Z-scores'!$C$2:$SK$20,5,FALSE)&lt;-3),"",'Total-corrected counts'!P680),"")</f>
        <v/>
      </c>
      <c r="Q680" t="str">
        <f>IFERROR(IF(OR(HLOOKUP($A680,'Z-scores'!$C$2:$SK$20,5,FALSE)&gt;3,HLOOKUP($A680,'Z-scores'!$C$2:$SK$20,5,FALSE)&lt;-3),"",'Total-corrected counts'!Q680),"")</f>
        <v/>
      </c>
      <c r="R680" t="str">
        <f>IFERROR(IF(OR(HLOOKUP($A680,'Z-scores'!$C$2:$SK$20,5,FALSE)&gt;3,HLOOKUP($A680,'Z-scores'!$C$2:$SK$20,5,FALSE)&lt;-3),"",'Total-corrected counts'!R680),"")</f>
        <v/>
      </c>
      <c r="S680" t="str">
        <f>IFERROR(IF(OR(HLOOKUP($A680,'Z-scores'!$C$2:$SK$20,5,FALSE)&gt;3,HLOOKUP($A680,'Z-scores'!$C$2:$SK$20,5,FALSE)&lt;-3),"",'Total-corrected counts'!S680),"")</f>
        <v/>
      </c>
      <c r="T680" t="str">
        <f>IFERROR(IF(OR(HLOOKUP($A680,'Z-scores'!$C$2:$SK$20,5,FALSE)&gt;3,HLOOKUP($A680,'Z-scores'!$C$2:$SK$20,5,FALSE)&lt;-3),"",'Total-corrected counts'!T680),"")</f>
        <v/>
      </c>
      <c r="U680">
        <f t="shared" si="40"/>
        <v>0</v>
      </c>
      <c r="V680">
        <f>SUMIFS(Tabel132[Cluster],Tabel132[ID],'Total-corrected counts Z&lt;3'!A680)</f>
        <v>0</v>
      </c>
      <c r="W680" t="str">
        <f t="shared" si="41"/>
        <v/>
      </c>
      <c r="X680" t="str">
        <f t="shared" si="42"/>
        <v/>
      </c>
      <c r="Y680" t="str">
        <f t="shared" si="43"/>
        <v/>
      </c>
    </row>
    <row r="681" spans="1:25" x14ac:dyDescent="0.25">
      <c r="A681">
        <v>689</v>
      </c>
      <c r="B681" t="s">
        <v>290</v>
      </c>
      <c r="C681">
        <v>73900</v>
      </c>
      <c r="D681">
        <v>141</v>
      </c>
      <c r="E681">
        <f>IFERROR(IF(OR(HLOOKUP($A681,'Z-scores'!$C$2:$SK$20,5,FALSE)&gt;3,HLOOKUP($A681,'Z-scores'!$C$2:$SK$20,5,FALSE)&lt;-3),"",'Total-corrected counts'!E681),"")</f>
        <v>0.28734279748030095</v>
      </c>
      <c r="F681">
        <f>IFERROR(IF(OR(HLOOKUP($A681,'Z-scores'!$C$2:$SK$20,5,FALSE)&gt;3,HLOOKUP($A681,'Z-scores'!$C$2:$SK$20,5,FALSE)&lt;-3),"",'Total-corrected counts'!F681),"")</f>
        <v>0.36357575336909592</v>
      </c>
      <c r="G681">
        <f>IFERROR(IF(OR(HLOOKUP($A681,'Z-scores'!$C$2:$SK$20,5,FALSE)&gt;3,HLOOKUP($A681,'Z-scores'!$C$2:$SK$20,5,FALSE)&lt;-3),"",'Total-corrected counts'!G681),"")</f>
        <v>0.15372630073525803</v>
      </c>
      <c r="H681">
        <f>IFERROR(IF(OR(HLOOKUP($A681,'Z-scores'!$C$2:$SK$20,5,FALSE)&gt;3,HLOOKUP($A681,'Z-scores'!$C$2:$SK$20,5,FALSE)&lt;-3),"",'Total-corrected counts'!H681),"")</f>
        <v>2.4126034403725058E-2</v>
      </c>
      <c r="I681">
        <f>IFERROR(IF(OR(HLOOKUP($A681,'Z-scores'!$C$2:$SK$20,5,FALSE)&gt;3,HLOOKUP($A681,'Z-scores'!$C$2:$SK$20,5,FALSE)&lt;-3),"",'Total-corrected counts'!I681),"")</f>
        <v>5.6273638445249411E-3</v>
      </c>
      <c r="J681">
        <f>IFERROR(IF(OR(HLOOKUP($A681,'Z-scores'!$C$2:$SK$20,5,FALSE)&gt;3,HLOOKUP($A681,'Z-scores'!$C$2:$SK$20,5,FALSE)&lt;-3),"",'Total-corrected counts'!J681),"")</f>
        <v>0.72437479271506444</v>
      </c>
      <c r="K681">
        <f>IFERROR(IF(OR(HLOOKUP($A681,'Z-scores'!$C$2:$SK$20,5,FALSE)&gt;3,HLOOKUP($A681,'Z-scores'!$C$2:$SK$20,5,FALSE)&lt;-3),"",'Total-corrected counts'!K681),"")</f>
        <v>0.95592482794819233</v>
      </c>
      <c r="L681">
        <f>IFERROR(IF(OR(HLOOKUP($A681,'Z-scores'!$C$2:$SK$20,5,FALSE)&gt;3,HLOOKUP($A681,'Z-scores'!$C$2:$SK$20,5,FALSE)&lt;-3),"",'Total-corrected counts'!L681),"")</f>
        <v>2.1842977482739299</v>
      </c>
      <c r="M681">
        <f>IFERROR(IF(OR(HLOOKUP($A681,'Z-scores'!$C$2:$SK$20,5,FALSE)&gt;3,HLOOKUP($A681,'Z-scores'!$C$2:$SK$20,5,FALSE)&lt;-3),"",'Total-corrected counts'!M681),"")</f>
        <v>0.10229716815864244</v>
      </c>
      <c r="N681">
        <f>IFERROR(IF(OR(HLOOKUP($A681,'Z-scores'!$C$2:$SK$20,5,FALSE)&gt;3,HLOOKUP($A681,'Z-scores'!$C$2:$SK$20,5,FALSE)&lt;-3),"",'Total-corrected counts'!N681),"")</f>
        <v>0.10975537095747451</v>
      </c>
      <c r="O681">
        <f>IFERROR(IF(OR(HLOOKUP($A681,'Z-scores'!$C$2:$SK$20,5,FALSE)&gt;3,HLOOKUP($A681,'Z-scores'!$C$2:$SK$20,5,FALSE)&lt;-3),"",'Total-corrected counts'!O681),"")</f>
        <v>2.8250311018682339</v>
      </c>
      <c r="P681">
        <f>IFERROR(IF(OR(HLOOKUP($A681,'Z-scores'!$C$2:$SK$20,5,FALSE)&gt;3,HLOOKUP($A681,'Z-scores'!$C$2:$SK$20,5,FALSE)&lt;-3),"",'Total-corrected counts'!P681),"")</f>
        <v>0.14431773789410562</v>
      </c>
      <c r="Q681">
        <f>IFERROR(IF(OR(HLOOKUP($A681,'Z-scores'!$C$2:$SK$20,5,FALSE)&gt;3,HLOOKUP($A681,'Z-scores'!$C$2:$SK$20,5,FALSE)&lt;-3),"",'Total-corrected counts'!Q681),"")</f>
        <v>7.9495876896659823E-2</v>
      </c>
      <c r="R681">
        <f>IFERROR(IF(OR(HLOOKUP($A681,'Z-scores'!$C$2:$SK$20,5,FALSE)&gt;3,HLOOKUP($A681,'Z-scores'!$C$2:$SK$20,5,FALSE)&lt;-3),"",'Total-corrected counts'!R681),"")</f>
        <v>0.89871668393058624</v>
      </c>
      <c r="S681">
        <f>IFERROR(IF(OR(HLOOKUP($A681,'Z-scores'!$C$2:$SK$20,5,FALSE)&gt;3,HLOOKUP($A681,'Z-scores'!$C$2:$SK$20,5,FALSE)&lt;-3),"",'Total-corrected counts'!S681),"")</f>
        <v>0.33405144958512506</v>
      </c>
      <c r="T681">
        <f>IFERROR(IF(OR(HLOOKUP($A681,'Z-scores'!$C$2:$SK$20,5,FALSE)&gt;3,HLOOKUP($A681,'Z-scores'!$C$2:$SK$20,5,FALSE)&lt;-3),"",'Total-corrected counts'!T681),"")</f>
        <v>1.1740670433237566</v>
      </c>
      <c r="U681">
        <f t="shared" si="40"/>
        <v>1</v>
      </c>
      <c r="V681">
        <f>SUMIFS(Tabel132[Cluster],Tabel132[ID],'Total-corrected counts Z&lt;3'!A681)</f>
        <v>83</v>
      </c>
      <c r="W681">
        <f t="shared" si="41"/>
        <v>0.33990151983369798</v>
      </c>
      <c r="X681">
        <f t="shared" si="42"/>
        <v>0.49110481578862081</v>
      </c>
      <c r="Y681">
        <f t="shared" si="43"/>
        <v>0.90927998224974471</v>
      </c>
    </row>
    <row r="682" spans="1:25" x14ac:dyDescent="0.25">
      <c r="A682">
        <v>690</v>
      </c>
      <c r="B682" t="s">
        <v>291</v>
      </c>
      <c r="C682">
        <v>114500</v>
      </c>
      <c r="D682">
        <v>46</v>
      </c>
      <c r="E682">
        <f>IFERROR(IF(OR(HLOOKUP($A682,'Z-scores'!$C$2:$SK$20,5,FALSE)&gt;3,HLOOKUP($A682,'Z-scores'!$C$2:$SK$20,5,FALSE)&lt;-3),"",'Total-corrected counts'!E682),"")</f>
        <v>3.0220535597066132</v>
      </c>
      <c r="F682">
        <f>IFERROR(IF(OR(HLOOKUP($A682,'Z-scores'!$C$2:$SK$20,5,FALSE)&gt;3,HLOOKUP($A682,'Z-scores'!$C$2:$SK$20,5,FALSE)&lt;-3),"",'Total-corrected counts'!F682),"")</f>
        <v>4.3534655143676169</v>
      </c>
      <c r="G682">
        <f>IFERROR(IF(OR(HLOOKUP($A682,'Z-scores'!$C$2:$SK$20,5,FALSE)&gt;3,HLOOKUP($A682,'Z-scores'!$C$2:$SK$20,5,FALSE)&lt;-3),"",'Total-corrected counts'!G682),"")</f>
        <v>6.6994913643010827</v>
      </c>
      <c r="H682">
        <f>IFERROR(IF(OR(HLOOKUP($A682,'Z-scores'!$C$2:$SK$20,5,FALSE)&gt;3,HLOOKUP($A682,'Z-scores'!$C$2:$SK$20,5,FALSE)&lt;-3),"",'Total-corrected counts'!H682),"")</f>
        <v>2.5392651209920625</v>
      </c>
      <c r="I682">
        <f>IFERROR(IF(OR(HLOOKUP($A682,'Z-scores'!$C$2:$SK$20,5,FALSE)&gt;3,HLOOKUP($A682,'Z-scores'!$C$2:$SK$20,5,FALSE)&lt;-3),"",'Total-corrected counts'!I682),"")</f>
        <v>5.6723827552811406</v>
      </c>
      <c r="J682">
        <f>IFERROR(IF(OR(HLOOKUP($A682,'Z-scores'!$C$2:$SK$20,5,FALSE)&gt;3,HLOOKUP($A682,'Z-scores'!$C$2:$SK$20,5,FALSE)&lt;-3),"",'Total-corrected counts'!J682),"")</f>
        <v>0.11374480216186963</v>
      </c>
      <c r="K682">
        <f>IFERROR(IF(OR(HLOOKUP($A682,'Z-scores'!$C$2:$SK$20,5,FALSE)&gt;3,HLOOKUP($A682,'Z-scores'!$C$2:$SK$20,5,FALSE)&lt;-3),"",'Total-corrected counts'!K682),"")</f>
        <v>1.8766622389166967</v>
      </c>
      <c r="L682">
        <f>IFERROR(IF(OR(HLOOKUP($A682,'Z-scores'!$C$2:$SK$20,5,FALSE)&gt;3,HLOOKUP($A682,'Z-scores'!$C$2:$SK$20,5,FALSE)&lt;-3),"",'Total-corrected counts'!L682),"")</f>
        <v>1.3092219422884113</v>
      </c>
      <c r="M682">
        <f>IFERROR(IF(OR(HLOOKUP($A682,'Z-scores'!$C$2:$SK$20,5,FALSE)&gt;3,HLOOKUP($A682,'Z-scores'!$C$2:$SK$20,5,FALSE)&lt;-3),"",'Total-corrected counts'!M682),"")</f>
        <v>0.72460494112371743</v>
      </c>
      <c r="N682">
        <f>IFERROR(IF(OR(HLOOKUP($A682,'Z-scores'!$C$2:$SK$20,5,FALSE)&gt;3,HLOOKUP($A682,'Z-scores'!$C$2:$SK$20,5,FALSE)&lt;-3),"",'Total-corrected counts'!N682),"")</f>
        <v>4.1001470721970827</v>
      </c>
      <c r="O682">
        <f>IFERROR(IF(OR(HLOOKUP($A682,'Z-scores'!$C$2:$SK$20,5,FALSE)&gt;3,HLOOKUP($A682,'Z-scores'!$C$2:$SK$20,5,FALSE)&lt;-3),"",'Total-corrected counts'!O682),"")</f>
        <v>5.0532246470037432</v>
      </c>
      <c r="P682">
        <f>IFERROR(IF(OR(HLOOKUP($A682,'Z-scores'!$C$2:$SK$20,5,FALSE)&gt;3,HLOOKUP($A682,'Z-scores'!$C$2:$SK$20,5,FALSE)&lt;-3),"",'Total-corrected counts'!P682),"")</f>
        <v>4.0458731347554435</v>
      </c>
      <c r="Q682">
        <f>IFERROR(IF(OR(HLOOKUP($A682,'Z-scores'!$C$2:$SK$20,5,FALSE)&gt;3,HLOOKUP($A682,'Z-scores'!$C$2:$SK$20,5,FALSE)&lt;-3),"",'Total-corrected counts'!Q682),"")</f>
        <v>4.6057923677002286</v>
      </c>
      <c r="R682">
        <f>IFERROR(IF(OR(HLOOKUP($A682,'Z-scores'!$C$2:$SK$20,5,FALSE)&gt;3,HLOOKUP($A682,'Z-scores'!$C$2:$SK$20,5,FALSE)&lt;-3),"",'Total-corrected counts'!R682),"")</f>
        <v>4.1443677938970458</v>
      </c>
      <c r="S682">
        <f>IFERROR(IF(OR(HLOOKUP($A682,'Z-scores'!$C$2:$SK$20,5,FALSE)&gt;3,HLOOKUP($A682,'Z-scores'!$C$2:$SK$20,5,FALSE)&lt;-3),"",'Total-corrected counts'!S682),"")</f>
        <v>3.4707379422996896</v>
      </c>
      <c r="T682">
        <f>IFERROR(IF(OR(HLOOKUP($A682,'Z-scores'!$C$2:$SK$20,5,FALSE)&gt;3,HLOOKUP($A682,'Z-scores'!$C$2:$SK$20,5,FALSE)&lt;-3),"",'Total-corrected counts'!T682),"")</f>
        <v>0.98976582140665514</v>
      </c>
      <c r="U682">
        <f t="shared" si="40"/>
        <v>1</v>
      </c>
      <c r="V682">
        <f>SUMIFS(Tabel132[Cluster],Tabel132[ID],'Total-corrected counts Z&lt;3'!A682)</f>
        <v>0</v>
      </c>
      <c r="W682">
        <f t="shared" si="41"/>
        <v>0.50756237009051475</v>
      </c>
      <c r="X682">
        <f t="shared" si="42"/>
        <v>3.0411039311336294</v>
      </c>
      <c r="Y682">
        <f t="shared" si="43"/>
        <v>3.7182936178438015</v>
      </c>
    </row>
    <row r="683" spans="1:25" x14ac:dyDescent="0.25">
      <c r="A683">
        <v>691</v>
      </c>
      <c r="B683" t="s">
        <v>902</v>
      </c>
      <c r="C683">
        <v>91200</v>
      </c>
      <c r="D683">
        <v>651</v>
      </c>
      <c r="E683" t="str">
        <f>IFERROR(IF(OR(HLOOKUP($A683,'Z-scores'!$C$2:$SK$20,5,FALSE)&gt;3,HLOOKUP($A683,'Z-scores'!$C$2:$SK$20,5,FALSE)&lt;-3),"",'Total-corrected counts'!E683),"")</f>
        <v/>
      </c>
      <c r="F683" t="str">
        <f>IFERROR(IF(OR(HLOOKUP($A683,'Z-scores'!$C$2:$SK$20,5,FALSE)&gt;3,HLOOKUP($A683,'Z-scores'!$C$2:$SK$20,5,FALSE)&lt;-3),"",'Total-corrected counts'!F683),"")</f>
        <v/>
      </c>
      <c r="G683" t="str">
        <f>IFERROR(IF(OR(HLOOKUP($A683,'Z-scores'!$C$2:$SK$20,5,FALSE)&gt;3,HLOOKUP($A683,'Z-scores'!$C$2:$SK$20,5,FALSE)&lt;-3),"",'Total-corrected counts'!G683),"")</f>
        <v/>
      </c>
      <c r="H683" t="str">
        <f>IFERROR(IF(OR(HLOOKUP($A683,'Z-scores'!$C$2:$SK$20,5,FALSE)&gt;3,HLOOKUP($A683,'Z-scores'!$C$2:$SK$20,5,FALSE)&lt;-3),"",'Total-corrected counts'!H683),"")</f>
        <v/>
      </c>
      <c r="I683" t="str">
        <f>IFERROR(IF(OR(HLOOKUP($A683,'Z-scores'!$C$2:$SK$20,5,FALSE)&gt;3,HLOOKUP($A683,'Z-scores'!$C$2:$SK$20,5,FALSE)&lt;-3),"",'Total-corrected counts'!I683),"")</f>
        <v/>
      </c>
      <c r="J683" t="str">
        <f>IFERROR(IF(OR(HLOOKUP($A683,'Z-scores'!$C$2:$SK$20,5,FALSE)&gt;3,HLOOKUP($A683,'Z-scores'!$C$2:$SK$20,5,FALSE)&lt;-3),"",'Total-corrected counts'!J683),"")</f>
        <v/>
      </c>
      <c r="K683" t="str">
        <f>IFERROR(IF(OR(HLOOKUP($A683,'Z-scores'!$C$2:$SK$20,5,FALSE)&gt;3,HLOOKUP($A683,'Z-scores'!$C$2:$SK$20,5,FALSE)&lt;-3),"",'Total-corrected counts'!K683),"")</f>
        <v/>
      </c>
      <c r="L683" t="str">
        <f>IFERROR(IF(OR(HLOOKUP($A683,'Z-scores'!$C$2:$SK$20,5,FALSE)&gt;3,HLOOKUP($A683,'Z-scores'!$C$2:$SK$20,5,FALSE)&lt;-3),"",'Total-corrected counts'!L683),"")</f>
        <v/>
      </c>
      <c r="M683" t="str">
        <f>IFERROR(IF(OR(HLOOKUP($A683,'Z-scores'!$C$2:$SK$20,5,FALSE)&gt;3,HLOOKUP($A683,'Z-scores'!$C$2:$SK$20,5,FALSE)&lt;-3),"",'Total-corrected counts'!M683),"")</f>
        <v/>
      </c>
      <c r="N683" t="str">
        <f>IFERROR(IF(OR(HLOOKUP($A683,'Z-scores'!$C$2:$SK$20,5,FALSE)&gt;3,HLOOKUP($A683,'Z-scores'!$C$2:$SK$20,5,FALSE)&lt;-3),"",'Total-corrected counts'!N683),"")</f>
        <v/>
      </c>
      <c r="O683" t="str">
        <f>IFERROR(IF(OR(HLOOKUP($A683,'Z-scores'!$C$2:$SK$20,5,FALSE)&gt;3,HLOOKUP($A683,'Z-scores'!$C$2:$SK$20,5,FALSE)&lt;-3),"",'Total-corrected counts'!O683),"")</f>
        <v/>
      </c>
      <c r="P683" t="str">
        <f>IFERROR(IF(OR(HLOOKUP($A683,'Z-scores'!$C$2:$SK$20,5,FALSE)&gt;3,HLOOKUP($A683,'Z-scores'!$C$2:$SK$20,5,FALSE)&lt;-3),"",'Total-corrected counts'!P683),"")</f>
        <v/>
      </c>
      <c r="Q683" t="str">
        <f>IFERROR(IF(OR(HLOOKUP($A683,'Z-scores'!$C$2:$SK$20,5,FALSE)&gt;3,HLOOKUP($A683,'Z-scores'!$C$2:$SK$20,5,FALSE)&lt;-3),"",'Total-corrected counts'!Q683),"")</f>
        <v/>
      </c>
      <c r="R683" t="str">
        <f>IFERROR(IF(OR(HLOOKUP($A683,'Z-scores'!$C$2:$SK$20,5,FALSE)&gt;3,HLOOKUP($A683,'Z-scores'!$C$2:$SK$20,5,FALSE)&lt;-3),"",'Total-corrected counts'!R683),"")</f>
        <v/>
      </c>
      <c r="S683" t="str">
        <f>IFERROR(IF(OR(HLOOKUP($A683,'Z-scores'!$C$2:$SK$20,5,FALSE)&gt;3,HLOOKUP($A683,'Z-scores'!$C$2:$SK$20,5,FALSE)&lt;-3),"",'Total-corrected counts'!S683),"")</f>
        <v/>
      </c>
      <c r="T683" t="str">
        <f>IFERROR(IF(OR(HLOOKUP($A683,'Z-scores'!$C$2:$SK$20,5,FALSE)&gt;3,HLOOKUP($A683,'Z-scores'!$C$2:$SK$20,5,FALSE)&lt;-3),"",'Total-corrected counts'!T683),"")</f>
        <v/>
      </c>
      <c r="U683">
        <f t="shared" si="40"/>
        <v>0</v>
      </c>
      <c r="V683">
        <f>SUMIFS(Tabel132[Cluster],Tabel132[ID],'Total-corrected counts Z&lt;3'!A683)</f>
        <v>96</v>
      </c>
      <c r="W683" t="str">
        <f t="shared" si="41"/>
        <v/>
      </c>
      <c r="X683" t="str">
        <f t="shared" si="42"/>
        <v/>
      </c>
      <c r="Y683" t="str">
        <f t="shared" si="43"/>
        <v/>
      </c>
    </row>
    <row r="684" spans="1:25" x14ac:dyDescent="0.25">
      <c r="A684">
        <v>692</v>
      </c>
      <c r="B684" t="s">
        <v>292</v>
      </c>
      <c r="C684">
        <v>29100</v>
      </c>
      <c r="D684">
        <v>922</v>
      </c>
      <c r="E684">
        <f>IFERROR(IF(OR(HLOOKUP($A684,'Z-scores'!$C$2:$SK$20,5,FALSE)&gt;3,HLOOKUP($A684,'Z-scores'!$C$2:$SK$20,5,FALSE)&lt;-3),"",'Total-corrected counts'!E684),"")</f>
        <v>3.7552731118977261</v>
      </c>
      <c r="F684">
        <f>IFERROR(IF(OR(HLOOKUP($A684,'Z-scores'!$C$2:$SK$20,5,FALSE)&gt;3,HLOOKUP($A684,'Z-scores'!$C$2:$SK$20,5,FALSE)&lt;-3),"",'Total-corrected counts'!F684),"")</f>
        <v>6.261057778797678</v>
      </c>
      <c r="G684">
        <f>IFERROR(IF(OR(HLOOKUP($A684,'Z-scores'!$C$2:$SK$20,5,FALSE)&gt;3,HLOOKUP($A684,'Z-scores'!$C$2:$SK$20,5,FALSE)&lt;-3),"",'Total-corrected counts'!G684),"")</f>
        <v>6.6201487574699831</v>
      </c>
      <c r="H684">
        <f>IFERROR(IF(OR(HLOOKUP($A684,'Z-scores'!$C$2:$SK$20,5,FALSE)&gt;3,HLOOKUP($A684,'Z-scores'!$C$2:$SK$20,5,FALSE)&lt;-3),"",'Total-corrected counts'!H684),"")</f>
        <v>13.25725590484692</v>
      </c>
      <c r="I684">
        <f>IFERROR(IF(OR(HLOOKUP($A684,'Z-scores'!$C$2:$SK$20,5,FALSE)&gt;3,HLOOKUP($A684,'Z-scores'!$C$2:$SK$20,5,FALSE)&lt;-3),"",'Total-corrected counts'!I684),"")</f>
        <v>5.9593783113519123</v>
      </c>
      <c r="J684">
        <f>IFERROR(IF(OR(HLOOKUP($A684,'Z-scores'!$C$2:$SK$20,5,FALSE)&gt;3,HLOOKUP($A684,'Z-scores'!$C$2:$SK$20,5,FALSE)&lt;-3),"",'Total-corrected counts'!J684),"")</f>
        <v>16.57680827295879</v>
      </c>
      <c r="K684">
        <f>IFERROR(IF(OR(HLOOKUP($A684,'Z-scores'!$C$2:$SK$20,5,FALSE)&gt;3,HLOOKUP($A684,'Z-scores'!$C$2:$SK$20,5,FALSE)&lt;-3),"",'Total-corrected counts'!K684),"")</f>
        <v>8.1224287528113273</v>
      </c>
      <c r="L684">
        <f>IFERROR(IF(OR(HLOOKUP($A684,'Z-scores'!$C$2:$SK$20,5,FALSE)&gt;3,HLOOKUP($A684,'Z-scores'!$C$2:$SK$20,5,FALSE)&lt;-3),"",'Total-corrected counts'!L684),"")</f>
        <v>3.4935196905623416</v>
      </c>
      <c r="M684">
        <f>IFERROR(IF(OR(HLOOKUP($A684,'Z-scores'!$C$2:$SK$20,5,FALSE)&gt;3,HLOOKUP($A684,'Z-scores'!$C$2:$SK$20,5,FALSE)&lt;-3),"",'Total-corrected counts'!M684),"")</f>
        <v>6.0525824493863452</v>
      </c>
      <c r="N684">
        <f>IFERROR(IF(OR(HLOOKUP($A684,'Z-scores'!$C$2:$SK$20,5,FALSE)&gt;3,HLOOKUP($A684,'Z-scores'!$C$2:$SK$20,5,FALSE)&lt;-3),"",'Total-corrected counts'!N684),"")</f>
        <v>6.7891536606552085</v>
      </c>
      <c r="O684">
        <f>IFERROR(IF(OR(HLOOKUP($A684,'Z-scores'!$C$2:$SK$20,5,FALSE)&gt;3,HLOOKUP($A684,'Z-scores'!$C$2:$SK$20,5,FALSE)&lt;-3),"",'Total-corrected counts'!O684),"")</f>
        <v>5.0222775144324165</v>
      </c>
      <c r="P684">
        <f>IFERROR(IF(OR(HLOOKUP($A684,'Z-scores'!$C$2:$SK$20,5,FALSE)&gt;3,HLOOKUP($A684,'Z-scores'!$C$2:$SK$20,5,FALSE)&lt;-3),"",'Total-corrected counts'!P684),"")</f>
        <v>2.8614723892796801</v>
      </c>
      <c r="Q684">
        <f>IFERROR(IF(OR(HLOOKUP($A684,'Z-scores'!$C$2:$SK$20,5,FALSE)&gt;3,HLOOKUP($A684,'Z-scores'!$C$2:$SK$20,5,FALSE)&lt;-3),"",'Total-corrected counts'!Q684),"")</f>
        <v>8.9880025816286011</v>
      </c>
      <c r="R684">
        <f>IFERROR(IF(OR(HLOOKUP($A684,'Z-scores'!$C$2:$SK$20,5,FALSE)&gt;3,HLOOKUP($A684,'Z-scores'!$C$2:$SK$20,5,FALSE)&lt;-3),"",'Total-corrected counts'!R684),"")</f>
        <v>8.0062817728444795</v>
      </c>
      <c r="S684">
        <f>IFERROR(IF(OR(HLOOKUP($A684,'Z-scores'!$C$2:$SK$20,5,FALSE)&gt;3,HLOOKUP($A684,'Z-scores'!$C$2:$SK$20,5,FALSE)&lt;-3),"",'Total-corrected counts'!S684),"")</f>
        <v>3.6066232777241471</v>
      </c>
      <c r="T684">
        <f>IFERROR(IF(OR(HLOOKUP($A684,'Z-scores'!$C$2:$SK$20,5,FALSE)&gt;3,HLOOKUP($A684,'Z-scores'!$C$2:$SK$20,5,FALSE)&lt;-3),"",'Total-corrected counts'!T684),"")</f>
        <v>9.1058455569412278</v>
      </c>
      <c r="U684">
        <f t="shared" si="40"/>
        <v>1</v>
      </c>
      <c r="V684">
        <f>SUMIFS(Tabel132[Cluster],Tabel132[ID],'Total-corrected counts Z&lt;3'!A684)</f>
        <v>37</v>
      </c>
      <c r="W684">
        <f t="shared" si="41"/>
        <v>0.46849797127326631</v>
      </c>
      <c r="X684">
        <f t="shared" si="42"/>
        <v>7.6887606690738224</v>
      </c>
      <c r="Y684">
        <f t="shared" si="43"/>
        <v>6.2650838488084259</v>
      </c>
    </row>
    <row r="685" spans="1:25" x14ac:dyDescent="0.25">
      <c r="A685">
        <v>693</v>
      </c>
      <c r="B685" t="s">
        <v>293</v>
      </c>
      <c r="C685">
        <v>76700</v>
      </c>
      <c r="D685">
        <v>467</v>
      </c>
      <c r="E685">
        <f>IFERROR(IF(OR(HLOOKUP($A685,'Z-scores'!$C$2:$SK$20,5,FALSE)&gt;3,HLOOKUP($A685,'Z-scores'!$C$2:$SK$20,5,FALSE)&lt;-3),"",'Total-corrected counts'!E685),"")</f>
        <v>1.709194226391445</v>
      </c>
      <c r="F685">
        <f>IFERROR(IF(OR(HLOOKUP($A685,'Z-scores'!$C$2:$SK$20,5,FALSE)&gt;3,HLOOKUP($A685,'Z-scores'!$C$2:$SK$20,5,FALSE)&lt;-3),"",'Total-corrected counts'!F685),"")</f>
        <v>0.3919063315537008</v>
      </c>
      <c r="G685">
        <f>IFERROR(IF(OR(HLOOKUP($A685,'Z-scores'!$C$2:$SK$20,5,FALSE)&gt;3,HLOOKUP($A685,'Z-scores'!$C$2:$SK$20,5,FALSE)&lt;-3),"",'Total-corrected counts'!G685),"")</f>
        <v>2.0976201680972304</v>
      </c>
      <c r="H685">
        <f>IFERROR(IF(OR(HLOOKUP($A685,'Z-scores'!$C$2:$SK$20,5,FALSE)&gt;3,HLOOKUP($A685,'Z-scores'!$C$2:$SK$20,5,FALSE)&lt;-3),"",'Total-corrected counts'!H685),"")</f>
        <v>0.59711935149219519</v>
      </c>
      <c r="I685">
        <f>IFERROR(IF(OR(HLOOKUP($A685,'Z-scores'!$C$2:$SK$20,5,FALSE)&gt;3,HLOOKUP($A685,'Z-scores'!$C$2:$SK$20,5,FALSE)&lt;-3),"",'Total-corrected counts'!I685),"")</f>
        <v>10.630090302307613</v>
      </c>
      <c r="J685">
        <f>IFERROR(IF(OR(HLOOKUP($A685,'Z-scores'!$C$2:$SK$20,5,FALSE)&gt;3,HLOOKUP($A685,'Z-scores'!$C$2:$SK$20,5,FALSE)&lt;-3),"",'Total-corrected counts'!J685),"")</f>
        <v>0.11374480216186963</v>
      </c>
      <c r="K685">
        <f>IFERROR(IF(OR(HLOOKUP($A685,'Z-scores'!$C$2:$SK$20,5,FALSE)&gt;3,HLOOKUP($A685,'Z-scores'!$C$2:$SK$20,5,FALSE)&lt;-3),"",'Total-corrected counts'!K685),"")</f>
        <v>0.45157185123933019</v>
      </c>
      <c r="L685">
        <f>IFERROR(IF(OR(HLOOKUP($A685,'Z-scores'!$C$2:$SK$20,5,FALSE)&gt;3,HLOOKUP($A685,'Z-scores'!$C$2:$SK$20,5,FALSE)&lt;-3),"",'Total-corrected counts'!L685),"")</f>
        <v>6.7903169131124343</v>
      </c>
      <c r="M685">
        <f>IFERROR(IF(OR(HLOOKUP($A685,'Z-scores'!$C$2:$SK$20,5,FALSE)&gt;3,HLOOKUP($A685,'Z-scores'!$C$2:$SK$20,5,FALSE)&lt;-3),"",'Total-corrected counts'!M685),"")</f>
        <v>0</v>
      </c>
      <c r="N685">
        <f>IFERROR(IF(OR(HLOOKUP($A685,'Z-scores'!$C$2:$SK$20,5,FALSE)&gt;3,HLOOKUP($A685,'Z-scores'!$C$2:$SK$20,5,FALSE)&lt;-3),"",'Total-corrected counts'!N685),"")</f>
        <v>0.27438842739368624</v>
      </c>
      <c r="O685">
        <f>IFERROR(IF(OR(HLOOKUP($A685,'Z-scores'!$C$2:$SK$20,5,FALSE)&gt;3,HLOOKUP($A685,'Z-scores'!$C$2:$SK$20,5,FALSE)&lt;-3),"",'Total-corrected counts'!O685),"")</f>
        <v>18.983855323039435</v>
      </c>
      <c r="P685">
        <f>IFERROR(IF(OR(HLOOKUP($A685,'Z-scores'!$C$2:$SK$20,5,FALSE)&gt;3,HLOOKUP($A685,'Z-scores'!$C$2:$SK$20,5,FALSE)&lt;-3),"",'Total-corrected counts'!P685),"")</f>
        <v>0.49267089832815369</v>
      </c>
      <c r="Q685">
        <f>IFERROR(IF(OR(HLOOKUP($A685,'Z-scores'!$C$2:$SK$20,5,FALSE)&gt;3,HLOOKUP($A685,'Z-scores'!$C$2:$SK$20,5,FALSE)&lt;-3),"",'Total-corrected counts'!Q685),"")</f>
        <v>4.4567375985189921</v>
      </c>
      <c r="R685">
        <f>IFERROR(IF(OR(HLOOKUP($A685,'Z-scores'!$C$2:$SK$20,5,FALSE)&gt;3,HLOOKUP($A685,'Z-scores'!$C$2:$SK$20,5,FALSE)&lt;-3),"",'Total-corrected counts'!R685),"")</f>
        <v>3.1634827274356634</v>
      </c>
      <c r="S685">
        <f>IFERROR(IF(OR(HLOOKUP($A685,'Z-scores'!$C$2:$SK$20,5,FALSE)&gt;3,HLOOKUP($A685,'Z-scores'!$C$2:$SK$20,5,FALSE)&lt;-3),"",'Total-corrected counts'!S685),"")</f>
        <v>5.1636427461293914</v>
      </c>
      <c r="T685">
        <f>IFERROR(IF(OR(HLOOKUP($A685,'Z-scores'!$C$2:$SK$20,5,FALSE)&gt;3,HLOOKUP($A685,'Z-scores'!$C$2:$SK$20,5,FALSE)&lt;-3),"",'Total-corrected counts'!T685),"")</f>
        <v>0</v>
      </c>
      <c r="U685">
        <f t="shared" si="40"/>
        <v>1</v>
      </c>
      <c r="V685">
        <f>SUMIFS(Tabel132[Cluster],Tabel132[ID],'Total-corrected counts Z&lt;3'!A685)</f>
        <v>84</v>
      </c>
      <c r="W685">
        <f t="shared" si="41"/>
        <v>0.25903506114232655</v>
      </c>
      <c r="X685">
        <f t="shared" si="42"/>
        <v>2.3055952373749506</v>
      </c>
      <c r="Y685">
        <f t="shared" si="43"/>
        <v>5.3767315489086061</v>
      </c>
    </row>
    <row r="686" spans="1:25" x14ac:dyDescent="0.25">
      <c r="A686">
        <v>694</v>
      </c>
      <c r="B686" t="s">
        <v>294</v>
      </c>
      <c r="C686">
        <v>24800</v>
      </c>
      <c r="D686">
        <v>119</v>
      </c>
      <c r="E686">
        <f>IFERROR(IF(OR(HLOOKUP($A686,'Z-scores'!$C$2:$SK$20,5,FALSE)&gt;3,HLOOKUP($A686,'Z-scores'!$C$2:$SK$20,5,FALSE)&lt;-3),"",'Total-corrected counts'!E686),"")</f>
        <v>7.0993487722288142</v>
      </c>
      <c r="F686">
        <f>IFERROR(IF(OR(HLOOKUP($A686,'Z-scores'!$C$2:$SK$20,5,FALSE)&gt;3,HLOOKUP($A686,'Z-scores'!$C$2:$SK$20,5,FALSE)&lt;-3),"",'Total-corrected counts'!F686),"")</f>
        <v>6.7993387643051708</v>
      </c>
      <c r="G686">
        <f>IFERROR(IF(OR(HLOOKUP($A686,'Z-scores'!$C$2:$SK$20,5,FALSE)&gt;3,HLOOKUP($A686,'Z-scores'!$C$2:$SK$20,5,FALSE)&lt;-3),"",'Total-corrected counts'!G686),"")</f>
        <v>4.6018711962038532</v>
      </c>
      <c r="H686">
        <f>IFERROR(IF(OR(HLOOKUP($A686,'Z-scores'!$C$2:$SK$20,5,FALSE)&gt;3,HLOOKUP($A686,'Z-scores'!$C$2:$SK$20,5,FALSE)&lt;-3),"",'Total-corrected counts'!H686),"")</f>
        <v>8.6129942821298471</v>
      </c>
      <c r="I686">
        <f>IFERROR(IF(OR(HLOOKUP($A686,'Z-scores'!$C$2:$SK$20,5,FALSE)&gt;3,HLOOKUP($A686,'Z-scores'!$C$2:$SK$20,5,FALSE)&lt;-3),"",'Total-corrected counts'!I686),"")</f>
        <v>6.0494161328643106</v>
      </c>
      <c r="J686">
        <f>IFERROR(IF(OR(HLOOKUP($A686,'Z-scores'!$C$2:$SK$20,5,FALSE)&gt;3,HLOOKUP($A686,'Z-scores'!$C$2:$SK$20,5,FALSE)&lt;-3),"",'Total-corrected counts'!J686),"")</f>
        <v>12.176680399854884</v>
      </c>
      <c r="K686">
        <f>IFERROR(IF(OR(HLOOKUP($A686,'Z-scores'!$C$2:$SK$20,5,FALSE)&gt;3,HLOOKUP($A686,'Z-scores'!$C$2:$SK$20,5,FALSE)&lt;-3),"",'Total-corrected counts'!K686),"")</f>
        <v>8.5446777565675855</v>
      </c>
      <c r="L686">
        <f>IFERROR(IF(OR(HLOOKUP($A686,'Z-scores'!$C$2:$SK$20,5,FALSE)&gt;3,HLOOKUP($A686,'Z-scores'!$C$2:$SK$20,5,FALSE)&lt;-3),"",'Total-corrected counts'!L686),"")</f>
        <v>5.1080006349387244</v>
      </c>
      <c r="M686">
        <f>IFERROR(IF(OR(HLOOKUP($A686,'Z-scores'!$C$2:$SK$20,5,FALSE)&gt;3,HLOOKUP($A686,'Z-scores'!$C$2:$SK$20,5,FALSE)&lt;-3),"",'Total-corrected counts'!M686),"")</f>
        <v>8.8401802817093511</v>
      </c>
      <c r="N686">
        <f>IFERROR(IF(OR(HLOOKUP($A686,'Z-scores'!$C$2:$SK$20,5,FALSE)&gt;3,HLOOKUP($A686,'Z-scores'!$C$2:$SK$20,5,FALSE)&lt;-3),"",'Total-corrected counts'!N686),"")</f>
        <v>3.5200115399932894</v>
      </c>
      <c r="O686">
        <f>IFERROR(IF(OR(HLOOKUP($A686,'Z-scores'!$C$2:$SK$20,5,FALSE)&gt;3,HLOOKUP($A686,'Z-scores'!$C$2:$SK$20,5,FALSE)&lt;-3),"",'Total-corrected counts'!O686),"")</f>
        <v>5.5704838628387714</v>
      </c>
      <c r="P686">
        <f>IFERROR(IF(OR(HLOOKUP($A686,'Z-scores'!$C$2:$SK$20,5,FALSE)&gt;3,HLOOKUP($A686,'Z-scores'!$C$2:$SK$20,5,FALSE)&lt;-3),"",'Total-corrected counts'!P686),"")</f>
        <v>4.8122500877103498</v>
      </c>
      <c r="Q686">
        <f>IFERROR(IF(OR(HLOOKUP($A686,'Z-scores'!$C$2:$SK$20,5,FALSE)&gt;3,HLOOKUP($A686,'Z-scores'!$C$2:$SK$20,5,FALSE)&lt;-3),"",'Total-corrected counts'!Q686),"")</f>
        <v>9.0178135354648497</v>
      </c>
      <c r="R686">
        <f>IFERROR(IF(OR(HLOOKUP($A686,'Z-scores'!$C$2:$SK$20,5,FALSE)&gt;3,HLOOKUP($A686,'Z-scores'!$C$2:$SK$20,5,FALSE)&lt;-3),"",'Total-corrected counts'!R686),"")</f>
        <v>7.5748977645577984</v>
      </c>
      <c r="S686">
        <f>IFERROR(IF(OR(HLOOKUP($A686,'Z-scores'!$C$2:$SK$20,5,FALSE)&gt;3,HLOOKUP($A686,'Z-scores'!$C$2:$SK$20,5,FALSE)&lt;-3),"",'Total-corrected counts'!S686),"")</f>
        <v>5.8487313122276978</v>
      </c>
      <c r="T686">
        <f>IFERROR(IF(OR(HLOOKUP($A686,'Z-scores'!$C$2:$SK$20,5,FALSE)&gt;3,HLOOKUP($A686,'Z-scores'!$C$2:$SK$20,5,FALSE)&lt;-3),"",'Total-corrected counts'!T686),"")</f>
        <v>6.8669270092075525</v>
      </c>
      <c r="U686">
        <f t="shared" si="40"/>
        <v>1</v>
      </c>
      <c r="V686">
        <f>SUMIFS(Tabel132[Cluster],Tabel132[ID],'Total-corrected counts Z&lt;3'!A686)</f>
        <v>32</v>
      </c>
      <c r="W686">
        <f t="shared" si="41"/>
        <v>0.65719971796136023</v>
      </c>
      <c r="X686">
        <f t="shared" si="42"/>
        <v>7.1352519760795827</v>
      </c>
      <c r="Y686">
        <f t="shared" si="43"/>
        <v>6.615183928667836</v>
      </c>
    </row>
    <row r="687" spans="1:25" x14ac:dyDescent="0.25">
      <c r="A687">
        <v>695</v>
      </c>
      <c r="B687" t="s">
        <v>903</v>
      </c>
      <c r="C687">
        <v>400</v>
      </c>
      <c r="D687">
        <v>688</v>
      </c>
      <c r="E687" t="str">
        <f>IFERROR(IF(OR(HLOOKUP($A687,'Z-scores'!$C$2:$SK$20,5,FALSE)&gt;3,HLOOKUP($A687,'Z-scores'!$C$2:$SK$20,5,FALSE)&lt;-3),"",'Total-corrected counts'!E687),"")</f>
        <v/>
      </c>
      <c r="F687" t="str">
        <f>IFERROR(IF(OR(HLOOKUP($A687,'Z-scores'!$C$2:$SK$20,5,FALSE)&gt;3,HLOOKUP($A687,'Z-scores'!$C$2:$SK$20,5,FALSE)&lt;-3),"",'Total-corrected counts'!F687),"")</f>
        <v/>
      </c>
      <c r="G687" t="str">
        <f>IFERROR(IF(OR(HLOOKUP($A687,'Z-scores'!$C$2:$SK$20,5,FALSE)&gt;3,HLOOKUP($A687,'Z-scores'!$C$2:$SK$20,5,FALSE)&lt;-3),"",'Total-corrected counts'!G687),"")</f>
        <v/>
      </c>
      <c r="H687" t="str">
        <f>IFERROR(IF(OR(HLOOKUP($A687,'Z-scores'!$C$2:$SK$20,5,FALSE)&gt;3,HLOOKUP($A687,'Z-scores'!$C$2:$SK$20,5,FALSE)&lt;-3),"",'Total-corrected counts'!H687),"")</f>
        <v/>
      </c>
      <c r="I687" t="str">
        <f>IFERROR(IF(OR(HLOOKUP($A687,'Z-scores'!$C$2:$SK$20,5,FALSE)&gt;3,HLOOKUP($A687,'Z-scores'!$C$2:$SK$20,5,FALSE)&lt;-3),"",'Total-corrected counts'!I687),"")</f>
        <v/>
      </c>
      <c r="J687" t="str">
        <f>IFERROR(IF(OR(HLOOKUP($A687,'Z-scores'!$C$2:$SK$20,5,FALSE)&gt;3,HLOOKUP($A687,'Z-scores'!$C$2:$SK$20,5,FALSE)&lt;-3),"",'Total-corrected counts'!J687),"")</f>
        <v/>
      </c>
      <c r="K687" t="str">
        <f>IFERROR(IF(OR(HLOOKUP($A687,'Z-scores'!$C$2:$SK$20,5,FALSE)&gt;3,HLOOKUP($A687,'Z-scores'!$C$2:$SK$20,5,FALSE)&lt;-3),"",'Total-corrected counts'!K687),"")</f>
        <v/>
      </c>
      <c r="L687" t="str">
        <f>IFERROR(IF(OR(HLOOKUP($A687,'Z-scores'!$C$2:$SK$20,5,FALSE)&gt;3,HLOOKUP($A687,'Z-scores'!$C$2:$SK$20,5,FALSE)&lt;-3),"",'Total-corrected counts'!L687),"")</f>
        <v/>
      </c>
      <c r="M687" t="str">
        <f>IFERROR(IF(OR(HLOOKUP($A687,'Z-scores'!$C$2:$SK$20,5,FALSE)&gt;3,HLOOKUP($A687,'Z-scores'!$C$2:$SK$20,5,FALSE)&lt;-3),"",'Total-corrected counts'!M687),"")</f>
        <v/>
      </c>
      <c r="N687" t="str">
        <f>IFERROR(IF(OR(HLOOKUP($A687,'Z-scores'!$C$2:$SK$20,5,FALSE)&gt;3,HLOOKUP($A687,'Z-scores'!$C$2:$SK$20,5,FALSE)&lt;-3),"",'Total-corrected counts'!N687),"")</f>
        <v/>
      </c>
      <c r="O687" t="str">
        <f>IFERROR(IF(OR(HLOOKUP($A687,'Z-scores'!$C$2:$SK$20,5,FALSE)&gt;3,HLOOKUP($A687,'Z-scores'!$C$2:$SK$20,5,FALSE)&lt;-3),"",'Total-corrected counts'!O687),"")</f>
        <v/>
      </c>
      <c r="P687" t="str">
        <f>IFERROR(IF(OR(HLOOKUP($A687,'Z-scores'!$C$2:$SK$20,5,FALSE)&gt;3,HLOOKUP($A687,'Z-scores'!$C$2:$SK$20,5,FALSE)&lt;-3),"",'Total-corrected counts'!P687),"")</f>
        <v/>
      </c>
      <c r="Q687" t="str">
        <f>IFERROR(IF(OR(HLOOKUP($A687,'Z-scores'!$C$2:$SK$20,5,FALSE)&gt;3,HLOOKUP($A687,'Z-scores'!$C$2:$SK$20,5,FALSE)&lt;-3),"",'Total-corrected counts'!Q687),"")</f>
        <v/>
      </c>
      <c r="R687" t="str">
        <f>IFERROR(IF(OR(HLOOKUP($A687,'Z-scores'!$C$2:$SK$20,5,FALSE)&gt;3,HLOOKUP($A687,'Z-scores'!$C$2:$SK$20,5,FALSE)&lt;-3),"",'Total-corrected counts'!R687),"")</f>
        <v/>
      </c>
      <c r="S687" t="str">
        <f>IFERROR(IF(OR(HLOOKUP($A687,'Z-scores'!$C$2:$SK$20,5,FALSE)&gt;3,HLOOKUP($A687,'Z-scores'!$C$2:$SK$20,5,FALSE)&lt;-3),"",'Total-corrected counts'!S687),"")</f>
        <v/>
      </c>
      <c r="T687" t="str">
        <f>IFERROR(IF(OR(HLOOKUP($A687,'Z-scores'!$C$2:$SK$20,5,FALSE)&gt;3,HLOOKUP($A687,'Z-scores'!$C$2:$SK$20,5,FALSE)&lt;-3),"",'Total-corrected counts'!T687),"")</f>
        <v/>
      </c>
      <c r="U687">
        <f t="shared" si="40"/>
        <v>0</v>
      </c>
      <c r="V687">
        <f>SUMIFS(Tabel132[Cluster],Tabel132[ID],'Total-corrected counts Z&lt;3'!A687)</f>
        <v>0</v>
      </c>
      <c r="W687" t="str">
        <f t="shared" si="41"/>
        <v/>
      </c>
      <c r="X687" t="str">
        <f t="shared" si="42"/>
        <v/>
      </c>
      <c r="Y687" t="str">
        <f t="shared" si="43"/>
        <v/>
      </c>
    </row>
    <row r="688" spans="1:25" x14ac:dyDescent="0.25">
      <c r="A688">
        <v>696</v>
      </c>
      <c r="B688" t="s">
        <v>295</v>
      </c>
      <c r="C688">
        <v>12100</v>
      </c>
      <c r="D688">
        <v>1027</v>
      </c>
      <c r="E688">
        <f>IFERROR(IF(OR(HLOOKUP($A688,'Z-scores'!$C$2:$SK$20,5,FALSE)&gt;3,HLOOKUP($A688,'Z-scores'!$C$2:$SK$20,5,FALSE)&lt;-3),"",'Total-corrected counts'!E688),"")</f>
        <v>1.3921263119304235</v>
      </c>
      <c r="F688">
        <f>IFERROR(IF(OR(HLOOKUP($A688,'Z-scores'!$C$2:$SK$20,5,FALSE)&gt;3,HLOOKUP($A688,'Z-scores'!$C$2:$SK$20,5,FALSE)&lt;-3),"",'Total-corrected counts'!F688),"")</f>
        <v>0.60438566793823745</v>
      </c>
      <c r="G688">
        <f>IFERROR(IF(OR(HLOOKUP($A688,'Z-scores'!$C$2:$SK$20,5,FALSE)&gt;3,HLOOKUP($A688,'Z-scores'!$C$2:$SK$20,5,FALSE)&lt;-3),"",'Total-corrected counts'!G688),"")</f>
        <v>0.85293302343433475</v>
      </c>
      <c r="H688">
        <f>IFERROR(IF(OR(HLOOKUP($A688,'Z-scores'!$C$2:$SK$20,5,FALSE)&gt;3,HLOOKUP($A688,'Z-scores'!$C$2:$SK$20,5,FALSE)&lt;-3),"",'Total-corrected counts'!H688),"")</f>
        <v>3.0398803348693577</v>
      </c>
      <c r="I688">
        <f>IFERROR(IF(OR(HLOOKUP($A688,'Z-scores'!$C$2:$SK$20,5,FALSE)&gt;3,HLOOKUP($A688,'Z-scores'!$C$2:$SK$20,5,FALSE)&lt;-3),"",'Total-corrected counts'!I688),"")</f>
        <v>0.19695773455837295</v>
      </c>
      <c r="J688">
        <f>IFERROR(IF(OR(HLOOKUP($A688,'Z-scores'!$C$2:$SK$20,5,FALSE)&gt;3,HLOOKUP($A688,'Z-scores'!$C$2:$SK$20,5,FALSE)&lt;-3),"",'Total-corrected counts'!J688),"")</f>
        <v>0.2574224469979155</v>
      </c>
      <c r="K688">
        <f>IFERROR(IF(OR(HLOOKUP($A688,'Z-scores'!$C$2:$SK$20,5,FALSE)&gt;3,HLOOKUP($A688,'Z-scores'!$C$2:$SK$20,5,FALSE)&lt;-3),"",'Total-corrected counts'!K688),"")</f>
        <v>0.30495761382396319</v>
      </c>
      <c r="L688">
        <f>IFERROR(IF(OR(HLOOKUP($A688,'Z-scores'!$C$2:$SK$20,5,FALSE)&gt;3,HLOOKUP($A688,'Z-scores'!$C$2:$SK$20,5,FALSE)&lt;-3),"",'Total-corrected counts'!L688),"")</f>
        <v>0.53589913699888347</v>
      </c>
      <c r="M688">
        <f>IFERROR(IF(OR(HLOOKUP($A688,'Z-scores'!$C$2:$SK$20,5,FALSE)&gt;3,HLOOKUP($A688,'Z-scores'!$C$2:$SK$20,5,FALSE)&lt;-3),"",'Total-corrected counts'!M688),"")</f>
        <v>0.14492098822474347</v>
      </c>
      <c r="N688">
        <f>IFERROR(IF(OR(HLOOKUP($A688,'Z-scores'!$C$2:$SK$20,5,FALSE)&gt;3,HLOOKUP($A688,'Z-scores'!$C$2:$SK$20,5,FALSE)&lt;-3),"",'Total-corrected counts'!N688),"")</f>
        <v>0.79180660476463749</v>
      </c>
      <c r="O688">
        <f>IFERROR(IF(OR(HLOOKUP($A688,'Z-scores'!$C$2:$SK$20,5,FALSE)&gt;3,HLOOKUP($A688,'Z-scores'!$C$2:$SK$20,5,FALSE)&lt;-3),"",'Total-corrected counts'!O688),"")</f>
        <v>0.24315604163185114</v>
      </c>
      <c r="P688">
        <f>IFERROR(IF(OR(HLOOKUP($A688,'Z-scores'!$C$2:$SK$20,5,FALSE)&gt;3,HLOOKUP($A688,'Z-scores'!$C$2:$SK$20,5,FALSE)&lt;-3),"",'Total-corrected counts'!P688),"")</f>
        <v>1.8960364875053186</v>
      </c>
      <c r="Q688">
        <f>IFERROR(IF(OR(HLOOKUP($A688,'Z-scores'!$C$2:$SK$20,5,FALSE)&gt;3,HLOOKUP($A688,'Z-scores'!$C$2:$SK$20,5,FALSE)&lt;-3),"",'Total-corrected counts'!Q688),"")</f>
        <v>0.27823556913830938</v>
      </c>
      <c r="R688">
        <f>IFERROR(IF(OR(HLOOKUP($A688,'Z-scores'!$C$2:$SK$20,5,FALSE)&gt;3,HLOOKUP($A688,'Z-scores'!$C$2:$SK$20,5,FALSE)&lt;-3),"",'Total-corrected counts'!R688),"")</f>
        <v>0.34921562575588488</v>
      </c>
      <c r="S688">
        <f>IFERROR(IF(OR(HLOOKUP($A688,'Z-scores'!$C$2:$SK$20,5,FALSE)&gt;3,HLOOKUP($A688,'Z-scores'!$C$2:$SK$20,5,FALSE)&lt;-3),"",'Total-corrected counts'!S688),"")</f>
        <v>0.75869312278655532</v>
      </c>
      <c r="T688">
        <f>IFERROR(IF(OR(HLOOKUP($A688,'Z-scores'!$C$2:$SK$20,5,FALSE)&gt;3,HLOOKUP($A688,'Z-scores'!$C$2:$SK$20,5,FALSE)&lt;-3),"",'Total-corrected counts'!T688),"")</f>
        <v>4.4368812683746608</v>
      </c>
      <c r="U688">
        <f t="shared" si="40"/>
        <v>1</v>
      </c>
      <c r="V688">
        <f>SUMIFS(Tabel132[Cluster],Tabel132[ID],'Total-corrected counts Z&lt;3'!A688)</f>
        <v>15</v>
      </c>
      <c r="W688">
        <f t="shared" si="41"/>
        <v>0.42217829150314989</v>
      </c>
      <c r="X688">
        <f t="shared" si="42"/>
        <v>0.81212898635408703</v>
      </c>
      <c r="Y688">
        <f t="shared" si="43"/>
        <v>1.3270363525320967</v>
      </c>
    </row>
    <row r="689" spans="1:25" x14ac:dyDescent="0.25">
      <c r="A689">
        <v>697</v>
      </c>
      <c r="B689" t="s">
        <v>296</v>
      </c>
      <c r="C689">
        <v>103000</v>
      </c>
      <c r="D689">
        <v>932</v>
      </c>
      <c r="E689">
        <f>IFERROR(IF(OR(HLOOKUP($A689,'Z-scores'!$C$2:$SK$20,5,FALSE)&gt;3,HLOOKUP($A689,'Z-scores'!$C$2:$SK$20,5,FALSE)&lt;-3),"",'Total-corrected counts'!E689),"")</f>
        <v>7.3718290112187539</v>
      </c>
      <c r="F689">
        <f>IFERROR(IF(OR(HLOOKUP($A689,'Z-scores'!$C$2:$SK$20,5,FALSE)&gt;3,HLOOKUP($A689,'Z-scores'!$C$2:$SK$20,5,FALSE)&lt;-3),"",'Total-corrected counts'!F689),"")</f>
        <v>11.110308411395881</v>
      </c>
      <c r="G689">
        <f>IFERROR(IF(OR(HLOOKUP($A689,'Z-scores'!$C$2:$SK$20,5,FALSE)&gt;3,HLOOKUP($A689,'Z-scores'!$C$2:$SK$20,5,FALSE)&lt;-3),"",'Total-corrected counts'!G689),"")</f>
        <v>10.478183014632265</v>
      </c>
      <c r="H689">
        <f>IFERROR(IF(OR(HLOOKUP($A689,'Z-scores'!$C$2:$SK$20,5,FALSE)&gt;3,HLOOKUP($A689,'Z-scores'!$C$2:$SK$20,5,FALSE)&lt;-3),"",'Total-corrected counts'!H689),"")</f>
        <v>8.5466476875196022</v>
      </c>
      <c r="I689">
        <f>IFERROR(IF(OR(HLOOKUP($A689,'Z-scores'!$C$2:$SK$20,5,FALSE)&gt;3,HLOOKUP($A689,'Z-scores'!$C$2:$SK$20,5,FALSE)&lt;-3),"",'Total-corrected counts'!I689),"")</f>
        <v>12.278907908753421</v>
      </c>
      <c r="J689">
        <f>IFERROR(IF(OR(HLOOKUP($A689,'Z-scores'!$C$2:$SK$20,5,FALSE)&gt;3,HLOOKUP($A689,'Z-scores'!$C$2:$SK$20,5,FALSE)&lt;-3),"",'Total-corrected counts'!J689),"")</f>
        <v>3.609900826505652</v>
      </c>
      <c r="K689">
        <f>IFERROR(IF(OR(HLOOKUP($A689,'Z-scores'!$C$2:$SK$20,5,FALSE)&gt;3,HLOOKUP($A689,'Z-scores'!$C$2:$SK$20,5,FALSE)&lt;-3),"",'Total-corrected counts'!K689),"")</f>
        <v>3.36039832156021</v>
      </c>
      <c r="L689">
        <f>IFERROR(IF(OR(HLOOKUP($A689,'Z-scores'!$C$2:$SK$20,5,FALSE)&gt;3,HLOOKUP($A689,'Z-scores'!$C$2:$SK$20,5,FALSE)&lt;-3),"",'Total-corrected counts'!L689),"")</f>
        <v>7.6518256523384878</v>
      </c>
      <c r="M689">
        <f>IFERROR(IF(OR(HLOOKUP($A689,'Z-scores'!$C$2:$SK$20,5,FALSE)&gt;3,HLOOKUP($A689,'Z-scores'!$C$2:$SK$20,5,FALSE)&lt;-3),"",'Total-corrected counts'!M689),"")</f>
        <v>3.5122027734467243</v>
      </c>
      <c r="N689">
        <f>IFERROR(IF(OR(HLOOKUP($A689,'Z-scores'!$C$2:$SK$20,5,FALSE)&gt;3,HLOOKUP($A689,'Z-scores'!$C$2:$SK$20,5,FALSE)&lt;-3),"",'Total-corrected counts'!N689),"")</f>
        <v>7.4947239025246875</v>
      </c>
      <c r="O689">
        <f>IFERROR(IF(OR(HLOOKUP($A689,'Z-scores'!$C$2:$SK$20,5,FALSE)&gt;3,HLOOKUP($A689,'Z-scores'!$C$2:$SK$20,5,FALSE)&lt;-3),"",'Total-corrected counts'!O689),"")</f>
        <v>6.1496373438164538</v>
      </c>
      <c r="P689">
        <f>IFERROR(IF(OR(HLOOKUP($A689,'Z-scores'!$C$2:$SK$20,5,FALSE)&gt;3,HLOOKUP($A689,'Z-scores'!$C$2:$SK$20,5,FALSE)&lt;-3),"",'Total-corrected counts'!P689),"")</f>
        <v>9.8982062300474496</v>
      </c>
      <c r="Q689">
        <f>IFERROR(IF(OR(HLOOKUP($A689,'Z-scores'!$C$2:$SK$20,5,FALSE)&gt;3,HLOOKUP($A689,'Z-scores'!$C$2:$SK$20,5,FALSE)&lt;-3),"",'Total-corrected counts'!Q689),"")</f>
        <v>7.462675443673942</v>
      </c>
      <c r="R689">
        <f>IFERROR(IF(OR(HLOOKUP($A689,'Z-scores'!$C$2:$SK$20,5,FALSE)&gt;3,HLOOKUP($A689,'Z-scores'!$C$2:$SK$20,5,FALSE)&lt;-3),"",'Total-corrected counts'!R689),"")</f>
        <v>9.557209993113263</v>
      </c>
      <c r="S689">
        <f>IFERROR(IF(OR(HLOOKUP($A689,'Z-scores'!$C$2:$SK$20,5,FALSE)&gt;3,HLOOKUP($A689,'Z-scores'!$C$2:$SK$20,5,FALSE)&lt;-3),"",'Total-corrected counts'!S689),"")</f>
        <v>9.755434705680857</v>
      </c>
      <c r="T689">
        <f>IFERROR(IF(OR(HLOOKUP($A689,'Z-scores'!$C$2:$SK$20,5,FALSE)&gt;3,HLOOKUP($A689,'Z-scores'!$C$2:$SK$20,5,FALSE)&lt;-3),"",'Total-corrected counts'!T689),"")</f>
        <v>2.4710015679255806</v>
      </c>
      <c r="U689">
        <f t="shared" si="40"/>
        <v>1</v>
      </c>
      <c r="V689">
        <f>SUMIFS(Tabel132[Cluster],Tabel132[ID],'Total-corrected counts Z&lt;3'!A689)</f>
        <v>0</v>
      </c>
      <c r="W689">
        <f t="shared" si="41"/>
        <v>0.99633353662107949</v>
      </c>
      <c r="X689">
        <f t="shared" si="42"/>
        <v>7.5414927509895691</v>
      </c>
      <c r="Y689">
        <f t="shared" si="43"/>
        <v>7.5490275473762578</v>
      </c>
    </row>
    <row r="690" spans="1:25" x14ac:dyDescent="0.25">
      <c r="A690">
        <v>698</v>
      </c>
      <c r="B690" t="s">
        <v>297</v>
      </c>
      <c r="C690">
        <v>29900</v>
      </c>
      <c r="D690">
        <v>695</v>
      </c>
      <c r="E690">
        <f>IFERROR(IF(OR(HLOOKUP($A690,'Z-scores'!$C$2:$SK$20,5,FALSE)&gt;3,HLOOKUP($A690,'Z-scores'!$C$2:$SK$20,5,FALSE)&lt;-3),"",'Total-corrected counts'!E690),"")</f>
        <v>55.650373174072762</v>
      </c>
      <c r="F690">
        <f>IFERROR(IF(OR(HLOOKUP($A690,'Z-scores'!$C$2:$SK$20,5,FALSE)&gt;3,HLOOKUP($A690,'Z-scores'!$C$2:$SK$20,5,FALSE)&lt;-3),"",'Total-corrected counts'!F690),"")</f>
        <v>62.034522698223157</v>
      </c>
      <c r="G690">
        <f>IFERROR(IF(OR(HLOOKUP($A690,'Z-scores'!$C$2:$SK$20,5,FALSE)&gt;3,HLOOKUP($A690,'Z-scores'!$C$2:$SK$20,5,FALSE)&lt;-3),"",'Total-corrected counts'!G690),"")</f>
        <v>41.833389451697954</v>
      </c>
      <c r="H690">
        <f>IFERROR(IF(OR(HLOOKUP($A690,'Z-scores'!$C$2:$SK$20,5,FALSE)&gt;3,HLOOKUP($A690,'Z-scores'!$C$2:$SK$20,5,FALSE)&lt;-3),"",'Total-corrected counts'!H690),"")</f>
        <v>58.559917006441644</v>
      </c>
      <c r="I690">
        <f>IFERROR(IF(OR(HLOOKUP($A690,'Z-scores'!$C$2:$SK$20,5,FALSE)&gt;3,HLOOKUP($A690,'Z-scores'!$C$2:$SK$20,5,FALSE)&lt;-3),"",'Total-corrected counts'!I690),"")</f>
        <v>68.074220427218208</v>
      </c>
      <c r="J690">
        <f>IFERROR(IF(OR(HLOOKUP($A690,'Z-scores'!$C$2:$SK$20,5,FALSE)&gt;3,HLOOKUP($A690,'Z-scores'!$C$2:$SK$20,5,FALSE)&lt;-3),"",'Total-corrected counts'!J690),"")</f>
        <v>68.641994820420905</v>
      </c>
      <c r="K690">
        <f>IFERROR(IF(OR(HLOOKUP($A690,'Z-scores'!$C$2:$SK$20,5,FALSE)&gt;3,HLOOKUP($A690,'Z-scores'!$C$2:$SK$20,5,FALSE)&lt;-3),"",'Total-corrected counts'!K690),"")</f>
        <v>75.154458099117093</v>
      </c>
      <c r="L690">
        <f>IFERROR(IF(OR(HLOOKUP($A690,'Z-scores'!$C$2:$SK$20,5,FALSE)&gt;3,HLOOKUP($A690,'Z-scores'!$C$2:$SK$20,5,FALSE)&lt;-3),"",'Total-corrected counts'!L690),"")</f>
        <v>51.71087495370238</v>
      </c>
      <c r="M690">
        <f>IFERROR(IF(OR(HLOOKUP($A690,'Z-scores'!$C$2:$SK$20,5,FALSE)&gt;3,HLOOKUP($A690,'Z-scores'!$C$2:$SK$20,5,FALSE)&lt;-3),"",'Total-corrected counts'!M690),"")</f>
        <v>58.940218387404485</v>
      </c>
      <c r="N690">
        <f>IFERROR(IF(OR(HLOOKUP($A690,'Z-scores'!$C$2:$SK$20,5,FALSE)&gt;3,HLOOKUP($A690,'Z-scores'!$C$2:$SK$20,5,FALSE)&lt;-3),"",'Total-corrected counts'!N690),"")</f>
        <v>42.930029383080743</v>
      </c>
      <c r="O690">
        <f>IFERROR(IF(OR(HLOOKUP($A690,'Z-scores'!$C$2:$SK$20,5,FALSE)&gt;3,HLOOKUP($A690,'Z-scores'!$C$2:$SK$20,5,FALSE)&lt;-3),"",'Total-corrected counts'!O690),"")</f>
        <v>50.86824390938326</v>
      </c>
      <c r="P690">
        <f>IFERROR(IF(OR(HLOOKUP($A690,'Z-scores'!$C$2:$SK$20,5,FALSE)&gt;3,HLOOKUP($A690,'Z-scores'!$C$2:$SK$20,5,FALSE)&lt;-3),"",'Total-corrected counts'!P690),"")</f>
        <v>71.312868414570119</v>
      </c>
      <c r="Q690">
        <f>IFERROR(IF(OR(HLOOKUP($A690,'Z-scores'!$C$2:$SK$20,5,FALSE)&gt;3,HLOOKUP($A690,'Z-scores'!$C$2:$SK$20,5,FALSE)&lt;-3),"",'Total-corrected counts'!Q690),"")</f>
        <v>75.252784467300614</v>
      </c>
      <c r="R690">
        <f>IFERROR(IF(OR(HLOOKUP($A690,'Z-scores'!$C$2:$SK$20,5,FALSE)&gt;3,HLOOKUP($A690,'Z-scores'!$C$2:$SK$20,5,FALSE)&lt;-3),"",'Total-corrected counts'!R690),"")</f>
        <v>61.133276602912559</v>
      </c>
      <c r="S690">
        <f>IFERROR(IF(OR(HLOOKUP($A690,'Z-scores'!$C$2:$SK$20,5,FALSE)&gt;3,HLOOKUP($A690,'Z-scores'!$C$2:$SK$20,5,FALSE)&lt;-3),"",'Total-corrected counts'!S690),"")</f>
        <v>74.193393141753887</v>
      </c>
      <c r="T690">
        <f>IFERROR(IF(OR(HLOOKUP($A690,'Z-scores'!$C$2:$SK$20,5,FALSE)&gt;3,HLOOKUP($A690,'Z-scores'!$C$2:$SK$20,5,FALSE)&lt;-3),"",'Total-corrected counts'!T690),"")</f>
        <v>93.754714186347655</v>
      </c>
      <c r="U690">
        <f t="shared" si="40"/>
        <v>1</v>
      </c>
      <c r="V690">
        <f>SUMIFS(Tabel132[Cluster],Tabel132[ID],'Total-corrected counts Z&lt;3'!A690)</f>
        <v>39</v>
      </c>
      <c r="W690">
        <f t="shared" si="41"/>
        <v>6.4149614417120693E-2</v>
      </c>
      <c r="X690">
        <f t="shared" si="42"/>
        <v>58.35299984013794</v>
      </c>
      <c r="Y690">
        <f t="shared" si="43"/>
        <v>71.085880120378022</v>
      </c>
    </row>
    <row r="691" spans="1:25" x14ac:dyDescent="0.25">
      <c r="A691">
        <v>699</v>
      </c>
      <c r="B691" t="s">
        <v>904</v>
      </c>
      <c r="C691">
        <v>25100</v>
      </c>
      <c r="D691">
        <v>119</v>
      </c>
      <c r="E691">
        <f>IFERROR(IF(OR(HLOOKUP($A691,'Z-scores'!$C$2:$SK$20,5,FALSE)&gt;3,HLOOKUP($A691,'Z-scores'!$C$2:$SK$20,5,FALSE)&lt;-3),"",'Total-corrected counts'!E691),"")</f>
        <v>0</v>
      </c>
      <c r="F691">
        <f>IFERROR(IF(OR(HLOOKUP($A691,'Z-scores'!$C$2:$SK$20,5,FALSE)&gt;3,HLOOKUP($A691,'Z-scores'!$C$2:$SK$20,5,FALSE)&lt;-3),"",'Total-corrected counts'!F691),"")</f>
        <v>0</v>
      </c>
      <c r="G691">
        <f>IFERROR(IF(OR(HLOOKUP($A691,'Z-scores'!$C$2:$SK$20,5,FALSE)&gt;3,HLOOKUP($A691,'Z-scores'!$C$2:$SK$20,5,FALSE)&lt;-3),"",'Total-corrected counts'!G691),"")</f>
        <v>9.917825853887615E-3</v>
      </c>
      <c r="H691">
        <f>IFERROR(IF(OR(HLOOKUP($A691,'Z-scores'!$C$2:$SK$20,5,FALSE)&gt;3,HLOOKUP($A691,'Z-scores'!$C$2:$SK$20,5,FALSE)&lt;-3),"",'Total-corrected counts'!H691),"")</f>
        <v>0</v>
      </c>
      <c r="I691">
        <f>IFERROR(IF(OR(HLOOKUP($A691,'Z-scores'!$C$2:$SK$20,5,FALSE)&gt;3,HLOOKUP($A691,'Z-scores'!$C$2:$SK$20,5,FALSE)&lt;-3),"",'Total-corrected counts'!I691),"")</f>
        <v>2.2509455378099764E-2</v>
      </c>
      <c r="J691">
        <f>IFERROR(IF(OR(HLOOKUP($A691,'Z-scores'!$C$2:$SK$20,5,FALSE)&gt;3,HLOOKUP($A691,'Z-scores'!$C$2:$SK$20,5,FALSE)&lt;-3),"",'Total-corrected counts'!J691),"")</f>
        <v>5.9865685348352441E-3</v>
      </c>
      <c r="K691">
        <f>IFERROR(IF(OR(HLOOKUP($A691,'Z-scores'!$C$2:$SK$20,5,FALSE)&gt;3,HLOOKUP($A691,'Z-scores'!$C$2:$SK$20,5,FALSE)&lt;-3),"",'Total-corrected counts'!K691),"")</f>
        <v>5.8645694966146774E-3</v>
      </c>
      <c r="L691">
        <f>IFERROR(IF(OR(HLOOKUP($A691,'Z-scores'!$C$2:$SK$20,5,FALSE)&gt;3,HLOOKUP($A691,'Z-scores'!$C$2:$SK$20,5,FALSE)&lt;-3),"",'Total-corrected counts'!L691),"")</f>
        <v>0</v>
      </c>
      <c r="M691">
        <f>IFERROR(IF(OR(HLOOKUP($A691,'Z-scores'!$C$2:$SK$20,5,FALSE)&gt;3,HLOOKUP($A691,'Z-scores'!$C$2:$SK$20,5,FALSE)&lt;-3),"",'Total-corrected counts'!M691),"")</f>
        <v>8.5247640132202034E-3</v>
      </c>
      <c r="N691">
        <f>IFERROR(IF(OR(HLOOKUP($A691,'Z-scores'!$C$2:$SK$20,5,FALSE)&gt;3,HLOOKUP($A691,'Z-scores'!$C$2:$SK$20,5,FALSE)&lt;-3),"",'Total-corrected counts'!N691),"")</f>
        <v>0</v>
      </c>
      <c r="O691">
        <f>IFERROR(IF(OR(HLOOKUP($A691,'Z-scores'!$C$2:$SK$20,5,FALSE)&gt;3,HLOOKUP($A691,'Z-scores'!$C$2:$SK$20,5,FALSE)&lt;-3),"",'Total-corrected counts'!O691),"")</f>
        <v>0</v>
      </c>
      <c r="P691">
        <f>IFERROR(IF(OR(HLOOKUP($A691,'Z-scores'!$C$2:$SK$20,5,FALSE)&gt;3,HLOOKUP($A691,'Z-scores'!$C$2:$SK$20,5,FALSE)&lt;-3),"",'Total-corrected counts'!P691),"")</f>
        <v>1.99058948819456E-2</v>
      </c>
      <c r="Q691">
        <f>IFERROR(IF(OR(HLOOKUP($A691,'Z-scores'!$C$2:$SK$20,5,FALSE)&gt;3,HLOOKUP($A691,'Z-scores'!$C$2:$SK$20,5,FALSE)&lt;-3),"",'Total-corrected counts'!Q691),"")</f>
        <v>9.9369846120824779E-3</v>
      </c>
      <c r="R691">
        <f>IFERROR(IF(OR(HLOOKUP($A691,'Z-scores'!$C$2:$SK$20,5,FALSE)&gt;3,HLOOKUP($A691,'Z-scores'!$C$2:$SK$20,5,FALSE)&lt;-3),"",'Total-corrected counts'!R691),"")</f>
        <v>3.0813143449048671E-2</v>
      </c>
      <c r="S691">
        <f>IFERROR(IF(OR(HLOOKUP($A691,'Z-scores'!$C$2:$SK$20,5,FALSE)&gt;3,HLOOKUP($A691,'Z-scores'!$C$2:$SK$20,5,FALSE)&lt;-3),"",'Total-corrected counts'!S691),"")</f>
        <v>5.6618889760190697E-3</v>
      </c>
      <c r="T691">
        <f>IFERROR(IF(OR(HLOOKUP($A691,'Z-scores'!$C$2:$SK$20,5,FALSE)&gt;3,HLOOKUP($A691,'Z-scores'!$C$2:$SK$20,5,FALSE)&lt;-3),"",'Total-corrected counts'!T691),"")</f>
        <v>0</v>
      </c>
      <c r="U691">
        <f t="shared" si="40"/>
        <v>1</v>
      </c>
      <c r="V691">
        <f>SUMIFS(Tabel132[Cluster],Tabel132[ID],'Total-corrected counts Z&lt;3'!A691)</f>
        <v>32</v>
      </c>
      <c r="W691">
        <f t="shared" si="41"/>
        <v>0.24962212257166391</v>
      </c>
      <c r="X691">
        <f t="shared" si="42"/>
        <v>5.2803183276657504E-3</v>
      </c>
      <c r="Y691">
        <f t="shared" si="43"/>
        <v>1.1052985319849303E-2</v>
      </c>
    </row>
    <row r="692" spans="1:25" x14ac:dyDescent="0.25">
      <c r="A692">
        <v>700</v>
      </c>
      <c r="B692" t="s">
        <v>905</v>
      </c>
      <c r="C692">
        <v>74200</v>
      </c>
      <c r="D692">
        <v>88</v>
      </c>
      <c r="E692" t="str">
        <f>IFERROR(IF(OR(HLOOKUP($A692,'Z-scores'!$C$2:$SK$20,5,FALSE)&gt;3,HLOOKUP($A692,'Z-scores'!$C$2:$SK$20,5,FALSE)&lt;-3),"",'Total-corrected counts'!E692),"")</f>
        <v/>
      </c>
      <c r="F692" t="str">
        <f>IFERROR(IF(OR(HLOOKUP($A692,'Z-scores'!$C$2:$SK$20,5,FALSE)&gt;3,HLOOKUP($A692,'Z-scores'!$C$2:$SK$20,5,FALSE)&lt;-3),"",'Total-corrected counts'!F692),"")</f>
        <v/>
      </c>
      <c r="G692" t="str">
        <f>IFERROR(IF(OR(HLOOKUP($A692,'Z-scores'!$C$2:$SK$20,5,FALSE)&gt;3,HLOOKUP($A692,'Z-scores'!$C$2:$SK$20,5,FALSE)&lt;-3),"",'Total-corrected counts'!G692),"")</f>
        <v/>
      </c>
      <c r="H692" t="str">
        <f>IFERROR(IF(OR(HLOOKUP($A692,'Z-scores'!$C$2:$SK$20,5,FALSE)&gt;3,HLOOKUP($A692,'Z-scores'!$C$2:$SK$20,5,FALSE)&lt;-3),"",'Total-corrected counts'!H692),"")</f>
        <v/>
      </c>
      <c r="I692" t="str">
        <f>IFERROR(IF(OR(HLOOKUP($A692,'Z-scores'!$C$2:$SK$20,5,FALSE)&gt;3,HLOOKUP($A692,'Z-scores'!$C$2:$SK$20,5,FALSE)&lt;-3),"",'Total-corrected counts'!I692),"")</f>
        <v/>
      </c>
      <c r="J692" t="str">
        <f>IFERROR(IF(OR(HLOOKUP($A692,'Z-scores'!$C$2:$SK$20,5,FALSE)&gt;3,HLOOKUP($A692,'Z-scores'!$C$2:$SK$20,5,FALSE)&lt;-3),"",'Total-corrected counts'!J692),"")</f>
        <v/>
      </c>
      <c r="K692" t="str">
        <f>IFERROR(IF(OR(HLOOKUP($A692,'Z-scores'!$C$2:$SK$20,5,FALSE)&gt;3,HLOOKUP($A692,'Z-scores'!$C$2:$SK$20,5,FALSE)&lt;-3),"",'Total-corrected counts'!K692),"")</f>
        <v/>
      </c>
      <c r="L692" t="str">
        <f>IFERROR(IF(OR(HLOOKUP($A692,'Z-scores'!$C$2:$SK$20,5,FALSE)&gt;3,HLOOKUP($A692,'Z-scores'!$C$2:$SK$20,5,FALSE)&lt;-3),"",'Total-corrected counts'!L692),"")</f>
        <v/>
      </c>
      <c r="M692" t="str">
        <f>IFERROR(IF(OR(HLOOKUP($A692,'Z-scores'!$C$2:$SK$20,5,FALSE)&gt;3,HLOOKUP($A692,'Z-scores'!$C$2:$SK$20,5,FALSE)&lt;-3),"",'Total-corrected counts'!M692),"")</f>
        <v/>
      </c>
      <c r="N692" t="str">
        <f>IFERROR(IF(OR(HLOOKUP($A692,'Z-scores'!$C$2:$SK$20,5,FALSE)&gt;3,HLOOKUP($A692,'Z-scores'!$C$2:$SK$20,5,FALSE)&lt;-3),"",'Total-corrected counts'!N692),"")</f>
        <v/>
      </c>
      <c r="O692" t="str">
        <f>IFERROR(IF(OR(HLOOKUP($A692,'Z-scores'!$C$2:$SK$20,5,FALSE)&gt;3,HLOOKUP($A692,'Z-scores'!$C$2:$SK$20,5,FALSE)&lt;-3),"",'Total-corrected counts'!O692),"")</f>
        <v/>
      </c>
      <c r="P692" t="str">
        <f>IFERROR(IF(OR(HLOOKUP($A692,'Z-scores'!$C$2:$SK$20,5,FALSE)&gt;3,HLOOKUP($A692,'Z-scores'!$C$2:$SK$20,5,FALSE)&lt;-3),"",'Total-corrected counts'!P692),"")</f>
        <v/>
      </c>
      <c r="Q692" t="str">
        <f>IFERROR(IF(OR(HLOOKUP($A692,'Z-scores'!$C$2:$SK$20,5,FALSE)&gt;3,HLOOKUP($A692,'Z-scores'!$C$2:$SK$20,5,FALSE)&lt;-3),"",'Total-corrected counts'!Q692),"")</f>
        <v/>
      </c>
      <c r="R692" t="str">
        <f>IFERROR(IF(OR(HLOOKUP($A692,'Z-scores'!$C$2:$SK$20,5,FALSE)&gt;3,HLOOKUP($A692,'Z-scores'!$C$2:$SK$20,5,FALSE)&lt;-3),"",'Total-corrected counts'!R692),"")</f>
        <v/>
      </c>
      <c r="S692" t="str">
        <f>IFERROR(IF(OR(HLOOKUP($A692,'Z-scores'!$C$2:$SK$20,5,FALSE)&gt;3,HLOOKUP($A692,'Z-scores'!$C$2:$SK$20,5,FALSE)&lt;-3),"",'Total-corrected counts'!S692),"")</f>
        <v/>
      </c>
      <c r="T692" t="str">
        <f>IFERROR(IF(OR(HLOOKUP($A692,'Z-scores'!$C$2:$SK$20,5,FALSE)&gt;3,HLOOKUP($A692,'Z-scores'!$C$2:$SK$20,5,FALSE)&lt;-3),"",'Total-corrected counts'!T692),"")</f>
        <v/>
      </c>
      <c r="U692">
        <f t="shared" si="40"/>
        <v>0</v>
      </c>
      <c r="V692">
        <f>SUMIFS(Tabel132[Cluster],Tabel132[ID],'Total-corrected counts Z&lt;3'!A692)</f>
        <v>84</v>
      </c>
      <c r="W692" t="str">
        <f t="shared" si="41"/>
        <v/>
      </c>
      <c r="X692" t="str">
        <f t="shared" si="42"/>
        <v/>
      </c>
      <c r="Y692" t="str">
        <f t="shared" si="43"/>
        <v/>
      </c>
    </row>
    <row r="693" spans="1:25" x14ac:dyDescent="0.25">
      <c r="A693">
        <v>701</v>
      </c>
      <c r="B693" t="s">
        <v>906</v>
      </c>
      <c r="C693">
        <v>95900</v>
      </c>
      <c r="D693">
        <v>370</v>
      </c>
      <c r="E693" t="str">
        <f>IFERROR(IF(OR(HLOOKUP($A693,'Z-scores'!$C$2:$SK$20,5,FALSE)&gt;3,HLOOKUP($A693,'Z-scores'!$C$2:$SK$20,5,FALSE)&lt;-3),"",'Total-corrected counts'!E693),"")</f>
        <v/>
      </c>
      <c r="F693" t="str">
        <f>IFERROR(IF(OR(HLOOKUP($A693,'Z-scores'!$C$2:$SK$20,5,FALSE)&gt;3,HLOOKUP($A693,'Z-scores'!$C$2:$SK$20,5,FALSE)&lt;-3),"",'Total-corrected counts'!F693),"")</f>
        <v/>
      </c>
      <c r="G693" t="str">
        <f>IFERROR(IF(OR(HLOOKUP($A693,'Z-scores'!$C$2:$SK$20,5,FALSE)&gt;3,HLOOKUP($A693,'Z-scores'!$C$2:$SK$20,5,FALSE)&lt;-3),"",'Total-corrected counts'!G693),"")</f>
        <v/>
      </c>
      <c r="H693" t="str">
        <f>IFERROR(IF(OR(HLOOKUP($A693,'Z-scores'!$C$2:$SK$20,5,FALSE)&gt;3,HLOOKUP($A693,'Z-scores'!$C$2:$SK$20,5,FALSE)&lt;-3),"",'Total-corrected counts'!H693),"")</f>
        <v/>
      </c>
      <c r="I693" t="str">
        <f>IFERROR(IF(OR(HLOOKUP($A693,'Z-scores'!$C$2:$SK$20,5,FALSE)&gt;3,HLOOKUP($A693,'Z-scores'!$C$2:$SK$20,5,FALSE)&lt;-3),"",'Total-corrected counts'!I693),"")</f>
        <v/>
      </c>
      <c r="J693" t="str">
        <f>IFERROR(IF(OR(HLOOKUP($A693,'Z-scores'!$C$2:$SK$20,5,FALSE)&gt;3,HLOOKUP($A693,'Z-scores'!$C$2:$SK$20,5,FALSE)&lt;-3),"",'Total-corrected counts'!J693),"")</f>
        <v/>
      </c>
      <c r="K693" t="str">
        <f>IFERROR(IF(OR(HLOOKUP($A693,'Z-scores'!$C$2:$SK$20,5,FALSE)&gt;3,HLOOKUP($A693,'Z-scores'!$C$2:$SK$20,5,FALSE)&lt;-3),"",'Total-corrected counts'!K693),"")</f>
        <v/>
      </c>
      <c r="L693" t="str">
        <f>IFERROR(IF(OR(HLOOKUP($A693,'Z-scores'!$C$2:$SK$20,5,FALSE)&gt;3,HLOOKUP($A693,'Z-scores'!$C$2:$SK$20,5,FALSE)&lt;-3),"",'Total-corrected counts'!L693),"")</f>
        <v/>
      </c>
      <c r="M693" t="str">
        <f>IFERROR(IF(OR(HLOOKUP($A693,'Z-scores'!$C$2:$SK$20,5,FALSE)&gt;3,HLOOKUP($A693,'Z-scores'!$C$2:$SK$20,5,FALSE)&lt;-3),"",'Total-corrected counts'!M693),"")</f>
        <v/>
      </c>
      <c r="N693" t="str">
        <f>IFERROR(IF(OR(HLOOKUP($A693,'Z-scores'!$C$2:$SK$20,5,FALSE)&gt;3,HLOOKUP($A693,'Z-scores'!$C$2:$SK$20,5,FALSE)&lt;-3),"",'Total-corrected counts'!N693),"")</f>
        <v/>
      </c>
      <c r="O693" t="str">
        <f>IFERROR(IF(OR(HLOOKUP($A693,'Z-scores'!$C$2:$SK$20,5,FALSE)&gt;3,HLOOKUP($A693,'Z-scores'!$C$2:$SK$20,5,FALSE)&lt;-3),"",'Total-corrected counts'!O693),"")</f>
        <v/>
      </c>
      <c r="P693" t="str">
        <f>IFERROR(IF(OR(HLOOKUP($A693,'Z-scores'!$C$2:$SK$20,5,FALSE)&gt;3,HLOOKUP($A693,'Z-scores'!$C$2:$SK$20,5,FALSE)&lt;-3),"",'Total-corrected counts'!P693),"")</f>
        <v/>
      </c>
      <c r="Q693" t="str">
        <f>IFERROR(IF(OR(HLOOKUP($A693,'Z-scores'!$C$2:$SK$20,5,FALSE)&gt;3,HLOOKUP($A693,'Z-scores'!$C$2:$SK$20,5,FALSE)&lt;-3),"",'Total-corrected counts'!Q693),"")</f>
        <v/>
      </c>
      <c r="R693" t="str">
        <f>IFERROR(IF(OR(HLOOKUP($A693,'Z-scores'!$C$2:$SK$20,5,FALSE)&gt;3,HLOOKUP($A693,'Z-scores'!$C$2:$SK$20,5,FALSE)&lt;-3),"",'Total-corrected counts'!R693),"")</f>
        <v/>
      </c>
      <c r="S693" t="str">
        <f>IFERROR(IF(OR(HLOOKUP($A693,'Z-scores'!$C$2:$SK$20,5,FALSE)&gt;3,HLOOKUP($A693,'Z-scores'!$C$2:$SK$20,5,FALSE)&lt;-3),"",'Total-corrected counts'!S693),"")</f>
        <v/>
      </c>
      <c r="T693" t="str">
        <f>IFERROR(IF(OR(HLOOKUP($A693,'Z-scores'!$C$2:$SK$20,5,FALSE)&gt;3,HLOOKUP($A693,'Z-scores'!$C$2:$SK$20,5,FALSE)&lt;-3),"",'Total-corrected counts'!T693),"")</f>
        <v/>
      </c>
      <c r="U693">
        <f t="shared" si="40"/>
        <v>0</v>
      </c>
      <c r="V693">
        <f>SUMIFS(Tabel132[Cluster],Tabel132[ID],'Total-corrected counts Z&lt;3'!A693)</f>
        <v>96</v>
      </c>
      <c r="W693" t="str">
        <f t="shared" si="41"/>
        <v/>
      </c>
      <c r="X693" t="str">
        <f t="shared" si="42"/>
        <v/>
      </c>
      <c r="Y693" t="str">
        <f t="shared" si="43"/>
        <v/>
      </c>
    </row>
    <row r="694" spans="1:25" x14ac:dyDescent="0.25">
      <c r="A694">
        <v>702</v>
      </c>
      <c r="B694" t="s">
        <v>298</v>
      </c>
      <c r="C694">
        <v>3900</v>
      </c>
      <c r="D694">
        <v>353</v>
      </c>
      <c r="E694">
        <f>IFERROR(IF(OR(HLOOKUP($A694,'Z-scores'!$C$2:$SK$20,5,FALSE)&gt;3,HLOOKUP($A694,'Z-scores'!$C$2:$SK$20,5,FALSE)&lt;-3),"",'Total-corrected counts'!E694),"")</f>
        <v>65.682600155066027</v>
      </c>
      <c r="F694">
        <f>IFERROR(IF(OR(HLOOKUP($A694,'Z-scores'!$C$2:$SK$20,5,FALSE)&gt;3,HLOOKUP($A694,'Z-scores'!$C$2:$SK$20,5,FALSE)&lt;-3),"",'Total-corrected counts'!F694),"")</f>
        <v>44.233476072229756</v>
      </c>
      <c r="G694">
        <f>IFERROR(IF(OR(HLOOKUP($A694,'Z-scores'!$C$2:$SK$20,5,FALSE)&gt;3,HLOOKUP($A694,'Z-scores'!$C$2:$SK$20,5,FALSE)&lt;-3),"",'Total-corrected counts'!G694),"")</f>
        <v>59.963175112604517</v>
      </c>
      <c r="H694">
        <f>IFERROR(IF(OR(HLOOKUP($A694,'Z-scores'!$C$2:$SK$20,5,FALSE)&gt;3,HLOOKUP($A694,'Z-scores'!$C$2:$SK$20,5,FALSE)&lt;-3),"",'Total-corrected counts'!H694),"")</f>
        <v>71.696542739269944</v>
      </c>
      <c r="I694">
        <f>IFERROR(IF(OR(HLOOKUP($A694,'Z-scores'!$C$2:$SK$20,5,FALSE)&gt;3,HLOOKUP($A694,'Z-scores'!$C$2:$SK$20,5,FALSE)&lt;-3),"",'Total-corrected counts'!I694),"")</f>
        <v>36.04889278802677</v>
      </c>
      <c r="J694">
        <f>IFERROR(IF(OR(HLOOKUP($A694,'Z-scores'!$C$2:$SK$20,5,FALSE)&gt;3,HLOOKUP($A694,'Z-scores'!$C$2:$SK$20,5,FALSE)&lt;-3),"",'Total-corrected counts'!J694),"")</f>
        <v>22.437658868562494</v>
      </c>
      <c r="K694">
        <f>IFERROR(IF(OR(HLOOKUP($A694,'Z-scores'!$C$2:$SK$20,5,FALSE)&gt;3,HLOOKUP($A694,'Z-scores'!$C$2:$SK$20,5,FALSE)&lt;-3),"",'Total-corrected counts'!K694),"")</f>
        <v>11.277567141990025</v>
      </c>
      <c r="L694">
        <f>IFERROR(IF(OR(HLOOKUP($A694,'Z-scores'!$C$2:$SK$20,5,FALSE)&gt;3,HLOOKUP($A694,'Z-scores'!$C$2:$SK$20,5,FALSE)&lt;-3),"",'Total-corrected counts'!L694),"")</f>
        <v>18.634366194125732</v>
      </c>
      <c r="M694">
        <f>IFERROR(IF(OR(HLOOKUP($A694,'Z-scores'!$C$2:$SK$20,5,FALSE)&gt;3,HLOOKUP($A694,'Z-scores'!$C$2:$SK$20,5,FALSE)&lt;-3),"",'Total-corrected counts'!M694),"")</f>
        <v>25.386747231369768</v>
      </c>
      <c r="N694">
        <f>IFERROR(IF(OR(HLOOKUP($A694,'Z-scores'!$C$2:$SK$20,5,FALSE)&gt;3,HLOOKUP($A694,'Z-scores'!$C$2:$SK$20,5,FALSE)&lt;-3),"",'Total-corrected counts'!N694),"")</f>
        <v>47.328083890733829</v>
      </c>
      <c r="O694">
        <f>IFERROR(IF(OR(HLOOKUP($A694,'Z-scores'!$C$2:$SK$20,5,FALSE)&gt;3,HLOOKUP($A694,'Z-scores'!$C$2:$SK$20,5,FALSE)&lt;-3),"",'Total-corrected counts'!O694),"")</f>
        <v>57.866716889441811</v>
      </c>
      <c r="P694">
        <f>IFERROR(IF(OR(HLOOKUP($A694,'Z-scores'!$C$2:$SK$20,5,FALSE)&gt;3,HLOOKUP($A694,'Z-scores'!$C$2:$SK$20,5,FALSE)&lt;-3),"",'Total-corrected counts'!P694),"")</f>
        <v>27.385534883836662</v>
      </c>
      <c r="Q694">
        <f>IFERROR(IF(OR(HLOOKUP($A694,'Z-scores'!$C$2:$SK$20,5,FALSE)&gt;3,HLOOKUP($A694,'Z-scores'!$C$2:$SK$20,5,FALSE)&lt;-3),"",'Total-corrected counts'!Q694),"")</f>
        <v>48.199343860906062</v>
      </c>
      <c r="R694">
        <f>IFERROR(IF(OR(HLOOKUP($A694,'Z-scores'!$C$2:$SK$20,5,FALSE)&gt;3,HLOOKUP($A694,'Z-scores'!$C$2:$SK$20,5,FALSE)&lt;-3),"",'Total-corrected counts'!R694),"")</f>
        <v>43.585191408679343</v>
      </c>
      <c r="S694">
        <f>IFERROR(IF(OR(HLOOKUP($A694,'Z-scores'!$C$2:$SK$20,5,FALSE)&gt;3,HLOOKUP($A694,'Z-scores'!$C$2:$SK$20,5,FALSE)&lt;-3),"",'Total-corrected counts'!S694),"")</f>
        <v>23.757286143376014</v>
      </c>
      <c r="T694">
        <f>IFERROR(IF(OR(HLOOKUP($A694,'Z-scores'!$C$2:$SK$20,5,FALSE)&gt;3,HLOOKUP($A694,'Z-scores'!$C$2:$SK$20,5,FALSE)&lt;-3),"",'Total-corrected counts'!T694),"")</f>
        <v>48.914909491035111</v>
      </c>
      <c r="U694">
        <f t="shared" si="40"/>
        <v>1</v>
      </c>
      <c r="V694">
        <f>SUMIFS(Tabel132[Cluster],Tabel132[ID],'Total-corrected counts Z&lt;3'!A694)</f>
        <v>5</v>
      </c>
      <c r="W694">
        <f t="shared" si="41"/>
        <v>0.89023406730452004</v>
      </c>
      <c r="X694">
        <f t="shared" si="42"/>
        <v>40.268911019397883</v>
      </c>
      <c r="Y694">
        <f t="shared" si="43"/>
        <v>41.618163779545831</v>
      </c>
    </row>
    <row r="695" spans="1:25" x14ac:dyDescent="0.25">
      <c r="A695">
        <v>703</v>
      </c>
      <c r="B695" t="s">
        <v>299</v>
      </c>
      <c r="C695">
        <v>46400</v>
      </c>
      <c r="D695">
        <v>688</v>
      </c>
      <c r="E695">
        <f>IFERROR(IF(OR(HLOOKUP($A695,'Z-scores'!$C$2:$SK$20,5,FALSE)&gt;3,HLOOKUP($A695,'Z-scores'!$C$2:$SK$20,5,FALSE)&lt;-3),"",'Total-corrected counts'!E695),"")</f>
        <v>19.687935813564064</v>
      </c>
      <c r="F695">
        <f>IFERROR(IF(OR(HLOOKUP($A695,'Z-scores'!$C$2:$SK$20,5,FALSE)&gt;3,HLOOKUP($A695,'Z-scores'!$C$2:$SK$20,5,FALSE)&lt;-3),"",'Total-corrected counts'!F695),"")</f>
        <v>25.658060309190486</v>
      </c>
      <c r="G695">
        <f>IFERROR(IF(OR(HLOOKUP($A695,'Z-scores'!$C$2:$SK$20,5,FALSE)&gt;3,HLOOKUP($A695,'Z-scores'!$C$2:$SK$20,5,FALSE)&lt;-3),"",'Total-corrected counts'!G695),"")</f>
        <v>23.326726408343671</v>
      </c>
      <c r="H695">
        <f>IFERROR(IF(OR(HLOOKUP($A695,'Z-scores'!$C$2:$SK$20,5,FALSE)&gt;3,HLOOKUP($A695,'Z-scores'!$C$2:$SK$20,5,FALSE)&lt;-3),"",'Total-corrected counts'!H695),"")</f>
        <v>23.975246688701777</v>
      </c>
      <c r="I695">
        <f>IFERROR(IF(OR(HLOOKUP($A695,'Z-scores'!$C$2:$SK$20,5,FALSE)&gt;3,HLOOKUP($A695,'Z-scores'!$C$2:$SK$20,5,FALSE)&lt;-3),"",'Total-corrected counts'!I695),"")</f>
        <v>17.225360728090841</v>
      </c>
      <c r="J695">
        <f>IFERROR(IF(OR(HLOOKUP($A695,'Z-scores'!$C$2:$SK$20,5,FALSE)&gt;3,HLOOKUP($A695,'Z-scores'!$C$2:$SK$20,5,FALSE)&lt;-3),"",'Total-corrected counts'!J695),"")</f>
        <v>25.93980146144111</v>
      </c>
      <c r="K695">
        <f>IFERROR(IF(OR(HLOOKUP($A695,'Z-scores'!$C$2:$SK$20,5,FALSE)&gt;3,HLOOKUP($A695,'Z-scores'!$C$2:$SK$20,5,FALSE)&lt;-3),"",'Total-corrected counts'!K695),"")</f>
        <v>28.302412390662433</v>
      </c>
      <c r="L695">
        <f>IFERROR(IF(OR(HLOOKUP($A695,'Z-scores'!$C$2:$SK$20,5,FALSE)&gt;3,HLOOKUP($A695,'Z-scores'!$C$2:$SK$20,5,FALSE)&lt;-3),"",'Total-corrected counts'!L695),"")</f>
        <v>13.553499692705937</v>
      </c>
      <c r="M695">
        <f>IFERROR(IF(OR(HLOOKUP($A695,'Z-scores'!$C$2:$SK$20,5,FALSE)&gt;3,HLOOKUP($A695,'Z-scores'!$C$2:$SK$20,5,FALSE)&lt;-3),"",'Total-corrected counts'!M695),"")</f>
        <v>22.616198927073203</v>
      </c>
      <c r="N695">
        <f>IFERROR(IF(OR(HLOOKUP($A695,'Z-scores'!$C$2:$SK$20,5,FALSE)&gt;3,HLOOKUP($A695,'Z-scores'!$C$2:$SK$20,5,FALSE)&lt;-3),"",'Total-corrected counts'!N695),"")</f>
        <v>12.990332119752518</v>
      </c>
      <c r="O695">
        <f>IFERROR(IF(OR(HLOOKUP($A695,'Z-scores'!$C$2:$SK$20,5,FALSE)&gt;3,HLOOKUP($A695,'Z-scores'!$C$2:$SK$20,5,FALSE)&lt;-3),"",'Total-corrected counts'!O695),"")</f>
        <v>23.126350068658425</v>
      </c>
      <c r="P695">
        <f>IFERROR(IF(OR(HLOOKUP($A695,'Z-scores'!$C$2:$SK$20,5,FALSE)&gt;3,HLOOKUP($A695,'Z-scores'!$C$2:$SK$20,5,FALSE)&lt;-3),"",'Total-corrected counts'!P695),"")</f>
        <v>20.179600936572353</v>
      </c>
      <c r="Q695">
        <f>IFERROR(IF(OR(HLOOKUP($A695,'Z-scores'!$C$2:$SK$20,5,FALSE)&gt;3,HLOOKUP($A695,'Z-scores'!$C$2:$SK$20,5,FALSE)&lt;-3),"",'Total-corrected counts'!Q695),"")</f>
        <v>28.956373159608344</v>
      </c>
      <c r="R695">
        <f>IFERROR(IF(OR(HLOOKUP($A695,'Z-scores'!$C$2:$SK$20,5,FALSE)&gt;3,HLOOKUP($A695,'Z-scores'!$C$2:$SK$20,5,FALSE)&lt;-3),"",'Total-corrected counts'!R695),"")</f>
        <v>32.985470062206602</v>
      </c>
      <c r="S695">
        <f>IFERROR(IF(OR(HLOOKUP($A695,'Z-scores'!$C$2:$SK$20,5,FALSE)&gt;3,HLOOKUP($A695,'Z-scores'!$C$2:$SK$20,5,FALSE)&lt;-3),"",'Total-corrected counts'!S695),"")</f>
        <v>22.228576119850867</v>
      </c>
      <c r="T695">
        <f>IFERROR(IF(OR(HLOOKUP($A695,'Z-scores'!$C$2:$SK$20,5,FALSE)&gt;3,HLOOKUP($A695,'Z-scores'!$C$2:$SK$20,5,FALSE)&lt;-3),"",'Total-corrected counts'!T695),"")</f>
        <v>22.887481373631136</v>
      </c>
      <c r="U695">
        <f t="shared" si="40"/>
        <v>1</v>
      </c>
      <c r="V695">
        <f>SUMIFS(Tabel132[Cluster],Tabel132[ID],'Total-corrected counts Z&lt;3'!A695)</f>
        <v>61</v>
      </c>
      <c r="W695">
        <f t="shared" si="41"/>
        <v>0.18096959723997097</v>
      </c>
      <c r="X695">
        <f t="shared" si="42"/>
        <v>21.3275574539526</v>
      </c>
      <c r="Y695">
        <f t="shared" si="43"/>
        <v>25.060641953421293</v>
      </c>
    </row>
    <row r="696" spans="1:25" x14ac:dyDescent="0.25">
      <c r="A696">
        <v>704</v>
      </c>
      <c r="B696" t="s">
        <v>300</v>
      </c>
      <c r="C696">
        <v>24700</v>
      </c>
      <c r="D696">
        <v>119</v>
      </c>
      <c r="E696">
        <f>IFERROR(IF(OR(HLOOKUP($A696,'Z-scores'!$C$2:$SK$20,5,FALSE)&gt;3,HLOOKUP($A696,'Z-scores'!$C$2:$SK$20,5,FALSE)&lt;-3),"",'Total-corrected counts'!E696),"")</f>
        <v>6.9606315596521169</v>
      </c>
      <c r="F696">
        <f>IFERROR(IF(OR(HLOOKUP($A696,'Z-scores'!$C$2:$SK$20,5,FALSE)&gt;3,HLOOKUP($A696,'Z-scores'!$C$2:$SK$20,5,FALSE)&lt;-3),"",'Total-corrected counts'!F696),"")</f>
        <v>6.8654434467359158</v>
      </c>
      <c r="G696">
        <f>IFERROR(IF(OR(HLOOKUP($A696,'Z-scores'!$C$2:$SK$20,5,FALSE)&gt;3,HLOOKUP($A696,'Z-scores'!$C$2:$SK$20,5,FALSE)&lt;-3),"",'Total-corrected counts'!G696),"")</f>
        <v>4.205158162048348</v>
      </c>
      <c r="H696">
        <f>IFERROR(IF(OR(HLOOKUP($A696,'Z-scores'!$C$2:$SK$20,5,FALSE)&gt;3,HLOOKUP($A696,'Z-scores'!$C$2:$SK$20,5,FALSE)&lt;-3),"",'Total-corrected counts'!H696),"")</f>
        <v>5.5127988612511762</v>
      </c>
      <c r="I696">
        <f>IFERROR(IF(OR(HLOOKUP($A696,'Z-scores'!$C$2:$SK$20,5,FALSE)&gt;3,HLOOKUP($A696,'Z-scores'!$C$2:$SK$20,5,FALSE)&lt;-3),"",'Total-corrected counts'!I696),"")</f>
        <v>8.7280413228581821</v>
      </c>
      <c r="J696">
        <f>IFERROR(IF(OR(HLOOKUP($A696,'Z-scores'!$C$2:$SK$20,5,FALSE)&gt;3,HLOOKUP($A696,'Z-scores'!$C$2:$SK$20,5,FALSE)&lt;-3),"",'Total-corrected counts'!J696),"")</f>
        <v>7.1180299879191047</v>
      </c>
      <c r="K696">
        <f>IFERROR(IF(OR(HLOOKUP($A696,'Z-scores'!$C$2:$SK$20,5,FALSE)&gt;3,HLOOKUP($A696,'Z-scores'!$C$2:$SK$20,5,FALSE)&lt;-3),"",'Total-corrected counts'!K696),"")</f>
        <v>7.2779307452988142</v>
      </c>
      <c r="L696">
        <f>IFERROR(IF(OR(HLOOKUP($A696,'Z-scores'!$C$2:$SK$20,5,FALSE)&gt;3,HLOOKUP($A696,'Z-scores'!$C$2:$SK$20,5,FALSE)&lt;-3),"",'Total-corrected counts'!L696),"")</f>
        <v>4.6331532983574348</v>
      </c>
      <c r="M696">
        <f>IFERROR(IF(OR(HLOOKUP($A696,'Z-scores'!$C$2:$SK$20,5,FALSE)&gt;3,HLOOKUP($A696,'Z-scores'!$C$2:$SK$20,5,FALSE)&lt;-3),"",'Total-corrected counts'!M696),"")</f>
        <v>6.657840694324979</v>
      </c>
      <c r="N696">
        <f>IFERROR(IF(OR(HLOOKUP($A696,'Z-scores'!$C$2:$SK$20,5,FALSE)&gt;3,HLOOKUP($A696,'Z-scores'!$C$2:$SK$20,5,FALSE)&lt;-3),"",'Total-corrected counts'!N696),"")</f>
        <v>5.8719123462248861</v>
      </c>
      <c r="O696">
        <f>IFERROR(IF(OR(HLOOKUP($A696,'Z-scores'!$C$2:$SK$20,5,FALSE)&gt;3,HLOOKUP($A696,'Z-scores'!$C$2:$SK$20,5,FALSE)&lt;-3),"",'Total-corrected counts'!O696),"")</f>
        <v>4.0098641774561639</v>
      </c>
      <c r="P696">
        <f>IFERROR(IF(OR(HLOOKUP($A696,'Z-scores'!$C$2:$SK$20,5,FALSE)&gt;3,HLOOKUP($A696,'Z-scores'!$C$2:$SK$20,5,FALSE)&lt;-3),"",'Total-corrected counts'!P696),"")</f>
        <v>3.5532022364272904</v>
      </c>
      <c r="Q696">
        <f>IFERROR(IF(OR(HLOOKUP($A696,'Z-scores'!$C$2:$SK$20,5,FALSE)&gt;3,HLOOKUP($A696,'Z-scores'!$C$2:$SK$20,5,FALSE)&lt;-3),"",'Total-corrected counts'!Q696),"")</f>
        <v>8.8488847970594477</v>
      </c>
      <c r="R696">
        <f>IFERROR(IF(OR(HLOOKUP($A696,'Z-scores'!$C$2:$SK$20,5,FALSE)&gt;3,HLOOKUP($A696,'Z-scores'!$C$2:$SK$20,5,FALSE)&lt;-3),"",'Total-corrected counts'!R696),"")</f>
        <v>4.3600597980403872</v>
      </c>
      <c r="S696">
        <f>IFERROR(IF(OR(HLOOKUP($A696,'Z-scores'!$C$2:$SK$20,5,FALSE)&gt;3,HLOOKUP($A696,'Z-scores'!$C$2:$SK$20,5,FALSE)&lt;-3),"",'Total-corrected counts'!S696),"")</f>
        <v>7.4680315593691526</v>
      </c>
      <c r="T696">
        <f>IFERROR(IF(OR(HLOOKUP($A696,'Z-scores'!$C$2:$SK$20,5,FALSE)&gt;3,HLOOKUP($A696,'Z-scores'!$C$2:$SK$20,5,FALSE)&lt;-3),"",'Total-corrected counts'!T696),"")</f>
        <v>12.70313236991576</v>
      </c>
      <c r="U696">
        <f t="shared" si="40"/>
        <v>1</v>
      </c>
      <c r="V696">
        <f>SUMIFS(Tabel132[Cluster],Tabel132[ID],'Total-corrected counts Z&lt;3'!A696)</f>
        <v>32</v>
      </c>
      <c r="W696">
        <f t="shared" si="41"/>
        <v>0.72648908580426708</v>
      </c>
      <c r="X696">
        <f t="shared" si="42"/>
        <v>6.3830940424670972</v>
      </c>
      <c r="Y696">
        <f t="shared" si="43"/>
        <v>6.8238624897113667</v>
      </c>
    </row>
    <row r="697" spans="1:25" x14ac:dyDescent="0.25">
      <c r="A697">
        <v>705</v>
      </c>
      <c r="B697" t="s">
        <v>301</v>
      </c>
      <c r="C697">
        <v>99900</v>
      </c>
      <c r="D697">
        <v>229</v>
      </c>
      <c r="E697">
        <f>IFERROR(IF(OR(HLOOKUP($A697,'Z-scores'!$C$2:$SK$20,5,FALSE)&gt;3,HLOOKUP($A697,'Z-scores'!$C$2:$SK$20,5,FALSE)&lt;-3),"",'Total-corrected counts'!E697),"")</f>
        <v>0</v>
      </c>
      <c r="F697">
        <f>IFERROR(IF(OR(HLOOKUP($A697,'Z-scores'!$C$2:$SK$20,5,FALSE)&gt;3,HLOOKUP($A697,'Z-scores'!$C$2:$SK$20,5,FALSE)&lt;-3),"",'Total-corrected counts'!F697),"")</f>
        <v>4.7217630307674801E-3</v>
      </c>
      <c r="G697">
        <f>IFERROR(IF(OR(HLOOKUP($A697,'Z-scores'!$C$2:$SK$20,5,FALSE)&gt;3,HLOOKUP($A697,'Z-scores'!$C$2:$SK$20,5,FALSE)&lt;-3),"",'Total-corrected counts'!G697),"")</f>
        <v>0</v>
      </c>
      <c r="H697">
        <f>IFERROR(IF(OR(HLOOKUP($A697,'Z-scores'!$C$2:$SK$20,5,FALSE)&gt;3,HLOOKUP($A697,'Z-scores'!$C$2:$SK$20,5,FALSE)&lt;-3),"",'Total-corrected counts'!H697),"")</f>
        <v>0</v>
      </c>
      <c r="I697">
        <f>IFERROR(IF(OR(HLOOKUP($A697,'Z-scores'!$C$2:$SK$20,5,FALSE)&gt;3,HLOOKUP($A697,'Z-scores'!$C$2:$SK$20,5,FALSE)&lt;-3),"",'Total-corrected counts'!I697),"")</f>
        <v>0</v>
      </c>
      <c r="J697">
        <f>IFERROR(IF(OR(HLOOKUP($A697,'Z-scores'!$C$2:$SK$20,5,FALSE)&gt;3,HLOOKUP($A697,'Z-scores'!$C$2:$SK$20,5,FALSE)&lt;-3),"",'Total-corrected counts'!J697),"")</f>
        <v>0.30531499527659745</v>
      </c>
      <c r="K697">
        <f>IFERROR(IF(OR(HLOOKUP($A697,'Z-scores'!$C$2:$SK$20,5,FALSE)&gt;3,HLOOKUP($A697,'Z-scores'!$C$2:$SK$20,5,FALSE)&lt;-3),"",'Total-corrected counts'!K697),"")</f>
        <v>0</v>
      </c>
      <c r="L697">
        <f>IFERROR(IF(OR(HLOOKUP($A697,'Z-scores'!$C$2:$SK$20,5,FALSE)&gt;3,HLOOKUP($A697,'Z-scores'!$C$2:$SK$20,5,FALSE)&lt;-3),"",'Total-corrected counts'!L697),"")</f>
        <v>0.92256053964364748</v>
      </c>
      <c r="M697">
        <f>IFERROR(IF(OR(HLOOKUP($A697,'Z-scores'!$C$2:$SK$20,5,FALSE)&gt;3,HLOOKUP($A697,'Z-scores'!$C$2:$SK$20,5,FALSE)&lt;-3),"",'Total-corrected counts'!M697),"")</f>
        <v>3.4099056052880813E-2</v>
      </c>
      <c r="N697">
        <f>IFERROR(IF(OR(HLOOKUP($A697,'Z-scores'!$C$2:$SK$20,5,FALSE)&gt;3,HLOOKUP($A697,'Z-scores'!$C$2:$SK$20,5,FALSE)&lt;-3),"",'Total-corrected counts'!N697),"")</f>
        <v>0.13327437901979047</v>
      </c>
      <c r="O697">
        <f>IFERROR(IF(OR(HLOOKUP($A697,'Z-scores'!$C$2:$SK$20,5,FALSE)&gt;3,HLOOKUP($A697,'Z-scores'!$C$2:$SK$20,5,FALSE)&lt;-3),"",'Total-corrected counts'!O697),"")</f>
        <v>0.20778789012176371</v>
      </c>
      <c r="P697">
        <f>IFERROR(IF(OR(HLOOKUP($A697,'Z-scores'!$C$2:$SK$20,5,FALSE)&gt;3,HLOOKUP($A697,'Z-scores'!$C$2:$SK$20,5,FALSE)&lt;-3),"",'Total-corrected counts'!P697),"")</f>
        <v>0</v>
      </c>
      <c r="Q697">
        <f>IFERROR(IF(OR(HLOOKUP($A697,'Z-scores'!$C$2:$SK$20,5,FALSE)&gt;3,HLOOKUP($A697,'Z-scores'!$C$2:$SK$20,5,FALSE)&lt;-3),"",'Total-corrected counts'!Q697),"")</f>
        <v>1.4905476918123719E-2</v>
      </c>
      <c r="R697">
        <f>IFERROR(IF(OR(HLOOKUP($A697,'Z-scores'!$C$2:$SK$20,5,FALSE)&gt;3,HLOOKUP($A697,'Z-scores'!$C$2:$SK$20,5,FALSE)&lt;-3),"",'Total-corrected counts'!R697),"")</f>
        <v>0.32867353012318584</v>
      </c>
      <c r="S697">
        <f>IFERROR(IF(OR(HLOOKUP($A697,'Z-scores'!$C$2:$SK$20,5,FALSE)&gt;3,HLOOKUP($A697,'Z-scores'!$C$2:$SK$20,5,FALSE)&lt;-3),"",'Total-corrected counts'!S697),"")</f>
        <v>0.17551855825659116</v>
      </c>
      <c r="T697">
        <f>IFERROR(IF(OR(HLOOKUP($A697,'Z-scores'!$C$2:$SK$20,5,FALSE)&gt;3,HLOOKUP($A697,'Z-scores'!$C$2:$SK$20,5,FALSE)&lt;-3),"",'Total-corrected counts'!T697),"")</f>
        <v>0</v>
      </c>
      <c r="U697">
        <f t="shared" si="40"/>
        <v>1</v>
      </c>
      <c r="V697">
        <f>SUMIFS(Tabel132[Cluster],Tabel132[ID],'Total-corrected counts Z&lt;3'!A697)</f>
        <v>0</v>
      </c>
      <c r="W697">
        <f t="shared" si="41"/>
        <v>0.88511137031185794</v>
      </c>
      <c r="X697">
        <f t="shared" si="42"/>
        <v>0.13999707330236838</v>
      </c>
      <c r="Y697">
        <f t="shared" si="43"/>
        <v>0.1211475759032774</v>
      </c>
    </row>
    <row r="698" spans="1:25" x14ac:dyDescent="0.25">
      <c r="A698">
        <v>706</v>
      </c>
      <c r="B698" t="s">
        <v>302</v>
      </c>
      <c r="C698">
        <v>82400</v>
      </c>
      <c r="D698">
        <v>1100</v>
      </c>
      <c r="E698">
        <f>IFERROR(IF(OR(HLOOKUP($A698,'Z-scores'!$C$2:$SK$20,5,FALSE)&gt;3,HLOOKUP($A698,'Z-scores'!$C$2:$SK$20,5,FALSE)&lt;-3),"",'Total-corrected counts'!E698),"")</f>
        <v>0.13376302641324353</v>
      </c>
      <c r="F698">
        <f>IFERROR(IF(OR(HLOOKUP($A698,'Z-scores'!$C$2:$SK$20,5,FALSE)&gt;3,HLOOKUP($A698,'Z-scores'!$C$2:$SK$20,5,FALSE)&lt;-3),"",'Total-corrected counts'!F698),"")</f>
        <v>2.2758897808299254</v>
      </c>
      <c r="G698">
        <f>IFERROR(IF(OR(HLOOKUP($A698,'Z-scores'!$C$2:$SK$20,5,FALSE)&gt;3,HLOOKUP($A698,'Z-scores'!$C$2:$SK$20,5,FALSE)&lt;-3),"",'Total-corrected counts'!G698),"")</f>
        <v>4.2448294654638987</v>
      </c>
      <c r="H698">
        <f>IFERROR(IF(OR(HLOOKUP($A698,'Z-scores'!$C$2:$SK$20,5,FALSE)&gt;3,HLOOKUP($A698,'Z-scores'!$C$2:$SK$20,5,FALSE)&lt;-3),"",'Total-corrected counts'!H698),"")</f>
        <v>2.3402253371613306</v>
      </c>
      <c r="I698">
        <f>IFERROR(IF(OR(HLOOKUP($A698,'Z-scores'!$C$2:$SK$20,5,FALSE)&gt;3,HLOOKUP($A698,'Z-scores'!$C$2:$SK$20,5,FALSE)&lt;-3),"",'Total-corrected counts'!I698),"")</f>
        <v>5.3234861969205935</v>
      </c>
      <c r="J698">
        <f>IFERROR(IF(OR(HLOOKUP($A698,'Z-scores'!$C$2:$SK$20,5,FALSE)&gt;3,HLOOKUP($A698,'Z-scores'!$C$2:$SK$20,5,FALSE)&lt;-3),"",'Total-corrected counts'!J698),"")</f>
        <v>0.62858969615770055</v>
      </c>
      <c r="K698">
        <f>IFERROR(IF(OR(HLOOKUP($A698,'Z-scores'!$C$2:$SK$20,5,FALSE)&gt;3,HLOOKUP($A698,'Z-scores'!$C$2:$SK$20,5,FALSE)&lt;-3),"",'Total-corrected counts'!K698),"")</f>
        <v>2.6273271344833753</v>
      </c>
      <c r="L698">
        <f>IFERROR(IF(OR(HLOOKUP($A698,'Z-scores'!$C$2:$SK$20,5,FALSE)&gt;3,HLOOKUP($A698,'Z-scores'!$C$2:$SK$20,5,FALSE)&lt;-3),"",'Total-corrected counts'!L698),"")</f>
        <v>1.2278195417316189</v>
      </c>
      <c r="M698">
        <f>IFERROR(IF(OR(HLOOKUP($A698,'Z-scores'!$C$2:$SK$20,5,FALSE)&gt;3,HLOOKUP($A698,'Z-scores'!$C$2:$SK$20,5,FALSE)&lt;-3),"",'Total-corrected counts'!M698),"")</f>
        <v>0.97182309750710327</v>
      </c>
      <c r="N698">
        <f>IFERROR(IF(OR(HLOOKUP($A698,'Z-scores'!$C$2:$SK$20,5,FALSE)&gt;3,HLOOKUP($A698,'Z-scores'!$C$2:$SK$20,5,FALSE)&lt;-3),"",'Total-corrected counts'!N698),"")</f>
        <v>1.3797818063225364</v>
      </c>
      <c r="O698">
        <f>IFERROR(IF(OR(HLOOKUP($A698,'Z-scores'!$C$2:$SK$20,5,FALSE)&gt;3,HLOOKUP($A698,'Z-scores'!$C$2:$SK$20,5,FALSE)&lt;-3),"",'Total-corrected counts'!O698),"")</f>
        <v>1.6623031209741097</v>
      </c>
      <c r="P698">
        <f>IFERROR(IF(OR(HLOOKUP($A698,'Z-scores'!$C$2:$SK$20,5,FALSE)&gt;3,HLOOKUP($A698,'Z-scores'!$C$2:$SK$20,5,FALSE)&lt;-3),"",'Total-corrected counts'!P698),"")</f>
        <v>2.4235427018768769</v>
      </c>
      <c r="Q698">
        <f>IFERROR(IF(OR(HLOOKUP($A698,'Z-scores'!$C$2:$SK$20,5,FALSE)&gt;3,HLOOKUP($A698,'Z-scores'!$C$2:$SK$20,5,FALSE)&lt;-3),"",'Total-corrected counts'!Q698),"")</f>
        <v>1.5750120610150731</v>
      </c>
      <c r="R698">
        <f>IFERROR(IF(OR(HLOOKUP($A698,'Z-scores'!$C$2:$SK$20,5,FALSE)&gt;3,HLOOKUP($A698,'Z-scores'!$C$2:$SK$20,5,FALSE)&lt;-3),"",'Total-corrected counts'!R698),"")</f>
        <v>4.5603452304592027</v>
      </c>
      <c r="S698">
        <f>IFERROR(IF(OR(HLOOKUP($A698,'Z-scores'!$C$2:$SK$20,5,FALSE)&gt;3,HLOOKUP($A698,'Z-scores'!$C$2:$SK$20,5,FALSE)&lt;-3),"",'Total-corrected counts'!S698),"")</f>
        <v>0.98516868182731809</v>
      </c>
      <c r="T698">
        <f>IFERROR(IF(OR(HLOOKUP($A698,'Z-scores'!$C$2:$SK$20,5,FALSE)&gt;3,HLOOKUP($A698,'Z-scores'!$C$2:$SK$20,5,FALSE)&lt;-3),"",'Total-corrected counts'!T698),"")</f>
        <v>0.1706492795528716</v>
      </c>
      <c r="U698">
        <f t="shared" si="40"/>
        <v>1</v>
      </c>
      <c r="V698">
        <f>SUMIFS(Tabel132[Cluster],Tabel132[ID],'Total-corrected counts Z&lt;3'!A698)</f>
        <v>91</v>
      </c>
      <c r="W698">
        <f t="shared" si="41"/>
        <v>0.79307798994798673</v>
      </c>
      <c r="X698">
        <f t="shared" si="42"/>
        <v>2.1153535082991324</v>
      </c>
      <c r="Y698">
        <f t="shared" si="43"/>
        <v>1.8961701792842423</v>
      </c>
    </row>
    <row r="699" spans="1:25" x14ac:dyDescent="0.25">
      <c r="A699">
        <v>707</v>
      </c>
      <c r="B699" t="s">
        <v>303</v>
      </c>
      <c r="C699">
        <v>8500</v>
      </c>
      <c r="D699">
        <v>44</v>
      </c>
      <c r="E699">
        <f>IFERROR(IF(OR(HLOOKUP($A699,'Z-scores'!$C$2:$SK$20,5,FALSE)&gt;3,HLOOKUP($A699,'Z-scores'!$C$2:$SK$20,5,FALSE)&lt;-3),"",'Total-corrected counts'!E699),"")</f>
        <v>4.4587675471081174E-2</v>
      </c>
      <c r="F699">
        <f>IFERROR(IF(OR(HLOOKUP($A699,'Z-scores'!$C$2:$SK$20,5,FALSE)&gt;3,HLOOKUP($A699,'Z-scores'!$C$2:$SK$20,5,FALSE)&lt;-3),"",'Total-corrected counts'!F699),"")</f>
        <v>4.7217630307674801E-3</v>
      </c>
      <c r="G699">
        <f>IFERROR(IF(OR(HLOOKUP($A699,'Z-scores'!$C$2:$SK$20,5,FALSE)&gt;3,HLOOKUP($A699,'Z-scores'!$C$2:$SK$20,5,FALSE)&lt;-3),"",'Total-corrected counts'!G699),"")</f>
        <v>0</v>
      </c>
      <c r="H699">
        <f>IFERROR(IF(OR(HLOOKUP($A699,'Z-scores'!$C$2:$SK$20,5,FALSE)&gt;3,HLOOKUP($A699,'Z-scores'!$C$2:$SK$20,5,FALSE)&lt;-3),"",'Total-corrected counts'!H699),"")</f>
        <v>6.0315086009312645E-3</v>
      </c>
      <c r="I699">
        <f>IFERROR(IF(OR(HLOOKUP($A699,'Z-scores'!$C$2:$SK$20,5,FALSE)&gt;3,HLOOKUP($A699,'Z-scores'!$C$2:$SK$20,5,FALSE)&lt;-3),"",'Total-corrected counts'!I699),"")</f>
        <v>5.6273638445249411E-3</v>
      </c>
      <c r="J699">
        <f>IFERROR(IF(OR(HLOOKUP($A699,'Z-scores'!$C$2:$SK$20,5,FALSE)&gt;3,HLOOKUP($A699,'Z-scores'!$C$2:$SK$20,5,FALSE)&lt;-3),"",'Total-corrected counts'!J699),"")</f>
        <v>0</v>
      </c>
      <c r="K699">
        <f>IFERROR(IF(OR(HLOOKUP($A699,'Z-scores'!$C$2:$SK$20,5,FALSE)&gt;3,HLOOKUP($A699,'Z-scores'!$C$2:$SK$20,5,FALSE)&lt;-3),"",'Total-corrected counts'!K699),"")</f>
        <v>0.14661423741536692</v>
      </c>
      <c r="L699">
        <f>IFERROR(IF(OR(HLOOKUP($A699,'Z-scores'!$C$2:$SK$20,5,FALSE)&gt;3,HLOOKUP($A699,'Z-scores'!$C$2:$SK$20,5,FALSE)&lt;-3),"",'Total-corrected counts'!L699),"")</f>
        <v>2.7134133518930806E-2</v>
      </c>
      <c r="M699">
        <f>IFERROR(IF(OR(HLOOKUP($A699,'Z-scores'!$C$2:$SK$20,5,FALSE)&gt;3,HLOOKUP($A699,'Z-scores'!$C$2:$SK$20,5,FALSE)&lt;-3),"",'Total-corrected counts'!M699),"")</f>
        <v>4.262382006610102E-2</v>
      </c>
      <c r="N699">
        <f>IFERROR(IF(OR(HLOOKUP($A699,'Z-scores'!$C$2:$SK$20,5,FALSE)&gt;3,HLOOKUP($A699,'Z-scores'!$C$2:$SK$20,5,FALSE)&lt;-3),"",'Total-corrected counts'!N699),"")</f>
        <v>2.3519008062315962E-2</v>
      </c>
      <c r="O699">
        <f>IFERROR(IF(OR(HLOOKUP($A699,'Z-scores'!$C$2:$SK$20,5,FALSE)&gt;3,HLOOKUP($A699,'Z-scores'!$C$2:$SK$20,5,FALSE)&lt;-3),"",'Total-corrected counts'!O699),"")</f>
        <v>0</v>
      </c>
      <c r="P699">
        <f>IFERROR(IF(OR(HLOOKUP($A699,'Z-scores'!$C$2:$SK$20,5,FALSE)&gt;3,HLOOKUP($A699,'Z-scores'!$C$2:$SK$20,5,FALSE)&lt;-3),"",'Total-corrected counts'!P699),"")</f>
        <v>0.16920010649653763</v>
      </c>
      <c r="Q699">
        <f>IFERROR(IF(OR(HLOOKUP($A699,'Z-scores'!$C$2:$SK$20,5,FALSE)&gt;3,HLOOKUP($A699,'Z-scores'!$C$2:$SK$20,5,FALSE)&lt;-3),"",'Total-corrected counts'!Q699),"")</f>
        <v>9.9369846120824779E-3</v>
      </c>
      <c r="R699">
        <f>IFERROR(IF(OR(HLOOKUP($A699,'Z-scores'!$C$2:$SK$20,5,FALSE)&gt;3,HLOOKUP($A699,'Z-scores'!$C$2:$SK$20,5,FALSE)&lt;-3),"",'Total-corrected counts'!R699),"")</f>
        <v>1.0271047816349558E-2</v>
      </c>
      <c r="S699">
        <f>IFERROR(IF(OR(HLOOKUP($A699,'Z-scores'!$C$2:$SK$20,5,FALSE)&gt;3,HLOOKUP($A699,'Z-scores'!$C$2:$SK$20,5,FALSE)&lt;-3),"",'Total-corrected counts'!S699),"")</f>
        <v>5.6618889760190697E-3</v>
      </c>
      <c r="T699">
        <f>IFERROR(IF(OR(HLOOKUP($A699,'Z-scores'!$C$2:$SK$20,5,FALSE)&gt;3,HLOOKUP($A699,'Z-scores'!$C$2:$SK$20,5,FALSE)&lt;-3),"",'Total-corrected counts'!T699),"")</f>
        <v>0</v>
      </c>
      <c r="U699">
        <f t="shared" si="40"/>
        <v>1</v>
      </c>
      <c r="V699">
        <f>SUMIFS(Tabel132[Cluster],Tabel132[ID],'Total-corrected counts Z&lt;3'!A699)</f>
        <v>26</v>
      </c>
      <c r="W699">
        <f t="shared" si="41"/>
        <v>0.93134628674234121</v>
      </c>
      <c r="X699">
        <f t="shared" si="42"/>
        <v>3.0085951001001959E-2</v>
      </c>
      <c r="Y699">
        <f t="shared" si="43"/>
        <v>3.2511671316831456E-2</v>
      </c>
    </row>
    <row r="700" spans="1:25" x14ac:dyDescent="0.25">
      <c r="A700">
        <v>708</v>
      </c>
      <c r="B700" t="s">
        <v>907</v>
      </c>
      <c r="C700">
        <v>74300</v>
      </c>
      <c r="D700">
        <v>88</v>
      </c>
      <c r="E700" t="str">
        <f>IFERROR(IF(OR(HLOOKUP($A700,'Z-scores'!$C$2:$SK$20,5,FALSE)&gt;3,HLOOKUP($A700,'Z-scores'!$C$2:$SK$20,5,FALSE)&lt;-3),"",'Total-corrected counts'!E700),"")</f>
        <v/>
      </c>
      <c r="F700" t="str">
        <f>IFERROR(IF(OR(HLOOKUP($A700,'Z-scores'!$C$2:$SK$20,5,FALSE)&gt;3,HLOOKUP($A700,'Z-scores'!$C$2:$SK$20,5,FALSE)&lt;-3),"",'Total-corrected counts'!F700),"")</f>
        <v/>
      </c>
      <c r="G700" t="str">
        <f>IFERROR(IF(OR(HLOOKUP($A700,'Z-scores'!$C$2:$SK$20,5,FALSE)&gt;3,HLOOKUP($A700,'Z-scores'!$C$2:$SK$20,5,FALSE)&lt;-3),"",'Total-corrected counts'!G700),"")</f>
        <v/>
      </c>
      <c r="H700" t="str">
        <f>IFERROR(IF(OR(HLOOKUP($A700,'Z-scores'!$C$2:$SK$20,5,FALSE)&gt;3,HLOOKUP($A700,'Z-scores'!$C$2:$SK$20,5,FALSE)&lt;-3),"",'Total-corrected counts'!H700),"")</f>
        <v/>
      </c>
      <c r="I700" t="str">
        <f>IFERROR(IF(OR(HLOOKUP($A700,'Z-scores'!$C$2:$SK$20,5,FALSE)&gt;3,HLOOKUP($A700,'Z-scores'!$C$2:$SK$20,5,FALSE)&lt;-3),"",'Total-corrected counts'!I700),"")</f>
        <v/>
      </c>
      <c r="J700" t="str">
        <f>IFERROR(IF(OR(HLOOKUP($A700,'Z-scores'!$C$2:$SK$20,5,FALSE)&gt;3,HLOOKUP($A700,'Z-scores'!$C$2:$SK$20,5,FALSE)&lt;-3),"",'Total-corrected counts'!J700),"")</f>
        <v/>
      </c>
      <c r="K700" t="str">
        <f>IFERROR(IF(OR(HLOOKUP($A700,'Z-scores'!$C$2:$SK$20,5,FALSE)&gt;3,HLOOKUP($A700,'Z-scores'!$C$2:$SK$20,5,FALSE)&lt;-3),"",'Total-corrected counts'!K700),"")</f>
        <v/>
      </c>
      <c r="L700" t="str">
        <f>IFERROR(IF(OR(HLOOKUP($A700,'Z-scores'!$C$2:$SK$20,5,FALSE)&gt;3,HLOOKUP($A700,'Z-scores'!$C$2:$SK$20,5,FALSE)&lt;-3),"",'Total-corrected counts'!L700),"")</f>
        <v/>
      </c>
      <c r="M700" t="str">
        <f>IFERROR(IF(OR(HLOOKUP($A700,'Z-scores'!$C$2:$SK$20,5,FALSE)&gt;3,HLOOKUP($A700,'Z-scores'!$C$2:$SK$20,5,FALSE)&lt;-3),"",'Total-corrected counts'!M700),"")</f>
        <v/>
      </c>
      <c r="N700" t="str">
        <f>IFERROR(IF(OR(HLOOKUP($A700,'Z-scores'!$C$2:$SK$20,5,FALSE)&gt;3,HLOOKUP($A700,'Z-scores'!$C$2:$SK$20,5,FALSE)&lt;-3),"",'Total-corrected counts'!N700),"")</f>
        <v/>
      </c>
      <c r="O700" t="str">
        <f>IFERROR(IF(OR(HLOOKUP($A700,'Z-scores'!$C$2:$SK$20,5,FALSE)&gt;3,HLOOKUP($A700,'Z-scores'!$C$2:$SK$20,5,FALSE)&lt;-3),"",'Total-corrected counts'!O700),"")</f>
        <v/>
      </c>
      <c r="P700" t="str">
        <f>IFERROR(IF(OR(HLOOKUP($A700,'Z-scores'!$C$2:$SK$20,5,FALSE)&gt;3,HLOOKUP($A700,'Z-scores'!$C$2:$SK$20,5,FALSE)&lt;-3),"",'Total-corrected counts'!P700),"")</f>
        <v/>
      </c>
      <c r="Q700" t="str">
        <f>IFERROR(IF(OR(HLOOKUP($A700,'Z-scores'!$C$2:$SK$20,5,FALSE)&gt;3,HLOOKUP($A700,'Z-scores'!$C$2:$SK$20,5,FALSE)&lt;-3),"",'Total-corrected counts'!Q700),"")</f>
        <v/>
      </c>
      <c r="R700" t="str">
        <f>IFERROR(IF(OR(HLOOKUP($A700,'Z-scores'!$C$2:$SK$20,5,FALSE)&gt;3,HLOOKUP($A700,'Z-scores'!$C$2:$SK$20,5,FALSE)&lt;-3),"",'Total-corrected counts'!R700),"")</f>
        <v/>
      </c>
      <c r="S700" t="str">
        <f>IFERROR(IF(OR(HLOOKUP($A700,'Z-scores'!$C$2:$SK$20,5,FALSE)&gt;3,HLOOKUP($A700,'Z-scores'!$C$2:$SK$20,5,FALSE)&lt;-3),"",'Total-corrected counts'!S700),"")</f>
        <v/>
      </c>
      <c r="T700" t="str">
        <f>IFERROR(IF(OR(HLOOKUP($A700,'Z-scores'!$C$2:$SK$20,5,FALSE)&gt;3,HLOOKUP($A700,'Z-scores'!$C$2:$SK$20,5,FALSE)&lt;-3),"",'Total-corrected counts'!T700),"")</f>
        <v/>
      </c>
      <c r="U700">
        <f t="shared" si="40"/>
        <v>0</v>
      </c>
      <c r="V700">
        <f>SUMIFS(Tabel132[Cluster],Tabel132[ID],'Total-corrected counts Z&lt;3'!A700)</f>
        <v>84</v>
      </c>
      <c r="W700" t="str">
        <f t="shared" si="41"/>
        <v/>
      </c>
      <c r="X700" t="str">
        <f t="shared" si="42"/>
        <v/>
      </c>
      <c r="Y700" t="str">
        <f t="shared" si="43"/>
        <v/>
      </c>
    </row>
    <row r="701" spans="1:25" x14ac:dyDescent="0.25">
      <c r="A701">
        <v>709</v>
      </c>
      <c r="B701" t="s">
        <v>908</v>
      </c>
      <c r="C701">
        <v>64000</v>
      </c>
      <c r="D701">
        <v>637</v>
      </c>
      <c r="E701" t="str">
        <f>IFERROR(IF(OR(HLOOKUP($A701,'Z-scores'!$C$2:$SK$20,5,FALSE)&gt;3,HLOOKUP($A701,'Z-scores'!$C$2:$SK$20,5,FALSE)&lt;-3),"",'Total-corrected counts'!E701),"")</f>
        <v/>
      </c>
      <c r="F701" t="str">
        <f>IFERROR(IF(OR(HLOOKUP($A701,'Z-scores'!$C$2:$SK$20,5,FALSE)&gt;3,HLOOKUP($A701,'Z-scores'!$C$2:$SK$20,5,FALSE)&lt;-3),"",'Total-corrected counts'!F701),"")</f>
        <v/>
      </c>
      <c r="G701" t="str">
        <f>IFERROR(IF(OR(HLOOKUP($A701,'Z-scores'!$C$2:$SK$20,5,FALSE)&gt;3,HLOOKUP($A701,'Z-scores'!$C$2:$SK$20,5,FALSE)&lt;-3),"",'Total-corrected counts'!G701),"")</f>
        <v/>
      </c>
      <c r="H701" t="str">
        <f>IFERROR(IF(OR(HLOOKUP($A701,'Z-scores'!$C$2:$SK$20,5,FALSE)&gt;3,HLOOKUP($A701,'Z-scores'!$C$2:$SK$20,5,FALSE)&lt;-3),"",'Total-corrected counts'!H701),"")</f>
        <v/>
      </c>
      <c r="I701" t="str">
        <f>IFERROR(IF(OR(HLOOKUP($A701,'Z-scores'!$C$2:$SK$20,5,FALSE)&gt;3,HLOOKUP($A701,'Z-scores'!$C$2:$SK$20,5,FALSE)&lt;-3),"",'Total-corrected counts'!I701),"")</f>
        <v/>
      </c>
      <c r="J701" t="str">
        <f>IFERROR(IF(OR(HLOOKUP($A701,'Z-scores'!$C$2:$SK$20,5,FALSE)&gt;3,HLOOKUP($A701,'Z-scores'!$C$2:$SK$20,5,FALSE)&lt;-3),"",'Total-corrected counts'!J701),"")</f>
        <v/>
      </c>
      <c r="K701" t="str">
        <f>IFERROR(IF(OR(HLOOKUP($A701,'Z-scores'!$C$2:$SK$20,5,FALSE)&gt;3,HLOOKUP($A701,'Z-scores'!$C$2:$SK$20,5,FALSE)&lt;-3),"",'Total-corrected counts'!K701),"")</f>
        <v/>
      </c>
      <c r="L701" t="str">
        <f>IFERROR(IF(OR(HLOOKUP($A701,'Z-scores'!$C$2:$SK$20,5,FALSE)&gt;3,HLOOKUP($A701,'Z-scores'!$C$2:$SK$20,5,FALSE)&lt;-3),"",'Total-corrected counts'!L701),"")</f>
        <v/>
      </c>
      <c r="M701" t="str">
        <f>IFERROR(IF(OR(HLOOKUP($A701,'Z-scores'!$C$2:$SK$20,5,FALSE)&gt;3,HLOOKUP($A701,'Z-scores'!$C$2:$SK$20,5,FALSE)&lt;-3),"",'Total-corrected counts'!M701),"")</f>
        <v/>
      </c>
      <c r="N701" t="str">
        <f>IFERROR(IF(OR(HLOOKUP($A701,'Z-scores'!$C$2:$SK$20,5,FALSE)&gt;3,HLOOKUP($A701,'Z-scores'!$C$2:$SK$20,5,FALSE)&lt;-3),"",'Total-corrected counts'!N701),"")</f>
        <v/>
      </c>
      <c r="O701" t="str">
        <f>IFERROR(IF(OR(HLOOKUP($A701,'Z-scores'!$C$2:$SK$20,5,FALSE)&gt;3,HLOOKUP($A701,'Z-scores'!$C$2:$SK$20,5,FALSE)&lt;-3),"",'Total-corrected counts'!O701),"")</f>
        <v/>
      </c>
      <c r="P701" t="str">
        <f>IFERROR(IF(OR(HLOOKUP($A701,'Z-scores'!$C$2:$SK$20,5,FALSE)&gt;3,HLOOKUP($A701,'Z-scores'!$C$2:$SK$20,5,FALSE)&lt;-3),"",'Total-corrected counts'!P701),"")</f>
        <v/>
      </c>
      <c r="Q701" t="str">
        <f>IFERROR(IF(OR(HLOOKUP($A701,'Z-scores'!$C$2:$SK$20,5,FALSE)&gt;3,HLOOKUP($A701,'Z-scores'!$C$2:$SK$20,5,FALSE)&lt;-3),"",'Total-corrected counts'!Q701),"")</f>
        <v/>
      </c>
      <c r="R701" t="str">
        <f>IFERROR(IF(OR(HLOOKUP($A701,'Z-scores'!$C$2:$SK$20,5,FALSE)&gt;3,HLOOKUP($A701,'Z-scores'!$C$2:$SK$20,5,FALSE)&lt;-3),"",'Total-corrected counts'!R701),"")</f>
        <v/>
      </c>
      <c r="S701" t="str">
        <f>IFERROR(IF(OR(HLOOKUP($A701,'Z-scores'!$C$2:$SK$20,5,FALSE)&gt;3,HLOOKUP($A701,'Z-scores'!$C$2:$SK$20,5,FALSE)&lt;-3),"",'Total-corrected counts'!S701),"")</f>
        <v/>
      </c>
      <c r="T701" t="str">
        <f>IFERROR(IF(OR(HLOOKUP($A701,'Z-scores'!$C$2:$SK$20,5,FALSE)&gt;3,HLOOKUP($A701,'Z-scores'!$C$2:$SK$20,5,FALSE)&lt;-3),"",'Total-corrected counts'!T701),"")</f>
        <v/>
      </c>
      <c r="U701">
        <f t="shared" si="40"/>
        <v>0</v>
      </c>
      <c r="V701">
        <f>SUMIFS(Tabel132[Cluster],Tabel132[ID],'Total-corrected counts Z&lt;3'!A701)</f>
        <v>76</v>
      </c>
      <c r="W701" t="str">
        <f t="shared" si="41"/>
        <v/>
      </c>
      <c r="X701" t="str">
        <f t="shared" si="42"/>
        <v/>
      </c>
      <c r="Y701" t="str">
        <f t="shared" si="43"/>
        <v/>
      </c>
    </row>
    <row r="702" spans="1:25" x14ac:dyDescent="0.25">
      <c r="A702">
        <v>710</v>
      </c>
      <c r="B702" t="s">
        <v>909</v>
      </c>
      <c r="C702">
        <v>99500</v>
      </c>
      <c r="D702">
        <v>967</v>
      </c>
      <c r="E702" t="str">
        <f>IFERROR(IF(OR(HLOOKUP($A702,'Z-scores'!$C$2:$SK$20,5,FALSE)&gt;3,HLOOKUP($A702,'Z-scores'!$C$2:$SK$20,5,FALSE)&lt;-3),"",'Total-corrected counts'!E702),"")</f>
        <v/>
      </c>
      <c r="F702" t="str">
        <f>IFERROR(IF(OR(HLOOKUP($A702,'Z-scores'!$C$2:$SK$20,5,FALSE)&gt;3,HLOOKUP($A702,'Z-scores'!$C$2:$SK$20,5,FALSE)&lt;-3),"",'Total-corrected counts'!F702),"")</f>
        <v/>
      </c>
      <c r="G702" t="str">
        <f>IFERROR(IF(OR(HLOOKUP($A702,'Z-scores'!$C$2:$SK$20,5,FALSE)&gt;3,HLOOKUP($A702,'Z-scores'!$C$2:$SK$20,5,FALSE)&lt;-3),"",'Total-corrected counts'!G702),"")</f>
        <v/>
      </c>
      <c r="H702" t="str">
        <f>IFERROR(IF(OR(HLOOKUP($A702,'Z-scores'!$C$2:$SK$20,5,FALSE)&gt;3,HLOOKUP($A702,'Z-scores'!$C$2:$SK$20,5,FALSE)&lt;-3),"",'Total-corrected counts'!H702),"")</f>
        <v/>
      </c>
      <c r="I702" t="str">
        <f>IFERROR(IF(OR(HLOOKUP($A702,'Z-scores'!$C$2:$SK$20,5,FALSE)&gt;3,HLOOKUP($A702,'Z-scores'!$C$2:$SK$20,5,FALSE)&lt;-3),"",'Total-corrected counts'!I702),"")</f>
        <v/>
      </c>
      <c r="J702" t="str">
        <f>IFERROR(IF(OR(HLOOKUP($A702,'Z-scores'!$C$2:$SK$20,5,FALSE)&gt;3,HLOOKUP($A702,'Z-scores'!$C$2:$SK$20,5,FALSE)&lt;-3),"",'Total-corrected counts'!J702),"")</f>
        <v/>
      </c>
      <c r="K702" t="str">
        <f>IFERROR(IF(OR(HLOOKUP($A702,'Z-scores'!$C$2:$SK$20,5,FALSE)&gt;3,HLOOKUP($A702,'Z-scores'!$C$2:$SK$20,5,FALSE)&lt;-3),"",'Total-corrected counts'!K702),"")</f>
        <v/>
      </c>
      <c r="L702" t="str">
        <f>IFERROR(IF(OR(HLOOKUP($A702,'Z-scores'!$C$2:$SK$20,5,FALSE)&gt;3,HLOOKUP($A702,'Z-scores'!$C$2:$SK$20,5,FALSE)&lt;-3),"",'Total-corrected counts'!L702),"")</f>
        <v/>
      </c>
      <c r="M702" t="str">
        <f>IFERROR(IF(OR(HLOOKUP($A702,'Z-scores'!$C$2:$SK$20,5,FALSE)&gt;3,HLOOKUP($A702,'Z-scores'!$C$2:$SK$20,5,FALSE)&lt;-3),"",'Total-corrected counts'!M702),"")</f>
        <v/>
      </c>
      <c r="N702" t="str">
        <f>IFERROR(IF(OR(HLOOKUP($A702,'Z-scores'!$C$2:$SK$20,5,FALSE)&gt;3,HLOOKUP($A702,'Z-scores'!$C$2:$SK$20,5,FALSE)&lt;-3),"",'Total-corrected counts'!N702),"")</f>
        <v/>
      </c>
      <c r="O702" t="str">
        <f>IFERROR(IF(OR(HLOOKUP($A702,'Z-scores'!$C$2:$SK$20,5,FALSE)&gt;3,HLOOKUP($A702,'Z-scores'!$C$2:$SK$20,5,FALSE)&lt;-3),"",'Total-corrected counts'!O702),"")</f>
        <v/>
      </c>
      <c r="P702" t="str">
        <f>IFERROR(IF(OR(HLOOKUP($A702,'Z-scores'!$C$2:$SK$20,5,FALSE)&gt;3,HLOOKUP($A702,'Z-scores'!$C$2:$SK$20,5,FALSE)&lt;-3),"",'Total-corrected counts'!P702),"")</f>
        <v/>
      </c>
      <c r="Q702" t="str">
        <f>IFERROR(IF(OR(HLOOKUP($A702,'Z-scores'!$C$2:$SK$20,5,FALSE)&gt;3,HLOOKUP($A702,'Z-scores'!$C$2:$SK$20,5,FALSE)&lt;-3),"",'Total-corrected counts'!Q702),"")</f>
        <v/>
      </c>
      <c r="R702" t="str">
        <f>IFERROR(IF(OR(HLOOKUP($A702,'Z-scores'!$C$2:$SK$20,5,FALSE)&gt;3,HLOOKUP($A702,'Z-scores'!$C$2:$SK$20,5,FALSE)&lt;-3),"",'Total-corrected counts'!R702),"")</f>
        <v/>
      </c>
      <c r="S702" t="str">
        <f>IFERROR(IF(OR(HLOOKUP($A702,'Z-scores'!$C$2:$SK$20,5,FALSE)&gt;3,HLOOKUP($A702,'Z-scores'!$C$2:$SK$20,5,FALSE)&lt;-3),"",'Total-corrected counts'!S702),"")</f>
        <v/>
      </c>
      <c r="T702" t="str">
        <f>IFERROR(IF(OR(HLOOKUP($A702,'Z-scores'!$C$2:$SK$20,5,FALSE)&gt;3,HLOOKUP($A702,'Z-scores'!$C$2:$SK$20,5,FALSE)&lt;-3),"",'Total-corrected counts'!T702),"")</f>
        <v/>
      </c>
      <c r="U702">
        <f t="shared" si="40"/>
        <v>0</v>
      </c>
      <c r="V702">
        <f>SUMIFS(Tabel132[Cluster],Tabel132[ID],'Total-corrected counts Z&lt;3'!A702)</f>
        <v>0</v>
      </c>
      <c r="W702" t="str">
        <f t="shared" si="41"/>
        <v/>
      </c>
      <c r="X702" t="str">
        <f t="shared" si="42"/>
        <v/>
      </c>
      <c r="Y702" t="str">
        <f t="shared" si="43"/>
        <v/>
      </c>
    </row>
    <row r="703" spans="1:25" x14ac:dyDescent="0.25">
      <c r="A703">
        <v>711</v>
      </c>
      <c r="B703" t="s">
        <v>910</v>
      </c>
      <c r="C703">
        <v>90300</v>
      </c>
      <c r="D703">
        <v>720</v>
      </c>
      <c r="E703" t="str">
        <f>IFERROR(IF(OR(HLOOKUP($A703,'Z-scores'!$C$2:$SK$20,5,FALSE)&gt;3,HLOOKUP($A703,'Z-scores'!$C$2:$SK$20,5,FALSE)&lt;-3),"",'Total-corrected counts'!E703),"")</f>
        <v/>
      </c>
      <c r="F703" t="str">
        <f>IFERROR(IF(OR(HLOOKUP($A703,'Z-scores'!$C$2:$SK$20,5,FALSE)&gt;3,HLOOKUP($A703,'Z-scores'!$C$2:$SK$20,5,FALSE)&lt;-3),"",'Total-corrected counts'!F703),"")</f>
        <v/>
      </c>
      <c r="G703" t="str">
        <f>IFERROR(IF(OR(HLOOKUP($A703,'Z-scores'!$C$2:$SK$20,5,FALSE)&gt;3,HLOOKUP($A703,'Z-scores'!$C$2:$SK$20,5,FALSE)&lt;-3),"",'Total-corrected counts'!G703),"")</f>
        <v/>
      </c>
      <c r="H703" t="str">
        <f>IFERROR(IF(OR(HLOOKUP($A703,'Z-scores'!$C$2:$SK$20,5,FALSE)&gt;3,HLOOKUP($A703,'Z-scores'!$C$2:$SK$20,5,FALSE)&lt;-3),"",'Total-corrected counts'!H703),"")</f>
        <v/>
      </c>
      <c r="I703" t="str">
        <f>IFERROR(IF(OR(HLOOKUP($A703,'Z-scores'!$C$2:$SK$20,5,FALSE)&gt;3,HLOOKUP($A703,'Z-scores'!$C$2:$SK$20,5,FALSE)&lt;-3),"",'Total-corrected counts'!I703),"")</f>
        <v/>
      </c>
      <c r="J703" t="str">
        <f>IFERROR(IF(OR(HLOOKUP($A703,'Z-scores'!$C$2:$SK$20,5,FALSE)&gt;3,HLOOKUP($A703,'Z-scores'!$C$2:$SK$20,5,FALSE)&lt;-3),"",'Total-corrected counts'!J703),"")</f>
        <v/>
      </c>
      <c r="K703" t="str">
        <f>IFERROR(IF(OR(HLOOKUP($A703,'Z-scores'!$C$2:$SK$20,5,FALSE)&gt;3,HLOOKUP($A703,'Z-scores'!$C$2:$SK$20,5,FALSE)&lt;-3),"",'Total-corrected counts'!K703),"")</f>
        <v/>
      </c>
      <c r="L703" t="str">
        <f>IFERROR(IF(OR(HLOOKUP($A703,'Z-scores'!$C$2:$SK$20,5,FALSE)&gt;3,HLOOKUP($A703,'Z-scores'!$C$2:$SK$20,5,FALSE)&lt;-3),"",'Total-corrected counts'!L703),"")</f>
        <v/>
      </c>
      <c r="M703" t="str">
        <f>IFERROR(IF(OR(HLOOKUP($A703,'Z-scores'!$C$2:$SK$20,5,FALSE)&gt;3,HLOOKUP($A703,'Z-scores'!$C$2:$SK$20,5,FALSE)&lt;-3),"",'Total-corrected counts'!M703),"")</f>
        <v/>
      </c>
      <c r="N703" t="str">
        <f>IFERROR(IF(OR(HLOOKUP($A703,'Z-scores'!$C$2:$SK$20,5,FALSE)&gt;3,HLOOKUP($A703,'Z-scores'!$C$2:$SK$20,5,FALSE)&lt;-3),"",'Total-corrected counts'!N703),"")</f>
        <v/>
      </c>
      <c r="O703" t="str">
        <f>IFERROR(IF(OR(HLOOKUP($A703,'Z-scores'!$C$2:$SK$20,5,FALSE)&gt;3,HLOOKUP($A703,'Z-scores'!$C$2:$SK$20,5,FALSE)&lt;-3),"",'Total-corrected counts'!O703),"")</f>
        <v/>
      </c>
      <c r="P703" t="str">
        <f>IFERROR(IF(OR(HLOOKUP($A703,'Z-scores'!$C$2:$SK$20,5,FALSE)&gt;3,HLOOKUP($A703,'Z-scores'!$C$2:$SK$20,5,FALSE)&lt;-3),"",'Total-corrected counts'!P703),"")</f>
        <v/>
      </c>
      <c r="Q703" t="str">
        <f>IFERROR(IF(OR(HLOOKUP($A703,'Z-scores'!$C$2:$SK$20,5,FALSE)&gt;3,HLOOKUP($A703,'Z-scores'!$C$2:$SK$20,5,FALSE)&lt;-3),"",'Total-corrected counts'!Q703),"")</f>
        <v/>
      </c>
      <c r="R703" t="str">
        <f>IFERROR(IF(OR(HLOOKUP($A703,'Z-scores'!$C$2:$SK$20,5,FALSE)&gt;3,HLOOKUP($A703,'Z-scores'!$C$2:$SK$20,5,FALSE)&lt;-3),"",'Total-corrected counts'!R703),"")</f>
        <v/>
      </c>
      <c r="S703" t="str">
        <f>IFERROR(IF(OR(HLOOKUP($A703,'Z-scores'!$C$2:$SK$20,5,FALSE)&gt;3,HLOOKUP($A703,'Z-scores'!$C$2:$SK$20,5,FALSE)&lt;-3),"",'Total-corrected counts'!S703),"")</f>
        <v/>
      </c>
      <c r="T703" t="str">
        <f>IFERROR(IF(OR(HLOOKUP($A703,'Z-scores'!$C$2:$SK$20,5,FALSE)&gt;3,HLOOKUP($A703,'Z-scores'!$C$2:$SK$20,5,FALSE)&lt;-3),"",'Total-corrected counts'!T703),"")</f>
        <v/>
      </c>
      <c r="U703">
        <f t="shared" si="40"/>
        <v>0</v>
      </c>
      <c r="V703">
        <f>SUMIFS(Tabel132[Cluster],Tabel132[ID],'Total-corrected counts Z&lt;3'!A703)</f>
        <v>96</v>
      </c>
      <c r="W703" t="str">
        <f t="shared" si="41"/>
        <v/>
      </c>
      <c r="X703" t="str">
        <f t="shared" si="42"/>
        <v/>
      </c>
      <c r="Y703" t="str">
        <f t="shared" si="43"/>
        <v/>
      </c>
    </row>
    <row r="704" spans="1:25" x14ac:dyDescent="0.25">
      <c r="A704">
        <v>712</v>
      </c>
      <c r="B704" t="s">
        <v>911</v>
      </c>
      <c r="C704">
        <v>43300</v>
      </c>
      <c r="D704">
        <v>926</v>
      </c>
      <c r="E704" t="str">
        <f>IFERROR(IF(OR(HLOOKUP($A704,'Z-scores'!$C$2:$SK$20,5,FALSE)&gt;3,HLOOKUP($A704,'Z-scores'!$C$2:$SK$20,5,FALSE)&lt;-3),"",'Total-corrected counts'!E704),"")</f>
        <v/>
      </c>
      <c r="F704" t="str">
        <f>IFERROR(IF(OR(HLOOKUP($A704,'Z-scores'!$C$2:$SK$20,5,FALSE)&gt;3,HLOOKUP($A704,'Z-scores'!$C$2:$SK$20,5,FALSE)&lt;-3),"",'Total-corrected counts'!F704),"")</f>
        <v/>
      </c>
      <c r="G704" t="str">
        <f>IFERROR(IF(OR(HLOOKUP($A704,'Z-scores'!$C$2:$SK$20,5,FALSE)&gt;3,HLOOKUP($A704,'Z-scores'!$C$2:$SK$20,5,FALSE)&lt;-3),"",'Total-corrected counts'!G704),"")</f>
        <v/>
      </c>
      <c r="H704" t="str">
        <f>IFERROR(IF(OR(HLOOKUP($A704,'Z-scores'!$C$2:$SK$20,5,FALSE)&gt;3,HLOOKUP($A704,'Z-scores'!$C$2:$SK$20,5,FALSE)&lt;-3),"",'Total-corrected counts'!H704),"")</f>
        <v/>
      </c>
      <c r="I704" t="str">
        <f>IFERROR(IF(OR(HLOOKUP($A704,'Z-scores'!$C$2:$SK$20,5,FALSE)&gt;3,HLOOKUP($A704,'Z-scores'!$C$2:$SK$20,5,FALSE)&lt;-3),"",'Total-corrected counts'!I704),"")</f>
        <v/>
      </c>
      <c r="J704" t="str">
        <f>IFERROR(IF(OR(HLOOKUP($A704,'Z-scores'!$C$2:$SK$20,5,FALSE)&gt;3,HLOOKUP($A704,'Z-scores'!$C$2:$SK$20,5,FALSE)&lt;-3),"",'Total-corrected counts'!J704),"")</f>
        <v/>
      </c>
      <c r="K704" t="str">
        <f>IFERROR(IF(OR(HLOOKUP($A704,'Z-scores'!$C$2:$SK$20,5,FALSE)&gt;3,HLOOKUP($A704,'Z-scores'!$C$2:$SK$20,5,FALSE)&lt;-3),"",'Total-corrected counts'!K704),"")</f>
        <v/>
      </c>
      <c r="L704" t="str">
        <f>IFERROR(IF(OR(HLOOKUP($A704,'Z-scores'!$C$2:$SK$20,5,FALSE)&gt;3,HLOOKUP($A704,'Z-scores'!$C$2:$SK$20,5,FALSE)&lt;-3),"",'Total-corrected counts'!L704),"")</f>
        <v/>
      </c>
      <c r="M704" t="str">
        <f>IFERROR(IF(OR(HLOOKUP($A704,'Z-scores'!$C$2:$SK$20,5,FALSE)&gt;3,HLOOKUP($A704,'Z-scores'!$C$2:$SK$20,5,FALSE)&lt;-3),"",'Total-corrected counts'!M704),"")</f>
        <v/>
      </c>
      <c r="N704" t="str">
        <f>IFERROR(IF(OR(HLOOKUP($A704,'Z-scores'!$C$2:$SK$20,5,FALSE)&gt;3,HLOOKUP($A704,'Z-scores'!$C$2:$SK$20,5,FALSE)&lt;-3),"",'Total-corrected counts'!N704),"")</f>
        <v/>
      </c>
      <c r="O704" t="str">
        <f>IFERROR(IF(OR(HLOOKUP($A704,'Z-scores'!$C$2:$SK$20,5,FALSE)&gt;3,HLOOKUP($A704,'Z-scores'!$C$2:$SK$20,5,FALSE)&lt;-3),"",'Total-corrected counts'!O704),"")</f>
        <v/>
      </c>
      <c r="P704" t="str">
        <f>IFERROR(IF(OR(HLOOKUP($A704,'Z-scores'!$C$2:$SK$20,5,FALSE)&gt;3,HLOOKUP($A704,'Z-scores'!$C$2:$SK$20,5,FALSE)&lt;-3),"",'Total-corrected counts'!P704),"")</f>
        <v/>
      </c>
      <c r="Q704" t="str">
        <f>IFERROR(IF(OR(HLOOKUP($A704,'Z-scores'!$C$2:$SK$20,5,FALSE)&gt;3,HLOOKUP($A704,'Z-scores'!$C$2:$SK$20,5,FALSE)&lt;-3),"",'Total-corrected counts'!Q704),"")</f>
        <v/>
      </c>
      <c r="R704" t="str">
        <f>IFERROR(IF(OR(HLOOKUP($A704,'Z-scores'!$C$2:$SK$20,5,FALSE)&gt;3,HLOOKUP($A704,'Z-scores'!$C$2:$SK$20,5,FALSE)&lt;-3),"",'Total-corrected counts'!R704),"")</f>
        <v/>
      </c>
      <c r="S704" t="str">
        <f>IFERROR(IF(OR(HLOOKUP($A704,'Z-scores'!$C$2:$SK$20,5,FALSE)&gt;3,HLOOKUP($A704,'Z-scores'!$C$2:$SK$20,5,FALSE)&lt;-3),"",'Total-corrected counts'!S704),"")</f>
        <v/>
      </c>
      <c r="T704" t="str">
        <f>IFERROR(IF(OR(HLOOKUP($A704,'Z-scores'!$C$2:$SK$20,5,FALSE)&gt;3,HLOOKUP($A704,'Z-scores'!$C$2:$SK$20,5,FALSE)&lt;-3),"",'Total-corrected counts'!T704),"")</f>
        <v/>
      </c>
      <c r="U704">
        <f t="shared" si="40"/>
        <v>0</v>
      </c>
      <c r="V704">
        <f>SUMIFS(Tabel132[Cluster],Tabel132[ID],'Total-corrected counts Z&lt;3'!A704)</f>
        <v>55</v>
      </c>
      <c r="W704" t="str">
        <f t="shared" si="41"/>
        <v/>
      </c>
      <c r="X704" t="str">
        <f t="shared" si="42"/>
        <v/>
      </c>
      <c r="Y704" t="str">
        <f t="shared" si="43"/>
        <v/>
      </c>
    </row>
    <row r="705" spans="1:25" x14ac:dyDescent="0.25">
      <c r="A705">
        <v>713</v>
      </c>
      <c r="B705" t="s">
        <v>912</v>
      </c>
      <c r="C705">
        <v>112300</v>
      </c>
      <c r="D705">
        <v>1099</v>
      </c>
      <c r="E705" t="str">
        <f>IFERROR(IF(OR(HLOOKUP($A705,'Z-scores'!$C$2:$SK$20,5,FALSE)&gt;3,HLOOKUP($A705,'Z-scores'!$C$2:$SK$20,5,FALSE)&lt;-3),"",'Total-corrected counts'!E705),"")</f>
        <v/>
      </c>
      <c r="F705" t="str">
        <f>IFERROR(IF(OR(HLOOKUP($A705,'Z-scores'!$C$2:$SK$20,5,FALSE)&gt;3,HLOOKUP($A705,'Z-scores'!$C$2:$SK$20,5,FALSE)&lt;-3),"",'Total-corrected counts'!F705),"")</f>
        <v/>
      </c>
      <c r="G705" t="str">
        <f>IFERROR(IF(OR(HLOOKUP($A705,'Z-scores'!$C$2:$SK$20,5,FALSE)&gt;3,HLOOKUP($A705,'Z-scores'!$C$2:$SK$20,5,FALSE)&lt;-3),"",'Total-corrected counts'!G705),"")</f>
        <v/>
      </c>
      <c r="H705" t="str">
        <f>IFERROR(IF(OR(HLOOKUP($A705,'Z-scores'!$C$2:$SK$20,5,FALSE)&gt;3,HLOOKUP($A705,'Z-scores'!$C$2:$SK$20,5,FALSE)&lt;-3),"",'Total-corrected counts'!H705),"")</f>
        <v/>
      </c>
      <c r="I705" t="str">
        <f>IFERROR(IF(OR(HLOOKUP($A705,'Z-scores'!$C$2:$SK$20,5,FALSE)&gt;3,HLOOKUP($A705,'Z-scores'!$C$2:$SK$20,5,FALSE)&lt;-3),"",'Total-corrected counts'!I705),"")</f>
        <v/>
      </c>
      <c r="J705" t="str">
        <f>IFERROR(IF(OR(HLOOKUP($A705,'Z-scores'!$C$2:$SK$20,5,FALSE)&gt;3,HLOOKUP($A705,'Z-scores'!$C$2:$SK$20,5,FALSE)&lt;-3),"",'Total-corrected counts'!J705),"")</f>
        <v/>
      </c>
      <c r="K705" t="str">
        <f>IFERROR(IF(OR(HLOOKUP($A705,'Z-scores'!$C$2:$SK$20,5,FALSE)&gt;3,HLOOKUP($A705,'Z-scores'!$C$2:$SK$20,5,FALSE)&lt;-3),"",'Total-corrected counts'!K705),"")</f>
        <v/>
      </c>
      <c r="L705" t="str">
        <f>IFERROR(IF(OR(HLOOKUP($A705,'Z-scores'!$C$2:$SK$20,5,FALSE)&gt;3,HLOOKUP($A705,'Z-scores'!$C$2:$SK$20,5,FALSE)&lt;-3),"",'Total-corrected counts'!L705),"")</f>
        <v/>
      </c>
      <c r="M705" t="str">
        <f>IFERROR(IF(OR(HLOOKUP($A705,'Z-scores'!$C$2:$SK$20,5,FALSE)&gt;3,HLOOKUP($A705,'Z-scores'!$C$2:$SK$20,5,FALSE)&lt;-3),"",'Total-corrected counts'!M705),"")</f>
        <v/>
      </c>
      <c r="N705" t="str">
        <f>IFERROR(IF(OR(HLOOKUP($A705,'Z-scores'!$C$2:$SK$20,5,FALSE)&gt;3,HLOOKUP($A705,'Z-scores'!$C$2:$SK$20,5,FALSE)&lt;-3),"",'Total-corrected counts'!N705),"")</f>
        <v/>
      </c>
      <c r="O705" t="str">
        <f>IFERROR(IF(OR(HLOOKUP($A705,'Z-scores'!$C$2:$SK$20,5,FALSE)&gt;3,HLOOKUP($A705,'Z-scores'!$C$2:$SK$20,5,FALSE)&lt;-3),"",'Total-corrected counts'!O705),"")</f>
        <v/>
      </c>
      <c r="P705" t="str">
        <f>IFERROR(IF(OR(HLOOKUP($A705,'Z-scores'!$C$2:$SK$20,5,FALSE)&gt;3,HLOOKUP($A705,'Z-scores'!$C$2:$SK$20,5,FALSE)&lt;-3),"",'Total-corrected counts'!P705),"")</f>
        <v/>
      </c>
      <c r="Q705" t="str">
        <f>IFERROR(IF(OR(HLOOKUP($A705,'Z-scores'!$C$2:$SK$20,5,FALSE)&gt;3,HLOOKUP($A705,'Z-scores'!$C$2:$SK$20,5,FALSE)&lt;-3),"",'Total-corrected counts'!Q705),"")</f>
        <v/>
      </c>
      <c r="R705" t="str">
        <f>IFERROR(IF(OR(HLOOKUP($A705,'Z-scores'!$C$2:$SK$20,5,FALSE)&gt;3,HLOOKUP($A705,'Z-scores'!$C$2:$SK$20,5,FALSE)&lt;-3),"",'Total-corrected counts'!R705),"")</f>
        <v/>
      </c>
      <c r="S705" t="str">
        <f>IFERROR(IF(OR(HLOOKUP($A705,'Z-scores'!$C$2:$SK$20,5,FALSE)&gt;3,HLOOKUP($A705,'Z-scores'!$C$2:$SK$20,5,FALSE)&lt;-3),"",'Total-corrected counts'!S705),"")</f>
        <v/>
      </c>
      <c r="T705" t="str">
        <f>IFERROR(IF(OR(HLOOKUP($A705,'Z-scores'!$C$2:$SK$20,5,FALSE)&gt;3,HLOOKUP($A705,'Z-scores'!$C$2:$SK$20,5,FALSE)&lt;-3),"",'Total-corrected counts'!T705),"")</f>
        <v/>
      </c>
      <c r="U705">
        <f t="shared" si="40"/>
        <v>0</v>
      </c>
      <c r="V705">
        <f>SUMIFS(Tabel132[Cluster],Tabel132[ID],'Total-corrected counts Z&lt;3'!A705)</f>
        <v>0</v>
      </c>
      <c r="W705" t="str">
        <f t="shared" si="41"/>
        <v/>
      </c>
      <c r="X705" t="str">
        <f t="shared" si="42"/>
        <v/>
      </c>
      <c r="Y705" t="str">
        <f t="shared" si="43"/>
        <v/>
      </c>
    </row>
    <row r="706" spans="1:25" x14ac:dyDescent="0.25">
      <c r="A706">
        <v>714</v>
      </c>
      <c r="B706" t="s">
        <v>913</v>
      </c>
      <c r="C706">
        <v>20800</v>
      </c>
      <c r="D706">
        <v>315</v>
      </c>
      <c r="E706" t="str">
        <f>IFERROR(IF(OR(HLOOKUP($A706,'Z-scores'!$C$2:$SK$20,5,FALSE)&gt;3,HLOOKUP($A706,'Z-scores'!$C$2:$SK$20,5,FALSE)&lt;-3),"",'Total-corrected counts'!E706),"")</f>
        <v/>
      </c>
      <c r="F706" t="str">
        <f>IFERROR(IF(OR(HLOOKUP($A706,'Z-scores'!$C$2:$SK$20,5,FALSE)&gt;3,HLOOKUP($A706,'Z-scores'!$C$2:$SK$20,5,FALSE)&lt;-3),"",'Total-corrected counts'!F706),"")</f>
        <v/>
      </c>
      <c r="G706" t="str">
        <f>IFERROR(IF(OR(HLOOKUP($A706,'Z-scores'!$C$2:$SK$20,5,FALSE)&gt;3,HLOOKUP($A706,'Z-scores'!$C$2:$SK$20,5,FALSE)&lt;-3),"",'Total-corrected counts'!G706),"")</f>
        <v/>
      </c>
      <c r="H706" t="str">
        <f>IFERROR(IF(OR(HLOOKUP($A706,'Z-scores'!$C$2:$SK$20,5,FALSE)&gt;3,HLOOKUP($A706,'Z-scores'!$C$2:$SK$20,5,FALSE)&lt;-3),"",'Total-corrected counts'!H706),"")</f>
        <v/>
      </c>
      <c r="I706" t="str">
        <f>IFERROR(IF(OR(HLOOKUP($A706,'Z-scores'!$C$2:$SK$20,5,FALSE)&gt;3,HLOOKUP($A706,'Z-scores'!$C$2:$SK$20,5,FALSE)&lt;-3),"",'Total-corrected counts'!I706),"")</f>
        <v/>
      </c>
      <c r="J706" t="str">
        <f>IFERROR(IF(OR(HLOOKUP($A706,'Z-scores'!$C$2:$SK$20,5,FALSE)&gt;3,HLOOKUP($A706,'Z-scores'!$C$2:$SK$20,5,FALSE)&lt;-3),"",'Total-corrected counts'!J706),"")</f>
        <v/>
      </c>
      <c r="K706" t="str">
        <f>IFERROR(IF(OR(HLOOKUP($A706,'Z-scores'!$C$2:$SK$20,5,FALSE)&gt;3,HLOOKUP($A706,'Z-scores'!$C$2:$SK$20,5,FALSE)&lt;-3),"",'Total-corrected counts'!K706),"")</f>
        <v/>
      </c>
      <c r="L706" t="str">
        <f>IFERROR(IF(OR(HLOOKUP($A706,'Z-scores'!$C$2:$SK$20,5,FALSE)&gt;3,HLOOKUP($A706,'Z-scores'!$C$2:$SK$20,5,FALSE)&lt;-3),"",'Total-corrected counts'!L706),"")</f>
        <v/>
      </c>
      <c r="M706" t="str">
        <f>IFERROR(IF(OR(HLOOKUP($A706,'Z-scores'!$C$2:$SK$20,5,FALSE)&gt;3,HLOOKUP($A706,'Z-scores'!$C$2:$SK$20,5,FALSE)&lt;-3),"",'Total-corrected counts'!M706),"")</f>
        <v/>
      </c>
      <c r="N706" t="str">
        <f>IFERROR(IF(OR(HLOOKUP($A706,'Z-scores'!$C$2:$SK$20,5,FALSE)&gt;3,HLOOKUP($A706,'Z-scores'!$C$2:$SK$20,5,FALSE)&lt;-3),"",'Total-corrected counts'!N706),"")</f>
        <v/>
      </c>
      <c r="O706" t="str">
        <f>IFERROR(IF(OR(HLOOKUP($A706,'Z-scores'!$C$2:$SK$20,5,FALSE)&gt;3,HLOOKUP($A706,'Z-scores'!$C$2:$SK$20,5,FALSE)&lt;-3),"",'Total-corrected counts'!O706),"")</f>
        <v/>
      </c>
      <c r="P706" t="str">
        <f>IFERROR(IF(OR(HLOOKUP($A706,'Z-scores'!$C$2:$SK$20,5,FALSE)&gt;3,HLOOKUP($A706,'Z-scores'!$C$2:$SK$20,5,FALSE)&lt;-3),"",'Total-corrected counts'!P706),"")</f>
        <v/>
      </c>
      <c r="Q706" t="str">
        <f>IFERROR(IF(OR(HLOOKUP($A706,'Z-scores'!$C$2:$SK$20,5,FALSE)&gt;3,HLOOKUP($A706,'Z-scores'!$C$2:$SK$20,5,FALSE)&lt;-3),"",'Total-corrected counts'!Q706),"")</f>
        <v/>
      </c>
      <c r="R706" t="str">
        <f>IFERROR(IF(OR(HLOOKUP($A706,'Z-scores'!$C$2:$SK$20,5,FALSE)&gt;3,HLOOKUP($A706,'Z-scores'!$C$2:$SK$20,5,FALSE)&lt;-3),"",'Total-corrected counts'!R706),"")</f>
        <v/>
      </c>
      <c r="S706" t="str">
        <f>IFERROR(IF(OR(HLOOKUP($A706,'Z-scores'!$C$2:$SK$20,5,FALSE)&gt;3,HLOOKUP($A706,'Z-scores'!$C$2:$SK$20,5,FALSE)&lt;-3),"",'Total-corrected counts'!S706),"")</f>
        <v/>
      </c>
      <c r="T706" t="str">
        <f>IFERROR(IF(OR(HLOOKUP($A706,'Z-scores'!$C$2:$SK$20,5,FALSE)&gt;3,HLOOKUP($A706,'Z-scores'!$C$2:$SK$20,5,FALSE)&lt;-3),"",'Total-corrected counts'!T706),"")</f>
        <v/>
      </c>
      <c r="U706">
        <f t="shared" si="40"/>
        <v>0</v>
      </c>
      <c r="V706">
        <f>SUMIFS(Tabel132[Cluster],Tabel132[ID],'Total-corrected counts Z&lt;3'!A706)</f>
        <v>0</v>
      </c>
      <c r="W706" t="str">
        <f t="shared" si="41"/>
        <v/>
      </c>
      <c r="X706" t="str">
        <f t="shared" si="42"/>
        <v/>
      </c>
      <c r="Y706" t="str">
        <f t="shared" si="43"/>
        <v/>
      </c>
    </row>
    <row r="707" spans="1:25" x14ac:dyDescent="0.25">
      <c r="A707">
        <v>715</v>
      </c>
      <c r="B707" t="s">
        <v>914</v>
      </c>
      <c r="C707">
        <v>41700</v>
      </c>
      <c r="D707">
        <v>918</v>
      </c>
      <c r="E707" t="str">
        <f>IFERROR(IF(OR(HLOOKUP($A707,'Z-scores'!$C$2:$SK$20,5,FALSE)&gt;3,HLOOKUP($A707,'Z-scores'!$C$2:$SK$20,5,FALSE)&lt;-3),"",'Total-corrected counts'!E707),"")</f>
        <v/>
      </c>
      <c r="F707" t="str">
        <f>IFERROR(IF(OR(HLOOKUP($A707,'Z-scores'!$C$2:$SK$20,5,FALSE)&gt;3,HLOOKUP($A707,'Z-scores'!$C$2:$SK$20,5,FALSE)&lt;-3),"",'Total-corrected counts'!F707),"")</f>
        <v/>
      </c>
      <c r="G707" t="str">
        <f>IFERROR(IF(OR(HLOOKUP($A707,'Z-scores'!$C$2:$SK$20,5,FALSE)&gt;3,HLOOKUP($A707,'Z-scores'!$C$2:$SK$20,5,FALSE)&lt;-3),"",'Total-corrected counts'!G707),"")</f>
        <v/>
      </c>
      <c r="H707" t="str">
        <f>IFERROR(IF(OR(HLOOKUP($A707,'Z-scores'!$C$2:$SK$20,5,FALSE)&gt;3,HLOOKUP($A707,'Z-scores'!$C$2:$SK$20,5,FALSE)&lt;-3),"",'Total-corrected counts'!H707),"")</f>
        <v/>
      </c>
      <c r="I707" t="str">
        <f>IFERROR(IF(OR(HLOOKUP($A707,'Z-scores'!$C$2:$SK$20,5,FALSE)&gt;3,HLOOKUP($A707,'Z-scores'!$C$2:$SK$20,5,FALSE)&lt;-3),"",'Total-corrected counts'!I707),"")</f>
        <v/>
      </c>
      <c r="J707" t="str">
        <f>IFERROR(IF(OR(HLOOKUP($A707,'Z-scores'!$C$2:$SK$20,5,FALSE)&gt;3,HLOOKUP($A707,'Z-scores'!$C$2:$SK$20,5,FALSE)&lt;-3),"",'Total-corrected counts'!J707),"")</f>
        <v/>
      </c>
      <c r="K707" t="str">
        <f>IFERROR(IF(OR(HLOOKUP($A707,'Z-scores'!$C$2:$SK$20,5,FALSE)&gt;3,HLOOKUP($A707,'Z-scores'!$C$2:$SK$20,5,FALSE)&lt;-3),"",'Total-corrected counts'!K707),"")</f>
        <v/>
      </c>
      <c r="L707" t="str">
        <f>IFERROR(IF(OR(HLOOKUP($A707,'Z-scores'!$C$2:$SK$20,5,FALSE)&gt;3,HLOOKUP($A707,'Z-scores'!$C$2:$SK$20,5,FALSE)&lt;-3),"",'Total-corrected counts'!L707),"")</f>
        <v/>
      </c>
      <c r="M707" t="str">
        <f>IFERROR(IF(OR(HLOOKUP($A707,'Z-scores'!$C$2:$SK$20,5,FALSE)&gt;3,HLOOKUP($A707,'Z-scores'!$C$2:$SK$20,5,FALSE)&lt;-3),"",'Total-corrected counts'!M707),"")</f>
        <v/>
      </c>
      <c r="N707" t="str">
        <f>IFERROR(IF(OR(HLOOKUP($A707,'Z-scores'!$C$2:$SK$20,5,FALSE)&gt;3,HLOOKUP($A707,'Z-scores'!$C$2:$SK$20,5,FALSE)&lt;-3),"",'Total-corrected counts'!N707),"")</f>
        <v/>
      </c>
      <c r="O707" t="str">
        <f>IFERROR(IF(OR(HLOOKUP($A707,'Z-scores'!$C$2:$SK$20,5,FALSE)&gt;3,HLOOKUP($A707,'Z-scores'!$C$2:$SK$20,5,FALSE)&lt;-3),"",'Total-corrected counts'!O707),"")</f>
        <v/>
      </c>
      <c r="P707" t="str">
        <f>IFERROR(IF(OR(HLOOKUP($A707,'Z-scores'!$C$2:$SK$20,5,FALSE)&gt;3,HLOOKUP($A707,'Z-scores'!$C$2:$SK$20,5,FALSE)&lt;-3),"",'Total-corrected counts'!P707),"")</f>
        <v/>
      </c>
      <c r="Q707" t="str">
        <f>IFERROR(IF(OR(HLOOKUP($A707,'Z-scores'!$C$2:$SK$20,5,FALSE)&gt;3,HLOOKUP($A707,'Z-scores'!$C$2:$SK$20,5,FALSE)&lt;-3),"",'Total-corrected counts'!Q707),"")</f>
        <v/>
      </c>
      <c r="R707" t="str">
        <f>IFERROR(IF(OR(HLOOKUP($A707,'Z-scores'!$C$2:$SK$20,5,FALSE)&gt;3,HLOOKUP($A707,'Z-scores'!$C$2:$SK$20,5,FALSE)&lt;-3),"",'Total-corrected counts'!R707),"")</f>
        <v/>
      </c>
      <c r="S707" t="str">
        <f>IFERROR(IF(OR(HLOOKUP($A707,'Z-scores'!$C$2:$SK$20,5,FALSE)&gt;3,HLOOKUP($A707,'Z-scores'!$C$2:$SK$20,5,FALSE)&lt;-3),"",'Total-corrected counts'!S707),"")</f>
        <v/>
      </c>
      <c r="T707" t="str">
        <f>IFERROR(IF(OR(HLOOKUP($A707,'Z-scores'!$C$2:$SK$20,5,FALSE)&gt;3,HLOOKUP($A707,'Z-scores'!$C$2:$SK$20,5,FALSE)&lt;-3),"",'Total-corrected counts'!T707),"")</f>
        <v/>
      </c>
      <c r="U707">
        <f t="shared" si="40"/>
        <v>0</v>
      </c>
      <c r="V707">
        <f>SUMIFS(Tabel132[Cluster],Tabel132[ID],'Total-corrected counts Z&lt;3'!A707)</f>
        <v>54</v>
      </c>
      <c r="W707" t="str">
        <f t="shared" si="41"/>
        <v/>
      </c>
      <c r="X707" t="str">
        <f t="shared" si="42"/>
        <v/>
      </c>
      <c r="Y707" t="str">
        <f t="shared" si="43"/>
        <v/>
      </c>
    </row>
    <row r="708" spans="1:25" x14ac:dyDescent="0.25">
      <c r="A708">
        <v>716</v>
      </c>
      <c r="B708" t="s">
        <v>915</v>
      </c>
      <c r="C708">
        <v>74400</v>
      </c>
      <c r="D708">
        <v>88</v>
      </c>
      <c r="E708" t="str">
        <f>IFERROR(IF(OR(HLOOKUP($A708,'Z-scores'!$C$2:$SK$20,5,FALSE)&gt;3,HLOOKUP($A708,'Z-scores'!$C$2:$SK$20,5,FALSE)&lt;-3),"",'Total-corrected counts'!E708),"")</f>
        <v/>
      </c>
      <c r="F708" t="str">
        <f>IFERROR(IF(OR(HLOOKUP($A708,'Z-scores'!$C$2:$SK$20,5,FALSE)&gt;3,HLOOKUP($A708,'Z-scores'!$C$2:$SK$20,5,FALSE)&lt;-3),"",'Total-corrected counts'!F708),"")</f>
        <v/>
      </c>
      <c r="G708" t="str">
        <f>IFERROR(IF(OR(HLOOKUP($A708,'Z-scores'!$C$2:$SK$20,5,FALSE)&gt;3,HLOOKUP($A708,'Z-scores'!$C$2:$SK$20,5,FALSE)&lt;-3),"",'Total-corrected counts'!G708),"")</f>
        <v/>
      </c>
      <c r="H708" t="str">
        <f>IFERROR(IF(OR(HLOOKUP($A708,'Z-scores'!$C$2:$SK$20,5,FALSE)&gt;3,HLOOKUP($A708,'Z-scores'!$C$2:$SK$20,5,FALSE)&lt;-3),"",'Total-corrected counts'!H708),"")</f>
        <v/>
      </c>
      <c r="I708" t="str">
        <f>IFERROR(IF(OR(HLOOKUP($A708,'Z-scores'!$C$2:$SK$20,5,FALSE)&gt;3,HLOOKUP($A708,'Z-scores'!$C$2:$SK$20,5,FALSE)&lt;-3),"",'Total-corrected counts'!I708),"")</f>
        <v/>
      </c>
      <c r="J708" t="str">
        <f>IFERROR(IF(OR(HLOOKUP($A708,'Z-scores'!$C$2:$SK$20,5,FALSE)&gt;3,HLOOKUP($A708,'Z-scores'!$C$2:$SK$20,5,FALSE)&lt;-3),"",'Total-corrected counts'!J708),"")</f>
        <v/>
      </c>
      <c r="K708" t="str">
        <f>IFERROR(IF(OR(HLOOKUP($A708,'Z-scores'!$C$2:$SK$20,5,FALSE)&gt;3,HLOOKUP($A708,'Z-scores'!$C$2:$SK$20,5,FALSE)&lt;-3),"",'Total-corrected counts'!K708),"")</f>
        <v/>
      </c>
      <c r="L708" t="str">
        <f>IFERROR(IF(OR(HLOOKUP($A708,'Z-scores'!$C$2:$SK$20,5,FALSE)&gt;3,HLOOKUP($A708,'Z-scores'!$C$2:$SK$20,5,FALSE)&lt;-3),"",'Total-corrected counts'!L708),"")</f>
        <v/>
      </c>
      <c r="M708" t="str">
        <f>IFERROR(IF(OR(HLOOKUP($A708,'Z-scores'!$C$2:$SK$20,5,FALSE)&gt;3,HLOOKUP($A708,'Z-scores'!$C$2:$SK$20,5,FALSE)&lt;-3),"",'Total-corrected counts'!M708),"")</f>
        <v/>
      </c>
      <c r="N708" t="str">
        <f>IFERROR(IF(OR(HLOOKUP($A708,'Z-scores'!$C$2:$SK$20,5,FALSE)&gt;3,HLOOKUP($A708,'Z-scores'!$C$2:$SK$20,5,FALSE)&lt;-3),"",'Total-corrected counts'!N708),"")</f>
        <v/>
      </c>
      <c r="O708" t="str">
        <f>IFERROR(IF(OR(HLOOKUP($A708,'Z-scores'!$C$2:$SK$20,5,FALSE)&gt;3,HLOOKUP($A708,'Z-scores'!$C$2:$SK$20,5,FALSE)&lt;-3),"",'Total-corrected counts'!O708),"")</f>
        <v/>
      </c>
      <c r="P708" t="str">
        <f>IFERROR(IF(OR(HLOOKUP($A708,'Z-scores'!$C$2:$SK$20,5,FALSE)&gt;3,HLOOKUP($A708,'Z-scores'!$C$2:$SK$20,5,FALSE)&lt;-3),"",'Total-corrected counts'!P708),"")</f>
        <v/>
      </c>
      <c r="Q708" t="str">
        <f>IFERROR(IF(OR(HLOOKUP($A708,'Z-scores'!$C$2:$SK$20,5,FALSE)&gt;3,HLOOKUP($A708,'Z-scores'!$C$2:$SK$20,5,FALSE)&lt;-3),"",'Total-corrected counts'!Q708),"")</f>
        <v/>
      </c>
      <c r="R708" t="str">
        <f>IFERROR(IF(OR(HLOOKUP($A708,'Z-scores'!$C$2:$SK$20,5,FALSE)&gt;3,HLOOKUP($A708,'Z-scores'!$C$2:$SK$20,5,FALSE)&lt;-3),"",'Total-corrected counts'!R708),"")</f>
        <v/>
      </c>
      <c r="S708" t="str">
        <f>IFERROR(IF(OR(HLOOKUP($A708,'Z-scores'!$C$2:$SK$20,5,FALSE)&gt;3,HLOOKUP($A708,'Z-scores'!$C$2:$SK$20,5,FALSE)&lt;-3),"",'Total-corrected counts'!S708),"")</f>
        <v/>
      </c>
      <c r="T708" t="str">
        <f>IFERROR(IF(OR(HLOOKUP($A708,'Z-scores'!$C$2:$SK$20,5,FALSE)&gt;3,HLOOKUP($A708,'Z-scores'!$C$2:$SK$20,5,FALSE)&lt;-3),"",'Total-corrected counts'!T708),"")</f>
        <v/>
      </c>
      <c r="U708">
        <f t="shared" ref="U708:U771" si="44">IFERROR(IF(X708-Y708=0,0,1),0)</f>
        <v>0</v>
      </c>
      <c r="V708">
        <f>SUMIFS(Tabel132[Cluster],Tabel132[ID],'Total-corrected counts Z&lt;3'!A708)</f>
        <v>84</v>
      </c>
      <c r="W708" t="str">
        <f t="shared" ref="W708:W771" si="45">IFERROR(_xlfn.T.TEST(E708:N708,O708:T708,2,2),"")</f>
        <v/>
      </c>
      <c r="X708" t="str">
        <f t="shared" ref="X708:X771" si="46">IFERROR(AVERAGE(E708:N708),"")</f>
        <v/>
      </c>
      <c r="Y708" t="str">
        <f t="shared" ref="Y708:Y771" si="47">IFERROR(AVERAGE(O708:T708),"")</f>
        <v/>
      </c>
    </row>
    <row r="709" spans="1:25" x14ac:dyDescent="0.25">
      <c r="A709">
        <v>717</v>
      </c>
      <c r="B709" t="s">
        <v>916</v>
      </c>
      <c r="C709">
        <v>101700</v>
      </c>
      <c r="D709">
        <v>967</v>
      </c>
      <c r="E709" t="str">
        <f>IFERROR(IF(OR(HLOOKUP($A709,'Z-scores'!$C$2:$SK$20,5,FALSE)&gt;3,HLOOKUP($A709,'Z-scores'!$C$2:$SK$20,5,FALSE)&lt;-3),"",'Total-corrected counts'!E709),"")</f>
        <v/>
      </c>
      <c r="F709" t="str">
        <f>IFERROR(IF(OR(HLOOKUP($A709,'Z-scores'!$C$2:$SK$20,5,FALSE)&gt;3,HLOOKUP($A709,'Z-scores'!$C$2:$SK$20,5,FALSE)&lt;-3),"",'Total-corrected counts'!F709),"")</f>
        <v/>
      </c>
      <c r="G709" t="str">
        <f>IFERROR(IF(OR(HLOOKUP($A709,'Z-scores'!$C$2:$SK$20,5,FALSE)&gt;3,HLOOKUP($A709,'Z-scores'!$C$2:$SK$20,5,FALSE)&lt;-3),"",'Total-corrected counts'!G709),"")</f>
        <v/>
      </c>
      <c r="H709" t="str">
        <f>IFERROR(IF(OR(HLOOKUP($A709,'Z-scores'!$C$2:$SK$20,5,FALSE)&gt;3,HLOOKUP($A709,'Z-scores'!$C$2:$SK$20,5,FALSE)&lt;-3),"",'Total-corrected counts'!H709),"")</f>
        <v/>
      </c>
      <c r="I709" t="str">
        <f>IFERROR(IF(OR(HLOOKUP($A709,'Z-scores'!$C$2:$SK$20,5,FALSE)&gt;3,HLOOKUP($A709,'Z-scores'!$C$2:$SK$20,5,FALSE)&lt;-3),"",'Total-corrected counts'!I709),"")</f>
        <v/>
      </c>
      <c r="J709" t="str">
        <f>IFERROR(IF(OR(HLOOKUP($A709,'Z-scores'!$C$2:$SK$20,5,FALSE)&gt;3,HLOOKUP($A709,'Z-scores'!$C$2:$SK$20,5,FALSE)&lt;-3),"",'Total-corrected counts'!J709),"")</f>
        <v/>
      </c>
      <c r="K709" t="str">
        <f>IFERROR(IF(OR(HLOOKUP($A709,'Z-scores'!$C$2:$SK$20,5,FALSE)&gt;3,HLOOKUP($A709,'Z-scores'!$C$2:$SK$20,5,FALSE)&lt;-3),"",'Total-corrected counts'!K709),"")</f>
        <v/>
      </c>
      <c r="L709" t="str">
        <f>IFERROR(IF(OR(HLOOKUP($A709,'Z-scores'!$C$2:$SK$20,5,FALSE)&gt;3,HLOOKUP($A709,'Z-scores'!$C$2:$SK$20,5,FALSE)&lt;-3),"",'Total-corrected counts'!L709),"")</f>
        <v/>
      </c>
      <c r="M709" t="str">
        <f>IFERROR(IF(OR(HLOOKUP($A709,'Z-scores'!$C$2:$SK$20,5,FALSE)&gt;3,HLOOKUP($A709,'Z-scores'!$C$2:$SK$20,5,FALSE)&lt;-3),"",'Total-corrected counts'!M709),"")</f>
        <v/>
      </c>
      <c r="N709" t="str">
        <f>IFERROR(IF(OR(HLOOKUP($A709,'Z-scores'!$C$2:$SK$20,5,FALSE)&gt;3,HLOOKUP($A709,'Z-scores'!$C$2:$SK$20,5,FALSE)&lt;-3),"",'Total-corrected counts'!N709),"")</f>
        <v/>
      </c>
      <c r="O709" t="str">
        <f>IFERROR(IF(OR(HLOOKUP($A709,'Z-scores'!$C$2:$SK$20,5,FALSE)&gt;3,HLOOKUP($A709,'Z-scores'!$C$2:$SK$20,5,FALSE)&lt;-3),"",'Total-corrected counts'!O709),"")</f>
        <v/>
      </c>
      <c r="P709" t="str">
        <f>IFERROR(IF(OR(HLOOKUP($A709,'Z-scores'!$C$2:$SK$20,5,FALSE)&gt;3,HLOOKUP($A709,'Z-scores'!$C$2:$SK$20,5,FALSE)&lt;-3),"",'Total-corrected counts'!P709),"")</f>
        <v/>
      </c>
      <c r="Q709" t="str">
        <f>IFERROR(IF(OR(HLOOKUP($A709,'Z-scores'!$C$2:$SK$20,5,FALSE)&gt;3,HLOOKUP($A709,'Z-scores'!$C$2:$SK$20,5,FALSE)&lt;-3),"",'Total-corrected counts'!Q709),"")</f>
        <v/>
      </c>
      <c r="R709" t="str">
        <f>IFERROR(IF(OR(HLOOKUP($A709,'Z-scores'!$C$2:$SK$20,5,FALSE)&gt;3,HLOOKUP($A709,'Z-scores'!$C$2:$SK$20,5,FALSE)&lt;-3),"",'Total-corrected counts'!R709),"")</f>
        <v/>
      </c>
      <c r="S709" t="str">
        <f>IFERROR(IF(OR(HLOOKUP($A709,'Z-scores'!$C$2:$SK$20,5,FALSE)&gt;3,HLOOKUP($A709,'Z-scores'!$C$2:$SK$20,5,FALSE)&lt;-3),"",'Total-corrected counts'!S709),"")</f>
        <v/>
      </c>
      <c r="T709" t="str">
        <f>IFERROR(IF(OR(HLOOKUP($A709,'Z-scores'!$C$2:$SK$20,5,FALSE)&gt;3,HLOOKUP($A709,'Z-scores'!$C$2:$SK$20,5,FALSE)&lt;-3),"",'Total-corrected counts'!T709),"")</f>
        <v/>
      </c>
      <c r="U709">
        <f t="shared" si="44"/>
        <v>0</v>
      </c>
      <c r="V709">
        <f>SUMIFS(Tabel132[Cluster],Tabel132[ID],'Total-corrected counts Z&lt;3'!A709)</f>
        <v>0</v>
      </c>
      <c r="W709" t="str">
        <f t="shared" si="45"/>
        <v/>
      </c>
      <c r="X709" t="str">
        <f t="shared" si="46"/>
        <v/>
      </c>
      <c r="Y709" t="str">
        <f t="shared" si="47"/>
        <v/>
      </c>
    </row>
    <row r="710" spans="1:25" x14ac:dyDescent="0.25">
      <c r="A710">
        <v>718</v>
      </c>
      <c r="B710" t="s">
        <v>304</v>
      </c>
      <c r="C710">
        <v>64100</v>
      </c>
      <c r="D710">
        <v>709</v>
      </c>
      <c r="E710">
        <f>IFERROR(IF(OR(HLOOKUP($A710,'Z-scores'!$C$2:$SK$20,5,FALSE)&gt;3,HLOOKUP($A710,'Z-scores'!$C$2:$SK$20,5,FALSE)&lt;-3),"",'Total-corrected counts'!E710),"")</f>
        <v>25.192036641160865</v>
      </c>
      <c r="F710">
        <f>IFERROR(IF(OR(HLOOKUP($A710,'Z-scores'!$C$2:$SK$20,5,FALSE)&gt;3,HLOOKUP($A710,'Z-scores'!$C$2:$SK$20,5,FALSE)&lt;-3),"",'Total-corrected counts'!F710),"")</f>
        <v>25.166996953990669</v>
      </c>
      <c r="G710">
        <f>IFERROR(IF(OR(HLOOKUP($A710,'Z-scores'!$C$2:$SK$20,5,FALSE)&gt;3,HLOOKUP($A710,'Z-scores'!$C$2:$SK$20,5,FALSE)&lt;-3),"",'Total-corrected counts'!G710),"")</f>
        <v>32.654441623924974</v>
      </c>
      <c r="H710">
        <f>IFERROR(IF(OR(HLOOKUP($A710,'Z-scores'!$C$2:$SK$20,5,FALSE)&gt;3,HLOOKUP($A710,'Z-scores'!$C$2:$SK$20,5,FALSE)&lt;-3),"",'Total-corrected counts'!H710),"")</f>
        <v>30.959733648580183</v>
      </c>
      <c r="I710">
        <f>IFERROR(IF(OR(HLOOKUP($A710,'Z-scores'!$C$2:$SK$20,5,FALSE)&gt;3,HLOOKUP($A710,'Z-scores'!$C$2:$SK$20,5,FALSE)&lt;-3),"",'Total-corrected counts'!I710),"")</f>
        <v>34.523877186160512</v>
      </c>
      <c r="J710">
        <f>IFERROR(IF(OR(HLOOKUP($A710,'Z-scores'!$C$2:$SK$20,5,FALSE)&gt;3,HLOOKUP($A710,'Z-scores'!$C$2:$SK$20,5,FALSE)&lt;-3),"",'Total-corrected counts'!J710),"")</f>
        <v>20.503997231810711</v>
      </c>
      <c r="K710">
        <f>IFERROR(IF(OR(HLOOKUP($A710,'Z-scores'!$C$2:$SK$20,5,FALSE)&gt;3,HLOOKUP($A710,'Z-scores'!$C$2:$SK$20,5,FALSE)&lt;-3),"",'Total-corrected counts'!K710),"")</f>
        <v>23.241288915083967</v>
      </c>
      <c r="L710">
        <f>IFERROR(IF(OR(HLOOKUP($A710,'Z-scores'!$C$2:$SK$20,5,FALSE)&gt;3,HLOOKUP($A710,'Z-scores'!$C$2:$SK$20,5,FALSE)&lt;-3),"",'Total-corrected counts'!L710),"")</f>
        <v>22.358526019598987</v>
      </c>
      <c r="M710">
        <f>IFERROR(IF(OR(HLOOKUP($A710,'Z-scores'!$C$2:$SK$20,5,FALSE)&gt;3,HLOOKUP($A710,'Z-scores'!$C$2:$SK$20,5,FALSE)&lt;-3),"",'Total-corrected counts'!M710),"")</f>
        <v>35.20727537459944</v>
      </c>
      <c r="N710">
        <f>IFERROR(IF(OR(HLOOKUP($A710,'Z-scores'!$C$2:$SK$20,5,FALSE)&gt;3,HLOOKUP($A710,'Z-scores'!$C$2:$SK$20,5,FALSE)&lt;-3),"",'Total-corrected counts'!N710),"")</f>
        <v>27.399644392598095</v>
      </c>
      <c r="O710">
        <f>IFERROR(IF(OR(HLOOKUP($A710,'Z-scores'!$C$2:$SK$20,5,FALSE)&gt;3,HLOOKUP($A710,'Z-scores'!$C$2:$SK$20,5,FALSE)&lt;-3),"",'Total-corrected counts'!O710),"")</f>
        <v>20.398581383442931</v>
      </c>
      <c r="P710">
        <f>IFERROR(IF(OR(HLOOKUP($A710,'Z-scores'!$C$2:$SK$20,5,FALSE)&gt;3,HLOOKUP($A710,'Z-scores'!$C$2:$SK$20,5,FALSE)&lt;-3),"",'Total-corrected counts'!P710),"")</f>
        <v>24.678333179892061</v>
      </c>
      <c r="Q710">
        <f>IFERROR(IF(OR(HLOOKUP($A710,'Z-scores'!$C$2:$SK$20,5,FALSE)&gt;3,HLOOKUP($A710,'Z-scores'!$C$2:$SK$20,5,FALSE)&lt;-3),"",'Total-corrected counts'!Q710),"")</f>
        <v>22.313498946431206</v>
      </c>
      <c r="R710">
        <f>IFERROR(IF(OR(HLOOKUP($A710,'Z-scores'!$C$2:$SK$20,5,FALSE)&gt;3,HLOOKUP($A710,'Z-scores'!$C$2:$SK$20,5,FALSE)&lt;-3),"",'Total-corrected counts'!R710),"")</f>
        <v>23.402582449552465</v>
      </c>
      <c r="S710">
        <f>IFERROR(IF(OR(HLOOKUP($A710,'Z-scores'!$C$2:$SK$20,5,FALSE)&gt;3,HLOOKUP($A710,'Z-scores'!$C$2:$SK$20,5,FALSE)&lt;-3),"",'Total-corrected counts'!S710),"")</f>
        <v>28.484963438351937</v>
      </c>
      <c r="T710">
        <f>IFERROR(IF(OR(HLOOKUP($A710,'Z-scores'!$C$2:$SK$20,5,FALSE)&gt;3,HLOOKUP($A710,'Z-scores'!$C$2:$SK$20,5,FALSE)&lt;-3),"",'Total-corrected counts'!T710),"")</f>
        <v>18.798724635544335</v>
      </c>
      <c r="U710">
        <f t="shared" si="44"/>
        <v>1</v>
      </c>
      <c r="V710">
        <f>SUMIFS(Tabel132[Cluster],Tabel132[ID],'Total-corrected counts Z&lt;3'!A710)</f>
        <v>76</v>
      </c>
      <c r="W710">
        <f t="shared" si="45"/>
        <v>7.2730989609316357E-2</v>
      </c>
      <c r="X710">
        <f t="shared" si="46"/>
        <v>27.720781798750842</v>
      </c>
      <c r="Y710">
        <f t="shared" si="47"/>
        <v>23.012780672202492</v>
      </c>
    </row>
    <row r="711" spans="1:25" x14ac:dyDescent="0.25">
      <c r="A711">
        <v>719</v>
      </c>
      <c r="B711" t="s">
        <v>917</v>
      </c>
      <c r="C711">
        <v>3400</v>
      </c>
      <c r="D711">
        <v>322</v>
      </c>
      <c r="E711" t="str">
        <f>IFERROR(IF(OR(HLOOKUP($A711,'Z-scores'!$C$2:$SK$20,5,FALSE)&gt;3,HLOOKUP($A711,'Z-scores'!$C$2:$SK$20,5,FALSE)&lt;-3),"",'Total-corrected counts'!E711),"")</f>
        <v/>
      </c>
      <c r="F711" t="str">
        <f>IFERROR(IF(OR(HLOOKUP($A711,'Z-scores'!$C$2:$SK$20,5,FALSE)&gt;3,HLOOKUP($A711,'Z-scores'!$C$2:$SK$20,5,FALSE)&lt;-3),"",'Total-corrected counts'!F711),"")</f>
        <v/>
      </c>
      <c r="G711" t="str">
        <f>IFERROR(IF(OR(HLOOKUP($A711,'Z-scores'!$C$2:$SK$20,5,FALSE)&gt;3,HLOOKUP($A711,'Z-scores'!$C$2:$SK$20,5,FALSE)&lt;-3),"",'Total-corrected counts'!G711),"")</f>
        <v/>
      </c>
      <c r="H711" t="str">
        <f>IFERROR(IF(OR(HLOOKUP($A711,'Z-scores'!$C$2:$SK$20,5,FALSE)&gt;3,HLOOKUP($A711,'Z-scores'!$C$2:$SK$20,5,FALSE)&lt;-3),"",'Total-corrected counts'!H711),"")</f>
        <v/>
      </c>
      <c r="I711" t="str">
        <f>IFERROR(IF(OR(HLOOKUP($A711,'Z-scores'!$C$2:$SK$20,5,FALSE)&gt;3,HLOOKUP($A711,'Z-scores'!$C$2:$SK$20,5,FALSE)&lt;-3),"",'Total-corrected counts'!I711),"")</f>
        <v/>
      </c>
      <c r="J711" t="str">
        <f>IFERROR(IF(OR(HLOOKUP($A711,'Z-scores'!$C$2:$SK$20,5,FALSE)&gt;3,HLOOKUP($A711,'Z-scores'!$C$2:$SK$20,5,FALSE)&lt;-3),"",'Total-corrected counts'!J711),"")</f>
        <v/>
      </c>
      <c r="K711" t="str">
        <f>IFERROR(IF(OR(HLOOKUP($A711,'Z-scores'!$C$2:$SK$20,5,FALSE)&gt;3,HLOOKUP($A711,'Z-scores'!$C$2:$SK$20,5,FALSE)&lt;-3),"",'Total-corrected counts'!K711),"")</f>
        <v/>
      </c>
      <c r="L711" t="str">
        <f>IFERROR(IF(OR(HLOOKUP($A711,'Z-scores'!$C$2:$SK$20,5,FALSE)&gt;3,HLOOKUP($A711,'Z-scores'!$C$2:$SK$20,5,FALSE)&lt;-3),"",'Total-corrected counts'!L711),"")</f>
        <v/>
      </c>
      <c r="M711" t="str">
        <f>IFERROR(IF(OR(HLOOKUP($A711,'Z-scores'!$C$2:$SK$20,5,FALSE)&gt;3,HLOOKUP($A711,'Z-scores'!$C$2:$SK$20,5,FALSE)&lt;-3),"",'Total-corrected counts'!M711),"")</f>
        <v/>
      </c>
      <c r="N711" t="str">
        <f>IFERROR(IF(OR(HLOOKUP($A711,'Z-scores'!$C$2:$SK$20,5,FALSE)&gt;3,HLOOKUP($A711,'Z-scores'!$C$2:$SK$20,5,FALSE)&lt;-3),"",'Total-corrected counts'!N711),"")</f>
        <v/>
      </c>
      <c r="O711" t="str">
        <f>IFERROR(IF(OR(HLOOKUP($A711,'Z-scores'!$C$2:$SK$20,5,FALSE)&gt;3,HLOOKUP($A711,'Z-scores'!$C$2:$SK$20,5,FALSE)&lt;-3),"",'Total-corrected counts'!O711),"")</f>
        <v/>
      </c>
      <c r="P711" t="str">
        <f>IFERROR(IF(OR(HLOOKUP($A711,'Z-scores'!$C$2:$SK$20,5,FALSE)&gt;3,HLOOKUP($A711,'Z-scores'!$C$2:$SK$20,5,FALSE)&lt;-3),"",'Total-corrected counts'!P711),"")</f>
        <v/>
      </c>
      <c r="Q711" t="str">
        <f>IFERROR(IF(OR(HLOOKUP($A711,'Z-scores'!$C$2:$SK$20,5,FALSE)&gt;3,HLOOKUP($A711,'Z-scores'!$C$2:$SK$20,5,FALSE)&lt;-3),"",'Total-corrected counts'!Q711),"")</f>
        <v/>
      </c>
      <c r="R711" t="str">
        <f>IFERROR(IF(OR(HLOOKUP($A711,'Z-scores'!$C$2:$SK$20,5,FALSE)&gt;3,HLOOKUP($A711,'Z-scores'!$C$2:$SK$20,5,FALSE)&lt;-3),"",'Total-corrected counts'!R711),"")</f>
        <v/>
      </c>
      <c r="S711" t="str">
        <f>IFERROR(IF(OR(HLOOKUP($A711,'Z-scores'!$C$2:$SK$20,5,FALSE)&gt;3,HLOOKUP($A711,'Z-scores'!$C$2:$SK$20,5,FALSE)&lt;-3),"",'Total-corrected counts'!S711),"")</f>
        <v/>
      </c>
      <c r="T711" t="str">
        <f>IFERROR(IF(OR(HLOOKUP($A711,'Z-scores'!$C$2:$SK$20,5,FALSE)&gt;3,HLOOKUP($A711,'Z-scores'!$C$2:$SK$20,5,FALSE)&lt;-3),"",'Total-corrected counts'!T711),"")</f>
        <v/>
      </c>
      <c r="U711">
        <f t="shared" si="44"/>
        <v>0</v>
      </c>
      <c r="V711">
        <f>SUMIFS(Tabel132[Cluster],Tabel132[ID],'Total-corrected counts Z&lt;3'!A711)</f>
        <v>0</v>
      </c>
      <c r="W711" t="str">
        <f t="shared" si="45"/>
        <v/>
      </c>
      <c r="X711" t="str">
        <f t="shared" si="46"/>
        <v/>
      </c>
      <c r="Y711" t="str">
        <f t="shared" si="47"/>
        <v/>
      </c>
    </row>
    <row r="712" spans="1:25" x14ac:dyDescent="0.25">
      <c r="A712">
        <v>720</v>
      </c>
      <c r="B712" t="s">
        <v>918</v>
      </c>
      <c r="C712">
        <v>90200</v>
      </c>
      <c r="D712">
        <v>386</v>
      </c>
      <c r="E712" t="str">
        <f>IFERROR(IF(OR(HLOOKUP($A712,'Z-scores'!$C$2:$SK$20,5,FALSE)&gt;3,HLOOKUP($A712,'Z-scores'!$C$2:$SK$20,5,FALSE)&lt;-3),"",'Total-corrected counts'!E712),"")</f>
        <v/>
      </c>
      <c r="F712" t="str">
        <f>IFERROR(IF(OR(HLOOKUP($A712,'Z-scores'!$C$2:$SK$20,5,FALSE)&gt;3,HLOOKUP($A712,'Z-scores'!$C$2:$SK$20,5,FALSE)&lt;-3),"",'Total-corrected counts'!F712),"")</f>
        <v/>
      </c>
      <c r="G712" t="str">
        <f>IFERROR(IF(OR(HLOOKUP($A712,'Z-scores'!$C$2:$SK$20,5,FALSE)&gt;3,HLOOKUP($A712,'Z-scores'!$C$2:$SK$20,5,FALSE)&lt;-3),"",'Total-corrected counts'!G712),"")</f>
        <v/>
      </c>
      <c r="H712" t="str">
        <f>IFERROR(IF(OR(HLOOKUP($A712,'Z-scores'!$C$2:$SK$20,5,FALSE)&gt;3,HLOOKUP($A712,'Z-scores'!$C$2:$SK$20,5,FALSE)&lt;-3),"",'Total-corrected counts'!H712),"")</f>
        <v/>
      </c>
      <c r="I712" t="str">
        <f>IFERROR(IF(OR(HLOOKUP($A712,'Z-scores'!$C$2:$SK$20,5,FALSE)&gt;3,HLOOKUP($A712,'Z-scores'!$C$2:$SK$20,5,FALSE)&lt;-3),"",'Total-corrected counts'!I712),"")</f>
        <v/>
      </c>
      <c r="J712" t="str">
        <f>IFERROR(IF(OR(HLOOKUP($A712,'Z-scores'!$C$2:$SK$20,5,FALSE)&gt;3,HLOOKUP($A712,'Z-scores'!$C$2:$SK$20,5,FALSE)&lt;-3),"",'Total-corrected counts'!J712),"")</f>
        <v/>
      </c>
      <c r="K712" t="str">
        <f>IFERROR(IF(OR(HLOOKUP($A712,'Z-scores'!$C$2:$SK$20,5,FALSE)&gt;3,HLOOKUP($A712,'Z-scores'!$C$2:$SK$20,5,FALSE)&lt;-3),"",'Total-corrected counts'!K712),"")</f>
        <v/>
      </c>
      <c r="L712" t="str">
        <f>IFERROR(IF(OR(HLOOKUP($A712,'Z-scores'!$C$2:$SK$20,5,FALSE)&gt;3,HLOOKUP($A712,'Z-scores'!$C$2:$SK$20,5,FALSE)&lt;-3),"",'Total-corrected counts'!L712),"")</f>
        <v/>
      </c>
      <c r="M712" t="str">
        <f>IFERROR(IF(OR(HLOOKUP($A712,'Z-scores'!$C$2:$SK$20,5,FALSE)&gt;3,HLOOKUP($A712,'Z-scores'!$C$2:$SK$20,5,FALSE)&lt;-3),"",'Total-corrected counts'!M712),"")</f>
        <v/>
      </c>
      <c r="N712" t="str">
        <f>IFERROR(IF(OR(HLOOKUP($A712,'Z-scores'!$C$2:$SK$20,5,FALSE)&gt;3,HLOOKUP($A712,'Z-scores'!$C$2:$SK$20,5,FALSE)&lt;-3),"",'Total-corrected counts'!N712),"")</f>
        <v/>
      </c>
      <c r="O712" t="str">
        <f>IFERROR(IF(OR(HLOOKUP($A712,'Z-scores'!$C$2:$SK$20,5,FALSE)&gt;3,HLOOKUP($A712,'Z-scores'!$C$2:$SK$20,5,FALSE)&lt;-3),"",'Total-corrected counts'!O712),"")</f>
        <v/>
      </c>
      <c r="P712" t="str">
        <f>IFERROR(IF(OR(HLOOKUP($A712,'Z-scores'!$C$2:$SK$20,5,FALSE)&gt;3,HLOOKUP($A712,'Z-scores'!$C$2:$SK$20,5,FALSE)&lt;-3),"",'Total-corrected counts'!P712),"")</f>
        <v/>
      </c>
      <c r="Q712" t="str">
        <f>IFERROR(IF(OR(HLOOKUP($A712,'Z-scores'!$C$2:$SK$20,5,FALSE)&gt;3,HLOOKUP($A712,'Z-scores'!$C$2:$SK$20,5,FALSE)&lt;-3),"",'Total-corrected counts'!Q712),"")</f>
        <v/>
      </c>
      <c r="R712" t="str">
        <f>IFERROR(IF(OR(HLOOKUP($A712,'Z-scores'!$C$2:$SK$20,5,FALSE)&gt;3,HLOOKUP($A712,'Z-scores'!$C$2:$SK$20,5,FALSE)&lt;-3),"",'Total-corrected counts'!R712),"")</f>
        <v/>
      </c>
      <c r="S712" t="str">
        <f>IFERROR(IF(OR(HLOOKUP($A712,'Z-scores'!$C$2:$SK$20,5,FALSE)&gt;3,HLOOKUP($A712,'Z-scores'!$C$2:$SK$20,5,FALSE)&lt;-3),"",'Total-corrected counts'!S712),"")</f>
        <v/>
      </c>
      <c r="T712" t="str">
        <f>IFERROR(IF(OR(HLOOKUP($A712,'Z-scores'!$C$2:$SK$20,5,FALSE)&gt;3,HLOOKUP($A712,'Z-scores'!$C$2:$SK$20,5,FALSE)&lt;-3),"",'Total-corrected counts'!T712),"")</f>
        <v/>
      </c>
      <c r="U712">
        <f t="shared" si="44"/>
        <v>0</v>
      </c>
      <c r="V712">
        <f>SUMIFS(Tabel132[Cluster],Tabel132[ID],'Total-corrected counts Z&lt;3'!A712)</f>
        <v>96</v>
      </c>
      <c r="W712" t="str">
        <f t="shared" si="45"/>
        <v/>
      </c>
      <c r="X712" t="str">
        <f t="shared" si="46"/>
        <v/>
      </c>
      <c r="Y712" t="str">
        <f t="shared" si="47"/>
        <v/>
      </c>
    </row>
    <row r="713" spans="1:25" x14ac:dyDescent="0.25">
      <c r="A713">
        <v>721</v>
      </c>
      <c r="B713" t="s">
        <v>305</v>
      </c>
      <c r="C713">
        <v>16500</v>
      </c>
      <c r="D713">
        <v>385</v>
      </c>
      <c r="E713">
        <f>IFERROR(IF(OR(HLOOKUP($A713,'Z-scores'!$C$2:$SK$20,5,FALSE)&gt;3,HLOOKUP($A713,'Z-scores'!$C$2:$SK$20,5,FALSE)&lt;-3),"",'Total-corrected counts'!E713),"")</f>
        <v>7.376783197382208</v>
      </c>
      <c r="F713">
        <f>IFERROR(IF(OR(HLOOKUP($A713,'Z-scores'!$C$2:$SK$20,5,FALSE)&gt;3,HLOOKUP($A713,'Z-scores'!$C$2:$SK$20,5,FALSE)&lt;-3),"",'Total-corrected counts'!F713),"")</f>
        <v>15.638479157901894</v>
      </c>
      <c r="G713">
        <f>IFERROR(IF(OR(HLOOKUP($A713,'Z-scores'!$C$2:$SK$20,5,FALSE)&gt;3,HLOOKUP($A713,'Z-scores'!$C$2:$SK$20,5,FALSE)&lt;-3),"",'Total-corrected counts'!G713),"")</f>
        <v>20.257159306565452</v>
      </c>
      <c r="H713">
        <f>IFERROR(IF(OR(HLOOKUP($A713,'Z-scores'!$C$2:$SK$20,5,FALSE)&gt;3,HLOOKUP($A713,'Z-scores'!$C$2:$SK$20,5,FALSE)&lt;-3),"",'Total-corrected counts'!H713),"")</f>
        <v>36.092547467972693</v>
      </c>
      <c r="I713">
        <f>IFERROR(IF(OR(HLOOKUP($A713,'Z-scores'!$C$2:$SK$20,5,FALSE)&gt;3,HLOOKUP($A713,'Z-scores'!$C$2:$SK$20,5,FALSE)&lt;-3),"",'Total-corrected counts'!I713),"")</f>
        <v>14.490461899651724</v>
      </c>
      <c r="J713">
        <f>IFERROR(IF(OR(HLOOKUP($A713,'Z-scores'!$C$2:$SK$20,5,FALSE)&gt;3,HLOOKUP($A713,'Z-scores'!$C$2:$SK$20,5,FALSE)&lt;-3),"",'Total-corrected counts'!J713),"")</f>
        <v>6.5313462715052504</v>
      </c>
      <c r="K713">
        <f>IFERROR(IF(OR(HLOOKUP($A713,'Z-scores'!$C$2:$SK$20,5,FALSE)&gt;3,HLOOKUP($A713,'Z-scores'!$C$2:$SK$20,5,FALSE)&lt;-3),"",'Total-corrected counts'!K713),"")</f>
        <v>13.318437326811932</v>
      </c>
      <c r="L713">
        <f>IFERROR(IF(OR(HLOOKUP($A713,'Z-scores'!$C$2:$SK$20,5,FALSE)&gt;3,HLOOKUP($A713,'Z-scores'!$C$2:$SK$20,5,FALSE)&lt;-3),"",'Total-corrected counts'!L713),"")</f>
        <v>18.17986945768364</v>
      </c>
      <c r="M713">
        <f>IFERROR(IF(OR(HLOOKUP($A713,'Z-scores'!$C$2:$SK$20,5,FALSE)&gt;3,HLOOKUP($A713,'Z-scores'!$C$2:$SK$20,5,FALSE)&lt;-3),"",'Total-corrected counts'!M713),"")</f>
        <v>21.039117584627462</v>
      </c>
      <c r="N713">
        <f>IFERROR(IF(OR(HLOOKUP($A713,'Z-scores'!$C$2:$SK$20,5,FALSE)&gt;3,HLOOKUP($A713,'Z-scores'!$C$2:$SK$20,5,FALSE)&lt;-3),"",'Total-corrected counts'!N713),"")</f>
        <v>11.430237918285558</v>
      </c>
      <c r="O713">
        <f>IFERROR(IF(OR(HLOOKUP($A713,'Z-scores'!$C$2:$SK$20,5,FALSE)&gt;3,HLOOKUP($A713,'Z-scores'!$C$2:$SK$20,5,FALSE)&lt;-3),"",'Total-corrected counts'!O713),"")</f>
        <v>23.953080610206715</v>
      </c>
      <c r="P713">
        <f>IFERROR(IF(OR(HLOOKUP($A713,'Z-scores'!$C$2:$SK$20,5,FALSE)&gt;3,HLOOKUP($A713,'Z-scores'!$C$2:$SK$20,5,FALSE)&lt;-3),"",'Total-corrected counts'!P713),"")</f>
        <v>23.374497065124622</v>
      </c>
      <c r="Q713">
        <f>IFERROR(IF(OR(HLOOKUP($A713,'Z-scores'!$C$2:$SK$20,5,FALSE)&gt;3,HLOOKUP($A713,'Z-scores'!$C$2:$SK$20,5,FALSE)&lt;-3),"",'Total-corrected counts'!Q713),"")</f>
        <v>4.6902567369029295</v>
      </c>
      <c r="R713">
        <f>IFERROR(IF(OR(HLOOKUP($A713,'Z-scores'!$C$2:$SK$20,5,FALSE)&gt;3,HLOOKUP($A713,'Z-scores'!$C$2:$SK$20,5,FALSE)&lt;-3),"",'Total-corrected counts'!R713),"")</f>
        <v>17.465916811702421</v>
      </c>
      <c r="S713">
        <f>IFERROR(IF(OR(HLOOKUP($A713,'Z-scores'!$C$2:$SK$20,5,FALSE)&gt;3,HLOOKUP($A713,'Z-scores'!$C$2:$SK$20,5,FALSE)&lt;-3),"",'Total-corrected counts'!S713),"")</f>
        <v>27.635680091949077</v>
      </c>
      <c r="T713">
        <f>IFERROR(IF(OR(HLOOKUP($A713,'Z-scores'!$C$2:$SK$20,5,FALSE)&gt;3,HLOOKUP($A713,'Z-scores'!$C$2:$SK$20,5,FALSE)&lt;-3),"",'Total-corrected counts'!T713),"")</f>
        <v>9.4880999431396607</v>
      </c>
      <c r="U713">
        <f t="shared" si="44"/>
        <v>1</v>
      </c>
      <c r="V713">
        <f>SUMIFS(Tabel132[Cluster],Tabel132[ID],'Total-corrected counts Z&lt;3'!A713)</f>
        <v>20</v>
      </c>
      <c r="W713">
        <f t="shared" si="45"/>
        <v>0.77025572348094873</v>
      </c>
      <c r="X713">
        <f t="shared" si="46"/>
        <v>16.435443958838782</v>
      </c>
      <c r="Y713">
        <f t="shared" si="47"/>
        <v>17.767921876504239</v>
      </c>
    </row>
    <row r="714" spans="1:25" x14ac:dyDescent="0.25">
      <c r="A714">
        <v>722</v>
      </c>
      <c r="B714" t="s">
        <v>919</v>
      </c>
      <c r="C714">
        <v>114900</v>
      </c>
      <c r="D714">
        <v>1068</v>
      </c>
      <c r="E714" t="str">
        <f>IFERROR(IF(OR(HLOOKUP($A714,'Z-scores'!$C$2:$SK$20,5,FALSE)&gt;3,HLOOKUP($A714,'Z-scores'!$C$2:$SK$20,5,FALSE)&lt;-3),"",'Total-corrected counts'!E714),"")</f>
        <v/>
      </c>
      <c r="F714" t="str">
        <f>IFERROR(IF(OR(HLOOKUP($A714,'Z-scores'!$C$2:$SK$20,5,FALSE)&gt;3,HLOOKUP($A714,'Z-scores'!$C$2:$SK$20,5,FALSE)&lt;-3),"",'Total-corrected counts'!F714),"")</f>
        <v/>
      </c>
      <c r="G714" t="str">
        <f>IFERROR(IF(OR(HLOOKUP($A714,'Z-scores'!$C$2:$SK$20,5,FALSE)&gt;3,HLOOKUP($A714,'Z-scores'!$C$2:$SK$20,5,FALSE)&lt;-3),"",'Total-corrected counts'!G714),"")</f>
        <v/>
      </c>
      <c r="H714" t="str">
        <f>IFERROR(IF(OR(HLOOKUP($A714,'Z-scores'!$C$2:$SK$20,5,FALSE)&gt;3,HLOOKUP($A714,'Z-scores'!$C$2:$SK$20,5,FALSE)&lt;-3),"",'Total-corrected counts'!H714),"")</f>
        <v/>
      </c>
      <c r="I714" t="str">
        <f>IFERROR(IF(OR(HLOOKUP($A714,'Z-scores'!$C$2:$SK$20,5,FALSE)&gt;3,HLOOKUP($A714,'Z-scores'!$C$2:$SK$20,5,FALSE)&lt;-3),"",'Total-corrected counts'!I714),"")</f>
        <v/>
      </c>
      <c r="J714" t="str">
        <f>IFERROR(IF(OR(HLOOKUP($A714,'Z-scores'!$C$2:$SK$20,5,FALSE)&gt;3,HLOOKUP($A714,'Z-scores'!$C$2:$SK$20,5,FALSE)&lt;-3),"",'Total-corrected counts'!J714),"")</f>
        <v/>
      </c>
      <c r="K714" t="str">
        <f>IFERROR(IF(OR(HLOOKUP($A714,'Z-scores'!$C$2:$SK$20,5,FALSE)&gt;3,HLOOKUP($A714,'Z-scores'!$C$2:$SK$20,5,FALSE)&lt;-3),"",'Total-corrected counts'!K714),"")</f>
        <v/>
      </c>
      <c r="L714" t="str">
        <f>IFERROR(IF(OR(HLOOKUP($A714,'Z-scores'!$C$2:$SK$20,5,FALSE)&gt;3,HLOOKUP($A714,'Z-scores'!$C$2:$SK$20,5,FALSE)&lt;-3),"",'Total-corrected counts'!L714),"")</f>
        <v/>
      </c>
      <c r="M714" t="str">
        <f>IFERROR(IF(OR(HLOOKUP($A714,'Z-scores'!$C$2:$SK$20,5,FALSE)&gt;3,HLOOKUP($A714,'Z-scores'!$C$2:$SK$20,5,FALSE)&lt;-3),"",'Total-corrected counts'!M714),"")</f>
        <v/>
      </c>
      <c r="N714" t="str">
        <f>IFERROR(IF(OR(HLOOKUP($A714,'Z-scores'!$C$2:$SK$20,5,FALSE)&gt;3,HLOOKUP($A714,'Z-scores'!$C$2:$SK$20,5,FALSE)&lt;-3),"",'Total-corrected counts'!N714),"")</f>
        <v/>
      </c>
      <c r="O714" t="str">
        <f>IFERROR(IF(OR(HLOOKUP($A714,'Z-scores'!$C$2:$SK$20,5,FALSE)&gt;3,HLOOKUP($A714,'Z-scores'!$C$2:$SK$20,5,FALSE)&lt;-3),"",'Total-corrected counts'!O714),"")</f>
        <v/>
      </c>
      <c r="P714" t="str">
        <f>IFERROR(IF(OR(HLOOKUP($A714,'Z-scores'!$C$2:$SK$20,5,FALSE)&gt;3,HLOOKUP($A714,'Z-scores'!$C$2:$SK$20,5,FALSE)&lt;-3),"",'Total-corrected counts'!P714),"")</f>
        <v/>
      </c>
      <c r="Q714" t="str">
        <f>IFERROR(IF(OR(HLOOKUP($A714,'Z-scores'!$C$2:$SK$20,5,FALSE)&gt;3,HLOOKUP($A714,'Z-scores'!$C$2:$SK$20,5,FALSE)&lt;-3),"",'Total-corrected counts'!Q714),"")</f>
        <v/>
      </c>
      <c r="R714" t="str">
        <f>IFERROR(IF(OR(HLOOKUP($A714,'Z-scores'!$C$2:$SK$20,5,FALSE)&gt;3,HLOOKUP($A714,'Z-scores'!$C$2:$SK$20,5,FALSE)&lt;-3),"",'Total-corrected counts'!R714),"")</f>
        <v/>
      </c>
      <c r="S714" t="str">
        <f>IFERROR(IF(OR(HLOOKUP($A714,'Z-scores'!$C$2:$SK$20,5,FALSE)&gt;3,HLOOKUP($A714,'Z-scores'!$C$2:$SK$20,5,FALSE)&lt;-3),"",'Total-corrected counts'!S714),"")</f>
        <v/>
      </c>
      <c r="T714" t="str">
        <f>IFERROR(IF(OR(HLOOKUP($A714,'Z-scores'!$C$2:$SK$20,5,FALSE)&gt;3,HLOOKUP($A714,'Z-scores'!$C$2:$SK$20,5,FALSE)&lt;-3),"",'Total-corrected counts'!T714),"")</f>
        <v/>
      </c>
      <c r="U714">
        <f t="shared" si="44"/>
        <v>0</v>
      </c>
      <c r="V714">
        <f>SUMIFS(Tabel132[Cluster],Tabel132[ID],'Total-corrected counts Z&lt;3'!A714)</f>
        <v>0</v>
      </c>
      <c r="W714" t="str">
        <f t="shared" si="45"/>
        <v/>
      </c>
      <c r="X714" t="str">
        <f t="shared" si="46"/>
        <v/>
      </c>
      <c r="Y714" t="str">
        <f t="shared" si="47"/>
        <v/>
      </c>
    </row>
    <row r="715" spans="1:25" x14ac:dyDescent="0.25">
      <c r="A715">
        <v>723</v>
      </c>
      <c r="B715" t="s">
        <v>920</v>
      </c>
      <c r="C715">
        <v>21400</v>
      </c>
      <c r="D715">
        <v>714</v>
      </c>
      <c r="E715" t="str">
        <f>IFERROR(IF(OR(HLOOKUP($A715,'Z-scores'!$C$2:$SK$20,5,FALSE)&gt;3,HLOOKUP($A715,'Z-scores'!$C$2:$SK$20,5,FALSE)&lt;-3),"",'Total-corrected counts'!E715),"")</f>
        <v/>
      </c>
      <c r="F715" t="str">
        <f>IFERROR(IF(OR(HLOOKUP($A715,'Z-scores'!$C$2:$SK$20,5,FALSE)&gt;3,HLOOKUP($A715,'Z-scores'!$C$2:$SK$20,5,FALSE)&lt;-3),"",'Total-corrected counts'!F715),"")</f>
        <v/>
      </c>
      <c r="G715" t="str">
        <f>IFERROR(IF(OR(HLOOKUP($A715,'Z-scores'!$C$2:$SK$20,5,FALSE)&gt;3,HLOOKUP($A715,'Z-scores'!$C$2:$SK$20,5,FALSE)&lt;-3),"",'Total-corrected counts'!G715),"")</f>
        <v/>
      </c>
      <c r="H715" t="str">
        <f>IFERROR(IF(OR(HLOOKUP($A715,'Z-scores'!$C$2:$SK$20,5,FALSE)&gt;3,HLOOKUP($A715,'Z-scores'!$C$2:$SK$20,5,FALSE)&lt;-3),"",'Total-corrected counts'!H715),"")</f>
        <v/>
      </c>
      <c r="I715" t="str">
        <f>IFERROR(IF(OR(HLOOKUP($A715,'Z-scores'!$C$2:$SK$20,5,FALSE)&gt;3,HLOOKUP($A715,'Z-scores'!$C$2:$SK$20,5,FALSE)&lt;-3),"",'Total-corrected counts'!I715),"")</f>
        <v/>
      </c>
      <c r="J715" t="str">
        <f>IFERROR(IF(OR(HLOOKUP($A715,'Z-scores'!$C$2:$SK$20,5,FALSE)&gt;3,HLOOKUP($A715,'Z-scores'!$C$2:$SK$20,5,FALSE)&lt;-3),"",'Total-corrected counts'!J715),"")</f>
        <v/>
      </c>
      <c r="K715" t="str">
        <f>IFERROR(IF(OR(HLOOKUP($A715,'Z-scores'!$C$2:$SK$20,5,FALSE)&gt;3,HLOOKUP($A715,'Z-scores'!$C$2:$SK$20,5,FALSE)&lt;-3),"",'Total-corrected counts'!K715),"")</f>
        <v/>
      </c>
      <c r="L715" t="str">
        <f>IFERROR(IF(OR(HLOOKUP($A715,'Z-scores'!$C$2:$SK$20,5,FALSE)&gt;3,HLOOKUP($A715,'Z-scores'!$C$2:$SK$20,5,FALSE)&lt;-3),"",'Total-corrected counts'!L715),"")</f>
        <v/>
      </c>
      <c r="M715" t="str">
        <f>IFERROR(IF(OR(HLOOKUP($A715,'Z-scores'!$C$2:$SK$20,5,FALSE)&gt;3,HLOOKUP($A715,'Z-scores'!$C$2:$SK$20,5,FALSE)&lt;-3),"",'Total-corrected counts'!M715),"")</f>
        <v/>
      </c>
      <c r="N715" t="str">
        <f>IFERROR(IF(OR(HLOOKUP($A715,'Z-scores'!$C$2:$SK$20,5,FALSE)&gt;3,HLOOKUP($A715,'Z-scores'!$C$2:$SK$20,5,FALSE)&lt;-3),"",'Total-corrected counts'!N715),"")</f>
        <v/>
      </c>
      <c r="O715" t="str">
        <f>IFERROR(IF(OR(HLOOKUP($A715,'Z-scores'!$C$2:$SK$20,5,FALSE)&gt;3,HLOOKUP($A715,'Z-scores'!$C$2:$SK$20,5,FALSE)&lt;-3),"",'Total-corrected counts'!O715),"")</f>
        <v/>
      </c>
      <c r="P715" t="str">
        <f>IFERROR(IF(OR(HLOOKUP($A715,'Z-scores'!$C$2:$SK$20,5,FALSE)&gt;3,HLOOKUP($A715,'Z-scores'!$C$2:$SK$20,5,FALSE)&lt;-3),"",'Total-corrected counts'!P715),"")</f>
        <v/>
      </c>
      <c r="Q715" t="str">
        <f>IFERROR(IF(OR(HLOOKUP($A715,'Z-scores'!$C$2:$SK$20,5,FALSE)&gt;3,HLOOKUP($A715,'Z-scores'!$C$2:$SK$20,5,FALSE)&lt;-3),"",'Total-corrected counts'!Q715),"")</f>
        <v/>
      </c>
      <c r="R715" t="str">
        <f>IFERROR(IF(OR(HLOOKUP($A715,'Z-scores'!$C$2:$SK$20,5,FALSE)&gt;3,HLOOKUP($A715,'Z-scores'!$C$2:$SK$20,5,FALSE)&lt;-3),"",'Total-corrected counts'!R715),"")</f>
        <v/>
      </c>
      <c r="S715" t="str">
        <f>IFERROR(IF(OR(HLOOKUP($A715,'Z-scores'!$C$2:$SK$20,5,FALSE)&gt;3,HLOOKUP($A715,'Z-scores'!$C$2:$SK$20,5,FALSE)&lt;-3),"",'Total-corrected counts'!S715),"")</f>
        <v/>
      </c>
      <c r="T715" t="str">
        <f>IFERROR(IF(OR(HLOOKUP($A715,'Z-scores'!$C$2:$SK$20,5,FALSE)&gt;3,HLOOKUP($A715,'Z-scores'!$C$2:$SK$20,5,FALSE)&lt;-3),"",'Total-corrected counts'!T715),"")</f>
        <v/>
      </c>
      <c r="U715">
        <f t="shared" si="44"/>
        <v>0</v>
      </c>
      <c r="V715">
        <f>SUMIFS(Tabel132[Cluster],Tabel132[ID],'Total-corrected counts Z&lt;3'!A715)</f>
        <v>0</v>
      </c>
      <c r="W715" t="str">
        <f t="shared" si="45"/>
        <v/>
      </c>
      <c r="X715" t="str">
        <f t="shared" si="46"/>
        <v/>
      </c>
      <c r="Y715" t="str">
        <f t="shared" si="47"/>
        <v/>
      </c>
    </row>
    <row r="716" spans="1:25" x14ac:dyDescent="0.25">
      <c r="A716">
        <v>724</v>
      </c>
      <c r="B716" t="s">
        <v>921</v>
      </c>
      <c r="C716">
        <v>74500</v>
      </c>
      <c r="D716">
        <v>88</v>
      </c>
      <c r="E716" t="str">
        <f>IFERROR(IF(OR(HLOOKUP($A716,'Z-scores'!$C$2:$SK$20,5,FALSE)&gt;3,HLOOKUP($A716,'Z-scores'!$C$2:$SK$20,5,FALSE)&lt;-3),"",'Total-corrected counts'!E716),"")</f>
        <v/>
      </c>
      <c r="F716" t="str">
        <f>IFERROR(IF(OR(HLOOKUP($A716,'Z-scores'!$C$2:$SK$20,5,FALSE)&gt;3,HLOOKUP($A716,'Z-scores'!$C$2:$SK$20,5,FALSE)&lt;-3),"",'Total-corrected counts'!F716),"")</f>
        <v/>
      </c>
      <c r="G716" t="str">
        <f>IFERROR(IF(OR(HLOOKUP($A716,'Z-scores'!$C$2:$SK$20,5,FALSE)&gt;3,HLOOKUP($A716,'Z-scores'!$C$2:$SK$20,5,FALSE)&lt;-3),"",'Total-corrected counts'!G716),"")</f>
        <v/>
      </c>
      <c r="H716" t="str">
        <f>IFERROR(IF(OR(HLOOKUP($A716,'Z-scores'!$C$2:$SK$20,5,FALSE)&gt;3,HLOOKUP($A716,'Z-scores'!$C$2:$SK$20,5,FALSE)&lt;-3),"",'Total-corrected counts'!H716),"")</f>
        <v/>
      </c>
      <c r="I716" t="str">
        <f>IFERROR(IF(OR(HLOOKUP($A716,'Z-scores'!$C$2:$SK$20,5,FALSE)&gt;3,HLOOKUP($A716,'Z-scores'!$C$2:$SK$20,5,FALSE)&lt;-3),"",'Total-corrected counts'!I716),"")</f>
        <v/>
      </c>
      <c r="J716" t="str">
        <f>IFERROR(IF(OR(HLOOKUP($A716,'Z-scores'!$C$2:$SK$20,5,FALSE)&gt;3,HLOOKUP($A716,'Z-scores'!$C$2:$SK$20,5,FALSE)&lt;-3),"",'Total-corrected counts'!J716),"")</f>
        <v/>
      </c>
      <c r="K716" t="str">
        <f>IFERROR(IF(OR(HLOOKUP($A716,'Z-scores'!$C$2:$SK$20,5,FALSE)&gt;3,HLOOKUP($A716,'Z-scores'!$C$2:$SK$20,5,FALSE)&lt;-3),"",'Total-corrected counts'!K716),"")</f>
        <v/>
      </c>
      <c r="L716" t="str">
        <f>IFERROR(IF(OR(HLOOKUP($A716,'Z-scores'!$C$2:$SK$20,5,FALSE)&gt;3,HLOOKUP($A716,'Z-scores'!$C$2:$SK$20,5,FALSE)&lt;-3),"",'Total-corrected counts'!L716),"")</f>
        <v/>
      </c>
      <c r="M716" t="str">
        <f>IFERROR(IF(OR(HLOOKUP($A716,'Z-scores'!$C$2:$SK$20,5,FALSE)&gt;3,HLOOKUP($A716,'Z-scores'!$C$2:$SK$20,5,FALSE)&lt;-3),"",'Total-corrected counts'!M716),"")</f>
        <v/>
      </c>
      <c r="N716" t="str">
        <f>IFERROR(IF(OR(HLOOKUP($A716,'Z-scores'!$C$2:$SK$20,5,FALSE)&gt;3,HLOOKUP($A716,'Z-scores'!$C$2:$SK$20,5,FALSE)&lt;-3),"",'Total-corrected counts'!N716),"")</f>
        <v/>
      </c>
      <c r="O716" t="str">
        <f>IFERROR(IF(OR(HLOOKUP($A716,'Z-scores'!$C$2:$SK$20,5,FALSE)&gt;3,HLOOKUP($A716,'Z-scores'!$C$2:$SK$20,5,FALSE)&lt;-3),"",'Total-corrected counts'!O716),"")</f>
        <v/>
      </c>
      <c r="P716" t="str">
        <f>IFERROR(IF(OR(HLOOKUP($A716,'Z-scores'!$C$2:$SK$20,5,FALSE)&gt;3,HLOOKUP($A716,'Z-scores'!$C$2:$SK$20,5,FALSE)&lt;-3),"",'Total-corrected counts'!P716),"")</f>
        <v/>
      </c>
      <c r="Q716" t="str">
        <f>IFERROR(IF(OR(HLOOKUP($A716,'Z-scores'!$C$2:$SK$20,5,FALSE)&gt;3,HLOOKUP($A716,'Z-scores'!$C$2:$SK$20,5,FALSE)&lt;-3),"",'Total-corrected counts'!Q716),"")</f>
        <v/>
      </c>
      <c r="R716" t="str">
        <f>IFERROR(IF(OR(HLOOKUP($A716,'Z-scores'!$C$2:$SK$20,5,FALSE)&gt;3,HLOOKUP($A716,'Z-scores'!$C$2:$SK$20,5,FALSE)&lt;-3),"",'Total-corrected counts'!R716),"")</f>
        <v/>
      </c>
      <c r="S716" t="str">
        <f>IFERROR(IF(OR(HLOOKUP($A716,'Z-scores'!$C$2:$SK$20,5,FALSE)&gt;3,HLOOKUP($A716,'Z-scores'!$C$2:$SK$20,5,FALSE)&lt;-3),"",'Total-corrected counts'!S716),"")</f>
        <v/>
      </c>
      <c r="T716" t="str">
        <f>IFERROR(IF(OR(HLOOKUP($A716,'Z-scores'!$C$2:$SK$20,5,FALSE)&gt;3,HLOOKUP($A716,'Z-scores'!$C$2:$SK$20,5,FALSE)&lt;-3),"",'Total-corrected counts'!T716),"")</f>
        <v/>
      </c>
      <c r="U716">
        <f t="shared" si="44"/>
        <v>0</v>
      </c>
      <c r="V716">
        <f>SUMIFS(Tabel132[Cluster],Tabel132[ID],'Total-corrected counts Z&lt;3'!A716)</f>
        <v>84</v>
      </c>
      <c r="W716" t="str">
        <f t="shared" si="45"/>
        <v/>
      </c>
      <c r="X716" t="str">
        <f t="shared" si="46"/>
        <v/>
      </c>
      <c r="Y716" t="str">
        <f t="shared" si="47"/>
        <v/>
      </c>
    </row>
    <row r="717" spans="1:25" x14ac:dyDescent="0.25">
      <c r="A717">
        <v>725</v>
      </c>
      <c r="B717" t="s">
        <v>306</v>
      </c>
      <c r="C717">
        <v>64200</v>
      </c>
      <c r="D717">
        <v>709</v>
      </c>
      <c r="E717">
        <f>IFERROR(IF(OR(HLOOKUP($A717,'Z-scores'!$C$2:$SK$20,5,FALSE)&gt;3,HLOOKUP($A717,'Z-scores'!$C$2:$SK$20,5,FALSE)&lt;-3),"",'Total-corrected counts'!E717),"")</f>
        <v>0.80753234464291468</v>
      </c>
      <c r="F717">
        <f>IFERROR(IF(OR(HLOOKUP($A717,'Z-scores'!$C$2:$SK$20,5,FALSE)&gt;3,HLOOKUP($A717,'Z-scores'!$C$2:$SK$20,5,FALSE)&lt;-3),"",'Total-corrected counts'!F717),"")</f>
        <v>1.5156859328763612</v>
      </c>
      <c r="G717">
        <f>IFERROR(IF(OR(HLOOKUP($A717,'Z-scores'!$C$2:$SK$20,5,FALSE)&gt;3,HLOOKUP($A717,'Z-scores'!$C$2:$SK$20,5,FALSE)&lt;-3),"",'Total-corrected counts'!G717),"")</f>
        <v>2.295976685174983</v>
      </c>
      <c r="H717">
        <f>IFERROR(IF(OR(HLOOKUP($A717,'Z-scores'!$C$2:$SK$20,5,FALSE)&gt;3,HLOOKUP($A717,'Z-scores'!$C$2:$SK$20,5,FALSE)&lt;-3),"",'Total-corrected counts'!H717),"")</f>
        <v>1.2485222803927718</v>
      </c>
      <c r="I717">
        <f>IFERROR(IF(OR(HLOOKUP($A717,'Z-scores'!$C$2:$SK$20,5,FALSE)&gt;3,HLOOKUP($A717,'Z-scores'!$C$2:$SK$20,5,FALSE)&lt;-3),"",'Total-corrected counts'!I717),"")</f>
        <v>2.0652425309406532</v>
      </c>
      <c r="J717">
        <f>IFERROR(IF(OR(HLOOKUP($A717,'Z-scores'!$C$2:$SK$20,5,FALSE)&gt;3,HLOOKUP($A717,'Z-scores'!$C$2:$SK$20,5,FALSE)&lt;-3),"",'Total-corrected counts'!J717),"")</f>
        <v>1.5026287022436462</v>
      </c>
      <c r="K717">
        <f>IFERROR(IF(OR(HLOOKUP($A717,'Z-scores'!$C$2:$SK$20,5,FALSE)&gt;3,HLOOKUP($A717,'Z-scores'!$C$2:$SK$20,5,FALSE)&lt;-3),"",'Total-corrected counts'!K717),"")</f>
        <v>1.1494556213364768</v>
      </c>
      <c r="L717">
        <f>IFERROR(IF(OR(HLOOKUP($A717,'Z-scores'!$C$2:$SK$20,5,FALSE)&gt;3,HLOOKUP($A717,'Z-scores'!$C$2:$SK$20,5,FALSE)&lt;-3),"",'Total-corrected counts'!L717),"")</f>
        <v>1.1939018748329555</v>
      </c>
      <c r="M717">
        <f>IFERROR(IF(OR(HLOOKUP($A717,'Z-scores'!$C$2:$SK$20,5,FALSE)&gt;3,HLOOKUP($A717,'Z-scores'!$C$2:$SK$20,5,FALSE)&lt;-3),"",'Total-corrected counts'!M717),"")</f>
        <v>0.1790200442776243</v>
      </c>
      <c r="N717">
        <f>IFERROR(IF(OR(HLOOKUP($A717,'Z-scores'!$C$2:$SK$20,5,FALSE)&gt;3,HLOOKUP($A717,'Z-scores'!$C$2:$SK$20,5,FALSE)&lt;-3),"",'Total-corrected counts'!N717),"")</f>
        <v>0.39198346770526604</v>
      </c>
      <c r="O717">
        <f>IFERROR(IF(OR(HLOOKUP($A717,'Z-scores'!$C$2:$SK$20,5,FALSE)&gt;3,HLOOKUP($A717,'Z-scores'!$C$2:$SK$20,5,FALSE)&lt;-3),"",'Total-corrected counts'!O717),"")</f>
        <v>0.94167703395607805</v>
      </c>
      <c r="P717">
        <f>IFERROR(IF(OR(HLOOKUP($A717,'Z-scores'!$C$2:$SK$20,5,FALSE)&gt;3,HLOOKUP($A717,'Z-scores'!$C$2:$SK$20,5,FALSE)&lt;-3),"",'Total-corrected counts'!P717),"")</f>
        <v>1.1993301666372225</v>
      </c>
      <c r="Q717">
        <f>IFERROR(IF(OR(HLOOKUP($A717,'Z-scores'!$C$2:$SK$20,5,FALSE)&gt;3,HLOOKUP($A717,'Z-scores'!$C$2:$SK$20,5,FALSE)&lt;-3),"",'Total-corrected counts'!Q717),"")</f>
        <v>0.73533686129410347</v>
      </c>
      <c r="R717">
        <f>IFERROR(IF(OR(HLOOKUP($A717,'Z-scores'!$C$2:$SK$20,5,FALSE)&gt;3,HLOOKUP($A717,'Z-scores'!$C$2:$SK$20,5,FALSE)&lt;-3),"",'Total-corrected counts'!R717),"")</f>
        <v>0.76005753840986723</v>
      </c>
      <c r="S717">
        <f>IFERROR(IF(OR(HLOOKUP($A717,'Z-scores'!$C$2:$SK$20,5,FALSE)&gt;3,HLOOKUP($A717,'Z-scores'!$C$2:$SK$20,5,FALSE)&lt;-3),"",'Total-corrected counts'!S717),"")</f>
        <v>1.6985666928057206</v>
      </c>
      <c r="T717">
        <f>IFERROR(IF(OR(HLOOKUP($A717,'Z-scores'!$C$2:$SK$20,5,FALSE)&gt;3,HLOOKUP($A717,'Z-scores'!$C$2:$SK$20,5,FALSE)&lt;-3),"",'Total-corrected counts'!T717),"")</f>
        <v>0.99659179258877006</v>
      </c>
      <c r="U717">
        <f t="shared" si="44"/>
        <v>1</v>
      </c>
      <c r="V717">
        <f>SUMIFS(Tabel132[Cluster],Tabel132[ID],'Total-corrected counts Z&lt;3'!A717)</f>
        <v>76</v>
      </c>
      <c r="W717">
        <f t="shared" si="45"/>
        <v>0.5544355274461491</v>
      </c>
      <c r="X717">
        <f t="shared" si="46"/>
        <v>1.2349949484423652</v>
      </c>
      <c r="Y717">
        <f t="shared" si="47"/>
        <v>1.0552600142819604</v>
      </c>
    </row>
    <row r="718" spans="1:25" x14ac:dyDescent="0.25">
      <c r="A718">
        <v>726</v>
      </c>
      <c r="B718" t="s">
        <v>307</v>
      </c>
      <c r="C718">
        <v>39300</v>
      </c>
      <c r="D718">
        <v>1080</v>
      </c>
      <c r="E718" t="str">
        <f>IFERROR(IF(OR(HLOOKUP($A718,'Z-scores'!$C$2:$SK$20,5,FALSE)&gt;3,HLOOKUP($A718,'Z-scores'!$C$2:$SK$20,5,FALSE)&lt;-3),"",'Total-corrected counts'!E718),"")</f>
        <v/>
      </c>
      <c r="F718" t="str">
        <f>IFERROR(IF(OR(HLOOKUP($A718,'Z-scores'!$C$2:$SK$20,5,FALSE)&gt;3,HLOOKUP($A718,'Z-scores'!$C$2:$SK$20,5,FALSE)&lt;-3),"",'Total-corrected counts'!F718),"")</f>
        <v/>
      </c>
      <c r="G718" t="str">
        <f>IFERROR(IF(OR(HLOOKUP($A718,'Z-scores'!$C$2:$SK$20,5,FALSE)&gt;3,HLOOKUP($A718,'Z-scores'!$C$2:$SK$20,5,FALSE)&lt;-3),"",'Total-corrected counts'!G718),"")</f>
        <v/>
      </c>
      <c r="H718" t="str">
        <f>IFERROR(IF(OR(HLOOKUP($A718,'Z-scores'!$C$2:$SK$20,5,FALSE)&gt;3,HLOOKUP($A718,'Z-scores'!$C$2:$SK$20,5,FALSE)&lt;-3),"",'Total-corrected counts'!H718),"")</f>
        <v/>
      </c>
      <c r="I718" t="str">
        <f>IFERROR(IF(OR(HLOOKUP($A718,'Z-scores'!$C$2:$SK$20,5,FALSE)&gt;3,HLOOKUP($A718,'Z-scores'!$C$2:$SK$20,5,FALSE)&lt;-3),"",'Total-corrected counts'!I718),"")</f>
        <v/>
      </c>
      <c r="J718" t="str">
        <f>IFERROR(IF(OR(HLOOKUP($A718,'Z-scores'!$C$2:$SK$20,5,FALSE)&gt;3,HLOOKUP($A718,'Z-scores'!$C$2:$SK$20,5,FALSE)&lt;-3),"",'Total-corrected counts'!J718),"")</f>
        <v/>
      </c>
      <c r="K718" t="str">
        <f>IFERROR(IF(OR(HLOOKUP($A718,'Z-scores'!$C$2:$SK$20,5,FALSE)&gt;3,HLOOKUP($A718,'Z-scores'!$C$2:$SK$20,5,FALSE)&lt;-3),"",'Total-corrected counts'!K718),"")</f>
        <v/>
      </c>
      <c r="L718" t="str">
        <f>IFERROR(IF(OR(HLOOKUP($A718,'Z-scores'!$C$2:$SK$20,5,FALSE)&gt;3,HLOOKUP($A718,'Z-scores'!$C$2:$SK$20,5,FALSE)&lt;-3),"",'Total-corrected counts'!L718),"")</f>
        <v/>
      </c>
      <c r="M718" t="str">
        <f>IFERROR(IF(OR(HLOOKUP($A718,'Z-scores'!$C$2:$SK$20,5,FALSE)&gt;3,HLOOKUP($A718,'Z-scores'!$C$2:$SK$20,5,FALSE)&lt;-3),"",'Total-corrected counts'!M718),"")</f>
        <v/>
      </c>
      <c r="N718" t="str">
        <f>IFERROR(IF(OR(HLOOKUP($A718,'Z-scores'!$C$2:$SK$20,5,FALSE)&gt;3,HLOOKUP($A718,'Z-scores'!$C$2:$SK$20,5,FALSE)&lt;-3),"",'Total-corrected counts'!N718),"")</f>
        <v/>
      </c>
      <c r="O718" t="str">
        <f>IFERROR(IF(OR(HLOOKUP($A718,'Z-scores'!$C$2:$SK$20,5,FALSE)&gt;3,HLOOKUP($A718,'Z-scores'!$C$2:$SK$20,5,FALSE)&lt;-3),"",'Total-corrected counts'!O718),"")</f>
        <v/>
      </c>
      <c r="P718" t="str">
        <f>IFERROR(IF(OR(HLOOKUP($A718,'Z-scores'!$C$2:$SK$20,5,FALSE)&gt;3,HLOOKUP($A718,'Z-scores'!$C$2:$SK$20,5,FALSE)&lt;-3),"",'Total-corrected counts'!P718),"")</f>
        <v/>
      </c>
      <c r="Q718" t="str">
        <f>IFERROR(IF(OR(HLOOKUP($A718,'Z-scores'!$C$2:$SK$20,5,FALSE)&gt;3,HLOOKUP($A718,'Z-scores'!$C$2:$SK$20,5,FALSE)&lt;-3),"",'Total-corrected counts'!Q718),"")</f>
        <v/>
      </c>
      <c r="R718" t="str">
        <f>IFERROR(IF(OR(HLOOKUP($A718,'Z-scores'!$C$2:$SK$20,5,FALSE)&gt;3,HLOOKUP($A718,'Z-scores'!$C$2:$SK$20,5,FALSE)&lt;-3),"",'Total-corrected counts'!R718),"")</f>
        <v/>
      </c>
      <c r="S718" t="str">
        <f>IFERROR(IF(OR(HLOOKUP($A718,'Z-scores'!$C$2:$SK$20,5,FALSE)&gt;3,HLOOKUP($A718,'Z-scores'!$C$2:$SK$20,5,FALSE)&lt;-3),"",'Total-corrected counts'!S718),"")</f>
        <v/>
      </c>
      <c r="T718" t="str">
        <f>IFERROR(IF(OR(HLOOKUP($A718,'Z-scores'!$C$2:$SK$20,5,FALSE)&gt;3,HLOOKUP($A718,'Z-scores'!$C$2:$SK$20,5,FALSE)&lt;-3),"",'Total-corrected counts'!T718),"")</f>
        <v/>
      </c>
      <c r="U718">
        <f t="shared" si="44"/>
        <v>0</v>
      </c>
      <c r="V718">
        <f>SUMIFS(Tabel132[Cluster],Tabel132[ID],'Total-corrected counts Z&lt;3'!A718)</f>
        <v>52</v>
      </c>
      <c r="W718" t="str">
        <f t="shared" si="45"/>
        <v/>
      </c>
      <c r="X718" t="str">
        <f t="shared" si="46"/>
        <v/>
      </c>
      <c r="Y718" t="str">
        <f t="shared" si="47"/>
        <v/>
      </c>
    </row>
    <row r="719" spans="1:25" x14ac:dyDescent="0.25">
      <c r="A719">
        <v>727</v>
      </c>
      <c r="B719" t="s">
        <v>922</v>
      </c>
      <c r="C719">
        <v>43400</v>
      </c>
      <c r="D719">
        <v>926</v>
      </c>
      <c r="E719" t="str">
        <f>IFERROR(IF(OR(HLOOKUP($A719,'Z-scores'!$C$2:$SK$20,5,FALSE)&gt;3,HLOOKUP($A719,'Z-scores'!$C$2:$SK$20,5,FALSE)&lt;-3),"",'Total-corrected counts'!E719),"")</f>
        <v/>
      </c>
      <c r="F719" t="str">
        <f>IFERROR(IF(OR(HLOOKUP($A719,'Z-scores'!$C$2:$SK$20,5,FALSE)&gt;3,HLOOKUP($A719,'Z-scores'!$C$2:$SK$20,5,FALSE)&lt;-3),"",'Total-corrected counts'!F719),"")</f>
        <v/>
      </c>
      <c r="G719" t="str">
        <f>IFERROR(IF(OR(HLOOKUP($A719,'Z-scores'!$C$2:$SK$20,5,FALSE)&gt;3,HLOOKUP($A719,'Z-scores'!$C$2:$SK$20,5,FALSE)&lt;-3),"",'Total-corrected counts'!G719),"")</f>
        <v/>
      </c>
      <c r="H719" t="str">
        <f>IFERROR(IF(OR(HLOOKUP($A719,'Z-scores'!$C$2:$SK$20,5,FALSE)&gt;3,HLOOKUP($A719,'Z-scores'!$C$2:$SK$20,5,FALSE)&lt;-3),"",'Total-corrected counts'!H719),"")</f>
        <v/>
      </c>
      <c r="I719" t="str">
        <f>IFERROR(IF(OR(HLOOKUP($A719,'Z-scores'!$C$2:$SK$20,5,FALSE)&gt;3,HLOOKUP($A719,'Z-scores'!$C$2:$SK$20,5,FALSE)&lt;-3),"",'Total-corrected counts'!I719),"")</f>
        <v/>
      </c>
      <c r="J719" t="str">
        <f>IFERROR(IF(OR(HLOOKUP($A719,'Z-scores'!$C$2:$SK$20,5,FALSE)&gt;3,HLOOKUP($A719,'Z-scores'!$C$2:$SK$20,5,FALSE)&lt;-3),"",'Total-corrected counts'!J719),"")</f>
        <v/>
      </c>
      <c r="K719" t="str">
        <f>IFERROR(IF(OR(HLOOKUP($A719,'Z-scores'!$C$2:$SK$20,5,FALSE)&gt;3,HLOOKUP($A719,'Z-scores'!$C$2:$SK$20,5,FALSE)&lt;-3),"",'Total-corrected counts'!K719),"")</f>
        <v/>
      </c>
      <c r="L719" t="str">
        <f>IFERROR(IF(OR(HLOOKUP($A719,'Z-scores'!$C$2:$SK$20,5,FALSE)&gt;3,HLOOKUP($A719,'Z-scores'!$C$2:$SK$20,5,FALSE)&lt;-3),"",'Total-corrected counts'!L719),"")</f>
        <v/>
      </c>
      <c r="M719" t="str">
        <f>IFERROR(IF(OR(HLOOKUP($A719,'Z-scores'!$C$2:$SK$20,5,FALSE)&gt;3,HLOOKUP($A719,'Z-scores'!$C$2:$SK$20,5,FALSE)&lt;-3),"",'Total-corrected counts'!M719),"")</f>
        <v/>
      </c>
      <c r="N719" t="str">
        <f>IFERROR(IF(OR(HLOOKUP($A719,'Z-scores'!$C$2:$SK$20,5,FALSE)&gt;3,HLOOKUP($A719,'Z-scores'!$C$2:$SK$20,5,FALSE)&lt;-3),"",'Total-corrected counts'!N719),"")</f>
        <v/>
      </c>
      <c r="O719" t="str">
        <f>IFERROR(IF(OR(HLOOKUP($A719,'Z-scores'!$C$2:$SK$20,5,FALSE)&gt;3,HLOOKUP($A719,'Z-scores'!$C$2:$SK$20,5,FALSE)&lt;-3),"",'Total-corrected counts'!O719),"")</f>
        <v/>
      </c>
      <c r="P719" t="str">
        <f>IFERROR(IF(OR(HLOOKUP($A719,'Z-scores'!$C$2:$SK$20,5,FALSE)&gt;3,HLOOKUP($A719,'Z-scores'!$C$2:$SK$20,5,FALSE)&lt;-3),"",'Total-corrected counts'!P719),"")</f>
        <v/>
      </c>
      <c r="Q719" t="str">
        <f>IFERROR(IF(OR(HLOOKUP($A719,'Z-scores'!$C$2:$SK$20,5,FALSE)&gt;3,HLOOKUP($A719,'Z-scores'!$C$2:$SK$20,5,FALSE)&lt;-3),"",'Total-corrected counts'!Q719),"")</f>
        <v/>
      </c>
      <c r="R719" t="str">
        <f>IFERROR(IF(OR(HLOOKUP($A719,'Z-scores'!$C$2:$SK$20,5,FALSE)&gt;3,HLOOKUP($A719,'Z-scores'!$C$2:$SK$20,5,FALSE)&lt;-3),"",'Total-corrected counts'!R719),"")</f>
        <v/>
      </c>
      <c r="S719" t="str">
        <f>IFERROR(IF(OR(HLOOKUP($A719,'Z-scores'!$C$2:$SK$20,5,FALSE)&gt;3,HLOOKUP($A719,'Z-scores'!$C$2:$SK$20,5,FALSE)&lt;-3),"",'Total-corrected counts'!S719),"")</f>
        <v/>
      </c>
      <c r="T719" t="str">
        <f>IFERROR(IF(OR(HLOOKUP($A719,'Z-scores'!$C$2:$SK$20,5,FALSE)&gt;3,HLOOKUP($A719,'Z-scores'!$C$2:$SK$20,5,FALSE)&lt;-3),"",'Total-corrected counts'!T719),"")</f>
        <v/>
      </c>
      <c r="U719">
        <f t="shared" si="44"/>
        <v>0</v>
      </c>
      <c r="V719">
        <f>SUMIFS(Tabel132[Cluster],Tabel132[ID],'Total-corrected counts Z&lt;3'!A719)</f>
        <v>55</v>
      </c>
      <c r="W719" t="str">
        <f t="shared" si="45"/>
        <v/>
      </c>
      <c r="X719" t="str">
        <f t="shared" si="46"/>
        <v/>
      </c>
      <c r="Y719" t="str">
        <f t="shared" si="47"/>
        <v/>
      </c>
    </row>
    <row r="720" spans="1:25" x14ac:dyDescent="0.25">
      <c r="A720">
        <v>728</v>
      </c>
      <c r="B720" t="s">
        <v>308</v>
      </c>
      <c r="C720">
        <v>105900</v>
      </c>
      <c r="D720">
        <v>960</v>
      </c>
      <c r="E720">
        <f>IFERROR(IF(OR(HLOOKUP($A720,'Z-scores'!$C$2:$SK$20,5,FALSE)&gt;3,HLOOKUP($A720,'Z-scores'!$C$2:$SK$20,5,FALSE)&lt;-3),"",'Total-corrected counts'!E720),"")</f>
        <v>0.44092256854735828</v>
      </c>
      <c r="F720">
        <f>IFERROR(IF(OR(HLOOKUP($A720,'Z-scores'!$C$2:$SK$20,5,FALSE)&gt;3,HLOOKUP($A720,'Z-scores'!$C$2:$SK$20,5,FALSE)&lt;-3),"",'Total-corrected counts'!F720),"")</f>
        <v>0.36829751639986347</v>
      </c>
      <c r="G720">
        <f>IFERROR(IF(OR(HLOOKUP($A720,'Z-scores'!$C$2:$SK$20,5,FALSE)&gt;3,HLOOKUP($A720,'Z-scores'!$C$2:$SK$20,5,FALSE)&lt;-3),"",'Total-corrected counts'!G720),"")</f>
        <v>0.25290455927413419</v>
      </c>
      <c r="H720">
        <f>IFERROR(IF(OR(HLOOKUP($A720,'Z-scores'!$C$2:$SK$20,5,FALSE)&gt;3,HLOOKUP($A720,'Z-scores'!$C$2:$SK$20,5,FALSE)&lt;-3),"",'Total-corrected counts'!H720),"")</f>
        <v>0.92282081594248344</v>
      </c>
      <c r="I720">
        <f>IFERROR(IF(OR(HLOOKUP($A720,'Z-scores'!$C$2:$SK$20,5,FALSE)&gt;3,HLOOKUP($A720,'Z-scores'!$C$2:$SK$20,5,FALSE)&lt;-3),"",'Total-corrected counts'!I720),"")</f>
        <v>1.1254727689049882E-2</v>
      </c>
      <c r="J720">
        <f>IFERROR(IF(OR(HLOOKUP($A720,'Z-scores'!$C$2:$SK$20,5,FALSE)&gt;3,HLOOKUP($A720,'Z-scores'!$C$2:$SK$20,5,FALSE)&lt;-3),"",'Total-corrected counts'!J720),"")</f>
        <v>16.391224648378898</v>
      </c>
      <c r="K720">
        <f>IFERROR(IF(OR(HLOOKUP($A720,'Z-scores'!$C$2:$SK$20,5,FALSE)&gt;3,HLOOKUP($A720,'Z-scores'!$C$2:$SK$20,5,FALSE)&lt;-3),"",'Total-corrected counts'!K720),"")</f>
        <v>5.2781125469532092E-2</v>
      </c>
      <c r="L720">
        <f>IFERROR(IF(OR(HLOOKUP($A720,'Z-scores'!$C$2:$SK$20,5,FALSE)&gt;3,HLOOKUP($A720,'Z-scores'!$C$2:$SK$20,5,FALSE)&lt;-3),"",'Total-corrected counts'!L720),"")</f>
        <v>13.112570023023313</v>
      </c>
      <c r="M720">
        <f>IFERROR(IF(OR(HLOOKUP($A720,'Z-scores'!$C$2:$SK$20,5,FALSE)&gt;3,HLOOKUP($A720,'Z-scores'!$C$2:$SK$20,5,FALSE)&lt;-3),"",'Total-corrected counts'!M720),"")</f>
        <v>1.5259327583664166</v>
      </c>
      <c r="N720">
        <f>IFERROR(IF(OR(HLOOKUP($A720,'Z-scores'!$C$2:$SK$20,5,FALSE)&gt;3,HLOOKUP($A720,'Z-scores'!$C$2:$SK$20,5,FALSE)&lt;-3),"",'Total-corrected counts'!N720),"")</f>
        <v>3.472973523868657</v>
      </c>
      <c r="O720">
        <f>IFERROR(IF(OR(HLOOKUP($A720,'Z-scores'!$C$2:$SK$20,5,FALSE)&gt;3,HLOOKUP($A720,'Z-scores'!$C$2:$SK$20,5,FALSE)&lt;-3),"",'Total-corrected counts'!O720),"")</f>
        <v>2.7852419314193857</v>
      </c>
      <c r="P720">
        <f>IFERROR(IF(OR(HLOOKUP($A720,'Z-scores'!$C$2:$SK$20,5,FALSE)&gt;3,HLOOKUP($A720,'Z-scores'!$C$2:$SK$20,5,FALSE)&lt;-3),"",'Total-corrected counts'!P720),"")</f>
        <v>0.97041237549484816</v>
      </c>
      <c r="Q720">
        <f>IFERROR(IF(OR(HLOOKUP($A720,'Z-scores'!$C$2:$SK$20,5,FALSE)&gt;3,HLOOKUP($A720,'Z-scores'!$C$2:$SK$20,5,FALSE)&lt;-3),"",'Total-corrected counts'!Q720),"")</f>
        <v>1.1328162457774027</v>
      </c>
      <c r="R720">
        <f>IFERROR(IF(OR(HLOOKUP($A720,'Z-scores'!$C$2:$SK$20,5,FALSE)&gt;3,HLOOKUP($A720,'Z-scores'!$C$2:$SK$20,5,FALSE)&lt;-3),"",'Total-corrected counts'!R720),"")</f>
        <v>2.9683328189250218</v>
      </c>
      <c r="S720">
        <f>IFERROR(IF(OR(HLOOKUP($A720,'Z-scores'!$C$2:$SK$20,5,FALSE)&gt;3,HLOOKUP($A720,'Z-scores'!$C$2:$SK$20,5,FALSE)&lt;-3),"",'Total-corrected counts'!S720),"")</f>
        <v>4.353992622558664</v>
      </c>
      <c r="T720">
        <f>IFERROR(IF(OR(HLOOKUP($A720,'Z-scores'!$C$2:$SK$20,5,FALSE)&gt;3,HLOOKUP($A720,'Z-scores'!$C$2:$SK$20,5,FALSE)&lt;-3),"",'Total-corrected counts'!T720),"")</f>
        <v>6.8259711821148632E-3</v>
      </c>
      <c r="U720">
        <f t="shared" si="44"/>
        <v>1</v>
      </c>
      <c r="V720">
        <f>SUMIFS(Tabel132[Cluster],Tabel132[ID],'Total-corrected counts Z&lt;3'!A720)</f>
        <v>0</v>
      </c>
      <c r="W720">
        <f t="shared" si="45"/>
        <v>0.53226555718796542</v>
      </c>
      <c r="X720">
        <f t="shared" si="46"/>
        <v>3.6551682266959711</v>
      </c>
      <c r="Y720">
        <f t="shared" si="47"/>
        <v>2.0362703275595728</v>
      </c>
    </row>
    <row r="721" spans="1:25" x14ac:dyDescent="0.25">
      <c r="A721">
        <v>729</v>
      </c>
      <c r="B721" t="s">
        <v>309</v>
      </c>
      <c r="C721">
        <v>28500</v>
      </c>
      <c r="D721">
        <v>541</v>
      </c>
      <c r="E721">
        <f>IFERROR(IF(OR(HLOOKUP($A721,'Z-scores'!$C$2:$SK$20,5,FALSE)&gt;3,HLOOKUP($A721,'Z-scores'!$C$2:$SK$20,5,FALSE)&lt;-3),"",'Total-corrected counts'!E721),"")</f>
        <v>3.1558165861198564</v>
      </c>
      <c r="F721">
        <f>IFERROR(IF(OR(HLOOKUP($A721,'Z-scores'!$C$2:$SK$20,5,FALSE)&gt;3,HLOOKUP($A721,'Z-scores'!$C$2:$SK$20,5,FALSE)&lt;-3),"",'Total-corrected counts'!F721),"")</f>
        <v>4.0087768131215906</v>
      </c>
      <c r="G721">
        <f>IFERROR(IF(OR(HLOOKUP($A721,'Z-scores'!$C$2:$SK$20,5,FALSE)&gt;3,HLOOKUP($A721,'Z-scores'!$C$2:$SK$20,5,FALSE)&lt;-3),"",'Total-corrected counts'!G721),"")</f>
        <v>6.0945039872139386</v>
      </c>
      <c r="H721">
        <f>IFERROR(IF(OR(HLOOKUP($A721,'Z-scores'!$C$2:$SK$20,5,FALSE)&gt;3,HLOOKUP($A721,'Z-scores'!$C$2:$SK$20,5,FALSE)&lt;-3),"",'Total-corrected counts'!H721),"")</f>
        <v>5.6997756278800447</v>
      </c>
      <c r="I721">
        <f>IFERROR(IF(OR(HLOOKUP($A721,'Z-scores'!$C$2:$SK$20,5,FALSE)&gt;3,HLOOKUP($A721,'Z-scores'!$C$2:$SK$20,5,FALSE)&lt;-3),"",'Total-corrected counts'!I721),"")</f>
        <v>4.9689622747155227</v>
      </c>
      <c r="J721">
        <f>IFERROR(IF(OR(HLOOKUP($A721,'Z-scores'!$C$2:$SK$20,5,FALSE)&gt;3,HLOOKUP($A721,'Z-scores'!$C$2:$SK$20,5,FALSE)&lt;-3),"",'Total-corrected counts'!J721),"")</f>
        <v>23.347617285857449</v>
      </c>
      <c r="K721">
        <f>IFERROR(IF(OR(HLOOKUP($A721,'Z-scores'!$C$2:$SK$20,5,FALSE)&gt;3,HLOOKUP($A721,'Z-scores'!$C$2:$SK$20,5,FALSE)&lt;-3),"",'Total-corrected counts'!K721),"")</f>
        <v>14.708340297509611</v>
      </c>
      <c r="L721">
        <f>IFERROR(IF(OR(HLOOKUP($A721,'Z-scores'!$C$2:$SK$20,5,FALSE)&gt;3,HLOOKUP($A721,'Z-scores'!$C$2:$SK$20,5,FALSE)&lt;-3),"",'Total-corrected counts'!L721),"")</f>
        <v>4.8095251662304852</v>
      </c>
      <c r="M721">
        <f>IFERROR(IF(OR(HLOOKUP($A721,'Z-scores'!$C$2:$SK$20,5,FALSE)&gt;3,HLOOKUP($A721,'Z-scores'!$C$2:$SK$20,5,FALSE)&lt;-3),"",'Total-corrected counts'!M721),"")</f>
        <v>9.9995481875072993</v>
      </c>
      <c r="N721">
        <f>IFERROR(IF(OR(HLOOKUP($A721,'Z-scores'!$C$2:$SK$20,5,FALSE)&gt;3,HLOOKUP($A721,'Z-scores'!$C$2:$SK$20,5,FALSE)&lt;-3),"",'Total-corrected counts'!N721),"")</f>
        <v>6.9537867170914192</v>
      </c>
      <c r="O721">
        <f>IFERROR(IF(OR(HLOOKUP($A721,'Z-scores'!$C$2:$SK$20,5,FALSE)&gt;3,HLOOKUP($A721,'Z-scores'!$C$2:$SK$20,5,FALSE)&lt;-3),"",'Total-corrected counts'!O721),"")</f>
        <v>8.5811977601349643</v>
      </c>
      <c r="P721">
        <f>IFERROR(IF(OR(HLOOKUP($A721,'Z-scores'!$C$2:$SK$20,5,FALSE)&gt;3,HLOOKUP($A721,'Z-scores'!$C$2:$SK$20,5,FALSE)&lt;-3),"",'Total-corrected counts'!P721),"")</f>
        <v>5.1805091430263426</v>
      </c>
      <c r="Q721">
        <f>IFERROR(IF(OR(HLOOKUP($A721,'Z-scores'!$C$2:$SK$20,5,FALSE)&gt;3,HLOOKUP($A721,'Z-scores'!$C$2:$SK$20,5,FALSE)&lt;-3),"",'Total-corrected counts'!Q721),"")</f>
        <v>6.1758359364092605</v>
      </c>
      <c r="R721">
        <f>IFERROR(IF(OR(HLOOKUP($A721,'Z-scores'!$C$2:$SK$20,5,FALSE)&gt;3,HLOOKUP($A721,'Z-scores'!$C$2:$SK$20,5,FALSE)&lt;-3),"",'Total-corrected counts'!R721),"")</f>
        <v>9.6393783756440587</v>
      </c>
      <c r="S721">
        <f>IFERROR(IF(OR(HLOOKUP($A721,'Z-scores'!$C$2:$SK$20,5,FALSE)&gt;3,HLOOKUP($A721,'Z-scores'!$C$2:$SK$20,5,FALSE)&lt;-3),"",'Total-corrected counts'!S721),"")</f>
        <v>4.6710584052157325</v>
      </c>
      <c r="T721">
        <f>IFERROR(IF(OR(HLOOKUP($A721,'Z-scores'!$C$2:$SK$20,5,FALSE)&gt;3,HLOOKUP($A721,'Z-scores'!$C$2:$SK$20,5,FALSE)&lt;-3),"",'Total-corrected counts'!T721),"")</f>
        <v>6.3754570840952818</v>
      </c>
      <c r="U721">
        <f t="shared" si="44"/>
        <v>1</v>
      </c>
      <c r="V721">
        <f>SUMIFS(Tabel132[Cluster],Tabel132[ID],'Total-corrected counts Z&lt;3'!A721)</f>
        <v>36</v>
      </c>
      <c r="W721">
        <f t="shared" si="45"/>
        <v>0.55581439707884106</v>
      </c>
      <c r="X721">
        <f t="shared" si="46"/>
        <v>8.3746652943247213</v>
      </c>
      <c r="Y721">
        <f t="shared" si="47"/>
        <v>6.770572784087606</v>
      </c>
    </row>
    <row r="722" spans="1:25" x14ac:dyDescent="0.25">
      <c r="A722">
        <v>730</v>
      </c>
      <c r="B722" t="s">
        <v>923</v>
      </c>
      <c r="C722">
        <v>115400</v>
      </c>
      <c r="D722">
        <v>1083</v>
      </c>
      <c r="E722" t="str">
        <f>IFERROR(IF(OR(HLOOKUP($A722,'Z-scores'!$C$2:$SK$20,5,FALSE)&gt;3,HLOOKUP($A722,'Z-scores'!$C$2:$SK$20,5,FALSE)&lt;-3),"",'Total-corrected counts'!E722),"")</f>
        <v/>
      </c>
      <c r="F722" t="str">
        <f>IFERROR(IF(OR(HLOOKUP($A722,'Z-scores'!$C$2:$SK$20,5,FALSE)&gt;3,HLOOKUP($A722,'Z-scores'!$C$2:$SK$20,5,FALSE)&lt;-3),"",'Total-corrected counts'!F722),"")</f>
        <v/>
      </c>
      <c r="G722" t="str">
        <f>IFERROR(IF(OR(HLOOKUP($A722,'Z-scores'!$C$2:$SK$20,5,FALSE)&gt;3,HLOOKUP($A722,'Z-scores'!$C$2:$SK$20,5,FALSE)&lt;-3),"",'Total-corrected counts'!G722),"")</f>
        <v/>
      </c>
      <c r="H722" t="str">
        <f>IFERROR(IF(OR(HLOOKUP($A722,'Z-scores'!$C$2:$SK$20,5,FALSE)&gt;3,HLOOKUP($A722,'Z-scores'!$C$2:$SK$20,5,FALSE)&lt;-3),"",'Total-corrected counts'!H722),"")</f>
        <v/>
      </c>
      <c r="I722" t="str">
        <f>IFERROR(IF(OR(HLOOKUP($A722,'Z-scores'!$C$2:$SK$20,5,FALSE)&gt;3,HLOOKUP($A722,'Z-scores'!$C$2:$SK$20,5,FALSE)&lt;-3),"",'Total-corrected counts'!I722),"")</f>
        <v/>
      </c>
      <c r="J722" t="str">
        <f>IFERROR(IF(OR(HLOOKUP($A722,'Z-scores'!$C$2:$SK$20,5,FALSE)&gt;3,HLOOKUP($A722,'Z-scores'!$C$2:$SK$20,5,FALSE)&lt;-3),"",'Total-corrected counts'!J722),"")</f>
        <v/>
      </c>
      <c r="K722" t="str">
        <f>IFERROR(IF(OR(HLOOKUP($A722,'Z-scores'!$C$2:$SK$20,5,FALSE)&gt;3,HLOOKUP($A722,'Z-scores'!$C$2:$SK$20,5,FALSE)&lt;-3),"",'Total-corrected counts'!K722),"")</f>
        <v/>
      </c>
      <c r="L722" t="str">
        <f>IFERROR(IF(OR(HLOOKUP($A722,'Z-scores'!$C$2:$SK$20,5,FALSE)&gt;3,HLOOKUP($A722,'Z-scores'!$C$2:$SK$20,5,FALSE)&lt;-3),"",'Total-corrected counts'!L722),"")</f>
        <v/>
      </c>
      <c r="M722" t="str">
        <f>IFERROR(IF(OR(HLOOKUP($A722,'Z-scores'!$C$2:$SK$20,5,FALSE)&gt;3,HLOOKUP($A722,'Z-scores'!$C$2:$SK$20,5,FALSE)&lt;-3),"",'Total-corrected counts'!M722),"")</f>
        <v/>
      </c>
      <c r="N722" t="str">
        <f>IFERROR(IF(OR(HLOOKUP($A722,'Z-scores'!$C$2:$SK$20,5,FALSE)&gt;3,HLOOKUP($A722,'Z-scores'!$C$2:$SK$20,5,FALSE)&lt;-3),"",'Total-corrected counts'!N722),"")</f>
        <v/>
      </c>
      <c r="O722" t="str">
        <f>IFERROR(IF(OR(HLOOKUP($A722,'Z-scores'!$C$2:$SK$20,5,FALSE)&gt;3,HLOOKUP($A722,'Z-scores'!$C$2:$SK$20,5,FALSE)&lt;-3),"",'Total-corrected counts'!O722),"")</f>
        <v/>
      </c>
      <c r="P722" t="str">
        <f>IFERROR(IF(OR(HLOOKUP($A722,'Z-scores'!$C$2:$SK$20,5,FALSE)&gt;3,HLOOKUP($A722,'Z-scores'!$C$2:$SK$20,5,FALSE)&lt;-3),"",'Total-corrected counts'!P722),"")</f>
        <v/>
      </c>
      <c r="Q722" t="str">
        <f>IFERROR(IF(OR(HLOOKUP($A722,'Z-scores'!$C$2:$SK$20,5,FALSE)&gt;3,HLOOKUP($A722,'Z-scores'!$C$2:$SK$20,5,FALSE)&lt;-3),"",'Total-corrected counts'!Q722),"")</f>
        <v/>
      </c>
      <c r="R722" t="str">
        <f>IFERROR(IF(OR(HLOOKUP($A722,'Z-scores'!$C$2:$SK$20,5,FALSE)&gt;3,HLOOKUP($A722,'Z-scores'!$C$2:$SK$20,5,FALSE)&lt;-3),"",'Total-corrected counts'!R722),"")</f>
        <v/>
      </c>
      <c r="S722" t="str">
        <f>IFERROR(IF(OR(HLOOKUP($A722,'Z-scores'!$C$2:$SK$20,5,FALSE)&gt;3,HLOOKUP($A722,'Z-scores'!$C$2:$SK$20,5,FALSE)&lt;-3),"",'Total-corrected counts'!S722),"")</f>
        <v/>
      </c>
      <c r="T722" t="str">
        <f>IFERROR(IF(OR(HLOOKUP($A722,'Z-scores'!$C$2:$SK$20,5,FALSE)&gt;3,HLOOKUP($A722,'Z-scores'!$C$2:$SK$20,5,FALSE)&lt;-3),"",'Total-corrected counts'!T722),"")</f>
        <v/>
      </c>
      <c r="U722">
        <f t="shared" si="44"/>
        <v>0</v>
      </c>
      <c r="V722">
        <f>SUMIFS(Tabel132[Cluster],Tabel132[ID],'Total-corrected counts Z&lt;3'!A722)</f>
        <v>0</v>
      </c>
      <c r="W722" t="str">
        <f t="shared" si="45"/>
        <v/>
      </c>
      <c r="X722" t="str">
        <f t="shared" si="46"/>
        <v/>
      </c>
      <c r="Y722" t="str">
        <f t="shared" si="47"/>
        <v/>
      </c>
    </row>
    <row r="723" spans="1:25" x14ac:dyDescent="0.25">
      <c r="A723">
        <v>731</v>
      </c>
      <c r="B723" t="s">
        <v>924</v>
      </c>
      <c r="C723">
        <v>22000</v>
      </c>
      <c r="D723">
        <v>714</v>
      </c>
      <c r="E723" t="str">
        <f>IFERROR(IF(OR(HLOOKUP($A723,'Z-scores'!$C$2:$SK$20,5,FALSE)&gt;3,HLOOKUP($A723,'Z-scores'!$C$2:$SK$20,5,FALSE)&lt;-3),"",'Total-corrected counts'!E723),"")</f>
        <v/>
      </c>
      <c r="F723" t="str">
        <f>IFERROR(IF(OR(HLOOKUP($A723,'Z-scores'!$C$2:$SK$20,5,FALSE)&gt;3,HLOOKUP($A723,'Z-scores'!$C$2:$SK$20,5,FALSE)&lt;-3),"",'Total-corrected counts'!F723),"")</f>
        <v/>
      </c>
      <c r="G723" t="str">
        <f>IFERROR(IF(OR(HLOOKUP($A723,'Z-scores'!$C$2:$SK$20,5,FALSE)&gt;3,HLOOKUP($A723,'Z-scores'!$C$2:$SK$20,5,FALSE)&lt;-3),"",'Total-corrected counts'!G723),"")</f>
        <v/>
      </c>
      <c r="H723" t="str">
        <f>IFERROR(IF(OR(HLOOKUP($A723,'Z-scores'!$C$2:$SK$20,5,FALSE)&gt;3,HLOOKUP($A723,'Z-scores'!$C$2:$SK$20,5,FALSE)&lt;-3),"",'Total-corrected counts'!H723),"")</f>
        <v/>
      </c>
      <c r="I723" t="str">
        <f>IFERROR(IF(OR(HLOOKUP($A723,'Z-scores'!$C$2:$SK$20,5,FALSE)&gt;3,HLOOKUP($A723,'Z-scores'!$C$2:$SK$20,5,FALSE)&lt;-3),"",'Total-corrected counts'!I723),"")</f>
        <v/>
      </c>
      <c r="J723" t="str">
        <f>IFERROR(IF(OR(HLOOKUP($A723,'Z-scores'!$C$2:$SK$20,5,FALSE)&gt;3,HLOOKUP($A723,'Z-scores'!$C$2:$SK$20,5,FALSE)&lt;-3),"",'Total-corrected counts'!J723),"")</f>
        <v/>
      </c>
      <c r="K723" t="str">
        <f>IFERROR(IF(OR(HLOOKUP($A723,'Z-scores'!$C$2:$SK$20,5,FALSE)&gt;3,HLOOKUP($A723,'Z-scores'!$C$2:$SK$20,5,FALSE)&lt;-3),"",'Total-corrected counts'!K723),"")</f>
        <v/>
      </c>
      <c r="L723" t="str">
        <f>IFERROR(IF(OR(HLOOKUP($A723,'Z-scores'!$C$2:$SK$20,5,FALSE)&gt;3,HLOOKUP($A723,'Z-scores'!$C$2:$SK$20,5,FALSE)&lt;-3),"",'Total-corrected counts'!L723),"")</f>
        <v/>
      </c>
      <c r="M723" t="str">
        <f>IFERROR(IF(OR(HLOOKUP($A723,'Z-scores'!$C$2:$SK$20,5,FALSE)&gt;3,HLOOKUP($A723,'Z-scores'!$C$2:$SK$20,5,FALSE)&lt;-3),"",'Total-corrected counts'!M723),"")</f>
        <v/>
      </c>
      <c r="N723" t="str">
        <f>IFERROR(IF(OR(HLOOKUP($A723,'Z-scores'!$C$2:$SK$20,5,FALSE)&gt;3,HLOOKUP($A723,'Z-scores'!$C$2:$SK$20,5,FALSE)&lt;-3),"",'Total-corrected counts'!N723),"")</f>
        <v/>
      </c>
      <c r="O723" t="str">
        <f>IFERROR(IF(OR(HLOOKUP($A723,'Z-scores'!$C$2:$SK$20,5,FALSE)&gt;3,HLOOKUP($A723,'Z-scores'!$C$2:$SK$20,5,FALSE)&lt;-3),"",'Total-corrected counts'!O723),"")</f>
        <v/>
      </c>
      <c r="P723" t="str">
        <f>IFERROR(IF(OR(HLOOKUP($A723,'Z-scores'!$C$2:$SK$20,5,FALSE)&gt;3,HLOOKUP($A723,'Z-scores'!$C$2:$SK$20,5,FALSE)&lt;-3),"",'Total-corrected counts'!P723),"")</f>
        <v/>
      </c>
      <c r="Q723" t="str">
        <f>IFERROR(IF(OR(HLOOKUP($A723,'Z-scores'!$C$2:$SK$20,5,FALSE)&gt;3,HLOOKUP($A723,'Z-scores'!$C$2:$SK$20,5,FALSE)&lt;-3),"",'Total-corrected counts'!Q723),"")</f>
        <v/>
      </c>
      <c r="R723" t="str">
        <f>IFERROR(IF(OR(HLOOKUP($A723,'Z-scores'!$C$2:$SK$20,5,FALSE)&gt;3,HLOOKUP($A723,'Z-scores'!$C$2:$SK$20,5,FALSE)&lt;-3),"",'Total-corrected counts'!R723),"")</f>
        <v/>
      </c>
      <c r="S723" t="str">
        <f>IFERROR(IF(OR(HLOOKUP($A723,'Z-scores'!$C$2:$SK$20,5,FALSE)&gt;3,HLOOKUP($A723,'Z-scores'!$C$2:$SK$20,5,FALSE)&lt;-3),"",'Total-corrected counts'!S723),"")</f>
        <v/>
      </c>
      <c r="T723" t="str">
        <f>IFERROR(IF(OR(HLOOKUP($A723,'Z-scores'!$C$2:$SK$20,5,FALSE)&gt;3,HLOOKUP($A723,'Z-scores'!$C$2:$SK$20,5,FALSE)&lt;-3),"",'Total-corrected counts'!T723),"")</f>
        <v/>
      </c>
      <c r="U723">
        <f t="shared" si="44"/>
        <v>0</v>
      </c>
      <c r="V723">
        <f>SUMIFS(Tabel132[Cluster],Tabel132[ID],'Total-corrected counts Z&lt;3'!A723)</f>
        <v>28</v>
      </c>
      <c r="W723" t="str">
        <f t="shared" si="45"/>
        <v/>
      </c>
      <c r="X723" t="str">
        <f t="shared" si="46"/>
        <v/>
      </c>
      <c r="Y723" t="str">
        <f t="shared" si="47"/>
        <v/>
      </c>
    </row>
    <row r="724" spans="1:25" x14ac:dyDescent="0.25">
      <c r="A724">
        <v>732</v>
      </c>
      <c r="B724" t="s">
        <v>925</v>
      </c>
      <c r="C724">
        <v>74900</v>
      </c>
      <c r="D724">
        <v>491</v>
      </c>
      <c r="E724" t="str">
        <f>IFERROR(IF(OR(HLOOKUP($A724,'Z-scores'!$C$2:$SK$20,5,FALSE)&gt;3,HLOOKUP($A724,'Z-scores'!$C$2:$SK$20,5,FALSE)&lt;-3),"",'Total-corrected counts'!E724),"")</f>
        <v/>
      </c>
      <c r="F724" t="str">
        <f>IFERROR(IF(OR(HLOOKUP($A724,'Z-scores'!$C$2:$SK$20,5,FALSE)&gt;3,HLOOKUP($A724,'Z-scores'!$C$2:$SK$20,5,FALSE)&lt;-3),"",'Total-corrected counts'!F724),"")</f>
        <v/>
      </c>
      <c r="G724" t="str">
        <f>IFERROR(IF(OR(HLOOKUP($A724,'Z-scores'!$C$2:$SK$20,5,FALSE)&gt;3,HLOOKUP($A724,'Z-scores'!$C$2:$SK$20,5,FALSE)&lt;-3),"",'Total-corrected counts'!G724),"")</f>
        <v/>
      </c>
      <c r="H724" t="str">
        <f>IFERROR(IF(OR(HLOOKUP($A724,'Z-scores'!$C$2:$SK$20,5,FALSE)&gt;3,HLOOKUP($A724,'Z-scores'!$C$2:$SK$20,5,FALSE)&lt;-3),"",'Total-corrected counts'!H724),"")</f>
        <v/>
      </c>
      <c r="I724" t="str">
        <f>IFERROR(IF(OR(HLOOKUP($A724,'Z-scores'!$C$2:$SK$20,5,FALSE)&gt;3,HLOOKUP($A724,'Z-scores'!$C$2:$SK$20,5,FALSE)&lt;-3),"",'Total-corrected counts'!I724),"")</f>
        <v/>
      </c>
      <c r="J724" t="str">
        <f>IFERROR(IF(OR(HLOOKUP($A724,'Z-scores'!$C$2:$SK$20,5,FALSE)&gt;3,HLOOKUP($A724,'Z-scores'!$C$2:$SK$20,5,FALSE)&lt;-3),"",'Total-corrected counts'!J724),"")</f>
        <v/>
      </c>
      <c r="K724" t="str">
        <f>IFERROR(IF(OR(HLOOKUP($A724,'Z-scores'!$C$2:$SK$20,5,FALSE)&gt;3,HLOOKUP($A724,'Z-scores'!$C$2:$SK$20,5,FALSE)&lt;-3),"",'Total-corrected counts'!K724),"")</f>
        <v/>
      </c>
      <c r="L724" t="str">
        <f>IFERROR(IF(OR(HLOOKUP($A724,'Z-scores'!$C$2:$SK$20,5,FALSE)&gt;3,HLOOKUP($A724,'Z-scores'!$C$2:$SK$20,5,FALSE)&lt;-3),"",'Total-corrected counts'!L724),"")</f>
        <v/>
      </c>
      <c r="M724" t="str">
        <f>IFERROR(IF(OR(HLOOKUP($A724,'Z-scores'!$C$2:$SK$20,5,FALSE)&gt;3,HLOOKUP($A724,'Z-scores'!$C$2:$SK$20,5,FALSE)&lt;-3),"",'Total-corrected counts'!M724),"")</f>
        <v/>
      </c>
      <c r="N724" t="str">
        <f>IFERROR(IF(OR(HLOOKUP($A724,'Z-scores'!$C$2:$SK$20,5,FALSE)&gt;3,HLOOKUP($A724,'Z-scores'!$C$2:$SK$20,5,FALSE)&lt;-3),"",'Total-corrected counts'!N724),"")</f>
        <v/>
      </c>
      <c r="O724" t="str">
        <f>IFERROR(IF(OR(HLOOKUP($A724,'Z-scores'!$C$2:$SK$20,5,FALSE)&gt;3,HLOOKUP($A724,'Z-scores'!$C$2:$SK$20,5,FALSE)&lt;-3),"",'Total-corrected counts'!O724),"")</f>
        <v/>
      </c>
      <c r="P724" t="str">
        <f>IFERROR(IF(OR(HLOOKUP($A724,'Z-scores'!$C$2:$SK$20,5,FALSE)&gt;3,HLOOKUP($A724,'Z-scores'!$C$2:$SK$20,5,FALSE)&lt;-3),"",'Total-corrected counts'!P724),"")</f>
        <v/>
      </c>
      <c r="Q724" t="str">
        <f>IFERROR(IF(OR(HLOOKUP($A724,'Z-scores'!$C$2:$SK$20,5,FALSE)&gt;3,HLOOKUP($A724,'Z-scores'!$C$2:$SK$20,5,FALSE)&lt;-3),"",'Total-corrected counts'!Q724),"")</f>
        <v/>
      </c>
      <c r="R724" t="str">
        <f>IFERROR(IF(OR(HLOOKUP($A724,'Z-scores'!$C$2:$SK$20,5,FALSE)&gt;3,HLOOKUP($A724,'Z-scores'!$C$2:$SK$20,5,FALSE)&lt;-3),"",'Total-corrected counts'!R724),"")</f>
        <v/>
      </c>
      <c r="S724" t="str">
        <f>IFERROR(IF(OR(HLOOKUP($A724,'Z-scores'!$C$2:$SK$20,5,FALSE)&gt;3,HLOOKUP($A724,'Z-scores'!$C$2:$SK$20,5,FALSE)&lt;-3),"",'Total-corrected counts'!S724),"")</f>
        <v/>
      </c>
      <c r="T724" t="str">
        <f>IFERROR(IF(OR(HLOOKUP($A724,'Z-scores'!$C$2:$SK$20,5,FALSE)&gt;3,HLOOKUP($A724,'Z-scores'!$C$2:$SK$20,5,FALSE)&lt;-3),"",'Total-corrected counts'!T724),"")</f>
        <v/>
      </c>
      <c r="U724">
        <f t="shared" si="44"/>
        <v>0</v>
      </c>
      <c r="V724">
        <f>SUMIFS(Tabel132[Cluster],Tabel132[ID],'Total-corrected counts Z&lt;3'!A724)</f>
        <v>84</v>
      </c>
      <c r="W724" t="str">
        <f t="shared" si="45"/>
        <v/>
      </c>
      <c r="X724" t="str">
        <f t="shared" si="46"/>
        <v/>
      </c>
      <c r="Y724" t="str">
        <f t="shared" si="47"/>
        <v/>
      </c>
    </row>
    <row r="725" spans="1:25" x14ac:dyDescent="0.25">
      <c r="A725">
        <v>733</v>
      </c>
      <c r="B725" t="s">
        <v>310</v>
      </c>
      <c r="C725">
        <v>64300</v>
      </c>
      <c r="D725">
        <v>709</v>
      </c>
      <c r="E725">
        <f>IFERROR(IF(OR(HLOOKUP($A725,'Z-scores'!$C$2:$SK$20,5,FALSE)&gt;3,HLOOKUP($A725,'Z-scores'!$C$2:$SK$20,5,FALSE)&lt;-3),"",'Total-corrected counts'!E725),"")</f>
        <v>80.564975390080235</v>
      </c>
      <c r="F725">
        <f>IFERROR(IF(OR(HLOOKUP($A725,'Z-scores'!$C$2:$SK$20,5,FALSE)&gt;3,HLOOKUP($A725,'Z-scores'!$C$2:$SK$20,5,FALSE)&lt;-3),"",'Total-corrected counts'!F725),"")</f>
        <v>72.93707353626526</v>
      </c>
      <c r="G725">
        <f>IFERROR(IF(OR(HLOOKUP($A725,'Z-scores'!$C$2:$SK$20,5,FALSE)&gt;3,HLOOKUP($A725,'Z-scores'!$C$2:$SK$20,5,FALSE)&lt;-3),"",'Total-corrected counts'!G725),"")</f>
        <v>100.21963025353435</v>
      </c>
      <c r="H725">
        <f>IFERROR(IF(OR(HLOOKUP($A725,'Z-scores'!$C$2:$SK$20,5,FALSE)&gt;3,HLOOKUP($A725,'Z-scores'!$C$2:$SK$20,5,FALSE)&lt;-3),"",'Total-corrected counts'!H725),"")</f>
        <v>99.91797148302733</v>
      </c>
      <c r="I725">
        <f>IFERROR(IF(OR(HLOOKUP($A725,'Z-scores'!$C$2:$SK$20,5,FALSE)&gt;3,HLOOKUP($A725,'Z-scores'!$C$2:$SK$20,5,FALSE)&lt;-3),"",'Total-corrected counts'!I725),"")</f>
        <v>99.429891768911176</v>
      </c>
      <c r="J725">
        <f>IFERROR(IF(OR(HLOOKUP($A725,'Z-scores'!$C$2:$SK$20,5,FALSE)&gt;3,HLOOKUP($A725,'Z-scores'!$C$2:$SK$20,5,FALSE)&lt;-3),"",'Total-corrected counts'!J725),"")</f>
        <v>62.649439717050818</v>
      </c>
      <c r="K725">
        <f>IFERROR(IF(OR(HLOOKUP($A725,'Z-scores'!$C$2:$SK$20,5,FALSE)&gt;3,HLOOKUP($A725,'Z-scores'!$C$2:$SK$20,5,FALSE)&lt;-3),"",'Total-corrected counts'!K725),"")</f>
        <v>69.27229489401256</v>
      </c>
      <c r="L725">
        <f>IFERROR(IF(OR(HLOOKUP($A725,'Z-scores'!$C$2:$SK$20,5,FALSE)&gt;3,HLOOKUP($A725,'Z-scores'!$C$2:$SK$20,5,FALSE)&lt;-3),"",'Total-corrected counts'!L725),"")</f>
        <v>69.632970142956182</v>
      </c>
      <c r="M725">
        <f>IFERROR(IF(OR(HLOOKUP($A725,'Z-scores'!$C$2:$SK$20,5,FALSE)&gt;3,HLOOKUP($A725,'Z-scores'!$C$2:$SK$20,5,FALSE)&lt;-3),"",'Total-corrected counts'!M725),"")</f>
        <v>96.491803865639497</v>
      </c>
      <c r="N725">
        <f>IFERROR(IF(OR(HLOOKUP($A725,'Z-scores'!$C$2:$SK$20,5,FALSE)&gt;3,HLOOKUP($A725,'Z-scores'!$C$2:$SK$20,5,FALSE)&lt;-3),"",'Total-corrected counts'!N725),"")</f>
        <v>104.46359414345339</v>
      </c>
      <c r="O725">
        <f>IFERROR(IF(OR(HLOOKUP($A725,'Z-scores'!$C$2:$SK$20,5,FALSE)&gt;3,HLOOKUP($A725,'Z-scores'!$C$2:$SK$20,5,FALSE)&lt;-3),"",'Total-corrected counts'!O725),"")</f>
        <v>54.232639321780326</v>
      </c>
      <c r="P725">
        <f>IFERROR(IF(OR(HLOOKUP($A725,'Z-scores'!$C$2:$SK$20,5,FALSE)&gt;3,HLOOKUP($A725,'Z-scores'!$C$2:$SK$20,5,FALSE)&lt;-3),"",'Total-corrected counts'!P725),"")</f>
        <v>73.741387590167491</v>
      </c>
      <c r="Q725">
        <f>IFERROR(IF(OR(HLOOKUP($A725,'Z-scores'!$C$2:$SK$20,5,FALSE)&gt;3,HLOOKUP($A725,'Z-scores'!$C$2:$SK$20,5,FALSE)&lt;-3),"",'Total-corrected counts'!Q725),"")</f>
        <v>67.218732408431933</v>
      </c>
      <c r="R725">
        <f>IFERROR(IF(OR(HLOOKUP($A725,'Z-scores'!$C$2:$SK$20,5,FALSE)&gt;3,HLOOKUP($A725,'Z-scores'!$C$2:$SK$20,5,FALSE)&lt;-3),"",'Total-corrected counts'!R725),"")</f>
        <v>67.527003868590157</v>
      </c>
      <c r="S725">
        <f>IFERROR(IF(OR(HLOOKUP($A725,'Z-scores'!$C$2:$SK$20,5,FALSE)&gt;3,HLOOKUP($A725,'Z-scores'!$C$2:$SK$20,5,FALSE)&lt;-3),"",'Total-corrected counts'!S725),"")</f>
        <v>76.07314028179222</v>
      </c>
      <c r="T725">
        <f>IFERROR(IF(OR(HLOOKUP($A725,'Z-scores'!$C$2:$SK$20,5,FALSE)&gt;3,HLOOKUP($A725,'Z-scores'!$C$2:$SK$20,5,FALSE)&lt;-3),"",'Total-corrected counts'!T725),"")</f>
        <v>56.512215416728957</v>
      </c>
      <c r="U725">
        <f t="shared" si="44"/>
        <v>1</v>
      </c>
      <c r="V725">
        <f>SUMIFS(Tabel132[Cluster],Tabel132[ID],'Total-corrected counts Z&lt;3'!A725)</f>
        <v>76</v>
      </c>
      <c r="W725">
        <f t="shared" si="45"/>
        <v>1.6040566787469152E-2</v>
      </c>
      <c r="X725">
        <f t="shared" si="46"/>
        <v>85.557964519493083</v>
      </c>
      <c r="Y725">
        <f t="shared" si="47"/>
        <v>65.88418648124852</v>
      </c>
    </row>
    <row r="726" spans="1:25" x14ac:dyDescent="0.25">
      <c r="A726">
        <v>734</v>
      </c>
      <c r="B726" t="s">
        <v>926</v>
      </c>
      <c r="C726">
        <v>39800</v>
      </c>
      <c r="D726">
        <v>726</v>
      </c>
      <c r="E726" t="str">
        <f>IFERROR(IF(OR(HLOOKUP($A726,'Z-scores'!$C$2:$SK$20,5,FALSE)&gt;3,HLOOKUP($A726,'Z-scores'!$C$2:$SK$20,5,FALSE)&lt;-3),"",'Total-corrected counts'!E726),"")</f>
        <v/>
      </c>
      <c r="F726" t="str">
        <f>IFERROR(IF(OR(HLOOKUP($A726,'Z-scores'!$C$2:$SK$20,5,FALSE)&gt;3,HLOOKUP($A726,'Z-scores'!$C$2:$SK$20,5,FALSE)&lt;-3),"",'Total-corrected counts'!F726),"")</f>
        <v/>
      </c>
      <c r="G726" t="str">
        <f>IFERROR(IF(OR(HLOOKUP($A726,'Z-scores'!$C$2:$SK$20,5,FALSE)&gt;3,HLOOKUP($A726,'Z-scores'!$C$2:$SK$20,5,FALSE)&lt;-3),"",'Total-corrected counts'!G726),"")</f>
        <v/>
      </c>
      <c r="H726" t="str">
        <f>IFERROR(IF(OR(HLOOKUP($A726,'Z-scores'!$C$2:$SK$20,5,FALSE)&gt;3,HLOOKUP($A726,'Z-scores'!$C$2:$SK$20,5,FALSE)&lt;-3),"",'Total-corrected counts'!H726),"")</f>
        <v/>
      </c>
      <c r="I726" t="str">
        <f>IFERROR(IF(OR(HLOOKUP($A726,'Z-scores'!$C$2:$SK$20,5,FALSE)&gt;3,HLOOKUP($A726,'Z-scores'!$C$2:$SK$20,5,FALSE)&lt;-3),"",'Total-corrected counts'!I726),"")</f>
        <v/>
      </c>
      <c r="J726" t="str">
        <f>IFERROR(IF(OR(HLOOKUP($A726,'Z-scores'!$C$2:$SK$20,5,FALSE)&gt;3,HLOOKUP($A726,'Z-scores'!$C$2:$SK$20,5,FALSE)&lt;-3),"",'Total-corrected counts'!J726),"")</f>
        <v/>
      </c>
      <c r="K726" t="str">
        <f>IFERROR(IF(OR(HLOOKUP($A726,'Z-scores'!$C$2:$SK$20,5,FALSE)&gt;3,HLOOKUP($A726,'Z-scores'!$C$2:$SK$20,5,FALSE)&lt;-3),"",'Total-corrected counts'!K726),"")</f>
        <v/>
      </c>
      <c r="L726" t="str">
        <f>IFERROR(IF(OR(HLOOKUP($A726,'Z-scores'!$C$2:$SK$20,5,FALSE)&gt;3,HLOOKUP($A726,'Z-scores'!$C$2:$SK$20,5,FALSE)&lt;-3),"",'Total-corrected counts'!L726),"")</f>
        <v/>
      </c>
      <c r="M726" t="str">
        <f>IFERROR(IF(OR(HLOOKUP($A726,'Z-scores'!$C$2:$SK$20,5,FALSE)&gt;3,HLOOKUP($A726,'Z-scores'!$C$2:$SK$20,5,FALSE)&lt;-3),"",'Total-corrected counts'!M726),"")</f>
        <v/>
      </c>
      <c r="N726" t="str">
        <f>IFERROR(IF(OR(HLOOKUP($A726,'Z-scores'!$C$2:$SK$20,5,FALSE)&gt;3,HLOOKUP($A726,'Z-scores'!$C$2:$SK$20,5,FALSE)&lt;-3),"",'Total-corrected counts'!N726),"")</f>
        <v/>
      </c>
      <c r="O726" t="str">
        <f>IFERROR(IF(OR(HLOOKUP($A726,'Z-scores'!$C$2:$SK$20,5,FALSE)&gt;3,HLOOKUP($A726,'Z-scores'!$C$2:$SK$20,5,FALSE)&lt;-3),"",'Total-corrected counts'!O726),"")</f>
        <v/>
      </c>
      <c r="P726" t="str">
        <f>IFERROR(IF(OR(HLOOKUP($A726,'Z-scores'!$C$2:$SK$20,5,FALSE)&gt;3,HLOOKUP($A726,'Z-scores'!$C$2:$SK$20,5,FALSE)&lt;-3),"",'Total-corrected counts'!P726),"")</f>
        <v/>
      </c>
      <c r="Q726" t="str">
        <f>IFERROR(IF(OR(HLOOKUP($A726,'Z-scores'!$C$2:$SK$20,5,FALSE)&gt;3,HLOOKUP($A726,'Z-scores'!$C$2:$SK$20,5,FALSE)&lt;-3),"",'Total-corrected counts'!Q726),"")</f>
        <v/>
      </c>
      <c r="R726" t="str">
        <f>IFERROR(IF(OR(HLOOKUP($A726,'Z-scores'!$C$2:$SK$20,5,FALSE)&gt;3,HLOOKUP($A726,'Z-scores'!$C$2:$SK$20,5,FALSE)&lt;-3),"",'Total-corrected counts'!R726),"")</f>
        <v/>
      </c>
      <c r="S726" t="str">
        <f>IFERROR(IF(OR(HLOOKUP($A726,'Z-scores'!$C$2:$SK$20,5,FALSE)&gt;3,HLOOKUP($A726,'Z-scores'!$C$2:$SK$20,5,FALSE)&lt;-3),"",'Total-corrected counts'!S726),"")</f>
        <v/>
      </c>
      <c r="T726" t="str">
        <f>IFERROR(IF(OR(HLOOKUP($A726,'Z-scores'!$C$2:$SK$20,5,FALSE)&gt;3,HLOOKUP($A726,'Z-scores'!$C$2:$SK$20,5,FALSE)&lt;-3),"",'Total-corrected counts'!T726),"")</f>
        <v/>
      </c>
      <c r="U726">
        <f t="shared" si="44"/>
        <v>0</v>
      </c>
      <c r="V726">
        <f>SUMIFS(Tabel132[Cluster],Tabel132[ID],'Total-corrected counts Z&lt;3'!A726)</f>
        <v>52</v>
      </c>
      <c r="W726" t="str">
        <f t="shared" si="45"/>
        <v/>
      </c>
      <c r="X726" t="str">
        <f t="shared" si="46"/>
        <v/>
      </c>
      <c r="Y726" t="str">
        <f t="shared" si="47"/>
        <v/>
      </c>
    </row>
    <row r="727" spans="1:25" x14ac:dyDescent="0.25">
      <c r="A727">
        <v>735</v>
      </c>
      <c r="B727" t="s">
        <v>311</v>
      </c>
      <c r="C727">
        <v>11400</v>
      </c>
      <c r="D727">
        <v>1002</v>
      </c>
      <c r="E727">
        <f>IFERROR(IF(OR(HLOOKUP($A727,'Z-scores'!$C$2:$SK$20,5,FALSE)&gt;3,HLOOKUP($A727,'Z-scores'!$C$2:$SK$20,5,FALSE)&lt;-3),"",'Total-corrected counts'!E727),"")</f>
        <v>5.4396964074719039</v>
      </c>
      <c r="F727">
        <f>IFERROR(IF(OR(HLOOKUP($A727,'Z-scores'!$C$2:$SK$20,5,FALSE)&gt;3,HLOOKUP($A727,'Z-scores'!$C$2:$SK$20,5,FALSE)&lt;-3),"",'Total-corrected counts'!F727),"")</f>
        <v>6.3082754091053532</v>
      </c>
      <c r="G727">
        <f>IFERROR(IF(OR(HLOOKUP($A727,'Z-scores'!$C$2:$SK$20,5,FALSE)&gt;3,HLOOKUP($A727,'Z-scores'!$C$2:$SK$20,5,FALSE)&lt;-3),"",'Total-corrected counts'!G727),"")</f>
        <v>9.397139996558515</v>
      </c>
      <c r="H727">
        <f>IFERROR(IF(OR(HLOOKUP($A727,'Z-scores'!$C$2:$SK$20,5,FALSE)&gt;3,HLOOKUP($A727,'Z-scores'!$C$2:$SK$20,5,FALSE)&lt;-3),"",'Total-corrected counts'!H727),"")</f>
        <v>23.45653694902169</v>
      </c>
      <c r="I727">
        <f>IFERROR(IF(OR(HLOOKUP($A727,'Z-scores'!$C$2:$SK$20,5,FALSE)&gt;3,HLOOKUP($A727,'Z-scores'!$C$2:$SK$20,5,FALSE)&lt;-3),"",'Total-corrected counts'!I727),"")</f>
        <v>3.8491168696550595</v>
      </c>
      <c r="J727">
        <f>IFERROR(IF(OR(HLOOKUP($A727,'Z-scores'!$C$2:$SK$20,5,FALSE)&gt;3,HLOOKUP($A727,'Z-scores'!$C$2:$SK$20,5,FALSE)&lt;-3),"",'Total-corrected counts'!J727),"")</f>
        <v>10.889568164865308</v>
      </c>
      <c r="K727">
        <f>IFERROR(IF(OR(HLOOKUP($A727,'Z-scores'!$C$2:$SK$20,5,FALSE)&gt;3,HLOOKUP($A727,'Z-scores'!$C$2:$SK$20,5,FALSE)&lt;-3),"",'Total-corrected counts'!K727),"")</f>
        <v>6.1108814154724937</v>
      </c>
      <c r="L727">
        <f>IFERROR(IF(OR(HLOOKUP($A727,'Z-scores'!$C$2:$SK$20,5,FALSE)&gt;3,HLOOKUP($A727,'Z-scores'!$C$2:$SK$20,5,FALSE)&lt;-3),"",'Total-corrected counts'!L727),"")</f>
        <v>12.006854082126882</v>
      </c>
      <c r="M727">
        <f>IFERROR(IF(OR(HLOOKUP($A727,'Z-scores'!$C$2:$SK$20,5,FALSE)&gt;3,HLOOKUP($A727,'Z-scores'!$C$2:$SK$20,5,FALSE)&lt;-3),"",'Total-corrected counts'!M727),"")</f>
        <v>19.982046846988158</v>
      </c>
      <c r="N727">
        <f>IFERROR(IF(OR(HLOOKUP($A727,'Z-scores'!$C$2:$SK$20,5,FALSE)&gt;3,HLOOKUP($A727,'Z-scores'!$C$2:$SK$20,5,FALSE)&lt;-3),"",'Total-corrected counts'!N727),"")</f>
        <v>10.857942055435871</v>
      </c>
      <c r="O727">
        <f>IFERROR(IF(OR(HLOOKUP($A727,'Z-scores'!$C$2:$SK$20,5,FALSE)&gt;3,HLOOKUP($A727,'Z-scores'!$C$2:$SK$20,5,FALSE)&lt;-3),"",'Total-corrected counts'!O727),"")</f>
        <v>6.2513207794079548</v>
      </c>
      <c r="P727">
        <f>IFERROR(IF(OR(HLOOKUP($A727,'Z-scores'!$C$2:$SK$20,5,FALSE)&gt;3,HLOOKUP($A727,'Z-scores'!$C$2:$SK$20,5,FALSE)&lt;-3),"",'Total-corrected counts'!P727),"")</f>
        <v>14.486515000335912</v>
      </c>
      <c r="Q727">
        <f>IFERROR(IF(OR(HLOOKUP($A727,'Z-scores'!$C$2:$SK$20,5,FALSE)&gt;3,HLOOKUP($A727,'Z-scores'!$C$2:$SK$20,5,FALSE)&lt;-3),"",'Total-corrected counts'!Q727),"")</f>
        <v>6.498787936301941</v>
      </c>
      <c r="R727">
        <f>IFERROR(IF(OR(HLOOKUP($A727,'Z-scores'!$C$2:$SK$20,5,FALSE)&gt;3,HLOOKUP($A727,'Z-scores'!$C$2:$SK$20,5,FALSE)&lt;-3),"",'Total-corrected counts'!R727),"")</f>
        <v>4.5295320870101543</v>
      </c>
      <c r="S727">
        <f>IFERROR(IF(OR(HLOOKUP($A727,'Z-scores'!$C$2:$SK$20,5,FALSE)&gt;3,HLOOKUP($A727,'Z-scores'!$C$2:$SK$20,5,FALSE)&lt;-3),"",'Total-corrected counts'!S727),"")</f>
        <v>33.416468736464552</v>
      </c>
      <c r="T727">
        <f>IFERROR(IF(OR(HLOOKUP($A727,'Z-scores'!$C$2:$SK$20,5,FALSE)&gt;3,HLOOKUP($A727,'Z-scores'!$C$2:$SK$20,5,FALSE)&lt;-3),"",'Total-corrected counts'!T727),"")</f>
        <v>47.249372522599089</v>
      </c>
      <c r="U727">
        <f t="shared" si="44"/>
        <v>1</v>
      </c>
      <c r="V727">
        <f>SUMIFS(Tabel132[Cluster],Tabel132[ID],'Total-corrected counts Z&lt;3'!A727)</f>
        <v>15</v>
      </c>
      <c r="W727">
        <f t="shared" si="45"/>
        <v>0.21213871826409136</v>
      </c>
      <c r="X727">
        <f t="shared" si="46"/>
        <v>10.829805819670122</v>
      </c>
      <c r="Y727">
        <f t="shared" si="47"/>
        <v>18.738666177019933</v>
      </c>
    </row>
    <row r="728" spans="1:25" x14ac:dyDescent="0.25">
      <c r="A728">
        <v>736</v>
      </c>
      <c r="B728" t="s">
        <v>927</v>
      </c>
      <c r="C728">
        <v>110000</v>
      </c>
      <c r="D728">
        <v>1000</v>
      </c>
      <c r="E728" t="str">
        <f>IFERROR(IF(OR(HLOOKUP($A728,'Z-scores'!$C$2:$SK$20,5,FALSE)&gt;3,HLOOKUP($A728,'Z-scores'!$C$2:$SK$20,5,FALSE)&lt;-3),"",'Total-corrected counts'!E728),"")</f>
        <v/>
      </c>
      <c r="F728" t="str">
        <f>IFERROR(IF(OR(HLOOKUP($A728,'Z-scores'!$C$2:$SK$20,5,FALSE)&gt;3,HLOOKUP($A728,'Z-scores'!$C$2:$SK$20,5,FALSE)&lt;-3),"",'Total-corrected counts'!F728),"")</f>
        <v/>
      </c>
      <c r="G728" t="str">
        <f>IFERROR(IF(OR(HLOOKUP($A728,'Z-scores'!$C$2:$SK$20,5,FALSE)&gt;3,HLOOKUP($A728,'Z-scores'!$C$2:$SK$20,5,FALSE)&lt;-3),"",'Total-corrected counts'!G728),"")</f>
        <v/>
      </c>
      <c r="H728" t="str">
        <f>IFERROR(IF(OR(HLOOKUP($A728,'Z-scores'!$C$2:$SK$20,5,FALSE)&gt;3,HLOOKUP($A728,'Z-scores'!$C$2:$SK$20,5,FALSE)&lt;-3),"",'Total-corrected counts'!H728),"")</f>
        <v/>
      </c>
      <c r="I728" t="str">
        <f>IFERROR(IF(OR(HLOOKUP($A728,'Z-scores'!$C$2:$SK$20,5,FALSE)&gt;3,HLOOKUP($A728,'Z-scores'!$C$2:$SK$20,5,FALSE)&lt;-3),"",'Total-corrected counts'!I728),"")</f>
        <v/>
      </c>
      <c r="J728" t="str">
        <f>IFERROR(IF(OR(HLOOKUP($A728,'Z-scores'!$C$2:$SK$20,5,FALSE)&gt;3,HLOOKUP($A728,'Z-scores'!$C$2:$SK$20,5,FALSE)&lt;-3),"",'Total-corrected counts'!J728),"")</f>
        <v/>
      </c>
      <c r="K728" t="str">
        <f>IFERROR(IF(OR(HLOOKUP($A728,'Z-scores'!$C$2:$SK$20,5,FALSE)&gt;3,HLOOKUP($A728,'Z-scores'!$C$2:$SK$20,5,FALSE)&lt;-3),"",'Total-corrected counts'!K728),"")</f>
        <v/>
      </c>
      <c r="L728" t="str">
        <f>IFERROR(IF(OR(HLOOKUP($A728,'Z-scores'!$C$2:$SK$20,5,FALSE)&gt;3,HLOOKUP($A728,'Z-scores'!$C$2:$SK$20,5,FALSE)&lt;-3),"",'Total-corrected counts'!L728),"")</f>
        <v/>
      </c>
      <c r="M728" t="str">
        <f>IFERROR(IF(OR(HLOOKUP($A728,'Z-scores'!$C$2:$SK$20,5,FALSE)&gt;3,HLOOKUP($A728,'Z-scores'!$C$2:$SK$20,5,FALSE)&lt;-3),"",'Total-corrected counts'!M728),"")</f>
        <v/>
      </c>
      <c r="N728" t="str">
        <f>IFERROR(IF(OR(HLOOKUP($A728,'Z-scores'!$C$2:$SK$20,5,FALSE)&gt;3,HLOOKUP($A728,'Z-scores'!$C$2:$SK$20,5,FALSE)&lt;-3),"",'Total-corrected counts'!N728),"")</f>
        <v/>
      </c>
      <c r="O728" t="str">
        <f>IFERROR(IF(OR(HLOOKUP($A728,'Z-scores'!$C$2:$SK$20,5,FALSE)&gt;3,HLOOKUP($A728,'Z-scores'!$C$2:$SK$20,5,FALSE)&lt;-3),"",'Total-corrected counts'!O728),"")</f>
        <v/>
      </c>
      <c r="P728" t="str">
        <f>IFERROR(IF(OR(HLOOKUP($A728,'Z-scores'!$C$2:$SK$20,5,FALSE)&gt;3,HLOOKUP($A728,'Z-scores'!$C$2:$SK$20,5,FALSE)&lt;-3),"",'Total-corrected counts'!P728),"")</f>
        <v/>
      </c>
      <c r="Q728" t="str">
        <f>IFERROR(IF(OR(HLOOKUP($A728,'Z-scores'!$C$2:$SK$20,5,FALSE)&gt;3,HLOOKUP($A728,'Z-scores'!$C$2:$SK$20,5,FALSE)&lt;-3),"",'Total-corrected counts'!Q728),"")</f>
        <v/>
      </c>
      <c r="R728" t="str">
        <f>IFERROR(IF(OR(HLOOKUP($A728,'Z-scores'!$C$2:$SK$20,5,FALSE)&gt;3,HLOOKUP($A728,'Z-scores'!$C$2:$SK$20,5,FALSE)&lt;-3),"",'Total-corrected counts'!R728),"")</f>
        <v/>
      </c>
      <c r="S728" t="str">
        <f>IFERROR(IF(OR(HLOOKUP($A728,'Z-scores'!$C$2:$SK$20,5,FALSE)&gt;3,HLOOKUP($A728,'Z-scores'!$C$2:$SK$20,5,FALSE)&lt;-3),"",'Total-corrected counts'!S728),"")</f>
        <v/>
      </c>
      <c r="T728" t="str">
        <f>IFERROR(IF(OR(HLOOKUP($A728,'Z-scores'!$C$2:$SK$20,5,FALSE)&gt;3,HLOOKUP($A728,'Z-scores'!$C$2:$SK$20,5,FALSE)&lt;-3),"",'Total-corrected counts'!T728),"")</f>
        <v/>
      </c>
      <c r="U728">
        <f t="shared" si="44"/>
        <v>0</v>
      </c>
      <c r="V728">
        <f>SUMIFS(Tabel132[Cluster],Tabel132[ID],'Total-corrected counts Z&lt;3'!A728)</f>
        <v>0</v>
      </c>
      <c r="W728" t="str">
        <f t="shared" si="45"/>
        <v/>
      </c>
      <c r="X728" t="str">
        <f t="shared" si="46"/>
        <v/>
      </c>
      <c r="Y728" t="str">
        <f t="shared" si="47"/>
        <v/>
      </c>
    </row>
    <row r="729" spans="1:25" x14ac:dyDescent="0.25">
      <c r="A729">
        <v>737</v>
      </c>
      <c r="B729" t="s">
        <v>928</v>
      </c>
      <c r="C729">
        <v>111700</v>
      </c>
      <c r="D729">
        <v>1099</v>
      </c>
      <c r="E729" t="str">
        <f>IFERROR(IF(OR(HLOOKUP($A729,'Z-scores'!$C$2:$SK$20,5,FALSE)&gt;3,HLOOKUP($A729,'Z-scores'!$C$2:$SK$20,5,FALSE)&lt;-3),"",'Total-corrected counts'!E729),"")</f>
        <v/>
      </c>
      <c r="F729" t="str">
        <f>IFERROR(IF(OR(HLOOKUP($A729,'Z-scores'!$C$2:$SK$20,5,FALSE)&gt;3,HLOOKUP($A729,'Z-scores'!$C$2:$SK$20,5,FALSE)&lt;-3),"",'Total-corrected counts'!F729),"")</f>
        <v/>
      </c>
      <c r="G729" t="str">
        <f>IFERROR(IF(OR(HLOOKUP($A729,'Z-scores'!$C$2:$SK$20,5,FALSE)&gt;3,HLOOKUP($A729,'Z-scores'!$C$2:$SK$20,5,FALSE)&lt;-3),"",'Total-corrected counts'!G729),"")</f>
        <v/>
      </c>
      <c r="H729" t="str">
        <f>IFERROR(IF(OR(HLOOKUP($A729,'Z-scores'!$C$2:$SK$20,5,FALSE)&gt;3,HLOOKUP($A729,'Z-scores'!$C$2:$SK$20,5,FALSE)&lt;-3),"",'Total-corrected counts'!H729),"")</f>
        <v/>
      </c>
      <c r="I729" t="str">
        <f>IFERROR(IF(OR(HLOOKUP($A729,'Z-scores'!$C$2:$SK$20,5,FALSE)&gt;3,HLOOKUP($A729,'Z-scores'!$C$2:$SK$20,5,FALSE)&lt;-3),"",'Total-corrected counts'!I729),"")</f>
        <v/>
      </c>
      <c r="J729" t="str">
        <f>IFERROR(IF(OR(HLOOKUP($A729,'Z-scores'!$C$2:$SK$20,5,FALSE)&gt;3,HLOOKUP($A729,'Z-scores'!$C$2:$SK$20,5,FALSE)&lt;-3),"",'Total-corrected counts'!J729),"")</f>
        <v/>
      </c>
      <c r="K729" t="str">
        <f>IFERROR(IF(OR(HLOOKUP($A729,'Z-scores'!$C$2:$SK$20,5,FALSE)&gt;3,HLOOKUP($A729,'Z-scores'!$C$2:$SK$20,5,FALSE)&lt;-3),"",'Total-corrected counts'!K729),"")</f>
        <v/>
      </c>
      <c r="L729" t="str">
        <f>IFERROR(IF(OR(HLOOKUP($A729,'Z-scores'!$C$2:$SK$20,5,FALSE)&gt;3,HLOOKUP($A729,'Z-scores'!$C$2:$SK$20,5,FALSE)&lt;-3),"",'Total-corrected counts'!L729),"")</f>
        <v/>
      </c>
      <c r="M729" t="str">
        <f>IFERROR(IF(OR(HLOOKUP($A729,'Z-scores'!$C$2:$SK$20,5,FALSE)&gt;3,HLOOKUP($A729,'Z-scores'!$C$2:$SK$20,5,FALSE)&lt;-3),"",'Total-corrected counts'!M729),"")</f>
        <v/>
      </c>
      <c r="N729" t="str">
        <f>IFERROR(IF(OR(HLOOKUP($A729,'Z-scores'!$C$2:$SK$20,5,FALSE)&gt;3,HLOOKUP($A729,'Z-scores'!$C$2:$SK$20,5,FALSE)&lt;-3),"",'Total-corrected counts'!N729),"")</f>
        <v/>
      </c>
      <c r="O729" t="str">
        <f>IFERROR(IF(OR(HLOOKUP($A729,'Z-scores'!$C$2:$SK$20,5,FALSE)&gt;3,HLOOKUP($A729,'Z-scores'!$C$2:$SK$20,5,FALSE)&lt;-3),"",'Total-corrected counts'!O729),"")</f>
        <v/>
      </c>
      <c r="P729" t="str">
        <f>IFERROR(IF(OR(HLOOKUP($A729,'Z-scores'!$C$2:$SK$20,5,FALSE)&gt;3,HLOOKUP($A729,'Z-scores'!$C$2:$SK$20,5,FALSE)&lt;-3),"",'Total-corrected counts'!P729),"")</f>
        <v/>
      </c>
      <c r="Q729" t="str">
        <f>IFERROR(IF(OR(HLOOKUP($A729,'Z-scores'!$C$2:$SK$20,5,FALSE)&gt;3,HLOOKUP($A729,'Z-scores'!$C$2:$SK$20,5,FALSE)&lt;-3),"",'Total-corrected counts'!Q729),"")</f>
        <v/>
      </c>
      <c r="R729" t="str">
        <f>IFERROR(IF(OR(HLOOKUP($A729,'Z-scores'!$C$2:$SK$20,5,FALSE)&gt;3,HLOOKUP($A729,'Z-scores'!$C$2:$SK$20,5,FALSE)&lt;-3),"",'Total-corrected counts'!R729),"")</f>
        <v/>
      </c>
      <c r="S729" t="str">
        <f>IFERROR(IF(OR(HLOOKUP($A729,'Z-scores'!$C$2:$SK$20,5,FALSE)&gt;3,HLOOKUP($A729,'Z-scores'!$C$2:$SK$20,5,FALSE)&lt;-3),"",'Total-corrected counts'!S729),"")</f>
        <v/>
      </c>
      <c r="T729" t="str">
        <f>IFERROR(IF(OR(HLOOKUP($A729,'Z-scores'!$C$2:$SK$20,5,FALSE)&gt;3,HLOOKUP($A729,'Z-scores'!$C$2:$SK$20,5,FALSE)&lt;-3),"",'Total-corrected counts'!T729),"")</f>
        <v/>
      </c>
      <c r="U729">
        <f t="shared" si="44"/>
        <v>0</v>
      </c>
      <c r="V729">
        <f>SUMIFS(Tabel132[Cluster],Tabel132[ID],'Total-corrected counts Z&lt;3'!A729)</f>
        <v>0</v>
      </c>
      <c r="W729" t="str">
        <f t="shared" si="45"/>
        <v/>
      </c>
      <c r="X729" t="str">
        <f t="shared" si="46"/>
        <v/>
      </c>
      <c r="Y729" t="str">
        <f t="shared" si="47"/>
        <v/>
      </c>
    </row>
    <row r="730" spans="1:25" x14ac:dyDescent="0.25">
      <c r="A730">
        <v>738</v>
      </c>
      <c r="B730" t="s">
        <v>929</v>
      </c>
      <c r="C730">
        <v>22600</v>
      </c>
      <c r="D730">
        <v>714</v>
      </c>
      <c r="E730" t="str">
        <f>IFERROR(IF(OR(HLOOKUP($A730,'Z-scores'!$C$2:$SK$20,5,FALSE)&gt;3,HLOOKUP($A730,'Z-scores'!$C$2:$SK$20,5,FALSE)&lt;-3),"",'Total-corrected counts'!E730),"")</f>
        <v/>
      </c>
      <c r="F730" t="str">
        <f>IFERROR(IF(OR(HLOOKUP($A730,'Z-scores'!$C$2:$SK$20,5,FALSE)&gt;3,HLOOKUP($A730,'Z-scores'!$C$2:$SK$20,5,FALSE)&lt;-3),"",'Total-corrected counts'!F730),"")</f>
        <v/>
      </c>
      <c r="G730" t="str">
        <f>IFERROR(IF(OR(HLOOKUP($A730,'Z-scores'!$C$2:$SK$20,5,FALSE)&gt;3,HLOOKUP($A730,'Z-scores'!$C$2:$SK$20,5,FALSE)&lt;-3),"",'Total-corrected counts'!G730),"")</f>
        <v/>
      </c>
      <c r="H730" t="str">
        <f>IFERROR(IF(OR(HLOOKUP($A730,'Z-scores'!$C$2:$SK$20,5,FALSE)&gt;3,HLOOKUP($A730,'Z-scores'!$C$2:$SK$20,5,FALSE)&lt;-3),"",'Total-corrected counts'!H730),"")</f>
        <v/>
      </c>
      <c r="I730" t="str">
        <f>IFERROR(IF(OR(HLOOKUP($A730,'Z-scores'!$C$2:$SK$20,5,FALSE)&gt;3,HLOOKUP($A730,'Z-scores'!$C$2:$SK$20,5,FALSE)&lt;-3),"",'Total-corrected counts'!I730),"")</f>
        <v/>
      </c>
      <c r="J730" t="str">
        <f>IFERROR(IF(OR(HLOOKUP($A730,'Z-scores'!$C$2:$SK$20,5,FALSE)&gt;3,HLOOKUP($A730,'Z-scores'!$C$2:$SK$20,5,FALSE)&lt;-3),"",'Total-corrected counts'!J730),"")</f>
        <v/>
      </c>
      <c r="K730" t="str">
        <f>IFERROR(IF(OR(HLOOKUP($A730,'Z-scores'!$C$2:$SK$20,5,FALSE)&gt;3,HLOOKUP($A730,'Z-scores'!$C$2:$SK$20,5,FALSE)&lt;-3),"",'Total-corrected counts'!K730),"")</f>
        <v/>
      </c>
      <c r="L730" t="str">
        <f>IFERROR(IF(OR(HLOOKUP($A730,'Z-scores'!$C$2:$SK$20,5,FALSE)&gt;3,HLOOKUP($A730,'Z-scores'!$C$2:$SK$20,5,FALSE)&lt;-3),"",'Total-corrected counts'!L730),"")</f>
        <v/>
      </c>
      <c r="M730" t="str">
        <f>IFERROR(IF(OR(HLOOKUP($A730,'Z-scores'!$C$2:$SK$20,5,FALSE)&gt;3,HLOOKUP($A730,'Z-scores'!$C$2:$SK$20,5,FALSE)&lt;-3),"",'Total-corrected counts'!M730),"")</f>
        <v/>
      </c>
      <c r="N730" t="str">
        <f>IFERROR(IF(OR(HLOOKUP($A730,'Z-scores'!$C$2:$SK$20,5,FALSE)&gt;3,HLOOKUP($A730,'Z-scores'!$C$2:$SK$20,5,FALSE)&lt;-3),"",'Total-corrected counts'!N730),"")</f>
        <v/>
      </c>
      <c r="O730" t="str">
        <f>IFERROR(IF(OR(HLOOKUP($A730,'Z-scores'!$C$2:$SK$20,5,FALSE)&gt;3,HLOOKUP($A730,'Z-scores'!$C$2:$SK$20,5,FALSE)&lt;-3),"",'Total-corrected counts'!O730),"")</f>
        <v/>
      </c>
      <c r="P730" t="str">
        <f>IFERROR(IF(OR(HLOOKUP($A730,'Z-scores'!$C$2:$SK$20,5,FALSE)&gt;3,HLOOKUP($A730,'Z-scores'!$C$2:$SK$20,5,FALSE)&lt;-3),"",'Total-corrected counts'!P730),"")</f>
        <v/>
      </c>
      <c r="Q730" t="str">
        <f>IFERROR(IF(OR(HLOOKUP($A730,'Z-scores'!$C$2:$SK$20,5,FALSE)&gt;3,HLOOKUP($A730,'Z-scores'!$C$2:$SK$20,5,FALSE)&lt;-3),"",'Total-corrected counts'!Q730),"")</f>
        <v/>
      </c>
      <c r="R730" t="str">
        <f>IFERROR(IF(OR(HLOOKUP($A730,'Z-scores'!$C$2:$SK$20,5,FALSE)&gt;3,HLOOKUP($A730,'Z-scores'!$C$2:$SK$20,5,FALSE)&lt;-3),"",'Total-corrected counts'!R730),"")</f>
        <v/>
      </c>
      <c r="S730" t="str">
        <f>IFERROR(IF(OR(HLOOKUP($A730,'Z-scores'!$C$2:$SK$20,5,FALSE)&gt;3,HLOOKUP($A730,'Z-scores'!$C$2:$SK$20,5,FALSE)&lt;-3),"",'Total-corrected counts'!S730),"")</f>
        <v/>
      </c>
      <c r="T730" t="str">
        <f>IFERROR(IF(OR(HLOOKUP($A730,'Z-scores'!$C$2:$SK$20,5,FALSE)&gt;3,HLOOKUP($A730,'Z-scores'!$C$2:$SK$20,5,FALSE)&lt;-3),"",'Total-corrected counts'!T730),"")</f>
        <v/>
      </c>
      <c r="U730">
        <f t="shared" si="44"/>
        <v>0</v>
      </c>
      <c r="V730">
        <f>SUMIFS(Tabel132[Cluster],Tabel132[ID],'Total-corrected counts Z&lt;3'!A730)</f>
        <v>29</v>
      </c>
      <c r="W730" t="str">
        <f t="shared" si="45"/>
        <v/>
      </c>
      <c r="X730" t="str">
        <f t="shared" si="46"/>
        <v/>
      </c>
      <c r="Y730" t="str">
        <f t="shared" si="47"/>
        <v/>
      </c>
    </row>
    <row r="731" spans="1:25" x14ac:dyDescent="0.25">
      <c r="A731">
        <v>739</v>
      </c>
      <c r="B731" t="s">
        <v>930</v>
      </c>
      <c r="C731">
        <v>18600</v>
      </c>
      <c r="D731">
        <v>31</v>
      </c>
      <c r="E731" t="str">
        <f>IFERROR(IF(OR(HLOOKUP($A731,'Z-scores'!$C$2:$SK$20,5,FALSE)&gt;3,HLOOKUP($A731,'Z-scores'!$C$2:$SK$20,5,FALSE)&lt;-3),"",'Total-corrected counts'!E731),"")</f>
        <v/>
      </c>
      <c r="F731" t="str">
        <f>IFERROR(IF(OR(HLOOKUP($A731,'Z-scores'!$C$2:$SK$20,5,FALSE)&gt;3,HLOOKUP($A731,'Z-scores'!$C$2:$SK$20,5,FALSE)&lt;-3),"",'Total-corrected counts'!F731),"")</f>
        <v/>
      </c>
      <c r="G731" t="str">
        <f>IFERROR(IF(OR(HLOOKUP($A731,'Z-scores'!$C$2:$SK$20,5,FALSE)&gt;3,HLOOKUP($A731,'Z-scores'!$C$2:$SK$20,5,FALSE)&lt;-3),"",'Total-corrected counts'!G731),"")</f>
        <v/>
      </c>
      <c r="H731" t="str">
        <f>IFERROR(IF(OR(HLOOKUP($A731,'Z-scores'!$C$2:$SK$20,5,FALSE)&gt;3,HLOOKUP($A731,'Z-scores'!$C$2:$SK$20,5,FALSE)&lt;-3),"",'Total-corrected counts'!H731),"")</f>
        <v/>
      </c>
      <c r="I731" t="str">
        <f>IFERROR(IF(OR(HLOOKUP($A731,'Z-scores'!$C$2:$SK$20,5,FALSE)&gt;3,HLOOKUP($A731,'Z-scores'!$C$2:$SK$20,5,FALSE)&lt;-3),"",'Total-corrected counts'!I731),"")</f>
        <v/>
      </c>
      <c r="J731" t="str">
        <f>IFERROR(IF(OR(HLOOKUP($A731,'Z-scores'!$C$2:$SK$20,5,FALSE)&gt;3,HLOOKUP($A731,'Z-scores'!$C$2:$SK$20,5,FALSE)&lt;-3),"",'Total-corrected counts'!J731),"")</f>
        <v/>
      </c>
      <c r="K731" t="str">
        <f>IFERROR(IF(OR(HLOOKUP($A731,'Z-scores'!$C$2:$SK$20,5,FALSE)&gt;3,HLOOKUP($A731,'Z-scores'!$C$2:$SK$20,5,FALSE)&lt;-3),"",'Total-corrected counts'!K731),"")</f>
        <v/>
      </c>
      <c r="L731" t="str">
        <f>IFERROR(IF(OR(HLOOKUP($A731,'Z-scores'!$C$2:$SK$20,5,FALSE)&gt;3,HLOOKUP($A731,'Z-scores'!$C$2:$SK$20,5,FALSE)&lt;-3),"",'Total-corrected counts'!L731),"")</f>
        <v/>
      </c>
      <c r="M731" t="str">
        <f>IFERROR(IF(OR(HLOOKUP($A731,'Z-scores'!$C$2:$SK$20,5,FALSE)&gt;3,HLOOKUP($A731,'Z-scores'!$C$2:$SK$20,5,FALSE)&lt;-3),"",'Total-corrected counts'!M731),"")</f>
        <v/>
      </c>
      <c r="N731" t="str">
        <f>IFERROR(IF(OR(HLOOKUP($A731,'Z-scores'!$C$2:$SK$20,5,FALSE)&gt;3,HLOOKUP($A731,'Z-scores'!$C$2:$SK$20,5,FALSE)&lt;-3),"",'Total-corrected counts'!N731),"")</f>
        <v/>
      </c>
      <c r="O731" t="str">
        <f>IFERROR(IF(OR(HLOOKUP($A731,'Z-scores'!$C$2:$SK$20,5,FALSE)&gt;3,HLOOKUP($A731,'Z-scores'!$C$2:$SK$20,5,FALSE)&lt;-3),"",'Total-corrected counts'!O731),"")</f>
        <v/>
      </c>
      <c r="P731" t="str">
        <f>IFERROR(IF(OR(HLOOKUP($A731,'Z-scores'!$C$2:$SK$20,5,FALSE)&gt;3,HLOOKUP($A731,'Z-scores'!$C$2:$SK$20,5,FALSE)&lt;-3),"",'Total-corrected counts'!P731),"")</f>
        <v/>
      </c>
      <c r="Q731" t="str">
        <f>IFERROR(IF(OR(HLOOKUP($A731,'Z-scores'!$C$2:$SK$20,5,FALSE)&gt;3,HLOOKUP($A731,'Z-scores'!$C$2:$SK$20,5,FALSE)&lt;-3),"",'Total-corrected counts'!Q731),"")</f>
        <v/>
      </c>
      <c r="R731" t="str">
        <f>IFERROR(IF(OR(HLOOKUP($A731,'Z-scores'!$C$2:$SK$20,5,FALSE)&gt;3,HLOOKUP($A731,'Z-scores'!$C$2:$SK$20,5,FALSE)&lt;-3),"",'Total-corrected counts'!R731),"")</f>
        <v/>
      </c>
      <c r="S731" t="str">
        <f>IFERROR(IF(OR(HLOOKUP($A731,'Z-scores'!$C$2:$SK$20,5,FALSE)&gt;3,HLOOKUP($A731,'Z-scores'!$C$2:$SK$20,5,FALSE)&lt;-3),"",'Total-corrected counts'!S731),"")</f>
        <v/>
      </c>
      <c r="T731" t="str">
        <f>IFERROR(IF(OR(HLOOKUP($A731,'Z-scores'!$C$2:$SK$20,5,FALSE)&gt;3,HLOOKUP($A731,'Z-scores'!$C$2:$SK$20,5,FALSE)&lt;-3),"",'Total-corrected counts'!T731),"")</f>
        <v/>
      </c>
      <c r="U731">
        <f t="shared" si="44"/>
        <v>0</v>
      </c>
      <c r="V731">
        <f>SUMIFS(Tabel132[Cluster],Tabel132[ID],'Total-corrected counts Z&lt;3'!A731)</f>
        <v>0</v>
      </c>
      <c r="W731" t="str">
        <f t="shared" si="45"/>
        <v/>
      </c>
      <c r="X731" t="str">
        <f t="shared" si="46"/>
        <v/>
      </c>
      <c r="Y731" t="str">
        <f t="shared" si="47"/>
        <v/>
      </c>
    </row>
    <row r="732" spans="1:25" x14ac:dyDescent="0.25">
      <c r="A732">
        <v>740</v>
      </c>
      <c r="B732" t="s">
        <v>931</v>
      </c>
      <c r="C732">
        <v>75700</v>
      </c>
      <c r="D732">
        <v>515</v>
      </c>
      <c r="E732" t="str">
        <f>IFERROR(IF(OR(HLOOKUP($A732,'Z-scores'!$C$2:$SK$20,5,FALSE)&gt;3,HLOOKUP($A732,'Z-scores'!$C$2:$SK$20,5,FALSE)&lt;-3),"",'Total-corrected counts'!E732),"")</f>
        <v/>
      </c>
      <c r="F732" t="str">
        <f>IFERROR(IF(OR(HLOOKUP($A732,'Z-scores'!$C$2:$SK$20,5,FALSE)&gt;3,HLOOKUP($A732,'Z-scores'!$C$2:$SK$20,5,FALSE)&lt;-3),"",'Total-corrected counts'!F732),"")</f>
        <v/>
      </c>
      <c r="G732" t="str">
        <f>IFERROR(IF(OR(HLOOKUP($A732,'Z-scores'!$C$2:$SK$20,5,FALSE)&gt;3,HLOOKUP($A732,'Z-scores'!$C$2:$SK$20,5,FALSE)&lt;-3),"",'Total-corrected counts'!G732),"")</f>
        <v/>
      </c>
      <c r="H732" t="str">
        <f>IFERROR(IF(OR(HLOOKUP($A732,'Z-scores'!$C$2:$SK$20,5,FALSE)&gt;3,HLOOKUP($A732,'Z-scores'!$C$2:$SK$20,5,FALSE)&lt;-3),"",'Total-corrected counts'!H732),"")</f>
        <v/>
      </c>
      <c r="I732" t="str">
        <f>IFERROR(IF(OR(HLOOKUP($A732,'Z-scores'!$C$2:$SK$20,5,FALSE)&gt;3,HLOOKUP($A732,'Z-scores'!$C$2:$SK$20,5,FALSE)&lt;-3),"",'Total-corrected counts'!I732),"")</f>
        <v/>
      </c>
      <c r="J732" t="str">
        <f>IFERROR(IF(OR(HLOOKUP($A732,'Z-scores'!$C$2:$SK$20,5,FALSE)&gt;3,HLOOKUP($A732,'Z-scores'!$C$2:$SK$20,5,FALSE)&lt;-3),"",'Total-corrected counts'!J732),"")</f>
        <v/>
      </c>
      <c r="K732" t="str">
        <f>IFERROR(IF(OR(HLOOKUP($A732,'Z-scores'!$C$2:$SK$20,5,FALSE)&gt;3,HLOOKUP($A732,'Z-scores'!$C$2:$SK$20,5,FALSE)&lt;-3),"",'Total-corrected counts'!K732),"")</f>
        <v/>
      </c>
      <c r="L732" t="str">
        <f>IFERROR(IF(OR(HLOOKUP($A732,'Z-scores'!$C$2:$SK$20,5,FALSE)&gt;3,HLOOKUP($A732,'Z-scores'!$C$2:$SK$20,5,FALSE)&lt;-3),"",'Total-corrected counts'!L732),"")</f>
        <v/>
      </c>
      <c r="M732" t="str">
        <f>IFERROR(IF(OR(HLOOKUP($A732,'Z-scores'!$C$2:$SK$20,5,FALSE)&gt;3,HLOOKUP($A732,'Z-scores'!$C$2:$SK$20,5,FALSE)&lt;-3),"",'Total-corrected counts'!M732),"")</f>
        <v/>
      </c>
      <c r="N732" t="str">
        <f>IFERROR(IF(OR(HLOOKUP($A732,'Z-scores'!$C$2:$SK$20,5,FALSE)&gt;3,HLOOKUP($A732,'Z-scores'!$C$2:$SK$20,5,FALSE)&lt;-3),"",'Total-corrected counts'!N732),"")</f>
        <v/>
      </c>
      <c r="O732" t="str">
        <f>IFERROR(IF(OR(HLOOKUP($A732,'Z-scores'!$C$2:$SK$20,5,FALSE)&gt;3,HLOOKUP($A732,'Z-scores'!$C$2:$SK$20,5,FALSE)&lt;-3),"",'Total-corrected counts'!O732),"")</f>
        <v/>
      </c>
      <c r="P732" t="str">
        <f>IFERROR(IF(OR(HLOOKUP($A732,'Z-scores'!$C$2:$SK$20,5,FALSE)&gt;3,HLOOKUP($A732,'Z-scores'!$C$2:$SK$20,5,FALSE)&lt;-3),"",'Total-corrected counts'!P732),"")</f>
        <v/>
      </c>
      <c r="Q732" t="str">
        <f>IFERROR(IF(OR(HLOOKUP($A732,'Z-scores'!$C$2:$SK$20,5,FALSE)&gt;3,HLOOKUP($A732,'Z-scores'!$C$2:$SK$20,5,FALSE)&lt;-3),"",'Total-corrected counts'!Q732),"")</f>
        <v/>
      </c>
      <c r="R732" t="str">
        <f>IFERROR(IF(OR(HLOOKUP($A732,'Z-scores'!$C$2:$SK$20,5,FALSE)&gt;3,HLOOKUP($A732,'Z-scores'!$C$2:$SK$20,5,FALSE)&lt;-3),"",'Total-corrected counts'!R732),"")</f>
        <v/>
      </c>
      <c r="S732" t="str">
        <f>IFERROR(IF(OR(HLOOKUP($A732,'Z-scores'!$C$2:$SK$20,5,FALSE)&gt;3,HLOOKUP($A732,'Z-scores'!$C$2:$SK$20,5,FALSE)&lt;-3),"",'Total-corrected counts'!S732),"")</f>
        <v/>
      </c>
      <c r="T732" t="str">
        <f>IFERROR(IF(OR(HLOOKUP($A732,'Z-scores'!$C$2:$SK$20,5,FALSE)&gt;3,HLOOKUP($A732,'Z-scores'!$C$2:$SK$20,5,FALSE)&lt;-3),"",'Total-corrected counts'!T732),"")</f>
        <v/>
      </c>
      <c r="U732">
        <f t="shared" si="44"/>
        <v>0</v>
      </c>
      <c r="V732">
        <f>SUMIFS(Tabel132[Cluster],Tabel132[ID],'Total-corrected counts Z&lt;3'!A732)</f>
        <v>84</v>
      </c>
      <c r="W732" t="str">
        <f t="shared" si="45"/>
        <v/>
      </c>
      <c r="X732" t="str">
        <f t="shared" si="46"/>
        <v/>
      </c>
      <c r="Y732" t="str">
        <f t="shared" si="47"/>
        <v/>
      </c>
    </row>
    <row r="733" spans="1:25" x14ac:dyDescent="0.25">
      <c r="A733">
        <v>741</v>
      </c>
      <c r="B733" t="s">
        <v>312</v>
      </c>
      <c r="C733">
        <v>64400</v>
      </c>
      <c r="D733">
        <v>733</v>
      </c>
      <c r="E733">
        <f>IFERROR(IF(OR(HLOOKUP($A733,'Z-scores'!$C$2:$SK$20,5,FALSE)&gt;3,HLOOKUP($A733,'Z-scores'!$C$2:$SK$20,5,FALSE)&lt;-3),"",'Total-corrected counts'!E733),"")</f>
        <v>2.2343379597175121</v>
      </c>
      <c r="F733">
        <f>IFERROR(IF(OR(HLOOKUP($A733,'Z-scores'!$C$2:$SK$20,5,FALSE)&gt;3,HLOOKUP($A733,'Z-scores'!$C$2:$SK$20,5,FALSE)&lt;-3),"",'Total-corrected counts'!F733),"")</f>
        <v>2.2994985959837626</v>
      </c>
      <c r="G733">
        <f>IFERROR(IF(OR(HLOOKUP($A733,'Z-scores'!$C$2:$SK$20,5,FALSE)&gt;3,HLOOKUP($A733,'Z-scores'!$C$2:$SK$20,5,FALSE)&lt;-3),"",'Total-corrected counts'!G733),"")</f>
        <v>2.9803066690932281</v>
      </c>
      <c r="H733">
        <f>IFERROR(IF(OR(HLOOKUP($A733,'Z-scores'!$C$2:$SK$20,5,FALSE)&gt;3,HLOOKUP($A733,'Z-scores'!$C$2:$SK$20,5,FALSE)&lt;-3),"",'Total-corrected counts'!H733),"")</f>
        <v>2.9252816714516636</v>
      </c>
      <c r="I733">
        <f>IFERROR(IF(OR(HLOOKUP($A733,'Z-scores'!$C$2:$SK$20,5,FALSE)&gt;3,HLOOKUP($A733,'Z-scores'!$C$2:$SK$20,5,FALSE)&lt;-3),"",'Total-corrected counts'!I733),"")</f>
        <v>1.9695773455837291</v>
      </c>
      <c r="J733">
        <f>IFERROR(IF(OR(HLOOKUP($A733,'Z-scores'!$C$2:$SK$20,5,FALSE)&gt;3,HLOOKUP($A733,'Z-scores'!$C$2:$SK$20,5,FALSE)&lt;-3),"",'Total-corrected counts'!J733),"")</f>
        <v>2.5203453531656375</v>
      </c>
      <c r="K733">
        <f>IFERROR(IF(OR(HLOOKUP($A733,'Z-scores'!$C$2:$SK$20,5,FALSE)&gt;3,HLOOKUP($A733,'Z-scores'!$C$2:$SK$20,5,FALSE)&lt;-3),"",'Total-corrected counts'!K733),"")</f>
        <v>4.2048963290727235</v>
      </c>
      <c r="L733">
        <f>IFERROR(IF(OR(HLOOKUP($A733,'Z-scores'!$C$2:$SK$20,5,FALSE)&gt;3,HLOOKUP($A733,'Z-scores'!$C$2:$SK$20,5,FALSE)&lt;-3),"",'Total-corrected counts'!L733),"")</f>
        <v>4.6331532983574348</v>
      </c>
      <c r="M733">
        <f>IFERROR(IF(OR(HLOOKUP($A733,'Z-scores'!$C$2:$SK$20,5,FALSE)&gt;3,HLOOKUP($A733,'Z-scores'!$C$2:$SK$20,5,FALSE)&lt;-3),"",'Total-corrected counts'!M733),"")</f>
        <v>0.72460494112371743</v>
      </c>
      <c r="N733">
        <f>IFERROR(IF(OR(HLOOKUP($A733,'Z-scores'!$C$2:$SK$20,5,FALSE)&gt;3,HLOOKUP($A733,'Z-scores'!$C$2:$SK$20,5,FALSE)&lt;-3),"",'Total-corrected counts'!N733),"")</f>
        <v>1.6776892417785387</v>
      </c>
      <c r="O733">
        <f>IFERROR(IF(OR(HLOOKUP($A733,'Z-scores'!$C$2:$SK$20,5,FALSE)&gt;3,HLOOKUP($A733,'Z-scores'!$C$2:$SK$20,5,FALSE)&lt;-3),"",'Total-corrected counts'!O733),"")</f>
        <v>1.7728285944431328</v>
      </c>
      <c r="P733">
        <f>IFERROR(IF(OR(HLOOKUP($A733,'Z-scores'!$C$2:$SK$20,5,FALSE)&gt;3,HLOOKUP($A733,'Z-scores'!$C$2:$SK$20,5,FALSE)&lt;-3),"",'Total-corrected counts'!P733),"")</f>
        <v>3.8965789231408516</v>
      </c>
      <c r="Q733">
        <f>IFERROR(IF(OR(HLOOKUP($A733,'Z-scores'!$C$2:$SK$20,5,FALSE)&gt;3,HLOOKUP($A733,'Z-scores'!$C$2:$SK$20,5,FALSE)&lt;-3),"",'Total-corrected counts'!Q733),"")</f>
        <v>2.7376392606287228</v>
      </c>
      <c r="R733">
        <f>IFERROR(IF(OR(HLOOKUP($A733,'Z-scores'!$C$2:$SK$20,5,FALSE)&gt;3,HLOOKUP($A733,'Z-scores'!$C$2:$SK$20,5,FALSE)&lt;-3),"",'Total-corrected counts'!R733),"")</f>
        <v>3.1275340600784403</v>
      </c>
      <c r="S733">
        <f>IFERROR(IF(OR(HLOOKUP($A733,'Z-scores'!$C$2:$SK$20,5,FALSE)&gt;3,HLOOKUP($A733,'Z-scores'!$C$2:$SK$20,5,FALSE)&lt;-3),"",'Total-corrected counts'!S733),"")</f>
        <v>4.1331789524939202</v>
      </c>
      <c r="T733">
        <f>IFERROR(IF(OR(HLOOKUP($A733,'Z-scores'!$C$2:$SK$20,5,FALSE)&gt;3,HLOOKUP($A733,'Z-scores'!$C$2:$SK$20,5,FALSE)&lt;-3),"",'Total-corrected counts'!T733),"")</f>
        <v>0.49829589629438503</v>
      </c>
      <c r="U733">
        <f t="shared" si="44"/>
        <v>1</v>
      </c>
      <c r="V733">
        <f>SUMIFS(Tabel132[Cluster],Tabel132[ID],'Total-corrected counts Z&lt;3'!A733)</f>
        <v>76</v>
      </c>
      <c r="W733">
        <f t="shared" si="45"/>
        <v>0.90510752406637485</v>
      </c>
      <c r="X733">
        <f t="shared" si="46"/>
        <v>2.6169691405327948</v>
      </c>
      <c r="Y733">
        <f t="shared" si="47"/>
        <v>2.6943426145132414</v>
      </c>
    </row>
    <row r="734" spans="1:25" x14ac:dyDescent="0.25">
      <c r="A734">
        <v>742</v>
      </c>
      <c r="B734" t="s">
        <v>932</v>
      </c>
      <c r="C734">
        <v>39900</v>
      </c>
      <c r="D734">
        <v>734</v>
      </c>
      <c r="E734" t="str">
        <f>IFERROR(IF(OR(HLOOKUP($A734,'Z-scores'!$C$2:$SK$20,5,FALSE)&gt;3,HLOOKUP($A734,'Z-scores'!$C$2:$SK$20,5,FALSE)&lt;-3),"",'Total-corrected counts'!E734),"")</f>
        <v/>
      </c>
      <c r="F734" t="str">
        <f>IFERROR(IF(OR(HLOOKUP($A734,'Z-scores'!$C$2:$SK$20,5,FALSE)&gt;3,HLOOKUP($A734,'Z-scores'!$C$2:$SK$20,5,FALSE)&lt;-3),"",'Total-corrected counts'!F734),"")</f>
        <v/>
      </c>
      <c r="G734" t="str">
        <f>IFERROR(IF(OR(HLOOKUP($A734,'Z-scores'!$C$2:$SK$20,5,FALSE)&gt;3,HLOOKUP($A734,'Z-scores'!$C$2:$SK$20,5,FALSE)&lt;-3),"",'Total-corrected counts'!G734),"")</f>
        <v/>
      </c>
      <c r="H734" t="str">
        <f>IFERROR(IF(OR(HLOOKUP($A734,'Z-scores'!$C$2:$SK$20,5,FALSE)&gt;3,HLOOKUP($A734,'Z-scores'!$C$2:$SK$20,5,FALSE)&lt;-3),"",'Total-corrected counts'!H734),"")</f>
        <v/>
      </c>
      <c r="I734" t="str">
        <f>IFERROR(IF(OR(HLOOKUP($A734,'Z-scores'!$C$2:$SK$20,5,FALSE)&gt;3,HLOOKUP($A734,'Z-scores'!$C$2:$SK$20,5,FALSE)&lt;-3),"",'Total-corrected counts'!I734),"")</f>
        <v/>
      </c>
      <c r="J734" t="str">
        <f>IFERROR(IF(OR(HLOOKUP($A734,'Z-scores'!$C$2:$SK$20,5,FALSE)&gt;3,HLOOKUP($A734,'Z-scores'!$C$2:$SK$20,5,FALSE)&lt;-3),"",'Total-corrected counts'!J734),"")</f>
        <v/>
      </c>
      <c r="K734" t="str">
        <f>IFERROR(IF(OR(HLOOKUP($A734,'Z-scores'!$C$2:$SK$20,5,FALSE)&gt;3,HLOOKUP($A734,'Z-scores'!$C$2:$SK$20,5,FALSE)&lt;-3),"",'Total-corrected counts'!K734),"")</f>
        <v/>
      </c>
      <c r="L734" t="str">
        <f>IFERROR(IF(OR(HLOOKUP($A734,'Z-scores'!$C$2:$SK$20,5,FALSE)&gt;3,HLOOKUP($A734,'Z-scores'!$C$2:$SK$20,5,FALSE)&lt;-3),"",'Total-corrected counts'!L734),"")</f>
        <v/>
      </c>
      <c r="M734" t="str">
        <f>IFERROR(IF(OR(HLOOKUP($A734,'Z-scores'!$C$2:$SK$20,5,FALSE)&gt;3,HLOOKUP($A734,'Z-scores'!$C$2:$SK$20,5,FALSE)&lt;-3),"",'Total-corrected counts'!M734),"")</f>
        <v/>
      </c>
      <c r="N734" t="str">
        <f>IFERROR(IF(OR(HLOOKUP($A734,'Z-scores'!$C$2:$SK$20,5,FALSE)&gt;3,HLOOKUP($A734,'Z-scores'!$C$2:$SK$20,5,FALSE)&lt;-3),"",'Total-corrected counts'!N734),"")</f>
        <v/>
      </c>
      <c r="O734" t="str">
        <f>IFERROR(IF(OR(HLOOKUP($A734,'Z-scores'!$C$2:$SK$20,5,FALSE)&gt;3,HLOOKUP($A734,'Z-scores'!$C$2:$SK$20,5,FALSE)&lt;-3),"",'Total-corrected counts'!O734),"")</f>
        <v/>
      </c>
      <c r="P734" t="str">
        <f>IFERROR(IF(OR(HLOOKUP($A734,'Z-scores'!$C$2:$SK$20,5,FALSE)&gt;3,HLOOKUP($A734,'Z-scores'!$C$2:$SK$20,5,FALSE)&lt;-3),"",'Total-corrected counts'!P734),"")</f>
        <v/>
      </c>
      <c r="Q734" t="str">
        <f>IFERROR(IF(OR(HLOOKUP($A734,'Z-scores'!$C$2:$SK$20,5,FALSE)&gt;3,HLOOKUP($A734,'Z-scores'!$C$2:$SK$20,5,FALSE)&lt;-3),"",'Total-corrected counts'!Q734),"")</f>
        <v/>
      </c>
      <c r="R734" t="str">
        <f>IFERROR(IF(OR(HLOOKUP($A734,'Z-scores'!$C$2:$SK$20,5,FALSE)&gt;3,HLOOKUP($A734,'Z-scores'!$C$2:$SK$20,5,FALSE)&lt;-3),"",'Total-corrected counts'!R734),"")</f>
        <v/>
      </c>
      <c r="S734" t="str">
        <f>IFERROR(IF(OR(HLOOKUP($A734,'Z-scores'!$C$2:$SK$20,5,FALSE)&gt;3,HLOOKUP($A734,'Z-scores'!$C$2:$SK$20,5,FALSE)&lt;-3),"",'Total-corrected counts'!S734),"")</f>
        <v/>
      </c>
      <c r="T734" t="str">
        <f>IFERROR(IF(OR(HLOOKUP($A734,'Z-scores'!$C$2:$SK$20,5,FALSE)&gt;3,HLOOKUP($A734,'Z-scores'!$C$2:$SK$20,5,FALSE)&lt;-3),"",'Total-corrected counts'!T734),"")</f>
        <v/>
      </c>
      <c r="U734">
        <f t="shared" si="44"/>
        <v>0</v>
      </c>
      <c r="V734">
        <f>SUMIFS(Tabel132[Cluster],Tabel132[ID],'Total-corrected counts Z&lt;3'!A734)</f>
        <v>52</v>
      </c>
      <c r="W734" t="str">
        <f t="shared" si="45"/>
        <v/>
      </c>
      <c r="X734" t="str">
        <f t="shared" si="46"/>
        <v/>
      </c>
      <c r="Y734" t="str">
        <f t="shared" si="47"/>
        <v/>
      </c>
    </row>
    <row r="735" spans="1:25" x14ac:dyDescent="0.25">
      <c r="A735">
        <v>743</v>
      </c>
      <c r="B735" t="s">
        <v>933</v>
      </c>
      <c r="C735">
        <v>43600</v>
      </c>
      <c r="D735">
        <v>926</v>
      </c>
      <c r="E735" t="str">
        <f>IFERROR(IF(OR(HLOOKUP($A735,'Z-scores'!$C$2:$SK$20,5,FALSE)&gt;3,HLOOKUP($A735,'Z-scores'!$C$2:$SK$20,5,FALSE)&lt;-3),"",'Total-corrected counts'!E735),"")</f>
        <v/>
      </c>
      <c r="F735" t="str">
        <f>IFERROR(IF(OR(HLOOKUP($A735,'Z-scores'!$C$2:$SK$20,5,FALSE)&gt;3,HLOOKUP($A735,'Z-scores'!$C$2:$SK$20,5,FALSE)&lt;-3),"",'Total-corrected counts'!F735),"")</f>
        <v/>
      </c>
      <c r="G735" t="str">
        <f>IFERROR(IF(OR(HLOOKUP($A735,'Z-scores'!$C$2:$SK$20,5,FALSE)&gt;3,HLOOKUP($A735,'Z-scores'!$C$2:$SK$20,5,FALSE)&lt;-3),"",'Total-corrected counts'!G735),"")</f>
        <v/>
      </c>
      <c r="H735" t="str">
        <f>IFERROR(IF(OR(HLOOKUP($A735,'Z-scores'!$C$2:$SK$20,5,FALSE)&gt;3,HLOOKUP($A735,'Z-scores'!$C$2:$SK$20,5,FALSE)&lt;-3),"",'Total-corrected counts'!H735),"")</f>
        <v/>
      </c>
      <c r="I735" t="str">
        <f>IFERROR(IF(OR(HLOOKUP($A735,'Z-scores'!$C$2:$SK$20,5,FALSE)&gt;3,HLOOKUP($A735,'Z-scores'!$C$2:$SK$20,5,FALSE)&lt;-3),"",'Total-corrected counts'!I735),"")</f>
        <v/>
      </c>
      <c r="J735" t="str">
        <f>IFERROR(IF(OR(HLOOKUP($A735,'Z-scores'!$C$2:$SK$20,5,FALSE)&gt;3,HLOOKUP($A735,'Z-scores'!$C$2:$SK$20,5,FALSE)&lt;-3),"",'Total-corrected counts'!J735),"")</f>
        <v/>
      </c>
      <c r="K735" t="str">
        <f>IFERROR(IF(OR(HLOOKUP($A735,'Z-scores'!$C$2:$SK$20,5,FALSE)&gt;3,HLOOKUP($A735,'Z-scores'!$C$2:$SK$20,5,FALSE)&lt;-3),"",'Total-corrected counts'!K735),"")</f>
        <v/>
      </c>
      <c r="L735" t="str">
        <f>IFERROR(IF(OR(HLOOKUP($A735,'Z-scores'!$C$2:$SK$20,5,FALSE)&gt;3,HLOOKUP($A735,'Z-scores'!$C$2:$SK$20,5,FALSE)&lt;-3),"",'Total-corrected counts'!L735),"")</f>
        <v/>
      </c>
      <c r="M735" t="str">
        <f>IFERROR(IF(OR(HLOOKUP($A735,'Z-scores'!$C$2:$SK$20,5,FALSE)&gt;3,HLOOKUP($A735,'Z-scores'!$C$2:$SK$20,5,FALSE)&lt;-3),"",'Total-corrected counts'!M735),"")</f>
        <v/>
      </c>
      <c r="N735" t="str">
        <f>IFERROR(IF(OR(HLOOKUP($A735,'Z-scores'!$C$2:$SK$20,5,FALSE)&gt;3,HLOOKUP($A735,'Z-scores'!$C$2:$SK$20,5,FALSE)&lt;-3),"",'Total-corrected counts'!N735),"")</f>
        <v/>
      </c>
      <c r="O735" t="str">
        <f>IFERROR(IF(OR(HLOOKUP($A735,'Z-scores'!$C$2:$SK$20,5,FALSE)&gt;3,HLOOKUP($A735,'Z-scores'!$C$2:$SK$20,5,FALSE)&lt;-3),"",'Total-corrected counts'!O735),"")</f>
        <v/>
      </c>
      <c r="P735" t="str">
        <f>IFERROR(IF(OR(HLOOKUP($A735,'Z-scores'!$C$2:$SK$20,5,FALSE)&gt;3,HLOOKUP($A735,'Z-scores'!$C$2:$SK$20,5,FALSE)&lt;-3),"",'Total-corrected counts'!P735),"")</f>
        <v/>
      </c>
      <c r="Q735" t="str">
        <f>IFERROR(IF(OR(HLOOKUP($A735,'Z-scores'!$C$2:$SK$20,5,FALSE)&gt;3,HLOOKUP($A735,'Z-scores'!$C$2:$SK$20,5,FALSE)&lt;-3),"",'Total-corrected counts'!Q735),"")</f>
        <v/>
      </c>
      <c r="R735" t="str">
        <f>IFERROR(IF(OR(HLOOKUP($A735,'Z-scores'!$C$2:$SK$20,5,FALSE)&gt;3,HLOOKUP($A735,'Z-scores'!$C$2:$SK$20,5,FALSE)&lt;-3),"",'Total-corrected counts'!R735),"")</f>
        <v/>
      </c>
      <c r="S735" t="str">
        <f>IFERROR(IF(OR(HLOOKUP($A735,'Z-scores'!$C$2:$SK$20,5,FALSE)&gt;3,HLOOKUP($A735,'Z-scores'!$C$2:$SK$20,5,FALSE)&lt;-3),"",'Total-corrected counts'!S735),"")</f>
        <v/>
      </c>
      <c r="T735" t="str">
        <f>IFERROR(IF(OR(HLOOKUP($A735,'Z-scores'!$C$2:$SK$20,5,FALSE)&gt;3,HLOOKUP($A735,'Z-scores'!$C$2:$SK$20,5,FALSE)&lt;-3),"",'Total-corrected counts'!T735),"")</f>
        <v/>
      </c>
      <c r="U735">
        <f t="shared" si="44"/>
        <v>0</v>
      </c>
      <c r="V735">
        <f>SUMIFS(Tabel132[Cluster],Tabel132[ID],'Total-corrected counts Z&lt;3'!A735)</f>
        <v>55</v>
      </c>
      <c r="W735" t="str">
        <f t="shared" si="45"/>
        <v/>
      </c>
      <c r="X735" t="str">
        <f t="shared" si="46"/>
        <v/>
      </c>
      <c r="Y735" t="str">
        <f t="shared" si="47"/>
        <v/>
      </c>
    </row>
    <row r="736" spans="1:25" x14ac:dyDescent="0.25">
      <c r="A736">
        <v>744</v>
      </c>
      <c r="B736" t="s">
        <v>934</v>
      </c>
      <c r="C736">
        <v>104300</v>
      </c>
      <c r="D736">
        <v>960</v>
      </c>
      <c r="E736" t="str">
        <f>IFERROR(IF(OR(HLOOKUP($A736,'Z-scores'!$C$2:$SK$20,5,FALSE)&gt;3,HLOOKUP($A736,'Z-scores'!$C$2:$SK$20,5,FALSE)&lt;-3),"",'Total-corrected counts'!E736),"")</f>
        <v/>
      </c>
      <c r="F736" t="str">
        <f>IFERROR(IF(OR(HLOOKUP($A736,'Z-scores'!$C$2:$SK$20,5,FALSE)&gt;3,HLOOKUP($A736,'Z-scores'!$C$2:$SK$20,5,FALSE)&lt;-3),"",'Total-corrected counts'!F736),"")</f>
        <v/>
      </c>
      <c r="G736" t="str">
        <f>IFERROR(IF(OR(HLOOKUP($A736,'Z-scores'!$C$2:$SK$20,5,FALSE)&gt;3,HLOOKUP($A736,'Z-scores'!$C$2:$SK$20,5,FALSE)&lt;-3),"",'Total-corrected counts'!G736),"")</f>
        <v/>
      </c>
      <c r="H736" t="str">
        <f>IFERROR(IF(OR(HLOOKUP($A736,'Z-scores'!$C$2:$SK$20,5,FALSE)&gt;3,HLOOKUP($A736,'Z-scores'!$C$2:$SK$20,5,FALSE)&lt;-3),"",'Total-corrected counts'!H736),"")</f>
        <v/>
      </c>
      <c r="I736" t="str">
        <f>IFERROR(IF(OR(HLOOKUP($A736,'Z-scores'!$C$2:$SK$20,5,FALSE)&gt;3,HLOOKUP($A736,'Z-scores'!$C$2:$SK$20,5,FALSE)&lt;-3),"",'Total-corrected counts'!I736),"")</f>
        <v/>
      </c>
      <c r="J736" t="str">
        <f>IFERROR(IF(OR(HLOOKUP($A736,'Z-scores'!$C$2:$SK$20,5,FALSE)&gt;3,HLOOKUP($A736,'Z-scores'!$C$2:$SK$20,5,FALSE)&lt;-3),"",'Total-corrected counts'!J736),"")</f>
        <v/>
      </c>
      <c r="K736" t="str">
        <f>IFERROR(IF(OR(HLOOKUP($A736,'Z-scores'!$C$2:$SK$20,5,FALSE)&gt;3,HLOOKUP($A736,'Z-scores'!$C$2:$SK$20,5,FALSE)&lt;-3),"",'Total-corrected counts'!K736),"")</f>
        <v/>
      </c>
      <c r="L736" t="str">
        <f>IFERROR(IF(OR(HLOOKUP($A736,'Z-scores'!$C$2:$SK$20,5,FALSE)&gt;3,HLOOKUP($A736,'Z-scores'!$C$2:$SK$20,5,FALSE)&lt;-3),"",'Total-corrected counts'!L736),"")</f>
        <v/>
      </c>
      <c r="M736" t="str">
        <f>IFERROR(IF(OR(HLOOKUP($A736,'Z-scores'!$C$2:$SK$20,5,FALSE)&gt;3,HLOOKUP($A736,'Z-scores'!$C$2:$SK$20,5,FALSE)&lt;-3),"",'Total-corrected counts'!M736),"")</f>
        <v/>
      </c>
      <c r="N736" t="str">
        <f>IFERROR(IF(OR(HLOOKUP($A736,'Z-scores'!$C$2:$SK$20,5,FALSE)&gt;3,HLOOKUP($A736,'Z-scores'!$C$2:$SK$20,5,FALSE)&lt;-3),"",'Total-corrected counts'!N736),"")</f>
        <v/>
      </c>
      <c r="O736" t="str">
        <f>IFERROR(IF(OR(HLOOKUP($A736,'Z-scores'!$C$2:$SK$20,5,FALSE)&gt;3,HLOOKUP($A736,'Z-scores'!$C$2:$SK$20,5,FALSE)&lt;-3),"",'Total-corrected counts'!O736),"")</f>
        <v/>
      </c>
      <c r="P736" t="str">
        <f>IFERROR(IF(OR(HLOOKUP($A736,'Z-scores'!$C$2:$SK$20,5,FALSE)&gt;3,HLOOKUP($A736,'Z-scores'!$C$2:$SK$20,5,FALSE)&lt;-3),"",'Total-corrected counts'!P736),"")</f>
        <v/>
      </c>
      <c r="Q736" t="str">
        <f>IFERROR(IF(OR(HLOOKUP($A736,'Z-scores'!$C$2:$SK$20,5,FALSE)&gt;3,HLOOKUP($A736,'Z-scores'!$C$2:$SK$20,5,FALSE)&lt;-3),"",'Total-corrected counts'!Q736),"")</f>
        <v/>
      </c>
      <c r="R736" t="str">
        <f>IFERROR(IF(OR(HLOOKUP($A736,'Z-scores'!$C$2:$SK$20,5,FALSE)&gt;3,HLOOKUP($A736,'Z-scores'!$C$2:$SK$20,5,FALSE)&lt;-3),"",'Total-corrected counts'!R736),"")</f>
        <v/>
      </c>
      <c r="S736" t="str">
        <f>IFERROR(IF(OR(HLOOKUP($A736,'Z-scores'!$C$2:$SK$20,5,FALSE)&gt;3,HLOOKUP($A736,'Z-scores'!$C$2:$SK$20,5,FALSE)&lt;-3),"",'Total-corrected counts'!S736),"")</f>
        <v/>
      </c>
      <c r="T736" t="str">
        <f>IFERROR(IF(OR(HLOOKUP($A736,'Z-scores'!$C$2:$SK$20,5,FALSE)&gt;3,HLOOKUP($A736,'Z-scores'!$C$2:$SK$20,5,FALSE)&lt;-3),"",'Total-corrected counts'!T736),"")</f>
        <v/>
      </c>
      <c r="U736">
        <f t="shared" si="44"/>
        <v>0</v>
      </c>
      <c r="V736">
        <f>SUMIFS(Tabel132[Cluster],Tabel132[ID],'Total-corrected counts Z&lt;3'!A736)</f>
        <v>0</v>
      </c>
      <c r="W736" t="str">
        <f t="shared" si="45"/>
        <v/>
      </c>
      <c r="X736" t="str">
        <f t="shared" si="46"/>
        <v/>
      </c>
      <c r="Y736" t="str">
        <f t="shared" si="47"/>
        <v/>
      </c>
    </row>
    <row r="737" spans="1:25" x14ac:dyDescent="0.25">
      <c r="A737">
        <v>745</v>
      </c>
      <c r="B737" t="s">
        <v>935</v>
      </c>
      <c r="C737">
        <v>111500</v>
      </c>
      <c r="D737">
        <v>1099</v>
      </c>
      <c r="E737" t="str">
        <f>IFERROR(IF(OR(HLOOKUP($A737,'Z-scores'!$C$2:$SK$20,5,FALSE)&gt;3,HLOOKUP($A737,'Z-scores'!$C$2:$SK$20,5,FALSE)&lt;-3),"",'Total-corrected counts'!E737),"")</f>
        <v/>
      </c>
      <c r="F737" t="str">
        <f>IFERROR(IF(OR(HLOOKUP($A737,'Z-scores'!$C$2:$SK$20,5,FALSE)&gt;3,HLOOKUP($A737,'Z-scores'!$C$2:$SK$20,5,FALSE)&lt;-3),"",'Total-corrected counts'!F737),"")</f>
        <v/>
      </c>
      <c r="G737" t="str">
        <f>IFERROR(IF(OR(HLOOKUP($A737,'Z-scores'!$C$2:$SK$20,5,FALSE)&gt;3,HLOOKUP($A737,'Z-scores'!$C$2:$SK$20,5,FALSE)&lt;-3),"",'Total-corrected counts'!G737),"")</f>
        <v/>
      </c>
      <c r="H737" t="str">
        <f>IFERROR(IF(OR(HLOOKUP($A737,'Z-scores'!$C$2:$SK$20,5,FALSE)&gt;3,HLOOKUP($A737,'Z-scores'!$C$2:$SK$20,5,FALSE)&lt;-3),"",'Total-corrected counts'!H737),"")</f>
        <v/>
      </c>
      <c r="I737" t="str">
        <f>IFERROR(IF(OR(HLOOKUP($A737,'Z-scores'!$C$2:$SK$20,5,FALSE)&gt;3,HLOOKUP($A737,'Z-scores'!$C$2:$SK$20,5,FALSE)&lt;-3),"",'Total-corrected counts'!I737),"")</f>
        <v/>
      </c>
      <c r="J737" t="str">
        <f>IFERROR(IF(OR(HLOOKUP($A737,'Z-scores'!$C$2:$SK$20,5,FALSE)&gt;3,HLOOKUP($A737,'Z-scores'!$C$2:$SK$20,5,FALSE)&lt;-3),"",'Total-corrected counts'!J737),"")</f>
        <v/>
      </c>
      <c r="K737" t="str">
        <f>IFERROR(IF(OR(HLOOKUP($A737,'Z-scores'!$C$2:$SK$20,5,FALSE)&gt;3,HLOOKUP($A737,'Z-scores'!$C$2:$SK$20,5,FALSE)&lt;-3),"",'Total-corrected counts'!K737),"")</f>
        <v/>
      </c>
      <c r="L737" t="str">
        <f>IFERROR(IF(OR(HLOOKUP($A737,'Z-scores'!$C$2:$SK$20,5,FALSE)&gt;3,HLOOKUP($A737,'Z-scores'!$C$2:$SK$20,5,FALSE)&lt;-3),"",'Total-corrected counts'!L737),"")</f>
        <v/>
      </c>
      <c r="M737" t="str">
        <f>IFERROR(IF(OR(HLOOKUP($A737,'Z-scores'!$C$2:$SK$20,5,FALSE)&gt;3,HLOOKUP($A737,'Z-scores'!$C$2:$SK$20,5,FALSE)&lt;-3),"",'Total-corrected counts'!M737),"")</f>
        <v/>
      </c>
      <c r="N737" t="str">
        <f>IFERROR(IF(OR(HLOOKUP($A737,'Z-scores'!$C$2:$SK$20,5,FALSE)&gt;3,HLOOKUP($A737,'Z-scores'!$C$2:$SK$20,5,FALSE)&lt;-3),"",'Total-corrected counts'!N737),"")</f>
        <v/>
      </c>
      <c r="O737" t="str">
        <f>IFERROR(IF(OR(HLOOKUP($A737,'Z-scores'!$C$2:$SK$20,5,FALSE)&gt;3,HLOOKUP($A737,'Z-scores'!$C$2:$SK$20,5,FALSE)&lt;-3),"",'Total-corrected counts'!O737),"")</f>
        <v/>
      </c>
      <c r="P737" t="str">
        <f>IFERROR(IF(OR(HLOOKUP($A737,'Z-scores'!$C$2:$SK$20,5,FALSE)&gt;3,HLOOKUP($A737,'Z-scores'!$C$2:$SK$20,5,FALSE)&lt;-3),"",'Total-corrected counts'!P737),"")</f>
        <v/>
      </c>
      <c r="Q737" t="str">
        <f>IFERROR(IF(OR(HLOOKUP($A737,'Z-scores'!$C$2:$SK$20,5,FALSE)&gt;3,HLOOKUP($A737,'Z-scores'!$C$2:$SK$20,5,FALSE)&lt;-3),"",'Total-corrected counts'!Q737),"")</f>
        <v/>
      </c>
      <c r="R737" t="str">
        <f>IFERROR(IF(OR(HLOOKUP($A737,'Z-scores'!$C$2:$SK$20,5,FALSE)&gt;3,HLOOKUP($A737,'Z-scores'!$C$2:$SK$20,5,FALSE)&lt;-3),"",'Total-corrected counts'!R737),"")</f>
        <v/>
      </c>
      <c r="S737" t="str">
        <f>IFERROR(IF(OR(HLOOKUP($A737,'Z-scores'!$C$2:$SK$20,5,FALSE)&gt;3,HLOOKUP($A737,'Z-scores'!$C$2:$SK$20,5,FALSE)&lt;-3),"",'Total-corrected counts'!S737),"")</f>
        <v/>
      </c>
      <c r="T737" t="str">
        <f>IFERROR(IF(OR(HLOOKUP($A737,'Z-scores'!$C$2:$SK$20,5,FALSE)&gt;3,HLOOKUP($A737,'Z-scores'!$C$2:$SK$20,5,FALSE)&lt;-3),"",'Total-corrected counts'!T737),"")</f>
        <v/>
      </c>
      <c r="U737">
        <f t="shared" si="44"/>
        <v>0</v>
      </c>
      <c r="V737">
        <f>SUMIFS(Tabel132[Cluster],Tabel132[ID],'Total-corrected counts Z&lt;3'!A737)</f>
        <v>0</v>
      </c>
      <c r="W737" t="str">
        <f t="shared" si="45"/>
        <v/>
      </c>
      <c r="X737" t="str">
        <f t="shared" si="46"/>
        <v/>
      </c>
      <c r="Y737" t="str">
        <f t="shared" si="47"/>
        <v/>
      </c>
    </row>
    <row r="738" spans="1:25" x14ac:dyDescent="0.25">
      <c r="A738">
        <v>746</v>
      </c>
      <c r="B738" t="s">
        <v>936</v>
      </c>
      <c r="C738">
        <v>22700</v>
      </c>
      <c r="D738">
        <v>714</v>
      </c>
      <c r="E738" t="str">
        <f>IFERROR(IF(OR(HLOOKUP($A738,'Z-scores'!$C$2:$SK$20,5,FALSE)&gt;3,HLOOKUP($A738,'Z-scores'!$C$2:$SK$20,5,FALSE)&lt;-3),"",'Total-corrected counts'!E738),"")</f>
        <v/>
      </c>
      <c r="F738" t="str">
        <f>IFERROR(IF(OR(HLOOKUP($A738,'Z-scores'!$C$2:$SK$20,5,FALSE)&gt;3,HLOOKUP($A738,'Z-scores'!$C$2:$SK$20,5,FALSE)&lt;-3),"",'Total-corrected counts'!F738),"")</f>
        <v/>
      </c>
      <c r="G738" t="str">
        <f>IFERROR(IF(OR(HLOOKUP($A738,'Z-scores'!$C$2:$SK$20,5,FALSE)&gt;3,HLOOKUP($A738,'Z-scores'!$C$2:$SK$20,5,FALSE)&lt;-3),"",'Total-corrected counts'!G738),"")</f>
        <v/>
      </c>
      <c r="H738" t="str">
        <f>IFERROR(IF(OR(HLOOKUP($A738,'Z-scores'!$C$2:$SK$20,5,FALSE)&gt;3,HLOOKUP($A738,'Z-scores'!$C$2:$SK$20,5,FALSE)&lt;-3),"",'Total-corrected counts'!H738),"")</f>
        <v/>
      </c>
      <c r="I738" t="str">
        <f>IFERROR(IF(OR(HLOOKUP($A738,'Z-scores'!$C$2:$SK$20,5,FALSE)&gt;3,HLOOKUP($A738,'Z-scores'!$C$2:$SK$20,5,FALSE)&lt;-3),"",'Total-corrected counts'!I738),"")</f>
        <v/>
      </c>
      <c r="J738" t="str">
        <f>IFERROR(IF(OR(HLOOKUP($A738,'Z-scores'!$C$2:$SK$20,5,FALSE)&gt;3,HLOOKUP($A738,'Z-scores'!$C$2:$SK$20,5,FALSE)&lt;-3),"",'Total-corrected counts'!J738),"")</f>
        <v/>
      </c>
      <c r="K738" t="str">
        <f>IFERROR(IF(OR(HLOOKUP($A738,'Z-scores'!$C$2:$SK$20,5,FALSE)&gt;3,HLOOKUP($A738,'Z-scores'!$C$2:$SK$20,5,FALSE)&lt;-3),"",'Total-corrected counts'!K738),"")</f>
        <v/>
      </c>
      <c r="L738" t="str">
        <f>IFERROR(IF(OR(HLOOKUP($A738,'Z-scores'!$C$2:$SK$20,5,FALSE)&gt;3,HLOOKUP($A738,'Z-scores'!$C$2:$SK$20,5,FALSE)&lt;-3),"",'Total-corrected counts'!L738),"")</f>
        <v/>
      </c>
      <c r="M738" t="str">
        <f>IFERROR(IF(OR(HLOOKUP($A738,'Z-scores'!$C$2:$SK$20,5,FALSE)&gt;3,HLOOKUP($A738,'Z-scores'!$C$2:$SK$20,5,FALSE)&lt;-3),"",'Total-corrected counts'!M738),"")</f>
        <v/>
      </c>
      <c r="N738" t="str">
        <f>IFERROR(IF(OR(HLOOKUP($A738,'Z-scores'!$C$2:$SK$20,5,FALSE)&gt;3,HLOOKUP($A738,'Z-scores'!$C$2:$SK$20,5,FALSE)&lt;-3),"",'Total-corrected counts'!N738),"")</f>
        <v/>
      </c>
      <c r="O738" t="str">
        <f>IFERROR(IF(OR(HLOOKUP($A738,'Z-scores'!$C$2:$SK$20,5,FALSE)&gt;3,HLOOKUP($A738,'Z-scores'!$C$2:$SK$20,5,FALSE)&lt;-3),"",'Total-corrected counts'!O738),"")</f>
        <v/>
      </c>
      <c r="P738" t="str">
        <f>IFERROR(IF(OR(HLOOKUP($A738,'Z-scores'!$C$2:$SK$20,5,FALSE)&gt;3,HLOOKUP($A738,'Z-scores'!$C$2:$SK$20,5,FALSE)&lt;-3),"",'Total-corrected counts'!P738),"")</f>
        <v/>
      </c>
      <c r="Q738" t="str">
        <f>IFERROR(IF(OR(HLOOKUP($A738,'Z-scores'!$C$2:$SK$20,5,FALSE)&gt;3,HLOOKUP($A738,'Z-scores'!$C$2:$SK$20,5,FALSE)&lt;-3),"",'Total-corrected counts'!Q738),"")</f>
        <v/>
      </c>
      <c r="R738" t="str">
        <f>IFERROR(IF(OR(HLOOKUP($A738,'Z-scores'!$C$2:$SK$20,5,FALSE)&gt;3,HLOOKUP($A738,'Z-scores'!$C$2:$SK$20,5,FALSE)&lt;-3),"",'Total-corrected counts'!R738),"")</f>
        <v/>
      </c>
      <c r="S738" t="str">
        <f>IFERROR(IF(OR(HLOOKUP($A738,'Z-scores'!$C$2:$SK$20,5,FALSE)&gt;3,HLOOKUP($A738,'Z-scores'!$C$2:$SK$20,5,FALSE)&lt;-3),"",'Total-corrected counts'!S738),"")</f>
        <v/>
      </c>
      <c r="T738" t="str">
        <f>IFERROR(IF(OR(HLOOKUP($A738,'Z-scores'!$C$2:$SK$20,5,FALSE)&gt;3,HLOOKUP($A738,'Z-scores'!$C$2:$SK$20,5,FALSE)&lt;-3),"",'Total-corrected counts'!T738),"")</f>
        <v/>
      </c>
      <c r="U738">
        <f t="shared" si="44"/>
        <v>0</v>
      </c>
      <c r="V738">
        <f>SUMIFS(Tabel132[Cluster],Tabel132[ID],'Total-corrected counts Z&lt;3'!A738)</f>
        <v>29</v>
      </c>
      <c r="W738" t="str">
        <f t="shared" si="45"/>
        <v/>
      </c>
      <c r="X738" t="str">
        <f t="shared" si="46"/>
        <v/>
      </c>
      <c r="Y738" t="str">
        <f t="shared" si="47"/>
        <v/>
      </c>
    </row>
    <row r="739" spans="1:25" x14ac:dyDescent="0.25">
      <c r="A739">
        <v>747</v>
      </c>
      <c r="B739" t="s">
        <v>937</v>
      </c>
      <c r="C739">
        <v>8600</v>
      </c>
      <c r="D739">
        <v>44</v>
      </c>
      <c r="E739" t="str">
        <f>IFERROR(IF(OR(HLOOKUP($A739,'Z-scores'!$C$2:$SK$20,5,FALSE)&gt;3,HLOOKUP($A739,'Z-scores'!$C$2:$SK$20,5,FALSE)&lt;-3),"",'Total-corrected counts'!E739),"")</f>
        <v/>
      </c>
      <c r="F739" t="str">
        <f>IFERROR(IF(OR(HLOOKUP($A739,'Z-scores'!$C$2:$SK$20,5,FALSE)&gt;3,HLOOKUP($A739,'Z-scores'!$C$2:$SK$20,5,FALSE)&lt;-3),"",'Total-corrected counts'!F739),"")</f>
        <v/>
      </c>
      <c r="G739" t="str">
        <f>IFERROR(IF(OR(HLOOKUP($A739,'Z-scores'!$C$2:$SK$20,5,FALSE)&gt;3,HLOOKUP($A739,'Z-scores'!$C$2:$SK$20,5,FALSE)&lt;-3),"",'Total-corrected counts'!G739),"")</f>
        <v/>
      </c>
      <c r="H739" t="str">
        <f>IFERROR(IF(OR(HLOOKUP($A739,'Z-scores'!$C$2:$SK$20,5,FALSE)&gt;3,HLOOKUP($A739,'Z-scores'!$C$2:$SK$20,5,FALSE)&lt;-3),"",'Total-corrected counts'!H739),"")</f>
        <v/>
      </c>
      <c r="I739" t="str">
        <f>IFERROR(IF(OR(HLOOKUP($A739,'Z-scores'!$C$2:$SK$20,5,FALSE)&gt;3,HLOOKUP($A739,'Z-scores'!$C$2:$SK$20,5,FALSE)&lt;-3),"",'Total-corrected counts'!I739),"")</f>
        <v/>
      </c>
      <c r="J739" t="str">
        <f>IFERROR(IF(OR(HLOOKUP($A739,'Z-scores'!$C$2:$SK$20,5,FALSE)&gt;3,HLOOKUP($A739,'Z-scores'!$C$2:$SK$20,5,FALSE)&lt;-3),"",'Total-corrected counts'!J739),"")</f>
        <v/>
      </c>
      <c r="K739" t="str">
        <f>IFERROR(IF(OR(HLOOKUP($A739,'Z-scores'!$C$2:$SK$20,5,FALSE)&gt;3,HLOOKUP($A739,'Z-scores'!$C$2:$SK$20,5,FALSE)&lt;-3),"",'Total-corrected counts'!K739),"")</f>
        <v/>
      </c>
      <c r="L739" t="str">
        <f>IFERROR(IF(OR(HLOOKUP($A739,'Z-scores'!$C$2:$SK$20,5,FALSE)&gt;3,HLOOKUP($A739,'Z-scores'!$C$2:$SK$20,5,FALSE)&lt;-3),"",'Total-corrected counts'!L739),"")</f>
        <v/>
      </c>
      <c r="M739" t="str">
        <f>IFERROR(IF(OR(HLOOKUP($A739,'Z-scores'!$C$2:$SK$20,5,FALSE)&gt;3,HLOOKUP($A739,'Z-scores'!$C$2:$SK$20,5,FALSE)&lt;-3),"",'Total-corrected counts'!M739),"")</f>
        <v/>
      </c>
      <c r="N739" t="str">
        <f>IFERROR(IF(OR(HLOOKUP($A739,'Z-scores'!$C$2:$SK$20,5,FALSE)&gt;3,HLOOKUP($A739,'Z-scores'!$C$2:$SK$20,5,FALSE)&lt;-3),"",'Total-corrected counts'!N739),"")</f>
        <v/>
      </c>
      <c r="O739" t="str">
        <f>IFERROR(IF(OR(HLOOKUP($A739,'Z-scores'!$C$2:$SK$20,5,FALSE)&gt;3,HLOOKUP($A739,'Z-scores'!$C$2:$SK$20,5,FALSE)&lt;-3),"",'Total-corrected counts'!O739),"")</f>
        <v/>
      </c>
      <c r="P739" t="str">
        <f>IFERROR(IF(OR(HLOOKUP($A739,'Z-scores'!$C$2:$SK$20,5,FALSE)&gt;3,HLOOKUP($A739,'Z-scores'!$C$2:$SK$20,5,FALSE)&lt;-3),"",'Total-corrected counts'!P739),"")</f>
        <v/>
      </c>
      <c r="Q739" t="str">
        <f>IFERROR(IF(OR(HLOOKUP($A739,'Z-scores'!$C$2:$SK$20,5,FALSE)&gt;3,HLOOKUP($A739,'Z-scores'!$C$2:$SK$20,5,FALSE)&lt;-3),"",'Total-corrected counts'!Q739),"")</f>
        <v/>
      </c>
      <c r="R739" t="str">
        <f>IFERROR(IF(OR(HLOOKUP($A739,'Z-scores'!$C$2:$SK$20,5,FALSE)&gt;3,HLOOKUP($A739,'Z-scores'!$C$2:$SK$20,5,FALSE)&lt;-3),"",'Total-corrected counts'!R739),"")</f>
        <v/>
      </c>
      <c r="S739" t="str">
        <f>IFERROR(IF(OR(HLOOKUP($A739,'Z-scores'!$C$2:$SK$20,5,FALSE)&gt;3,HLOOKUP($A739,'Z-scores'!$C$2:$SK$20,5,FALSE)&lt;-3),"",'Total-corrected counts'!S739),"")</f>
        <v/>
      </c>
      <c r="T739" t="str">
        <f>IFERROR(IF(OR(HLOOKUP($A739,'Z-scores'!$C$2:$SK$20,5,FALSE)&gt;3,HLOOKUP($A739,'Z-scores'!$C$2:$SK$20,5,FALSE)&lt;-3),"",'Total-corrected counts'!T739),"")</f>
        <v/>
      </c>
      <c r="U739">
        <f t="shared" si="44"/>
        <v>0</v>
      </c>
      <c r="V739">
        <f>SUMIFS(Tabel132[Cluster],Tabel132[ID],'Total-corrected counts Z&lt;3'!A739)</f>
        <v>26</v>
      </c>
      <c r="W739" t="str">
        <f t="shared" si="45"/>
        <v/>
      </c>
      <c r="X739" t="str">
        <f t="shared" si="46"/>
        <v/>
      </c>
      <c r="Y739" t="str">
        <f t="shared" si="47"/>
        <v/>
      </c>
    </row>
    <row r="740" spans="1:25" x14ac:dyDescent="0.25">
      <c r="A740">
        <v>748</v>
      </c>
      <c r="B740" t="s">
        <v>938</v>
      </c>
      <c r="C740">
        <v>75800</v>
      </c>
      <c r="D740">
        <v>515</v>
      </c>
      <c r="E740" t="str">
        <f>IFERROR(IF(OR(HLOOKUP($A740,'Z-scores'!$C$2:$SK$20,5,FALSE)&gt;3,HLOOKUP($A740,'Z-scores'!$C$2:$SK$20,5,FALSE)&lt;-3),"",'Total-corrected counts'!E740),"")</f>
        <v/>
      </c>
      <c r="F740" t="str">
        <f>IFERROR(IF(OR(HLOOKUP($A740,'Z-scores'!$C$2:$SK$20,5,FALSE)&gt;3,HLOOKUP($A740,'Z-scores'!$C$2:$SK$20,5,FALSE)&lt;-3),"",'Total-corrected counts'!F740),"")</f>
        <v/>
      </c>
      <c r="G740" t="str">
        <f>IFERROR(IF(OR(HLOOKUP($A740,'Z-scores'!$C$2:$SK$20,5,FALSE)&gt;3,HLOOKUP($A740,'Z-scores'!$C$2:$SK$20,5,FALSE)&lt;-3),"",'Total-corrected counts'!G740),"")</f>
        <v/>
      </c>
      <c r="H740" t="str">
        <f>IFERROR(IF(OR(HLOOKUP($A740,'Z-scores'!$C$2:$SK$20,5,FALSE)&gt;3,HLOOKUP($A740,'Z-scores'!$C$2:$SK$20,5,FALSE)&lt;-3),"",'Total-corrected counts'!H740),"")</f>
        <v/>
      </c>
      <c r="I740" t="str">
        <f>IFERROR(IF(OR(HLOOKUP($A740,'Z-scores'!$C$2:$SK$20,5,FALSE)&gt;3,HLOOKUP($A740,'Z-scores'!$C$2:$SK$20,5,FALSE)&lt;-3),"",'Total-corrected counts'!I740),"")</f>
        <v/>
      </c>
      <c r="J740" t="str">
        <f>IFERROR(IF(OR(HLOOKUP($A740,'Z-scores'!$C$2:$SK$20,5,FALSE)&gt;3,HLOOKUP($A740,'Z-scores'!$C$2:$SK$20,5,FALSE)&lt;-3),"",'Total-corrected counts'!J740),"")</f>
        <v/>
      </c>
      <c r="K740" t="str">
        <f>IFERROR(IF(OR(HLOOKUP($A740,'Z-scores'!$C$2:$SK$20,5,FALSE)&gt;3,HLOOKUP($A740,'Z-scores'!$C$2:$SK$20,5,FALSE)&lt;-3),"",'Total-corrected counts'!K740),"")</f>
        <v/>
      </c>
      <c r="L740" t="str">
        <f>IFERROR(IF(OR(HLOOKUP($A740,'Z-scores'!$C$2:$SK$20,5,FALSE)&gt;3,HLOOKUP($A740,'Z-scores'!$C$2:$SK$20,5,FALSE)&lt;-3),"",'Total-corrected counts'!L740),"")</f>
        <v/>
      </c>
      <c r="M740" t="str">
        <f>IFERROR(IF(OR(HLOOKUP($A740,'Z-scores'!$C$2:$SK$20,5,FALSE)&gt;3,HLOOKUP($A740,'Z-scores'!$C$2:$SK$20,5,FALSE)&lt;-3),"",'Total-corrected counts'!M740),"")</f>
        <v/>
      </c>
      <c r="N740" t="str">
        <f>IFERROR(IF(OR(HLOOKUP($A740,'Z-scores'!$C$2:$SK$20,5,FALSE)&gt;3,HLOOKUP($A740,'Z-scores'!$C$2:$SK$20,5,FALSE)&lt;-3),"",'Total-corrected counts'!N740),"")</f>
        <v/>
      </c>
      <c r="O740" t="str">
        <f>IFERROR(IF(OR(HLOOKUP($A740,'Z-scores'!$C$2:$SK$20,5,FALSE)&gt;3,HLOOKUP($A740,'Z-scores'!$C$2:$SK$20,5,FALSE)&lt;-3),"",'Total-corrected counts'!O740),"")</f>
        <v/>
      </c>
      <c r="P740" t="str">
        <f>IFERROR(IF(OR(HLOOKUP($A740,'Z-scores'!$C$2:$SK$20,5,FALSE)&gt;3,HLOOKUP($A740,'Z-scores'!$C$2:$SK$20,5,FALSE)&lt;-3),"",'Total-corrected counts'!P740),"")</f>
        <v/>
      </c>
      <c r="Q740" t="str">
        <f>IFERROR(IF(OR(HLOOKUP($A740,'Z-scores'!$C$2:$SK$20,5,FALSE)&gt;3,HLOOKUP($A740,'Z-scores'!$C$2:$SK$20,5,FALSE)&lt;-3),"",'Total-corrected counts'!Q740),"")</f>
        <v/>
      </c>
      <c r="R740" t="str">
        <f>IFERROR(IF(OR(HLOOKUP($A740,'Z-scores'!$C$2:$SK$20,5,FALSE)&gt;3,HLOOKUP($A740,'Z-scores'!$C$2:$SK$20,5,FALSE)&lt;-3),"",'Total-corrected counts'!R740),"")</f>
        <v/>
      </c>
      <c r="S740" t="str">
        <f>IFERROR(IF(OR(HLOOKUP($A740,'Z-scores'!$C$2:$SK$20,5,FALSE)&gt;3,HLOOKUP($A740,'Z-scores'!$C$2:$SK$20,5,FALSE)&lt;-3),"",'Total-corrected counts'!S740),"")</f>
        <v/>
      </c>
      <c r="T740" t="str">
        <f>IFERROR(IF(OR(HLOOKUP($A740,'Z-scores'!$C$2:$SK$20,5,FALSE)&gt;3,HLOOKUP($A740,'Z-scores'!$C$2:$SK$20,5,FALSE)&lt;-3),"",'Total-corrected counts'!T740),"")</f>
        <v/>
      </c>
      <c r="U740">
        <f t="shared" si="44"/>
        <v>0</v>
      </c>
      <c r="V740">
        <f>SUMIFS(Tabel132[Cluster],Tabel132[ID],'Total-corrected counts Z&lt;3'!A740)</f>
        <v>84</v>
      </c>
      <c r="W740" t="str">
        <f t="shared" si="45"/>
        <v/>
      </c>
      <c r="X740" t="str">
        <f t="shared" si="46"/>
        <v/>
      </c>
      <c r="Y740" t="str">
        <f t="shared" si="47"/>
        <v/>
      </c>
    </row>
    <row r="741" spans="1:25" x14ac:dyDescent="0.25">
      <c r="A741">
        <v>749</v>
      </c>
      <c r="B741" t="s">
        <v>313</v>
      </c>
      <c r="C741">
        <v>80100</v>
      </c>
      <c r="D741">
        <v>323</v>
      </c>
      <c r="E741">
        <f>IFERROR(IF(OR(HLOOKUP($A741,'Z-scores'!$C$2:$SK$20,5,FALSE)&gt;3,HLOOKUP($A741,'Z-scores'!$C$2:$SK$20,5,FALSE)&lt;-3),"",'Total-corrected counts'!E741),"")</f>
        <v>14.064934518044385</v>
      </c>
      <c r="F741">
        <f>IFERROR(IF(OR(HLOOKUP($A741,'Z-scores'!$C$2:$SK$20,5,FALSE)&gt;3,HLOOKUP($A741,'Z-scores'!$C$2:$SK$20,5,FALSE)&lt;-3),"",'Total-corrected counts'!F741),"")</f>
        <v>21.800379913053458</v>
      </c>
      <c r="G741">
        <f>IFERROR(IF(OR(HLOOKUP($A741,'Z-scores'!$C$2:$SK$20,5,FALSE)&gt;3,HLOOKUP($A741,'Z-scores'!$C$2:$SK$20,5,FALSE)&lt;-3),"",'Total-corrected counts'!G741),"")</f>
        <v>23.331685321270612</v>
      </c>
      <c r="H741">
        <f>IFERROR(IF(OR(HLOOKUP($A741,'Z-scores'!$C$2:$SK$20,5,FALSE)&gt;3,HLOOKUP($A741,'Z-scores'!$C$2:$SK$20,5,FALSE)&lt;-3),"",'Total-corrected counts'!H741),"")</f>
        <v>12.889333880190113</v>
      </c>
      <c r="I741">
        <f>IFERROR(IF(OR(HLOOKUP($A741,'Z-scores'!$C$2:$SK$20,5,FALSE)&gt;3,HLOOKUP($A741,'Z-scores'!$C$2:$SK$20,5,FALSE)&lt;-3),"",'Total-corrected counts'!I741),"")</f>
        <v>16.505058155991652</v>
      </c>
      <c r="J741">
        <f>IFERROR(IF(OR(HLOOKUP($A741,'Z-scores'!$C$2:$SK$20,5,FALSE)&gt;3,HLOOKUP($A741,'Z-scores'!$C$2:$SK$20,5,FALSE)&lt;-3),"",'Total-corrected counts'!J741),"")</f>
        <v>1.7181451694977148</v>
      </c>
      <c r="K741">
        <f>IFERROR(IF(OR(HLOOKUP($A741,'Z-scores'!$C$2:$SK$20,5,FALSE)&gt;3,HLOOKUP($A741,'Z-scores'!$C$2:$SK$20,5,FALSE)&lt;-3),"",'Total-corrected counts'!K741),"")</f>
        <v>8.0579184883485659</v>
      </c>
      <c r="L741">
        <f>IFERROR(IF(OR(HLOOKUP($A741,'Z-scores'!$C$2:$SK$20,5,FALSE)&gt;3,HLOOKUP($A741,'Z-scores'!$C$2:$SK$20,5,FALSE)&lt;-3),"",'Total-corrected counts'!L741),"")</f>
        <v>15.188331237221519</v>
      </c>
      <c r="M741">
        <f>IFERROR(IF(OR(HLOOKUP($A741,'Z-scores'!$C$2:$SK$20,5,FALSE)&gt;3,HLOOKUP($A741,'Z-scores'!$C$2:$SK$20,5,FALSE)&lt;-3),"",'Total-corrected counts'!M741),"")</f>
        <v>4.6033725671389103</v>
      </c>
      <c r="N741">
        <f>IFERROR(IF(OR(HLOOKUP($A741,'Z-scores'!$C$2:$SK$20,5,FALSE)&gt;3,HLOOKUP($A741,'Z-scores'!$C$2:$SK$20,5,FALSE)&lt;-3),"",'Total-corrected counts'!N741),"")</f>
        <v>12.433715595611039</v>
      </c>
      <c r="O741">
        <f>IFERROR(IF(OR(HLOOKUP($A741,'Z-scores'!$C$2:$SK$20,5,FALSE)&gt;3,HLOOKUP($A741,'Z-scores'!$C$2:$SK$20,5,FALSE)&lt;-3),"",'Total-corrected counts'!O741),"")</f>
        <v>21.189943773481136</v>
      </c>
      <c r="P741">
        <f>IFERROR(IF(OR(HLOOKUP($A741,'Z-scores'!$C$2:$SK$20,5,FALSE)&gt;3,HLOOKUP($A741,'Z-scores'!$C$2:$SK$20,5,FALSE)&lt;-3),"",'Total-corrected counts'!P741),"")</f>
        <v>20.88626020488142</v>
      </c>
      <c r="Q741">
        <f>IFERROR(IF(OR(HLOOKUP($A741,'Z-scores'!$C$2:$SK$20,5,FALSE)&gt;3,HLOOKUP($A741,'Z-scores'!$C$2:$SK$20,5,FALSE)&lt;-3),"",'Total-corrected counts'!Q741),"")</f>
        <v>10.920746088678644</v>
      </c>
      <c r="R741">
        <f>IFERROR(IF(OR(HLOOKUP($A741,'Z-scores'!$C$2:$SK$20,5,FALSE)&gt;3,HLOOKUP($A741,'Z-scores'!$C$2:$SK$20,5,FALSE)&lt;-3),"",'Total-corrected counts'!R741),"")</f>
        <v>23.654223121053029</v>
      </c>
      <c r="S741">
        <f>IFERROR(IF(OR(HLOOKUP($A741,'Z-scores'!$C$2:$SK$20,5,FALSE)&gt;3,HLOOKUP($A741,'Z-scores'!$C$2:$SK$20,5,FALSE)&lt;-3),"",'Total-corrected counts'!S741),"")</f>
        <v>21.526501886824501</v>
      </c>
      <c r="T741">
        <f>IFERROR(IF(OR(HLOOKUP($A741,'Z-scores'!$C$2:$SK$20,5,FALSE)&gt;3,HLOOKUP($A741,'Z-scores'!$C$2:$SK$20,5,FALSE)&lt;-3),"",'Total-corrected counts'!T741),"")</f>
        <v>2.2116146630052156</v>
      </c>
      <c r="U741">
        <f t="shared" si="44"/>
        <v>1</v>
      </c>
      <c r="V741">
        <f>SUMIFS(Tabel132[Cluster],Tabel132[ID],'Total-corrected counts Z&lt;3'!A741)</f>
        <v>87</v>
      </c>
      <c r="W741">
        <f t="shared" si="45"/>
        <v>0.35615906861204683</v>
      </c>
      <c r="X741">
        <f t="shared" si="46"/>
        <v>13.059287484636794</v>
      </c>
      <c r="Y741">
        <f t="shared" si="47"/>
        <v>16.73154828965399</v>
      </c>
    </row>
    <row r="742" spans="1:25" x14ac:dyDescent="0.25">
      <c r="A742">
        <v>750</v>
      </c>
      <c r="B742" t="s">
        <v>314</v>
      </c>
      <c r="C742">
        <v>17000</v>
      </c>
      <c r="D742">
        <v>425</v>
      </c>
      <c r="E742">
        <f>IFERROR(IF(OR(HLOOKUP($A742,'Z-scores'!$C$2:$SK$20,5,FALSE)&gt;3,HLOOKUP($A742,'Z-scores'!$C$2:$SK$20,5,FALSE)&lt;-3),"",'Total-corrected counts'!E742),"")</f>
        <v>0.36660977609555634</v>
      </c>
      <c r="F742">
        <f>IFERROR(IF(OR(HLOOKUP($A742,'Z-scores'!$C$2:$SK$20,5,FALSE)&gt;3,HLOOKUP($A742,'Z-scores'!$C$2:$SK$20,5,FALSE)&lt;-3),"",'Total-corrected counts'!F742),"")</f>
        <v>0.22192286244607157</v>
      </c>
      <c r="G742">
        <f>IFERROR(IF(OR(HLOOKUP($A742,'Z-scores'!$C$2:$SK$20,5,FALSE)&gt;3,HLOOKUP($A742,'Z-scores'!$C$2:$SK$20,5,FALSE)&lt;-3),"",'Total-corrected counts'!G742),"")</f>
        <v>0.21323325585858369</v>
      </c>
      <c r="H742">
        <f>IFERROR(IF(OR(HLOOKUP($A742,'Z-scores'!$C$2:$SK$20,5,FALSE)&gt;3,HLOOKUP($A742,'Z-scores'!$C$2:$SK$20,5,FALSE)&lt;-3),"",'Total-corrected counts'!H742),"")</f>
        <v>3.0519433520712198</v>
      </c>
      <c r="I742">
        <f>IFERROR(IF(OR(HLOOKUP($A742,'Z-scores'!$C$2:$SK$20,5,FALSE)&gt;3,HLOOKUP($A742,'Z-scores'!$C$2:$SK$20,5,FALSE)&lt;-3),"",'Total-corrected counts'!I742),"")</f>
        <v>0.10129254920144894</v>
      </c>
      <c r="J742">
        <f>IFERROR(IF(OR(HLOOKUP($A742,'Z-scores'!$C$2:$SK$20,5,FALSE)&gt;3,HLOOKUP($A742,'Z-scores'!$C$2:$SK$20,5,FALSE)&lt;-3),"",'Total-corrected counts'!J742),"")</f>
        <v>0.31130156381143265</v>
      </c>
      <c r="K742">
        <f>IFERROR(IF(OR(HLOOKUP($A742,'Z-scores'!$C$2:$SK$20,5,FALSE)&gt;3,HLOOKUP($A742,'Z-scores'!$C$2:$SK$20,5,FALSE)&lt;-3),"",'Total-corrected counts'!K742),"")</f>
        <v>0.70374833959376126</v>
      </c>
      <c r="L742">
        <f>IFERROR(IF(OR(HLOOKUP($A742,'Z-scores'!$C$2:$SK$20,5,FALSE)&gt;3,HLOOKUP($A742,'Z-scores'!$C$2:$SK$20,5,FALSE)&lt;-3),"",'Total-corrected counts'!L742),"")</f>
        <v>0.4205790695434275</v>
      </c>
      <c r="M742">
        <f>IFERROR(IF(OR(HLOOKUP($A742,'Z-scores'!$C$2:$SK$20,5,FALSE)&gt;3,HLOOKUP($A742,'Z-scores'!$C$2:$SK$20,5,FALSE)&lt;-3),"",'Total-corrected counts'!M742),"")</f>
        <v>1.1593679057979478</v>
      </c>
      <c r="N742">
        <f>IFERROR(IF(OR(HLOOKUP($A742,'Z-scores'!$C$2:$SK$20,5,FALSE)&gt;3,HLOOKUP($A742,'Z-scores'!$C$2:$SK$20,5,FALSE)&lt;-3),"",'Total-corrected counts'!N742),"")</f>
        <v>0.19599173385263302</v>
      </c>
      <c r="O742">
        <f>IFERROR(IF(OR(HLOOKUP($A742,'Z-scores'!$C$2:$SK$20,5,FALSE)&gt;3,HLOOKUP($A742,'Z-scores'!$C$2:$SK$20,5,FALSE)&lt;-3),"",'Total-corrected counts'!O742),"")</f>
        <v>0.18126177648919811</v>
      </c>
      <c r="P742">
        <f>IFERROR(IF(OR(HLOOKUP($A742,'Z-scores'!$C$2:$SK$20,5,FALSE)&gt;3,HLOOKUP($A742,'Z-scores'!$C$2:$SK$20,5,FALSE)&lt;-3),"",'Total-corrected counts'!P742),"")</f>
        <v>0.50760031948961282</v>
      </c>
      <c r="Q742">
        <f>IFERROR(IF(OR(HLOOKUP($A742,'Z-scores'!$C$2:$SK$20,5,FALSE)&gt;3,HLOOKUP($A742,'Z-scores'!$C$2:$SK$20,5,FALSE)&lt;-3),"",'Total-corrected counts'!Q742),"")</f>
        <v>2.4842461530206195E-2</v>
      </c>
      <c r="R742">
        <f>IFERROR(IF(OR(HLOOKUP($A742,'Z-scores'!$C$2:$SK$20,5,FALSE)&gt;3,HLOOKUP($A742,'Z-scores'!$C$2:$SK$20,5,FALSE)&lt;-3),"",'Total-corrected counts'!R742),"")</f>
        <v>0.22596305195969024</v>
      </c>
      <c r="S742">
        <f>IFERROR(IF(OR(HLOOKUP($A742,'Z-scores'!$C$2:$SK$20,5,FALSE)&gt;3,HLOOKUP($A742,'Z-scores'!$C$2:$SK$20,5,FALSE)&lt;-3),"",'Total-corrected counts'!S742),"")</f>
        <v>1.4834149117169961</v>
      </c>
      <c r="T742">
        <f>IFERROR(IF(OR(HLOOKUP($A742,'Z-scores'!$C$2:$SK$20,5,FALSE)&gt;3,HLOOKUP($A742,'Z-scores'!$C$2:$SK$20,5,FALSE)&lt;-3),"",'Total-corrected counts'!T742),"")</f>
        <v>0.58703352166187828</v>
      </c>
      <c r="U742">
        <f t="shared" si="44"/>
        <v>1</v>
      </c>
      <c r="V742">
        <f>SUMIFS(Tabel132[Cluster],Tabel132[ID],'Total-corrected counts Z&lt;3'!A742)</f>
        <v>21</v>
      </c>
      <c r="W742">
        <f t="shared" si="45"/>
        <v>0.67449853108225954</v>
      </c>
      <c r="X742">
        <f t="shared" si="46"/>
        <v>0.67459904082720834</v>
      </c>
      <c r="Y742">
        <f t="shared" si="47"/>
        <v>0.50168600714126355</v>
      </c>
    </row>
    <row r="743" spans="1:25" x14ac:dyDescent="0.25">
      <c r="A743">
        <v>751</v>
      </c>
      <c r="B743" t="s">
        <v>939</v>
      </c>
      <c r="C743">
        <v>40000</v>
      </c>
      <c r="D743">
        <v>734</v>
      </c>
      <c r="E743" t="str">
        <f>IFERROR(IF(OR(HLOOKUP($A743,'Z-scores'!$C$2:$SK$20,5,FALSE)&gt;3,HLOOKUP($A743,'Z-scores'!$C$2:$SK$20,5,FALSE)&lt;-3),"",'Total-corrected counts'!E743),"")</f>
        <v/>
      </c>
      <c r="F743" t="str">
        <f>IFERROR(IF(OR(HLOOKUP($A743,'Z-scores'!$C$2:$SK$20,5,FALSE)&gt;3,HLOOKUP($A743,'Z-scores'!$C$2:$SK$20,5,FALSE)&lt;-3),"",'Total-corrected counts'!F743),"")</f>
        <v/>
      </c>
      <c r="G743" t="str">
        <f>IFERROR(IF(OR(HLOOKUP($A743,'Z-scores'!$C$2:$SK$20,5,FALSE)&gt;3,HLOOKUP($A743,'Z-scores'!$C$2:$SK$20,5,FALSE)&lt;-3),"",'Total-corrected counts'!G743),"")</f>
        <v/>
      </c>
      <c r="H743" t="str">
        <f>IFERROR(IF(OR(HLOOKUP($A743,'Z-scores'!$C$2:$SK$20,5,FALSE)&gt;3,HLOOKUP($A743,'Z-scores'!$C$2:$SK$20,5,FALSE)&lt;-3),"",'Total-corrected counts'!H743),"")</f>
        <v/>
      </c>
      <c r="I743" t="str">
        <f>IFERROR(IF(OR(HLOOKUP($A743,'Z-scores'!$C$2:$SK$20,5,FALSE)&gt;3,HLOOKUP($A743,'Z-scores'!$C$2:$SK$20,5,FALSE)&lt;-3),"",'Total-corrected counts'!I743),"")</f>
        <v/>
      </c>
      <c r="J743" t="str">
        <f>IFERROR(IF(OR(HLOOKUP($A743,'Z-scores'!$C$2:$SK$20,5,FALSE)&gt;3,HLOOKUP($A743,'Z-scores'!$C$2:$SK$20,5,FALSE)&lt;-3),"",'Total-corrected counts'!J743),"")</f>
        <v/>
      </c>
      <c r="K743" t="str">
        <f>IFERROR(IF(OR(HLOOKUP($A743,'Z-scores'!$C$2:$SK$20,5,FALSE)&gt;3,HLOOKUP($A743,'Z-scores'!$C$2:$SK$20,5,FALSE)&lt;-3),"",'Total-corrected counts'!K743),"")</f>
        <v/>
      </c>
      <c r="L743" t="str">
        <f>IFERROR(IF(OR(HLOOKUP($A743,'Z-scores'!$C$2:$SK$20,5,FALSE)&gt;3,HLOOKUP($A743,'Z-scores'!$C$2:$SK$20,5,FALSE)&lt;-3),"",'Total-corrected counts'!L743),"")</f>
        <v/>
      </c>
      <c r="M743" t="str">
        <f>IFERROR(IF(OR(HLOOKUP($A743,'Z-scores'!$C$2:$SK$20,5,FALSE)&gt;3,HLOOKUP($A743,'Z-scores'!$C$2:$SK$20,5,FALSE)&lt;-3),"",'Total-corrected counts'!M743),"")</f>
        <v/>
      </c>
      <c r="N743" t="str">
        <f>IFERROR(IF(OR(HLOOKUP($A743,'Z-scores'!$C$2:$SK$20,5,FALSE)&gt;3,HLOOKUP($A743,'Z-scores'!$C$2:$SK$20,5,FALSE)&lt;-3),"",'Total-corrected counts'!N743),"")</f>
        <v/>
      </c>
      <c r="O743" t="str">
        <f>IFERROR(IF(OR(HLOOKUP($A743,'Z-scores'!$C$2:$SK$20,5,FALSE)&gt;3,HLOOKUP($A743,'Z-scores'!$C$2:$SK$20,5,FALSE)&lt;-3),"",'Total-corrected counts'!O743),"")</f>
        <v/>
      </c>
      <c r="P743" t="str">
        <f>IFERROR(IF(OR(HLOOKUP($A743,'Z-scores'!$C$2:$SK$20,5,FALSE)&gt;3,HLOOKUP($A743,'Z-scores'!$C$2:$SK$20,5,FALSE)&lt;-3),"",'Total-corrected counts'!P743),"")</f>
        <v/>
      </c>
      <c r="Q743" t="str">
        <f>IFERROR(IF(OR(HLOOKUP($A743,'Z-scores'!$C$2:$SK$20,5,FALSE)&gt;3,HLOOKUP($A743,'Z-scores'!$C$2:$SK$20,5,FALSE)&lt;-3),"",'Total-corrected counts'!Q743),"")</f>
        <v/>
      </c>
      <c r="R743" t="str">
        <f>IFERROR(IF(OR(HLOOKUP($A743,'Z-scores'!$C$2:$SK$20,5,FALSE)&gt;3,HLOOKUP($A743,'Z-scores'!$C$2:$SK$20,5,FALSE)&lt;-3),"",'Total-corrected counts'!R743),"")</f>
        <v/>
      </c>
      <c r="S743" t="str">
        <f>IFERROR(IF(OR(HLOOKUP($A743,'Z-scores'!$C$2:$SK$20,5,FALSE)&gt;3,HLOOKUP($A743,'Z-scores'!$C$2:$SK$20,5,FALSE)&lt;-3),"",'Total-corrected counts'!S743),"")</f>
        <v/>
      </c>
      <c r="T743" t="str">
        <f>IFERROR(IF(OR(HLOOKUP($A743,'Z-scores'!$C$2:$SK$20,5,FALSE)&gt;3,HLOOKUP($A743,'Z-scores'!$C$2:$SK$20,5,FALSE)&lt;-3),"",'Total-corrected counts'!T743),"")</f>
        <v/>
      </c>
      <c r="U743">
        <f t="shared" si="44"/>
        <v>0</v>
      </c>
      <c r="V743">
        <f>SUMIFS(Tabel132[Cluster],Tabel132[ID],'Total-corrected counts Z&lt;3'!A743)</f>
        <v>52</v>
      </c>
      <c r="W743" t="str">
        <f t="shared" si="45"/>
        <v/>
      </c>
      <c r="X743" t="str">
        <f t="shared" si="46"/>
        <v/>
      </c>
      <c r="Y743" t="str">
        <f t="shared" si="47"/>
        <v/>
      </c>
    </row>
    <row r="744" spans="1:25" x14ac:dyDescent="0.25">
      <c r="A744">
        <v>752</v>
      </c>
      <c r="B744" t="s">
        <v>940</v>
      </c>
      <c r="C744">
        <v>104400</v>
      </c>
      <c r="D744">
        <v>960</v>
      </c>
      <c r="E744" t="str">
        <f>IFERROR(IF(OR(HLOOKUP($A744,'Z-scores'!$C$2:$SK$20,5,FALSE)&gt;3,HLOOKUP($A744,'Z-scores'!$C$2:$SK$20,5,FALSE)&lt;-3),"",'Total-corrected counts'!E744),"")</f>
        <v/>
      </c>
      <c r="F744" t="str">
        <f>IFERROR(IF(OR(HLOOKUP($A744,'Z-scores'!$C$2:$SK$20,5,FALSE)&gt;3,HLOOKUP($A744,'Z-scores'!$C$2:$SK$20,5,FALSE)&lt;-3),"",'Total-corrected counts'!F744),"")</f>
        <v/>
      </c>
      <c r="G744" t="str">
        <f>IFERROR(IF(OR(HLOOKUP($A744,'Z-scores'!$C$2:$SK$20,5,FALSE)&gt;3,HLOOKUP($A744,'Z-scores'!$C$2:$SK$20,5,FALSE)&lt;-3),"",'Total-corrected counts'!G744),"")</f>
        <v/>
      </c>
      <c r="H744" t="str">
        <f>IFERROR(IF(OR(HLOOKUP($A744,'Z-scores'!$C$2:$SK$20,5,FALSE)&gt;3,HLOOKUP($A744,'Z-scores'!$C$2:$SK$20,5,FALSE)&lt;-3),"",'Total-corrected counts'!H744),"")</f>
        <v/>
      </c>
      <c r="I744" t="str">
        <f>IFERROR(IF(OR(HLOOKUP($A744,'Z-scores'!$C$2:$SK$20,5,FALSE)&gt;3,HLOOKUP($A744,'Z-scores'!$C$2:$SK$20,5,FALSE)&lt;-3),"",'Total-corrected counts'!I744),"")</f>
        <v/>
      </c>
      <c r="J744" t="str">
        <f>IFERROR(IF(OR(HLOOKUP($A744,'Z-scores'!$C$2:$SK$20,5,FALSE)&gt;3,HLOOKUP($A744,'Z-scores'!$C$2:$SK$20,5,FALSE)&lt;-3),"",'Total-corrected counts'!J744),"")</f>
        <v/>
      </c>
      <c r="K744" t="str">
        <f>IFERROR(IF(OR(HLOOKUP($A744,'Z-scores'!$C$2:$SK$20,5,FALSE)&gt;3,HLOOKUP($A744,'Z-scores'!$C$2:$SK$20,5,FALSE)&lt;-3),"",'Total-corrected counts'!K744),"")</f>
        <v/>
      </c>
      <c r="L744" t="str">
        <f>IFERROR(IF(OR(HLOOKUP($A744,'Z-scores'!$C$2:$SK$20,5,FALSE)&gt;3,HLOOKUP($A744,'Z-scores'!$C$2:$SK$20,5,FALSE)&lt;-3),"",'Total-corrected counts'!L744),"")</f>
        <v/>
      </c>
      <c r="M744" t="str">
        <f>IFERROR(IF(OR(HLOOKUP($A744,'Z-scores'!$C$2:$SK$20,5,FALSE)&gt;3,HLOOKUP($A744,'Z-scores'!$C$2:$SK$20,5,FALSE)&lt;-3),"",'Total-corrected counts'!M744),"")</f>
        <v/>
      </c>
      <c r="N744" t="str">
        <f>IFERROR(IF(OR(HLOOKUP($A744,'Z-scores'!$C$2:$SK$20,5,FALSE)&gt;3,HLOOKUP($A744,'Z-scores'!$C$2:$SK$20,5,FALSE)&lt;-3),"",'Total-corrected counts'!N744),"")</f>
        <v/>
      </c>
      <c r="O744" t="str">
        <f>IFERROR(IF(OR(HLOOKUP($A744,'Z-scores'!$C$2:$SK$20,5,FALSE)&gt;3,HLOOKUP($A744,'Z-scores'!$C$2:$SK$20,5,FALSE)&lt;-3),"",'Total-corrected counts'!O744),"")</f>
        <v/>
      </c>
      <c r="P744" t="str">
        <f>IFERROR(IF(OR(HLOOKUP($A744,'Z-scores'!$C$2:$SK$20,5,FALSE)&gt;3,HLOOKUP($A744,'Z-scores'!$C$2:$SK$20,5,FALSE)&lt;-3),"",'Total-corrected counts'!P744),"")</f>
        <v/>
      </c>
      <c r="Q744" t="str">
        <f>IFERROR(IF(OR(HLOOKUP($A744,'Z-scores'!$C$2:$SK$20,5,FALSE)&gt;3,HLOOKUP($A744,'Z-scores'!$C$2:$SK$20,5,FALSE)&lt;-3),"",'Total-corrected counts'!Q744),"")</f>
        <v/>
      </c>
      <c r="R744" t="str">
        <f>IFERROR(IF(OR(HLOOKUP($A744,'Z-scores'!$C$2:$SK$20,5,FALSE)&gt;3,HLOOKUP($A744,'Z-scores'!$C$2:$SK$20,5,FALSE)&lt;-3),"",'Total-corrected counts'!R744),"")</f>
        <v/>
      </c>
      <c r="S744" t="str">
        <f>IFERROR(IF(OR(HLOOKUP($A744,'Z-scores'!$C$2:$SK$20,5,FALSE)&gt;3,HLOOKUP($A744,'Z-scores'!$C$2:$SK$20,5,FALSE)&lt;-3),"",'Total-corrected counts'!S744),"")</f>
        <v/>
      </c>
      <c r="T744" t="str">
        <f>IFERROR(IF(OR(HLOOKUP($A744,'Z-scores'!$C$2:$SK$20,5,FALSE)&gt;3,HLOOKUP($A744,'Z-scores'!$C$2:$SK$20,5,FALSE)&lt;-3),"",'Total-corrected counts'!T744),"")</f>
        <v/>
      </c>
      <c r="U744">
        <f t="shared" si="44"/>
        <v>0</v>
      </c>
      <c r="V744">
        <f>SUMIFS(Tabel132[Cluster],Tabel132[ID],'Total-corrected counts Z&lt;3'!A744)</f>
        <v>0</v>
      </c>
      <c r="W744" t="str">
        <f t="shared" si="45"/>
        <v/>
      </c>
      <c r="X744" t="str">
        <f t="shared" si="46"/>
        <v/>
      </c>
      <c r="Y744" t="str">
        <f t="shared" si="47"/>
        <v/>
      </c>
    </row>
    <row r="745" spans="1:25" x14ac:dyDescent="0.25">
      <c r="A745">
        <v>753</v>
      </c>
      <c r="B745" t="s">
        <v>941</v>
      </c>
      <c r="C745">
        <v>114400</v>
      </c>
      <c r="D745">
        <v>46</v>
      </c>
      <c r="E745" t="str">
        <f>IFERROR(IF(OR(HLOOKUP($A745,'Z-scores'!$C$2:$SK$20,5,FALSE)&gt;3,HLOOKUP($A745,'Z-scores'!$C$2:$SK$20,5,FALSE)&lt;-3),"",'Total-corrected counts'!E745),"")</f>
        <v/>
      </c>
      <c r="F745" t="str">
        <f>IFERROR(IF(OR(HLOOKUP($A745,'Z-scores'!$C$2:$SK$20,5,FALSE)&gt;3,HLOOKUP($A745,'Z-scores'!$C$2:$SK$20,5,FALSE)&lt;-3),"",'Total-corrected counts'!F745),"")</f>
        <v/>
      </c>
      <c r="G745" t="str">
        <f>IFERROR(IF(OR(HLOOKUP($A745,'Z-scores'!$C$2:$SK$20,5,FALSE)&gt;3,HLOOKUP($A745,'Z-scores'!$C$2:$SK$20,5,FALSE)&lt;-3),"",'Total-corrected counts'!G745),"")</f>
        <v/>
      </c>
      <c r="H745" t="str">
        <f>IFERROR(IF(OR(HLOOKUP($A745,'Z-scores'!$C$2:$SK$20,5,FALSE)&gt;3,HLOOKUP($A745,'Z-scores'!$C$2:$SK$20,5,FALSE)&lt;-3),"",'Total-corrected counts'!H745),"")</f>
        <v/>
      </c>
      <c r="I745" t="str">
        <f>IFERROR(IF(OR(HLOOKUP($A745,'Z-scores'!$C$2:$SK$20,5,FALSE)&gt;3,HLOOKUP($A745,'Z-scores'!$C$2:$SK$20,5,FALSE)&lt;-3),"",'Total-corrected counts'!I745),"")</f>
        <v/>
      </c>
      <c r="J745" t="str">
        <f>IFERROR(IF(OR(HLOOKUP($A745,'Z-scores'!$C$2:$SK$20,5,FALSE)&gt;3,HLOOKUP($A745,'Z-scores'!$C$2:$SK$20,5,FALSE)&lt;-3),"",'Total-corrected counts'!J745),"")</f>
        <v/>
      </c>
      <c r="K745" t="str">
        <f>IFERROR(IF(OR(HLOOKUP($A745,'Z-scores'!$C$2:$SK$20,5,FALSE)&gt;3,HLOOKUP($A745,'Z-scores'!$C$2:$SK$20,5,FALSE)&lt;-3),"",'Total-corrected counts'!K745),"")</f>
        <v/>
      </c>
      <c r="L745" t="str">
        <f>IFERROR(IF(OR(HLOOKUP($A745,'Z-scores'!$C$2:$SK$20,5,FALSE)&gt;3,HLOOKUP($A745,'Z-scores'!$C$2:$SK$20,5,FALSE)&lt;-3),"",'Total-corrected counts'!L745),"")</f>
        <v/>
      </c>
      <c r="M745" t="str">
        <f>IFERROR(IF(OR(HLOOKUP($A745,'Z-scores'!$C$2:$SK$20,5,FALSE)&gt;3,HLOOKUP($A745,'Z-scores'!$C$2:$SK$20,5,FALSE)&lt;-3),"",'Total-corrected counts'!M745),"")</f>
        <v/>
      </c>
      <c r="N745" t="str">
        <f>IFERROR(IF(OR(HLOOKUP($A745,'Z-scores'!$C$2:$SK$20,5,FALSE)&gt;3,HLOOKUP($A745,'Z-scores'!$C$2:$SK$20,5,FALSE)&lt;-3),"",'Total-corrected counts'!N745),"")</f>
        <v/>
      </c>
      <c r="O745" t="str">
        <f>IFERROR(IF(OR(HLOOKUP($A745,'Z-scores'!$C$2:$SK$20,5,FALSE)&gt;3,HLOOKUP($A745,'Z-scores'!$C$2:$SK$20,5,FALSE)&lt;-3),"",'Total-corrected counts'!O745),"")</f>
        <v/>
      </c>
      <c r="P745" t="str">
        <f>IFERROR(IF(OR(HLOOKUP($A745,'Z-scores'!$C$2:$SK$20,5,FALSE)&gt;3,HLOOKUP($A745,'Z-scores'!$C$2:$SK$20,5,FALSE)&lt;-3),"",'Total-corrected counts'!P745),"")</f>
        <v/>
      </c>
      <c r="Q745" t="str">
        <f>IFERROR(IF(OR(HLOOKUP($A745,'Z-scores'!$C$2:$SK$20,5,FALSE)&gt;3,HLOOKUP($A745,'Z-scores'!$C$2:$SK$20,5,FALSE)&lt;-3),"",'Total-corrected counts'!Q745),"")</f>
        <v/>
      </c>
      <c r="R745" t="str">
        <f>IFERROR(IF(OR(HLOOKUP($A745,'Z-scores'!$C$2:$SK$20,5,FALSE)&gt;3,HLOOKUP($A745,'Z-scores'!$C$2:$SK$20,5,FALSE)&lt;-3),"",'Total-corrected counts'!R745),"")</f>
        <v/>
      </c>
      <c r="S745" t="str">
        <f>IFERROR(IF(OR(HLOOKUP($A745,'Z-scores'!$C$2:$SK$20,5,FALSE)&gt;3,HLOOKUP($A745,'Z-scores'!$C$2:$SK$20,5,FALSE)&lt;-3),"",'Total-corrected counts'!S745),"")</f>
        <v/>
      </c>
      <c r="T745" t="str">
        <f>IFERROR(IF(OR(HLOOKUP($A745,'Z-scores'!$C$2:$SK$20,5,FALSE)&gt;3,HLOOKUP($A745,'Z-scores'!$C$2:$SK$20,5,FALSE)&lt;-3),"",'Total-corrected counts'!T745),"")</f>
        <v/>
      </c>
      <c r="U745">
        <f t="shared" si="44"/>
        <v>0</v>
      </c>
      <c r="V745">
        <f>SUMIFS(Tabel132[Cluster],Tabel132[ID],'Total-corrected counts Z&lt;3'!A745)</f>
        <v>0</v>
      </c>
      <c r="W745" t="str">
        <f t="shared" si="45"/>
        <v/>
      </c>
      <c r="X745" t="str">
        <f t="shared" si="46"/>
        <v/>
      </c>
      <c r="Y745" t="str">
        <f t="shared" si="47"/>
        <v/>
      </c>
    </row>
    <row r="746" spans="1:25" x14ac:dyDescent="0.25">
      <c r="A746">
        <v>754</v>
      </c>
      <c r="B746" t="s">
        <v>315</v>
      </c>
      <c r="C746">
        <v>48600</v>
      </c>
      <c r="D746">
        <v>493</v>
      </c>
      <c r="E746">
        <f>IFERROR(IF(OR(HLOOKUP($A746,'Z-scores'!$C$2:$SK$20,5,FALSE)&gt;3,HLOOKUP($A746,'Z-scores'!$C$2:$SK$20,5,FALSE)&lt;-3),"",'Total-corrected counts'!E746),"")</f>
        <v>36.596573189430742</v>
      </c>
      <c r="F746">
        <f>IFERROR(IF(OR(HLOOKUP($A746,'Z-scores'!$C$2:$SK$20,5,FALSE)&gt;3,HLOOKUP($A746,'Z-scores'!$C$2:$SK$20,5,FALSE)&lt;-3),"",'Total-corrected counts'!F746),"")</f>
        <v>52.232142646349864</v>
      </c>
      <c r="G746">
        <f>IFERROR(IF(OR(HLOOKUP($A746,'Z-scores'!$C$2:$SK$20,5,FALSE)&gt;3,HLOOKUP($A746,'Z-scores'!$C$2:$SK$20,5,FALSE)&lt;-3),"",'Total-corrected counts'!G746),"")</f>
        <v>41.783800322428526</v>
      </c>
      <c r="H746">
        <f>IFERROR(IF(OR(HLOOKUP($A746,'Z-scores'!$C$2:$SK$20,5,FALSE)&gt;3,HLOOKUP($A746,'Z-scores'!$C$2:$SK$20,5,FALSE)&lt;-3),"",'Total-corrected counts'!H746),"")</f>
        <v>29.108060508094283</v>
      </c>
      <c r="I746">
        <f>IFERROR(IF(OR(HLOOKUP($A746,'Z-scores'!$C$2:$SK$20,5,FALSE)&gt;3,HLOOKUP($A746,'Z-scores'!$C$2:$SK$20,5,FALSE)&lt;-3),"",'Total-corrected counts'!I746),"")</f>
        <v>49.616467017176397</v>
      </c>
      <c r="J746">
        <f>IFERROR(IF(OR(HLOOKUP($A746,'Z-scores'!$C$2:$SK$20,5,FALSE)&gt;3,HLOOKUP($A746,'Z-scores'!$C$2:$SK$20,5,FALSE)&lt;-3),"",'Total-corrected counts'!J746),"")</f>
        <v>63.54143842874128</v>
      </c>
      <c r="K746">
        <f>IFERROR(IF(OR(HLOOKUP($A746,'Z-scores'!$C$2:$SK$20,5,FALSE)&gt;3,HLOOKUP($A746,'Z-scores'!$C$2:$SK$20,5,FALSE)&lt;-3),"",'Total-corrected counts'!K746),"")</f>
        <v>54.528767179523264</v>
      </c>
      <c r="L746">
        <f>IFERROR(IF(OR(HLOOKUP($A746,'Z-scores'!$C$2:$SK$20,5,FALSE)&gt;3,HLOOKUP($A746,'Z-scores'!$C$2:$SK$20,5,FALSE)&lt;-3),"",'Total-corrected counts'!L746),"")</f>
        <v>68.90034853794505</v>
      </c>
      <c r="M746">
        <f>IFERROR(IF(OR(HLOOKUP($A746,'Z-scores'!$C$2:$SK$20,5,FALSE)&gt;3,HLOOKUP($A746,'Z-scores'!$C$2:$SK$20,5,FALSE)&lt;-3),"",'Total-corrected counts'!M746),"")</f>
        <v>62.759312665327144</v>
      </c>
      <c r="N746">
        <f>IFERROR(IF(OR(HLOOKUP($A746,'Z-scores'!$C$2:$SK$20,5,FALSE)&gt;3,HLOOKUP($A746,'Z-scores'!$C$2:$SK$20,5,FALSE)&lt;-3),"",'Total-corrected counts'!N746),"")</f>
        <v>27.039019602309256</v>
      </c>
      <c r="O746">
        <f>IFERROR(IF(OR(HLOOKUP($A746,'Z-scores'!$C$2:$SK$20,5,FALSE)&gt;3,HLOOKUP($A746,'Z-scores'!$C$2:$SK$20,5,FALSE)&lt;-3),"",'Total-corrected counts'!O746),"")</f>
        <v>72.862813129718887</v>
      </c>
      <c r="P746">
        <f>IFERROR(IF(OR(HLOOKUP($A746,'Z-scores'!$C$2:$SK$20,5,FALSE)&gt;3,HLOOKUP($A746,'Z-scores'!$C$2:$SK$20,5,FALSE)&lt;-3),"",'Total-corrected counts'!P746),"")</f>
        <v>60.369602703220522</v>
      </c>
      <c r="Q746">
        <f>IFERROR(IF(OR(HLOOKUP($A746,'Z-scores'!$C$2:$SK$20,5,FALSE)&gt;3,HLOOKUP($A746,'Z-scores'!$C$2:$SK$20,5,FALSE)&lt;-3),"",'Total-corrected counts'!Q746),"")</f>
        <v>72.053075422210057</v>
      </c>
      <c r="R746">
        <f>IFERROR(IF(OR(HLOOKUP($A746,'Z-scores'!$C$2:$SK$20,5,FALSE)&gt;3,HLOOKUP($A746,'Z-scores'!$C$2:$SK$20,5,FALSE)&lt;-3),"",'Total-corrected counts'!R746),"")</f>
        <v>40.206016677100344</v>
      </c>
      <c r="S746">
        <f>IFERROR(IF(OR(HLOOKUP($A746,'Z-scores'!$C$2:$SK$20,5,FALSE)&gt;3,HLOOKUP($A746,'Z-scores'!$C$2:$SK$20,5,FALSE)&lt;-3),"",'Total-corrected counts'!S746),"")</f>
        <v>62.869615189715745</v>
      </c>
      <c r="T746">
        <f>IFERROR(IF(OR(HLOOKUP($A746,'Z-scores'!$C$2:$SK$20,5,FALSE)&gt;3,HLOOKUP($A746,'Z-scores'!$C$2:$SK$20,5,FALSE)&lt;-3),"",'Total-corrected counts'!T746),"")</f>
        <v>103.12677261939136</v>
      </c>
      <c r="U746">
        <f t="shared" si="44"/>
        <v>1</v>
      </c>
      <c r="V746">
        <f>SUMIFS(Tabel132[Cluster],Tabel132[ID],'Total-corrected counts Z&lt;3'!A746)</f>
        <v>64</v>
      </c>
      <c r="W746">
        <f t="shared" si="45"/>
        <v>3.9242994631245864E-2</v>
      </c>
      <c r="X746">
        <f t="shared" si="46"/>
        <v>48.610593009732575</v>
      </c>
      <c r="Y746">
        <f t="shared" si="47"/>
        <v>68.581315956892823</v>
      </c>
    </row>
    <row r="747" spans="1:25" x14ac:dyDescent="0.25">
      <c r="A747">
        <v>755</v>
      </c>
      <c r="B747" t="s">
        <v>316</v>
      </c>
      <c r="C747">
        <v>12900</v>
      </c>
      <c r="D747">
        <v>1018</v>
      </c>
      <c r="E747">
        <f>IFERROR(IF(OR(HLOOKUP($A747,'Z-scores'!$C$2:$SK$20,5,FALSE)&gt;3,HLOOKUP($A747,'Z-scores'!$C$2:$SK$20,5,FALSE)&lt;-3),"",'Total-corrected counts'!E747),"")</f>
        <v>6.4057627093453293</v>
      </c>
      <c r="F747">
        <f>IFERROR(IF(OR(HLOOKUP($A747,'Z-scores'!$C$2:$SK$20,5,FALSE)&gt;3,HLOOKUP($A747,'Z-scores'!$C$2:$SK$20,5,FALSE)&lt;-3),"",'Total-corrected counts'!F747),"")</f>
        <v>11.228352487165068</v>
      </c>
      <c r="G747">
        <f>IFERROR(IF(OR(HLOOKUP($A747,'Z-scores'!$C$2:$SK$20,5,FALSE)&gt;3,HLOOKUP($A747,'Z-scores'!$C$2:$SK$20,5,FALSE)&lt;-3),"",'Total-corrected counts'!G747),"")</f>
        <v>9.1640710889921557</v>
      </c>
      <c r="H747">
        <f>IFERROR(IF(OR(HLOOKUP($A747,'Z-scores'!$C$2:$SK$20,5,FALSE)&gt;3,HLOOKUP($A747,'Z-scores'!$C$2:$SK$20,5,FALSE)&lt;-3),"",'Total-corrected counts'!H747),"")</f>
        <v>4.6864821829235925</v>
      </c>
      <c r="I747">
        <f>IFERROR(IF(OR(HLOOKUP($A747,'Z-scores'!$C$2:$SK$20,5,FALSE)&gt;3,HLOOKUP($A747,'Z-scores'!$C$2:$SK$20,5,FALSE)&lt;-3),"",'Total-corrected counts'!I747),"")</f>
        <v>8.6717676844129326</v>
      </c>
      <c r="J747">
        <f>IFERROR(IF(OR(HLOOKUP($A747,'Z-scores'!$C$2:$SK$20,5,FALSE)&gt;3,HLOOKUP($A747,'Z-scores'!$C$2:$SK$20,5,FALSE)&lt;-3),"",'Total-corrected counts'!J747),"")</f>
        <v>17.59452492388078</v>
      </c>
      <c r="K747">
        <f>IFERROR(IF(OR(HLOOKUP($A747,'Z-scores'!$C$2:$SK$20,5,FALSE)&gt;3,HLOOKUP($A747,'Z-scores'!$C$2:$SK$20,5,FALSE)&lt;-3),"",'Total-corrected counts'!K747),"")</f>
        <v>8.2455847122402357</v>
      </c>
      <c r="L747">
        <f>IFERROR(IF(OR(HLOOKUP($A747,'Z-scores'!$C$2:$SK$20,5,FALSE)&gt;3,HLOOKUP($A747,'Z-scores'!$C$2:$SK$20,5,FALSE)&lt;-3),"",'Total-corrected counts'!L747),"")</f>
        <v>8.8321604604119788</v>
      </c>
      <c r="M747">
        <f>IFERROR(IF(OR(HLOOKUP($A747,'Z-scores'!$C$2:$SK$20,5,FALSE)&gt;3,HLOOKUP($A747,'Z-scores'!$C$2:$SK$20,5,FALSE)&lt;-3),"",'Total-corrected counts'!M747),"")</f>
        <v>17.569538631246839</v>
      </c>
      <c r="N747">
        <f>IFERROR(IF(OR(HLOOKUP($A747,'Z-scores'!$C$2:$SK$20,5,FALSE)&gt;3,HLOOKUP($A747,'Z-scores'!$C$2:$SK$20,5,FALSE)&lt;-3),"",'Total-corrected counts'!N747),"")</f>
        <v>14.197641200284737</v>
      </c>
      <c r="O747">
        <f>IFERROR(IF(OR(HLOOKUP($A747,'Z-scores'!$C$2:$SK$20,5,FALSE)&gt;3,HLOOKUP($A747,'Z-scores'!$C$2:$SK$20,5,FALSE)&lt;-3),"",'Total-corrected counts'!O747),"")</f>
        <v>6.2424787415304337</v>
      </c>
      <c r="P747">
        <f>IFERROR(IF(OR(HLOOKUP($A747,'Z-scores'!$C$2:$SK$20,5,FALSE)&gt;3,HLOOKUP($A747,'Z-scores'!$C$2:$SK$20,5,FALSE)&lt;-3),"",'Total-corrected counts'!P747),"")</f>
        <v>6.0016273069065988</v>
      </c>
      <c r="Q747">
        <f>IFERROR(IF(OR(HLOOKUP($A747,'Z-scores'!$C$2:$SK$20,5,FALSE)&gt;3,HLOOKUP($A747,'Z-scores'!$C$2:$SK$20,5,FALSE)&lt;-3),"",'Total-corrected counts'!Q747),"")</f>
        <v>10.38414891962619</v>
      </c>
      <c r="R747">
        <f>IFERROR(IF(OR(HLOOKUP($A747,'Z-scores'!$C$2:$SK$20,5,FALSE)&gt;3,HLOOKUP($A747,'Z-scores'!$C$2:$SK$20,5,FALSE)&lt;-3),"",'Total-corrected counts'!R747),"")</f>
        <v>7.6981503383539929</v>
      </c>
      <c r="S747">
        <f>IFERROR(IF(OR(HLOOKUP($A747,'Z-scores'!$C$2:$SK$20,5,FALSE)&gt;3,HLOOKUP($A747,'Z-scores'!$C$2:$SK$20,5,FALSE)&lt;-3),"",'Total-corrected counts'!S747),"")</f>
        <v>11.595548622887055</v>
      </c>
      <c r="T747">
        <f>IFERROR(IF(OR(HLOOKUP($A747,'Z-scores'!$C$2:$SK$20,5,FALSE)&gt;3,HLOOKUP($A747,'Z-scores'!$C$2:$SK$20,5,FALSE)&lt;-3),"",'Total-corrected counts'!T747),"")</f>
        <v>14.320887540076983</v>
      </c>
      <c r="U747">
        <f t="shared" si="44"/>
        <v>1</v>
      </c>
      <c r="V747">
        <f>SUMIFS(Tabel132[Cluster],Tabel132[ID],'Total-corrected counts Z&lt;3'!A747)</f>
        <v>16</v>
      </c>
      <c r="W747">
        <f t="shared" si="45"/>
        <v>0.55076431371999335</v>
      </c>
      <c r="X747">
        <f t="shared" si="46"/>
        <v>10.659588608090365</v>
      </c>
      <c r="Y747">
        <f t="shared" si="47"/>
        <v>9.373806911563543</v>
      </c>
    </row>
    <row r="748" spans="1:25" x14ac:dyDescent="0.25">
      <c r="A748">
        <v>756</v>
      </c>
      <c r="B748" t="s">
        <v>942</v>
      </c>
      <c r="C748">
        <v>75900</v>
      </c>
      <c r="D748">
        <v>515</v>
      </c>
      <c r="E748" t="str">
        <f>IFERROR(IF(OR(HLOOKUP($A748,'Z-scores'!$C$2:$SK$20,5,FALSE)&gt;3,HLOOKUP($A748,'Z-scores'!$C$2:$SK$20,5,FALSE)&lt;-3),"",'Total-corrected counts'!E748),"")</f>
        <v/>
      </c>
      <c r="F748" t="str">
        <f>IFERROR(IF(OR(HLOOKUP($A748,'Z-scores'!$C$2:$SK$20,5,FALSE)&gt;3,HLOOKUP($A748,'Z-scores'!$C$2:$SK$20,5,FALSE)&lt;-3),"",'Total-corrected counts'!F748),"")</f>
        <v/>
      </c>
      <c r="G748" t="str">
        <f>IFERROR(IF(OR(HLOOKUP($A748,'Z-scores'!$C$2:$SK$20,5,FALSE)&gt;3,HLOOKUP($A748,'Z-scores'!$C$2:$SK$20,5,FALSE)&lt;-3),"",'Total-corrected counts'!G748),"")</f>
        <v/>
      </c>
      <c r="H748" t="str">
        <f>IFERROR(IF(OR(HLOOKUP($A748,'Z-scores'!$C$2:$SK$20,5,FALSE)&gt;3,HLOOKUP($A748,'Z-scores'!$C$2:$SK$20,5,FALSE)&lt;-3),"",'Total-corrected counts'!H748),"")</f>
        <v/>
      </c>
      <c r="I748" t="str">
        <f>IFERROR(IF(OR(HLOOKUP($A748,'Z-scores'!$C$2:$SK$20,5,FALSE)&gt;3,HLOOKUP($A748,'Z-scores'!$C$2:$SK$20,5,FALSE)&lt;-3),"",'Total-corrected counts'!I748),"")</f>
        <v/>
      </c>
      <c r="J748" t="str">
        <f>IFERROR(IF(OR(HLOOKUP($A748,'Z-scores'!$C$2:$SK$20,5,FALSE)&gt;3,HLOOKUP($A748,'Z-scores'!$C$2:$SK$20,5,FALSE)&lt;-3),"",'Total-corrected counts'!J748),"")</f>
        <v/>
      </c>
      <c r="K748" t="str">
        <f>IFERROR(IF(OR(HLOOKUP($A748,'Z-scores'!$C$2:$SK$20,5,FALSE)&gt;3,HLOOKUP($A748,'Z-scores'!$C$2:$SK$20,5,FALSE)&lt;-3),"",'Total-corrected counts'!K748),"")</f>
        <v/>
      </c>
      <c r="L748" t="str">
        <f>IFERROR(IF(OR(HLOOKUP($A748,'Z-scores'!$C$2:$SK$20,5,FALSE)&gt;3,HLOOKUP($A748,'Z-scores'!$C$2:$SK$20,5,FALSE)&lt;-3),"",'Total-corrected counts'!L748),"")</f>
        <v/>
      </c>
      <c r="M748" t="str">
        <f>IFERROR(IF(OR(HLOOKUP($A748,'Z-scores'!$C$2:$SK$20,5,FALSE)&gt;3,HLOOKUP($A748,'Z-scores'!$C$2:$SK$20,5,FALSE)&lt;-3),"",'Total-corrected counts'!M748),"")</f>
        <v/>
      </c>
      <c r="N748" t="str">
        <f>IFERROR(IF(OR(HLOOKUP($A748,'Z-scores'!$C$2:$SK$20,5,FALSE)&gt;3,HLOOKUP($A748,'Z-scores'!$C$2:$SK$20,5,FALSE)&lt;-3),"",'Total-corrected counts'!N748),"")</f>
        <v/>
      </c>
      <c r="O748" t="str">
        <f>IFERROR(IF(OR(HLOOKUP($A748,'Z-scores'!$C$2:$SK$20,5,FALSE)&gt;3,HLOOKUP($A748,'Z-scores'!$C$2:$SK$20,5,FALSE)&lt;-3),"",'Total-corrected counts'!O748),"")</f>
        <v/>
      </c>
      <c r="P748" t="str">
        <f>IFERROR(IF(OR(HLOOKUP($A748,'Z-scores'!$C$2:$SK$20,5,FALSE)&gt;3,HLOOKUP($A748,'Z-scores'!$C$2:$SK$20,5,FALSE)&lt;-3),"",'Total-corrected counts'!P748),"")</f>
        <v/>
      </c>
      <c r="Q748" t="str">
        <f>IFERROR(IF(OR(HLOOKUP($A748,'Z-scores'!$C$2:$SK$20,5,FALSE)&gt;3,HLOOKUP($A748,'Z-scores'!$C$2:$SK$20,5,FALSE)&lt;-3),"",'Total-corrected counts'!Q748),"")</f>
        <v/>
      </c>
      <c r="R748" t="str">
        <f>IFERROR(IF(OR(HLOOKUP($A748,'Z-scores'!$C$2:$SK$20,5,FALSE)&gt;3,HLOOKUP($A748,'Z-scores'!$C$2:$SK$20,5,FALSE)&lt;-3),"",'Total-corrected counts'!R748),"")</f>
        <v/>
      </c>
      <c r="S748" t="str">
        <f>IFERROR(IF(OR(HLOOKUP($A748,'Z-scores'!$C$2:$SK$20,5,FALSE)&gt;3,HLOOKUP($A748,'Z-scores'!$C$2:$SK$20,5,FALSE)&lt;-3),"",'Total-corrected counts'!S748),"")</f>
        <v/>
      </c>
      <c r="T748" t="str">
        <f>IFERROR(IF(OR(HLOOKUP($A748,'Z-scores'!$C$2:$SK$20,5,FALSE)&gt;3,HLOOKUP($A748,'Z-scores'!$C$2:$SK$20,5,FALSE)&lt;-3),"",'Total-corrected counts'!T748),"")</f>
        <v/>
      </c>
      <c r="U748">
        <f t="shared" si="44"/>
        <v>0</v>
      </c>
      <c r="V748">
        <f>SUMIFS(Tabel132[Cluster],Tabel132[ID],'Total-corrected counts Z&lt;3'!A748)</f>
        <v>84</v>
      </c>
      <c r="W748" t="str">
        <f t="shared" si="45"/>
        <v/>
      </c>
      <c r="X748" t="str">
        <f t="shared" si="46"/>
        <v/>
      </c>
      <c r="Y748" t="str">
        <f t="shared" si="47"/>
        <v/>
      </c>
    </row>
    <row r="749" spans="1:25" x14ac:dyDescent="0.25">
      <c r="A749">
        <v>757</v>
      </c>
      <c r="B749" t="s">
        <v>317</v>
      </c>
      <c r="C749">
        <v>83100</v>
      </c>
      <c r="D749">
        <v>323</v>
      </c>
      <c r="E749">
        <f>IFERROR(IF(OR(HLOOKUP($A749,'Z-scores'!$C$2:$SK$20,5,FALSE)&gt;3,HLOOKUP($A749,'Z-scores'!$C$2:$SK$20,5,FALSE)&lt;-3),"",'Total-corrected counts'!E749),"")</f>
        <v>1.9816744653813854E-2</v>
      </c>
      <c r="F749">
        <f>IFERROR(IF(OR(HLOOKUP($A749,'Z-scores'!$C$2:$SK$20,5,FALSE)&gt;3,HLOOKUP($A749,'Z-scores'!$C$2:$SK$20,5,FALSE)&lt;-3),"",'Total-corrected counts'!F749),"")</f>
        <v>0.54772451156902768</v>
      </c>
      <c r="G749">
        <f>IFERROR(IF(OR(HLOOKUP($A749,'Z-scores'!$C$2:$SK$20,5,FALSE)&gt;3,HLOOKUP($A749,'Z-scores'!$C$2:$SK$20,5,FALSE)&lt;-3),"",'Total-corrected counts'!G749),"")</f>
        <v>0.42150759879022359</v>
      </c>
      <c r="H749">
        <f>IFERROR(IF(OR(HLOOKUP($A749,'Z-scores'!$C$2:$SK$20,5,FALSE)&gt;3,HLOOKUP($A749,'Z-scores'!$C$2:$SK$20,5,FALSE)&lt;-3),"",'Total-corrected counts'!H749),"")</f>
        <v>0</v>
      </c>
      <c r="I749">
        <f>IFERROR(IF(OR(HLOOKUP($A749,'Z-scores'!$C$2:$SK$20,5,FALSE)&gt;3,HLOOKUP($A749,'Z-scores'!$C$2:$SK$20,5,FALSE)&lt;-3),"",'Total-corrected counts'!I749),"")</f>
        <v>6.1901002289774354E-2</v>
      </c>
      <c r="J749">
        <f>IFERROR(IF(OR(HLOOKUP($A749,'Z-scores'!$C$2:$SK$20,5,FALSE)&gt;3,HLOOKUP($A749,'Z-scores'!$C$2:$SK$20,5,FALSE)&lt;-3),"",'Total-corrected counts'!J749),"")</f>
        <v>0</v>
      </c>
      <c r="K749">
        <f>IFERROR(IF(OR(HLOOKUP($A749,'Z-scores'!$C$2:$SK$20,5,FALSE)&gt;3,HLOOKUP($A749,'Z-scores'!$C$2:$SK$20,5,FALSE)&lt;-3),"",'Total-corrected counts'!K749),"")</f>
        <v>4.6916555972917419E-2</v>
      </c>
      <c r="L749">
        <f>IFERROR(IF(OR(HLOOKUP($A749,'Z-scores'!$C$2:$SK$20,5,FALSE)&gt;3,HLOOKUP($A749,'Z-scores'!$C$2:$SK$20,5,FALSE)&lt;-3),"",'Total-corrected counts'!L749),"")</f>
        <v>0.14245420097438674</v>
      </c>
      <c r="M749">
        <f>IFERROR(IF(OR(HLOOKUP($A749,'Z-scores'!$C$2:$SK$20,5,FALSE)&gt;3,HLOOKUP($A749,'Z-scores'!$C$2:$SK$20,5,FALSE)&lt;-3),"",'Total-corrected counts'!M749),"")</f>
        <v>8.5247640132202034E-3</v>
      </c>
      <c r="N749">
        <f>IFERROR(IF(OR(HLOOKUP($A749,'Z-scores'!$C$2:$SK$20,5,FALSE)&gt;3,HLOOKUP($A749,'Z-scores'!$C$2:$SK$20,5,FALSE)&lt;-3),"",'Total-corrected counts'!N749),"")</f>
        <v>7.8396693541053206E-2</v>
      </c>
      <c r="O749">
        <f>IFERROR(IF(OR(HLOOKUP($A749,'Z-scores'!$C$2:$SK$20,5,FALSE)&gt;3,HLOOKUP($A749,'Z-scores'!$C$2:$SK$20,5,FALSE)&lt;-3),"",'Total-corrected counts'!O749),"")</f>
        <v>9.2841397713979534E-2</v>
      </c>
      <c r="P749">
        <f>IFERROR(IF(OR(HLOOKUP($A749,'Z-scores'!$C$2:$SK$20,5,FALSE)&gt;3,HLOOKUP($A749,'Z-scores'!$C$2:$SK$20,5,FALSE)&lt;-3),"",'Total-corrected counts'!P749),"")</f>
        <v>0</v>
      </c>
      <c r="Q749">
        <f>IFERROR(IF(OR(HLOOKUP($A749,'Z-scores'!$C$2:$SK$20,5,FALSE)&gt;3,HLOOKUP($A749,'Z-scores'!$C$2:$SK$20,5,FALSE)&lt;-3),"",'Total-corrected counts'!Q749),"")</f>
        <v>1.4905476918123719E-2</v>
      </c>
      <c r="R749">
        <f>IFERROR(IF(OR(HLOOKUP($A749,'Z-scores'!$C$2:$SK$20,5,FALSE)&gt;3,HLOOKUP($A749,'Z-scores'!$C$2:$SK$20,5,FALSE)&lt;-3),"",'Total-corrected counts'!R749),"")</f>
        <v>0.22596305195969024</v>
      </c>
      <c r="S749">
        <f>IFERROR(IF(OR(HLOOKUP($A749,'Z-scores'!$C$2:$SK$20,5,FALSE)&gt;3,HLOOKUP($A749,'Z-scores'!$C$2:$SK$20,5,FALSE)&lt;-3),"",'Total-corrected counts'!S749),"")</f>
        <v>0.92288790309110835</v>
      </c>
      <c r="T749">
        <f>IFERROR(IF(OR(HLOOKUP($A749,'Z-scores'!$C$2:$SK$20,5,FALSE)&gt;3,HLOOKUP($A749,'Z-scores'!$C$2:$SK$20,5,FALSE)&lt;-3),"",'Total-corrected counts'!T749),"")</f>
        <v>0</v>
      </c>
      <c r="U749">
        <f t="shared" si="44"/>
        <v>1</v>
      </c>
      <c r="V749">
        <f>SUMIFS(Tabel132[Cluster],Tabel132[ID],'Total-corrected counts Z&lt;3'!A749)</f>
        <v>91</v>
      </c>
      <c r="W749">
        <f t="shared" si="45"/>
        <v>0.58391684678399691</v>
      </c>
      <c r="X749">
        <f t="shared" si="46"/>
        <v>0.1327242071804417</v>
      </c>
      <c r="Y749">
        <f t="shared" si="47"/>
        <v>0.20943297161381699</v>
      </c>
    </row>
    <row r="750" spans="1:25" x14ac:dyDescent="0.25">
      <c r="A750">
        <v>758</v>
      </c>
      <c r="B750" t="s">
        <v>943</v>
      </c>
      <c r="C750">
        <v>40100</v>
      </c>
      <c r="D750">
        <v>734</v>
      </c>
      <c r="E750" t="str">
        <f>IFERROR(IF(OR(HLOOKUP($A750,'Z-scores'!$C$2:$SK$20,5,FALSE)&gt;3,HLOOKUP($A750,'Z-scores'!$C$2:$SK$20,5,FALSE)&lt;-3),"",'Total-corrected counts'!E750),"")</f>
        <v/>
      </c>
      <c r="F750" t="str">
        <f>IFERROR(IF(OR(HLOOKUP($A750,'Z-scores'!$C$2:$SK$20,5,FALSE)&gt;3,HLOOKUP($A750,'Z-scores'!$C$2:$SK$20,5,FALSE)&lt;-3),"",'Total-corrected counts'!F750),"")</f>
        <v/>
      </c>
      <c r="G750" t="str">
        <f>IFERROR(IF(OR(HLOOKUP($A750,'Z-scores'!$C$2:$SK$20,5,FALSE)&gt;3,HLOOKUP($A750,'Z-scores'!$C$2:$SK$20,5,FALSE)&lt;-3),"",'Total-corrected counts'!G750),"")</f>
        <v/>
      </c>
      <c r="H750" t="str">
        <f>IFERROR(IF(OR(HLOOKUP($A750,'Z-scores'!$C$2:$SK$20,5,FALSE)&gt;3,HLOOKUP($A750,'Z-scores'!$C$2:$SK$20,5,FALSE)&lt;-3),"",'Total-corrected counts'!H750),"")</f>
        <v/>
      </c>
      <c r="I750" t="str">
        <f>IFERROR(IF(OR(HLOOKUP($A750,'Z-scores'!$C$2:$SK$20,5,FALSE)&gt;3,HLOOKUP($A750,'Z-scores'!$C$2:$SK$20,5,FALSE)&lt;-3),"",'Total-corrected counts'!I750),"")</f>
        <v/>
      </c>
      <c r="J750" t="str">
        <f>IFERROR(IF(OR(HLOOKUP($A750,'Z-scores'!$C$2:$SK$20,5,FALSE)&gt;3,HLOOKUP($A750,'Z-scores'!$C$2:$SK$20,5,FALSE)&lt;-3),"",'Total-corrected counts'!J750),"")</f>
        <v/>
      </c>
      <c r="K750" t="str">
        <f>IFERROR(IF(OR(HLOOKUP($A750,'Z-scores'!$C$2:$SK$20,5,FALSE)&gt;3,HLOOKUP($A750,'Z-scores'!$C$2:$SK$20,5,FALSE)&lt;-3),"",'Total-corrected counts'!K750),"")</f>
        <v/>
      </c>
      <c r="L750" t="str">
        <f>IFERROR(IF(OR(HLOOKUP($A750,'Z-scores'!$C$2:$SK$20,5,FALSE)&gt;3,HLOOKUP($A750,'Z-scores'!$C$2:$SK$20,5,FALSE)&lt;-3),"",'Total-corrected counts'!L750),"")</f>
        <v/>
      </c>
      <c r="M750" t="str">
        <f>IFERROR(IF(OR(HLOOKUP($A750,'Z-scores'!$C$2:$SK$20,5,FALSE)&gt;3,HLOOKUP($A750,'Z-scores'!$C$2:$SK$20,5,FALSE)&lt;-3),"",'Total-corrected counts'!M750),"")</f>
        <v/>
      </c>
      <c r="N750" t="str">
        <f>IFERROR(IF(OR(HLOOKUP($A750,'Z-scores'!$C$2:$SK$20,5,FALSE)&gt;3,HLOOKUP($A750,'Z-scores'!$C$2:$SK$20,5,FALSE)&lt;-3),"",'Total-corrected counts'!N750),"")</f>
        <v/>
      </c>
      <c r="O750" t="str">
        <f>IFERROR(IF(OR(HLOOKUP($A750,'Z-scores'!$C$2:$SK$20,5,FALSE)&gt;3,HLOOKUP($A750,'Z-scores'!$C$2:$SK$20,5,FALSE)&lt;-3),"",'Total-corrected counts'!O750),"")</f>
        <v/>
      </c>
      <c r="P750" t="str">
        <f>IFERROR(IF(OR(HLOOKUP($A750,'Z-scores'!$C$2:$SK$20,5,FALSE)&gt;3,HLOOKUP($A750,'Z-scores'!$C$2:$SK$20,5,FALSE)&lt;-3),"",'Total-corrected counts'!P750),"")</f>
        <v/>
      </c>
      <c r="Q750" t="str">
        <f>IFERROR(IF(OR(HLOOKUP($A750,'Z-scores'!$C$2:$SK$20,5,FALSE)&gt;3,HLOOKUP($A750,'Z-scores'!$C$2:$SK$20,5,FALSE)&lt;-3),"",'Total-corrected counts'!Q750),"")</f>
        <v/>
      </c>
      <c r="R750" t="str">
        <f>IFERROR(IF(OR(HLOOKUP($A750,'Z-scores'!$C$2:$SK$20,5,FALSE)&gt;3,HLOOKUP($A750,'Z-scores'!$C$2:$SK$20,5,FALSE)&lt;-3),"",'Total-corrected counts'!R750),"")</f>
        <v/>
      </c>
      <c r="S750" t="str">
        <f>IFERROR(IF(OR(HLOOKUP($A750,'Z-scores'!$C$2:$SK$20,5,FALSE)&gt;3,HLOOKUP($A750,'Z-scores'!$C$2:$SK$20,5,FALSE)&lt;-3),"",'Total-corrected counts'!S750),"")</f>
        <v/>
      </c>
      <c r="T750" t="str">
        <f>IFERROR(IF(OR(HLOOKUP($A750,'Z-scores'!$C$2:$SK$20,5,FALSE)&gt;3,HLOOKUP($A750,'Z-scores'!$C$2:$SK$20,5,FALSE)&lt;-3),"",'Total-corrected counts'!T750),"")</f>
        <v/>
      </c>
      <c r="U750">
        <f t="shared" si="44"/>
        <v>0</v>
      </c>
      <c r="V750">
        <f>SUMIFS(Tabel132[Cluster],Tabel132[ID],'Total-corrected counts Z&lt;3'!A750)</f>
        <v>52</v>
      </c>
      <c r="W750" t="str">
        <f t="shared" si="45"/>
        <v/>
      </c>
      <c r="X750" t="str">
        <f t="shared" si="46"/>
        <v/>
      </c>
      <c r="Y750" t="str">
        <f t="shared" si="47"/>
        <v/>
      </c>
    </row>
    <row r="751" spans="1:25" x14ac:dyDescent="0.25">
      <c r="A751">
        <v>759</v>
      </c>
      <c r="B751" t="s">
        <v>318</v>
      </c>
      <c r="C751">
        <v>12300</v>
      </c>
      <c r="D751">
        <v>1027</v>
      </c>
      <c r="E751">
        <f>IFERROR(IF(OR(HLOOKUP($A751,'Z-scores'!$C$2:$SK$20,5,FALSE)&gt;3,HLOOKUP($A751,'Z-scores'!$C$2:$SK$20,5,FALSE)&lt;-3),"",'Total-corrected counts'!E751),"")</f>
        <v>0.19816744653813856</v>
      </c>
      <c r="F751">
        <f>IFERROR(IF(OR(HLOOKUP($A751,'Z-scores'!$C$2:$SK$20,5,FALSE)&gt;3,HLOOKUP($A751,'Z-scores'!$C$2:$SK$20,5,FALSE)&lt;-3),"",'Total-corrected counts'!F751),"")</f>
        <v>8.4991734553814646E-2</v>
      </c>
      <c r="G751">
        <f>IFERROR(IF(OR(HLOOKUP($A751,'Z-scores'!$C$2:$SK$20,5,FALSE)&gt;3,HLOOKUP($A751,'Z-scores'!$C$2:$SK$20,5,FALSE)&lt;-3),"",'Total-corrected counts'!G751),"")</f>
        <v>0.15868521366220184</v>
      </c>
      <c r="H751">
        <f>IFERROR(IF(OR(HLOOKUP($A751,'Z-scores'!$C$2:$SK$20,5,FALSE)&gt;3,HLOOKUP($A751,'Z-scores'!$C$2:$SK$20,5,FALSE)&lt;-3),"",'Total-corrected counts'!H751),"")</f>
        <v>0.15078771502328162</v>
      </c>
      <c r="I751">
        <f>IFERROR(IF(OR(HLOOKUP($A751,'Z-scores'!$C$2:$SK$20,5,FALSE)&gt;3,HLOOKUP($A751,'Z-scores'!$C$2:$SK$20,5,FALSE)&lt;-3),"",'Total-corrected counts'!I751),"")</f>
        <v>5.6273638445249408E-2</v>
      </c>
      <c r="J751">
        <f>IFERROR(IF(OR(HLOOKUP($A751,'Z-scores'!$C$2:$SK$20,5,FALSE)&gt;3,HLOOKUP($A751,'Z-scores'!$C$2:$SK$20,5,FALSE)&lt;-3),"",'Total-corrected counts'!J751),"")</f>
        <v>0.45497920864747854</v>
      </c>
      <c r="K751">
        <f>IFERROR(IF(OR(HLOOKUP($A751,'Z-scores'!$C$2:$SK$20,5,FALSE)&gt;3,HLOOKUP($A751,'Z-scores'!$C$2:$SK$20,5,FALSE)&lt;-3),"",'Total-corrected counts'!K751),"")</f>
        <v>0.22285364087135773</v>
      </c>
      <c r="L751">
        <f>IFERROR(IF(OR(HLOOKUP($A751,'Z-scores'!$C$2:$SK$20,5,FALSE)&gt;3,HLOOKUP($A751,'Z-scores'!$C$2:$SK$20,5,FALSE)&lt;-3),"",'Total-corrected counts'!L751),"")</f>
        <v>0.10853653407572322</v>
      </c>
      <c r="M751">
        <f>IFERROR(IF(OR(HLOOKUP($A751,'Z-scores'!$C$2:$SK$20,5,FALSE)&gt;3,HLOOKUP($A751,'Z-scores'!$C$2:$SK$20,5,FALSE)&lt;-3),"",'Total-corrected counts'!M751),"")</f>
        <v>0.27279244842304651</v>
      </c>
      <c r="N751">
        <f>IFERROR(IF(OR(HLOOKUP($A751,'Z-scores'!$C$2:$SK$20,5,FALSE)&gt;3,HLOOKUP($A751,'Z-scores'!$C$2:$SK$20,5,FALSE)&lt;-3),"",'Total-corrected counts'!N751),"")</f>
        <v>0.19599173385263302</v>
      </c>
      <c r="O751">
        <f>IFERROR(IF(OR(HLOOKUP($A751,'Z-scores'!$C$2:$SK$20,5,FALSE)&gt;3,HLOOKUP($A751,'Z-scores'!$C$2:$SK$20,5,FALSE)&lt;-3),"",'Total-corrected counts'!O751),"")</f>
        <v>0.19894585224424186</v>
      </c>
      <c r="P751">
        <f>IFERROR(IF(OR(HLOOKUP($A751,'Z-scores'!$C$2:$SK$20,5,FALSE)&gt;3,HLOOKUP($A751,'Z-scores'!$C$2:$SK$20,5,FALSE)&lt;-3),"",'Total-corrected counts'!P751),"")</f>
        <v>0.21398836998091522</v>
      </c>
      <c r="Q751">
        <f>IFERROR(IF(OR(HLOOKUP($A751,'Z-scores'!$C$2:$SK$20,5,FALSE)&gt;3,HLOOKUP($A751,'Z-scores'!$C$2:$SK$20,5,FALSE)&lt;-3),"",'Total-corrected counts'!Q751),"")</f>
        <v>0.14408627687519596</v>
      </c>
      <c r="R751">
        <f>IFERROR(IF(OR(HLOOKUP($A751,'Z-scores'!$C$2:$SK$20,5,FALSE)&gt;3,HLOOKUP($A751,'Z-scores'!$C$2:$SK$20,5,FALSE)&lt;-3),"",'Total-corrected counts'!R751),"")</f>
        <v>0.23109857586786503</v>
      </c>
      <c r="S751">
        <f>IFERROR(IF(OR(HLOOKUP($A751,'Z-scores'!$C$2:$SK$20,5,FALSE)&gt;3,HLOOKUP($A751,'Z-scores'!$C$2:$SK$20,5,FALSE)&lt;-3),"",'Total-corrected counts'!S751),"")</f>
        <v>0.18118044723261023</v>
      </c>
      <c r="T751">
        <f>IFERROR(IF(OR(HLOOKUP($A751,'Z-scores'!$C$2:$SK$20,5,FALSE)&gt;3,HLOOKUP($A751,'Z-scores'!$C$2:$SK$20,5,FALSE)&lt;-3),"",'Total-corrected counts'!T751),"")</f>
        <v>0.38225438619843233</v>
      </c>
      <c r="U751">
        <f t="shared" si="44"/>
        <v>1</v>
      </c>
      <c r="V751">
        <f>SUMIFS(Tabel132[Cluster],Tabel132[ID],'Total-corrected counts Z&lt;3'!A751)</f>
        <v>15</v>
      </c>
      <c r="W751">
        <f t="shared" si="45"/>
        <v>0.52540609411465877</v>
      </c>
      <c r="X751">
        <f t="shared" si="46"/>
        <v>0.19040593140929252</v>
      </c>
      <c r="Y751">
        <f t="shared" si="47"/>
        <v>0.22525898473321013</v>
      </c>
    </row>
    <row r="752" spans="1:25" x14ac:dyDescent="0.25">
      <c r="A752">
        <v>760</v>
      </c>
      <c r="B752" t="s">
        <v>944</v>
      </c>
      <c r="C752">
        <v>108600</v>
      </c>
      <c r="D752">
        <v>1000</v>
      </c>
      <c r="E752" t="str">
        <f>IFERROR(IF(OR(HLOOKUP($A752,'Z-scores'!$C$2:$SK$20,5,FALSE)&gt;3,HLOOKUP($A752,'Z-scores'!$C$2:$SK$20,5,FALSE)&lt;-3),"",'Total-corrected counts'!E752),"")</f>
        <v/>
      </c>
      <c r="F752" t="str">
        <f>IFERROR(IF(OR(HLOOKUP($A752,'Z-scores'!$C$2:$SK$20,5,FALSE)&gt;3,HLOOKUP($A752,'Z-scores'!$C$2:$SK$20,5,FALSE)&lt;-3),"",'Total-corrected counts'!F752),"")</f>
        <v/>
      </c>
      <c r="G752" t="str">
        <f>IFERROR(IF(OR(HLOOKUP($A752,'Z-scores'!$C$2:$SK$20,5,FALSE)&gt;3,HLOOKUP($A752,'Z-scores'!$C$2:$SK$20,5,FALSE)&lt;-3),"",'Total-corrected counts'!G752),"")</f>
        <v/>
      </c>
      <c r="H752" t="str">
        <f>IFERROR(IF(OR(HLOOKUP($A752,'Z-scores'!$C$2:$SK$20,5,FALSE)&gt;3,HLOOKUP($A752,'Z-scores'!$C$2:$SK$20,5,FALSE)&lt;-3),"",'Total-corrected counts'!H752),"")</f>
        <v/>
      </c>
      <c r="I752" t="str">
        <f>IFERROR(IF(OR(HLOOKUP($A752,'Z-scores'!$C$2:$SK$20,5,FALSE)&gt;3,HLOOKUP($A752,'Z-scores'!$C$2:$SK$20,5,FALSE)&lt;-3),"",'Total-corrected counts'!I752),"")</f>
        <v/>
      </c>
      <c r="J752" t="str">
        <f>IFERROR(IF(OR(HLOOKUP($A752,'Z-scores'!$C$2:$SK$20,5,FALSE)&gt;3,HLOOKUP($A752,'Z-scores'!$C$2:$SK$20,5,FALSE)&lt;-3),"",'Total-corrected counts'!J752),"")</f>
        <v/>
      </c>
      <c r="K752" t="str">
        <f>IFERROR(IF(OR(HLOOKUP($A752,'Z-scores'!$C$2:$SK$20,5,FALSE)&gt;3,HLOOKUP($A752,'Z-scores'!$C$2:$SK$20,5,FALSE)&lt;-3),"",'Total-corrected counts'!K752),"")</f>
        <v/>
      </c>
      <c r="L752" t="str">
        <f>IFERROR(IF(OR(HLOOKUP($A752,'Z-scores'!$C$2:$SK$20,5,FALSE)&gt;3,HLOOKUP($A752,'Z-scores'!$C$2:$SK$20,5,FALSE)&lt;-3),"",'Total-corrected counts'!L752),"")</f>
        <v/>
      </c>
      <c r="M752" t="str">
        <f>IFERROR(IF(OR(HLOOKUP($A752,'Z-scores'!$C$2:$SK$20,5,FALSE)&gt;3,HLOOKUP($A752,'Z-scores'!$C$2:$SK$20,5,FALSE)&lt;-3),"",'Total-corrected counts'!M752),"")</f>
        <v/>
      </c>
      <c r="N752" t="str">
        <f>IFERROR(IF(OR(HLOOKUP($A752,'Z-scores'!$C$2:$SK$20,5,FALSE)&gt;3,HLOOKUP($A752,'Z-scores'!$C$2:$SK$20,5,FALSE)&lt;-3),"",'Total-corrected counts'!N752),"")</f>
        <v/>
      </c>
      <c r="O752" t="str">
        <f>IFERROR(IF(OR(HLOOKUP($A752,'Z-scores'!$C$2:$SK$20,5,FALSE)&gt;3,HLOOKUP($A752,'Z-scores'!$C$2:$SK$20,5,FALSE)&lt;-3),"",'Total-corrected counts'!O752),"")</f>
        <v/>
      </c>
      <c r="P752" t="str">
        <f>IFERROR(IF(OR(HLOOKUP($A752,'Z-scores'!$C$2:$SK$20,5,FALSE)&gt;3,HLOOKUP($A752,'Z-scores'!$C$2:$SK$20,5,FALSE)&lt;-3),"",'Total-corrected counts'!P752),"")</f>
        <v/>
      </c>
      <c r="Q752" t="str">
        <f>IFERROR(IF(OR(HLOOKUP($A752,'Z-scores'!$C$2:$SK$20,5,FALSE)&gt;3,HLOOKUP($A752,'Z-scores'!$C$2:$SK$20,5,FALSE)&lt;-3),"",'Total-corrected counts'!Q752),"")</f>
        <v/>
      </c>
      <c r="R752" t="str">
        <f>IFERROR(IF(OR(HLOOKUP($A752,'Z-scores'!$C$2:$SK$20,5,FALSE)&gt;3,HLOOKUP($A752,'Z-scores'!$C$2:$SK$20,5,FALSE)&lt;-3),"",'Total-corrected counts'!R752),"")</f>
        <v/>
      </c>
      <c r="S752" t="str">
        <f>IFERROR(IF(OR(HLOOKUP($A752,'Z-scores'!$C$2:$SK$20,5,FALSE)&gt;3,HLOOKUP($A752,'Z-scores'!$C$2:$SK$20,5,FALSE)&lt;-3),"",'Total-corrected counts'!S752),"")</f>
        <v/>
      </c>
      <c r="T752" t="str">
        <f>IFERROR(IF(OR(HLOOKUP($A752,'Z-scores'!$C$2:$SK$20,5,FALSE)&gt;3,HLOOKUP($A752,'Z-scores'!$C$2:$SK$20,5,FALSE)&lt;-3),"",'Total-corrected counts'!T752),"")</f>
        <v/>
      </c>
      <c r="U752">
        <f t="shared" si="44"/>
        <v>0</v>
      </c>
      <c r="V752">
        <f>SUMIFS(Tabel132[Cluster],Tabel132[ID],'Total-corrected counts Z&lt;3'!A752)</f>
        <v>0</v>
      </c>
      <c r="W752" t="str">
        <f t="shared" si="45"/>
        <v/>
      </c>
      <c r="X752" t="str">
        <f t="shared" si="46"/>
        <v/>
      </c>
      <c r="Y752" t="str">
        <f t="shared" si="47"/>
        <v/>
      </c>
    </row>
    <row r="753" spans="1:25" x14ac:dyDescent="0.25">
      <c r="A753">
        <v>761</v>
      </c>
      <c r="B753" t="s">
        <v>945</v>
      </c>
      <c r="C753">
        <v>76800</v>
      </c>
      <c r="D753">
        <v>693</v>
      </c>
      <c r="E753" t="str">
        <f>IFERROR(IF(OR(HLOOKUP($A753,'Z-scores'!$C$2:$SK$20,5,FALSE)&gt;3,HLOOKUP($A753,'Z-scores'!$C$2:$SK$20,5,FALSE)&lt;-3),"",'Total-corrected counts'!E753),"")</f>
        <v/>
      </c>
      <c r="F753" t="str">
        <f>IFERROR(IF(OR(HLOOKUP($A753,'Z-scores'!$C$2:$SK$20,5,FALSE)&gt;3,HLOOKUP($A753,'Z-scores'!$C$2:$SK$20,5,FALSE)&lt;-3),"",'Total-corrected counts'!F753),"")</f>
        <v/>
      </c>
      <c r="G753" t="str">
        <f>IFERROR(IF(OR(HLOOKUP($A753,'Z-scores'!$C$2:$SK$20,5,FALSE)&gt;3,HLOOKUP($A753,'Z-scores'!$C$2:$SK$20,5,FALSE)&lt;-3),"",'Total-corrected counts'!G753),"")</f>
        <v/>
      </c>
      <c r="H753" t="str">
        <f>IFERROR(IF(OR(HLOOKUP($A753,'Z-scores'!$C$2:$SK$20,5,FALSE)&gt;3,HLOOKUP($A753,'Z-scores'!$C$2:$SK$20,5,FALSE)&lt;-3),"",'Total-corrected counts'!H753),"")</f>
        <v/>
      </c>
      <c r="I753" t="str">
        <f>IFERROR(IF(OR(HLOOKUP($A753,'Z-scores'!$C$2:$SK$20,5,FALSE)&gt;3,HLOOKUP($A753,'Z-scores'!$C$2:$SK$20,5,FALSE)&lt;-3),"",'Total-corrected counts'!I753),"")</f>
        <v/>
      </c>
      <c r="J753" t="str">
        <f>IFERROR(IF(OR(HLOOKUP($A753,'Z-scores'!$C$2:$SK$20,5,FALSE)&gt;3,HLOOKUP($A753,'Z-scores'!$C$2:$SK$20,5,FALSE)&lt;-3),"",'Total-corrected counts'!J753),"")</f>
        <v/>
      </c>
      <c r="K753" t="str">
        <f>IFERROR(IF(OR(HLOOKUP($A753,'Z-scores'!$C$2:$SK$20,5,FALSE)&gt;3,HLOOKUP($A753,'Z-scores'!$C$2:$SK$20,5,FALSE)&lt;-3),"",'Total-corrected counts'!K753),"")</f>
        <v/>
      </c>
      <c r="L753" t="str">
        <f>IFERROR(IF(OR(HLOOKUP($A753,'Z-scores'!$C$2:$SK$20,5,FALSE)&gt;3,HLOOKUP($A753,'Z-scores'!$C$2:$SK$20,5,FALSE)&lt;-3),"",'Total-corrected counts'!L753),"")</f>
        <v/>
      </c>
      <c r="M753" t="str">
        <f>IFERROR(IF(OR(HLOOKUP($A753,'Z-scores'!$C$2:$SK$20,5,FALSE)&gt;3,HLOOKUP($A753,'Z-scores'!$C$2:$SK$20,5,FALSE)&lt;-3),"",'Total-corrected counts'!M753),"")</f>
        <v/>
      </c>
      <c r="N753" t="str">
        <f>IFERROR(IF(OR(HLOOKUP($A753,'Z-scores'!$C$2:$SK$20,5,FALSE)&gt;3,HLOOKUP($A753,'Z-scores'!$C$2:$SK$20,5,FALSE)&lt;-3),"",'Total-corrected counts'!N753),"")</f>
        <v/>
      </c>
      <c r="O753" t="str">
        <f>IFERROR(IF(OR(HLOOKUP($A753,'Z-scores'!$C$2:$SK$20,5,FALSE)&gt;3,HLOOKUP($A753,'Z-scores'!$C$2:$SK$20,5,FALSE)&lt;-3),"",'Total-corrected counts'!O753),"")</f>
        <v/>
      </c>
      <c r="P753" t="str">
        <f>IFERROR(IF(OR(HLOOKUP($A753,'Z-scores'!$C$2:$SK$20,5,FALSE)&gt;3,HLOOKUP($A753,'Z-scores'!$C$2:$SK$20,5,FALSE)&lt;-3),"",'Total-corrected counts'!P753),"")</f>
        <v/>
      </c>
      <c r="Q753" t="str">
        <f>IFERROR(IF(OR(HLOOKUP($A753,'Z-scores'!$C$2:$SK$20,5,FALSE)&gt;3,HLOOKUP($A753,'Z-scores'!$C$2:$SK$20,5,FALSE)&lt;-3),"",'Total-corrected counts'!Q753),"")</f>
        <v/>
      </c>
      <c r="R753" t="str">
        <f>IFERROR(IF(OR(HLOOKUP($A753,'Z-scores'!$C$2:$SK$20,5,FALSE)&gt;3,HLOOKUP($A753,'Z-scores'!$C$2:$SK$20,5,FALSE)&lt;-3),"",'Total-corrected counts'!R753),"")</f>
        <v/>
      </c>
      <c r="S753" t="str">
        <f>IFERROR(IF(OR(HLOOKUP($A753,'Z-scores'!$C$2:$SK$20,5,FALSE)&gt;3,HLOOKUP($A753,'Z-scores'!$C$2:$SK$20,5,FALSE)&lt;-3),"",'Total-corrected counts'!S753),"")</f>
        <v/>
      </c>
      <c r="T753" t="str">
        <f>IFERROR(IF(OR(HLOOKUP($A753,'Z-scores'!$C$2:$SK$20,5,FALSE)&gt;3,HLOOKUP($A753,'Z-scores'!$C$2:$SK$20,5,FALSE)&lt;-3),"",'Total-corrected counts'!T753),"")</f>
        <v/>
      </c>
      <c r="U753">
        <f t="shared" si="44"/>
        <v>0</v>
      </c>
      <c r="V753">
        <f>SUMIFS(Tabel132[Cluster],Tabel132[ID],'Total-corrected counts Z&lt;3'!A753)</f>
        <v>84</v>
      </c>
      <c r="W753" t="str">
        <f t="shared" si="45"/>
        <v/>
      </c>
      <c r="X753" t="str">
        <f t="shared" si="46"/>
        <v/>
      </c>
      <c r="Y753" t="str">
        <f t="shared" si="47"/>
        <v/>
      </c>
    </row>
    <row r="754" spans="1:25" x14ac:dyDescent="0.25">
      <c r="A754">
        <v>762</v>
      </c>
      <c r="B754" t="s">
        <v>946</v>
      </c>
      <c r="C754">
        <v>113800</v>
      </c>
      <c r="D754">
        <v>182</v>
      </c>
      <c r="E754" t="str">
        <f>IFERROR(IF(OR(HLOOKUP($A754,'Z-scores'!$C$2:$SK$20,5,FALSE)&gt;3,HLOOKUP($A754,'Z-scores'!$C$2:$SK$20,5,FALSE)&lt;-3),"",'Total-corrected counts'!E754),"")</f>
        <v/>
      </c>
      <c r="F754" t="str">
        <f>IFERROR(IF(OR(HLOOKUP($A754,'Z-scores'!$C$2:$SK$20,5,FALSE)&gt;3,HLOOKUP($A754,'Z-scores'!$C$2:$SK$20,5,FALSE)&lt;-3),"",'Total-corrected counts'!F754),"")</f>
        <v/>
      </c>
      <c r="G754" t="str">
        <f>IFERROR(IF(OR(HLOOKUP($A754,'Z-scores'!$C$2:$SK$20,5,FALSE)&gt;3,HLOOKUP($A754,'Z-scores'!$C$2:$SK$20,5,FALSE)&lt;-3),"",'Total-corrected counts'!G754),"")</f>
        <v/>
      </c>
      <c r="H754" t="str">
        <f>IFERROR(IF(OR(HLOOKUP($A754,'Z-scores'!$C$2:$SK$20,5,FALSE)&gt;3,HLOOKUP($A754,'Z-scores'!$C$2:$SK$20,5,FALSE)&lt;-3),"",'Total-corrected counts'!H754),"")</f>
        <v/>
      </c>
      <c r="I754" t="str">
        <f>IFERROR(IF(OR(HLOOKUP($A754,'Z-scores'!$C$2:$SK$20,5,FALSE)&gt;3,HLOOKUP($A754,'Z-scores'!$C$2:$SK$20,5,FALSE)&lt;-3),"",'Total-corrected counts'!I754),"")</f>
        <v/>
      </c>
      <c r="J754" t="str">
        <f>IFERROR(IF(OR(HLOOKUP($A754,'Z-scores'!$C$2:$SK$20,5,FALSE)&gt;3,HLOOKUP($A754,'Z-scores'!$C$2:$SK$20,5,FALSE)&lt;-3),"",'Total-corrected counts'!J754),"")</f>
        <v/>
      </c>
      <c r="K754" t="str">
        <f>IFERROR(IF(OR(HLOOKUP($A754,'Z-scores'!$C$2:$SK$20,5,FALSE)&gt;3,HLOOKUP($A754,'Z-scores'!$C$2:$SK$20,5,FALSE)&lt;-3),"",'Total-corrected counts'!K754),"")</f>
        <v/>
      </c>
      <c r="L754" t="str">
        <f>IFERROR(IF(OR(HLOOKUP($A754,'Z-scores'!$C$2:$SK$20,5,FALSE)&gt;3,HLOOKUP($A754,'Z-scores'!$C$2:$SK$20,5,FALSE)&lt;-3),"",'Total-corrected counts'!L754),"")</f>
        <v/>
      </c>
      <c r="M754" t="str">
        <f>IFERROR(IF(OR(HLOOKUP($A754,'Z-scores'!$C$2:$SK$20,5,FALSE)&gt;3,HLOOKUP($A754,'Z-scores'!$C$2:$SK$20,5,FALSE)&lt;-3),"",'Total-corrected counts'!M754),"")</f>
        <v/>
      </c>
      <c r="N754" t="str">
        <f>IFERROR(IF(OR(HLOOKUP($A754,'Z-scores'!$C$2:$SK$20,5,FALSE)&gt;3,HLOOKUP($A754,'Z-scores'!$C$2:$SK$20,5,FALSE)&lt;-3),"",'Total-corrected counts'!N754),"")</f>
        <v/>
      </c>
      <c r="O754" t="str">
        <f>IFERROR(IF(OR(HLOOKUP($A754,'Z-scores'!$C$2:$SK$20,5,FALSE)&gt;3,HLOOKUP($A754,'Z-scores'!$C$2:$SK$20,5,FALSE)&lt;-3),"",'Total-corrected counts'!O754),"")</f>
        <v/>
      </c>
      <c r="P754" t="str">
        <f>IFERROR(IF(OR(HLOOKUP($A754,'Z-scores'!$C$2:$SK$20,5,FALSE)&gt;3,HLOOKUP($A754,'Z-scores'!$C$2:$SK$20,5,FALSE)&lt;-3),"",'Total-corrected counts'!P754),"")</f>
        <v/>
      </c>
      <c r="Q754" t="str">
        <f>IFERROR(IF(OR(HLOOKUP($A754,'Z-scores'!$C$2:$SK$20,5,FALSE)&gt;3,HLOOKUP($A754,'Z-scores'!$C$2:$SK$20,5,FALSE)&lt;-3),"",'Total-corrected counts'!Q754),"")</f>
        <v/>
      </c>
      <c r="R754" t="str">
        <f>IFERROR(IF(OR(HLOOKUP($A754,'Z-scores'!$C$2:$SK$20,5,FALSE)&gt;3,HLOOKUP($A754,'Z-scores'!$C$2:$SK$20,5,FALSE)&lt;-3),"",'Total-corrected counts'!R754),"")</f>
        <v/>
      </c>
      <c r="S754" t="str">
        <f>IFERROR(IF(OR(HLOOKUP($A754,'Z-scores'!$C$2:$SK$20,5,FALSE)&gt;3,HLOOKUP($A754,'Z-scores'!$C$2:$SK$20,5,FALSE)&lt;-3),"",'Total-corrected counts'!S754),"")</f>
        <v/>
      </c>
      <c r="T754" t="str">
        <f>IFERROR(IF(OR(HLOOKUP($A754,'Z-scores'!$C$2:$SK$20,5,FALSE)&gt;3,HLOOKUP($A754,'Z-scores'!$C$2:$SK$20,5,FALSE)&lt;-3),"",'Total-corrected counts'!T754),"")</f>
        <v/>
      </c>
      <c r="U754">
        <f t="shared" si="44"/>
        <v>0</v>
      </c>
      <c r="V754">
        <f>SUMIFS(Tabel132[Cluster],Tabel132[ID],'Total-corrected counts Z&lt;3'!A754)</f>
        <v>0</v>
      </c>
      <c r="W754" t="str">
        <f t="shared" si="45"/>
        <v/>
      </c>
      <c r="X754" t="str">
        <f t="shared" si="46"/>
        <v/>
      </c>
      <c r="Y754" t="str">
        <f t="shared" si="47"/>
        <v/>
      </c>
    </row>
    <row r="755" spans="1:25" x14ac:dyDescent="0.25">
      <c r="A755">
        <v>763</v>
      </c>
      <c r="B755" t="s">
        <v>947</v>
      </c>
      <c r="C755">
        <v>73000</v>
      </c>
      <c r="D755">
        <v>141</v>
      </c>
      <c r="E755" t="str">
        <f>IFERROR(IF(OR(HLOOKUP($A755,'Z-scores'!$C$2:$SK$20,5,FALSE)&gt;3,HLOOKUP($A755,'Z-scores'!$C$2:$SK$20,5,FALSE)&lt;-3),"",'Total-corrected counts'!E755),"")</f>
        <v/>
      </c>
      <c r="F755" t="str">
        <f>IFERROR(IF(OR(HLOOKUP($A755,'Z-scores'!$C$2:$SK$20,5,FALSE)&gt;3,HLOOKUP($A755,'Z-scores'!$C$2:$SK$20,5,FALSE)&lt;-3),"",'Total-corrected counts'!F755),"")</f>
        <v/>
      </c>
      <c r="G755" t="str">
        <f>IFERROR(IF(OR(HLOOKUP($A755,'Z-scores'!$C$2:$SK$20,5,FALSE)&gt;3,HLOOKUP($A755,'Z-scores'!$C$2:$SK$20,5,FALSE)&lt;-3),"",'Total-corrected counts'!G755),"")</f>
        <v/>
      </c>
      <c r="H755" t="str">
        <f>IFERROR(IF(OR(HLOOKUP($A755,'Z-scores'!$C$2:$SK$20,5,FALSE)&gt;3,HLOOKUP($A755,'Z-scores'!$C$2:$SK$20,5,FALSE)&lt;-3),"",'Total-corrected counts'!H755),"")</f>
        <v/>
      </c>
      <c r="I755" t="str">
        <f>IFERROR(IF(OR(HLOOKUP($A755,'Z-scores'!$C$2:$SK$20,5,FALSE)&gt;3,HLOOKUP($A755,'Z-scores'!$C$2:$SK$20,5,FALSE)&lt;-3),"",'Total-corrected counts'!I755),"")</f>
        <v/>
      </c>
      <c r="J755" t="str">
        <f>IFERROR(IF(OR(HLOOKUP($A755,'Z-scores'!$C$2:$SK$20,5,FALSE)&gt;3,HLOOKUP($A755,'Z-scores'!$C$2:$SK$20,5,FALSE)&lt;-3),"",'Total-corrected counts'!J755),"")</f>
        <v/>
      </c>
      <c r="K755" t="str">
        <f>IFERROR(IF(OR(HLOOKUP($A755,'Z-scores'!$C$2:$SK$20,5,FALSE)&gt;3,HLOOKUP($A755,'Z-scores'!$C$2:$SK$20,5,FALSE)&lt;-3),"",'Total-corrected counts'!K755),"")</f>
        <v/>
      </c>
      <c r="L755" t="str">
        <f>IFERROR(IF(OR(HLOOKUP($A755,'Z-scores'!$C$2:$SK$20,5,FALSE)&gt;3,HLOOKUP($A755,'Z-scores'!$C$2:$SK$20,5,FALSE)&lt;-3),"",'Total-corrected counts'!L755),"")</f>
        <v/>
      </c>
      <c r="M755" t="str">
        <f>IFERROR(IF(OR(HLOOKUP($A755,'Z-scores'!$C$2:$SK$20,5,FALSE)&gt;3,HLOOKUP($A755,'Z-scores'!$C$2:$SK$20,5,FALSE)&lt;-3),"",'Total-corrected counts'!M755),"")</f>
        <v/>
      </c>
      <c r="N755" t="str">
        <f>IFERROR(IF(OR(HLOOKUP($A755,'Z-scores'!$C$2:$SK$20,5,FALSE)&gt;3,HLOOKUP($A755,'Z-scores'!$C$2:$SK$20,5,FALSE)&lt;-3),"",'Total-corrected counts'!N755),"")</f>
        <v/>
      </c>
      <c r="O755" t="str">
        <f>IFERROR(IF(OR(HLOOKUP($A755,'Z-scores'!$C$2:$SK$20,5,FALSE)&gt;3,HLOOKUP($A755,'Z-scores'!$C$2:$SK$20,5,FALSE)&lt;-3),"",'Total-corrected counts'!O755),"")</f>
        <v/>
      </c>
      <c r="P755" t="str">
        <f>IFERROR(IF(OR(HLOOKUP($A755,'Z-scores'!$C$2:$SK$20,5,FALSE)&gt;3,HLOOKUP($A755,'Z-scores'!$C$2:$SK$20,5,FALSE)&lt;-3),"",'Total-corrected counts'!P755),"")</f>
        <v/>
      </c>
      <c r="Q755" t="str">
        <f>IFERROR(IF(OR(HLOOKUP($A755,'Z-scores'!$C$2:$SK$20,5,FALSE)&gt;3,HLOOKUP($A755,'Z-scores'!$C$2:$SK$20,5,FALSE)&lt;-3),"",'Total-corrected counts'!Q755),"")</f>
        <v/>
      </c>
      <c r="R755" t="str">
        <f>IFERROR(IF(OR(HLOOKUP($A755,'Z-scores'!$C$2:$SK$20,5,FALSE)&gt;3,HLOOKUP($A755,'Z-scores'!$C$2:$SK$20,5,FALSE)&lt;-3),"",'Total-corrected counts'!R755),"")</f>
        <v/>
      </c>
      <c r="S755" t="str">
        <f>IFERROR(IF(OR(HLOOKUP($A755,'Z-scores'!$C$2:$SK$20,5,FALSE)&gt;3,HLOOKUP($A755,'Z-scores'!$C$2:$SK$20,5,FALSE)&lt;-3),"",'Total-corrected counts'!S755),"")</f>
        <v/>
      </c>
      <c r="T755" t="str">
        <f>IFERROR(IF(OR(HLOOKUP($A755,'Z-scores'!$C$2:$SK$20,5,FALSE)&gt;3,HLOOKUP($A755,'Z-scores'!$C$2:$SK$20,5,FALSE)&lt;-3),"",'Total-corrected counts'!T755),"")</f>
        <v/>
      </c>
      <c r="U755">
        <f t="shared" si="44"/>
        <v>0</v>
      </c>
      <c r="V755">
        <f>SUMIFS(Tabel132[Cluster],Tabel132[ID],'Total-corrected counts Z&lt;3'!A755)</f>
        <v>83</v>
      </c>
      <c r="W755" t="str">
        <f t="shared" si="45"/>
        <v/>
      </c>
      <c r="X755" t="str">
        <f t="shared" si="46"/>
        <v/>
      </c>
      <c r="Y755" t="str">
        <f t="shared" si="47"/>
        <v/>
      </c>
    </row>
    <row r="756" spans="1:25" x14ac:dyDescent="0.25">
      <c r="A756">
        <v>764</v>
      </c>
      <c r="B756" t="s">
        <v>948</v>
      </c>
      <c r="C756">
        <v>41800</v>
      </c>
      <c r="D756">
        <v>918</v>
      </c>
      <c r="E756" t="str">
        <f>IFERROR(IF(OR(HLOOKUP($A756,'Z-scores'!$C$2:$SK$20,5,FALSE)&gt;3,HLOOKUP($A756,'Z-scores'!$C$2:$SK$20,5,FALSE)&lt;-3),"",'Total-corrected counts'!E756),"")</f>
        <v/>
      </c>
      <c r="F756" t="str">
        <f>IFERROR(IF(OR(HLOOKUP($A756,'Z-scores'!$C$2:$SK$20,5,FALSE)&gt;3,HLOOKUP($A756,'Z-scores'!$C$2:$SK$20,5,FALSE)&lt;-3),"",'Total-corrected counts'!F756),"")</f>
        <v/>
      </c>
      <c r="G756" t="str">
        <f>IFERROR(IF(OR(HLOOKUP($A756,'Z-scores'!$C$2:$SK$20,5,FALSE)&gt;3,HLOOKUP($A756,'Z-scores'!$C$2:$SK$20,5,FALSE)&lt;-3),"",'Total-corrected counts'!G756),"")</f>
        <v/>
      </c>
      <c r="H756" t="str">
        <f>IFERROR(IF(OR(HLOOKUP($A756,'Z-scores'!$C$2:$SK$20,5,FALSE)&gt;3,HLOOKUP($A756,'Z-scores'!$C$2:$SK$20,5,FALSE)&lt;-3),"",'Total-corrected counts'!H756),"")</f>
        <v/>
      </c>
      <c r="I756" t="str">
        <f>IFERROR(IF(OR(HLOOKUP($A756,'Z-scores'!$C$2:$SK$20,5,FALSE)&gt;3,HLOOKUP($A756,'Z-scores'!$C$2:$SK$20,5,FALSE)&lt;-3),"",'Total-corrected counts'!I756),"")</f>
        <v/>
      </c>
      <c r="J756" t="str">
        <f>IFERROR(IF(OR(HLOOKUP($A756,'Z-scores'!$C$2:$SK$20,5,FALSE)&gt;3,HLOOKUP($A756,'Z-scores'!$C$2:$SK$20,5,FALSE)&lt;-3),"",'Total-corrected counts'!J756),"")</f>
        <v/>
      </c>
      <c r="K756" t="str">
        <f>IFERROR(IF(OR(HLOOKUP($A756,'Z-scores'!$C$2:$SK$20,5,FALSE)&gt;3,HLOOKUP($A756,'Z-scores'!$C$2:$SK$20,5,FALSE)&lt;-3),"",'Total-corrected counts'!K756),"")</f>
        <v/>
      </c>
      <c r="L756" t="str">
        <f>IFERROR(IF(OR(HLOOKUP($A756,'Z-scores'!$C$2:$SK$20,5,FALSE)&gt;3,HLOOKUP($A756,'Z-scores'!$C$2:$SK$20,5,FALSE)&lt;-3),"",'Total-corrected counts'!L756),"")</f>
        <v/>
      </c>
      <c r="M756" t="str">
        <f>IFERROR(IF(OR(HLOOKUP($A756,'Z-scores'!$C$2:$SK$20,5,FALSE)&gt;3,HLOOKUP($A756,'Z-scores'!$C$2:$SK$20,5,FALSE)&lt;-3),"",'Total-corrected counts'!M756),"")</f>
        <v/>
      </c>
      <c r="N756" t="str">
        <f>IFERROR(IF(OR(HLOOKUP($A756,'Z-scores'!$C$2:$SK$20,5,FALSE)&gt;3,HLOOKUP($A756,'Z-scores'!$C$2:$SK$20,5,FALSE)&lt;-3),"",'Total-corrected counts'!N756),"")</f>
        <v/>
      </c>
      <c r="O756" t="str">
        <f>IFERROR(IF(OR(HLOOKUP($A756,'Z-scores'!$C$2:$SK$20,5,FALSE)&gt;3,HLOOKUP($A756,'Z-scores'!$C$2:$SK$20,5,FALSE)&lt;-3),"",'Total-corrected counts'!O756),"")</f>
        <v/>
      </c>
      <c r="P756" t="str">
        <f>IFERROR(IF(OR(HLOOKUP($A756,'Z-scores'!$C$2:$SK$20,5,FALSE)&gt;3,HLOOKUP($A756,'Z-scores'!$C$2:$SK$20,5,FALSE)&lt;-3),"",'Total-corrected counts'!P756),"")</f>
        <v/>
      </c>
      <c r="Q756" t="str">
        <f>IFERROR(IF(OR(HLOOKUP($A756,'Z-scores'!$C$2:$SK$20,5,FALSE)&gt;3,HLOOKUP($A756,'Z-scores'!$C$2:$SK$20,5,FALSE)&lt;-3),"",'Total-corrected counts'!Q756),"")</f>
        <v/>
      </c>
      <c r="R756" t="str">
        <f>IFERROR(IF(OR(HLOOKUP($A756,'Z-scores'!$C$2:$SK$20,5,FALSE)&gt;3,HLOOKUP($A756,'Z-scores'!$C$2:$SK$20,5,FALSE)&lt;-3),"",'Total-corrected counts'!R756),"")</f>
        <v/>
      </c>
      <c r="S756" t="str">
        <f>IFERROR(IF(OR(HLOOKUP($A756,'Z-scores'!$C$2:$SK$20,5,FALSE)&gt;3,HLOOKUP($A756,'Z-scores'!$C$2:$SK$20,5,FALSE)&lt;-3),"",'Total-corrected counts'!S756),"")</f>
        <v/>
      </c>
      <c r="T756" t="str">
        <f>IFERROR(IF(OR(HLOOKUP($A756,'Z-scores'!$C$2:$SK$20,5,FALSE)&gt;3,HLOOKUP($A756,'Z-scores'!$C$2:$SK$20,5,FALSE)&lt;-3),"",'Total-corrected counts'!T756),"")</f>
        <v/>
      </c>
      <c r="U756">
        <f t="shared" si="44"/>
        <v>0</v>
      </c>
      <c r="V756">
        <f>SUMIFS(Tabel132[Cluster],Tabel132[ID],'Total-corrected counts Z&lt;3'!A756)</f>
        <v>54</v>
      </c>
      <c r="W756" t="str">
        <f t="shared" si="45"/>
        <v/>
      </c>
      <c r="X756" t="str">
        <f t="shared" si="46"/>
        <v/>
      </c>
      <c r="Y756" t="str">
        <f t="shared" si="47"/>
        <v/>
      </c>
    </row>
    <row r="757" spans="1:25" x14ac:dyDescent="0.25">
      <c r="A757">
        <v>765</v>
      </c>
      <c r="B757" t="s">
        <v>949</v>
      </c>
      <c r="C757">
        <v>96400</v>
      </c>
      <c r="D757">
        <v>370</v>
      </c>
      <c r="E757" t="str">
        <f>IFERROR(IF(OR(HLOOKUP($A757,'Z-scores'!$C$2:$SK$20,5,FALSE)&gt;3,HLOOKUP($A757,'Z-scores'!$C$2:$SK$20,5,FALSE)&lt;-3),"",'Total-corrected counts'!E757),"")</f>
        <v/>
      </c>
      <c r="F757" t="str">
        <f>IFERROR(IF(OR(HLOOKUP($A757,'Z-scores'!$C$2:$SK$20,5,FALSE)&gt;3,HLOOKUP($A757,'Z-scores'!$C$2:$SK$20,5,FALSE)&lt;-3),"",'Total-corrected counts'!F757),"")</f>
        <v/>
      </c>
      <c r="G757" t="str">
        <f>IFERROR(IF(OR(HLOOKUP($A757,'Z-scores'!$C$2:$SK$20,5,FALSE)&gt;3,HLOOKUP($A757,'Z-scores'!$C$2:$SK$20,5,FALSE)&lt;-3),"",'Total-corrected counts'!G757),"")</f>
        <v/>
      </c>
      <c r="H757" t="str">
        <f>IFERROR(IF(OR(HLOOKUP($A757,'Z-scores'!$C$2:$SK$20,5,FALSE)&gt;3,HLOOKUP($A757,'Z-scores'!$C$2:$SK$20,5,FALSE)&lt;-3),"",'Total-corrected counts'!H757),"")</f>
        <v/>
      </c>
      <c r="I757" t="str">
        <f>IFERROR(IF(OR(HLOOKUP($A757,'Z-scores'!$C$2:$SK$20,5,FALSE)&gt;3,HLOOKUP($A757,'Z-scores'!$C$2:$SK$20,5,FALSE)&lt;-3),"",'Total-corrected counts'!I757),"")</f>
        <v/>
      </c>
      <c r="J757" t="str">
        <f>IFERROR(IF(OR(HLOOKUP($A757,'Z-scores'!$C$2:$SK$20,5,FALSE)&gt;3,HLOOKUP($A757,'Z-scores'!$C$2:$SK$20,5,FALSE)&lt;-3),"",'Total-corrected counts'!J757),"")</f>
        <v/>
      </c>
      <c r="K757" t="str">
        <f>IFERROR(IF(OR(HLOOKUP($A757,'Z-scores'!$C$2:$SK$20,5,FALSE)&gt;3,HLOOKUP($A757,'Z-scores'!$C$2:$SK$20,5,FALSE)&lt;-3),"",'Total-corrected counts'!K757),"")</f>
        <v/>
      </c>
      <c r="L757" t="str">
        <f>IFERROR(IF(OR(HLOOKUP($A757,'Z-scores'!$C$2:$SK$20,5,FALSE)&gt;3,HLOOKUP($A757,'Z-scores'!$C$2:$SK$20,5,FALSE)&lt;-3),"",'Total-corrected counts'!L757),"")</f>
        <v/>
      </c>
      <c r="M757" t="str">
        <f>IFERROR(IF(OR(HLOOKUP($A757,'Z-scores'!$C$2:$SK$20,5,FALSE)&gt;3,HLOOKUP($A757,'Z-scores'!$C$2:$SK$20,5,FALSE)&lt;-3),"",'Total-corrected counts'!M757),"")</f>
        <v/>
      </c>
      <c r="N757" t="str">
        <f>IFERROR(IF(OR(HLOOKUP($A757,'Z-scores'!$C$2:$SK$20,5,FALSE)&gt;3,HLOOKUP($A757,'Z-scores'!$C$2:$SK$20,5,FALSE)&lt;-3),"",'Total-corrected counts'!N757),"")</f>
        <v/>
      </c>
      <c r="O757" t="str">
        <f>IFERROR(IF(OR(HLOOKUP($A757,'Z-scores'!$C$2:$SK$20,5,FALSE)&gt;3,HLOOKUP($A757,'Z-scores'!$C$2:$SK$20,5,FALSE)&lt;-3),"",'Total-corrected counts'!O757),"")</f>
        <v/>
      </c>
      <c r="P757" t="str">
        <f>IFERROR(IF(OR(HLOOKUP($A757,'Z-scores'!$C$2:$SK$20,5,FALSE)&gt;3,HLOOKUP($A757,'Z-scores'!$C$2:$SK$20,5,FALSE)&lt;-3),"",'Total-corrected counts'!P757),"")</f>
        <v/>
      </c>
      <c r="Q757" t="str">
        <f>IFERROR(IF(OR(HLOOKUP($A757,'Z-scores'!$C$2:$SK$20,5,FALSE)&gt;3,HLOOKUP($A757,'Z-scores'!$C$2:$SK$20,5,FALSE)&lt;-3),"",'Total-corrected counts'!Q757),"")</f>
        <v/>
      </c>
      <c r="R757" t="str">
        <f>IFERROR(IF(OR(HLOOKUP($A757,'Z-scores'!$C$2:$SK$20,5,FALSE)&gt;3,HLOOKUP($A757,'Z-scores'!$C$2:$SK$20,5,FALSE)&lt;-3),"",'Total-corrected counts'!R757),"")</f>
        <v/>
      </c>
      <c r="S757" t="str">
        <f>IFERROR(IF(OR(HLOOKUP($A757,'Z-scores'!$C$2:$SK$20,5,FALSE)&gt;3,HLOOKUP($A757,'Z-scores'!$C$2:$SK$20,5,FALSE)&lt;-3),"",'Total-corrected counts'!S757),"")</f>
        <v/>
      </c>
      <c r="T757" t="str">
        <f>IFERROR(IF(OR(HLOOKUP($A757,'Z-scores'!$C$2:$SK$20,5,FALSE)&gt;3,HLOOKUP($A757,'Z-scores'!$C$2:$SK$20,5,FALSE)&lt;-3),"",'Total-corrected counts'!T757),"")</f>
        <v/>
      </c>
      <c r="U757">
        <f t="shared" si="44"/>
        <v>0</v>
      </c>
      <c r="V757">
        <f>SUMIFS(Tabel132[Cluster],Tabel132[ID],'Total-corrected counts Z&lt;3'!A757)</f>
        <v>96</v>
      </c>
      <c r="W757" t="str">
        <f t="shared" si="45"/>
        <v/>
      </c>
      <c r="X757" t="str">
        <f t="shared" si="46"/>
        <v/>
      </c>
      <c r="Y757" t="str">
        <f t="shared" si="47"/>
        <v/>
      </c>
    </row>
    <row r="758" spans="1:25" x14ac:dyDescent="0.25">
      <c r="A758">
        <v>766</v>
      </c>
      <c r="B758" t="s">
        <v>950</v>
      </c>
      <c r="C758">
        <v>40200</v>
      </c>
      <c r="D758">
        <v>726</v>
      </c>
      <c r="E758" t="str">
        <f>IFERROR(IF(OR(HLOOKUP($A758,'Z-scores'!$C$2:$SK$20,5,FALSE)&gt;3,HLOOKUP($A758,'Z-scores'!$C$2:$SK$20,5,FALSE)&lt;-3),"",'Total-corrected counts'!E758),"")</f>
        <v/>
      </c>
      <c r="F758" t="str">
        <f>IFERROR(IF(OR(HLOOKUP($A758,'Z-scores'!$C$2:$SK$20,5,FALSE)&gt;3,HLOOKUP($A758,'Z-scores'!$C$2:$SK$20,5,FALSE)&lt;-3),"",'Total-corrected counts'!F758),"")</f>
        <v/>
      </c>
      <c r="G758" t="str">
        <f>IFERROR(IF(OR(HLOOKUP($A758,'Z-scores'!$C$2:$SK$20,5,FALSE)&gt;3,HLOOKUP($A758,'Z-scores'!$C$2:$SK$20,5,FALSE)&lt;-3),"",'Total-corrected counts'!G758),"")</f>
        <v/>
      </c>
      <c r="H758" t="str">
        <f>IFERROR(IF(OR(HLOOKUP($A758,'Z-scores'!$C$2:$SK$20,5,FALSE)&gt;3,HLOOKUP($A758,'Z-scores'!$C$2:$SK$20,5,FALSE)&lt;-3),"",'Total-corrected counts'!H758),"")</f>
        <v/>
      </c>
      <c r="I758" t="str">
        <f>IFERROR(IF(OR(HLOOKUP($A758,'Z-scores'!$C$2:$SK$20,5,FALSE)&gt;3,HLOOKUP($A758,'Z-scores'!$C$2:$SK$20,5,FALSE)&lt;-3),"",'Total-corrected counts'!I758),"")</f>
        <v/>
      </c>
      <c r="J758" t="str">
        <f>IFERROR(IF(OR(HLOOKUP($A758,'Z-scores'!$C$2:$SK$20,5,FALSE)&gt;3,HLOOKUP($A758,'Z-scores'!$C$2:$SK$20,5,FALSE)&lt;-3),"",'Total-corrected counts'!J758),"")</f>
        <v/>
      </c>
      <c r="K758" t="str">
        <f>IFERROR(IF(OR(HLOOKUP($A758,'Z-scores'!$C$2:$SK$20,5,FALSE)&gt;3,HLOOKUP($A758,'Z-scores'!$C$2:$SK$20,5,FALSE)&lt;-3),"",'Total-corrected counts'!K758),"")</f>
        <v/>
      </c>
      <c r="L758" t="str">
        <f>IFERROR(IF(OR(HLOOKUP($A758,'Z-scores'!$C$2:$SK$20,5,FALSE)&gt;3,HLOOKUP($A758,'Z-scores'!$C$2:$SK$20,5,FALSE)&lt;-3),"",'Total-corrected counts'!L758),"")</f>
        <v/>
      </c>
      <c r="M758" t="str">
        <f>IFERROR(IF(OR(HLOOKUP($A758,'Z-scores'!$C$2:$SK$20,5,FALSE)&gt;3,HLOOKUP($A758,'Z-scores'!$C$2:$SK$20,5,FALSE)&lt;-3),"",'Total-corrected counts'!M758),"")</f>
        <v/>
      </c>
      <c r="N758" t="str">
        <f>IFERROR(IF(OR(HLOOKUP($A758,'Z-scores'!$C$2:$SK$20,5,FALSE)&gt;3,HLOOKUP($A758,'Z-scores'!$C$2:$SK$20,5,FALSE)&lt;-3),"",'Total-corrected counts'!N758),"")</f>
        <v/>
      </c>
      <c r="O758" t="str">
        <f>IFERROR(IF(OR(HLOOKUP($A758,'Z-scores'!$C$2:$SK$20,5,FALSE)&gt;3,HLOOKUP($A758,'Z-scores'!$C$2:$SK$20,5,FALSE)&lt;-3),"",'Total-corrected counts'!O758),"")</f>
        <v/>
      </c>
      <c r="P758" t="str">
        <f>IFERROR(IF(OR(HLOOKUP($A758,'Z-scores'!$C$2:$SK$20,5,FALSE)&gt;3,HLOOKUP($A758,'Z-scores'!$C$2:$SK$20,5,FALSE)&lt;-3),"",'Total-corrected counts'!P758),"")</f>
        <v/>
      </c>
      <c r="Q758" t="str">
        <f>IFERROR(IF(OR(HLOOKUP($A758,'Z-scores'!$C$2:$SK$20,5,FALSE)&gt;3,HLOOKUP($A758,'Z-scores'!$C$2:$SK$20,5,FALSE)&lt;-3),"",'Total-corrected counts'!Q758),"")</f>
        <v/>
      </c>
      <c r="R758" t="str">
        <f>IFERROR(IF(OR(HLOOKUP($A758,'Z-scores'!$C$2:$SK$20,5,FALSE)&gt;3,HLOOKUP($A758,'Z-scores'!$C$2:$SK$20,5,FALSE)&lt;-3),"",'Total-corrected counts'!R758),"")</f>
        <v/>
      </c>
      <c r="S758" t="str">
        <f>IFERROR(IF(OR(HLOOKUP($A758,'Z-scores'!$C$2:$SK$20,5,FALSE)&gt;3,HLOOKUP($A758,'Z-scores'!$C$2:$SK$20,5,FALSE)&lt;-3),"",'Total-corrected counts'!S758),"")</f>
        <v/>
      </c>
      <c r="T758" t="str">
        <f>IFERROR(IF(OR(HLOOKUP($A758,'Z-scores'!$C$2:$SK$20,5,FALSE)&gt;3,HLOOKUP($A758,'Z-scores'!$C$2:$SK$20,5,FALSE)&lt;-3),"",'Total-corrected counts'!T758),"")</f>
        <v/>
      </c>
      <c r="U758">
        <f t="shared" si="44"/>
        <v>0</v>
      </c>
      <c r="V758">
        <f>SUMIFS(Tabel132[Cluster],Tabel132[ID],'Total-corrected counts Z&lt;3'!A758)</f>
        <v>52</v>
      </c>
      <c r="W758" t="str">
        <f t="shared" si="45"/>
        <v/>
      </c>
      <c r="X758" t="str">
        <f t="shared" si="46"/>
        <v/>
      </c>
      <c r="Y758" t="str">
        <f t="shared" si="47"/>
        <v/>
      </c>
    </row>
    <row r="759" spans="1:25" x14ac:dyDescent="0.25">
      <c r="A759">
        <v>767</v>
      </c>
      <c r="B759" t="s">
        <v>319</v>
      </c>
      <c r="C759">
        <v>2400</v>
      </c>
      <c r="D759">
        <v>993</v>
      </c>
      <c r="E759">
        <f>IFERROR(IF(OR(HLOOKUP($A759,'Z-scores'!$C$2:$SK$20,5,FALSE)&gt;3,HLOOKUP($A759,'Z-scores'!$C$2:$SK$20,5,FALSE)&lt;-3),"",'Total-corrected counts'!E759),"")</f>
        <v>84.617499671785168</v>
      </c>
      <c r="F759">
        <f>IFERROR(IF(OR(HLOOKUP($A759,'Z-scores'!$C$2:$SK$20,5,FALSE)&gt;3,HLOOKUP($A759,'Z-scores'!$C$2:$SK$20,5,FALSE)&lt;-3),"",'Total-corrected counts'!F759),"")</f>
        <v>70.694236096650712</v>
      </c>
      <c r="G759">
        <f>IFERROR(IF(OR(HLOOKUP($A759,'Z-scores'!$C$2:$SK$20,5,FALSE)&gt;3,HLOOKUP($A759,'Z-scores'!$C$2:$SK$20,5,FALSE)&lt;-3),"",'Total-corrected counts'!G759),"")</f>
        <v>52.366120508526606</v>
      </c>
      <c r="H759">
        <f>IFERROR(IF(OR(HLOOKUP($A759,'Z-scores'!$C$2:$SK$20,5,FALSE)&gt;3,HLOOKUP($A759,'Z-scores'!$C$2:$SK$20,5,FALSE)&lt;-3),"",'Total-corrected counts'!H759),"")</f>
        <v>68.017322492701879</v>
      </c>
      <c r="I759">
        <f>IFERROR(IF(OR(HLOOKUP($A759,'Z-scores'!$C$2:$SK$20,5,FALSE)&gt;3,HLOOKUP($A759,'Z-scores'!$C$2:$SK$20,5,FALSE)&lt;-3),"",'Total-corrected counts'!I759),"")</f>
        <v>55.885350339977194</v>
      </c>
      <c r="J759">
        <f>IFERROR(IF(OR(HLOOKUP($A759,'Z-scores'!$C$2:$SK$20,5,FALSE)&gt;3,HLOOKUP($A759,'Z-scores'!$C$2:$SK$20,5,FALSE)&lt;-3),"",'Total-corrected counts'!J759),"")</f>
        <v>31.956302838950531</v>
      </c>
      <c r="K759">
        <f>IFERROR(IF(OR(HLOOKUP($A759,'Z-scores'!$C$2:$SK$20,5,FALSE)&gt;3,HLOOKUP($A759,'Z-scores'!$C$2:$SK$20,5,FALSE)&lt;-3),"",'Total-corrected counts'!K759),"")</f>
        <v>96.249314578440092</v>
      </c>
      <c r="L759">
        <f>IFERROR(IF(OR(HLOOKUP($A759,'Z-scores'!$C$2:$SK$20,5,FALSE)&gt;3,HLOOKUP($A759,'Z-scores'!$C$2:$SK$20,5,FALSE)&lt;-3),"",'Total-corrected counts'!L759),"")</f>
        <v>51.086789882766979</v>
      </c>
      <c r="M759">
        <f>IFERROR(IF(OR(HLOOKUP($A759,'Z-scores'!$C$2:$SK$20,5,FALSE)&gt;3,HLOOKUP($A759,'Z-scores'!$C$2:$SK$20,5,FALSE)&lt;-3),"",'Total-corrected counts'!M759),"")</f>
        <v>82.724309984288851</v>
      </c>
      <c r="N759">
        <f>IFERROR(IF(OR(HLOOKUP($A759,'Z-scores'!$C$2:$SK$20,5,FALSE)&gt;3,HLOOKUP($A759,'Z-scores'!$C$2:$SK$20,5,FALSE)&lt;-3),"",'Total-corrected counts'!N759),"")</f>
        <v>43.823751689448748</v>
      </c>
      <c r="O759">
        <f>IFERROR(IF(OR(HLOOKUP($A759,'Z-scores'!$C$2:$SK$20,5,FALSE)&gt;3,HLOOKUP($A759,'Z-scores'!$C$2:$SK$20,5,FALSE)&lt;-3),"",'Total-corrected counts'!O759),"")</f>
        <v>67.367486588839043</v>
      </c>
      <c r="P759">
        <f>IFERROR(IF(OR(HLOOKUP($A759,'Z-scores'!$C$2:$SK$20,5,FALSE)&gt;3,HLOOKUP($A759,'Z-scores'!$C$2:$SK$20,5,FALSE)&lt;-3),"",'Total-corrected counts'!P759),"")</f>
        <v>87.4913844798714</v>
      </c>
      <c r="Q759">
        <f>IFERROR(IF(OR(HLOOKUP($A759,'Z-scores'!$C$2:$SK$20,5,FALSE)&gt;3,HLOOKUP($A759,'Z-scores'!$C$2:$SK$20,5,FALSE)&lt;-3),"",'Total-corrected counts'!Q759),"")</f>
        <v>64.550652040087783</v>
      </c>
      <c r="R759">
        <f>IFERROR(IF(OR(HLOOKUP($A759,'Z-scores'!$C$2:$SK$20,5,FALSE)&gt;3,HLOOKUP($A759,'Z-scores'!$C$2:$SK$20,5,FALSE)&lt;-3),"",'Total-corrected counts'!R759),"")</f>
        <v>75.558963260975517</v>
      </c>
      <c r="S759">
        <f>IFERROR(IF(OR(HLOOKUP($A759,'Z-scores'!$C$2:$SK$20,5,FALSE)&gt;3,HLOOKUP($A759,'Z-scores'!$C$2:$SK$20,5,FALSE)&lt;-3),"",'Total-corrected counts'!S759),"")</f>
        <v>62.388354626754129</v>
      </c>
      <c r="T759">
        <f>IFERROR(IF(OR(HLOOKUP($A759,'Z-scores'!$C$2:$SK$20,5,FALSE)&gt;3,HLOOKUP($A759,'Z-scores'!$C$2:$SK$20,5,FALSE)&lt;-3),"",'Total-corrected counts'!T759),"")</f>
        <v>53.672611404969167</v>
      </c>
      <c r="U759">
        <f t="shared" si="44"/>
        <v>1</v>
      </c>
      <c r="V759">
        <f>SUMIFS(Tabel132[Cluster],Tabel132[ID],'Total-corrected counts Z&lt;3'!A759)</f>
        <v>4</v>
      </c>
      <c r="W759">
        <f t="shared" si="45"/>
        <v>0.60949655033939765</v>
      </c>
      <c r="X759">
        <f t="shared" si="46"/>
        <v>63.742099808353679</v>
      </c>
      <c r="Y759">
        <f t="shared" si="47"/>
        <v>68.504908733582837</v>
      </c>
    </row>
    <row r="760" spans="1:25" x14ac:dyDescent="0.25">
      <c r="A760">
        <v>768</v>
      </c>
      <c r="B760" t="s">
        <v>951</v>
      </c>
      <c r="C760">
        <v>110600</v>
      </c>
      <c r="D760">
        <v>991</v>
      </c>
      <c r="E760" t="str">
        <f>IFERROR(IF(OR(HLOOKUP($A760,'Z-scores'!$C$2:$SK$20,5,FALSE)&gt;3,HLOOKUP($A760,'Z-scores'!$C$2:$SK$20,5,FALSE)&lt;-3),"",'Total-corrected counts'!E760),"")</f>
        <v/>
      </c>
      <c r="F760" t="str">
        <f>IFERROR(IF(OR(HLOOKUP($A760,'Z-scores'!$C$2:$SK$20,5,FALSE)&gt;3,HLOOKUP($A760,'Z-scores'!$C$2:$SK$20,5,FALSE)&lt;-3),"",'Total-corrected counts'!F760),"")</f>
        <v/>
      </c>
      <c r="G760" t="str">
        <f>IFERROR(IF(OR(HLOOKUP($A760,'Z-scores'!$C$2:$SK$20,5,FALSE)&gt;3,HLOOKUP($A760,'Z-scores'!$C$2:$SK$20,5,FALSE)&lt;-3),"",'Total-corrected counts'!G760),"")</f>
        <v/>
      </c>
      <c r="H760" t="str">
        <f>IFERROR(IF(OR(HLOOKUP($A760,'Z-scores'!$C$2:$SK$20,5,FALSE)&gt;3,HLOOKUP($A760,'Z-scores'!$C$2:$SK$20,5,FALSE)&lt;-3),"",'Total-corrected counts'!H760),"")</f>
        <v/>
      </c>
      <c r="I760" t="str">
        <f>IFERROR(IF(OR(HLOOKUP($A760,'Z-scores'!$C$2:$SK$20,5,FALSE)&gt;3,HLOOKUP($A760,'Z-scores'!$C$2:$SK$20,5,FALSE)&lt;-3),"",'Total-corrected counts'!I760),"")</f>
        <v/>
      </c>
      <c r="J760" t="str">
        <f>IFERROR(IF(OR(HLOOKUP($A760,'Z-scores'!$C$2:$SK$20,5,FALSE)&gt;3,HLOOKUP($A760,'Z-scores'!$C$2:$SK$20,5,FALSE)&lt;-3),"",'Total-corrected counts'!J760),"")</f>
        <v/>
      </c>
      <c r="K760" t="str">
        <f>IFERROR(IF(OR(HLOOKUP($A760,'Z-scores'!$C$2:$SK$20,5,FALSE)&gt;3,HLOOKUP($A760,'Z-scores'!$C$2:$SK$20,5,FALSE)&lt;-3),"",'Total-corrected counts'!K760),"")</f>
        <v/>
      </c>
      <c r="L760" t="str">
        <f>IFERROR(IF(OR(HLOOKUP($A760,'Z-scores'!$C$2:$SK$20,5,FALSE)&gt;3,HLOOKUP($A760,'Z-scores'!$C$2:$SK$20,5,FALSE)&lt;-3),"",'Total-corrected counts'!L760),"")</f>
        <v/>
      </c>
      <c r="M760" t="str">
        <f>IFERROR(IF(OR(HLOOKUP($A760,'Z-scores'!$C$2:$SK$20,5,FALSE)&gt;3,HLOOKUP($A760,'Z-scores'!$C$2:$SK$20,5,FALSE)&lt;-3),"",'Total-corrected counts'!M760),"")</f>
        <v/>
      </c>
      <c r="N760" t="str">
        <f>IFERROR(IF(OR(HLOOKUP($A760,'Z-scores'!$C$2:$SK$20,5,FALSE)&gt;3,HLOOKUP($A760,'Z-scores'!$C$2:$SK$20,5,FALSE)&lt;-3),"",'Total-corrected counts'!N760),"")</f>
        <v/>
      </c>
      <c r="O760" t="str">
        <f>IFERROR(IF(OR(HLOOKUP($A760,'Z-scores'!$C$2:$SK$20,5,FALSE)&gt;3,HLOOKUP($A760,'Z-scores'!$C$2:$SK$20,5,FALSE)&lt;-3),"",'Total-corrected counts'!O760),"")</f>
        <v/>
      </c>
      <c r="P760" t="str">
        <f>IFERROR(IF(OR(HLOOKUP($A760,'Z-scores'!$C$2:$SK$20,5,FALSE)&gt;3,HLOOKUP($A760,'Z-scores'!$C$2:$SK$20,5,FALSE)&lt;-3),"",'Total-corrected counts'!P760),"")</f>
        <v/>
      </c>
      <c r="Q760" t="str">
        <f>IFERROR(IF(OR(HLOOKUP($A760,'Z-scores'!$C$2:$SK$20,5,FALSE)&gt;3,HLOOKUP($A760,'Z-scores'!$C$2:$SK$20,5,FALSE)&lt;-3),"",'Total-corrected counts'!Q760),"")</f>
        <v/>
      </c>
      <c r="R760" t="str">
        <f>IFERROR(IF(OR(HLOOKUP($A760,'Z-scores'!$C$2:$SK$20,5,FALSE)&gt;3,HLOOKUP($A760,'Z-scores'!$C$2:$SK$20,5,FALSE)&lt;-3),"",'Total-corrected counts'!R760),"")</f>
        <v/>
      </c>
      <c r="S760" t="str">
        <f>IFERROR(IF(OR(HLOOKUP($A760,'Z-scores'!$C$2:$SK$20,5,FALSE)&gt;3,HLOOKUP($A760,'Z-scores'!$C$2:$SK$20,5,FALSE)&lt;-3),"",'Total-corrected counts'!S760),"")</f>
        <v/>
      </c>
      <c r="T760" t="str">
        <f>IFERROR(IF(OR(HLOOKUP($A760,'Z-scores'!$C$2:$SK$20,5,FALSE)&gt;3,HLOOKUP($A760,'Z-scores'!$C$2:$SK$20,5,FALSE)&lt;-3),"",'Total-corrected counts'!T760),"")</f>
        <v/>
      </c>
      <c r="U760">
        <f t="shared" si="44"/>
        <v>0</v>
      </c>
      <c r="V760">
        <f>SUMIFS(Tabel132[Cluster],Tabel132[ID],'Total-corrected counts Z&lt;3'!A760)</f>
        <v>0</v>
      </c>
      <c r="W760" t="str">
        <f t="shared" si="45"/>
        <v/>
      </c>
      <c r="X760" t="str">
        <f t="shared" si="46"/>
        <v/>
      </c>
      <c r="Y760" t="str">
        <f t="shared" si="47"/>
        <v/>
      </c>
    </row>
    <row r="761" spans="1:25" x14ac:dyDescent="0.25">
      <c r="A761">
        <v>769</v>
      </c>
      <c r="B761" t="s">
        <v>952</v>
      </c>
      <c r="C761">
        <v>76900</v>
      </c>
      <c r="D761">
        <v>693</v>
      </c>
      <c r="E761" t="str">
        <f>IFERROR(IF(OR(HLOOKUP($A761,'Z-scores'!$C$2:$SK$20,5,FALSE)&gt;3,HLOOKUP($A761,'Z-scores'!$C$2:$SK$20,5,FALSE)&lt;-3),"",'Total-corrected counts'!E761),"")</f>
        <v/>
      </c>
      <c r="F761" t="str">
        <f>IFERROR(IF(OR(HLOOKUP($A761,'Z-scores'!$C$2:$SK$20,5,FALSE)&gt;3,HLOOKUP($A761,'Z-scores'!$C$2:$SK$20,5,FALSE)&lt;-3),"",'Total-corrected counts'!F761),"")</f>
        <v/>
      </c>
      <c r="G761" t="str">
        <f>IFERROR(IF(OR(HLOOKUP($A761,'Z-scores'!$C$2:$SK$20,5,FALSE)&gt;3,HLOOKUP($A761,'Z-scores'!$C$2:$SK$20,5,FALSE)&lt;-3),"",'Total-corrected counts'!G761),"")</f>
        <v/>
      </c>
      <c r="H761" t="str">
        <f>IFERROR(IF(OR(HLOOKUP($A761,'Z-scores'!$C$2:$SK$20,5,FALSE)&gt;3,HLOOKUP($A761,'Z-scores'!$C$2:$SK$20,5,FALSE)&lt;-3),"",'Total-corrected counts'!H761),"")</f>
        <v/>
      </c>
      <c r="I761" t="str">
        <f>IFERROR(IF(OR(HLOOKUP($A761,'Z-scores'!$C$2:$SK$20,5,FALSE)&gt;3,HLOOKUP($A761,'Z-scores'!$C$2:$SK$20,5,FALSE)&lt;-3),"",'Total-corrected counts'!I761),"")</f>
        <v/>
      </c>
      <c r="J761" t="str">
        <f>IFERROR(IF(OR(HLOOKUP($A761,'Z-scores'!$C$2:$SK$20,5,FALSE)&gt;3,HLOOKUP($A761,'Z-scores'!$C$2:$SK$20,5,FALSE)&lt;-3),"",'Total-corrected counts'!J761),"")</f>
        <v/>
      </c>
      <c r="K761" t="str">
        <f>IFERROR(IF(OR(HLOOKUP($A761,'Z-scores'!$C$2:$SK$20,5,FALSE)&gt;3,HLOOKUP($A761,'Z-scores'!$C$2:$SK$20,5,FALSE)&lt;-3),"",'Total-corrected counts'!K761),"")</f>
        <v/>
      </c>
      <c r="L761" t="str">
        <f>IFERROR(IF(OR(HLOOKUP($A761,'Z-scores'!$C$2:$SK$20,5,FALSE)&gt;3,HLOOKUP($A761,'Z-scores'!$C$2:$SK$20,5,FALSE)&lt;-3),"",'Total-corrected counts'!L761),"")</f>
        <v/>
      </c>
      <c r="M761" t="str">
        <f>IFERROR(IF(OR(HLOOKUP($A761,'Z-scores'!$C$2:$SK$20,5,FALSE)&gt;3,HLOOKUP($A761,'Z-scores'!$C$2:$SK$20,5,FALSE)&lt;-3),"",'Total-corrected counts'!M761),"")</f>
        <v/>
      </c>
      <c r="N761" t="str">
        <f>IFERROR(IF(OR(HLOOKUP($A761,'Z-scores'!$C$2:$SK$20,5,FALSE)&gt;3,HLOOKUP($A761,'Z-scores'!$C$2:$SK$20,5,FALSE)&lt;-3),"",'Total-corrected counts'!N761),"")</f>
        <v/>
      </c>
      <c r="O761" t="str">
        <f>IFERROR(IF(OR(HLOOKUP($A761,'Z-scores'!$C$2:$SK$20,5,FALSE)&gt;3,HLOOKUP($A761,'Z-scores'!$C$2:$SK$20,5,FALSE)&lt;-3),"",'Total-corrected counts'!O761),"")</f>
        <v/>
      </c>
      <c r="P761" t="str">
        <f>IFERROR(IF(OR(HLOOKUP($A761,'Z-scores'!$C$2:$SK$20,5,FALSE)&gt;3,HLOOKUP($A761,'Z-scores'!$C$2:$SK$20,5,FALSE)&lt;-3),"",'Total-corrected counts'!P761),"")</f>
        <v/>
      </c>
      <c r="Q761" t="str">
        <f>IFERROR(IF(OR(HLOOKUP($A761,'Z-scores'!$C$2:$SK$20,5,FALSE)&gt;3,HLOOKUP($A761,'Z-scores'!$C$2:$SK$20,5,FALSE)&lt;-3),"",'Total-corrected counts'!Q761),"")</f>
        <v/>
      </c>
      <c r="R761" t="str">
        <f>IFERROR(IF(OR(HLOOKUP($A761,'Z-scores'!$C$2:$SK$20,5,FALSE)&gt;3,HLOOKUP($A761,'Z-scores'!$C$2:$SK$20,5,FALSE)&lt;-3),"",'Total-corrected counts'!R761),"")</f>
        <v/>
      </c>
      <c r="S761" t="str">
        <f>IFERROR(IF(OR(HLOOKUP($A761,'Z-scores'!$C$2:$SK$20,5,FALSE)&gt;3,HLOOKUP($A761,'Z-scores'!$C$2:$SK$20,5,FALSE)&lt;-3),"",'Total-corrected counts'!S761),"")</f>
        <v/>
      </c>
      <c r="T761" t="str">
        <f>IFERROR(IF(OR(HLOOKUP($A761,'Z-scores'!$C$2:$SK$20,5,FALSE)&gt;3,HLOOKUP($A761,'Z-scores'!$C$2:$SK$20,5,FALSE)&lt;-3),"",'Total-corrected counts'!T761),"")</f>
        <v/>
      </c>
      <c r="U761">
        <f t="shared" si="44"/>
        <v>0</v>
      </c>
      <c r="V761">
        <f>SUMIFS(Tabel132[Cluster],Tabel132[ID],'Total-corrected counts Z&lt;3'!A761)</f>
        <v>84</v>
      </c>
      <c r="W761" t="str">
        <f t="shared" si="45"/>
        <v/>
      </c>
      <c r="X761" t="str">
        <f t="shared" si="46"/>
        <v/>
      </c>
      <c r="Y761" t="str">
        <f t="shared" si="47"/>
        <v/>
      </c>
    </row>
    <row r="762" spans="1:25" x14ac:dyDescent="0.25">
      <c r="A762">
        <v>770</v>
      </c>
      <c r="B762" t="s">
        <v>953</v>
      </c>
      <c r="C762">
        <v>113900</v>
      </c>
      <c r="D762">
        <v>182</v>
      </c>
      <c r="E762" t="str">
        <f>IFERROR(IF(OR(HLOOKUP($A762,'Z-scores'!$C$2:$SK$20,5,FALSE)&gt;3,HLOOKUP($A762,'Z-scores'!$C$2:$SK$20,5,FALSE)&lt;-3),"",'Total-corrected counts'!E762),"")</f>
        <v/>
      </c>
      <c r="F762" t="str">
        <f>IFERROR(IF(OR(HLOOKUP($A762,'Z-scores'!$C$2:$SK$20,5,FALSE)&gt;3,HLOOKUP($A762,'Z-scores'!$C$2:$SK$20,5,FALSE)&lt;-3),"",'Total-corrected counts'!F762),"")</f>
        <v/>
      </c>
      <c r="G762" t="str">
        <f>IFERROR(IF(OR(HLOOKUP($A762,'Z-scores'!$C$2:$SK$20,5,FALSE)&gt;3,HLOOKUP($A762,'Z-scores'!$C$2:$SK$20,5,FALSE)&lt;-3),"",'Total-corrected counts'!G762),"")</f>
        <v/>
      </c>
      <c r="H762" t="str">
        <f>IFERROR(IF(OR(HLOOKUP($A762,'Z-scores'!$C$2:$SK$20,5,FALSE)&gt;3,HLOOKUP($A762,'Z-scores'!$C$2:$SK$20,5,FALSE)&lt;-3),"",'Total-corrected counts'!H762),"")</f>
        <v/>
      </c>
      <c r="I762" t="str">
        <f>IFERROR(IF(OR(HLOOKUP($A762,'Z-scores'!$C$2:$SK$20,5,FALSE)&gt;3,HLOOKUP($A762,'Z-scores'!$C$2:$SK$20,5,FALSE)&lt;-3),"",'Total-corrected counts'!I762),"")</f>
        <v/>
      </c>
      <c r="J762" t="str">
        <f>IFERROR(IF(OR(HLOOKUP($A762,'Z-scores'!$C$2:$SK$20,5,FALSE)&gt;3,HLOOKUP($A762,'Z-scores'!$C$2:$SK$20,5,FALSE)&lt;-3),"",'Total-corrected counts'!J762),"")</f>
        <v/>
      </c>
      <c r="K762" t="str">
        <f>IFERROR(IF(OR(HLOOKUP($A762,'Z-scores'!$C$2:$SK$20,5,FALSE)&gt;3,HLOOKUP($A762,'Z-scores'!$C$2:$SK$20,5,FALSE)&lt;-3),"",'Total-corrected counts'!K762),"")</f>
        <v/>
      </c>
      <c r="L762" t="str">
        <f>IFERROR(IF(OR(HLOOKUP($A762,'Z-scores'!$C$2:$SK$20,5,FALSE)&gt;3,HLOOKUP($A762,'Z-scores'!$C$2:$SK$20,5,FALSE)&lt;-3),"",'Total-corrected counts'!L762),"")</f>
        <v/>
      </c>
      <c r="M762" t="str">
        <f>IFERROR(IF(OR(HLOOKUP($A762,'Z-scores'!$C$2:$SK$20,5,FALSE)&gt;3,HLOOKUP($A762,'Z-scores'!$C$2:$SK$20,5,FALSE)&lt;-3),"",'Total-corrected counts'!M762),"")</f>
        <v/>
      </c>
      <c r="N762" t="str">
        <f>IFERROR(IF(OR(HLOOKUP($A762,'Z-scores'!$C$2:$SK$20,5,FALSE)&gt;3,HLOOKUP($A762,'Z-scores'!$C$2:$SK$20,5,FALSE)&lt;-3),"",'Total-corrected counts'!N762),"")</f>
        <v/>
      </c>
      <c r="O762" t="str">
        <f>IFERROR(IF(OR(HLOOKUP($A762,'Z-scores'!$C$2:$SK$20,5,FALSE)&gt;3,HLOOKUP($A762,'Z-scores'!$C$2:$SK$20,5,FALSE)&lt;-3),"",'Total-corrected counts'!O762),"")</f>
        <v/>
      </c>
      <c r="P762" t="str">
        <f>IFERROR(IF(OR(HLOOKUP($A762,'Z-scores'!$C$2:$SK$20,5,FALSE)&gt;3,HLOOKUP($A762,'Z-scores'!$C$2:$SK$20,5,FALSE)&lt;-3),"",'Total-corrected counts'!P762),"")</f>
        <v/>
      </c>
      <c r="Q762" t="str">
        <f>IFERROR(IF(OR(HLOOKUP($A762,'Z-scores'!$C$2:$SK$20,5,FALSE)&gt;3,HLOOKUP($A762,'Z-scores'!$C$2:$SK$20,5,FALSE)&lt;-3),"",'Total-corrected counts'!Q762),"")</f>
        <v/>
      </c>
      <c r="R762" t="str">
        <f>IFERROR(IF(OR(HLOOKUP($A762,'Z-scores'!$C$2:$SK$20,5,FALSE)&gt;3,HLOOKUP($A762,'Z-scores'!$C$2:$SK$20,5,FALSE)&lt;-3),"",'Total-corrected counts'!R762),"")</f>
        <v/>
      </c>
      <c r="S762" t="str">
        <f>IFERROR(IF(OR(HLOOKUP($A762,'Z-scores'!$C$2:$SK$20,5,FALSE)&gt;3,HLOOKUP($A762,'Z-scores'!$C$2:$SK$20,5,FALSE)&lt;-3),"",'Total-corrected counts'!S762),"")</f>
        <v/>
      </c>
      <c r="T762" t="str">
        <f>IFERROR(IF(OR(HLOOKUP($A762,'Z-scores'!$C$2:$SK$20,5,FALSE)&gt;3,HLOOKUP($A762,'Z-scores'!$C$2:$SK$20,5,FALSE)&lt;-3),"",'Total-corrected counts'!T762),"")</f>
        <v/>
      </c>
      <c r="U762">
        <f t="shared" si="44"/>
        <v>0</v>
      </c>
      <c r="V762">
        <f>SUMIFS(Tabel132[Cluster],Tabel132[ID],'Total-corrected counts Z&lt;3'!A762)</f>
        <v>0</v>
      </c>
      <c r="W762" t="str">
        <f t="shared" si="45"/>
        <v/>
      </c>
      <c r="X762" t="str">
        <f t="shared" si="46"/>
        <v/>
      </c>
      <c r="Y762" t="str">
        <f t="shared" si="47"/>
        <v/>
      </c>
    </row>
    <row r="763" spans="1:25" x14ac:dyDescent="0.25">
      <c r="A763">
        <v>771</v>
      </c>
      <c r="B763" t="s">
        <v>320</v>
      </c>
      <c r="C763">
        <v>84700</v>
      </c>
      <c r="D763">
        <v>1065</v>
      </c>
      <c r="E763">
        <f>IFERROR(IF(OR(HLOOKUP($A763,'Z-scores'!$C$2:$SK$20,5,FALSE)&gt;3,HLOOKUP($A763,'Z-scores'!$C$2:$SK$20,5,FALSE)&lt;-3),"",'Total-corrected counts'!E763),"")</f>
        <v>15.625503159532226</v>
      </c>
      <c r="F763">
        <f>IFERROR(IF(OR(HLOOKUP($A763,'Z-scores'!$C$2:$SK$20,5,FALSE)&gt;3,HLOOKUP($A763,'Z-scores'!$C$2:$SK$20,5,FALSE)&lt;-3),"",'Total-corrected counts'!F763),"")</f>
        <v>70.122902769927848</v>
      </c>
      <c r="G763">
        <f>IFERROR(IF(OR(HLOOKUP($A763,'Z-scores'!$C$2:$SK$20,5,FALSE)&gt;3,HLOOKUP($A763,'Z-scores'!$C$2:$SK$20,5,FALSE)&lt;-3),"",'Total-corrected counts'!G763),"")</f>
        <v>56.139853245930844</v>
      </c>
      <c r="H763">
        <f>IFERROR(IF(OR(HLOOKUP($A763,'Z-scores'!$C$2:$SK$20,5,FALSE)&gt;3,HLOOKUP($A763,'Z-scores'!$C$2:$SK$20,5,FALSE)&lt;-3),"",'Total-corrected counts'!H763),"")</f>
        <v>4.5477574851021743</v>
      </c>
      <c r="I763">
        <f>IFERROR(IF(OR(HLOOKUP($A763,'Z-scores'!$C$2:$SK$20,5,FALSE)&gt;3,HLOOKUP($A763,'Z-scores'!$C$2:$SK$20,5,FALSE)&lt;-3),"",'Total-corrected counts'!I763),"")</f>
        <v>26.769369808405141</v>
      </c>
      <c r="J763">
        <f>IFERROR(IF(OR(HLOOKUP($A763,'Z-scores'!$C$2:$SK$20,5,FALSE)&gt;3,HLOOKUP($A763,'Z-scores'!$C$2:$SK$20,5,FALSE)&lt;-3),"",'Total-corrected counts'!J763),"")</f>
        <v>42.498650028795396</v>
      </c>
      <c r="K763">
        <f>IFERROR(IF(OR(HLOOKUP($A763,'Z-scores'!$C$2:$SK$20,5,FALSE)&gt;3,HLOOKUP($A763,'Z-scores'!$C$2:$SK$20,5,FALSE)&lt;-3),"",'Total-corrected counts'!K763),"")</f>
        <v>13.107312824933803</v>
      </c>
      <c r="L763">
        <f>IFERROR(IF(OR(HLOOKUP($A763,'Z-scores'!$C$2:$SK$20,5,FALSE)&gt;3,HLOOKUP($A763,'Z-scores'!$C$2:$SK$20,5,FALSE)&lt;-3),"",'Total-corrected counts'!L763),"")</f>
        <v>105.26687098669207</v>
      </c>
      <c r="M763">
        <f>IFERROR(IF(OR(HLOOKUP($A763,'Z-scores'!$C$2:$SK$20,5,FALSE)&gt;3,HLOOKUP($A763,'Z-scores'!$C$2:$SK$20,5,FALSE)&lt;-3),"",'Total-corrected counts'!M763),"")</f>
        <v>39.282112572918699</v>
      </c>
      <c r="N763">
        <f>IFERROR(IF(OR(HLOOKUP($A763,'Z-scores'!$C$2:$SK$20,5,FALSE)&gt;3,HLOOKUP($A763,'Z-scores'!$C$2:$SK$20,5,FALSE)&lt;-3),"",'Total-corrected counts'!N763),"")</f>
        <v>45.344647544145182</v>
      </c>
      <c r="O763">
        <f>IFERROR(IF(OR(HLOOKUP($A763,'Z-scores'!$C$2:$SK$20,5,FALSE)&gt;3,HLOOKUP($A763,'Z-scores'!$C$2:$SK$20,5,FALSE)&lt;-3),"",'Total-corrected counts'!O763),"")</f>
        <v>88.628166665340359</v>
      </c>
      <c r="P763">
        <f>IFERROR(IF(OR(HLOOKUP($A763,'Z-scores'!$C$2:$SK$20,5,FALSE)&gt;3,HLOOKUP($A763,'Z-scores'!$C$2:$SK$20,5,FALSE)&lt;-3),"",'Total-corrected counts'!P763),"")</f>
        <v>34.357574566238114</v>
      </c>
      <c r="Q763">
        <f>IFERROR(IF(OR(HLOOKUP($A763,'Z-scores'!$C$2:$SK$20,5,FALSE)&gt;3,HLOOKUP($A763,'Z-scores'!$C$2:$SK$20,5,FALSE)&lt;-3),"",'Total-corrected counts'!Q763),"")</f>
        <v>49.237758752868679</v>
      </c>
      <c r="R763">
        <f>IFERROR(IF(OR(HLOOKUP($A763,'Z-scores'!$C$2:$SK$20,5,FALSE)&gt;3,HLOOKUP($A763,'Z-scores'!$C$2:$SK$20,5,FALSE)&lt;-3),"",'Total-corrected counts'!R763),"")</f>
        <v>81.921877383204063</v>
      </c>
      <c r="S763">
        <f>IFERROR(IF(OR(HLOOKUP($A763,'Z-scores'!$C$2:$SK$20,5,FALSE)&gt;3,HLOOKUP($A763,'Z-scores'!$C$2:$SK$20,5,FALSE)&lt;-3),"",'Total-corrected counts'!S763),"")</f>
        <v>101.47237422821375</v>
      </c>
      <c r="T763">
        <f>IFERROR(IF(OR(HLOOKUP($A763,'Z-scores'!$C$2:$SK$20,5,FALSE)&gt;3,HLOOKUP($A763,'Z-scores'!$C$2:$SK$20,5,FALSE)&lt;-3),"",'Total-corrected counts'!T763),"")</f>
        <v>5.5153847151488096</v>
      </c>
      <c r="U763">
        <f t="shared" si="44"/>
        <v>1</v>
      </c>
      <c r="V763">
        <f>SUMIFS(Tabel132[Cluster],Tabel132[ID],'Total-corrected counts Z&lt;3'!A763)</f>
        <v>0</v>
      </c>
      <c r="W763">
        <f t="shared" si="45"/>
        <v>0.29585175461485297</v>
      </c>
      <c r="X763">
        <f t="shared" si="46"/>
        <v>41.870498042638346</v>
      </c>
      <c r="Y763">
        <f t="shared" si="47"/>
        <v>60.188856051835636</v>
      </c>
    </row>
    <row r="764" spans="1:25" x14ac:dyDescent="0.25">
      <c r="A764">
        <v>772</v>
      </c>
      <c r="B764" t="s">
        <v>321</v>
      </c>
      <c r="C764">
        <v>19800</v>
      </c>
      <c r="D764">
        <v>48</v>
      </c>
      <c r="E764">
        <f>IFERROR(IF(OR(HLOOKUP($A764,'Z-scores'!$C$2:$SK$20,5,FALSE)&gt;3,HLOOKUP($A764,'Z-scores'!$C$2:$SK$20,5,FALSE)&lt;-3),"",'Total-corrected counts'!E764),"")</f>
        <v>11.38471980361606</v>
      </c>
      <c r="F764">
        <f>IFERROR(IF(OR(HLOOKUP($A764,'Z-scores'!$C$2:$SK$20,5,FALSE)&gt;3,HLOOKUP($A764,'Z-scores'!$C$2:$SK$20,5,FALSE)&lt;-3),"",'Total-corrected counts'!F764),"")</f>
        <v>5.5008539308441149</v>
      </c>
      <c r="G764">
        <f>IFERROR(IF(OR(HLOOKUP($A764,'Z-scores'!$C$2:$SK$20,5,FALSE)&gt;3,HLOOKUP($A764,'Z-scores'!$C$2:$SK$20,5,FALSE)&lt;-3),"",'Total-corrected counts'!G764),"")</f>
        <v>22.855629680284007</v>
      </c>
      <c r="H764">
        <f>IFERROR(IF(OR(HLOOKUP($A764,'Z-scores'!$C$2:$SK$20,5,FALSE)&gt;3,HLOOKUP($A764,'Z-scores'!$C$2:$SK$20,5,FALSE)&lt;-3),"",'Total-corrected counts'!H764),"")</f>
        <v>8.63108880793264</v>
      </c>
      <c r="I764">
        <f>IFERROR(IF(OR(HLOOKUP($A764,'Z-scores'!$C$2:$SK$20,5,FALSE)&gt;3,HLOOKUP($A764,'Z-scores'!$C$2:$SK$20,5,FALSE)&lt;-3),"",'Total-corrected counts'!I764),"")</f>
        <v>0.73155729978824224</v>
      </c>
      <c r="J764">
        <f>IFERROR(IF(OR(HLOOKUP($A764,'Z-scores'!$C$2:$SK$20,5,FALSE)&gt;3,HLOOKUP($A764,'Z-scores'!$C$2:$SK$20,5,FALSE)&lt;-3),"",'Total-corrected counts'!J764),"")</f>
        <v>15.505212505223282</v>
      </c>
      <c r="K764">
        <f>IFERROR(IF(OR(HLOOKUP($A764,'Z-scores'!$C$2:$SK$20,5,FALSE)&gt;3,HLOOKUP($A764,'Z-scores'!$C$2:$SK$20,5,FALSE)&lt;-3),"",'Total-corrected counts'!K764),"")</f>
        <v>47.708272854960398</v>
      </c>
      <c r="L764">
        <f>IFERROR(IF(OR(HLOOKUP($A764,'Z-scores'!$C$2:$SK$20,5,FALSE)&gt;3,HLOOKUP($A764,'Z-scores'!$C$2:$SK$20,5,FALSE)&lt;-3),"",'Total-corrected counts'!L764),"")</f>
        <v>12.312113084214852</v>
      </c>
      <c r="M764">
        <f>IFERROR(IF(OR(HLOOKUP($A764,'Z-scores'!$C$2:$SK$20,5,FALSE)&gt;3,HLOOKUP($A764,'Z-scores'!$C$2:$SK$20,5,FALSE)&lt;-3),"",'Total-corrected counts'!M764),"")</f>
        <v>14.602920754646208</v>
      </c>
      <c r="N764">
        <f>IFERROR(IF(OR(HLOOKUP($A764,'Z-scores'!$C$2:$SK$20,5,FALSE)&gt;3,HLOOKUP($A764,'Z-scores'!$C$2:$SK$20,5,FALSE)&lt;-3),"",'Total-corrected counts'!N764),"")</f>
        <v>10.904980071560502</v>
      </c>
      <c r="O764">
        <f>IFERROR(IF(OR(HLOOKUP($A764,'Z-scores'!$C$2:$SK$20,5,FALSE)&gt;3,HLOOKUP($A764,'Z-scores'!$C$2:$SK$20,5,FALSE)&lt;-3),"",'Total-corrected counts'!O764),"")</f>
        <v>6.3927933854483046</v>
      </c>
      <c r="P764">
        <f>IFERROR(IF(OR(HLOOKUP($A764,'Z-scores'!$C$2:$SK$20,5,FALSE)&gt;3,HLOOKUP($A764,'Z-scores'!$C$2:$SK$20,5,FALSE)&lt;-3),"",'Total-corrected counts'!P764),"")</f>
        <v>3.5084139729429125</v>
      </c>
      <c r="Q764">
        <f>IFERROR(IF(OR(HLOOKUP($A764,'Z-scores'!$C$2:$SK$20,5,FALSE)&gt;3,HLOOKUP($A764,'Z-scores'!$C$2:$SK$20,5,FALSE)&lt;-3),"",'Total-corrected counts'!Q764),"")</f>
        <v>9.7581188890649937</v>
      </c>
      <c r="R764">
        <f>IFERROR(IF(OR(HLOOKUP($A764,'Z-scores'!$C$2:$SK$20,5,FALSE)&gt;3,HLOOKUP($A764,'Z-scores'!$C$2:$SK$20,5,FALSE)&lt;-3),"",'Total-corrected counts'!R764),"")</f>
        <v>7.2205466148937392</v>
      </c>
      <c r="S764">
        <f>IFERROR(IF(OR(HLOOKUP($A764,'Z-scores'!$C$2:$SK$20,5,FALSE)&gt;3,HLOOKUP($A764,'Z-scores'!$C$2:$SK$20,5,FALSE)&lt;-3),"",'Total-corrected counts'!S764),"")</f>
        <v>4.206783509182169</v>
      </c>
      <c r="T764">
        <f>IFERROR(IF(OR(HLOOKUP($A764,'Z-scores'!$C$2:$SK$20,5,FALSE)&gt;3,HLOOKUP($A764,'Z-scores'!$C$2:$SK$20,5,FALSE)&lt;-3),"",'Total-corrected counts'!T764),"")</f>
        <v>6.7577114702937147</v>
      </c>
      <c r="U764">
        <f t="shared" si="44"/>
        <v>1</v>
      </c>
      <c r="V764">
        <f>SUMIFS(Tabel132[Cluster],Tabel132[ID],'Total-corrected counts Z&lt;3'!A764)</f>
        <v>24</v>
      </c>
      <c r="W764">
        <f t="shared" si="45"/>
        <v>0.12894267864819373</v>
      </c>
      <c r="X764">
        <f t="shared" si="46"/>
        <v>15.013734879307032</v>
      </c>
      <c r="Y764">
        <f t="shared" si="47"/>
        <v>6.307394640304306</v>
      </c>
    </row>
    <row r="765" spans="1:25" x14ac:dyDescent="0.25">
      <c r="A765">
        <v>773</v>
      </c>
      <c r="B765" t="s">
        <v>954</v>
      </c>
      <c r="C765">
        <v>96500</v>
      </c>
      <c r="D765">
        <v>370</v>
      </c>
      <c r="E765" t="str">
        <f>IFERROR(IF(OR(HLOOKUP($A765,'Z-scores'!$C$2:$SK$20,5,FALSE)&gt;3,HLOOKUP($A765,'Z-scores'!$C$2:$SK$20,5,FALSE)&lt;-3),"",'Total-corrected counts'!E765),"")</f>
        <v/>
      </c>
      <c r="F765" t="str">
        <f>IFERROR(IF(OR(HLOOKUP($A765,'Z-scores'!$C$2:$SK$20,5,FALSE)&gt;3,HLOOKUP($A765,'Z-scores'!$C$2:$SK$20,5,FALSE)&lt;-3),"",'Total-corrected counts'!F765),"")</f>
        <v/>
      </c>
      <c r="G765" t="str">
        <f>IFERROR(IF(OR(HLOOKUP($A765,'Z-scores'!$C$2:$SK$20,5,FALSE)&gt;3,HLOOKUP($A765,'Z-scores'!$C$2:$SK$20,5,FALSE)&lt;-3),"",'Total-corrected counts'!G765),"")</f>
        <v/>
      </c>
      <c r="H765" t="str">
        <f>IFERROR(IF(OR(HLOOKUP($A765,'Z-scores'!$C$2:$SK$20,5,FALSE)&gt;3,HLOOKUP($A765,'Z-scores'!$C$2:$SK$20,5,FALSE)&lt;-3),"",'Total-corrected counts'!H765),"")</f>
        <v/>
      </c>
      <c r="I765" t="str">
        <f>IFERROR(IF(OR(HLOOKUP($A765,'Z-scores'!$C$2:$SK$20,5,FALSE)&gt;3,HLOOKUP($A765,'Z-scores'!$C$2:$SK$20,5,FALSE)&lt;-3),"",'Total-corrected counts'!I765),"")</f>
        <v/>
      </c>
      <c r="J765" t="str">
        <f>IFERROR(IF(OR(HLOOKUP($A765,'Z-scores'!$C$2:$SK$20,5,FALSE)&gt;3,HLOOKUP($A765,'Z-scores'!$C$2:$SK$20,5,FALSE)&lt;-3),"",'Total-corrected counts'!J765),"")</f>
        <v/>
      </c>
      <c r="K765" t="str">
        <f>IFERROR(IF(OR(HLOOKUP($A765,'Z-scores'!$C$2:$SK$20,5,FALSE)&gt;3,HLOOKUP($A765,'Z-scores'!$C$2:$SK$20,5,FALSE)&lt;-3),"",'Total-corrected counts'!K765),"")</f>
        <v/>
      </c>
      <c r="L765" t="str">
        <f>IFERROR(IF(OR(HLOOKUP($A765,'Z-scores'!$C$2:$SK$20,5,FALSE)&gt;3,HLOOKUP($A765,'Z-scores'!$C$2:$SK$20,5,FALSE)&lt;-3),"",'Total-corrected counts'!L765),"")</f>
        <v/>
      </c>
      <c r="M765" t="str">
        <f>IFERROR(IF(OR(HLOOKUP($A765,'Z-scores'!$C$2:$SK$20,5,FALSE)&gt;3,HLOOKUP($A765,'Z-scores'!$C$2:$SK$20,5,FALSE)&lt;-3),"",'Total-corrected counts'!M765),"")</f>
        <v/>
      </c>
      <c r="N765" t="str">
        <f>IFERROR(IF(OR(HLOOKUP($A765,'Z-scores'!$C$2:$SK$20,5,FALSE)&gt;3,HLOOKUP($A765,'Z-scores'!$C$2:$SK$20,5,FALSE)&lt;-3),"",'Total-corrected counts'!N765),"")</f>
        <v/>
      </c>
      <c r="O765" t="str">
        <f>IFERROR(IF(OR(HLOOKUP($A765,'Z-scores'!$C$2:$SK$20,5,FALSE)&gt;3,HLOOKUP($A765,'Z-scores'!$C$2:$SK$20,5,FALSE)&lt;-3),"",'Total-corrected counts'!O765),"")</f>
        <v/>
      </c>
      <c r="P765" t="str">
        <f>IFERROR(IF(OR(HLOOKUP($A765,'Z-scores'!$C$2:$SK$20,5,FALSE)&gt;3,HLOOKUP($A765,'Z-scores'!$C$2:$SK$20,5,FALSE)&lt;-3),"",'Total-corrected counts'!P765),"")</f>
        <v/>
      </c>
      <c r="Q765" t="str">
        <f>IFERROR(IF(OR(HLOOKUP($A765,'Z-scores'!$C$2:$SK$20,5,FALSE)&gt;3,HLOOKUP($A765,'Z-scores'!$C$2:$SK$20,5,FALSE)&lt;-3),"",'Total-corrected counts'!Q765),"")</f>
        <v/>
      </c>
      <c r="R765" t="str">
        <f>IFERROR(IF(OR(HLOOKUP($A765,'Z-scores'!$C$2:$SK$20,5,FALSE)&gt;3,HLOOKUP($A765,'Z-scores'!$C$2:$SK$20,5,FALSE)&lt;-3),"",'Total-corrected counts'!R765),"")</f>
        <v/>
      </c>
      <c r="S765" t="str">
        <f>IFERROR(IF(OR(HLOOKUP($A765,'Z-scores'!$C$2:$SK$20,5,FALSE)&gt;3,HLOOKUP($A765,'Z-scores'!$C$2:$SK$20,5,FALSE)&lt;-3),"",'Total-corrected counts'!S765),"")</f>
        <v/>
      </c>
      <c r="T765" t="str">
        <f>IFERROR(IF(OR(HLOOKUP($A765,'Z-scores'!$C$2:$SK$20,5,FALSE)&gt;3,HLOOKUP($A765,'Z-scores'!$C$2:$SK$20,5,FALSE)&lt;-3),"",'Total-corrected counts'!T765),"")</f>
        <v/>
      </c>
      <c r="U765">
        <f t="shared" si="44"/>
        <v>0</v>
      </c>
      <c r="V765">
        <f>SUMIFS(Tabel132[Cluster],Tabel132[ID],'Total-corrected counts Z&lt;3'!A765)</f>
        <v>96</v>
      </c>
      <c r="W765" t="str">
        <f t="shared" si="45"/>
        <v/>
      </c>
      <c r="X765" t="str">
        <f t="shared" si="46"/>
        <v/>
      </c>
      <c r="Y765" t="str">
        <f t="shared" si="47"/>
        <v/>
      </c>
    </row>
    <row r="766" spans="1:25" x14ac:dyDescent="0.25">
      <c r="A766">
        <v>774</v>
      </c>
      <c r="B766" t="s">
        <v>322</v>
      </c>
      <c r="C766">
        <v>25600</v>
      </c>
      <c r="D766">
        <v>894</v>
      </c>
      <c r="E766">
        <f>IFERROR(IF(OR(HLOOKUP($A766,'Z-scores'!$C$2:$SK$20,5,FALSE)&gt;3,HLOOKUP($A766,'Z-scores'!$C$2:$SK$20,5,FALSE)&lt;-3),"",'Total-corrected counts'!E766),"")</f>
        <v>5.1919870992992303</v>
      </c>
      <c r="F766">
        <f>IFERROR(IF(OR(HLOOKUP($A766,'Z-scores'!$C$2:$SK$20,5,FALSE)&gt;3,HLOOKUP($A766,'Z-scores'!$C$2:$SK$20,5,FALSE)&lt;-3),"",'Total-corrected counts'!F766),"")</f>
        <v>6.9315481291666599</v>
      </c>
      <c r="G766">
        <f>IFERROR(IF(OR(HLOOKUP($A766,'Z-scores'!$C$2:$SK$20,5,FALSE)&gt;3,HLOOKUP($A766,'Z-scores'!$C$2:$SK$20,5,FALSE)&lt;-3),"",'Total-corrected counts'!G766),"")</f>
        <v>8.628508492882224</v>
      </c>
      <c r="H766">
        <f>IFERROR(IF(OR(HLOOKUP($A766,'Z-scores'!$C$2:$SK$20,5,FALSE)&gt;3,HLOOKUP($A766,'Z-scores'!$C$2:$SK$20,5,FALSE)&lt;-3),"",'Total-corrected counts'!H766),"")</f>
        <v>3.8842915389997348</v>
      </c>
      <c r="I766">
        <f>IFERROR(IF(OR(HLOOKUP($A766,'Z-scores'!$C$2:$SK$20,5,FALSE)&gt;3,HLOOKUP($A766,'Z-scores'!$C$2:$SK$20,5,FALSE)&lt;-3),"",'Total-corrected counts'!I766),"")</f>
        <v>2.7630356476617455</v>
      </c>
      <c r="J766">
        <f>IFERROR(IF(OR(HLOOKUP($A766,'Z-scores'!$C$2:$SK$20,5,FALSE)&gt;3,HLOOKUP($A766,'Z-scores'!$C$2:$SK$20,5,FALSE)&lt;-3),"",'Total-corrected counts'!J766),"")</f>
        <v>10.817729342447286</v>
      </c>
      <c r="K766">
        <f>IFERROR(IF(OR(HLOOKUP($A766,'Z-scores'!$C$2:$SK$20,5,FALSE)&gt;3,HLOOKUP($A766,'Z-scores'!$C$2:$SK$20,5,FALSE)&lt;-3),"",'Total-corrected counts'!K766),"")</f>
        <v>7.5418363726464746</v>
      </c>
      <c r="L766">
        <f>IFERROR(IF(OR(HLOOKUP($A766,'Z-scores'!$C$2:$SK$20,5,FALSE)&gt;3,HLOOKUP($A766,'Z-scores'!$C$2:$SK$20,5,FALSE)&lt;-3),"",'Total-corrected counts'!L766),"")</f>
        <v>5.6303327051781418</v>
      </c>
      <c r="M766">
        <f>IFERROR(IF(OR(HLOOKUP($A766,'Z-scores'!$C$2:$SK$20,5,FALSE)&gt;3,HLOOKUP($A766,'Z-scores'!$C$2:$SK$20,5,FALSE)&lt;-3),"",'Total-corrected counts'!M766),"")</f>
        <v>9.5903595148727305</v>
      </c>
      <c r="N766">
        <f>IFERROR(IF(OR(HLOOKUP($A766,'Z-scores'!$C$2:$SK$20,5,FALSE)&gt;3,HLOOKUP($A766,'Z-scores'!$C$2:$SK$20,5,FALSE)&lt;-3),"",'Total-corrected counts'!N766),"")</f>
        <v>7.5104032412328978</v>
      </c>
      <c r="O766">
        <f>IFERROR(IF(OR(HLOOKUP($A766,'Z-scores'!$C$2:$SK$20,5,FALSE)&gt;3,HLOOKUP($A766,'Z-scores'!$C$2:$SK$20,5,FALSE)&lt;-3),"",'Total-corrected counts'!O766),"")</f>
        <v>4.8719628705145448</v>
      </c>
      <c r="P766">
        <f>IFERROR(IF(OR(HLOOKUP($A766,'Z-scores'!$C$2:$SK$20,5,FALSE)&gt;3,HLOOKUP($A766,'Z-scores'!$C$2:$SK$20,5,FALSE)&lt;-3),"",'Total-corrected counts'!P766),"")</f>
        <v>3.1749902336703237</v>
      </c>
      <c r="Q766">
        <f>IFERROR(IF(OR(HLOOKUP($A766,'Z-scores'!$C$2:$SK$20,5,FALSE)&gt;3,HLOOKUP($A766,'Z-scores'!$C$2:$SK$20,5,FALSE)&lt;-3),"",'Total-corrected counts'!Q766),"")</f>
        <v>4.7846580907177136</v>
      </c>
      <c r="R766">
        <f>IFERROR(IF(OR(HLOOKUP($A766,'Z-scores'!$C$2:$SK$20,5,FALSE)&gt;3,HLOOKUP($A766,'Z-scores'!$C$2:$SK$20,5,FALSE)&lt;-3),"",'Total-corrected counts'!R766),"")</f>
        <v>5.5669079164614601</v>
      </c>
      <c r="S766">
        <f>IFERROR(IF(OR(HLOOKUP($A766,'Z-scores'!$C$2:$SK$20,5,FALSE)&gt;3,HLOOKUP($A766,'Z-scores'!$C$2:$SK$20,5,FALSE)&lt;-3),"",'Total-corrected counts'!S766),"")</f>
        <v>6.4035964318775669</v>
      </c>
      <c r="T766">
        <f>IFERROR(IF(OR(HLOOKUP($A766,'Z-scores'!$C$2:$SK$20,5,FALSE)&gt;3,HLOOKUP($A766,'Z-scores'!$C$2:$SK$20,5,FALSE)&lt;-3),"",'Total-corrected counts'!T766),"")</f>
        <v>6.3345012570025938</v>
      </c>
      <c r="U766">
        <f t="shared" si="44"/>
        <v>1</v>
      </c>
      <c r="V766">
        <f>SUMIFS(Tabel132[Cluster],Tabel132[ID],'Total-corrected counts Z&lt;3'!A766)</f>
        <v>33</v>
      </c>
      <c r="W766">
        <f t="shared" si="45"/>
        <v>0.15600151992176922</v>
      </c>
      <c r="X766">
        <f t="shared" si="46"/>
        <v>6.8490032084387122</v>
      </c>
      <c r="Y766">
        <f t="shared" si="47"/>
        <v>5.1894361333740333</v>
      </c>
    </row>
    <row r="767" spans="1:25" x14ac:dyDescent="0.25">
      <c r="A767">
        <v>775</v>
      </c>
      <c r="B767" t="s">
        <v>955</v>
      </c>
      <c r="C767">
        <v>40300</v>
      </c>
      <c r="D767">
        <v>766</v>
      </c>
      <c r="E767" t="str">
        <f>IFERROR(IF(OR(HLOOKUP($A767,'Z-scores'!$C$2:$SK$20,5,FALSE)&gt;3,HLOOKUP($A767,'Z-scores'!$C$2:$SK$20,5,FALSE)&lt;-3),"",'Total-corrected counts'!E767),"")</f>
        <v/>
      </c>
      <c r="F767" t="str">
        <f>IFERROR(IF(OR(HLOOKUP($A767,'Z-scores'!$C$2:$SK$20,5,FALSE)&gt;3,HLOOKUP($A767,'Z-scores'!$C$2:$SK$20,5,FALSE)&lt;-3),"",'Total-corrected counts'!F767),"")</f>
        <v/>
      </c>
      <c r="G767" t="str">
        <f>IFERROR(IF(OR(HLOOKUP($A767,'Z-scores'!$C$2:$SK$20,5,FALSE)&gt;3,HLOOKUP($A767,'Z-scores'!$C$2:$SK$20,5,FALSE)&lt;-3),"",'Total-corrected counts'!G767),"")</f>
        <v/>
      </c>
      <c r="H767" t="str">
        <f>IFERROR(IF(OR(HLOOKUP($A767,'Z-scores'!$C$2:$SK$20,5,FALSE)&gt;3,HLOOKUP($A767,'Z-scores'!$C$2:$SK$20,5,FALSE)&lt;-3),"",'Total-corrected counts'!H767),"")</f>
        <v/>
      </c>
      <c r="I767" t="str">
        <f>IFERROR(IF(OR(HLOOKUP($A767,'Z-scores'!$C$2:$SK$20,5,FALSE)&gt;3,HLOOKUP($A767,'Z-scores'!$C$2:$SK$20,5,FALSE)&lt;-3),"",'Total-corrected counts'!I767),"")</f>
        <v/>
      </c>
      <c r="J767" t="str">
        <f>IFERROR(IF(OR(HLOOKUP($A767,'Z-scores'!$C$2:$SK$20,5,FALSE)&gt;3,HLOOKUP($A767,'Z-scores'!$C$2:$SK$20,5,FALSE)&lt;-3),"",'Total-corrected counts'!J767),"")</f>
        <v/>
      </c>
      <c r="K767" t="str">
        <f>IFERROR(IF(OR(HLOOKUP($A767,'Z-scores'!$C$2:$SK$20,5,FALSE)&gt;3,HLOOKUP($A767,'Z-scores'!$C$2:$SK$20,5,FALSE)&lt;-3),"",'Total-corrected counts'!K767),"")</f>
        <v/>
      </c>
      <c r="L767" t="str">
        <f>IFERROR(IF(OR(HLOOKUP($A767,'Z-scores'!$C$2:$SK$20,5,FALSE)&gt;3,HLOOKUP($A767,'Z-scores'!$C$2:$SK$20,5,FALSE)&lt;-3),"",'Total-corrected counts'!L767),"")</f>
        <v/>
      </c>
      <c r="M767" t="str">
        <f>IFERROR(IF(OR(HLOOKUP($A767,'Z-scores'!$C$2:$SK$20,5,FALSE)&gt;3,HLOOKUP($A767,'Z-scores'!$C$2:$SK$20,5,FALSE)&lt;-3),"",'Total-corrected counts'!M767),"")</f>
        <v/>
      </c>
      <c r="N767" t="str">
        <f>IFERROR(IF(OR(HLOOKUP($A767,'Z-scores'!$C$2:$SK$20,5,FALSE)&gt;3,HLOOKUP($A767,'Z-scores'!$C$2:$SK$20,5,FALSE)&lt;-3),"",'Total-corrected counts'!N767),"")</f>
        <v/>
      </c>
      <c r="O767" t="str">
        <f>IFERROR(IF(OR(HLOOKUP($A767,'Z-scores'!$C$2:$SK$20,5,FALSE)&gt;3,HLOOKUP($A767,'Z-scores'!$C$2:$SK$20,5,FALSE)&lt;-3),"",'Total-corrected counts'!O767),"")</f>
        <v/>
      </c>
      <c r="P767" t="str">
        <f>IFERROR(IF(OR(HLOOKUP($A767,'Z-scores'!$C$2:$SK$20,5,FALSE)&gt;3,HLOOKUP($A767,'Z-scores'!$C$2:$SK$20,5,FALSE)&lt;-3),"",'Total-corrected counts'!P767),"")</f>
        <v/>
      </c>
      <c r="Q767" t="str">
        <f>IFERROR(IF(OR(HLOOKUP($A767,'Z-scores'!$C$2:$SK$20,5,FALSE)&gt;3,HLOOKUP($A767,'Z-scores'!$C$2:$SK$20,5,FALSE)&lt;-3),"",'Total-corrected counts'!Q767),"")</f>
        <v/>
      </c>
      <c r="R767" t="str">
        <f>IFERROR(IF(OR(HLOOKUP($A767,'Z-scores'!$C$2:$SK$20,5,FALSE)&gt;3,HLOOKUP($A767,'Z-scores'!$C$2:$SK$20,5,FALSE)&lt;-3),"",'Total-corrected counts'!R767),"")</f>
        <v/>
      </c>
      <c r="S767" t="str">
        <f>IFERROR(IF(OR(HLOOKUP($A767,'Z-scores'!$C$2:$SK$20,5,FALSE)&gt;3,HLOOKUP($A767,'Z-scores'!$C$2:$SK$20,5,FALSE)&lt;-3),"",'Total-corrected counts'!S767),"")</f>
        <v/>
      </c>
      <c r="T767" t="str">
        <f>IFERROR(IF(OR(HLOOKUP($A767,'Z-scores'!$C$2:$SK$20,5,FALSE)&gt;3,HLOOKUP($A767,'Z-scores'!$C$2:$SK$20,5,FALSE)&lt;-3),"",'Total-corrected counts'!T767),"")</f>
        <v/>
      </c>
      <c r="U767">
        <f t="shared" si="44"/>
        <v>0</v>
      </c>
      <c r="V767">
        <f>SUMIFS(Tabel132[Cluster],Tabel132[ID],'Total-corrected counts Z&lt;3'!A767)</f>
        <v>52</v>
      </c>
      <c r="W767" t="str">
        <f t="shared" si="45"/>
        <v/>
      </c>
      <c r="X767" t="str">
        <f t="shared" si="46"/>
        <v/>
      </c>
      <c r="Y767" t="str">
        <f t="shared" si="47"/>
        <v/>
      </c>
    </row>
    <row r="768" spans="1:25" x14ac:dyDescent="0.25">
      <c r="A768">
        <v>776</v>
      </c>
      <c r="B768" t="s">
        <v>323</v>
      </c>
      <c r="C768">
        <v>106100</v>
      </c>
      <c r="D768">
        <v>983</v>
      </c>
      <c r="E768">
        <f>IFERROR(IF(OR(HLOOKUP($A768,'Z-scores'!$C$2:$SK$20,5,FALSE)&gt;3,HLOOKUP($A768,'Z-scores'!$C$2:$SK$20,5,FALSE)&lt;-3),"",'Total-corrected counts'!E768),"")</f>
        <v>288.53675634569322</v>
      </c>
      <c r="F768">
        <f>IFERROR(IF(OR(HLOOKUP($A768,'Z-scores'!$C$2:$SK$20,5,FALSE)&gt;3,HLOOKUP($A768,'Z-scores'!$C$2:$SK$20,5,FALSE)&lt;-3),"",'Total-corrected counts'!F768),"")</f>
        <v>258.53069122361183</v>
      </c>
      <c r="G768">
        <f>IFERROR(IF(OR(HLOOKUP($A768,'Z-scores'!$C$2:$SK$20,5,FALSE)&gt;3,HLOOKUP($A768,'Z-scores'!$C$2:$SK$20,5,FALSE)&lt;-3),"",'Total-corrected counts'!G768),"")</f>
        <v>416.02800000595067</v>
      </c>
      <c r="H768">
        <f>IFERROR(IF(OR(HLOOKUP($A768,'Z-scores'!$C$2:$SK$20,5,FALSE)&gt;3,HLOOKUP($A768,'Z-scores'!$C$2:$SK$20,5,FALSE)&lt;-3),"",'Total-corrected counts'!H768),"")</f>
        <v>331.9380443436512</v>
      </c>
      <c r="I768">
        <f>IFERROR(IF(OR(HLOOKUP($A768,'Z-scores'!$C$2:$SK$20,5,FALSE)&gt;3,HLOOKUP($A768,'Z-scores'!$C$2:$SK$20,5,FALSE)&lt;-3),"",'Total-corrected counts'!I768),"")</f>
        <v>361.20923045236691</v>
      </c>
      <c r="J768">
        <f>IFERROR(IF(OR(HLOOKUP($A768,'Z-scores'!$C$2:$SK$20,5,FALSE)&gt;3,HLOOKUP($A768,'Z-scores'!$C$2:$SK$20,5,FALSE)&lt;-3),"",'Total-corrected counts'!J768),"")</f>
        <v>355.7578217511192</v>
      </c>
      <c r="K768">
        <f>IFERROR(IF(OR(HLOOKUP($A768,'Z-scores'!$C$2:$SK$20,5,FALSE)&gt;3,HLOOKUP($A768,'Z-scores'!$C$2:$SK$20,5,FALSE)&lt;-3),"",'Total-corrected counts'!K768),"")</f>
        <v>355.43982805082237</v>
      </c>
      <c r="L768">
        <f>IFERROR(IF(OR(HLOOKUP($A768,'Z-scores'!$C$2:$SK$20,5,FALSE)&gt;3,HLOOKUP($A768,'Z-scores'!$C$2:$SK$20,5,FALSE)&lt;-3),"",'Total-corrected counts'!L768),"")</f>
        <v>345.95341883298806</v>
      </c>
      <c r="M768">
        <f>IFERROR(IF(OR(HLOOKUP($A768,'Z-scores'!$C$2:$SK$20,5,FALSE)&gt;3,HLOOKUP($A768,'Z-scores'!$C$2:$SK$20,5,FALSE)&lt;-3),"",'Total-corrected counts'!M768),"")</f>
        <v>333.1989262207249</v>
      </c>
      <c r="N768">
        <f>IFERROR(IF(OR(HLOOKUP($A768,'Z-scores'!$C$2:$SK$20,5,FALSE)&gt;3,HLOOKUP($A768,'Z-scores'!$C$2:$SK$20,5,FALSE)&lt;-3),"",'Total-corrected counts'!N768),"")</f>
        <v>456.18252004603454</v>
      </c>
      <c r="O768">
        <f>IFERROR(IF(OR(HLOOKUP($A768,'Z-scores'!$C$2:$SK$20,5,FALSE)&gt;3,HLOOKUP($A768,'Z-scores'!$C$2:$SK$20,5,FALSE)&lt;-3),"",'Total-corrected counts'!O768),"")</f>
        <v>281.03533189915481</v>
      </c>
      <c r="P768">
        <f>IFERROR(IF(OR(HLOOKUP($A768,'Z-scores'!$C$2:$SK$20,5,FALSE)&gt;3,HLOOKUP($A768,'Z-scores'!$C$2:$SK$20,5,FALSE)&lt;-3),"",'Total-corrected counts'!P768),"")</f>
        <v>318.01160016024244</v>
      </c>
      <c r="Q768">
        <f>IFERROR(IF(OR(HLOOKUP($A768,'Z-scores'!$C$2:$SK$20,5,FALSE)&gt;3,HLOOKUP($A768,'Z-scores'!$C$2:$SK$20,5,FALSE)&lt;-3),"",'Total-corrected counts'!Q768),"")</f>
        <v>326.69327459912961</v>
      </c>
      <c r="R768">
        <f>IFERROR(IF(OR(HLOOKUP($A768,'Z-scores'!$C$2:$SK$20,5,FALSE)&gt;3,HLOOKUP($A768,'Z-scores'!$C$2:$SK$20,5,FALSE)&lt;-3),"",'Total-corrected counts'!R768),"")</f>
        <v>321.75597941887435</v>
      </c>
      <c r="S768">
        <f>IFERROR(IF(OR(HLOOKUP($A768,'Z-scores'!$C$2:$SK$20,5,FALSE)&gt;3,HLOOKUP($A768,'Z-scores'!$C$2:$SK$20,5,FALSE)&lt;-3),"",'Total-corrected counts'!S768),"")</f>
        <v>289.50936901078308</v>
      </c>
      <c r="T768">
        <f>IFERROR(IF(OR(HLOOKUP($A768,'Z-scores'!$C$2:$SK$20,5,FALSE)&gt;3,HLOOKUP($A768,'Z-scores'!$C$2:$SK$20,5,FALSE)&lt;-3),"",'Total-corrected counts'!T768),"")</f>
        <v>368.02223628372286</v>
      </c>
      <c r="U768">
        <f t="shared" si="44"/>
        <v>1</v>
      </c>
      <c r="V768">
        <f>SUMIFS(Tabel132[Cluster],Tabel132[ID],'Total-corrected counts Z&lt;3'!A768)</f>
        <v>0</v>
      </c>
      <c r="W768">
        <f t="shared" si="45"/>
        <v>0.21455852307607753</v>
      </c>
      <c r="X768">
        <f t="shared" si="46"/>
        <v>350.27752372729623</v>
      </c>
      <c r="Y768">
        <f t="shared" si="47"/>
        <v>317.50463189531786</v>
      </c>
    </row>
    <row r="769" spans="1:25" x14ac:dyDescent="0.25">
      <c r="A769">
        <v>777</v>
      </c>
      <c r="B769" t="s">
        <v>956</v>
      </c>
      <c r="C769">
        <v>77000</v>
      </c>
      <c r="D769">
        <v>693</v>
      </c>
      <c r="E769" t="str">
        <f>IFERROR(IF(OR(HLOOKUP($A769,'Z-scores'!$C$2:$SK$20,5,FALSE)&gt;3,HLOOKUP($A769,'Z-scores'!$C$2:$SK$20,5,FALSE)&lt;-3),"",'Total-corrected counts'!E769),"")</f>
        <v/>
      </c>
      <c r="F769" t="str">
        <f>IFERROR(IF(OR(HLOOKUP($A769,'Z-scores'!$C$2:$SK$20,5,FALSE)&gt;3,HLOOKUP($A769,'Z-scores'!$C$2:$SK$20,5,FALSE)&lt;-3),"",'Total-corrected counts'!F769),"")</f>
        <v/>
      </c>
      <c r="G769" t="str">
        <f>IFERROR(IF(OR(HLOOKUP($A769,'Z-scores'!$C$2:$SK$20,5,FALSE)&gt;3,HLOOKUP($A769,'Z-scores'!$C$2:$SK$20,5,FALSE)&lt;-3),"",'Total-corrected counts'!G769),"")</f>
        <v/>
      </c>
      <c r="H769" t="str">
        <f>IFERROR(IF(OR(HLOOKUP($A769,'Z-scores'!$C$2:$SK$20,5,FALSE)&gt;3,HLOOKUP($A769,'Z-scores'!$C$2:$SK$20,5,FALSE)&lt;-3),"",'Total-corrected counts'!H769),"")</f>
        <v/>
      </c>
      <c r="I769" t="str">
        <f>IFERROR(IF(OR(HLOOKUP($A769,'Z-scores'!$C$2:$SK$20,5,FALSE)&gt;3,HLOOKUP($A769,'Z-scores'!$C$2:$SK$20,5,FALSE)&lt;-3),"",'Total-corrected counts'!I769),"")</f>
        <v/>
      </c>
      <c r="J769" t="str">
        <f>IFERROR(IF(OR(HLOOKUP($A769,'Z-scores'!$C$2:$SK$20,5,FALSE)&gt;3,HLOOKUP($A769,'Z-scores'!$C$2:$SK$20,5,FALSE)&lt;-3),"",'Total-corrected counts'!J769),"")</f>
        <v/>
      </c>
      <c r="K769" t="str">
        <f>IFERROR(IF(OR(HLOOKUP($A769,'Z-scores'!$C$2:$SK$20,5,FALSE)&gt;3,HLOOKUP($A769,'Z-scores'!$C$2:$SK$20,5,FALSE)&lt;-3),"",'Total-corrected counts'!K769),"")</f>
        <v/>
      </c>
      <c r="L769" t="str">
        <f>IFERROR(IF(OR(HLOOKUP($A769,'Z-scores'!$C$2:$SK$20,5,FALSE)&gt;3,HLOOKUP($A769,'Z-scores'!$C$2:$SK$20,5,FALSE)&lt;-3),"",'Total-corrected counts'!L769),"")</f>
        <v/>
      </c>
      <c r="M769" t="str">
        <f>IFERROR(IF(OR(HLOOKUP($A769,'Z-scores'!$C$2:$SK$20,5,FALSE)&gt;3,HLOOKUP($A769,'Z-scores'!$C$2:$SK$20,5,FALSE)&lt;-3),"",'Total-corrected counts'!M769),"")</f>
        <v/>
      </c>
      <c r="N769" t="str">
        <f>IFERROR(IF(OR(HLOOKUP($A769,'Z-scores'!$C$2:$SK$20,5,FALSE)&gt;3,HLOOKUP($A769,'Z-scores'!$C$2:$SK$20,5,FALSE)&lt;-3),"",'Total-corrected counts'!N769),"")</f>
        <v/>
      </c>
      <c r="O769" t="str">
        <f>IFERROR(IF(OR(HLOOKUP($A769,'Z-scores'!$C$2:$SK$20,5,FALSE)&gt;3,HLOOKUP($A769,'Z-scores'!$C$2:$SK$20,5,FALSE)&lt;-3),"",'Total-corrected counts'!O769),"")</f>
        <v/>
      </c>
      <c r="P769" t="str">
        <f>IFERROR(IF(OR(HLOOKUP($A769,'Z-scores'!$C$2:$SK$20,5,FALSE)&gt;3,HLOOKUP($A769,'Z-scores'!$C$2:$SK$20,5,FALSE)&lt;-3),"",'Total-corrected counts'!P769),"")</f>
        <v/>
      </c>
      <c r="Q769" t="str">
        <f>IFERROR(IF(OR(HLOOKUP($A769,'Z-scores'!$C$2:$SK$20,5,FALSE)&gt;3,HLOOKUP($A769,'Z-scores'!$C$2:$SK$20,5,FALSE)&lt;-3),"",'Total-corrected counts'!Q769),"")</f>
        <v/>
      </c>
      <c r="R769" t="str">
        <f>IFERROR(IF(OR(HLOOKUP($A769,'Z-scores'!$C$2:$SK$20,5,FALSE)&gt;3,HLOOKUP($A769,'Z-scores'!$C$2:$SK$20,5,FALSE)&lt;-3),"",'Total-corrected counts'!R769),"")</f>
        <v/>
      </c>
      <c r="S769" t="str">
        <f>IFERROR(IF(OR(HLOOKUP($A769,'Z-scores'!$C$2:$SK$20,5,FALSE)&gt;3,HLOOKUP($A769,'Z-scores'!$C$2:$SK$20,5,FALSE)&lt;-3),"",'Total-corrected counts'!S769),"")</f>
        <v/>
      </c>
      <c r="T769" t="str">
        <f>IFERROR(IF(OR(HLOOKUP($A769,'Z-scores'!$C$2:$SK$20,5,FALSE)&gt;3,HLOOKUP($A769,'Z-scores'!$C$2:$SK$20,5,FALSE)&lt;-3),"",'Total-corrected counts'!T769),"")</f>
        <v/>
      </c>
      <c r="U769">
        <f t="shared" si="44"/>
        <v>0</v>
      </c>
      <c r="V769">
        <f>SUMIFS(Tabel132[Cluster],Tabel132[ID],'Total-corrected counts Z&lt;3'!A769)</f>
        <v>84</v>
      </c>
      <c r="W769" t="str">
        <f t="shared" si="45"/>
        <v/>
      </c>
      <c r="X769" t="str">
        <f t="shared" si="46"/>
        <v/>
      </c>
      <c r="Y769" t="str">
        <f t="shared" si="47"/>
        <v/>
      </c>
    </row>
    <row r="770" spans="1:25" x14ac:dyDescent="0.25">
      <c r="A770">
        <v>778</v>
      </c>
      <c r="B770" t="s">
        <v>324</v>
      </c>
      <c r="C770">
        <v>16600</v>
      </c>
      <c r="D770">
        <v>385</v>
      </c>
      <c r="E770">
        <f>IFERROR(IF(OR(HLOOKUP($A770,'Z-scores'!$C$2:$SK$20,5,FALSE)&gt;3,HLOOKUP($A770,'Z-scores'!$C$2:$SK$20,5,FALSE)&lt;-3),"",'Total-corrected counts'!E770),"")</f>
        <v>12.410236339450927</v>
      </c>
      <c r="F770">
        <f>IFERROR(IF(OR(HLOOKUP($A770,'Z-scores'!$C$2:$SK$20,5,FALSE)&gt;3,HLOOKUP($A770,'Z-scores'!$C$2:$SK$20,5,FALSE)&lt;-3),"",'Total-corrected counts'!F770),"")</f>
        <v>22.338660898560949</v>
      </c>
      <c r="G770">
        <f>IFERROR(IF(OR(HLOOKUP($A770,'Z-scores'!$C$2:$SK$20,5,FALSE)&gt;3,HLOOKUP($A770,'Z-scores'!$C$2:$SK$20,5,FALSE)&lt;-3),"",'Total-corrected counts'!G770),"")</f>
        <v>38.406780619179784</v>
      </c>
      <c r="H770">
        <f>IFERROR(IF(OR(HLOOKUP($A770,'Z-scores'!$C$2:$SK$20,5,FALSE)&gt;3,HLOOKUP($A770,'Z-scores'!$C$2:$SK$20,5,FALSE)&lt;-3),"",'Total-corrected counts'!H770),"")</f>
        <v>61.792805616540804</v>
      </c>
      <c r="I770">
        <f>IFERROR(IF(OR(HLOOKUP($A770,'Z-scores'!$C$2:$SK$20,5,FALSE)&gt;3,HLOOKUP($A770,'Z-scores'!$C$2:$SK$20,5,FALSE)&lt;-3),"",'Total-corrected counts'!I770),"")</f>
        <v>21.862308535979398</v>
      </c>
      <c r="J770">
        <f>IFERROR(IF(OR(HLOOKUP($A770,'Z-scores'!$C$2:$SK$20,5,FALSE)&gt;3,HLOOKUP($A770,'Z-scores'!$C$2:$SK$20,5,FALSE)&lt;-3),"",'Total-corrected counts'!J770),"")</f>
        <v>13.188410482242043</v>
      </c>
      <c r="K770">
        <f>IFERROR(IF(OR(HLOOKUP($A770,'Z-scores'!$C$2:$SK$20,5,FALSE)&gt;3,HLOOKUP($A770,'Z-scores'!$C$2:$SK$20,5,FALSE)&lt;-3),"",'Total-corrected counts'!K770),"")</f>
        <v>14.145341625834602</v>
      </c>
      <c r="L770">
        <f>IFERROR(IF(OR(HLOOKUP($A770,'Z-scores'!$C$2:$SK$20,5,FALSE)&gt;3,HLOOKUP($A770,'Z-scores'!$C$2:$SK$20,5,FALSE)&lt;-3),"",'Total-corrected counts'!L770),"")</f>
        <v>33.280014760968633</v>
      </c>
      <c r="M770">
        <f>IFERROR(IF(OR(HLOOKUP($A770,'Z-scores'!$C$2:$SK$20,5,FALSE)&gt;3,HLOOKUP($A770,'Z-scores'!$C$2:$SK$20,5,FALSE)&lt;-3),"",'Total-corrected counts'!M770),"")</f>
        <v>59.929091012938038</v>
      </c>
      <c r="N770">
        <f>IFERROR(IF(OR(HLOOKUP($A770,'Z-scores'!$C$2:$SK$20,5,FALSE)&gt;3,HLOOKUP($A770,'Z-scores'!$C$2:$SK$20,5,FALSE)&lt;-3),"",'Total-corrected counts'!N770),"")</f>
        <v>30.47279477940738</v>
      </c>
      <c r="O770">
        <f>IFERROR(IF(OR(HLOOKUP($A770,'Z-scores'!$C$2:$SK$20,5,FALSE)&gt;3,HLOOKUP($A770,'Z-scores'!$C$2:$SK$20,5,FALSE)&lt;-3),"",'Total-corrected counts'!O770),"")</f>
        <v>36.371722809186174</v>
      </c>
      <c r="P770">
        <f>IFERROR(IF(OR(HLOOKUP($A770,'Z-scores'!$C$2:$SK$20,5,FALSE)&gt;3,HLOOKUP($A770,'Z-scores'!$C$2:$SK$20,5,FALSE)&lt;-3),"",'Total-corrected counts'!P770),"")</f>
        <v>41.802379252085764</v>
      </c>
      <c r="Q770">
        <f>IFERROR(IF(OR(HLOOKUP($A770,'Z-scores'!$C$2:$SK$20,5,FALSE)&gt;3,HLOOKUP($A770,'Z-scores'!$C$2:$SK$20,5,FALSE)&lt;-3),"",'Total-corrected counts'!Q770),"")</f>
        <v>17.022054640497284</v>
      </c>
      <c r="R770">
        <f>IFERROR(IF(OR(HLOOKUP($A770,'Z-scores'!$C$2:$SK$20,5,FALSE)&gt;3,HLOOKUP($A770,'Z-scores'!$C$2:$SK$20,5,FALSE)&lt;-3),"",'Total-corrected counts'!R770),"")</f>
        <v>25.020272480627522</v>
      </c>
      <c r="S770">
        <f>IFERROR(IF(OR(HLOOKUP($A770,'Z-scores'!$C$2:$SK$20,5,FALSE)&gt;3,HLOOKUP($A770,'Z-scores'!$C$2:$SK$20,5,FALSE)&lt;-3),"",'Total-corrected counts'!S770),"")</f>
        <v>37.136329793709073</v>
      </c>
      <c r="T770">
        <f>IFERROR(IF(OR(HLOOKUP($A770,'Z-scores'!$C$2:$SK$20,5,FALSE)&gt;3,HLOOKUP($A770,'Z-scores'!$C$2:$SK$20,5,FALSE)&lt;-3),"",'Total-corrected counts'!T770),"")</f>
        <v>28.36873623286937</v>
      </c>
      <c r="U770">
        <f t="shared" si="44"/>
        <v>1</v>
      </c>
      <c r="V770">
        <f>SUMIFS(Tabel132[Cluster],Tabel132[ID],'Total-corrected counts Z&lt;3'!A770)</f>
        <v>20</v>
      </c>
      <c r="W770">
        <f t="shared" si="45"/>
        <v>0.98328315390018761</v>
      </c>
      <c r="X770">
        <f t="shared" si="46"/>
        <v>30.782644467110252</v>
      </c>
      <c r="Y770">
        <f t="shared" si="47"/>
        <v>30.953582534829199</v>
      </c>
    </row>
    <row r="771" spans="1:25" x14ac:dyDescent="0.25">
      <c r="A771">
        <v>779</v>
      </c>
      <c r="B771" t="s">
        <v>957</v>
      </c>
      <c r="C771">
        <v>114000</v>
      </c>
      <c r="D771">
        <v>182</v>
      </c>
      <c r="E771" t="str">
        <f>IFERROR(IF(OR(HLOOKUP($A771,'Z-scores'!$C$2:$SK$20,5,FALSE)&gt;3,HLOOKUP($A771,'Z-scores'!$C$2:$SK$20,5,FALSE)&lt;-3),"",'Total-corrected counts'!E771),"")</f>
        <v/>
      </c>
      <c r="F771" t="str">
        <f>IFERROR(IF(OR(HLOOKUP($A771,'Z-scores'!$C$2:$SK$20,5,FALSE)&gt;3,HLOOKUP($A771,'Z-scores'!$C$2:$SK$20,5,FALSE)&lt;-3),"",'Total-corrected counts'!F771),"")</f>
        <v/>
      </c>
      <c r="G771" t="str">
        <f>IFERROR(IF(OR(HLOOKUP($A771,'Z-scores'!$C$2:$SK$20,5,FALSE)&gt;3,HLOOKUP($A771,'Z-scores'!$C$2:$SK$20,5,FALSE)&lt;-3),"",'Total-corrected counts'!G771),"")</f>
        <v/>
      </c>
      <c r="H771" t="str">
        <f>IFERROR(IF(OR(HLOOKUP($A771,'Z-scores'!$C$2:$SK$20,5,FALSE)&gt;3,HLOOKUP($A771,'Z-scores'!$C$2:$SK$20,5,FALSE)&lt;-3),"",'Total-corrected counts'!H771),"")</f>
        <v/>
      </c>
      <c r="I771" t="str">
        <f>IFERROR(IF(OR(HLOOKUP($A771,'Z-scores'!$C$2:$SK$20,5,FALSE)&gt;3,HLOOKUP($A771,'Z-scores'!$C$2:$SK$20,5,FALSE)&lt;-3),"",'Total-corrected counts'!I771),"")</f>
        <v/>
      </c>
      <c r="J771" t="str">
        <f>IFERROR(IF(OR(HLOOKUP($A771,'Z-scores'!$C$2:$SK$20,5,FALSE)&gt;3,HLOOKUP($A771,'Z-scores'!$C$2:$SK$20,5,FALSE)&lt;-3),"",'Total-corrected counts'!J771),"")</f>
        <v/>
      </c>
      <c r="K771" t="str">
        <f>IFERROR(IF(OR(HLOOKUP($A771,'Z-scores'!$C$2:$SK$20,5,FALSE)&gt;3,HLOOKUP($A771,'Z-scores'!$C$2:$SK$20,5,FALSE)&lt;-3),"",'Total-corrected counts'!K771),"")</f>
        <v/>
      </c>
      <c r="L771" t="str">
        <f>IFERROR(IF(OR(HLOOKUP($A771,'Z-scores'!$C$2:$SK$20,5,FALSE)&gt;3,HLOOKUP($A771,'Z-scores'!$C$2:$SK$20,5,FALSE)&lt;-3),"",'Total-corrected counts'!L771),"")</f>
        <v/>
      </c>
      <c r="M771" t="str">
        <f>IFERROR(IF(OR(HLOOKUP($A771,'Z-scores'!$C$2:$SK$20,5,FALSE)&gt;3,HLOOKUP($A771,'Z-scores'!$C$2:$SK$20,5,FALSE)&lt;-3),"",'Total-corrected counts'!M771),"")</f>
        <v/>
      </c>
      <c r="N771" t="str">
        <f>IFERROR(IF(OR(HLOOKUP($A771,'Z-scores'!$C$2:$SK$20,5,FALSE)&gt;3,HLOOKUP($A771,'Z-scores'!$C$2:$SK$20,5,FALSE)&lt;-3),"",'Total-corrected counts'!N771),"")</f>
        <v/>
      </c>
      <c r="O771" t="str">
        <f>IFERROR(IF(OR(HLOOKUP($A771,'Z-scores'!$C$2:$SK$20,5,FALSE)&gt;3,HLOOKUP($A771,'Z-scores'!$C$2:$SK$20,5,FALSE)&lt;-3),"",'Total-corrected counts'!O771),"")</f>
        <v/>
      </c>
      <c r="P771" t="str">
        <f>IFERROR(IF(OR(HLOOKUP($A771,'Z-scores'!$C$2:$SK$20,5,FALSE)&gt;3,HLOOKUP($A771,'Z-scores'!$C$2:$SK$20,5,FALSE)&lt;-3),"",'Total-corrected counts'!P771),"")</f>
        <v/>
      </c>
      <c r="Q771" t="str">
        <f>IFERROR(IF(OR(HLOOKUP($A771,'Z-scores'!$C$2:$SK$20,5,FALSE)&gt;3,HLOOKUP($A771,'Z-scores'!$C$2:$SK$20,5,FALSE)&lt;-3),"",'Total-corrected counts'!Q771),"")</f>
        <v/>
      </c>
      <c r="R771" t="str">
        <f>IFERROR(IF(OR(HLOOKUP($A771,'Z-scores'!$C$2:$SK$20,5,FALSE)&gt;3,HLOOKUP($A771,'Z-scores'!$C$2:$SK$20,5,FALSE)&lt;-3),"",'Total-corrected counts'!R771),"")</f>
        <v/>
      </c>
      <c r="S771" t="str">
        <f>IFERROR(IF(OR(HLOOKUP($A771,'Z-scores'!$C$2:$SK$20,5,FALSE)&gt;3,HLOOKUP($A771,'Z-scores'!$C$2:$SK$20,5,FALSE)&lt;-3),"",'Total-corrected counts'!S771),"")</f>
        <v/>
      </c>
      <c r="T771" t="str">
        <f>IFERROR(IF(OR(HLOOKUP($A771,'Z-scores'!$C$2:$SK$20,5,FALSE)&gt;3,HLOOKUP($A771,'Z-scores'!$C$2:$SK$20,5,FALSE)&lt;-3),"",'Total-corrected counts'!T771),"")</f>
        <v/>
      </c>
      <c r="U771">
        <f t="shared" si="44"/>
        <v>0</v>
      </c>
      <c r="V771">
        <f>SUMIFS(Tabel132[Cluster],Tabel132[ID],'Total-corrected counts Z&lt;3'!A771)</f>
        <v>0</v>
      </c>
      <c r="W771" t="str">
        <f t="shared" si="45"/>
        <v/>
      </c>
      <c r="X771" t="str">
        <f t="shared" si="46"/>
        <v/>
      </c>
      <c r="Y771" t="str">
        <f t="shared" si="47"/>
        <v/>
      </c>
    </row>
    <row r="772" spans="1:25" x14ac:dyDescent="0.25">
      <c r="A772">
        <v>780</v>
      </c>
      <c r="B772" t="s">
        <v>325</v>
      </c>
      <c r="C772">
        <v>47800</v>
      </c>
      <c r="D772">
        <v>703</v>
      </c>
      <c r="E772">
        <f>IFERROR(IF(OR(HLOOKUP($A772,'Z-scores'!$C$2:$SK$20,5,FALSE)&gt;3,HLOOKUP($A772,'Z-scores'!$C$2:$SK$20,5,FALSE)&lt;-3),"",'Total-corrected counts'!E772),"")</f>
        <v>1.4813016628725857</v>
      </c>
      <c r="F772">
        <f>IFERROR(IF(OR(HLOOKUP($A772,'Z-scores'!$C$2:$SK$20,5,FALSE)&gt;3,HLOOKUP($A772,'Z-scores'!$C$2:$SK$20,5,FALSE)&lt;-3),"",'Total-corrected counts'!F772),"")</f>
        <v>2.6016914299528819</v>
      </c>
      <c r="G772">
        <f>IFERROR(IF(OR(HLOOKUP($A772,'Z-scores'!$C$2:$SK$20,5,FALSE)&gt;3,HLOOKUP($A772,'Z-scores'!$C$2:$SK$20,5,FALSE)&lt;-3),"",'Total-corrected counts'!G772),"")</f>
        <v>1.7257016985764448</v>
      </c>
      <c r="H772">
        <f>IFERROR(IF(OR(HLOOKUP($A772,'Z-scores'!$C$2:$SK$20,5,FALSE)&gt;3,HLOOKUP($A772,'Z-scores'!$C$2:$SK$20,5,FALSE)&lt;-3),"",'Total-corrected counts'!H772),"")</f>
        <v>0.94091534174527736</v>
      </c>
      <c r="I772">
        <f>IFERROR(IF(OR(HLOOKUP($A772,'Z-scores'!$C$2:$SK$20,5,FALSE)&gt;3,HLOOKUP($A772,'Z-scores'!$C$2:$SK$20,5,FALSE)&lt;-3),"",'Total-corrected counts'!I772),"")</f>
        <v>1.1704916796611877</v>
      </c>
      <c r="J772">
        <f>IFERROR(IF(OR(HLOOKUP($A772,'Z-scores'!$C$2:$SK$20,5,FALSE)&gt;3,HLOOKUP($A772,'Z-scores'!$C$2:$SK$20,5,FALSE)&lt;-3),"",'Total-corrected counts'!J772),"")</f>
        <v>6.1242596111364547</v>
      </c>
      <c r="K772">
        <f>IFERROR(IF(OR(HLOOKUP($A772,'Z-scores'!$C$2:$SK$20,5,FALSE)&gt;3,HLOOKUP($A772,'Z-scores'!$C$2:$SK$20,5,FALSE)&lt;-3),"",'Total-corrected counts'!K772),"")</f>
        <v>4.234219176555797</v>
      </c>
      <c r="L772">
        <f>IFERROR(IF(OR(HLOOKUP($A772,'Z-scores'!$C$2:$SK$20,5,FALSE)&gt;3,HLOOKUP($A772,'Z-scores'!$C$2:$SK$20,5,FALSE)&lt;-3),"",'Total-corrected counts'!L772),"")</f>
        <v>3.1950442218541024</v>
      </c>
      <c r="M772">
        <f>IFERROR(IF(OR(HLOOKUP($A772,'Z-scores'!$C$2:$SK$20,5,FALSE)&gt;3,HLOOKUP($A772,'Z-scores'!$C$2:$SK$20,5,FALSE)&lt;-3),"",'Total-corrected counts'!M772),"")</f>
        <v>3.6826980537111278</v>
      </c>
      <c r="N772">
        <f>IFERROR(IF(OR(HLOOKUP($A772,'Z-scores'!$C$2:$SK$20,5,FALSE)&gt;3,HLOOKUP($A772,'Z-scores'!$C$2:$SK$20,5,FALSE)&lt;-3),"",'Total-corrected counts'!N772),"")</f>
        <v>1.5757735401751696</v>
      </c>
      <c r="O772">
        <f>IFERROR(IF(OR(HLOOKUP($A772,'Z-scores'!$C$2:$SK$20,5,FALSE)&gt;3,HLOOKUP($A772,'Z-scores'!$C$2:$SK$20,5,FALSE)&lt;-3),"",'Total-corrected counts'!O772),"")</f>
        <v>1.1804120566491683</v>
      </c>
      <c r="P772">
        <f>IFERROR(IF(OR(HLOOKUP($A772,'Z-scores'!$C$2:$SK$20,5,FALSE)&gt;3,HLOOKUP($A772,'Z-scores'!$C$2:$SK$20,5,FALSE)&lt;-3),"",'Total-corrected counts'!P772),"")</f>
        <v>2.3887073858334724</v>
      </c>
      <c r="Q772">
        <f>IFERROR(IF(OR(HLOOKUP($A772,'Z-scores'!$C$2:$SK$20,5,FALSE)&gt;3,HLOOKUP($A772,'Z-scores'!$C$2:$SK$20,5,FALSE)&lt;-3),"",'Total-corrected counts'!Q772),"")</f>
        <v>1.286839507264681</v>
      </c>
      <c r="R772">
        <f>IFERROR(IF(OR(HLOOKUP($A772,'Z-scores'!$C$2:$SK$20,5,FALSE)&gt;3,HLOOKUP($A772,'Z-scores'!$C$2:$SK$20,5,FALSE)&lt;-3),"",'Total-corrected counts'!R772),"")</f>
        <v>1.9514990851064156</v>
      </c>
      <c r="S772">
        <f>IFERROR(IF(OR(HLOOKUP($A772,'Z-scores'!$C$2:$SK$20,5,FALSE)&gt;3,HLOOKUP($A772,'Z-scores'!$C$2:$SK$20,5,FALSE)&lt;-3),"",'Total-corrected counts'!S772),"")</f>
        <v>1.9137184738944455</v>
      </c>
      <c r="T772">
        <f>IFERROR(IF(OR(HLOOKUP($A772,'Z-scores'!$C$2:$SK$20,5,FALSE)&gt;3,HLOOKUP($A772,'Z-scores'!$C$2:$SK$20,5,FALSE)&lt;-3),"",'Total-corrected counts'!T772),"")</f>
        <v>0.78498668594320931</v>
      </c>
      <c r="U772">
        <f t="shared" ref="U772:U835" si="48">IFERROR(IF(X772-Y772=0,0,1),0)</f>
        <v>1</v>
      </c>
      <c r="V772">
        <f>SUMIFS(Tabel132[Cluster],Tabel132[ID],'Total-corrected counts Z&lt;3'!A772)</f>
        <v>62</v>
      </c>
      <c r="W772">
        <f t="shared" ref="W772:W835" si="49">IFERROR(_xlfn.T.TEST(E772:N772,O772:T772,2,2),"")</f>
        <v>0.14557138525795169</v>
      </c>
      <c r="X772">
        <f t="shared" ref="X772:X835" si="50">IFERROR(AVERAGE(E772:N772),"")</f>
        <v>2.6732096416241027</v>
      </c>
      <c r="Y772">
        <f t="shared" ref="Y772:Y835" si="51">IFERROR(AVERAGE(O772:T772),"")</f>
        <v>1.5843605324485655</v>
      </c>
    </row>
    <row r="773" spans="1:25" x14ac:dyDescent="0.25">
      <c r="A773">
        <v>781</v>
      </c>
      <c r="B773" t="s">
        <v>958</v>
      </c>
      <c r="C773">
        <v>96600</v>
      </c>
      <c r="D773">
        <v>370</v>
      </c>
      <c r="E773" t="str">
        <f>IFERROR(IF(OR(HLOOKUP($A773,'Z-scores'!$C$2:$SK$20,5,FALSE)&gt;3,HLOOKUP($A773,'Z-scores'!$C$2:$SK$20,5,FALSE)&lt;-3),"",'Total-corrected counts'!E773),"")</f>
        <v/>
      </c>
      <c r="F773" t="str">
        <f>IFERROR(IF(OR(HLOOKUP($A773,'Z-scores'!$C$2:$SK$20,5,FALSE)&gt;3,HLOOKUP($A773,'Z-scores'!$C$2:$SK$20,5,FALSE)&lt;-3),"",'Total-corrected counts'!F773),"")</f>
        <v/>
      </c>
      <c r="G773" t="str">
        <f>IFERROR(IF(OR(HLOOKUP($A773,'Z-scores'!$C$2:$SK$20,5,FALSE)&gt;3,HLOOKUP($A773,'Z-scores'!$C$2:$SK$20,5,FALSE)&lt;-3),"",'Total-corrected counts'!G773),"")</f>
        <v/>
      </c>
      <c r="H773" t="str">
        <f>IFERROR(IF(OR(HLOOKUP($A773,'Z-scores'!$C$2:$SK$20,5,FALSE)&gt;3,HLOOKUP($A773,'Z-scores'!$C$2:$SK$20,5,FALSE)&lt;-3),"",'Total-corrected counts'!H773),"")</f>
        <v/>
      </c>
      <c r="I773" t="str">
        <f>IFERROR(IF(OR(HLOOKUP($A773,'Z-scores'!$C$2:$SK$20,5,FALSE)&gt;3,HLOOKUP($A773,'Z-scores'!$C$2:$SK$20,5,FALSE)&lt;-3),"",'Total-corrected counts'!I773),"")</f>
        <v/>
      </c>
      <c r="J773" t="str">
        <f>IFERROR(IF(OR(HLOOKUP($A773,'Z-scores'!$C$2:$SK$20,5,FALSE)&gt;3,HLOOKUP($A773,'Z-scores'!$C$2:$SK$20,5,FALSE)&lt;-3),"",'Total-corrected counts'!J773),"")</f>
        <v/>
      </c>
      <c r="K773" t="str">
        <f>IFERROR(IF(OR(HLOOKUP($A773,'Z-scores'!$C$2:$SK$20,5,FALSE)&gt;3,HLOOKUP($A773,'Z-scores'!$C$2:$SK$20,5,FALSE)&lt;-3),"",'Total-corrected counts'!K773),"")</f>
        <v/>
      </c>
      <c r="L773" t="str">
        <f>IFERROR(IF(OR(HLOOKUP($A773,'Z-scores'!$C$2:$SK$20,5,FALSE)&gt;3,HLOOKUP($A773,'Z-scores'!$C$2:$SK$20,5,FALSE)&lt;-3),"",'Total-corrected counts'!L773),"")</f>
        <v/>
      </c>
      <c r="M773" t="str">
        <f>IFERROR(IF(OR(HLOOKUP($A773,'Z-scores'!$C$2:$SK$20,5,FALSE)&gt;3,HLOOKUP($A773,'Z-scores'!$C$2:$SK$20,5,FALSE)&lt;-3),"",'Total-corrected counts'!M773),"")</f>
        <v/>
      </c>
      <c r="N773" t="str">
        <f>IFERROR(IF(OR(HLOOKUP($A773,'Z-scores'!$C$2:$SK$20,5,FALSE)&gt;3,HLOOKUP($A773,'Z-scores'!$C$2:$SK$20,5,FALSE)&lt;-3),"",'Total-corrected counts'!N773),"")</f>
        <v/>
      </c>
      <c r="O773" t="str">
        <f>IFERROR(IF(OR(HLOOKUP($A773,'Z-scores'!$C$2:$SK$20,5,FALSE)&gt;3,HLOOKUP($A773,'Z-scores'!$C$2:$SK$20,5,FALSE)&lt;-3),"",'Total-corrected counts'!O773),"")</f>
        <v/>
      </c>
      <c r="P773" t="str">
        <f>IFERROR(IF(OR(HLOOKUP($A773,'Z-scores'!$C$2:$SK$20,5,FALSE)&gt;3,HLOOKUP($A773,'Z-scores'!$C$2:$SK$20,5,FALSE)&lt;-3),"",'Total-corrected counts'!P773),"")</f>
        <v/>
      </c>
      <c r="Q773" t="str">
        <f>IFERROR(IF(OR(HLOOKUP($A773,'Z-scores'!$C$2:$SK$20,5,FALSE)&gt;3,HLOOKUP($A773,'Z-scores'!$C$2:$SK$20,5,FALSE)&lt;-3),"",'Total-corrected counts'!Q773),"")</f>
        <v/>
      </c>
      <c r="R773" t="str">
        <f>IFERROR(IF(OR(HLOOKUP($A773,'Z-scores'!$C$2:$SK$20,5,FALSE)&gt;3,HLOOKUP($A773,'Z-scores'!$C$2:$SK$20,5,FALSE)&lt;-3),"",'Total-corrected counts'!R773),"")</f>
        <v/>
      </c>
      <c r="S773" t="str">
        <f>IFERROR(IF(OR(HLOOKUP($A773,'Z-scores'!$C$2:$SK$20,5,FALSE)&gt;3,HLOOKUP($A773,'Z-scores'!$C$2:$SK$20,5,FALSE)&lt;-3),"",'Total-corrected counts'!S773),"")</f>
        <v/>
      </c>
      <c r="T773" t="str">
        <f>IFERROR(IF(OR(HLOOKUP($A773,'Z-scores'!$C$2:$SK$20,5,FALSE)&gt;3,HLOOKUP($A773,'Z-scores'!$C$2:$SK$20,5,FALSE)&lt;-3),"",'Total-corrected counts'!T773),"")</f>
        <v/>
      </c>
      <c r="U773">
        <f t="shared" si="48"/>
        <v>0</v>
      </c>
      <c r="V773">
        <f>SUMIFS(Tabel132[Cluster],Tabel132[ID],'Total-corrected counts Z&lt;3'!A773)</f>
        <v>96</v>
      </c>
      <c r="W773" t="str">
        <f t="shared" si="49"/>
        <v/>
      </c>
      <c r="X773" t="str">
        <f t="shared" si="50"/>
        <v/>
      </c>
      <c r="Y773" t="str">
        <f t="shared" si="51"/>
        <v/>
      </c>
    </row>
    <row r="774" spans="1:25" x14ac:dyDescent="0.25">
      <c r="A774">
        <v>782</v>
      </c>
      <c r="B774" t="s">
        <v>959</v>
      </c>
      <c r="C774">
        <v>40400</v>
      </c>
      <c r="D774">
        <v>766</v>
      </c>
      <c r="E774" t="str">
        <f>IFERROR(IF(OR(HLOOKUP($A774,'Z-scores'!$C$2:$SK$20,5,FALSE)&gt;3,HLOOKUP($A774,'Z-scores'!$C$2:$SK$20,5,FALSE)&lt;-3),"",'Total-corrected counts'!E774),"")</f>
        <v/>
      </c>
      <c r="F774" t="str">
        <f>IFERROR(IF(OR(HLOOKUP($A774,'Z-scores'!$C$2:$SK$20,5,FALSE)&gt;3,HLOOKUP($A774,'Z-scores'!$C$2:$SK$20,5,FALSE)&lt;-3),"",'Total-corrected counts'!F774),"")</f>
        <v/>
      </c>
      <c r="G774" t="str">
        <f>IFERROR(IF(OR(HLOOKUP($A774,'Z-scores'!$C$2:$SK$20,5,FALSE)&gt;3,HLOOKUP($A774,'Z-scores'!$C$2:$SK$20,5,FALSE)&lt;-3),"",'Total-corrected counts'!G774),"")</f>
        <v/>
      </c>
      <c r="H774" t="str">
        <f>IFERROR(IF(OR(HLOOKUP($A774,'Z-scores'!$C$2:$SK$20,5,FALSE)&gt;3,HLOOKUP($A774,'Z-scores'!$C$2:$SK$20,5,FALSE)&lt;-3),"",'Total-corrected counts'!H774),"")</f>
        <v/>
      </c>
      <c r="I774" t="str">
        <f>IFERROR(IF(OR(HLOOKUP($A774,'Z-scores'!$C$2:$SK$20,5,FALSE)&gt;3,HLOOKUP($A774,'Z-scores'!$C$2:$SK$20,5,FALSE)&lt;-3),"",'Total-corrected counts'!I774),"")</f>
        <v/>
      </c>
      <c r="J774" t="str">
        <f>IFERROR(IF(OR(HLOOKUP($A774,'Z-scores'!$C$2:$SK$20,5,FALSE)&gt;3,HLOOKUP($A774,'Z-scores'!$C$2:$SK$20,5,FALSE)&lt;-3),"",'Total-corrected counts'!J774),"")</f>
        <v/>
      </c>
      <c r="K774" t="str">
        <f>IFERROR(IF(OR(HLOOKUP($A774,'Z-scores'!$C$2:$SK$20,5,FALSE)&gt;3,HLOOKUP($A774,'Z-scores'!$C$2:$SK$20,5,FALSE)&lt;-3),"",'Total-corrected counts'!K774),"")</f>
        <v/>
      </c>
      <c r="L774" t="str">
        <f>IFERROR(IF(OR(HLOOKUP($A774,'Z-scores'!$C$2:$SK$20,5,FALSE)&gt;3,HLOOKUP($A774,'Z-scores'!$C$2:$SK$20,5,FALSE)&lt;-3),"",'Total-corrected counts'!L774),"")</f>
        <v/>
      </c>
      <c r="M774" t="str">
        <f>IFERROR(IF(OR(HLOOKUP($A774,'Z-scores'!$C$2:$SK$20,5,FALSE)&gt;3,HLOOKUP($A774,'Z-scores'!$C$2:$SK$20,5,FALSE)&lt;-3),"",'Total-corrected counts'!M774),"")</f>
        <v/>
      </c>
      <c r="N774" t="str">
        <f>IFERROR(IF(OR(HLOOKUP($A774,'Z-scores'!$C$2:$SK$20,5,FALSE)&gt;3,HLOOKUP($A774,'Z-scores'!$C$2:$SK$20,5,FALSE)&lt;-3),"",'Total-corrected counts'!N774),"")</f>
        <v/>
      </c>
      <c r="O774" t="str">
        <f>IFERROR(IF(OR(HLOOKUP($A774,'Z-scores'!$C$2:$SK$20,5,FALSE)&gt;3,HLOOKUP($A774,'Z-scores'!$C$2:$SK$20,5,FALSE)&lt;-3),"",'Total-corrected counts'!O774),"")</f>
        <v/>
      </c>
      <c r="P774" t="str">
        <f>IFERROR(IF(OR(HLOOKUP($A774,'Z-scores'!$C$2:$SK$20,5,FALSE)&gt;3,HLOOKUP($A774,'Z-scores'!$C$2:$SK$20,5,FALSE)&lt;-3),"",'Total-corrected counts'!P774),"")</f>
        <v/>
      </c>
      <c r="Q774" t="str">
        <f>IFERROR(IF(OR(HLOOKUP($A774,'Z-scores'!$C$2:$SK$20,5,FALSE)&gt;3,HLOOKUP($A774,'Z-scores'!$C$2:$SK$20,5,FALSE)&lt;-3),"",'Total-corrected counts'!Q774),"")</f>
        <v/>
      </c>
      <c r="R774" t="str">
        <f>IFERROR(IF(OR(HLOOKUP($A774,'Z-scores'!$C$2:$SK$20,5,FALSE)&gt;3,HLOOKUP($A774,'Z-scores'!$C$2:$SK$20,5,FALSE)&lt;-3),"",'Total-corrected counts'!R774),"")</f>
        <v/>
      </c>
      <c r="S774" t="str">
        <f>IFERROR(IF(OR(HLOOKUP($A774,'Z-scores'!$C$2:$SK$20,5,FALSE)&gt;3,HLOOKUP($A774,'Z-scores'!$C$2:$SK$20,5,FALSE)&lt;-3),"",'Total-corrected counts'!S774),"")</f>
        <v/>
      </c>
      <c r="T774" t="str">
        <f>IFERROR(IF(OR(HLOOKUP($A774,'Z-scores'!$C$2:$SK$20,5,FALSE)&gt;3,HLOOKUP($A774,'Z-scores'!$C$2:$SK$20,5,FALSE)&lt;-3),"",'Total-corrected counts'!T774),"")</f>
        <v/>
      </c>
      <c r="U774">
        <f t="shared" si="48"/>
        <v>0</v>
      </c>
      <c r="V774">
        <f>SUMIFS(Tabel132[Cluster],Tabel132[ID],'Total-corrected counts Z&lt;3'!A774)</f>
        <v>52</v>
      </c>
      <c r="W774" t="str">
        <f t="shared" si="49"/>
        <v/>
      </c>
      <c r="X774" t="str">
        <f t="shared" si="50"/>
        <v/>
      </c>
      <c r="Y774" t="str">
        <f t="shared" si="51"/>
        <v/>
      </c>
    </row>
    <row r="775" spans="1:25" x14ac:dyDescent="0.25">
      <c r="A775">
        <v>783</v>
      </c>
      <c r="B775" t="s">
        <v>326</v>
      </c>
      <c r="C775">
        <v>23800</v>
      </c>
      <c r="D775">
        <v>104</v>
      </c>
      <c r="E775">
        <f>IFERROR(IF(OR(HLOOKUP($A775,'Z-scores'!$C$2:$SK$20,5,FALSE)&gt;3,HLOOKUP($A775,'Z-scores'!$C$2:$SK$20,5,FALSE)&lt;-3),"",'Total-corrected counts'!E775),"")</f>
        <v>11.64233748411564</v>
      </c>
      <c r="F775">
        <f>IFERROR(IF(OR(HLOOKUP($A775,'Z-scores'!$C$2:$SK$20,5,FALSE)&gt;3,HLOOKUP($A775,'Z-scores'!$C$2:$SK$20,5,FALSE)&lt;-3),"",'Total-corrected counts'!F775),"")</f>
        <v>10.638132108319132</v>
      </c>
      <c r="G775">
        <f>IFERROR(IF(OR(HLOOKUP($A775,'Z-scores'!$C$2:$SK$20,5,FALSE)&gt;3,HLOOKUP($A775,'Z-scores'!$C$2:$SK$20,5,FALSE)&lt;-3),"",'Total-corrected counts'!G775),"")</f>
        <v>7.0366974433332619</v>
      </c>
      <c r="H775">
        <f>IFERROR(IF(OR(HLOOKUP($A775,'Z-scores'!$C$2:$SK$20,5,FALSE)&gt;3,HLOOKUP($A775,'Z-scores'!$C$2:$SK$20,5,FALSE)&lt;-3),"",'Total-corrected counts'!H775),"")</f>
        <v>9.1317040218099343</v>
      </c>
      <c r="I775">
        <f>IFERROR(IF(OR(HLOOKUP($A775,'Z-scores'!$C$2:$SK$20,5,FALSE)&gt;3,HLOOKUP($A775,'Z-scores'!$C$2:$SK$20,5,FALSE)&lt;-3),"",'Total-corrected counts'!I775),"")</f>
        <v>8.7730602336143821</v>
      </c>
      <c r="J775">
        <f>IFERROR(IF(OR(HLOOKUP($A775,'Z-scores'!$C$2:$SK$20,5,FALSE)&gt;3,HLOOKUP($A775,'Z-scores'!$C$2:$SK$20,5,FALSE)&lt;-3),"",'Total-corrected counts'!J775),"")</f>
        <v>13.918771843491943</v>
      </c>
      <c r="K775">
        <f>IFERROR(IF(OR(HLOOKUP($A775,'Z-scores'!$C$2:$SK$20,5,FALSE)&gt;3,HLOOKUP($A775,'Z-scores'!$C$2:$SK$20,5,FALSE)&lt;-3),"",'Total-corrected counts'!K775),"")</f>
        <v>10.702839331321785</v>
      </c>
      <c r="L775">
        <f>IFERROR(IF(OR(HLOOKUP($A775,'Z-scores'!$C$2:$SK$20,5,FALSE)&gt;3,HLOOKUP($A775,'Z-scores'!$C$2:$SK$20,5,FALSE)&lt;-3),"",'Total-corrected counts'!L775),"")</f>
        <v>4.9248452336859421</v>
      </c>
      <c r="M775">
        <f>IFERROR(IF(OR(HLOOKUP($A775,'Z-scores'!$C$2:$SK$20,5,FALSE)&gt;3,HLOOKUP($A775,'Z-scores'!$C$2:$SK$20,5,FALSE)&lt;-3),"",'Total-corrected counts'!M775),"")</f>
        <v>7.6722876118981835</v>
      </c>
      <c r="N775">
        <f>IFERROR(IF(OR(HLOOKUP($A775,'Z-scores'!$C$2:$SK$20,5,FALSE)&gt;3,HLOOKUP($A775,'Z-scores'!$C$2:$SK$20,5,FALSE)&lt;-3),"",'Total-corrected counts'!N775),"")</f>
        <v>3.3632181529111831</v>
      </c>
      <c r="O775">
        <f>IFERROR(IF(OR(HLOOKUP($A775,'Z-scores'!$C$2:$SK$20,5,FALSE)&gt;3,HLOOKUP($A775,'Z-scores'!$C$2:$SK$20,5,FALSE)&lt;-3),"",'Total-corrected counts'!O775),"")</f>
        <v>9.0232996540110566</v>
      </c>
      <c r="P775">
        <f>IFERROR(IF(OR(HLOOKUP($A775,'Z-scores'!$C$2:$SK$20,5,FALSE)&gt;3,HLOOKUP($A775,'Z-scores'!$C$2:$SK$20,5,FALSE)&lt;-3),"",'Total-corrected counts'!P775),"")</f>
        <v>7.4597341070091145</v>
      </c>
      <c r="Q775">
        <f>IFERROR(IF(OR(HLOOKUP($A775,'Z-scores'!$C$2:$SK$20,5,FALSE)&gt;3,HLOOKUP($A775,'Z-scores'!$C$2:$SK$20,5,FALSE)&lt;-3),"",'Total-corrected counts'!Q775),"")</f>
        <v>14.731579687412275</v>
      </c>
      <c r="R775">
        <f>IFERROR(IF(OR(HLOOKUP($A775,'Z-scores'!$C$2:$SK$20,5,FALSE)&gt;3,HLOOKUP($A775,'Z-scores'!$C$2:$SK$20,5,FALSE)&lt;-3),"",'Total-corrected counts'!R775),"")</f>
        <v>15.016271907503052</v>
      </c>
      <c r="S775">
        <f>IFERROR(IF(OR(HLOOKUP($A775,'Z-scores'!$C$2:$SK$20,5,FALSE)&gt;3,HLOOKUP($A775,'Z-scores'!$C$2:$SK$20,5,FALSE)&lt;-3),"",'Total-corrected counts'!S775),"")</f>
        <v>7.6152406727456476</v>
      </c>
      <c r="T775">
        <f>IFERROR(IF(OR(HLOOKUP($A775,'Z-scores'!$C$2:$SK$20,5,FALSE)&gt;3,HLOOKUP($A775,'Z-scores'!$C$2:$SK$20,5,FALSE)&lt;-3),"",'Total-corrected counts'!T775),"")</f>
        <v>4.6621383173844517</v>
      </c>
      <c r="U775">
        <f t="shared" si="48"/>
        <v>1</v>
      </c>
      <c r="V775">
        <f>SUMIFS(Tabel132[Cluster],Tabel132[ID],'Total-corrected counts Z&lt;3'!A775)</f>
        <v>30</v>
      </c>
      <c r="W775">
        <f t="shared" si="49"/>
        <v>0.60732744799643079</v>
      </c>
      <c r="X775">
        <f t="shared" si="50"/>
        <v>8.7803893464501392</v>
      </c>
      <c r="Y775">
        <f t="shared" si="51"/>
        <v>9.7513773910109336</v>
      </c>
    </row>
    <row r="776" spans="1:25" x14ac:dyDescent="0.25">
      <c r="A776">
        <v>784</v>
      </c>
      <c r="B776" t="s">
        <v>327</v>
      </c>
      <c r="C776">
        <v>106900</v>
      </c>
      <c r="D776">
        <v>983</v>
      </c>
      <c r="E776">
        <f>IFERROR(IF(OR(HLOOKUP($A776,'Z-scores'!$C$2:$SK$20,5,FALSE)&gt;3,HLOOKUP($A776,'Z-scores'!$C$2:$SK$20,5,FALSE)&lt;-3),"",'Total-corrected counts'!E776),"")</f>
        <v>4.9541861634534636E-3</v>
      </c>
      <c r="F776">
        <f>IFERROR(IF(OR(HLOOKUP($A776,'Z-scores'!$C$2:$SK$20,5,FALSE)&gt;3,HLOOKUP($A776,'Z-scores'!$C$2:$SK$20,5,FALSE)&lt;-3),"",'Total-corrected counts'!F776),"")</f>
        <v>0.59022037884593503</v>
      </c>
      <c r="G776">
        <f>IFERROR(IF(OR(HLOOKUP($A776,'Z-scores'!$C$2:$SK$20,5,FALSE)&gt;3,HLOOKUP($A776,'Z-scores'!$C$2:$SK$20,5,FALSE)&lt;-3),"",'Total-corrected counts'!G776),"")</f>
        <v>0.64465868050269493</v>
      </c>
      <c r="H776">
        <f>IFERROR(IF(OR(HLOOKUP($A776,'Z-scores'!$C$2:$SK$20,5,FALSE)&gt;3,HLOOKUP($A776,'Z-scores'!$C$2:$SK$20,5,FALSE)&lt;-3),"",'Total-corrected counts'!H776),"")</f>
        <v>0</v>
      </c>
      <c r="I776">
        <f>IFERROR(IF(OR(HLOOKUP($A776,'Z-scores'!$C$2:$SK$20,5,FALSE)&gt;3,HLOOKUP($A776,'Z-scores'!$C$2:$SK$20,5,FALSE)&lt;-3),"",'Total-corrected counts'!I776),"")</f>
        <v>1.0860812219933136</v>
      </c>
      <c r="J776">
        <f>IFERROR(IF(OR(HLOOKUP($A776,'Z-scores'!$C$2:$SK$20,5,FALSE)&gt;3,HLOOKUP($A776,'Z-scores'!$C$2:$SK$20,5,FALSE)&lt;-3),"",'Total-corrected counts'!J776),"")</f>
        <v>0.14367764483604584</v>
      </c>
      <c r="K776">
        <f>IFERROR(IF(OR(HLOOKUP($A776,'Z-scores'!$C$2:$SK$20,5,FALSE)&gt;3,HLOOKUP($A776,'Z-scores'!$C$2:$SK$20,5,FALSE)&lt;-3),"",'Total-corrected counts'!K776),"")</f>
        <v>0.28149933583750453</v>
      </c>
      <c r="L776">
        <f>IFERROR(IF(OR(HLOOKUP($A776,'Z-scores'!$C$2:$SK$20,5,FALSE)&gt;3,HLOOKUP($A776,'Z-scores'!$C$2:$SK$20,5,FALSE)&lt;-3),"",'Total-corrected counts'!L776),"")</f>
        <v>0.18993893463251563</v>
      </c>
      <c r="M776">
        <f>IFERROR(IF(OR(HLOOKUP($A776,'Z-scores'!$C$2:$SK$20,5,FALSE)&gt;3,HLOOKUP($A776,'Z-scores'!$C$2:$SK$20,5,FALSE)&lt;-3),"",'Total-corrected counts'!M776),"")</f>
        <v>5.9673348092541427E-2</v>
      </c>
      <c r="N776">
        <f>IFERROR(IF(OR(HLOOKUP($A776,'Z-scores'!$C$2:$SK$20,5,FALSE)&gt;3,HLOOKUP($A776,'Z-scores'!$C$2:$SK$20,5,FALSE)&lt;-3),"",'Total-corrected counts'!N776),"")</f>
        <v>0.35278512093473946</v>
      </c>
      <c r="O776">
        <f>IFERROR(IF(OR(HLOOKUP($A776,'Z-scores'!$C$2:$SK$20,5,FALSE)&gt;3,HLOOKUP($A776,'Z-scores'!$C$2:$SK$20,5,FALSE)&lt;-3),"",'Total-corrected counts'!O776),"")</f>
        <v>0.22989298481556836</v>
      </c>
      <c r="P776">
        <f>IFERROR(IF(OR(HLOOKUP($A776,'Z-scores'!$C$2:$SK$20,5,FALSE)&gt;3,HLOOKUP($A776,'Z-scores'!$C$2:$SK$20,5,FALSE)&lt;-3),"",'Total-corrected counts'!P776),"")</f>
        <v>0.32347079183161603</v>
      </c>
      <c r="Q776">
        <f>IFERROR(IF(OR(HLOOKUP($A776,'Z-scores'!$C$2:$SK$20,5,FALSE)&gt;3,HLOOKUP($A776,'Z-scores'!$C$2:$SK$20,5,FALSE)&lt;-3),"",'Total-corrected counts'!Q776),"")</f>
        <v>0.59621907672494878</v>
      </c>
      <c r="R776">
        <f>IFERROR(IF(OR(HLOOKUP($A776,'Z-scores'!$C$2:$SK$20,5,FALSE)&gt;3,HLOOKUP($A776,'Z-scores'!$C$2:$SK$20,5,FALSE)&lt;-3),"",'Total-corrected counts'!R776),"")</f>
        <v>2.1466489936170574</v>
      </c>
      <c r="S776">
        <f>IFERROR(IF(OR(HLOOKUP($A776,'Z-scores'!$C$2:$SK$20,5,FALSE)&gt;3,HLOOKUP($A776,'Z-scores'!$C$2:$SK$20,5,FALSE)&lt;-3),"",'Total-corrected counts'!S776),"")</f>
        <v>0.74736934483451722</v>
      </c>
      <c r="T776">
        <f>IFERROR(IF(OR(HLOOKUP($A776,'Z-scores'!$C$2:$SK$20,5,FALSE)&gt;3,HLOOKUP($A776,'Z-scores'!$C$2:$SK$20,5,FALSE)&lt;-3),"",'Total-corrected counts'!T776),"")</f>
        <v>0</v>
      </c>
      <c r="U776">
        <f t="shared" si="48"/>
        <v>1</v>
      </c>
      <c r="V776">
        <f>SUMIFS(Tabel132[Cluster],Tabel132[ID],'Total-corrected counts Z&lt;3'!A776)</f>
        <v>0</v>
      </c>
      <c r="W776">
        <f t="shared" si="49"/>
        <v>0.24227354995132938</v>
      </c>
      <c r="X776">
        <f t="shared" si="50"/>
        <v>0.3353488851838744</v>
      </c>
      <c r="Y776">
        <f t="shared" si="51"/>
        <v>0.673933531970618</v>
      </c>
    </row>
    <row r="777" spans="1:25" x14ac:dyDescent="0.25">
      <c r="A777">
        <v>785</v>
      </c>
      <c r="B777" t="s">
        <v>960</v>
      </c>
      <c r="C777">
        <v>77100</v>
      </c>
      <c r="D777">
        <v>693</v>
      </c>
      <c r="E777" t="str">
        <f>IFERROR(IF(OR(HLOOKUP($A777,'Z-scores'!$C$2:$SK$20,5,FALSE)&gt;3,HLOOKUP($A777,'Z-scores'!$C$2:$SK$20,5,FALSE)&lt;-3),"",'Total-corrected counts'!E777),"")</f>
        <v/>
      </c>
      <c r="F777" t="str">
        <f>IFERROR(IF(OR(HLOOKUP($A777,'Z-scores'!$C$2:$SK$20,5,FALSE)&gt;3,HLOOKUP($A777,'Z-scores'!$C$2:$SK$20,5,FALSE)&lt;-3),"",'Total-corrected counts'!F777),"")</f>
        <v/>
      </c>
      <c r="G777" t="str">
        <f>IFERROR(IF(OR(HLOOKUP($A777,'Z-scores'!$C$2:$SK$20,5,FALSE)&gt;3,HLOOKUP($A777,'Z-scores'!$C$2:$SK$20,5,FALSE)&lt;-3),"",'Total-corrected counts'!G777),"")</f>
        <v/>
      </c>
      <c r="H777" t="str">
        <f>IFERROR(IF(OR(HLOOKUP($A777,'Z-scores'!$C$2:$SK$20,5,FALSE)&gt;3,HLOOKUP($A777,'Z-scores'!$C$2:$SK$20,5,FALSE)&lt;-3),"",'Total-corrected counts'!H777),"")</f>
        <v/>
      </c>
      <c r="I777" t="str">
        <f>IFERROR(IF(OR(HLOOKUP($A777,'Z-scores'!$C$2:$SK$20,5,FALSE)&gt;3,HLOOKUP($A777,'Z-scores'!$C$2:$SK$20,5,FALSE)&lt;-3),"",'Total-corrected counts'!I777),"")</f>
        <v/>
      </c>
      <c r="J777" t="str">
        <f>IFERROR(IF(OR(HLOOKUP($A777,'Z-scores'!$C$2:$SK$20,5,FALSE)&gt;3,HLOOKUP($A777,'Z-scores'!$C$2:$SK$20,5,FALSE)&lt;-3),"",'Total-corrected counts'!J777),"")</f>
        <v/>
      </c>
      <c r="K777" t="str">
        <f>IFERROR(IF(OR(HLOOKUP($A777,'Z-scores'!$C$2:$SK$20,5,FALSE)&gt;3,HLOOKUP($A777,'Z-scores'!$C$2:$SK$20,5,FALSE)&lt;-3),"",'Total-corrected counts'!K777),"")</f>
        <v/>
      </c>
      <c r="L777" t="str">
        <f>IFERROR(IF(OR(HLOOKUP($A777,'Z-scores'!$C$2:$SK$20,5,FALSE)&gt;3,HLOOKUP($A777,'Z-scores'!$C$2:$SK$20,5,FALSE)&lt;-3),"",'Total-corrected counts'!L777),"")</f>
        <v/>
      </c>
      <c r="M777" t="str">
        <f>IFERROR(IF(OR(HLOOKUP($A777,'Z-scores'!$C$2:$SK$20,5,FALSE)&gt;3,HLOOKUP($A777,'Z-scores'!$C$2:$SK$20,5,FALSE)&lt;-3),"",'Total-corrected counts'!M777),"")</f>
        <v/>
      </c>
      <c r="N777" t="str">
        <f>IFERROR(IF(OR(HLOOKUP($A777,'Z-scores'!$C$2:$SK$20,5,FALSE)&gt;3,HLOOKUP($A777,'Z-scores'!$C$2:$SK$20,5,FALSE)&lt;-3),"",'Total-corrected counts'!N777),"")</f>
        <v/>
      </c>
      <c r="O777" t="str">
        <f>IFERROR(IF(OR(HLOOKUP($A777,'Z-scores'!$C$2:$SK$20,5,FALSE)&gt;3,HLOOKUP($A777,'Z-scores'!$C$2:$SK$20,5,FALSE)&lt;-3),"",'Total-corrected counts'!O777),"")</f>
        <v/>
      </c>
      <c r="P777" t="str">
        <f>IFERROR(IF(OR(HLOOKUP($A777,'Z-scores'!$C$2:$SK$20,5,FALSE)&gt;3,HLOOKUP($A777,'Z-scores'!$C$2:$SK$20,5,FALSE)&lt;-3),"",'Total-corrected counts'!P777),"")</f>
        <v/>
      </c>
      <c r="Q777" t="str">
        <f>IFERROR(IF(OR(HLOOKUP($A777,'Z-scores'!$C$2:$SK$20,5,FALSE)&gt;3,HLOOKUP($A777,'Z-scores'!$C$2:$SK$20,5,FALSE)&lt;-3),"",'Total-corrected counts'!Q777),"")</f>
        <v/>
      </c>
      <c r="R777" t="str">
        <f>IFERROR(IF(OR(HLOOKUP($A777,'Z-scores'!$C$2:$SK$20,5,FALSE)&gt;3,HLOOKUP($A777,'Z-scores'!$C$2:$SK$20,5,FALSE)&lt;-3),"",'Total-corrected counts'!R777),"")</f>
        <v/>
      </c>
      <c r="S777" t="str">
        <f>IFERROR(IF(OR(HLOOKUP($A777,'Z-scores'!$C$2:$SK$20,5,FALSE)&gt;3,HLOOKUP($A777,'Z-scores'!$C$2:$SK$20,5,FALSE)&lt;-3),"",'Total-corrected counts'!S777),"")</f>
        <v/>
      </c>
      <c r="T777" t="str">
        <f>IFERROR(IF(OR(HLOOKUP($A777,'Z-scores'!$C$2:$SK$20,5,FALSE)&gt;3,HLOOKUP($A777,'Z-scores'!$C$2:$SK$20,5,FALSE)&lt;-3),"",'Total-corrected counts'!T777),"")</f>
        <v/>
      </c>
      <c r="U777">
        <f t="shared" si="48"/>
        <v>0</v>
      </c>
      <c r="V777">
        <f>SUMIFS(Tabel132[Cluster],Tabel132[ID],'Total-corrected counts Z&lt;3'!A777)</f>
        <v>84</v>
      </c>
      <c r="W777" t="str">
        <f t="shared" si="49"/>
        <v/>
      </c>
      <c r="X777" t="str">
        <f t="shared" si="50"/>
        <v/>
      </c>
      <c r="Y777" t="str">
        <f t="shared" si="51"/>
        <v/>
      </c>
    </row>
    <row r="778" spans="1:25" x14ac:dyDescent="0.25">
      <c r="A778">
        <v>786</v>
      </c>
      <c r="B778" t="s">
        <v>328</v>
      </c>
      <c r="C778">
        <v>28600</v>
      </c>
      <c r="D778">
        <v>541</v>
      </c>
      <c r="E778">
        <f>IFERROR(IF(OR(HLOOKUP($A778,'Z-scores'!$C$2:$SK$20,5,FALSE)&gt;3,HLOOKUP($A778,'Z-scores'!$C$2:$SK$20,5,FALSE)&lt;-3),"",'Total-corrected counts'!E778),"")</f>
        <v>1.2534090993537264</v>
      </c>
      <c r="F778">
        <f>IFERROR(IF(OR(HLOOKUP($A778,'Z-scores'!$C$2:$SK$20,5,FALSE)&gt;3,HLOOKUP($A778,'Z-scores'!$C$2:$SK$20,5,FALSE)&lt;-3),"",'Total-corrected counts'!F778),"")</f>
        <v>2.7055702166297664</v>
      </c>
      <c r="G778">
        <f>IFERROR(IF(OR(HLOOKUP($A778,'Z-scores'!$C$2:$SK$20,5,FALSE)&gt;3,HLOOKUP($A778,'Z-scores'!$C$2:$SK$20,5,FALSE)&lt;-3),"",'Total-corrected counts'!G778),"")</f>
        <v>3.7786916503311812</v>
      </c>
      <c r="H778">
        <f>IFERROR(IF(OR(HLOOKUP($A778,'Z-scores'!$C$2:$SK$20,5,FALSE)&gt;3,HLOOKUP($A778,'Z-scores'!$C$2:$SK$20,5,FALSE)&lt;-3),"",'Total-corrected counts'!H778),"")</f>
        <v>1.7551690028709981</v>
      </c>
      <c r="I778">
        <f>IFERROR(IF(OR(HLOOKUP($A778,'Z-scores'!$C$2:$SK$20,5,FALSE)&gt;3,HLOOKUP($A778,'Z-scores'!$C$2:$SK$20,5,FALSE)&lt;-3),"",'Total-corrected counts'!I778),"")</f>
        <v>0.73718466363276725</v>
      </c>
      <c r="J778">
        <f>IFERROR(IF(OR(HLOOKUP($A778,'Z-scores'!$C$2:$SK$20,5,FALSE)&gt;3,HLOOKUP($A778,'Z-scores'!$C$2:$SK$20,5,FALSE)&lt;-3),"",'Total-corrected counts'!J778),"")</f>
        <v>7.4233449831957019</v>
      </c>
      <c r="K778">
        <f>IFERROR(IF(OR(HLOOKUP($A778,'Z-scores'!$C$2:$SK$20,5,FALSE)&gt;3,HLOOKUP($A778,'Z-scores'!$C$2:$SK$20,5,FALSE)&lt;-3),"",'Total-corrected counts'!K778),"")</f>
        <v>5.7355489676891542</v>
      </c>
      <c r="L778">
        <f>IFERROR(IF(OR(HLOOKUP($A778,'Z-scores'!$C$2:$SK$20,5,FALSE)&gt;3,HLOOKUP($A778,'Z-scores'!$C$2:$SK$20,5,FALSE)&lt;-3),"",'Total-corrected counts'!L778),"")</f>
        <v>1.1803348080734901</v>
      </c>
      <c r="M778">
        <f>IFERROR(IF(OR(HLOOKUP($A778,'Z-scores'!$C$2:$SK$20,5,FALSE)&gt;3,HLOOKUP($A778,'Z-scores'!$C$2:$SK$20,5,FALSE)&lt;-3),"",'Total-corrected counts'!M778),"")</f>
        <v>2.7023501921908046</v>
      </c>
      <c r="N778">
        <f>IFERROR(IF(OR(HLOOKUP($A778,'Z-scores'!$C$2:$SK$20,5,FALSE)&gt;3,HLOOKUP($A778,'Z-scores'!$C$2:$SK$20,5,FALSE)&lt;-3),"",'Total-corrected counts'!N778),"")</f>
        <v>1.4816975079259058</v>
      </c>
      <c r="O778">
        <f>IFERROR(IF(OR(HLOOKUP($A778,'Z-scores'!$C$2:$SK$20,5,FALSE)&gt;3,HLOOKUP($A778,'Z-scores'!$C$2:$SK$20,5,FALSE)&lt;-3),"",'Total-corrected counts'!O778),"")</f>
        <v>4.5403864501074747</v>
      </c>
      <c r="P778">
        <f>IFERROR(IF(OR(HLOOKUP($A778,'Z-scores'!$C$2:$SK$20,5,FALSE)&gt;3,HLOOKUP($A778,'Z-scores'!$C$2:$SK$20,5,FALSE)&lt;-3),"",'Total-corrected counts'!P778),"")</f>
        <v>2.4285191755973634</v>
      </c>
      <c r="Q778">
        <f>IFERROR(IF(OR(HLOOKUP($A778,'Z-scores'!$C$2:$SK$20,5,FALSE)&gt;3,HLOOKUP($A778,'Z-scores'!$C$2:$SK$20,5,FALSE)&lt;-3),"",'Total-corrected counts'!Q778),"")</f>
        <v>4.1785020293806827</v>
      </c>
      <c r="R778">
        <f>IFERROR(IF(OR(HLOOKUP($A778,'Z-scores'!$C$2:$SK$20,5,FALSE)&gt;3,HLOOKUP($A778,'Z-scores'!$C$2:$SK$20,5,FALSE)&lt;-3),"",'Total-corrected counts'!R778),"")</f>
        <v>5.1714725755320012</v>
      </c>
      <c r="S778">
        <f>IFERROR(IF(OR(HLOOKUP($A778,'Z-scores'!$C$2:$SK$20,5,FALSE)&gt;3,HLOOKUP($A778,'Z-scores'!$C$2:$SK$20,5,FALSE)&lt;-3),"",'Total-corrected counts'!S778),"")</f>
        <v>2.0156324754627888</v>
      </c>
      <c r="T778">
        <f>IFERROR(IF(OR(HLOOKUP($A778,'Z-scores'!$C$2:$SK$20,5,FALSE)&gt;3,HLOOKUP($A778,'Z-scores'!$C$2:$SK$20,5,FALSE)&lt;-3),"",'Total-corrected counts'!T778),"")</f>
        <v>4.23892810409333</v>
      </c>
      <c r="U778">
        <f t="shared" si="48"/>
        <v>1</v>
      </c>
      <c r="V778">
        <f>SUMIFS(Tabel132[Cluster],Tabel132[ID],'Total-corrected counts Z&lt;3'!A778)</f>
        <v>36</v>
      </c>
      <c r="W778">
        <f t="shared" si="49"/>
        <v>0.38265793802442449</v>
      </c>
      <c r="X778">
        <f t="shared" si="50"/>
        <v>2.8753301091893495</v>
      </c>
      <c r="Y778">
        <f t="shared" si="51"/>
        <v>3.7622401350289398</v>
      </c>
    </row>
    <row r="779" spans="1:25" x14ac:dyDescent="0.25">
      <c r="A779">
        <v>787</v>
      </c>
      <c r="B779" t="s">
        <v>961</v>
      </c>
      <c r="C779">
        <v>114100</v>
      </c>
      <c r="D779">
        <v>182</v>
      </c>
      <c r="E779" t="str">
        <f>IFERROR(IF(OR(HLOOKUP($A779,'Z-scores'!$C$2:$SK$20,5,FALSE)&gt;3,HLOOKUP($A779,'Z-scores'!$C$2:$SK$20,5,FALSE)&lt;-3),"",'Total-corrected counts'!E779),"")</f>
        <v/>
      </c>
      <c r="F779" t="str">
        <f>IFERROR(IF(OR(HLOOKUP($A779,'Z-scores'!$C$2:$SK$20,5,FALSE)&gt;3,HLOOKUP($A779,'Z-scores'!$C$2:$SK$20,5,FALSE)&lt;-3),"",'Total-corrected counts'!F779),"")</f>
        <v/>
      </c>
      <c r="G779" t="str">
        <f>IFERROR(IF(OR(HLOOKUP($A779,'Z-scores'!$C$2:$SK$20,5,FALSE)&gt;3,HLOOKUP($A779,'Z-scores'!$C$2:$SK$20,5,FALSE)&lt;-3),"",'Total-corrected counts'!G779),"")</f>
        <v/>
      </c>
      <c r="H779" t="str">
        <f>IFERROR(IF(OR(HLOOKUP($A779,'Z-scores'!$C$2:$SK$20,5,FALSE)&gt;3,HLOOKUP($A779,'Z-scores'!$C$2:$SK$20,5,FALSE)&lt;-3),"",'Total-corrected counts'!H779),"")</f>
        <v/>
      </c>
      <c r="I779" t="str">
        <f>IFERROR(IF(OR(HLOOKUP($A779,'Z-scores'!$C$2:$SK$20,5,FALSE)&gt;3,HLOOKUP($A779,'Z-scores'!$C$2:$SK$20,5,FALSE)&lt;-3),"",'Total-corrected counts'!I779),"")</f>
        <v/>
      </c>
      <c r="J779" t="str">
        <f>IFERROR(IF(OR(HLOOKUP($A779,'Z-scores'!$C$2:$SK$20,5,FALSE)&gt;3,HLOOKUP($A779,'Z-scores'!$C$2:$SK$20,5,FALSE)&lt;-3),"",'Total-corrected counts'!J779),"")</f>
        <v/>
      </c>
      <c r="K779" t="str">
        <f>IFERROR(IF(OR(HLOOKUP($A779,'Z-scores'!$C$2:$SK$20,5,FALSE)&gt;3,HLOOKUP($A779,'Z-scores'!$C$2:$SK$20,5,FALSE)&lt;-3),"",'Total-corrected counts'!K779),"")</f>
        <v/>
      </c>
      <c r="L779" t="str">
        <f>IFERROR(IF(OR(HLOOKUP($A779,'Z-scores'!$C$2:$SK$20,5,FALSE)&gt;3,HLOOKUP($A779,'Z-scores'!$C$2:$SK$20,5,FALSE)&lt;-3),"",'Total-corrected counts'!L779),"")</f>
        <v/>
      </c>
      <c r="M779" t="str">
        <f>IFERROR(IF(OR(HLOOKUP($A779,'Z-scores'!$C$2:$SK$20,5,FALSE)&gt;3,HLOOKUP($A779,'Z-scores'!$C$2:$SK$20,5,FALSE)&lt;-3),"",'Total-corrected counts'!M779),"")</f>
        <v/>
      </c>
      <c r="N779" t="str">
        <f>IFERROR(IF(OR(HLOOKUP($A779,'Z-scores'!$C$2:$SK$20,5,FALSE)&gt;3,HLOOKUP($A779,'Z-scores'!$C$2:$SK$20,5,FALSE)&lt;-3),"",'Total-corrected counts'!N779),"")</f>
        <v/>
      </c>
      <c r="O779" t="str">
        <f>IFERROR(IF(OR(HLOOKUP($A779,'Z-scores'!$C$2:$SK$20,5,FALSE)&gt;3,HLOOKUP($A779,'Z-scores'!$C$2:$SK$20,5,FALSE)&lt;-3),"",'Total-corrected counts'!O779),"")</f>
        <v/>
      </c>
      <c r="P779" t="str">
        <f>IFERROR(IF(OR(HLOOKUP($A779,'Z-scores'!$C$2:$SK$20,5,FALSE)&gt;3,HLOOKUP($A779,'Z-scores'!$C$2:$SK$20,5,FALSE)&lt;-3),"",'Total-corrected counts'!P779),"")</f>
        <v/>
      </c>
      <c r="Q779" t="str">
        <f>IFERROR(IF(OR(HLOOKUP($A779,'Z-scores'!$C$2:$SK$20,5,FALSE)&gt;3,HLOOKUP($A779,'Z-scores'!$C$2:$SK$20,5,FALSE)&lt;-3),"",'Total-corrected counts'!Q779),"")</f>
        <v/>
      </c>
      <c r="R779" t="str">
        <f>IFERROR(IF(OR(HLOOKUP($A779,'Z-scores'!$C$2:$SK$20,5,FALSE)&gt;3,HLOOKUP($A779,'Z-scores'!$C$2:$SK$20,5,FALSE)&lt;-3),"",'Total-corrected counts'!R779),"")</f>
        <v/>
      </c>
      <c r="S779" t="str">
        <f>IFERROR(IF(OR(HLOOKUP($A779,'Z-scores'!$C$2:$SK$20,5,FALSE)&gt;3,HLOOKUP($A779,'Z-scores'!$C$2:$SK$20,5,FALSE)&lt;-3),"",'Total-corrected counts'!S779),"")</f>
        <v/>
      </c>
      <c r="T779" t="str">
        <f>IFERROR(IF(OR(HLOOKUP($A779,'Z-scores'!$C$2:$SK$20,5,FALSE)&gt;3,HLOOKUP($A779,'Z-scores'!$C$2:$SK$20,5,FALSE)&lt;-3),"",'Total-corrected counts'!T779),"")</f>
        <v/>
      </c>
      <c r="U779">
        <f t="shared" si="48"/>
        <v>0</v>
      </c>
      <c r="V779">
        <f>SUMIFS(Tabel132[Cluster],Tabel132[ID],'Total-corrected counts Z&lt;3'!A779)</f>
        <v>0</v>
      </c>
      <c r="W779" t="str">
        <f t="shared" si="49"/>
        <v/>
      </c>
      <c r="X779" t="str">
        <f t="shared" si="50"/>
        <v/>
      </c>
      <c r="Y779" t="str">
        <f t="shared" si="51"/>
        <v/>
      </c>
    </row>
    <row r="780" spans="1:25" x14ac:dyDescent="0.25">
      <c r="A780">
        <v>788</v>
      </c>
      <c r="B780" t="s">
        <v>329</v>
      </c>
      <c r="C780">
        <v>36400</v>
      </c>
      <c r="D780">
        <v>698</v>
      </c>
      <c r="E780">
        <f>IFERROR(IF(OR(HLOOKUP($A780,'Z-scores'!$C$2:$SK$20,5,FALSE)&gt;3,HLOOKUP($A780,'Z-scores'!$C$2:$SK$20,5,FALSE)&lt;-3),"",'Total-corrected counts'!E780),"")</f>
        <v>6.628701086700735</v>
      </c>
      <c r="F780">
        <f>IFERROR(IF(OR(HLOOKUP($A780,'Z-scores'!$C$2:$SK$20,5,FALSE)&gt;3,HLOOKUP($A780,'Z-scores'!$C$2:$SK$20,5,FALSE)&lt;-3),"",'Total-corrected counts'!F780),"")</f>
        <v>8.8958015499659329</v>
      </c>
      <c r="G780">
        <f>IFERROR(IF(OR(HLOOKUP($A780,'Z-scores'!$C$2:$SK$20,5,FALSE)&gt;3,HLOOKUP($A780,'Z-scores'!$C$2:$SK$20,5,FALSE)&lt;-3),"",'Total-corrected counts'!G780),"")</f>
        <v>5.7126676918392656</v>
      </c>
      <c r="H780">
        <f>IFERROR(IF(OR(HLOOKUP($A780,'Z-scores'!$C$2:$SK$20,5,FALSE)&gt;3,HLOOKUP($A780,'Z-scores'!$C$2:$SK$20,5,FALSE)&lt;-3),"",'Total-corrected counts'!H780),"")</f>
        <v>2.6840213274144133</v>
      </c>
      <c r="I780">
        <f>IFERROR(IF(OR(HLOOKUP($A780,'Z-scores'!$C$2:$SK$20,5,FALSE)&gt;3,HLOOKUP($A780,'Z-scores'!$C$2:$SK$20,5,FALSE)&lt;-3),"",'Total-corrected counts'!I780),"")</f>
        <v>7.6138232816422455</v>
      </c>
      <c r="J780">
        <f>IFERROR(IF(OR(HLOOKUP($A780,'Z-scores'!$C$2:$SK$20,5,FALSE)&gt;3,HLOOKUP($A780,'Z-scores'!$C$2:$SK$20,5,FALSE)&lt;-3),"",'Total-corrected counts'!J780),"")</f>
        <v>13.85890615814359</v>
      </c>
      <c r="K780">
        <f>IFERROR(IF(OR(HLOOKUP($A780,'Z-scores'!$C$2:$SK$20,5,FALSE)&gt;3,HLOOKUP($A780,'Z-scores'!$C$2:$SK$20,5,FALSE)&lt;-3),"",'Total-corrected counts'!K780),"")</f>
        <v>7.1958267723462086</v>
      </c>
      <c r="L780">
        <f>IFERROR(IF(OR(HLOOKUP($A780,'Z-scores'!$C$2:$SK$20,5,FALSE)&gt;3,HLOOKUP($A780,'Z-scores'!$C$2:$SK$20,5,FALSE)&lt;-3),"",'Total-corrected counts'!L780),"")</f>
        <v>7.339783116870783</v>
      </c>
      <c r="M780">
        <f>IFERROR(IF(OR(HLOOKUP($A780,'Z-scores'!$C$2:$SK$20,5,FALSE)&gt;3,HLOOKUP($A780,'Z-scores'!$C$2:$SK$20,5,FALSE)&lt;-3),"",'Total-corrected counts'!M780),"")</f>
        <v>6.9391579067612463</v>
      </c>
      <c r="N780">
        <f>IFERROR(IF(OR(HLOOKUP($A780,'Z-scores'!$C$2:$SK$20,5,FALSE)&gt;3,HLOOKUP($A780,'Z-scores'!$C$2:$SK$20,5,FALSE)&lt;-3),"",'Total-corrected counts'!N780),"")</f>
        <v>7.565280926711635</v>
      </c>
      <c r="O780">
        <f>IFERROR(IF(OR(HLOOKUP($A780,'Z-scores'!$C$2:$SK$20,5,FALSE)&gt;3,HLOOKUP($A780,'Z-scores'!$C$2:$SK$20,5,FALSE)&lt;-3),"",'Total-corrected counts'!O780),"")</f>
        <v>5.7694297150830129</v>
      </c>
      <c r="P780">
        <f>IFERROR(IF(OR(HLOOKUP($A780,'Z-scores'!$C$2:$SK$20,5,FALSE)&gt;3,HLOOKUP($A780,'Z-scores'!$C$2:$SK$20,5,FALSE)&lt;-3),"",'Total-corrected counts'!P780),"")</f>
        <v>4.682861770977703</v>
      </c>
      <c r="Q780">
        <f>IFERROR(IF(OR(HLOOKUP($A780,'Z-scores'!$C$2:$SK$20,5,FALSE)&gt;3,HLOOKUP($A780,'Z-scores'!$C$2:$SK$20,5,FALSE)&lt;-3),"",'Total-corrected counts'!Q780),"")</f>
        <v>9.032719012382973</v>
      </c>
      <c r="R780">
        <f>IFERROR(IF(OR(HLOOKUP($A780,'Z-scores'!$C$2:$SK$20,5,FALSE)&gt;3,HLOOKUP($A780,'Z-scores'!$C$2:$SK$20,5,FALSE)&lt;-3),"",'Total-corrected counts'!R780),"")</f>
        <v>6.5272508872901431</v>
      </c>
      <c r="S780">
        <f>IFERROR(IF(OR(HLOOKUP($A780,'Z-scores'!$C$2:$SK$20,5,FALSE)&gt;3,HLOOKUP($A780,'Z-scores'!$C$2:$SK$20,5,FALSE)&lt;-3),"",'Total-corrected counts'!S780),"")</f>
        <v>12.388213079529724</v>
      </c>
      <c r="T780">
        <f>IFERROR(IF(OR(HLOOKUP($A780,'Z-scores'!$C$2:$SK$20,5,FALSE)&gt;3,HLOOKUP($A780,'Z-scores'!$C$2:$SK$20,5,FALSE)&lt;-3),"",'Total-corrected counts'!T780),"")</f>
        <v>5.5768184557878442</v>
      </c>
      <c r="U780">
        <f t="shared" si="48"/>
        <v>1</v>
      </c>
      <c r="V780">
        <f>SUMIFS(Tabel132[Cluster],Tabel132[ID],'Total-corrected counts Z&lt;3'!A780)</f>
        <v>46</v>
      </c>
      <c r="W780">
        <f t="shared" si="49"/>
        <v>0.93886323188919307</v>
      </c>
      <c r="X780">
        <f t="shared" si="50"/>
        <v>7.4433969818396069</v>
      </c>
      <c r="Y780">
        <f t="shared" si="51"/>
        <v>7.3295488201752335</v>
      </c>
    </row>
    <row r="781" spans="1:25" x14ac:dyDescent="0.25">
      <c r="A781">
        <v>789</v>
      </c>
      <c r="B781" t="s">
        <v>962</v>
      </c>
      <c r="C781">
        <v>92100</v>
      </c>
      <c r="D781">
        <v>386</v>
      </c>
      <c r="E781" t="str">
        <f>IFERROR(IF(OR(HLOOKUP($A781,'Z-scores'!$C$2:$SK$20,5,FALSE)&gt;3,HLOOKUP($A781,'Z-scores'!$C$2:$SK$20,5,FALSE)&lt;-3),"",'Total-corrected counts'!E781),"")</f>
        <v/>
      </c>
      <c r="F781" t="str">
        <f>IFERROR(IF(OR(HLOOKUP($A781,'Z-scores'!$C$2:$SK$20,5,FALSE)&gt;3,HLOOKUP($A781,'Z-scores'!$C$2:$SK$20,5,FALSE)&lt;-3),"",'Total-corrected counts'!F781),"")</f>
        <v/>
      </c>
      <c r="G781" t="str">
        <f>IFERROR(IF(OR(HLOOKUP($A781,'Z-scores'!$C$2:$SK$20,5,FALSE)&gt;3,HLOOKUP($A781,'Z-scores'!$C$2:$SK$20,5,FALSE)&lt;-3),"",'Total-corrected counts'!G781),"")</f>
        <v/>
      </c>
      <c r="H781" t="str">
        <f>IFERROR(IF(OR(HLOOKUP($A781,'Z-scores'!$C$2:$SK$20,5,FALSE)&gt;3,HLOOKUP($A781,'Z-scores'!$C$2:$SK$20,5,FALSE)&lt;-3),"",'Total-corrected counts'!H781),"")</f>
        <v/>
      </c>
      <c r="I781" t="str">
        <f>IFERROR(IF(OR(HLOOKUP($A781,'Z-scores'!$C$2:$SK$20,5,FALSE)&gt;3,HLOOKUP($A781,'Z-scores'!$C$2:$SK$20,5,FALSE)&lt;-3),"",'Total-corrected counts'!I781),"")</f>
        <v/>
      </c>
      <c r="J781" t="str">
        <f>IFERROR(IF(OR(HLOOKUP($A781,'Z-scores'!$C$2:$SK$20,5,FALSE)&gt;3,HLOOKUP($A781,'Z-scores'!$C$2:$SK$20,5,FALSE)&lt;-3),"",'Total-corrected counts'!J781),"")</f>
        <v/>
      </c>
      <c r="K781" t="str">
        <f>IFERROR(IF(OR(HLOOKUP($A781,'Z-scores'!$C$2:$SK$20,5,FALSE)&gt;3,HLOOKUP($A781,'Z-scores'!$C$2:$SK$20,5,FALSE)&lt;-3),"",'Total-corrected counts'!K781),"")</f>
        <v/>
      </c>
      <c r="L781" t="str">
        <f>IFERROR(IF(OR(HLOOKUP($A781,'Z-scores'!$C$2:$SK$20,5,FALSE)&gt;3,HLOOKUP($A781,'Z-scores'!$C$2:$SK$20,5,FALSE)&lt;-3),"",'Total-corrected counts'!L781),"")</f>
        <v/>
      </c>
      <c r="M781" t="str">
        <f>IFERROR(IF(OR(HLOOKUP($A781,'Z-scores'!$C$2:$SK$20,5,FALSE)&gt;3,HLOOKUP($A781,'Z-scores'!$C$2:$SK$20,5,FALSE)&lt;-3),"",'Total-corrected counts'!M781),"")</f>
        <v/>
      </c>
      <c r="N781" t="str">
        <f>IFERROR(IF(OR(HLOOKUP($A781,'Z-scores'!$C$2:$SK$20,5,FALSE)&gt;3,HLOOKUP($A781,'Z-scores'!$C$2:$SK$20,5,FALSE)&lt;-3),"",'Total-corrected counts'!N781),"")</f>
        <v/>
      </c>
      <c r="O781" t="str">
        <f>IFERROR(IF(OR(HLOOKUP($A781,'Z-scores'!$C$2:$SK$20,5,FALSE)&gt;3,HLOOKUP($A781,'Z-scores'!$C$2:$SK$20,5,FALSE)&lt;-3),"",'Total-corrected counts'!O781),"")</f>
        <v/>
      </c>
      <c r="P781" t="str">
        <f>IFERROR(IF(OR(HLOOKUP($A781,'Z-scores'!$C$2:$SK$20,5,FALSE)&gt;3,HLOOKUP($A781,'Z-scores'!$C$2:$SK$20,5,FALSE)&lt;-3),"",'Total-corrected counts'!P781),"")</f>
        <v/>
      </c>
      <c r="Q781" t="str">
        <f>IFERROR(IF(OR(HLOOKUP($A781,'Z-scores'!$C$2:$SK$20,5,FALSE)&gt;3,HLOOKUP($A781,'Z-scores'!$C$2:$SK$20,5,FALSE)&lt;-3),"",'Total-corrected counts'!Q781),"")</f>
        <v/>
      </c>
      <c r="R781" t="str">
        <f>IFERROR(IF(OR(HLOOKUP($A781,'Z-scores'!$C$2:$SK$20,5,FALSE)&gt;3,HLOOKUP($A781,'Z-scores'!$C$2:$SK$20,5,FALSE)&lt;-3),"",'Total-corrected counts'!R781),"")</f>
        <v/>
      </c>
      <c r="S781" t="str">
        <f>IFERROR(IF(OR(HLOOKUP($A781,'Z-scores'!$C$2:$SK$20,5,FALSE)&gt;3,HLOOKUP($A781,'Z-scores'!$C$2:$SK$20,5,FALSE)&lt;-3),"",'Total-corrected counts'!S781),"")</f>
        <v/>
      </c>
      <c r="T781" t="str">
        <f>IFERROR(IF(OR(HLOOKUP($A781,'Z-scores'!$C$2:$SK$20,5,FALSE)&gt;3,HLOOKUP($A781,'Z-scores'!$C$2:$SK$20,5,FALSE)&lt;-3),"",'Total-corrected counts'!T781),"")</f>
        <v/>
      </c>
      <c r="U781">
        <f t="shared" si="48"/>
        <v>0</v>
      </c>
      <c r="V781">
        <f>SUMIFS(Tabel132[Cluster],Tabel132[ID],'Total-corrected counts Z&lt;3'!A781)</f>
        <v>96</v>
      </c>
      <c r="W781" t="str">
        <f t="shared" si="49"/>
        <v/>
      </c>
      <c r="X781" t="str">
        <f t="shared" si="50"/>
        <v/>
      </c>
      <c r="Y781" t="str">
        <f t="shared" si="51"/>
        <v/>
      </c>
    </row>
    <row r="782" spans="1:25" x14ac:dyDescent="0.25">
      <c r="A782">
        <v>790</v>
      </c>
      <c r="B782" t="s">
        <v>963</v>
      </c>
      <c r="C782">
        <v>40500</v>
      </c>
      <c r="D782">
        <v>766</v>
      </c>
      <c r="E782" t="str">
        <f>IFERROR(IF(OR(HLOOKUP($A782,'Z-scores'!$C$2:$SK$20,5,FALSE)&gt;3,HLOOKUP($A782,'Z-scores'!$C$2:$SK$20,5,FALSE)&lt;-3),"",'Total-corrected counts'!E782),"")</f>
        <v/>
      </c>
      <c r="F782" t="str">
        <f>IFERROR(IF(OR(HLOOKUP($A782,'Z-scores'!$C$2:$SK$20,5,FALSE)&gt;3,HLOOKUP($A782,'Z-scores'!$C$2:$SK$20,5,FALSE)&lt;-3),"",'Total-corrected counts'!F782),"")</f>
        <v/>
      </c>
      <c r="G782" t="str">
        <f>IFERROR(IF(OR(HLOOKUP($A782,'Z-scores'!$C$2:$SK$20,5,FALSE)&gt;3,HLOOKUP($A782,'Z-scores'!$C$2:$SK$20,5,FALSE)&lt;-3),"",'Total-corrected counts'!G782),"")</f>
        <v/>
      </c>
      <c r="H782" t="str">
        <f>IFERROR(IF(OR(HLOOKUP($A782,'Z-scores'!$C$2:$SK$20,5,FALSE)&gt;3,HLOOKUP($A782,'Z-scores'!$C$2:$SK$20,5,FALSE)&lt;-3),"",'Total-corrected counts'!H782),"")</f>
        <v/>
      </c>
      <c r="I782" t="str">
        <f>IFERROR(IF(OR(HLOOKUP($A782,'Z-scores'!$C$2:$SK$20,5,FALSE)&gt;3,HLOOKUP($A782,'Z-scores'!$C$2:$SK$20,5,FALSE)&lt;-3),"",'Total-corrected counts'!I782),"")</f>
        <v/>
      </c>
      <c r="J782" t="str">
        <f>IFERROR(IF(OR(HLOOKUP($A782,'Z-scores'!$C$2:$SK$20,5,FALSE)&gt;3,HLOOKUP($A782,'Z-scores'!$C$2:$SK$20,5,FALSE)&lt;-3),"",'Total-corrected counts'!J782),"")</f>
        <v/>
      </c>
      <c r="K782" t="str">
        <f>IFERROR(IF(OR(HLOOKUP($A782,'Z-scores'!$C$2:$SK$20,5,FALSE)&gt;3,HLOOKUP($A782,'Z-scores'!$C$2:$SK$20,5,FALSE)&lt;-3),"",'Total-corrected counts'!K782),"")</f>
        <v/>
      </c>
      <c r="L782" t="str">
        <f>IFERROR(IF(OR(HLOOKUP($A782,'Z-scores'!$C$2:$SK$20,5,FALSE)&gt;3,HLOOKUP($A782,'Z-scores'!$C$2:$SK$20,5,FALSE)&lt;-3),"",'Total-corrected counts'!L782),"")</f>
        <v/>
      </c>
      <c r="M782" t="str">
        <f>IFERROR(IF(OR(HLOOKUP($A782,'Z-scores'!$C$2:$SK$20,5,FALSE)&gt;3,HLOOKUP($A782,'Z-scores'!$C$2:$SK$20,5,FALSE)&lt;-3),"",'Total-corrected counts'!M782),"")</f>
        <v/>
      </c>
      <c r="N782" t="str">
        <f>IFERROR(IF(OR(HLOOKUP($A782,'Z-scores'!$C$2:$SK$20,5,FALSE)&gt;3,HLOOKUP($A782,'Z-scores'!$C$2:$SK$20,5,FALSE)&lt;-3),"",'Total-corrected counts'!N782),"")</f>
        <v/>
      </c>
      <c r="O782" t="str">
        <f>IFERROR(IF(OR(HLOOKUP($A782,'Z-scores'!$C$2:$SK$20,5,FALSE)&gt;3,HLOOKUP($A782,'Z-scores'!$C$2:$SK$20,5,FALSE)&lt;-3),"",'Total-corrected counts'!O782),"")</f>
        <v/>
      </c>
      <c r="P782" t="str">
        <f>IFERROR(IF(OR(HLOOKUP($A782,'Z-scores'!$C$2:$SK$20,5,FALSE)&gt;3,HLOOKUP($A782,'Z-scores'!$C$2:$SK$20,5,FALSE)&lt;-3),"",'Total-corrected counts'!P782),"")</f>
        <v/>
      </c>
      <c r="Q782" t="str">
        <f>IFERROR(IF(OR(HLOOKUP($A782,'Z-scores'!$C$2:$SK$20,5,FALSE)&gt;3,HLOOKUP($A782,'Z-scores'!$C$2:$SK$20,5,FALSE)&lt;-3),"",'Total-corrected counts'!Q782),"")</f>
        <v/>
      </c>
      <c r="R782" t="str">
        <f>IFERROR(IF(OR(HLOOKUP($A782,'Z-scores'!$C$2:$SK$20,5,FALSE)&gt;3,HLOOKUP($A782,'Z-scores'!$C$2:$SK$20,5,FALSE)&lt;-3),"",'Total-corrected counts'!R782),"")</f>
        <v/>
      </c>
      <c r="S782" t="str">
        <f>IFERROR(IF(OR(HLOOKUP($A782,'Z-scores'!$C$2:$SK$20,5,FALSE)&gt;3,HLOOKUP($A782,'Z-scores'!$C$2:$SK$20,5,FALSE)&lt;-3),"",'Total-corrected counts'!S782),"")</f>
        <v/>
      </c>
      <c r="T782" t="str">
        <f>IFERROR(IF(OR(HLOOKUP($A782,'Z-scores'!$C$2:$SK$20,5,FALSE)&gt;3,HLOOKUP($A782,'Z-scores'!$C$2:$SK$20,5,FALSE)&lt;-3),"",'Total-corrected counts'!T782),"")</f>
        <v/>
      </c>
      <c r="U782">
        <f t="shared" si="48"/>
        <v>0</v>
      </c>
      <c r="V782">
        <f>SUMIFS(Tabel132[Cluster],Tabel132[ID],'Total-corrected counts Z&lt;3'!A782)</f>
        <v>52</v>
      </c>
      <c r="W782" t="str">
        <f t="shared" si="49"/>
        <v/>
      </c>
      <c r="X782" t="str">
        <f t="shared" si="50"/>
        <v/>
      </c>
      <c r="Y782" t="str">
        <f t="shared" si="51"/>
        <v/>
      </c>
    </row>
    <row r="783" spans="1:25" x14ac:dyDescent="0.25">
      <c r="A783">
        <v>791</v>
      </c>
      <c r="B783" t="s">
        <v>330</v>
      </c>
      <c r="C783">
        <v>12400</v>
      </c>
      <c r="D783">
        <v>1027</v>
      </c>
      <c r="E783">
        <f>IFERROR(IF(OR(HLOOKUP($A783,'Z-scores'!$C$2:$SK$20,5,FALSE)&gt;3,HLOOKUP($A783,'Z-scores'!$C$2:$SK$20,5,FALSE)&lt;-3),"",'Total-corrected counts'!E783),"")</f>
        <v>0.87689095093126324</v>
      </c>
      <c r="F783">
        <f>IFERROR(IF(OR(HLOOKUP($A783,'Z-scores'!$C$2:$SK$20,5,FALSE)&gt;3,HLOOKUP($A783,'Z-scores'!$C$2:$SK$20,5,FALSE)&lt;-3),"",'Total-corrected counts'!F783),"")</f>
        <v>0.354132227307561</v>
      </c>
      <c r="G783">
        <f>IFERROR(IF(OR(HLOOKUP($A783,'Z-scores'!$C$2:$SK$20,5,FALSE)&gt;3,HLOOKUP($A783,'Z-scores'!$C$2:$SK$20,5,FALSE)&lt;-3),"",'Total-corrected counts'!G783),"")</f>
        <v>0.54548042196381885</v>
      </c>
      <c r="H783">
        <f>IFERROR(IF(OR(HLOOKUP($A783,'Z-scores'!$C$2:$SK$20,5,FALSE)&gt;3,HLOOKUP($A783,'Z-scores'!$C$2:$SK$20,5,FALSE)&lt;-3),"",'Total-corrected counts'!H783),"")</f>
        <v>0.86853723853410214</v>
      </c>
      <c r="I783">
        <f>IFERROR(IF(OR(HLOOKUP($A783,'Z-scores'!$C$2:$SK$20,5,FALSE)&gt;3,HLOOKUP($A783,'Z-scores'!$C$2:$SK$20,5,FALSE)&lt;-3),"",'Total-corrected counts'!I783),"")</f>
        <v>0.38266074142769596</v>
      </c>
      <c r="J783">
        <f>IFERROR(IF(OR(HLOOKUP($A783,'Z-scores'!$C$2:$SK$20,5,FALSE)&gt;3,HLOOKUP($A783,'Z-scores'!$C$2:$SK$20,5,FALSE)&lt;-3),"",'Total-corrected counts'!J783),"")</f>
        <v>1.2930988035244126</v>
      </c>
      <c r="K783">
        <f>IFERROR(IF(OR(HLOOKUP($A783,'Z-scores'!$C$2:$SK$20,5,FALSE)&gt;3,HLOOKUP($A783,'Z-scores'!$C$2:$SK$20,5,FALSE)&lt;-3),"",'Total-corrected counts'!K783),"")</f>
        <v>0.55713410217839432</v>
      </c>
      <c r="L783">
        <f>IFERROR(IF(OR(HLOOKUP($A783,'Z-scores'!$C$2:$SK$20,5,FALSE)&gt;3,HLOOKUP($A783,'Z-scores'!$C$2:$SK$20,5,FALSE)&lt;-3),"",'Total-corrected counts'!L783),"")</f>
        <v>0.69870393811246834</v>
      </c>
      <c r="M783">
        <f>IFERROR(IF(OR(HLOOKUP($A783,'Z-scores'!$C$2:$SK$20,5,FALSE)&gt;3,HLOOKUP($A783,'Z-scores'!$C$2:$SK$20,5,FALSE)&lt;-3),"",'Total-corrected counts'!M783),"")</f>
        <v>0.96329833349388305</v>
      </c>
      <c r="N783">
        <f>IFERROR(IF(OR(HLOOKUP($A783,'Z-scores'!$C$2:$SK$20,5,FALSE)&gt;3,HLOOKUP($A783,'Z-scores'!$C$2:$SK$20,5,FALSE)&lt;-3),"",'Total-corrected counts'!N783),"")</f>
        <v>0.5095785080168459</v>
      </c>
      <c r="O783">
        <f>IFERROR(IF(OR(HLOOKUP($A783,'Z-scores'!$C$2:$SK$20,5,FALSE)&gt;3,HLOOKUP($A783,'Z-scores'!$C$2:$SK$20,5,FALSE)&lt;-3),"",'Total-corrected counts'!O783),"")</f>
        <v>0.39347068554972275</v>
      </c>
      <c r="P783">
        <f>IFERROR(IF(OR(HLOOKUP($A783,'Z-scores'!$C$2:$SK$20,5,FALSE)&gt;3,HLOOKUP($A783,'Z-scores'!$C$2:$SK$20,5,FALSE)&lt;-3),"",'Total-corrected counts'!P783),"")</f>
        <v>0.43792968740280325</v>
      </c>
      <c r="Q783">
        <f>IFERROR(IF(OR(HLOOKUP($A783,'Z-scores'!$C$2:$SK$20,5,FALSE)&gt;3,HLOOKUP($A783,'Z-scores'!$C$2:$SK$20,5,FALSE)&lt;-3),"",'Total-corrected counts'!Q783),"")</f>
        <v>0.42232184601350536</v>
      </c>
      <c r="R783">
        <f>IFERROR(IF(OR(HLOOKUP($A783,'Z-scores'!$C$2:$SK$20,5,FALSE)&gt;3,HLOOKUP($A783,'Z-scores'!$C$2:$SK$20,5,FALSE)&lt;-3),"",'Total-corrected counts'!R783),"")</f>
        <v>0.3646221974804093</v>
      </c>
      <c r="S783">
        <f>IFERROR(IF(OR(HLOOKUP($A783,'Z-scores'!$C$2:$SK$20,5,FALSE)&gt;3,HLOOKUP($A783,'Z-scores'!$C$2:$SK$20,5,FALSE)&lt;-3),"",'Total-corrected counts'!S783),"")</f>
        <v>0.43030356217744925</v>
      </c>
      <c r="T783">
        <f>IFERROR(IF(OR(HLOOKUP($A783,'Z-scores'!$C$2:$SK$20,5,FALSE)&gt;3,HLOOKUP($A783,'Z-scores'!$C$2:$SK$20,5,FALSE)&lt;-3),"",'Total-corrected counts'!T783),"")</f>
        <v>1.9044459598100467</v>
      </c>
      <c r="U783">
        <f t="shared" si="48"/>
        <v>1</v>
      </c>
      <c r="V783">
        <f>SUMIFS(Tabel132[Cluster],Tabel132[ID],'Total-corrected counts Z&lt;3'!A783)</f>
        <v>15</v>
      </c>
      <c r="W783">
        <f t="shared" si="49"/>
        <v>0.84027621436215405</v>
      </c>
      <c r="X783">
        <f t="shared" si="50"/>
        <v>0.70495152654904458</v>
      </c>
      <c r="Y783">
        <f t="shared" si="51"/>
        <v>0.65884898973898942</v>
      </c>
    </row>
    <row r="784" spans="1:25" x14ac:dyDescent="0.25">
      <c r="A784">
        <v>792</v>
      </c>
      <c r="B784" t="s">
        <v>964</v>
      </c>
      <c r="C784">
        <v>102000</v>
      </c>
      <c r="D784">
        <v>967</v>
      </c>
      <c r="E784" t="str">
        <f>IFERROR(IF(OR(HLOOKUP($A784,'Z-scores'!$C$2:$SK$20,5,FALSE)&gt;3,HLOOKUP($A784,'Z-scores'!$C$2:$SK$20,5,FALSE)&lt;-3),"",'Total-corrected counts'!E784),"")</f>
        <v/>
      </c>
      <c r="F784" t="str">
        <f>IFERROR(IF(OR(HLOOKUP($A784,'Z-scores'!$C$2:$SK$20,5,FALSE)&gt;3,HLOOKUP($A784,'Z-scores'!$C$2:$SK$20,5,FALSE)&lt;-3),"",'Total-corrected counts'!F784),"")</f>
        <v/>
      </c>
      <c r="G784" t="str">
        <f>IFERROR(IF(OR(HLOOKUP($A784,'Z-scores'!$C$2:$SK$20,5,FALSE)&gt;3,HLOOKUP($A784,'Z-scores'!$C$2:$SK$20,5,FALSE)&lt;-3),"",'Total-corrected counts'!G784),"")</f>
        <v/>
      </c>
      <c r="H784" t="str">
        <f>IFERROR(IF(OR(HLOOKUP($A784,'Z-scores'!$C$2:$SK$20,5,FALSE)&gt;3,HLOOKUP($A784,'Z-scores'!$C$2:$SK$20,5,FALSE)&lt;-3),"",'Total-corrected counts'!H784),"")</f>
        <v/>
      </c>
      <c r="I784" t="str">
        <f>IFERROR(IF(OR(HLOOKUP($A784,'Z-scores'!$C$2:$SK$20,5,FALSE)&gt;3,HLOOKUP($A784,'Z-scores'!$C$2:$SK$20,5,FALSE)&lt;-3),"",'Total-corrected counts'!I784),"")</f>
        <v/>
      </c>
      <c r="J784" t="str">
        <f>IFERROR(IF(OR(HLOOKUP($A784,'Z-scores'!$C$2:$SK$20,5,FALSE)&gt;3,HLOOKUP($A784,'Z-scores'!$C$2:$SK$20,5,FALSE)&lt;-3),"",'Total-corrected counts'!J784),"")</f>
        <v/>
      </c>
      <c r="K784" t="str">
        <f>IFERROR(IF(OR(HLOOKUP($A784,'Z-scores'!$C$2:$SK$20,5,FALSE)&gt;3,HLOOKUP($A784,'Z-scores'!$C$2:$SK$20,5,FALSE)&lt;-3),"",'Total-corrected counts'!K784),"")</f>
        <v/>
      </c>
      <c r="L784" t="str">
        <f>IFERROR(IF(OR(HLOOKUP($A784,'Z-scores'!$C$2:$SK$20,5,FALSE)&gt;3,HLOOKUP($A784,'Z-scores'!$C$2:$SK$20,5,FALSE)&lt;-3),"",'Total-corrected counts'!L784),"")</f>
        <v/>
      </c>
      <c r="M784" t="str">
        <f>IFERROR(IF(OR(HLOOKUP($A784,'Z-scores'!$C$2:$SK$20,5,FALSE)&gt;3,HLOOKUP($A784,'Z-scores'!$C$2:$SK$20,5,FALSE)&lt;-3),"",'Total-corrected counts'!M784),"")</f>
        <v/>
      </c>
      <c r="N784" t="str">
        <f>IFERROR(IF(OR(HLOOKUP($A784,'Z-scores'!$C$2:$SK$20,5,FALSE)&gt;3,HLOOKUP($A784,'Z-scores'!$C$2:$SK$20,5,FALSE)&lt;-3),"",'Total-corrected counts'!N784),"")</f>
        <v/>
      </c>
      <c r="O784" t="str">
        <f>IFERROR(IF(OR(HLOOKUP($A784,'Z-scores'!$C$2:$SK$20,5,FALSE)&gt;3,HLOOKUP($A784,'Z-scores'!$C$2:$SK$20,5,FALSE)&lt;-3),"",'Total-corrected counts'!O784),"")</f>
        <v/>
      </c>
      <c r="P784" t="str">
        <f>IFERROR(IF(OR(HLOOKUP($A784,'Z-scores'!$C$2:$SK$20,5,FALSE)&gt;3,HLOOKUP($A784,'Z-scores'!$C$2:$SK$20,5,FALSE)&lt;-3),"",'Total-corrected counts'!P784),"")</f>
        <v/>
      </c>
      <c r="Q784" t="str">
        <f>IFERROR(IF(OR(HLOOKUP($A784,'Z-scores'!$C$2:$SK$20,5,FALSE)&gt;3,HLOOKUP($A784,'Z-scores'!$C$2:$SK$20,5,FALSE)&lt;-3),"",'Total-corrected counts'!Q784),"")</f>
        <v/>
      </c>
      <c r="R784" t="str">
        <f>IFERROR(IF(OR(HLOOKUP($A784,'Z-scores'!$C$2:$SK$20,5,FALSE)&gt;3,HLOOKUP($A784,'Z-scores'!$C$2:$SK$20,5,FALSE)&lt;-3),"",'Total-corrected counts'!R784),"")</f>
        <v/>
      </c>
      <c r="S784" t="str">
        <f>IFERROR(IF(OR(HLOOKUP($A784,'Z-scores'!$C$2:$SK$20,5,FALSE)&gt;3,HLOOKUP($A784,'Z-scores'!$C$2:$SK$20,5,FALSE)&lt;-3),"",'Total-corrected counts'!S784),"")</f>
        <v/>
      </c>
      <c r="T784" t="str">
        <f>IFERROR(IF(OR(HLOOKUP($A784,'Z-scores'!$C$2:$SK$20,5,FALSE)&gt;3,HLOOKUP($A784,'Z-scores'!$C$2:$SK$20,5,FALSE)&lt;-3),"",'Total-corrected counts'!T784),"")</f>
        <v/>
      </c>
      <c r="U784">
        <f t="shared" si="48"/>
        <v>0</v>
      </c>
      <c r="V784">
        <f>SUMIFS(Tabel132[Cluster],Tabel132[ID],'Total-corrected counts Z&lt;3'!A784)</f>
        <v>0</v>
      </c>
      <c r="W784" t="str">
        <f t="shared" si="49"/>
        <v/>
      </c>
      <c r="X784" t="str">
        <f t="shared" si="50"/>
        <v/>
      </c>
      <c r="Y784" t="str">
        <f t="shared" si="51"/>
        <v/>
      </c>
    </row>
    <row r="785" spans="1:25" x14ac:dyDescent="0.25">
      <c r="A785">
        <v>793</v>
      </c>
      <c r="B785" t="s">
        <v>965</v>
      </c>
      <c r="C785">
        <v>2900</v>
      </c>
      <c r="D785">
        <v>322</v>
      </c>
      <c r="E785" t="str">
        <f>IFERROR(IF(OR(HLOOKUP($A785,'Z-scores'!$C$2:$SK$20,5,FALSE)&gt;3,HLOOKUP($A785,'Z-scores'!$C$2:$SK$20,5,FALSE)&lt;-3),"",'Total-corrected counts'!E785),"")</f>
        <v/>
      </c>
      <c r="F785" t="str">
        <f>IFERROR(IF(OR(HLOOKUP($A785,'Z-scores'!$C$2:$SK$20,5,FALSE)&gt;3,HLOOKUP($A785,'Z-scores'!$C$2:$SK$20,5,FALSE)&lt;-3),"",'Total-corrected counts'!F785),"")</f>
        <v/>
      </c>
      <c r="G785" t="str">
        <f>IFERROR(IF(OR(HLOOKUP($A785,'Z-scores'!$C$2:$SK$20,5,FALSE)&gt;3,HLOOKUP($A785,'Z-scores'!$C$2:$SK$20,5,FALSE)&lt;-3),"",'Total-corrected counts'!G785),"")</f>
        <v/>
      </c>
      <c r="H785" t="str">
        <f>IFERROR(IF(OR(HLOOKUP($A785,'Z-scores'!$C$2:$SK$20,5,FALSE)&gt;3,HLOOKUP($A785,'Z-scores'!$C$2:$SK$20,5,FALSE)&lt;-3),"",'Total-corrected counts'!H785),"")</f>
        <v/>
      </c>
      <c r="I785" t="str">
        <f>IFERROR(IF(OR(HLOOKUP($A785,'Z-scores'!$C$2:$SK$20,5,FALSE)&gt;3,HLOOKUP($A785,'Z-scores'!$C$2:$SK$20,5,FALSE)&lt;-3),"",'Total-corrected counts'!I785),"")</f>
        <v/>
      </c>
      <c r="J785" t="str">
        <f>IFERROR(IF(OR(HLOOKUP($A785,'Z-scores'!$C$2:$SK$20,5,FALSE)&gt;3,HLOOKUP($A785,'Z-scores'!$C$2:$SK$20,5,FALSE)&lt;-3),"",'Total-corrected counts'!J785),"")</f>
        <v/>
      </c>
      <c r="K785" t="str">
        <f>IFERROR(IF(OR(HLOOKUP($A785,'Z-scores'!$C$2:$SK$20,5,FALSE)&gt;3,HLOOKUP($A785,'Z-scores'!$C$2:$SK$20,5,FALSE)&lt;-3),"",'Total-corrected counts'!K785),"")</f>
        <v/>
      </c>
      <c r="L785" t="str">
        <f>IFERROR(IF(OR(HLOOKUP($A785,'Z-scores'!$C$2:$SK$20,5,FALSE)&gt;3,HLOOKUP($A785,'Z-scores'!$C$2:$SK$20,5,FALSE)&lt;-3),"",'Total-corrected counts'!L785),"")</f>
        <v/>
      </c>
      <c r="M785" t="str">
        <f>IFERROR(IF(OR(HLOOKUP($A785,'Z-scores'!$C$2:$SK$20,5,FALSE)&gt;3,HLOOKUP($A785,'Z-scores'!$C$2:$SK$20,5,FALSE)&lt;-3),"",'Total-corrected counts'!M785),"")</f>
        <v/>
      </c>
      <c r="N785" t="str">
        <f>IFERROR(IF(OR(HLOOKUP($A785,'Z-scores'!$C$2:$SK$20,5,FALSE)&gt;3,HLOOKUP($A785,'Z-scores'!$C$2:$SK$20,5,FALSE)&lt;-3),"",'Total-corrected counts'!N785),"")</f>
        <v/>
      </c>
      <c r="O785" t="str">
        <f>IFERROR(IF(OR(HLOOKUP($A785,'Z-scores'!$C$2:$SK$20,5,FALSE)&gt;3,HLOOKUP($A785,'Z-scores'!$C$2:$SK$20,5,FALSE)&lt;-3),"",'Total-corrected counts'!O785),"")</f>
        <v/>
      </c>
      <c r="P785" t="str">
        <f>IFERROR(IF(OR(HLOOKUP($A785,'Z-scores'!$C$2:$SK$20,5,FALSE)&gt;3,HLOOKUP($A785,'Z-scores'!$C$2:$SK$20,5,FALSE)&lt;-3),"",'Total-corrected counts'!P785),"")</f>
        <v/>
      </c>
      <c r="Q785" t="str">
        <f>IFERROR(IF(OR(HLOOKUP($A785,'Z-scores'!$C$2:$SK$20,5,FALSE)&gt;3,HLOOKUP($A785,'Z-scores'!$C$2:$SK$20,5,FALSE)&lt;-3),"",'Total-corrected counts'!Q785),"")</f>
        <v/>
      </c>
      <c r="R785" t="str">
        <f>IFERROR(IF(OR(HLOOKUP($A785,'Z-scores'!$C$2:$SK$20,5,FALSE)&gt;3,HLOOKUP($A785,'Z-scores'!$C$2:$SK$20,5,FALSE)&lt;-3),"",'Total-corrected counts'!R785),"")</f>
        <v/>
      </c>
      <c r="S785" t="str">
        <f>IFERROR(IF(OR(HLOOKUP($A785,'Z-scores'!$C$2:$SK$20,5,FALSE)&gt;3,HLOOKUP($A785,'Z-scores'!$C$2:$SK$20,5,FALSE)&lt;-3),"",'Total-corrected counts'!S785),"")</f>
        <v/>
      </c>
      <c r="T785" t="str">
        <f>IFERROR(IF(OR(HLOOKUP($A785,'Z-scores'!$C$2:$SK$20,5,FALSE)&gt;3,HLOOKUP($A785,'Z-scores'!$C$2:$SK$20,5,FALSE)&lt;-3),"",'Total-corrected counts'!T785),"")</f>
        <v/>
      </c>
      <c r="U785">
        <f t="shared" si="48"/>
        <v>0</v>
      </c>
      <c r="V785">
        <f>SUMIFS(Tabel132[Cluster],Tabel132[ID],'Total-corrected counts Z&lt;3'!A785)</f>
        <v>0</v>
      </c>
      <c r="W785" t="str">
        <f t="shared" si="49"/>
        <v/>
      </c>
      <c r="X785" t="str">
        <f t="shared" si="50"/>
        <v/>
      </c>
      <c r="Y785" t="str">
        <f t="shared" si="51"/>
        <v/>
      </c>
    </row>
    <row r="786" spans="1:25" x14ac:dyDescent="0.25">
      <c r="A786">
        <v>794</v>
      </c>
      <c r="B786" t="s">
        <v>331</v>
      </c>
      <c r="C786">
        <v>100000</v>
      </c>
      <c r="D786">
        <v>229</v>
      </c>
      <c r="E786">
        <f>IFERROR(IF(OR(HLOOKUP($A786,'Z-scores'!$C$2:$SK$20,5,FALSE)&gt;3,HLOOKUP($A786,'Z-scores'!$C$2:$SK$20,5,FALSE)&lt;-3),"",'Total-corrected counts'!E786),"")</f>
        <v>6.0986031672112135</v>
      </c>
      <c r="F786">
        <f>IFERROR(IF(OR(HLOOKUP($A786,'Z-scores'!$C$2:$SK$20,5,FALSE)&gt;3,HLOOKUP($A786,'Z-scores'!$C$2:$SK$20,5,FALSE)&lt;-3),"",'Total-corrected counts'!F786),"")</f>
        <v>3.2674600172910964</v>
      </c>
      <c r="G786">
        <f>IFERROR(IF(OR(HLOOKUP($A786,'Z-scores'!$C$2:$SK$20,5,FALSE)&gt;3,HLOOKUP($A786,'Z-scores'!$C$2:$SK$20,5,FALSE)&lt;-3),"",'Total-corrected counts'!G786),"")</f>
        <v>3.3522251386140138</v>
      </c>
      <c r="H786">
        <f>IFERROR(IF(OR(HLOOKUP($A786,'Z-scores'!$C$2:$SK$20,5,FALSE)&gt;3,HLOOKUP($A786,'Z-scores'!$C$2:$SK$20,5,FALSE)&lt;-3),"",'Total-corrected counts'!H786),"")</f>
        <v>1.8697676662886922</v>
      </c>
      <c r="I786">
        <f>IFERROR(IF(OR(HLOOKUP($A786,'Z-scores'!$C$2:$SK$20,5,FALSE)&gt;3,HLOOKUP($A786,'Z-scores'!$C$2:$SK$20,5,FALSE)&lt;-3),"",'Total-corrected counts'!I786),"")</f>
        <v>1.3843315057531353</v>
      </c>
      <c r="J786">
        <f>IFERROR(IF(OR(HLOOKUP($A786,'Z-scores'!$C$2:$SK$20,5,FALSE)&gt;3,HLOOKUP($A786,'Z-scores'!$C$2:$SK$20,5,FALSE)&lt;-3),"",'Total-corrected counts'!J786),"")</f>
        <v>1.2871122349895772</v>
      </c>
      <c r="K786">
        <f>IFERROR(IF(OR(HLOOKUP($A786,'Z-scores'!$C$2:$SK$20,5,FALSE)&gt;3,HLOOKUP($A786,'Z-scores'!$C$2:$SK$20,5,FALSE)&lt;-3),"",'Total-corrected counts'!K786),"")</f>
        <v>2.9205556093141092</v>
      </c>
      <c r="L786">
        <f>IFERROR(IF(OR(HLOOKUP($A786,'Z-scores'!$C$2:$SK$20,5,FALSE)&gt;3,HLOOKUP($A786,'Z-scores'!$C$2:$SK$20,5,FALSE)&lt;-3),"",'Total-corrected counts'!L786),"")</f>
        <v>5.7592198393930643</v>
      </c>
      <c r="M786">
        <f>IFERROR(IF(OR(HLOOKUP($A786,'Z-scores'!$C$2:$SK$20,5,FALSE)&gt;3,HLOOKUP($A786,'Z-scores'!$C$2:$SK$20,5,FALSE)&lt;-3),"",'Total-corrected counts'!M786),"")</f>
        <v>8.4821401931541036</v>
      </c>
      <c r="N786">
        <f>IFERROR(IF(OR(HLOOKUP($A786,'Z-scores'!$C$2:$SK$20,5,FALSE)&gt;3,HLOOKUP($A786,'Z-scores'!$C$2:$SK$20,5,FALSE)&lt;-3),"",'Total-corrected counts'!N786),"")</f>
        <v>2.6419685723334934</v>
      </c>
      <c r="O786">
        <f>IFERROR(IF(OR(HLOOKUP($A786,'Z-scores'!$C$2:$SK$20,5,FALSE)&gt;3,HLOOKUP($A786,'Z-scores'!$C$2:$SK$20,5,FALSE)&lt;-3),"",'Total-corrected counts'!O786),"")</f>
        <v>1.9010381436671997</v>
      </c>
      <c r="P786">
        <f>IFERROR(IF(OR(HLOOKUP($A786,'Z-scores'!$C$2:$SK$20,5,FALSE)&gt;3,HLOOKUP($A786,'Z-scores'!$C$2:$SK$20,5,FALSE)&lt;-3),"",'Total-corrected counts'!P786),"")</f>
        <v>2.6176251769758467</v>
      </c>
      <c r="Q786">
        <f>IFERROR(IF(OR(HLOOKUP($A786,'Z-scores'!$C$2:$SK$20,5,FALSE)&gt;3,HLOOKUP($A786,'Z-scores'!$C$2:$SK$20,5,FALSE)&lt;-3),"",'Total-corrected counts'!Q786),"")</f>
        <v>5.7982305211501268</v>
      </c>
      <c r="R786">
        <f>IFERROR(IF(OR(HLOOKUP($A786,'Z-scores'!$C$2:$SK$20,5,FALSE)&gt;3,HLOOKUP($A786,'Z-scores'!$C$2:$SK$20,5,FALSE)&lt;-3),"",'Total-corrected counts'!R786),"")</f>
        <v>2.4034251890257963</v>
      </c>
      <c r="S786">
        <f>IFERROR(IF(OR(HLOOKUP($A786,'Z-scores'!$C$2:$SK$20,5,FALSE)&gt;3,HLOOKUP($A786,'Z-scores'!$C$2:$SK$20,5,FALSE)&lt;-3),"",'Total-corrected counts'!S786),"")</f>
        <v>8.2890054608919161</v>
      </c>
      <c r="T786">
        <f>IFERROR(IF(OR(HLOOKUP($A786,'Z-scores'!$C$2:$SK$20,5,FALSE)&gt;3,HLOOKUP($A786,'Z-scores'!$C$2:$SK$20,5,FALSE)&lt;-3),"",'Total-corrected counts'!T786),"")</f>
        <v>2.0477913546344588E-2</v>
      </c>
      <c r="U786">
        <f t="shared" si="48"/>
        <v>1</v>
      </c>
      <c r="V786">
        <f>SUMIFS(Tabel132[Cluster],Tabel132[ID],'Total-corrected counts Z&lt;3'!A786)</f>
        <v>0</v>
      </c>
      <c r="W786">
        <f t="shared" si="49"/>
        <v>0.88270402175396445</v>
      </c>
      <c r="X786">
        <f t="shared" si="50"/>
        <v>3.7063383944342503</v>
      </c>
      <c r="Y786">
        <f t="shared" si="51"/>
        <v>3.5049670675428715</v>
      </c>
    </row>
    <row r="787" spans="1:25" x14ac:dyDescent="0.25">
      <c r="A787">
        <v>795</v>
      </c>
      <c r="B787" t="s">
        <v>332</v>
      </c>
      <c r="C787">
        <v>81500</v>
      </c>
      <c r="D787">
        <v>323</v>
      </c>
      <c r="E787">
        <f>IFERROR(IF(OR(HLOOKUP($A787,'Z-scores'!$C$2:$SK$20,5,FALSE)&gt;3,HLOOKUP($A787,'Z-scores'!$C$2:$SK$20,5,FALSE)&lt;-3),"",'Total-corrected counts'!E787),"")</f>
        <v>2.0411246993428271</v>
      </c>
      <c r="F787">
        <f>IFERROR(IF(OR(HLOOKUP($A787,'Z-scores'!$C$2:$SK$20,5,FALSE)&gt;3,HLOOKUP($A787,'Z-scores'!$C$2:$SK$20,5,FALSE)&lt;-3),"",'Total-corrected counts'!F787),"")</f>
        <v>47.467883748305475</v>
      </c>
      <c r="G787">
        <f>IFERROR(IF(OR(HLOOKUP($A787,'Z-scores'!$C$2:$SK$20,5,FALSE)&gt;3,HLOOKUP($A787,'Z-scores'!$C$2:$SK$20,5,FALSE)&lt;-3),"",'Total-corrected counts'!G787),"")</f>
        <v>20.0588027894877</v>
      </c>
      <c r="H787">
        <f>IFERROR(IF(OR(HLOOKUP($A787,'Z-scores'!$C$2:$SK$20,5,FALSE)&gt;3,HLOOKUP($A787,'Z-scores'!$C$2:$SK$20,5,FALSE)&lt;-3),"",'Total-corrected counts'!H787),"")</f>
        <v>1.0977345653694903</v>
      </c>
      <c r="I787">
        <f>IFERROR(IF(OR(HLOOKUP($A787,'Z-scores'!$C$2:$SK$20,5,FALSE)&gt;3,HLOOKUP($A787,'Z-scores'!$C$2:$SK$20,5,FALSE)&lt;-3),"",'Total-corrected counts'!I787),"")</f>
        <v>4.5694194417542517</v>
      </c>
      <c r="J787">
        <f>IFERROR(IF(OR(HLOOKUP($A787,'Z-scores'!$C$2:$SK$20,5,FALSE)&gt;3,HLOOKUP($A787,'Z-scores'!$C$2:$SK$20,5,FALSE)&lt;-3),"",'Total-corrected counts'!J787),"")</f>
        <v>92.588268959761891</v>
      </c>
      <c r="K787">
        <f>IFERROR(IF(OR(HLOOKUP($A787,'Z-scores'!$C$2:$SK$20,5,FALSE)&gt;3,HLOOKUP($A787,'Z-scores'!$C$2:$SK$20,5,FALSE)&lt;-3),"",'Total-corrected counts'!K787),"")</f>
        <v>22.748665077368333</v>
      </c>
      <c r="L787">
        <f>IFERROR(IF(OR(HLOOKUP($A787,'Z-scores'!$C$2:$SK$20,5,FALSE)&gt;3,HLOOKUP($A787,'Z-scores'!$C$2:$SK$20,5,FALSE)&lt;-3),"",'Total-corrected counts'!L787),"")</f>
        <v>47.762858526697947</v>
      </c>
      <c r="M787">
        <f>IFERROR(IF(OR(HLOOKUP($A787,'Z-scores'!$C$2:$SK$20,5,FALSE)&gt;3,HLOOKUP($A787,'Z-scores'!$C$2:$SK$20,5,FALSE)&lt;-3),"",'Total-corrected counts'!M787),"")</f>
        <v>25.165103367026042</v>
      </c>
      <c r="N787">
        <f>IFERROR(IF(OR(HLOOKUP($A787,'Z-scores'!$C$2:$SK$20,5,FALSE)&gt;3,HLOOKUP($A787,'Z-scores'!$C$2:$SK$20,5,FALSE)&lt;-3),"",'Total-corrected counts'!N787),"")</f>
        <v>11.022575111872081</v>
      </c>
      <c r="O787">
        <f>IFERROR(IF(OR(HLOOKUP($A787,'Z-scores'!$C$2:$SK$20,5,FALSE)&gt;3,HLOOKUP($A787,'Z-scores'!$C$2:$SK$20,5,FALSE)&lt;-3),"",'Total-corrected counts'!O787),"")</f>
        <v>42.90598880067482</v>
      </c>
      <c r="P787">
        <f>IFERROR(IF(OR(HLOOKUP($A787,'Z-scores'!$C$2:$SK$20,5,FALSE)&gt;3,HLOOKUP($A787,'Z-scores'!$C$2:$SK$20,5,FALSE)&lt;-3),"",'Total-corrected counts'!P787),"")</f>
        <v>32.242573235031394</v>
      </c>
      <c r="Q787">
        <f>IFERROR(IF(OR(HLOOKUP($A787,'Z-scores'!$C$2:$SK$20,5,FALSE)&gt;3,HLOOKUP($A787,'Z-scores'!$C$2:$SK$20,5,FALSE)&lt;-3),"",'Total-corrected counts'!Q787),"")</f>
        <v>32.836765650626553</v>
      </c>
      <c r="R787">
        <f>IFERROR(IF(OR(HLOOKUP($A787,'Z-scores'!$C$2:$SK$20,5,FALSE)&gt;3,HLOOKUP($A787,'Z-scores'!$C$2:$SK$20,5,FALSE)&lt;-3),"",'Total-corrected counts'!R787),"")</f>
        <v>68.800613797817505</v>
      </c>
      <c r="S787">
        <f>IFERROR(IF(OR(HLOOKUP($A787,'Z-scores'!$C$2:$SK$20,5,FALSE)&gt;3,HLOOKUP($A787,'Z-scores'!$C$2:$SK$20,5,FALSE)&lt;-3),"",'Total-corrected counts'!S787),"")</f>
        <v>40.748614960409242</v>
      </c>
      <c r="T787">
        <f>IFERROR(IF(OR(HLOOKUP($A787,'Z-scores'!$C$2:$SK$20,5,FALSE)&gt;3,HLOOKUP($A787,'Z-scores'!$C$2:$SK$20,5,FALSE)&lt;-3),"",'Total-corrected counts'!T787),"")</f>
        <v>8.8464586520208623</v>
      </c>
      <c r="U787">
        <f t="shared" si="48"/>
        <v>1</v>
      </c>
      <c r="V787">
        <f>SUMIFS(Tabel132[Cluster],Tabel132[ID],'Total-corrected counts Z&lt;3'!A787)</f>
        <v>90</v>
      </c>
      <c r="W787">
        <f t="shared" si="49"/>
        <v>0.4494906927408584</v>
      </c>
      <c r="X787">
        <f t="shared" si="50"/>
        <v>27.452243628698604</v>
      </c>
      <c r="Y787">
        <f t="shared" si="51"/>
        <v>37.730169182763397</v>
      </c>
    </row>
    <row r="788" spans="1:25" x14ac:dyDescent="0.25">
      <c r="A788">
        <v>796</v>
      </c>
      <c r="B788" t="s">
        <v>966</v>
      </c>
      <c r="C788">
        <v>78200</v>
      </c>
      <c r="D788">
        <v>797</v>
      </c>
      <c r="E788" t="str">
        <f>IFERROR(IF(OR(HLOOKUP($A788,'Z-scores'!$C$2:$SK$20,5,FALSE)&gt;3,HLOOKUP($A788,'Z-scores'!$C$2:$SK$20,5,FALSE)&lt;-3),"",'Total-corrected counts'!E788),"")</f>
        <v/>
      </c>
      <c r="F788" t="str">
        <f>IFERROR(IF(OR(HLOOKUP($A788,'Z-scores'!$C$2:$SK$20,5,FALSE)&gt;3,HLOOKUP($A788,'Z-scores'!$C$2:$SK$20,5,FALSE)&lt;-3),"",'Total-corrected counts'!F788),"")</f>
        <v/>
      </c>
      <c r="G788" t="str">
        <f>IFERROR(IF(OR(HLOOKUP($A788,'Z-scores'!$C$2:$SK$20,5,FALSE)&gt;3,HLOOKUP($A788,'Z-scores'!$C$2:$SK$20,5,FALSE)&lt;-3),"",'Total-corrected counts'!G788),"")</f>
        <v/>
      </c>
      <c r="H788" t="str">
        <f>IFERROR(IF(OR(HLOOKUP($A788,'Z-scores'!$C$2:$SK$20,5,FALSE)&gt;3,HLOOKUP($A788,'Z-scores'!$C$2:$SK$20,5,FALSE)&lt;-3),"",'Total-corrected counts'!H788),"")</f>
        <v/>
      </c>
      <c r="I788" t="str">
        <f>IFERROR(IF(OR(HLOOKUP($A788,'Z-scores'!$C$2:$SK$20,5,FALSE)&gt;3,HLOOKUP($A788,'Z-scores'!$C$2:$SK$20,5,FALSE)&lt;-3),"",'Total-corrected counts'!I788),"")</f>
        <v/>
      </c>
      <c r="J788" t="str">
        <f>IFERROR(IF(OR(HLOOKUP($A788,'Z-scores'!$C$2:$SK$20,5,FALSE)&gt;3,HLOOKUP($A788,'Z-scores'!$C$2:$SK$20,5,FALSE)&lt;-3),"",'Total-corrected counts'!J788),"")</f>
        <v/>
      </c>
      <c r="K788" t="str">
        <f>IFERROR(IF(OR(HLOOKUP($A788,'Z-scores'!$C$2:$SK$20,5,FALSE)&gt;3,HLOOKUP($A788,'Z-scores'!$C$2:$SK$20,5,FALSE)&lt;-3),"",'Total-corrected counts'!K788),"")</f>
        <v/>
      </c>
      <c r="L788" t="str">
        <f>IFERROR(IF(OR(HLOOKUP($A788,'Z-scores'!$C$2:$SK$20,5,FALSE)&gt;3,HLOOKUP($A788,'Z-scores'!$C$2:$SK$20,5,FALSE)&lt;-3),"",'Total-corrected counts'!L788),"")</f>
        <v/>
      </c>
      <c r="M788" t="str">
        <f>IFERROR(IF(OR(HLOOKUP($A788,'Z-scores'!$C$2:$SK$20,5,FALSE)&gt;3,HLOOKUP($A788,'Z-scores'!$C$2:$SK$20,5,FALSE)&lt;-3),"",'Total-corrected counts'!M788),"")</f>
        <v/>
      </c>
      <c r="N788" t="str">
        <f>IFERROR(IF(OR(HLOOKUP($A788,'Z-scores'!$C$2:$SK$20,5,FALSE)&gt;3,HLOOKUP($A788,'Z-scores'!$C$2:$SK$20,5,FALSE)&lt;-3),"",'Total-corrected counts'!N788),"")</f>
        <v/>
      </c>
      <c r="O788" t="str">
        <f>IFERROR(IF(OR(HLOOKUP($A788,'Z-scores'!$C$2:$SK$20,5,FALSE)&gt;3,HLOOKUP($A788,'Z-scores'!$C$2:$SK$20,5,FALSE)&lt;-3),"",'Total-corrected counts'!O788),"")</f>
        <v/>
      </c>
      <c r="P788" t="str">
        <f>IFERROR(IF(OR(HLOOKUP($A788,'Z-scores'!$C$2:$SK$20,5,FALSE)&gt;3,HLOOKUP($A788,'Z-scores'!$C$2:$SK$20,5,FALSE)&lt;-3),"",'Total-corrected counts'!P788),"")</f>
        <v/>
      </c>
      <c r="Q788" t="str">
        <f>IFERROR(IF(OR(HLOOKUP($A788,'Z-scores'!$C$2:$SK$20,5,FALSE)&gt;3,HLOOKUP($A788,'Z-scores'!$C$2:$SK$20,5,FALSE)&lt;-3),"",'Total-corrected counts'!Q788),"")</f>
        <v/>
      </c>
      <c r="R788" t="str">
        <f>IFERROR(IF(OR(HLOOKUP($A788,'Z-scores'!$C$2:$SK$20,5,FALSE)&gt;3,HLOOKUP($A788,'Z-scores'!$C$2:$SK$20,5,FALSE)&lt;-3),"",'Total-corrected counts'!R788),"")</f>
        <v/>
      </c>
      <c r="S788" t="str">
        <f>IFERROR(IF(OR(HLOOKUP($A788,'Z-scores'!$C$2:$SK$20,5,FALSE)&gt;3,HLOOKUP($A788,'Z-scores'!$C$2:$SK$20,5,FALSE)&lt;-3),"",'Total-corrected counts'!S788),"")</f>
        <v/>
      </c>
      <c r="T788" t="str">
        <f>IFERROR(IF(OR(HLOOKUP($A788,'Z-scores'!$C$2:$SK$20,5,FALSE)&gt;3,HLOOKUP($A788,'Z-scores'!$C$2:$SK$20,5,FALSE)&lt;-3),"",'Total-corrected counts'!T788),"")</f>
        <v/>
      </c>
      <c r="U788">
        <f t="shared" si="48"/>
        <v>0</v>
      </c>
      <c r="V788">
        <f>SUMIFS(Tabel132[Cluster],Tabel132[ID],'Total-corrected counts Z&lt;3'!A788)</f>
        <v>85</v>
      </c>
      <c r="W788" t="str">
        <f t="shared" si="49"/>
        <v/>
      </c>
      <c r="X788" t="str">
        <f t="shared" si="50"/>
        <v/>
      </c>
      <c r="Y788" t="str">
        <f t="shared" si="51"/>
        <v/>
      </c>
    </row>
    <row r="789" spans="1:25" x14ac:dyDescent="0.25">
      <c r="A789">
        <v>797</v>
      </c>
      <c r="B789" t="s">
        <v>333</v>
      </c>
      <c r="C789">
        <v>78100</v>
      </c>
      <c r="D789">
        <v>290</v>
      </c>
      <c r="E789">
        <f>IFERROR(IF(OR(HLOOKUP($A789,'Z-scores'!$C$2:$SK$20,5,FALSE)&gt;3,HLOOKUP($A789,'Z-scores'!$C$2:$SK$20,5,FALSE)&lt;-3),"",'Total-corrected counts'!E789),"")</f>
        <v>42.472237979286554</v>
      </c>
      <c r="F789">
        <f>IFERROR(IF(OR(HLOOKUP($A789,'Z-scores'!$C$2:$SK$20,5,FALSE)&gt;3,HLOOKUP($A789,'Z-scores'!$C$2:$SK$20,5,FALSE)&lt;-3),"",'Total-corrected counts'!F789),"")</f>
        <v>50.230115121304458</v>
      </c>
      <c r="G789">
        <f>IFERROR(IF(OR(HLOOKUP($A789,'Z-scores'!$C$2:$SK$20,5,FALSE)&gt;3,HLOOKUP($A789,'Z-scores'!$C$2:$SK$20,5,FALSE)&lt;-3),"",'Total-corrected counts'!G789),"")</f>
        <v>46.514603254732911</v>
      </c>
      <c r="H789">
        <f>IFERROR(IF(OR(HLOOKUP($A789,'Z-scores'!$C$2:$SK$20,5,FALSE)&gt;3,HLOOKUP($A789,'Z-scores'!$C$2:$SK$20,5,FALSE)&lt;-3),"",'Total-corrected counts'!H789),"")</f>
        <v>48.342541436464089</v>
      </c>
      <c r="I789">
        <f>IFERROR(IF(OR(HLOOKUP($A789,'Z-scores'!$C$2:$SK$20,5,FALSE)&gt;3,HLOOKUP($A789,'Z-scores'!$C$2:$SK$20,5,FALSE)&lt;-3),"",'Total-corrected counts'!I789),"")</f>
        <v>52.103761836456428</v>
      </c>
      <c r="J789">
        <f>IFERROR(IF(OR(HLOOKUP($A789,'Z-scores'!$C$2:$SK$20,5,FALSE)&gt;3,HLOOKUP($A789,'Z-scores'!$C$2:$SK$20,5,FALSE)&lt;-3),"",'Total-corrected counts'!J789),"")</f>
        <v>43.408608446090348</v>
      </c>
      <c r="K789">
        <f>IFERROR(IF(OR(HLOOKUP($A789,'Z-scores'!$C$2:$SK$20,5,FALSE)&gt;3,HLOOKUP($A789,'Z-scores'!$C$2:$SK$20,5,FALSE)&lt;-3),"",'Total-corrected counts'!K789),"")</f>
        <v>44.031187780582997</v>
      </c>
      <c r="L789">
        <f>IFERROR(IF(OR(HLOOKUP($A789,'Z-scores'!$C$2:$SK$20,5,FALSE)&gt;3,HLOOKUP($A789,'Z-scores'!$C$2:$SK$20,5,FALSE)&lt;-3),"",'Total-corrected counts'!L789),"")</f>
        <v>51.093573416146704</v>
      </c>
      <c r="M789">
        <f>IFERROR(IF(OR(HLOOKUP($A789,'Z-scores'!$C$2:$SK$20,5,FALSE)&gt;3,HLOOKUP($A789,'Z-scores'!$C$2:$SK$20,5,FALSE)&lt;-3),"",'Total-corrected counts'!M789),"")</f>
        <v>49.503304624769726</v>
      </c>
      <c r="N789">
        <f>IFERROR(IF(OR(HLOOKUP($A789,'Z-scores'!$C$2:$SK$20,5,FALSE)&gt;3,HLOOKUP($A789,'Z-scores'!$C$2:$SK$20,5,FALSE)&lt;-3),"",'Total-corrected counts'!N789),"")</f>
        <v>54.564098704573034</v>
      </c>
      <c r="O789">
        <f>IFERROR(IF(OR(HLOOKUP($A789,'Z-scores'!$C$2:$SK$20,5,FALSE)&gt;3,HLOOKUP($A789,'Z-scores'!$C$2:$SK$20,5,FALSE)&lt;-3),"",'Total-corrected counts'!O789),"")</f>
        <v>49.396044602775873</v>
      </c>
      <c r="P789">
        <f>IFERROR(IF(OR(HLOOKUP($A789,'Z-scores'!$C$2:$SK$20,5,FALSE)&gt;3,HLOOKUP($A789,'Z-scores'!$C$2:$SK$20,5,FALSE)&lt;-3),"",'Total-corrected counts'!P789),"")</f>
        <v>41.28482598515518</v>
      </c>
      <c r="Q789">
        <f>IFERROR(IF(OR(HLOOKUP($A789,'Z-scores'!$C$2:$SK$20,5,FALSE)&gt;3,HLOOKUP($A789,'Z-scores'!$C$2:$SK$20,5,FALSE)&lt;-3),"",'Total-corrected counts'!Q789),"")</f>
        <v>39.161656356217044</v>
      </c>
      <c r="R789">
        <f>IFERROR(IF(OR(HLOOKUP($A789,'Z-scores'!$C$2:$SK$20,5,FALSE)&gt;3,HLOOKUP($A789,'Z-scores'!$C$2:$SK$20,5,FALSE)&lt;-3),"",'Total-corrected counts'!R789),"")</f>
        <v>40.935261072061159</v>
      </c>
      <c r="S789">
        <f>IFERROR(IF(OR(HLOOKUP($A789,'Z-scores'!$C$2:$SK$20,5,FALSE)&gt;3,HLOOKUP($A789,'Z-scores'!$C$2:$SK$20,5,FALSE)&lt;-3),"",'Total-corrected counts'!S789),"")</f>
        <v>45.832991260874365</v>
      </c>
      <c r="T789">
        <f>IFERROR(IF(OR(HLOOKUP($A789,'Z-scores'!$C$2:$SK$20,5,FALSE)&gt;3,HLOOKUP($A789,'Z-scores'!$C$2:$SK$20,5,FALSE)&lt;-3),"",'Total-corrected counts'!T789),"")</f>
        <v>41.181084141698967</v>
      </c>
      <c r="U789">
        <f t="shared" si="48"/>
        <v>1</v>
      </c>
      <c r="V789">
        <f>SUMIFS(Tabel132[Cluster],Tabel132[ID],'Total-corrected counts Z&lt;3'!A789)</f>
        <v>85</v>
      </c>
      <c r="W789">
        <f t="shared" si="49"/>
        <v>2.2261097596200787E-2</v>
      </c>
      <c r="X789">
        <f t="shared" si="50"/>
        <v>48.226403260040726</v>
      </c>
      <c r="Y789">
        <f t="shared" si="51"/>
        <v>42.965310569797104</v>
      </c>
    </row>
    <row r="790" spans="1:25" x14ac:dyDescent="0.25">
      <c r="A790">
        <v>798</v>
      </c>
      <c r="B790" t="s">
        <v>334</v>
      </c>
      <c r="C790">
        <v>100100</v>
      </c>
      <c r="D790">
        <v>967</v>
      </c>
      <c r="E790">
        <f>IFERROR(IF(OR(HLOOKUP($A790,'Z-scores'!$C$2:$SK$20,5,FALSE)&gt;3,HLOOKUP($A790,'Z-scores'!$C$2:$SK$20,5,FALSE)&lt;-3),"",'Total-corrected counts'!E790),"")</f>
        <v>0.38147233458591673</v>
      </c>
      <c r="F790">
        <f>IFERROR(IF(OR(HLOOKUP($A790,'Z-scores'!$C$2:$SK$20,5,FALSE)&gt;3,HLOOKUP($A790,'Z-scores'!$C$2:$SK$20,5,FALSE)&lt;-3),"",'Total-corrected counts'!F790),"")</f>
        <v>4.2495867276907323E-2</v>
      </c>
      <c r="G790">
        <f>IFERROR(IF(OR(HLOOKUP($A790,'Z-scores'!$C$2:$SK$20,5,FALSE)&gt;3,HLOOKUP($A790,'Z-scores'!$C$2:$SK$20,5,FALSE)&lt;-3),"",'Total-corrected counts'!G790),"")</f>
        <v>0</v>
      </c>
      <c r="H790">
        <f>IFERROR(IF(OR(HLOOKUP($A790,'Z-scores'!$C$2:$SK$20,5,FALSE)&gt;3,HLOOKUP($A790,'Z-scores'!$C$2:$SK$20,5,FALSE)&lt;-3),"",'Total-corrected counts'!H790),"")</f>
        <v>2.4126034403725058E-2</v>
      </c>
      <c r="I790">
        <f>IFERROR(IF(OR(HLOOKUP($A790,'Z-scores'!$C$2:$SK$20,5,FALSE)&gt;3,HLOOKUP($A790,'Z-scores'!$C$2:$SK$20,5,FALSE)&lt;-3),"",'Total-corrected counts'!I790),"")</f>
        <v>0</v>
      </c>
      <c r="J790">
        <f>IFERROR(IF(OR(HLOOKUP($A790,'Z-scores'!$C$2:$SK$20,5,FALSE)&gt;3,HLOOKUP($A790,'Z-scores'!$C$2:$SK$20,5,FALSE)&lt;-3),"",'Total-corrected counts'!J790),"")</f>
        <v>0.5687240108093482</v>
      </c>
      <c r="K790">
        <f>IFERROR(IF(OR(HLOOKUP($A790,'Z-scores'!$C$2:$SK$20,5,FALSE)&gt;3,HLOOKUP($A790,'Z-scores'!$C$2:$SK$20,5,FALSE)&lt;-3),"",'Total-corrected counts'!K790),"")</f>
        <v>0</v>
      </c>
      <c r="L790">
        <f>IFERROR(IF(OR(HLOOKUP($A790,'Z-scores'!$C$2:$SK$20,5,FALSE)&gt;3,HLOOKUP($A790,'Z-scores'!$C$2:$SK$20,5,FALSE)&lt;-3),"",'Total-corrected counts'!L790),"")</f>
        <v>1.0989324075166977</v>
      </c>
      <c r="M790">
        <f>IFERROR(IF(OR(HLOOKUP($A790,'Z-scores'!$C$2:$SK$20,5,FALSE)&gt;3,HLOOKUP($A790,'Z-scores'!$C$2:$SK$20,5,FALSE)&lt;-3),"",'Total-corrected counts'!M790),"")</f>
        <v>0</v>
      </c>
      <c r="N790">
        <f>IFERROR(IF(OR(HLOOKUP($A790,'Z-scores'!$C$2:$SK$20,5,FALSE)&gt;3,HLOOKUP($A790,'Z-scores'!$C$2:$SK$20,5,FALSE)&lt;-3),"",'Total-corrected counts'!N790),"")</f>
        <v>0.16463305643621176</v>
      </c>
      <c r="O790">
        <f>IFERROR(IF(OR(HLOOKUP($A790,'Z-scores'!$C$2:$SK$20,5,FALSE)&gt;3,HLOOKUP($A790,'Z-scores'!$C$2:$SK$20,5,FALSE)&lt;-3),"",'Total-corrected counts'!O790),"")</f>
        <v>0.31389234465202603</v>
      </c>
      <c r="P790">
        <f>IFERROR(IF(OR(HLOOKUP($A790,'Z-scores'!$C$2:$SK$20,5,FALSE)&gt;3,HLOOKUP($A790,'Z-scores'!$C$2:$SK$20,5,FALSE)&lt;-3),"",'Total-corrected counts'!P790),"")</f>
        <v>9.9529474409728001E-3</v>
      </c>
      <c r="Q790">
        <f>IFERROR(IF(OR(HLOOKUP($A790,'Z-scores'!$C$2:$SK$20,5,FALSE)&gt;3,HLOOKUP($A790,'Z-scores'!$C$2:$SK$20,5,FALSE)&lt;-3),"",'Total-corrected counts'!Q790),"")</f>
        <v>4.9684923060412389E-3</v>
      </c>
      <c r="R790">
        <f>IFERROR(IF(OR(HLOOKUP($A790,'Z-scores'!$C$2:$SK$20,5,FALSE)&gt;3,HLOOKUP($A790,'Z-scores'!$C$2:$SK$20,5,FALSE)&lt;-3),"",'Total-corrected counts'!R790),"")</f>
        <v>0.14893019333706858</v>
      </c>
      <c r="S790">
        <f>IFERROR(IF(OR(HLOOKUP($A790,'Z-scores'!$C$2:$SK$20,5,FALSE)&gt;3,HLOOKUP($A790,'Z-scores'!$C$2:$SK$20,5,FALSE)&lt;-3),"",'Total-corrected counts'!S790),"")</f>
        <v>0.62280778736209763</v>
      </c>
      <c r="T790">
        <f>IFERROR(IF(OR(HLOOKUP($A790,'Z-scores'!$C$2:$SK$20,5,FALSE)&gt;3,HLOOKUP($A790,'Z-scores'!$C$2:$SK$20,5,FALSE)&lt;-3),"",'Total-corrected counts'!T790),"")</f>
        <v>6.1433740639033764E-2</v>
      </c>
      <c r="U790">
        <f t="shared" si="48"/>
        <v>1</v>
      </c>
      <c r="V790">
        <f>SUMIFS(Tabel132[Cluster],Tabel132[ID],'Total-corrected counts Z&lt;3'!A790)</f>
        <v>0</v>
      </c>
      <c r="W790">
        <f t="shared" si="49"/>
        <v>0.84038751460961969</v>
      </c>
      <c r="X790">
        <f t="shared" si="50"/>
        <v>0.22803837110288069</v>
      </c>
      <c r="Y790">
        <f t="shared" si="51"/>
        <v>0.19366425095620668</v>
      </c>
    </row>
    <row r="791" spans="1:25" x14ac:dyDescent="0.25">
      <c r="A791">
        <v>799</v>
      </c>
      <c r="B791" t="s">
        <v>967</v>
      </c>
      <c r="C791">
        <v>40600</v>
      </c>
      <c r="D791">
        <v>726</v>
      </c>
      <c r="E791" t="str">
        <f>IFERROR(IF(OR(HLOOKUP($A791,'Z-scores'!$C$2:$SK$20,5,FALSE)&gt;3,HLOOKUP($A791,'Z-scores'!$C$2:$SK$20,5,FALSE)&lt;-3),"",'Total-corrected counts'!E791),"")</f>
        <v/>
      </c>
      <c r="F791" t="str">
        <f>IFERROR(IF(OR(HLOOKUP($A791,'Z-scores'!$C$2:$SK$20,5,FALSE)&gt;3,HLOOKUP($A791,'Z-scores'!$C$2:$SK$20,5,FALSE)&lt;-3),"",'Total-corrected counts'!F791),"")</f>
        <v/>
      </c>
      <c r="G791" t="str">
        <f>IFERROR(IF(OR(HLOOKUP($A791,'Z-scores'!$C$2:$SK$20,5,FALSE)&gt;3,HLOOKUP($A791,'Z-scores'!$C$2:$SK$20,5,FALSE)&lt;-3),"",'Total-corrected counts'!G791),"")</f>
        <v/>
      </c>
      <c r="H791" t="str">
        <f>IFERROR(IF(OR(HLOOKUP($A791,'Z-scores'!$C$2:$SK$20,5,FALSE)&gt;3,HLOOKUP($A791,'Z-scores'!$C$2:$SK$20,5,FALSE)&lt;-3),"",'Total-corrected counts'!H791),"")</f>
        <v/>
      </c>
      <c r="I791" t="str">
        <f>IFERROR(IF(OR(HLOOKUP($A791,'Z-scores'!$C$2:$SK$20,5,FALSE)&gt;3,HLOOKUP($A791,'Z-scores'!$C$2:$SK$20,5,FALSE)&lt;-3),"",'Total-corrected counts'!I791),"")</f>
        <v/>
      </c>
      <c r="J791" t="str">
        <f>IFERROR(IF(OR(HLOOKUP($A791,'Z-scores'!$C$2:$SK$20,5,FALSE)&gt;3,HLOOKUP($A791,'Z-scores'!$C$2:$SK$20,5,FALSE)&lt;-3),"",'Total-corrected counts'!J791),"")</f>
        <v/>
      </c>
      <c r="K791" t="str">
        <f>IFERROR(IF(OR(HLOOKUP($A791,'Z-scores'!$C$2:$SK$20,5,FALSE)&gt;3,HLOOKUP($A791,'Z-scores'!$C$2:$SK$20,5,FALSE)&lt;-3),"",'Total-corrected counts'!K791),"")</f>
        <v/>
      </c>
      <c r="L791" t="str">
        <f>IFERROR(IF(OR(HLOOKUP($A791,'Z-scores'!$C$2:$SK$20,5,FALSE)&gt;3,HLOOKUP($A791,'Z-scores'!$C$2:$SK$20,5,FALSE)&lt;-3),"",'Total-corrected counts'!L791),"")</f>
        <v/>
      </c>
      <c r="M791" t="str">
        <f>IFERROR(IF(OR(HLOOKUP($A791,'Z-scores'!$C$2:$SK$20,5,FALSE)&gt;3,HLOOKUP($A791,'Z-scores'!$C$2:$SK$20,5,FALSE)&lt;-3),"",'Total-corrected counts'!M791),"")</f>
        <v/>
      </c>
      <c r="N791" t="str">
        <f>IFERROR(IF(OR(HLOOKUP($A791,'Z-scores'!$C$2:$SK$20,5,FALSE)&gt;3,HLOOKUP($A791,'Z-scores'!$C$2:$SK$20,5,FALSE)&lt;-3),"",'Total-corrected counts'!N791),"")</f>
        <v/>
      </c>
      <c r="O791" t="str">
        <f>IFERROR(IF(OR(HLOOKUP($A791,'Z-scores'!$C$2:$SK$20,5,FALSE)&gt;3,HLOOKUP($A791,'Z-scores'!$C$2:$SK$20,5,FALSE)&lt;-3),"",'Total-corrected counts'!O791),"")</f>
        <v/>
      </c>
      <c r="P791" t="str">
        <f>IFERROR(IF(OR(HLOOKUP($A791,'Z-scores'!$C$2:$SK$20,5,FALSE)&gt;3,HLOOKUP($A791,'Z-scores'!$C$2:$SK$20,5,FALSE)&lt;-3),"",'Total-corrected counts'!P791),"")</f>
        <v/>
      </c>
      <c r="Q791" t="str">
        <f>IFERROR(IF(OR(HLOOKUP($A791,'Z-scores'!$C$2:$SK$20,5,FALSE)&gt;3,HLOOKUP($A791,'Z-scores'!$C$2:$SK$20,5,FALSE)&lt;-3),"",'Total-corrected counts'!Q791),"")</f>
        <v/>
      </c>
      <c r="R791" t="str">
        <f>IFERROR(IF(OR(HLOOKUP($A791,'Z-scores'!$C$2:$SK$20,5,FALSE)&gt;3,HLOOKUP($A791,'Z-scores'!$C$2:$SK$20,5,FALSE)&lt;-3),"",'Total-corrected counts'!R791),"")</f>
        <v/>
      </c>
      <c r="S791" t="str">
        <f>IFERROR(IF(OR(HLOOKUP($A791,'Z-scores'!$C$2:$SK$20,5,FALSE)&gt;3,HLOOKUP($A791,'Z-scores'!$C$2:$SK$20,5,FALSE)&lt;-3),"",'Total-corrected counts'!S791),"")</f>
        <v/>
      </c>
      <c r="T791" t="str">
        <f>IFERROR(IF(OR(HLOOKUP($A791,'Z-scores'!$C$2:$SK$20,5,FALSE)&gt;3,HLOOKUP($A791,'Z-scores'!$C$2:$SK$20,5,FALSE)&lt;-3),"",'Total-corrected counts'!T791),"")</f>
        <v/>
      </c>
      <c r="U791">
        <f t="shared" si="48"/>
        <v>0</v>
      </c>
      <c r="V791">
        <f>SUMIFS(Tabel132[Cluster],Tabel132[ID],'Total-corrected counts Z&lt;3'!A791)</f>
        <v>52</v>
      </c>
      <c r="W791" t="str">
        <f t="shared" si="49"/>
        <v/>
      </c>
      <c r="X791" t="str">
        <f t="shared" si="50"/>
        <v/>
      </c>
      <c r="Y791" t="str">
        <f t="shared" si="51"/>
        <v/>
      </c>
    </row>
    <row r="792" spans="1:25" x14ac:dyDescent="0.25">
      <c r="A792">
        <v>800</v>
      </c>
      <c r="B792" t="s">
        <v>335</v>
      </c>
      <c r="C792">
        <v>24900</v>
      </c>
      <c r="D792">
        <v>119</v>
      </c>
      <c r="E792">
        <f>IFERROR(IF(OR(HLOOKUP($A792,'Z-scores'!$C$2:$SK$20,5,FALSE)&gt;3,HLOOKUP($A792,'Z-scores'!$C$2:$SK$20,5,FALSE)&lt;-3),"",'Total-corrected counts'!E792),"")</f>
        <v>9.7250674388591509</v>
      </c>
      <c r="F792">
        <f>IFERROR(IF(OR(HLOOKUP($A792,'Z-scores'!$C$2:$SK$20,5,FALSE)&gt;3,HLOOKUP($A792,'Z-scores'!$C$2:$SK$20,5,FALSE)&lt;-3),"",'Total-corrected counts'!F792),"")</f>
        <v>11.05364725502667</v>
      </c>
      <c r="G792">
        <f>IFERROR(IF(OR(HLOOKUP($A792,'Z-scores'!$C$2:$SK$20,5,FALSE)&gt;3,HLOOKUP($A792,'Z-scores'!$C$2:$SK$20,5,FALSE)&lt;-3),"",'Total-corrected counts'!G792),"")</f>
        <v>7.9491374218909225</v>
      </c>
      <c r="H792">
        <f>IFERROR(IF(OR(HLOOKUP($A792,'Z-scores'!$C$2:$SK$20,5,FALSE)&gt;3,HLOOKUP($A792,'Z-scores'!$C$2:$SK$20,5,FALSE)&lt;-3),"",'Total-corrected counts'!H792),"")</f>
        <v>5.8746893773070523</v>
      </c>
      <c r="I792">
        <f>IFERROR(IF(OR(HLOOKUP($A792,'Z-scores'!$C$2:$SK$20,5,FALSE)&gt;3,HLOOKUP($A792,'Z-scores'!$C$2:$SK$20,5,FALSE)&lt;-3),"",'Total-corrected counts'!I792),"")</f>
        <v>7.0848510802569011</v>
      </c>
      <c r="J792">
        <f>IFERROR(IF(OR(HLOOKUP($A792,'Z-scores'!$C$2:$SK$20,5,FALSE)&gt;3,HLOOKUP($A792,'Z-scores'!$C$2:$SK$20,5,FALSE)&lt;-3),"",'Total-corrected counts'!J792),"")</f>
        <v>13.834959884004249</v>
      </c>
      <c r="K792">
        <f>IFERROR(IF(OR(HLOOKUP($A792,'Z-scores'!$C$2:$SK$20,5,FALSE)&gt;3,HLOOKUP($A792,'Z-scores'!$C$2:$SK$20,5,FALSE)&lt;-3),"",'Total-corrected counts'!K792),"")</f>
        <v>14.80803797895206</v>
      </c>
      <c r="L792">
        <f>IFERROR(IF(OR(HLOOKUP($A792,'Z-scores'!$C$2:$SK$20,5,FALSE)&gt;3,HLOOKUP($A792,'Z-scores'!$C$2:$SK$20,5,FALSE)&lt;-3),"",'Total-corrected counts'!L792),"")</f>
        <v>4.5381838310411773</v>
      </c>
      <c r="M792">
        <f>IFERROR(IF(OR(HLOOKUP($A792,'Z-scores'!$C$2:$SK$20,5,FALSE)&gt;3,HLOOKUP($A792,'Z-scores'!$C$2:$SK$20,5,FALSE)&lt;-3),"",'Total-corrected counts'!M792),"")</f>
        <v>11.926144854495066</v>
      </c>
      <c r="N792">
        <f>IFERROR(IF(OR(HLOOKUP($A792,'Z-scores'!$C$2:$SK$20,5,FALSE)&gt;3,HLOOKUP($A792,'Z-scores'!$C$2:$SK$20,5,FALSE)&lt;-3),"",'Total-corrected counts'!N792),"")</f>
        <v>4.6959619431090873</v>
      </c>
      <c r="O792">
        <f>IFERROR(IF(OR(HLOOKUP($A792,'Z-scores'!$C$2:$SK$20,5,FALSE)&gt;3,HLOOKUP($A792,'Z-scores'!$C$2:$SK$20,5,FALSE)&lt;-3),"",'Total-corrected counts'!O792),"")</f>
        <v>9.5670849834786527</v>
      </c>
      <c r="P792">
        <f>IFERROR(IF(OR(HLOOKUP($A792,'Z-scores'!$C$2:$SK$20,5,FALSE)&gt;3,HLOOKUP($A792,'Z-scores'!$C$2:$SK$20,5,FALSE)&lt;-3),"",'Total-corrected counts'!P792),"")</f>
        <v>9.9181121249293973</v>
      </c>
      <c r="Q792">
        <f>IFERROR(IF(OR(HLOOKUP($A792,'Z-scores'!$C$2:$SK$20,5,FALSE)&gt;3,HLOOKUP($A792,'Z-scores'!$C$2:$SK$20,5,FALSE)&lt;-3),"",'Total-corrected counts'!Q792),"")</f>
        <v>13.315559380190521</v>
      </c>
      <c r="R792">
        <f>IFERROR(IF(OR(HLOOKUP($A792,'Z-scores'!$C$2:$SK$20,5,FALSE)&gt;3,HLOOKUP($A792,'Z-scores'!$C$2:$SK$20,5,FALSE)&lt;-3),"",'Total-corrected counts'!R792),"")</f>
        <v>14.215130177827787</v>
      </c>
      <c r="S792">
        <f>IFERROR(IF(OR(HLOOKUP($A792,'Z-scores'!$C$2:$SK$20,5,FALSE)&gt;3,HLOOKUP($A792,'Z-scores'!$C$2:$SK$20,5,FALSE)&lt;-3),"",'Total-corrected counts'!S792),"")</f>
        <v>7.5303123381053618</v>
      </c>
      <c r="T792">
        <f>IFERROR(IF(OR(HLOOKUP($A792,'Z-scores'!$C$2:$SK$20,5,FALSE)&gt;3,HLOOKUP($A792,'Z-scores'!$C$2:$SK$20,5,FALSE)&lt;-3),"",'Total-corrected counts'!T792),"")</f>
        <v>8.7304171419249101</v>
      </c>
      <c r="U792">
        <f t="shared" si="48"/>
        <v>1</v>
      </c>
      <c r="V792">
        <f>SUMIFS(Tabel132[Cluster],Tabel132[ID],'Total-corrected counts Z&lt;3'!A792)</f>
        <v>32</v>
      </c>
      <c r="W792">
        <f t="shared" si="49"/>
        <v>0.43417024384617497</v>
      </c>
      <c r="X792">
        <f t="shared" si="50"/>
        <v>9.1490681064942336</v>
      </c>
      <c r="Y792">
        <f t="shared" si="51"/>
        <v>10.546102691076106</v>
      </c>
    </row>
    <row r="793" spans="1:25" x14ac:dyDescent="0.25">
      <c r="A793">
        <v>801</v>
      </c>
      <c r="B793" t="s">
        <v>968</v>
      </c>
      <c r="C793">
        <v>13500</v>
      </c>
      <c r="D793">
        <v>669</v>
      </c>
      <c r="E793" t="str">
        <f>IFERROR(IF(OR(HLOOKUP($A793,'Z-scores'!$C$2:$SK$20,5,FALSE)&gt;3,HLOOKUP($A793,'Z-scores'!$C$2:$SK$20,5,FALSE)&lt;-3),"",'Total-corrected counts'!E793),"")</f>
        <v/>
      </c>
      <c r="F793" t="str">
        <f>IFERROR(IF(OR(HLOOKUP($A793,'Z-scores'!$C$2:$SK$20,5,FALSE)&gt;3,HLOOKUP($A793,'Z-scores'!$C$2:$SK$20,5,FALSE)&lt;-3),"",'Total-corrected counts'!F793),"")</f>
        <v/>
      </c>
      <c r="G793" t="str">
        <f>IFERROR(IF(OR(HLOOKUP($A793,'Z-scores'!$C$2:$SK$20,5,FALSE)&gt;3,HLOOKUP($A793,'Z-scores'!$C$2:$SK$20,5,FALSE)&lt;-3),"",'Total-corrected counts'!G793),"")</f>
        <v/>
      </c>
      <c r="H793" t="str">
        <f>IFERROR(IF(OR(HLOOKUP($A793,'Z-scores'!$C$2:$SK$20,5,FALSE)&gt;3,HLOOKUP($A793,'Z-scores'!$C$2:$SK$20,5,FALSE)&lt;-3),"",'Total-corrected counts'!H793),"")</f>
        <v/>
      </c>
      <c r="I793" t="str">
        <f>IFERROR(IF(OR(HLOOKUP($A793,'Z-scores'!$C$2:$SK$20,5,FALSE)&gt;3,HLOOKUP($A793,'Z-scores'!$C$2:$SK$20,5,FALSE)&lt;-3),"",'Total-corrected counts'!I793),"")</f>
        <v/>
      </c>
      <c r="J793" t="str">
        <f>IFERROR(IF(OR(HLOOKUP($A793,'Z-scores'!$C$2:$SK$20,5,FALSE)&gt;3,HLOOKUP($A793,'Z-scores'!$C$2:$SK$20,5,FALSE)&lt;-3),"",'Total-corrected counts'!J793),"")</f>
        <v/>
      </c>
      <c r="K793" t="str">
        <f>IFERROR(IF(OR(HLOOKUP($A793,'Z-scores'!$C$2:$SK$20,5,FALSE)&gt;3,HLOOKUP($A793,'Z-scores'!$C$2:$SK$20,5,FALSE)&lt;-3),"",'Total-corrected counts'!K793),"")</f>
        <v/>
      </c>
      <c r="L793" t="str">
        <f>IFERROR(IF(OR(HLOOKUP($A793,'Z-scores'!$C$2:$SK$20,5,FALSE)&gt;3,HLOOKUP($A793,'Z-scores'!$C$2:$SK$20,5,FALSE)&lt;-3),"",'Total-corrected counts'!L793),"")</f>
        <v/>
      </c>
      <c r="M793" t="str">
        <f>IFERROR(IF(OR(HLOOKUP($A793,'Z-scores'!$C$2:$SK$20,5,FALSE)&gt;3,HLOOKUP($A793,'Z-scores'!$C$2:$SK$20,5,FALSE)&lt;-3),"",'Total-corrected counts'!M793),"")</f>
        <v/>
      </c>
      <c r="N793" t="str">
        <f>IFERROR(IF(OR(HLOOKUP($A793,'Z-scores'!$C$2:$SK$20,5,FALSE)&gt;3,HLOOKUP($A793,'Z-scores'!$C$2:$SK$20,5,FALSE)&lt;-3),"",'Total-corrected counts'!N793),"")</f>
        <v/>
      </c>
      <c r="O793" t="str">
        <f>IFERROR(IF(OR(HLOOKUP($A793,'Z-scores'!$C$2:$SK$20,5,FALSE)&gt;3,HLOOKUP($A793,'Z-scores'!$C$2:$SK$20,5,FALSE)&lt;-3),"",'Total-corrected counts'!O793),"")</f>
        <v/>
      </c>
      <c r="P793" t="str">
        <f>IFERROR(IF(OR(HLOOKUP($A793,'Z-scores'!$C$2:$SK$20,5,FALSE)&gt;3,HLOOKUP($A793,'Z-scores'!$C$2:$SK$20,5,FALSE)&lt;-3),"",'Total-corrected counts'!P793),"")</f>
        <v/>
      </c>
      <c r="Q793" t="str">
        <f>IFERROR(IF(OR(HLOOKUP($A793,'Z-scores'!$C$2:$SK$20,5,FALSE)&gt;3,HLOOKUP($A793,'Z-scores'!$C$2:$SK$20,5,FALSE)&lt;-3),"",'Total-corrected counts'!Q793),"")</f>
        <v/>
      </c>
      <c r="R793" t="str">
        <f>IFERROR(IF(OR(HLOOKUP($A793,'Z-scores'!$C$2:$SK$20,5,FALSE)&gt;3,HLOOKUP($A793,'Z-scores'!$C$2:$SK$20,5,FALSE)&lt;-3),"",'Total-corrected counts'!R793),"")</f>
        <v/>
      </c>
      <c r="S793" t="str">
        <f>IFERROR(IF(OR(HLOOKUP($A793,'Z-scores'!$C$2:$SK$20,5,FALSE)&gt;3,HLOOKUP($A793,'Z-scores'!$C$2:$SK$20,5,FALSE)&lt;-3),"",'Total-corrected counts'!S793),"")</f>
        <v/>
      </c>
      <c r="T793" t="str">
        <f>IFERROR(IF(OR(HLOOKUP($A793,'Z-scores'!$C$2:$SK$20,5,FALSE)&gt;3,HLOOKUP($A793,'Z-scores'!$C$2:$SK$20,5,FALSE)&lt;-3),"",'Total-corrected counts'!T793),"")</f>
        <v/>
      </c>
      <c r="U793">
        <f t="shared" si="48"/>
        <v>0</v>
      </c>
      <c r="V793">
        <f>SUMIFS(Tabel132[Cluster],Tabel132[ID],'Total-corrected counts Z&lt;3'!A793)</f>
        <v>0</v>
      </c>
      <c r="W793" t="str">
        <f t="shared" si="49"/>
        <v/>
      </c>
      <c r="X793" t="str">
        <f t="shared" si="50"/>
        <v/>
      </c>
      <c r="Y793" t="str">
        <f t="shared" si="51"/>
        <v/>
      </c>
    </row>
    <row r="794" spans="1:25" x14ac:dyDescent="0.25">
      <c r="A794">
        <v>802</v>
      </c>
      <c r="B794" t="s">
        <v>336</v>
      </c>
      <c r="C794">
        <v>115100</v>
      </c>
      <c r="D794">
        <v>1083</v>
      </c>
      <c r="E794">
        <f>IFERROR(IF(OR(HLOOKUP($A794,'Z-scores'!$C$2:$SK$20,5,FALSE)&gt;3,HLOOKUP($A794,'Z-scores'!$C$2:$SK$20,5,FALSE)&lt;-3),"",'Total-corrected counts'!E794),"")</f>
        <v>7.5997215747376137</v>
      </c>
      <c r="F794">
        <f>IFERROR(IF(OR(HLOOKUP($A794,'Z-scores'!$C$2:$SK$20,5,FALSE)&gt;3,HLOOKUP($A794,'Z-scores'!$C$2:$SK$20,5,FALSE)&lt;-3),"",'Total-corrected counts'!F794),"")</f>
        <v>6.0769090205977463</v>
      </c>
      <c r="G794">
        <f>IFERROR(IF(OR(HLOOKUP($A794,'Z-scores'!$C$2:$SK$20,5,FALSE)&gt;3,HLOOKUP($A794,'Z-scores'!$C$2:$SK$20,5,FALSE)&lt;-3),"",'Total-corrected counts'!G794),"")</f>
        <v>4.2944185947333366</v>
      </c>
      <c r="H794">
        <f>IFERROR(IF(OR(HLOOKUP($A794,'Z-scores'!$C$2:$SK$20,5,FALSE)&gt;3,HLOOKUP($A794,'Z-scores'!$C$2:$SK$20,5,FALSE)&lt;-3),"",'Total-corrected counts'!H794),"")</f>
        <v>2.4306979661752997</v>
      </c>
      <c r="I794">
        <f>IFERROR(IF(OR(HLOOKUP($A794,'Z-scores'!$C$2:$SK$20,5,FALSE)&gt;3,HLOOKUP($A794,'Z-scores'!$C$2:$SK$20,5,FALSE)&lt;-3),"",'Total-corrected counts'!I794),"")</f>
        <v>0.64151947827584321</v>
      </c>
      <c r="J794">
        <f>IFERROR(IF(OR(HLOOKUP($A794,'Z-scores'!$C$2:$SK$20,5,FALSE)&gt;3,HLOOKUP($A794,'Z-scores'!$C$2:$SK$20,5,FALSE)&lt;-3),"",'Total-corrected counts'!J794),"")</f>
        <v>0.60464342201835963</v>
      </c>
      <c r="K794">
        <f>IFERROR(IF(OR(HLOOKUP($A794,'Z-scores'!$C$2:$SK$20,5,FALSE)&gt;3,HLOOKUP($A794,'Z-scores'!$C$2:$SK$20,5,FALSE)&lt;-3),"",'Total-corrected counts'!K794),"")</f>
        <v>2.5745460090138432</v>
      </c>
      <c r="L794">
        <f>IFERROR(IF(OR(HLOOKUP($A794,'Z-scores'!$C$2:$SK$20,5,FALSE)&gt;3,HLOOKUP($A794,'Z-scores'!$C$2:$SK$20,5,FALSE)&lt;-3),"",'Total-corrected counts'!L794),"")</f>
        <v>5.2775889694320419</v>
      </c>
      <c r="M794">
        <f>IFERROR(IF(OR(HLOOKUP($A794,'Z-scores'!$C$2:$SK$20,5,FALSE)&gt;3,HLOOKUP($A794,'Z-scores'!$C$2:$SK$20,5,FALSE)&lt;-3),"",'Total-corrected counts'!M794),"")</f>
        <v>3.290558909102999</v>
      </c>
      <c r="N794">
        <f>IFERROR(IF(OR(HLOOKUP($A794,'Z-scores'!$C$2:$SK$20,5,FALSE)&gt;3,HLOOKUP($A794,'Z-scores'!$C$2:$SK$20,5,FALSE)&lt;-3),"",'Total-corrected counts'!N794),"")</f>
        <v>14.542586651865371</v>
      </c>
      <c r="O794">
        <f>IFERROR(IF(OR(HLOOKUP($A794,'Z-scores'!$C$2:$SK$20,5,FALSE)&gt;3,HLOOKUP($A794,'Z-scores'!$C$2:$SK$20,5,FALSE)&lt;-3),"",'Total-corrected counts'!O794),"")</f>
        <v>3.532394132069983</v>
      </c>
      <c r="P794">
        <f>IFERROR(IF(OR(HLOOKUP($A794,'Z-scores'!$C$2:$SK$20,5,FALSE)&gt;3,HLOOKUP($A794,'Z-scores'!$C$2:$SK$20,5,FALSE)&lt;-3),"",'Total-corrected counts'!P794),"")</f>
        <v>5.4193798816096903</v>
      </c>
      <c r="Q794">
        <f>IFERROR(IF(OR(HLOOKUP($A794,'Z-scores'!$C$2:$SK$20,5,FALSE)&gt;3,HLOOKUP($A794,'Z-scores'!$C$2:$SK$20,5,FALSE)&lt;-3),"",'Total-corrected counts'!Q794),"")</f>
        <v>2.7674502144649704</v>
      </c>
      <c r="R794">
        <f>IFERROR(IF(OR(HLOOKUP($A794,'Z-scores'!$C$2:$SK$20,5,FALSE)&gt;3,HLOOKUP($A794,'Z-scores'!$C$2:$SK$20,5,FALSE)&lt;-3),"",'Total-corrected counts'!R794),"")</f>
        <v>2.8707578646697014</v>
      </c>
      <c r="S794">
        <f>IFERROR(IF(OR(HLOOKUP($A794,'Z-scores'!$C$2:$SK$20,5,FALSE)&gt;3,HLOOKUP($A794,'Z-scores'!$C$2:$SK$20,5,FALSE)&lt;-3),"",'Total-corrected counts'!S794),"")</f>
        <v>6.7659573263427877</v>
      </c>
      <c r="T794">
        <f>IFERROR(IF(OR(HLOOKUP($A794,'Z-scores'!$C$2:$SK$20,5,FALSE)&gt;3,HLOOKUP($A794,'Z-scores'!$C$2:$SK$20,5,FALSE)&lt;-3),"",'Total-corrected counts'!T794),"")</f>
        <v>2.1843107782767563</v>
      </c>
      <c r="U794">
        <f t="shared" si="48"/>
        <v>1</v>
      </c>
      <c r="V794">
        <f>SUMIFS(Tabel132[Cluster],Tabel132[ID],'Total-corrected counts Z&lt;3'!A794)</f>
        <v>0</v>
      </c>
      <c r="W794">
        <f t="shared" si="49"/>
        <v>0.65812661571648434</v>
      </c>
      <c r="X794">
        <f t="shared" si="50"/>
        <v>4.733319059595245</v>
      </c>
      <c r="Y794">
        <f t="shared" si="51"/>
        <v>3.923375032905648</v>
      </c>
    </row>
    <row r="795" spans="1:25" x14ac:dyDescent="0.25">
      <c r="A795">
        <v>803</v>
      </c>
      <c r="B795" t="s">
        <v>337</v>
      </c>
      <c r="C795">
        <v>51600</v>
      </c>
      <c r="D795">
        <v>623</v>
      </c>
      <c r="E795">
        <f>IFERROR(IF(OR(HLOOKUP($A795,'Z-scores'!$C$2:$SK$20,5,FALSE)&gt;3,HLOOKUP($A795,'Z-scores'!$C$2:$SK$20,5,FALSE)&lt;-3),"",'Total-corrected counts'!E795),"")</f>
        <v>52.430152167828012</v>
      </c>
      <c r="F795">
        <f>IFERROR(IF(OR(HLOOKUP($A795,'Z-scores'!$C$2:$SK$20,5,FALSE)&gt;3,HLOOKUP($A795,'Z-scores'!$C$2:$SK$20,5,FALSE)&lt;-3),"",'Total-corrected counts'!F795),"")</f>
        <v>48.728594477520396</v>
      </c>
      <c r="G795">
        <f>IFERROR(IF(OR(HLOOKUP($A795,'Z-scores'!$C$2:$SK$20,5,FALSE)&gt;3,HLOOKUP($A795,'Z-scores'!$C$2:$SK$20,5,FALSE)&lt;-3),"",'Total-corrected counts'!G795),"")</f>
        <v>52.326449205111054</v>
      </c>
      <c r="H795">
        <f>IFERROR(IF(OR(HLOOKUP($A795,'Z-scores'!$C$2:$SK$20,5,FALSE)&gt;3,HLOOKUP($A795,'Z-scores'!$C$2:$SK$20,5,FALSE)&lt;-3),"",'Total-corrected counts'!H795),"")</f>
        <v>57.962797654949455</v>
      </c>
      <c r="I795">
        <f>IFERROR(IF(OR(HLOOKUP($A795,'Z-scores'!$C$2:$SK$20,5,FALSE)&gt;3,HLOOKUP($A795,'Z-scores'!$C$2:$SK$20,5,FALSE)&lt;-3),"",'Total-corrected counts'!I795),"")</f>
        <v>39.96553802381613</v>
      </c>
      <c r="J795">
        <f>IFERROR(IF(OR(HLOOKUP($A795,'Z-scores'!$C$2:$SK$20,5,FALSE)&gt;3,HLOOKUP($A795,'Z-scores'!$C$2:$SK$20,5,FALSE)&lt;-3),"",'Total-corrected counts'!J795),"")</f>
        <v>28.310482601235869</v>
      </c>
      <c r="K795">
        <f>IFERROR(IF(OR(HLOOKUP($A795,'Z-scores'!$C$2:$SK$20,5,FALSE)&gt;3,HLOOKUP($A795,'Z-scores'!$C$2:$SK$20,5,FALSE)&lt;-3),"",'Total-corrected counts'!K795),"")</f>
        <v>52.48203242520475</v>
      </c>
      <c r="L795">
        <f>IFERROR(IF(OR(HLOOKUP($A795,'Z-scores'!$C$2:$SK$20,5,FALSE)&gt;3,HLOOKUP($A795,'Z-scores'!$C$2:$SK$20,5,FALSE)&lt;-3),"",'Total-corrected counts'!L795),"")</f>
        <v>46.677493185940719</v>
      </c>
      <c r="M795">
        <f>IFERROR(IF(OR(HLOOKUP($A795,'Z-scores'!$C$2:$SK$20,5,FALSE)&gt;3,HLOOKUP($A795,'Z-scores'!$C$2:$SK$20,5,FALSE)&lt;-3),"",'Total-corrected counts'!M795),"")</f>
        <v>55.60703565823539</v>
      </c>
      <c r="N795">
        <f>IFERROR(IF(OR(HLOOKUP($A795,'Z-scores'!$C$2:$SK$20,5,FALSE)&gt;3,HLOOKUP($A795,'Z-scores'!$C$2:$SK$20,5,FALSE)&lt;-3),"",'Total-corrected counts'!N795),"")</f>
        <v>51.294956583911123</v>
      </c>
      <c r="O795">
        <f>IFERROR(IF(OR(HLOOKUP($A795,'Z-scores'!$C$2:$SK$20,5,FALSE)&gt;3,HLOOKUP($A795,'Z-scores'!$C$2:$SK$20,5,FALSE)&lt;-3),"",'Total-corrected counts'!O795),"")</f>
        <v>39.930643054888719</v>
      </c>
      <c r="P795">
        <f>IFERROR(IF(OR(HLOOKUP($A795,'Z-scores'!$C$2:$SK$20,5,FALSE)&gt;3,HLOOKUP($A795,'Z-scores'!$C$2:$SK$20,5,FALSE)&lt;-3),"",'Total-corrected counts'!P795),"")</f>
        <v>46.28618207424401</v>
      </c>
      <c r="Q795">
        <f>IFERROR(IF(OR(HLOOKUP($A795,'Z-scores'!$C$2:$SK$20,5,FALSE)&gt;3,HLOOKUP($A795,'Z-scores'!$C$2:$SK$20,5,FALSE)&lt;-3),"",'Total-corrected counts'!Q795),"")</f>
        <v>52.442436290265277</v>
      </c>
      <c r="R795">
        <f>IFERROR(IF(OR(HLOOKUP($A795,'Z-scores'!$C$2:$SK$20,5,FALSE)&gt;3,HLOOKUP($A795,'Z-scores'!$C$2:$SK$20,5,FALSE)&lt;-3),"",'Total-corrected counts'!R795),"")</f>
        <v>49.634838572509231</v>
      </c>
      <c r="S795">
        <f>IFERROR(IF(OR(HLOOKUP($A795,'Z-scores'!$C$2:$SK$20,5,FALSE)&gt;3,HLOOKUP($A795,'Z-scores'!$C$2:$SK$20,5,FALSE)&lt;-3),"",'Total-corrected counts'!S795),"")</f>
        <v>41.97158297922936</v>
      </c>
      <c r="T795">
        <f>IFERROR(IF(OR(HLOOKUP($A795,'Z-scores'!$C$2:$SK$20,5,FALSE)&gt;3,HLOOKUP($A795,'Z-scores'!$C$2:$SK$20,5,FALSE)&lt;-3),"",'Total-corrected counts'!T795),"")</f>
        <v>68.573706495525926</v>
      </c>
      <c r="U795">
        <f t="shared" si="48"/>
        <v>1</v>
      </c>
      <c r="V795">
        <f>SUMIFS(Tabel132[Cluster],Tabel132[ID],'Total-corrected counts Z&lt;3'!A795)</f>
        <v>72</v>
      </c>
      <c r="W795">
        <f t="shared" si="49"/>
        <v>0.80167599778120258</v>
      </c>
      <c r="X795">
        <f t="shared" si="50"/>
        <v>48.578553198375289</v>
      </c>
      <c r="Y795">
        <f t="shared" si="51"/>
        <v>49.806564911110421</v>
      </c>
    </row>
    <row r="796" spans="1:25" x14ac:dyDescent="0.25">
      <c r="A796">
        <v>804</v>
      </c>
      <c r="B796" t="s">
        <v>338</v>
      </c>
      <c r="C796">
        <v>78300</v>
      </c>
      <c r="D796">
        <v>797</v>
      </c>
      <c r="E796">
        <f>IFERROR(IF(OR(HLOOKUP($A796,'Z-scores'!$C$2:$SK$20,5,FALSE)&gt;3,HLOOKUP($A796,'Z-scores'!$C$2:$SK$20,5,FALSE)&lt;-3),"",'Total-corrected counts'!E796),"")</f>
        <v>2.5811309911592546</v>
      </c>
      <c r="F796">
        <f>IFERROR(IF(OR(HLOOKUP($A796,'Z-scores'!$C$2:$SK$20,5,FALSE)&gt;3,HLOOKUP($A796,'Z-scores'!$C$2:$SK$20,5,FALSE)&lt;-3),"",'Total-corrected counts'!F796),"")</f>
        <v>2.6583525863220916</v>
      </c>
      <c r="G796">
        <f>IFERROR(IF(OR(HLOOKUP($A796,'Z-scores'!$C$2:$SK$20,5,FALSE)&gt;3,HLOOKUP($A796,'Z-scores'!$C$2:$SK$20,5,FALSE)&lt;-3),"",'Total-corrected counts'!G796),"")</f>
        <v>3.3423073127601262</v>
      </c>
      <c r="H796">
        <f>IFERROR(IF(OR(HLOOKUP($A796,'Z-scores'!$C$2:$SK$20,5,FALSE)&gt;3,HLOOKUP($A796,'Z-scores'!$C$2:$SK$20,5,FALSE)&lt;-3),"",'Total-corrected counts'!H796),"")</f>
        <v>3.0821008950758766</v>
      </c>
      <c r="I796">
        <f>IFERROR(IF(OR(HLOOKUP($A796,'Z-scores'!$C$2:$SK$20,5,FALSE)&gt;3,HLOOKUP($A796,'Z-scores'!$C$2:$SK$20,5,FALSE)&lt;-3),"",'Total-corrected counts'!I796),"")</f>
        <v>3.7647064119871851</v>
      </c>
      <c r="J796">
        <f>IFERROR(IF(OR(HLOOKUP($A796,'Z-scores'!$C$2:$SK$20,5,FALSE)&gt;3,HLOOKUP($A796,'Z-scores'!$C$2:$SK$20,5,FALSE)&lt;-3),"",'Total-corrected counts'!J796),"")</f>
        <v>1.3649376259424357</v>
      </c>
      <c r="K796">
        <f>IFERROR(IF(OR(HLOOKUP($A796,'Z-scores'!$C$2:$SK$20,5,FALSE)&gt;3,HLOOKUP($A796,'Z-scores'!$C$2:$SK$20,5,FALSE)&lt;-3),"",'Total-corrected counts'!K796),"")</f>
        <v>1.7652354184810177</v>
      </c>
      <c r="L796">
        <f>IFERROR(IF(OR(HLOOKUP($A796,'Z-scores'!$C$2:$SK$20,5,FALSE)&gt;3,HLOOKUP($A796,'Z-scores'!$C$2:$SK$20,5,FALSE)&lt;-3),"",'Total-corrected counts'!L796),"")</f>
        <v>1.8722552128062258</v>
      </c>
      <c r="M796">
        <f>IFERROR(IF(OR(HLOOKUP($A796,'Z-scores'!$C$2:$SK$20,5,FALSE)&gt;3,HLOOKUP($A796,'Z-scores'!$C$2:$SK$20,5,FALSE)&lt;-3),"",'Total-corrected counts'!M796),"")</f>
        <v>0.37508961658168893</v>
      </c>
      <c r="N796">
        <f>IFERROR(IF(OR(HLOOKUP($A796,'Z-scores'!$C$2:$SK$20,5,FALSE)&gt;3,HLOOKUP($A796,'Z-scores'!$C$2:$SK$20,5,FALSE)&lt;-3),"",'Total-corrected counts'!N796),"")</f>
        <v>3.6454462496589746</v>
      </c>
      <c r="O796">
        <f>IFERROR(IF(OR(HLOOKUP($A796,'Z-scores'!$C$2:$SK$20,5,FALSE)&gt;3,HLOOKUP($A796,'Z-scores'!$C$2:$SK$20,5,FALSE)&lt;-3),"",'Total-corrected counts'!O796),"")</f>
        <v>2.5022967193386862</v>
      </c>
      <c r="P796">
        <f>IFERROR(IF(OR(HLOOKUP($A796,'Z-scores'!$C$2:$SK$20,5,FALSE)&gt;3,HLOOKUP($A796,'Z-scores'!$C$2:$SK$20,5,FALSE)&lt;-3),"",'Total-corrected counts'!P796),"")</f>
        <v>3.1650372862293508</v>
      </c>
      <c r="Q796">
        <f>IFERROR(IF(OR(HLOOKUP($A796,'Z-scores'!$C$2:$SK$20,5,FALSE)&gt;3,HLOOKUP($A796,'Z-scores'!$C$2:$SK$20,5,FALSE)&lt;-3),"",'Total-corrected counts'!Q796),"")</f>
        <v>2.3153174146152176</v>
      </c>
      <c r="R796">
        <f>IFERROR(IF(OR(HLOOKUP($A796,'Z-scores'!$C$2:$SK$20,5,FALSE)&gt;3,HLOOKUP($A796,'Z-scores'!$C$2:$SK$20,5,FALSE)&lt;-3),"",'Total-corrected counts'!R796),"")</f>
        <v>2.8707578646697014</v>
      </c>
      <c r="S796">
        <f>IFERROR(IF(OR(HLOOKUP($A796,'Z-scores'!$C$2:$SK$20,5,FALSE)&gt;3,HLOOKUP($A796,'Z-scores'!$C$2:$SK$20,5,FALSE)&lt;-3),"",'Total-corrected counts'!S796),"")</f>
        <v>2.525202483304505</v>
      </c>
      <c r="T796">
        <f>IFERROR(IF(OR(HLOOKUP($A796,'Z-scores'!$C$2:$SK$20,5,FALSE)&gt;3,HLOOKUP($A796,'Z-scores'!$C$2:$SK$20,5,FALSE)&lt;-3),"",'Total-corrected counts'!T796),"")</f>
        <v>0.5529036657513039</v>
      </c>
      <c r="U796">
        <f t="shared" si="48"/>
        <v>1</v>
      </c>
      <c r="V796">
        <f>SUMIFS(Tabel132[Cluster],Tabel132[ID],'Total-corrected counts Z&lt;3'!A796)</f>
        <v>85</v>
      </c>
      <c r="W796">
        <f t="shared" si="49"/>
        <v>0.82049191735542881</v>
      </c>
      <c r="X796">
        <f t="shared" si="50"/>
        <v>2.4451562320774878</v>
      </c>
      <c r="Y796">
        <f t="shared" si="51"/>
        <v>2.3219192389847936</v>
      </c>
    </row>
    <row r="797" spans="1:25" x14ac:dyDescent="0.25">
      <c r="A797">
        <v>805</v>
      </c>
      <c r="B797" t="s">
        <v>339</v>
      </c>
      <c r="C797">
        <v>17700</v>
      </c>
      <c r="D797">
        <v>533</v>
      </c>
      <c r="E797">
        <f>IFERROR(IF(OR(HLOOKUP($A797,'Z-scores'!$C$2:$SK$20,5,FALSE)&gt;3,HLOOKUP($A797,'Z-scores'!$C$2:$SK$20,5,FALSE)&lt;-3),"",'Total-corrected counts'!E797),"")</f>
        <v>3.7701356703880862</v>
      </c>
      <c r="F797">
        <f>IFERROR(IF(OR(HLOOKUP($A797,'Z-scores'!$C$2:$SK$20,5,FALSE)&gt;3,HLOOKUP($A797,'Z-scores'!$C$2:$SK$20,5,FALSE)&lt;-3),"",'Total-corrected counts'!F797),"")</f>
        <v>2.8236142923989531</v>
      </c>
      <c r="G797">
        <f>IFERROR(IF(OR(HLOOKUP($A797,'Z-scores'!$C$2:$SK$20,5,FALSE)&gt;3,HLOOKUP($A797,'Z-scores'!$C$2:$SK$20,5,FALSE)&lt;-3),"",'Total-corrected counts'!G797),"")</f>
        <v>1.4132901841789851</v>
      </c>
      <c r="H797">
        <f>IFERROR(IF(OR(HLOOKUP($A797,'Z-scores'!$C$2:$SK$20,5,FALSE)&gt;3,HLOOKUP($A797,'Z-scores'!$C$2:$SK$20,5,FALSE)&lt;-3),"",'Total-corrected counts'!H797),"")</f>
        <v>2.6297377500060315</v>
      </c>
      <c r="I797">
        <f>IFERROR(IF(OR(HLOOKUP($A797,'Z-scores'!$C$2:$SK$20,5,FALSE)&gt;3,HLOOKUP($A797,'Z-scores'!$C$2:$SK$20,5,FALSE)&lt;-3),"",'Total-corrected counts'!I797),"")</f>
        <v>1.7951290664034563</v>
      </c>
      <c r="J797">
        <f>IFERROR(IF(OR(HLOOKUP($A797,'Z-scores'!$C$2:$SK$20,5,FALSE)&gt;3,HLOOKUP($A797,'Z-scores'!$C$2:$SK$20,5,FALSE)&lt;-3),"",'Total-corrected counts'!J797),"")</f>
        <v>2.5442916273049785</v>
      </c>
      <c r="K797">
        <f>IFERROR(IF(OR(HLOOKUP($A797,'Z-scores'!$C$2:$SK$20,5,FALSE)&gt;3,HLOOKUP($A797,'Z-scores'!$C$2:$SK$20,5,FALSE)&lt;-3),"",'Total-corrected counts'!K797),"")</f>
        <v>2.4279317715984763</v>
      </c>
      <c r="L797">
        <f>IFERROR(IF(OR(HLOOKUP($A797,'Z-scores'!$C$2:$SK$20,5,FALSE)&gt;3,HLOOKUP($A797,'Z-scores'!$C$2:$SK$20,5,FALSE)&lt;-3),"",'Total-corrected counts'!L797),"")</f>
        <v>2.3538860827672474</v>
      </c>
      <c r="M797">
        <f>IFERROR(IF(OR(HLOOKUP($A797,'Z-scores'!$C$2:$SK$20,5,FALSE)&gt;3,HLOOKUP($A797,'Z-scores'!$C$2:$SK$20,5,FALSE)&lt;-3),"",'Total-corrected counts'!M797),"")</f>
        <v>13.886840577535713</v>
      </c>
      <c r="N797">
        <f>IFERROR(IF(OR(HLOOKUP($A797,'Z-scores'!$C$2:$SK$20,5,FALSE)&gt;3,HLOOKUP($A797,'Z-scores'!$C$2:$SK$20,5,FALSE)&lt;-3),"",'Total-corrected counts'!N797),"")</f>
        <v>2.1559090723789636</v>
      </c>
      <c r="O797">
        <f>IFERROR(IF(OR(HLOOKUP($A797,'Z-scores'!$C$2:$SK$20,5,FALSE)&gt;3,HLOOKUP($A797,'Z-scores'!$C$2:$SK$20,5,FALSE)&lt;-3),"",'Total-corrected counts'!O797),"")</f>
        <v>1.954090370932331</v>
      </c>
      <c r="P797">
        <f>IFERROR(IF(OR(HLOOKUP($A797,'Z-scores'!$C$2:$SK$20,5,FALSE)&gt;3,HLOOKUP($A797,'Z-scores'!$C$2:$SK$20,5,FALSE)&lt;-3),"",'Total-corrected counts'!P797),"")</f>
        <v>0.58224742529690887</v>
      </c>
      <c r="Q797">
        <f>IFERROR(IF(OR(HLOOKUP($A797,'Z-scores'!$C$2:$SK$20,5,FALSE)&gt;3,HLOOKUP($A797,'Z-scores'!$C$2:$SK$20,5,FALSE)&lt;-3),"",'Total-corrected counts'!Q797),"")</f>
        <v>0.46206978446183528</v>
      </c>
      <c r="R797">
        <f>IFERROR(IF(OR(HLOOKUP($A797,'Z-scores'!$C$2:$SK$20,5,FALSE)&gt;3,HLOOKUP($A797,'Z-scores'!$C$2:$SK$20,5,FALSE)&lt;-3),"",'Total-corrected counts'!R797),"")</f>
        <v>0.68302467978724546</v>
      </c>
      <c r="S797">
        <f>IFERROR(IF(OR(HLOOKUP($A797,'Z-scores'!$C$2:$SK$20,5,FALSE)&gt;3,HLOOKUP($A797,'Z-scores'!$C$2:$SK$20,5,FALSE)&lt;-3),"",'Total-corrected counts'!S797),"")</f>
        <v>2.0439419203428839</v>
      </c>
      <c r="T797">
        <f>IFERROR(IF(OR(HLOOKUP($A797,'Z-scores'!$C$2:$SK$20,5,FALSE)&gt;3,HLOOKUP($A797,'Z-scores'!$C$2:$SK$20,5,FALSE)&lt;-3),"",'Total-corrected counts'!T797),"")</f>
        <v>6.6894517584725657</v>
      </c>
      <c r="U797">
        <f t="shared" si="48"/>
        <v>1</v>
      </c>
      <c r="V797">
        <f>SUMIFS(Tabel132[Cluster],Tabel132[ID],'Total-corrected counts Z&lt;3'!A797)</f>
        <v>22</v>
      </c>
      <c r="W797">
        <f t="shared" si="49"/>
        <v>0.38592247894197917</v>
      </c>
      <c r="X797">
        <f t="shared" si="50"/>
        <v>3.5800766094960883</v>
      </c>
      <c r="Y797">
        <f t="shared" si="51"/>
        <v>2.0691376565489619</v>
      </c>
    </row>
    <row r="798" spans="1:25" x14ac:dyDescent="0.25">
      <c r="A798">
        <v>806</v>
      </c>
      <c r="B798" t="s">
        <v>340</v>
      </c>
      <c r="C798">
        <v>7900</v>
      </c>
      <c r="D798">
        <v>378</v>
      </c>
      <c r="E798">
        <f>IFERROR(IF(OR(HLOOKUP($A798,'Z-scores'!$C$2:$SK$20,5,FALSE)&gt;3,HLOOKUP($A798,'Z-scores'!$C$2:$SK$20,5,FALSE)&lt;-3),"",'Total-corrected counts'!E798),"")</f>
        <v>31.815783541698146</v>
      </c>
      <c r="F798">
        <f>IFERROR(IF(OR(HLOOKUP($A798,'Z-scores'!$C$2:$SK$20,5,FALSE)&gt;3,HLOOKUP($A798,'Z-scores'!$C$2:$SK$20,5,FALSE)&lt;-3),"",'Total-corrected counts'!F798),"")</f>
        <v>23.16024766591449</v>
      </c>
      <c r="G798">
        <f>IFERROR(IF(OR(HLOOKUP($A798,'Z-scores'!$C$2:$SK$20,5,FALSE)&gt;3,HLOOKUP($A798,'Z-scores'!$C$2:$SK$20,5,FALSE)&lt;-3),"",'Total-corrected counts'!G798),"")</f>
        <v>28.761694976274082</v>
      </c>
      <c r="H798">
        <f>IFERROR(IF(OR(HLOOKUP($A798,'Z-scores'!$C$2:$SK$20,5,FALSE)&gt;3,HLOOKUP($A798,'Z-scores'!$C$2:$SK$20,5,FALSE)&lt;-3),"",'Total-corrected counts'!H798),"")</f>
        <v>42.992593307438057</v>
      </c>
      <c r="I798">
        <f>IFERROR(IF(OR(HLOOKUP($A798,'Z-scores'!$C$2:$SK$20,5,FALSE)&gt;3,HLOOKUP($A798,'Z-scores'!$C$2:$SK$20,5,FALSE)&lt;-3),"",'Total-corrected counts'!I798),"")</f>
        <v>37.123719282331038</v>
      </c>
      <c r="J798">
        <f>IFERROR(IF(OR(HLOOKUP($A798,'Z-scores'!$C$2:$SK$20,5,FALSE)&gt;3,HLOOKUP($A798,'Z-scores'!$C$2:$SK$20,5,FALSE)&lt;-3),"",'Total-corrected counts'!J798),"")</f>
        <v>42.540556008539241</v>
      </c>
      <c r="K798">
        <f>IFERROR(IF(OR(HLOOKUP($A798,'Z-scores'!$C$2:$SK$20,5,FALSE)&gt;3,HLOOKUP($A798,'Z-scores'!$C$2:$SK$20,5,FALSE)&lt;-3),"",'Total-corrected counts'!K798),"")</f>
        <v>26.930103128454597</v>
      </c>
      <c r="L798">
        <f>IFERROR(IF(OR(HLOOKUP($A798,'Z-scores'!$C$2:$SK$20,5,FALSE)&gt;3,HLOOKUP($A798,'Z-scores'!$C$2:$SK$20,5,FALSE)&lt;-3),"",'Total-corrected counts'!L798),"")</f>
        <v>27.547929055094503</v>
      </c>
      <c r="M798">
        <f>IFERROR(IF(OR(HLOOKUP($A798,'Z-scores'!$C$2:$SK$20,5,FALSE)&gt;3,HLOOKUP($A798,'Z-scores'!$C$2:$SK$20,5,FALSE)&lt;-3),"",'Total-corrected counts'!M798),"")</f>
        <v>58.565128770822803</v>
      </c>
      <c r="N798">
        <f>IFERROR(IF(OR(HLOOKUP($A798,'Z-scores'!$C$2:$SK$20,5,FALSE)&gt;3,HLOOKUP($A798,'Z-scores'!$C$2:$SK$20,5,FALSE)&lt;-3),"",'Total-corrected counts'!N798),"")</f>
        <v>66.394159759917969</v>
      </c>
      <c r="O798">
        <f>IFERROR(IF(OR(HLOOKUP($A798,'Z-scores'!$C$2:$SK$20,5,FALSE)&gt;3,HLOOKUP($A798,'Z-scores'!$C$2:$SK$20,5,FALSE)&lt;-3),"",'Total-corrected counts'!O798),"")</f>
        <v>31.879967567405064</v>
      </c>
      <c r="P798">
        <f>IFERROR(IF(OR(HLOOKUP($A798,'Z-scores'!$C$2:$SK$20,5,FALSE)&gt;3,HLOOKUP($A798,'Z-scores'!$C$2:$SK$20,5,FALSE)&lt;-3),"",'Total-corrected counts'!P798),"")</f>
        <v>22.97637916748571</v>
      </c>
      <c r="Q798">
        <f>IFERROR(IF(OR(HLOOKUP($A798,'Z-scores'!$C$2:$SK$20,5,FALSE)&gt;3,HLOOKUP($A798,'Z-scores'!$C$2:$SK$20,5,FALSE)&lt;-3),"",'Total-corrected counts'!Q798),"")</f>
        <v>30.099126389997828</v>
      </c>
      <c r="R798">
        <f>IFERROR(IF(OR(HLOOKUP($A798,'Z-scores'!$C$2:$SK$20,5,FALSE)&gt;3,HLOOKUP($A798,'Z-scores'!$C$2:$SK$20,5,FALSE)&lt;-3),"",'Total-corrected counts'!R798),"")</f>
        <v>30.535825158007235</v>
      </c>
      <c r="S798">
        <f>IFERROR(IF(OR(HLOOKUP($A798,'Z-scores'!$C$2:$SK$20,5,FALSE)&gt;3,HLOOKUP($A798,'Z-scores'!$C$2:$SK$20,5,FALSE)&lt;-3),"",'Total-corrected counts'!S798),"")</f>
        <v>24.453698487426358</v>
      </c>
      <c r="T798">
        <f>IFERROR(IF(OR(HLOOKUP($A798,'Z-scores'!$C$2:$SK$20,5,FALSE)&gt;3,HLOOKUP($A798,'Z-scores'!$C$2:$SK$20,5,FALSE)&lt;-3),"",'Total-corrected counts'!T798),"")</f>
        <v>55.829618298517467</v>
      </c>
      <c r="U798">
        <f t="shared" si="48"/>
        <v>1</v>
      </c>
      <c r="V798">
        <f>SUMIFS(Tabel132[Cluster],Tabel132[ID],'Total-corrected counts Z&lt;3'!A798)</f>
        <v>11</v>
      </c>
      <c r="W798">
        <f t="shared" si="49"/>
        <v>0.40795662416943368</v>
      </c>
      <c r="X798">
        <f t="shared" si="50"/>
        <v>38.58319154964849</v>
      </c>
      <c r="Y798">
        <f t="shared" si="51"/>
        <v>32.629102511473278</v>
      </c>
    </row>
    <row r="799" spans="1:25" x14ac:dyDescent="0.25">
      <c r="A799">
        <v>807</v>
      </c>
      <c r="B799" t="s">
        <v>969</v>
      </c>
      <c r="C799">
        <v>40700</v>
      </c>
      <c r="D799">
        <v>799</v>
      </c>
      <c r="E799" t="str">
        <f>IFERROR(IF(OR(HLOOKUP($A799,'Z-scores'!$C$2:$SK$20,5,FALSE)&gt;3,HLOOKUP($A799,'Z-scores'!$C$2:$SK$20,5,FALSE)&lt;-3),"",'Total-corrected counts'!E799),"")</f>
        <v/>
      </c>
      <c r="F799" t="str">
        <f>IFERROR(IF(OR(HLOOKUP($A799,'Z-scores'!$C$2:$SK$20,5,FALSE)&gt;3,HLOOKUP($A799,'Z-scores'!$C$2:$SK$20,5,FALSE)&lt;-3),"",'Total-corrected counts'!F799),"")</f>
        <v/>
      </c>
      <c r="G799" t="str">
        <f>IFERROR(IF(OR(HLOOKUP($A799,'Z-scores'!$C$2:$SK$20,5,FALSE)&gt;3,HLOOKUP($A799,'Z-scores'!$C$2:$SK$20,5,FALSE)&lt;-3),"",'Total-corrected counts'!G799),"")</f>
        <v/>
      </c>
      <c r="H799" t="str">
        <f>IFERROR(IF(OR(HLOOKUP($A799,'Z-scores'!$C$2:$SK$20,5,FALSE)&gt;3,HLOOKUP($A799,'Z-scores'!$C$2:$SK$20,5,FALSE)&lt;-3),"",'Total-corrected counts'!H799),"")</f>
        <v/>
      </c>
      <c r="I799" t="str">
        <f>IFERROR(IF(OR(HLOOKUP($A799,'Z-scores'!$C$2:$SK$20,5,FALSE)&gt;3,HLOOKUP($A799,'Z-scores'!$C$2:$SK$20,5,FALSE)&lt;-3),"",'Total-corrected counts'!I799),"")</f>
        <v/>
      </c>
      <c r="J799" t="str">
        <f>IFERROR(IF(OR(HLOOKUP($A799,'Z-scores'!$C$2:$SK$20,5,FALSE)&gt;3,HLOOKUP($A799,'Z-scores'!$C$2:$SK$20,5,FALSE)&lt;-3),"",'Total-corrected counts'!J799),"")</f>
        <v/>
      </c>
      <c r="K799" t="str">
        <f>IFERROR(IF(OR(HLOOKUP($A799,'Z-scores'!$C$2:$SK$20,5,FALSE)&gt;3,HLOOKUP($A799,'Z-scores'!$C$2:$SK$20,5,FALSE)&lt;-3),"",'Total-corrected counts'!K799),"")</f>
        <v/>
      </c>
      <c r="L799" t="str">
        <f>IFERROR(IF(OR(HLOOKUP($A799,'Z-scores'!$C$2:$SK$20,5,FALSE)&gt;3,HLOOKUP($A799,'Z-scores'!$C$2:$SK$20,5,FALSE)&lt;-3),"",'Total-corrected counts'!L799),"")</f>
        <v/>
      </c>
      <c r="M799" t="str">
        <f>IFERROR(IF(OR(HLOOKUP($A799,'Z-scores'!$C$2:$SK$20,5,FALSE)&gt;3,HLOOKUP($A799,'Z-scores'!$C$2:$SK$20,5,FALSE)&lt;-3),"",'Total-corrected counts'!M799),"")</f>
        <v/>
      </c>
      <c r="N799" t="str">
        <f>IFERROR(IF(OR(HLOOKUP($A799,'Z-scores'!$C$2:$SK$20,5,FALSE)&gt;3,HLOOKUP($A799,'Z-scores'!$C$2:$SK$20,5,FALSE)&lt;-3),"",'Total-corrected counts'!N799),"")</f>
        <v/>
      </c>
      <c r="O799" t="str">
        <f>IFERROR(IF(OR(HLOOKUP($A799,'Z-scores'!$C$2:$SK$20,5,FALSE)&gt;3,HLOOKUP($A799,'Z-scores'!$C$2:$SK$20,5,FALSE)&lt;-3),"",'Total-corrected counts'!O799),"")</f>
        <v/>
      </c>
      <c r="P799" t="str">
        <f>IFERROR(IF(OR(HLOOKUP($A799,'Z-scores'!$C$2:$SK$20,5,FALSE)&gt;3,HLOOKUP($A799,'Z-scores'!$C$2:$SK$20,5,FALSE)&lt;-3),"",'Total-corrected counts'!P799),"")</f>
        <v/>
      </c>
      <c r="Q799" t="str">
        <f>IFERROR(IF(OR(HLOOKUP($A799,'Z-scores'!$C$2:$SK$20,5,FALSE)&gt;3,HLOOKUP($A799,'Z-scores'!$C$2:$SK$20,5,FALSE)&lt;-3),"",'Total-corrected counts'!Q799),"")</f>
        <v/>
      </c>
      <c r="R799" t="str">
        <f>IFERROR(IF(OR(HLOOKUP($A799,'Z-scores'!$C$2:$SK$20,5,FALSE)&gt;3,HLOOKUP($A799,'Z-scores'!$C$2:$SK$20,5,FALSE)&lt;-3),"",'Total-corrected counts'!R799),"")</f>
        <v/>
      </c>
      <c r="S799" t="str">
        <f>IFERROR(IF(OR(HLOOKUP($A799,'Z-scores'!$C$2:$SK$20,5,FALSE)&gt;3,HLOOKUP($A799,'Z-scores'!$C$2:$SK$20,5,FALSE)&lt;-3),"",'Total-corrected counts'!S799),"")</f>
        <v/>
      </c>
      <c r="T799" t="str">
        <f>IFERROR(IF(OR(HLOOKUP($A799,'Z-scores'!$C$2:$SK$20,5,FALSE)&gt;3,HLOOKUP($A799,'Z-scores'!$C$2:$SK$20,5,FALSE)&lt;-3),"",'Total-corrected counts'!T799),"")</f>
        <v/>
      </c>
      <c r="U799">
        <f t="shared" si="48"/>
        <v>0</v>
      </c>
      <c r="V799">
        <f>SUMIFS(Tabel132[Cluster],Tabel132[ID],'Total-corrected counts Z&lt;3'!A799)</f>
        <v>52</v>
      </c>
      <c r="W799" t="str">
        <f t="shared" si="49"/>
        <v/>
      </c>
      <c r="X799" t="str">
        <f t="shared" si="50"/>
        <v/>
      </c>
      <c r="Y799" t="str">
        <f t="shared" si="51"/>
        <v/>
      </c>
    </row>
    <row r="800" spans="1:25" x14ac:dyDescent="0.25">
      <c r="A800">
        <v>808</v>
      </c>
      <c r="B800" t="s">
        <v>970</v>
      </c>
      <c r="C800">
        <v>101400</v>
      </c>
      <c r="D800">
        <v>967</v>
      </c>
      <c r="E800" t="str">
        <f>IFERROR(IF(OR(HLOOKUP($A800,'Z-scores'!$C$2:$SK$20,5,FALSE)&gt;3,HLOOKUP($A800,'Z-scores'!$C$2:$SK$20,5,FALSE)&lt;-3),"",'Total-corrected counts'!E800),"")</f>
        <v/>
      </c>
      <c r="F800" t="str">
        <f>IFERROR(IF(OR(HLOOKUP($A800,'Z-scores'!$C$2:$SK$20,5,FALSE)&gt;3,HLOOKUP($A800,'Z-scores'!$C$2:$SK$20,5,FALSE)&lt;-3),"",'Total-corrected counts'!F800),"")</f>
        <v/>
      </c>
      <c r="G800" t="str">
        <f>IFERROR(IF(OR(HLOOKUP($A800,'Z-scores'!$C$2:$SK$20,5,FALSE)&gt;3,HLOOKUP($A800,'Z-scores'!$C$2:$SK$20,5,FALSE)&lt;-3),"",'Total-corrected counts'!G800),"")</f>
        <v/>
      </c>
      <c r="H800" t="str">
        <f>IFERROR(IF(OR(HLOOKUP($A800,'Z-scores'!$C$2:$SK$20,5,FALSE)&gt;3,HLOOKUP($A800,'Z-scores'!$C$2:$SK$20,5,FALSE)&lt;-3),"",'Total-corrected counts'!H800),"")</f>
        <v/>
      </c>
      <c r="I800" t="str">
        <f>IFERROR(IF(OR(HLOOKUP($A800,'Z-scores'!$C$2:$SK$20,5,FALSE)&gt;3,HLOOKUP($A800,'Z-scores'!$C$2:$SK$20,5,FALSE)&lt;-3),"",'Total-corrected counts'!I800),"")</f>
        <v/>
      </c>
      <c r="J800" t="str">
        <f>IFERROR(IF(OR(HLOOKUP($A800,'Z-scores'!$C$2:$SK$20,5,FALSE)&gt;3,HLOOKUP($A800,'Z-scores'!$C$2:$SK$20,5,FALSE)&lt;-3),"",'Total-corrected counts'!J800),"")</f>
        <v/>
      </c>
      <c r="K800" t="str">
        <f>IFERROR(IF(OR(HLOOKUP($A800,'Z-scores'!$C$2:$SK$20,5,FALSE)&gt;3,HLOOKUP($A800,'Z-scores'!$C$2:$SK$20,5,FALSE)&lt;-3),"",'Total-corrected counts'!K800),"")</f>
        <v/>
      </c>
      <c r="L800" t="str">
        <f>IFERROR(IF(OR(HLOOKUP($A800,'Z-scores'!$C$2:$SK$20,5,FALSE)&gt;3,HLOOKUP($A800,'Z-scores'!$C$2:$SK$20,5,FALSE)&lt;-3),"",'Total-corrected counts'!L800),"")</f>
        <v/>
      </c>
      <c r="M800" t="str">
        <f>IFERROR(IF(OR(HLOOKUP($A800,'Z-scores'!$C$2:$SK$20,5,FALSE)&gt;3,HLOOKUP($A800,'Z-scores'!$C$2:$SK$20,5,FALSE)&lt;-3),"",'Total-corrected counts'!M800),"")</f>
        <v/>
      </c>
      <c r="N800" t="str">
        <f>IFERROR(IF(OR(HLOOKUP($A800,'Z-scores'!$C$2:$SK$20,5,FALSE)&gt;3,HLOOKUP($A800,'Z-scores'!$C$2:$SK$20,5,FALSE)&lt;-3),"",'Total-corrected counts'!N800),"")</f>
        <v/>
      </c>
      <c r="O800" t="str">
        <f>IFERROR(IF(OR(HLOOKUP($A800,'Z-scores'!$C$2:$SK$20,5,FALSE)&gt;3,HLOOKUP($A800,'Z-scores'!$C$2:$SK$20,5,FALSE)&lt;-3),"",'Total-corrected counts'!O800),"")</f>
        <v/>
      </c>
      <c r="P800" t="str">
        <f>IFERROR(IF(OR(HLOOKUP($A800,'Z-scores'!$C$2:$SK$20,5,FALSE)&gt;3,HLOOKUP($A800,'Z-scores'!$C$2:$SK$20,5,FALSE)&lt;-3),"",'Total-corrected counts'!P800),"")</f>
        <v/>
      </c>
      <c r="Q800" t="str">
        <f>IFERROR(IF(OR(HLOOKUP($A800,'Z-scores'!$C$2:$SK$20,5,FALSE)&gt;3,HLOOKUP($A800,'Z-scores'!$C$2:$SK$20,5,FALSE)&lt;-3),"",'Total-corrected counts'!Q800),"")</f>
        <v/>
      </c>
      <c r="R800" t="str">
        <f>IFERROR(IF(OR(HLOOKUP($A800,'Z-scores'!$C$2:$SK$20,5,FALSE)&gt;3,HLOOKUP($A800,'Z-scores'!$C$2:$SK$20,5,FALSE)&lt;-3),"",'Total-corrected counts'!R800),"")</f>
        <v/>
      </c>
      <c r="S800" t="str">
        <f>IFERROR(IF(OR(HLOOKUP($A800,'Z-scores'!$C$2:$SK$20,5,FALSE)&gt;3,HLOOKUP($A800,'Z-scores'!$C$2:$SK$20,5,FALSE)&lt;-3),"",'Total-corrected counts'!S800),"")</f>
        <v/>
      </c>
      <c r="T800" t="str">
        <f>IFERROR(IF(OR(HLOOKUP($A800,'Z-scores'!$C$2:$SK$20,5,FALSE)&gt;3,HLOOKUP($A800,'Z-scores'!$C$2:$SK$20,5,FALSE)&lt;-3),"",'Total-corrected counts'!T800),"")</f>
        <v/>
      </c>
      <c r="U800">
        <f t="shared" si="48"/>
        <v>0</v>
      </c>
      <c r="V800">
        <f>SUMIFS(Tabel132[Cluster],Tabel132[ID],'Total-corrected counts Z&lt;3'!A800)</f>
        <v>0</v>
      </c>
      <c r="W800" t="str">
        <f t="shared" si="49"/>
        <v/>
      </c>
      <c r="X800" t="str">
        <f t="shared" si="50"/>
        <v/>
      </c>
      <c r="Y800" t="str">
        <f t="shared" si="51"/>
        <v/>
      </c>
    </row>
    <row r="801" spans="1:25" x14ac:dyDescent="0.25">
      <c r="A801">
        <v>809</v>
      </c>
      <c r="B801" t="s">
        <v>971</v>
      </c>
      <c r="C801">
        <v>52800</v>
      </c>
      <c r="D801">
        <v>803</v>
      </c>
      <c r="E801" t="str">
        <f>IFERROR(IF(OR(HLOOKUP($A801,'Z-scores'!$C$2:$SK$20,5,FALSE)&gt;3,HLOOKUP($A801,'Z-scores'!$C$2:$SK$20,5,FALSE)&lt;-3),"",'Total-corrected counts'!E801),"")</f>
        <v/>
      </c>
      <c r="F801" t="str">
        <f>IFERROR(IF(OR(HLOOKUP($A801,'Z-scores'!$C$2:$SK$20,5,FALSE)&gt;3,HLOOKUP($A801,'Z-scores'!$C$2:$SK$20,5,FALSE)&lt;-3),"",'Total-corrected counts'!F801),"")</f>
        <v/>
      </c>
      <c r="G801" t="str">
        <f>IFERROR(IF(OR(HLOOKUP($A801,'Z-scores'!$C$2:$SK$20,5,FALSE)&gt;3,HLOOKUP($A801,'Z-scores'!$C$2:$SK$20,5,FALSE)&lt;-3),"",'Total-corrected counts'!G801),"")</f>
        <v/>
      </c>
      <c r="H801" t="str">
        <f>IFERROR(IF(OR(HLOOKUP($A801,'Z-scores'!$C$2:$SK$20,5,FALSE)&gt;3,HLOOKUP($A801,'Z-scores'!$C$2:$SK$20,5,FALSE)&lt;-3),"",'Total-corrected counts'!H801),"")</f>
        <v/>
      </c>
      <c r="I801" t="str">
        <f>IFERROR(IF(OR(HLOOKUP($A801,'Z-scores'!$C$2:$SK$20,5,FALSE)&gt;3,HLOOKUP($A801,'Z-scores'!$C$2:$SK$20,5,FALSE)&lt;-3),"",'Total-corrected counts'!I801),"")</f>
        <v/>
      </c>
      <c r="J801" t="str">
        <f>IFERROR(IF(OR(HLOOKUP($A801,'Z-scores'!$C$2:$SK$20,5,FALSE)&gt;3,HLOOKUP($A801,'Z-scores'!$C$2:$SK$20,5,FALSE)&lt;-3),"",'Total-corrected counts'!J801),"")</f>
        <v/>
      </c>
      <c r="K801" t="str">
        <f>IFERROR(IF(OR(HLOOKUP($A801,'Z-scores'!$C$2:$SK$20,5,FALSE)&gt;3,HLOOKUP($A801,'Z-scores'!$C$2:$SK$20,5,FALSE)&lt;-3),"",'Total-corrected counts'!K801),"")</f>
        <v/>
      </c>
      <c r="L801" t="str">
        <f>IFERROR(IF(OR(HLOOKUP($A801,'Z-scores'!$C$2:$SK$20,5,FALSE)&gt;3,HLOOKUP($A801,'Z-scores'!$C$2:$SK$20,5,FALSE)&lt;-3),"",'Total-corrected counts'!L801),"")</f>
        <v/>
      </c>
      <c r="M801" t="str">
        <f>IFERROR(IF(OR(HLOOKUP($A801,'Z-scores'!$C$2:$SK$20,5,FALSE)&gt;3,HLOOKUP($A801,'Z-scores'!$C$2:$SK$20,5,FALSE)&lt;-3),"",'Total-corrected counts'!M801),"")</f>
        <v/>
      </c>
      <c r="N801" t="str">
        <f>IFERROR(IF(OR(HLOOKUP($A801,'Z-scores'!$C$2:$SK$20,5,FALSE)&gt;3,HLOOKUP($A801,'Z-scores'!$C$2:$SK$20,5,FALSE)&lt;-3),"",'Total-corrected counts'!N801),"")</f>
        <v/>
      </c>
      <c r="O801" t="str">
        <f>IFERROR(IF(OR(HLOOKUP($A801,'Z-scores'!$C$2:$SK$20,5,FALSE)&gt;3,HLOOKUP($A801,'Z-scores'!$C$2:$SK$20,5,FALSE)&lt;-3),"",'Total-corrected counts'!O801),"")</f>
        <v/>
      </c>
      <c r="P801" t="str">
        <f>IFERROR(IF(OR(HLOOKUP($A801,'Z-scores'!$C$2:$SK$20,5,FALSE)&gt;3,HLOOKUP($A801,'Z-scores'!$C$2:$SK$20,5,FALSE)&lt;-3),"",'Total-corrected counts'!P801),"")</f>
        <v/>
      </c>
      <c r="Q801" t="str">
        <f>IFERROR(IF(OR(HLOOKUP($A801,'Z-scores'!$C$2:$SK$20,5,FALSE)&gt;3,HLOOKUP($A801,'Z-scores'!$C$2:$SK$20,5,FALSE)&lt;-3),"",'Total-corrected counts'!Q801),"")</f>
        <v/>
      </c>
      <c r="R801" t="str">
        <f>IFERROR(IF(OR(HLOOKUP($A801,'Z-scores'!$C$2:$SK$20,5,FALSE)&gt;3,HLOOKUP($A801,'Z-scores'!$C$2:$SK$20,5,FALSE)&lt;-3),"",'Total-corrected counts'!R801),"")</f>
        <v/>
      </c>
      <c r="S801" t="str">
        <f>IFERROR(IF(OR(HLOOKUP($A801,'Z-scores'!$C$2:$SK$20,5,FALSE)&gt;3,HLOOKUP($A801,'Z-scores'!$C$2:$SK$20,5,FALSE)&lt;-3),"",'Total-corrected counts'!S801),"")</f>
        <v/>
      </c>
      <c r="T801" t="str">
        <f>IFERROR(IF(OR(HLOOKUP($A801,'Z-scores'!$C$2:$SK$20,5,FALSE)&gt;3,HLOOKUP($A801,'Z-scores'!$C$2:$SK$20,5,FALSE)&lt;-3),"",'Total-corrected counts'!T801),"")</f>
        <v/>
      </c>
      <c r="U801">
        <f t="shared" si="48"/>
        <v>0</v>
      </c>
      <c r="V801">
        <f>SUMIFS(Tabel132[Cluster],Tabel132[ID],'Total-corrected counts Z&lt;3'!A801)</f>
        <v>75</v>
      </c>
      <c r="W801" t="str">
        <f t="shared" si="49"/>
        <v/>
      </c>
      <c r="X801" t="str">
        <f t="shared" si="50"/>
        <v/>
      </c>
      <c r="Y801" t="str">
        <f t="shared" si="51"/>
        <v/>
      </c>
    </row>
    <row r="802" spans="1:25" x14ac:dyDescent="0.25">
      <c r="A802">
        <v>810</v>
      </c>
      <c r="B802" t="s">
        <v>341</v>
      </c>
      <c r="C802">
        <v>19900</v>
      </c>
      <c r="D802">
        <v>48</v>
      </c>
      <c r="E802">
        <f>IFERROR(IF(OR(HLOOKUP($A802,'Z-scores'!$C$2:$SK$20,5,FALSE)&gt;3,HLOOKUP($A802,'Z-scores'!$C$2:$SK$20,5,FALSE)&lt;-3),"",'Total-corrected counts'!E802),"")</f>
        <v>11.488757713048582</v>
      </c>
      <c r="F802">
        <f>IFERROR(IF(OR(HLOOKUP($A802,'Z-scores'!$C$2:$SK$20,5,FALSE)&gt;3,HLOOKUP($A802,'Z-scores'!$C$2:$SK$20,5,FALSE)&lt;-3),"",'Total-corrected counts'!F802),"")</f>
        <v>6.1430137030284921</v>
      </c>
      <c r="G802">
        <f>IFERROR(IF(OR(HLOOKUP($A802,'Z-scores'!$C$2:$SK$20,5,FALSE)&gt;3,HLOOKUP($A802,'Z-scores'!$C$2:$SK$20,5,FALSE)&lt;-3),"",'Total-corrected counts'!G802),"")</f>
        <v>6.3176550689264097</v>
      </c>
      <c r="H802">
        <f>IFERROR(IF(OR(HLOOKUP($A802,'Z-scores'!$C$2:$SK$20,5,FALSE)&gt;3,HLOOKUP($A802,'Z-scores'!$C$2:$SK$20,5,FALSE)&lt;-3),"",'Total-corrected counts'!H802),"")</f>
        <v>6.2788004535694473</v>
      </c>
      <c r="I802">
        <f>IFERROR(IF(OR(HLOOKUP($A802,'Z-scores'!$C$2:$SK$20,5,FALSE)&gt;3,HLOOKUP($A802,'Z-scores'!$C$2:$SK$20,5,FALSE)&lt;-3),"",'Total-corrected counts'!I802),"")</f>
        <v>0.99041603663638966</v>
      </c>
      <c r="J802">
        <f>IFERROR(IF(OR(HLOOKUP($A802,'Z-scores'!$C$2:$SK$20,5,FALSE)&gt;3,HLOOKUP($A802,'Z-scores'!$C$2:$SK$20,5,FALSE)&lt;-3),"",'Total-corrected counts'!J802),"")</f>
        <v>7.4891972370788897</v>
      </c>
      <c r="K802">
        <f>IFERROR(IF(OR(HLOOKUP($A802,'Z-scores'!$C$2:$SK$20,5,FALSE)&gt;3,HLOOKUP($A802,'Z-scores'!$C$2:$SK$20,5,FALSE)&lt;-3),"",'Total-corrected counts'!K802),"")</f>
        <v>21.70477170697092</v>
      </c>
      <c r="L802">
        <f>IFERROR(IF(OR(HLOOKUP($A802,'Z-scores'!$C$2:$SK$20,5,FALSE)&gt;3,HLOOKUP($A802,'Z-scores'!$C$2:$SK$20,5,FALSE)&lt;-3),"",'Total-corrected counts'!L802),"")</f>
        <v>4.0633364944598886</v>
      </c>
      <c r="M802">
        <f>IFERROR(IF(OR(HLOOKUP($A802,'Z-scores'!$C$2:$SK$20,5,FALSE)&gt;3,HLOOKUP($A802,'Z-scores'!$C$2:$SK$20,5,FALSE)&lt;-3),"",'Total-corrected counts'!M802),"")</f>
        <v>6.1463548535317667</v>
      </c>
      <c r="N802">
        <f>IFERROR(IF(OR(HLOOKUP($A802,'Z-scores'!$C$2:$SK$20,5,FALSE)&gt;3,HLOOKUP($A802,'Z-scores'!$C$2:$SK$20,5,FALSE)&lt;-3),"",'Total-corrected counts'!N802),"")</f>
        <v>2.9712346852059168</v>
      </c>
      <c r="O802">
        <f>IFERROR(IF(OR(HLOOKUP($A802,'Z-scores'!$C$2:$SK$20,5,FALSE)&gt;3,HLOOKUP($A802,'Z-scores'!$C$2:$SK$20,5,FALSE)&lt;-3),"",'Total-corrected counts'!O802),"")</f>
        <v>2.8073470261131903</v>
      </c>
      <c r="P802">
        <f>IFERROR(IF(OR(HLOOKUP($A802,'Z-scores'!$C$2:$SK$20,5,FALSE)&gt;3,HLOOKUP($A802,'Z-scores'!$C$2:$SK$20,5,FALSE)&lt;-3),"",'Total-corrected counts'!P802),"")</f>
        <v>3.7323552903648003</v>
      </c>
      <c r="Q802">
        <f>IFERROR(IF(OR(HLOOKUP($A802,'Z-scores'!$C$2:$SK$20,5,FALSE)&gt;3,HLOOKUP($A802,'Z-scores'!$C$2:$SK$20,5,FALSE)&lt;-3),"",'Total-corrected counts'!Q802),"")</f>
        <v>6.4192920594052811</v>
      </c>
      <c r="R802">
        <f>IFERROR(IF(OR(HLOOKUP($A802,'Z-scores'!$C$2:$SK$20,5,FALSE)&gt;3,HLOOKUP($A802,'Z-scores'!$C$2:$SK$20,5,FALSE)&lt;-3),"",'Total-corrected counts'!R802),"")</f>
        <v>5.2793185776036724</v>
      </c>
      <c r="S802">
        <f>IFERROR(IF(OR(HLOOKUP($A802,'Z-scores'!$C$2:$SK$20,5,FALSE)&gt;3,HLOOKUP($A802,'Z-scores'!$C$2:$SK$20,5,FALSE)&lt;-3),"",'Total-corrected counts'!S802),"")</f>
        <v>4.3086975107505117</v>
      </c>
      <c r="T802">
        <f>IFERROR(IF(OR(HLOOKUP($A802,'Z-scores'!$C$2:$SK$20,5,FALSE)&gt;3,HLOOKUP($A802,'Z-scores'!$C$2:$SK$20,5,FALSE)&lt;-3),"",'Total-corrected counts'!T802),"")</f>
        <v>3.1809025708655261</v>
      </c>
      <c r="U802">
        <f t="shared" si="48"/>
        <v>1</v>
      </c>
      <c r="V802">
        <f>SUMIFS(Tabel132[Cluster],Tabel132[ID],'Total-corrected counts Z&lt;3'!A802)</f>
        <v>24</v>
      </c>
      <c r="W802">
        <f t="shared" si="49"/>
        <v>0.2254620353625231</v>
      </c>
      <c r="X802">
        <f t="shared" si="50"/>
        <v>7.3593537952456698</v>
      </c>
      <c r="Y802">
        <f t="shared" si="51"/>
        <v>4.2879855058504974</v>
      </c>
    </row>
    <row r="803" spans="1:25" x14ac:dyDescent="0.25">
      <c r="A803">
        <v>811</v>
      </c>
      <c r="B803" t="s">
        <v>972</v>
      </c>
      <c r="C803">
        <v>79200</v>
      </c>
      <c r="D803">
        <v>4</v>
      </c>
      <c r="E803" t="str">
        <f>IFERROR(IF(OR(HLOOKUP($A803,'Z-scores'!$C$2:$SK$20,5,FALSE)&gt;3,HLOOKUP($A803,'Z-scores'!$C$2:$SK$20,5,FALSE)&lt;-3),"",'Total-corrected counts'!E803),"")</f>
        <v/>
      </c>
      <c r="F803" t="str">
        <f>IFERROR(IF(OR(HLOOKUP($A803,'Z-scores'!$C$2:$SK$20,5,FALSE)&gt;3,HLOOKUP($A803,'Z-scores'!$C$2:$SK$20,5,FALSE)&lt;-3),"",'Total-corrected counts'!F803),"")</f>
        <v/>
      </c>
      <c r="G803" t="str">
        <f>IFERROR(IF(OR(HLOOKUP($A803,'Z-scores'!$C$2:$SK$20,5,FALSE)&gt;3,HLOOKUP($A803,'Z-scores'!$C$2:$SK$20,5,FALSE)&lt;-3),"",'Total-corrected counts'!G803),"")</f>
        <v/>
      </c>
      <c r="H803" t="str">
        <f>IFERROR(IF(OR(HLOOKUP($A803,'Z-scores'!$C$2:$SK$20,5,FALSE)&gt;3,HLOOKUP($A803,'Z-scores'!$C$2:$SK$20,5,FALSE)&lt;-3),"",'Total-corrected counts'!H803),"")</f>
        <v/>
      </c>
      <c r="I803" t="str">
        <f>IFERROR(IF(OR(HLOOKUP($A803,'Z-scores'!$C$2:$SK$20,5,FALSE)&gt;3,HLOOKUP($A803,'Z-scores'!$C$2:$SK$20,5,FALSE)&lt;-3),"",'Total-corrected counts'!I803),"")</f>
        <v/>
      </c>
      <c r="J803" t="str">
        <f>IFERROR(IF(OR(HLOOKUP($A803,'Z-scores'!$C$2:$SK$20,5,FALSE)&gt;3,HLOOKUP($A803,'Z-scores'!$C$2:$SK$20,5,FALSE)&lt;-3),"",'Total-corrected counts'!J803),"")</f>
        <v/>
      </c>
      <c r="K803" t="str">
        <f>IFERROR(IF(OR(HLOOKUP($A803,'Z-scores'!$C$2:$SK$20,5,FALSE)&gt;3,HLOOKUP($A803,'Z-scores'!$C$2:$SK$20,5,FALSE)&lt;-3),"",'Total-corrected counts'!K803),"")</f>
        <v/>
      </c>
      <c r="L803" t="str">
        <f>IFERROR(IF(OR(HLOOKUP($A803,'Z-scores'!$C$2:$SK$20,5,FALSE)&gt;3,HLOOKUP($A803,'Z-scores'!$C$2:$SK$20,5,FALSE)&lt;-3),"",'Total-corrected counts'!L803),"")</f>
        <v/>
      </c>
      <c r="M803" t="str">
        <f>IFERROR(IF(OR(HLOOKUP($A803,'Z-scores'!$C$2:$SK$20,5,FALSE)&gt;3,HLOOKUP($A803,'Z-scores'!$C$2:$SK$20,5,FALSE)&lt;-3),"",'Total-corrected counts'!M803),"")</f>
        <v/>
      </c>
      <c r="N803" t="str">
        <f>IFERROR(IF(OR(HLOOKUP($A803,'Z-scores'!$C$2:$SK$20,5,FALSE)&gt;3,HLOOKUP($A803,'Z-scores'!$C$2:$SK$20,5,FALSE)&lt;-3),"",'Total-corrected counts'!N803),"")</f>
        <v/>
      </c>
      <c r="O803" t="str">
        <f>IFERROR(IF(OR(HLOOKUP($A803,'Z-scores'!$C$2:$SK$20,5,FALSE)&gt;3,HLOOKUP($A803,'Z-scores'!$C$2:$SK$20,5,FALSE)&lt;-3),"",'Total-corrected counts'!O803),"")</f>
        <v/>
      </c>
      <c r="P803" t="str">
        <f>IFERROR(IF(OR(HLOOKUP($A803,'Z-scores'!$C$2:$SK$20,5,FALSE)&gt;3,HLOOKUP($A803,'Z-scores'!$C$2:$SK$20,5,FALSE)&lt;-3),"",'Total-corrected counts'!P803),"")</f>
        <v/>
      </c>
      <c r="Q803" t="str">
        <f>IFERROR(IF(OR(HLOOKUP($A803,'Z-scores'!$C$2:$SK$20,5,FALSE)&gt;3,HLOOKUP($A803,'Z-scores'!$C$2:$SK$20,5,FALSE)&lt;-3),"",'Total-corrected counts'!Q803),"")</f>
        <v/>
      </c>
      <c r="R803" t="str">
        <f>IFERROR(IF(OR(HLOOKUP($A803,'Z-scores'!$C$2:$SK$20,5,FALSE)&gt;3,HLOOKUP($A803,'Z-scores'!$C$2:$SK$20,5,FALSE)&lt;-3),"",'Total-corrected counts'!R803),"")</f>
        <v/>
      </c>
      <c r="S803" t="str">
        <f>IFERROR(IF(OR(HLOOKUP($A803,'Z-scores'!$C$2:$SK$20,5,FALSE)&gt;3,HLOOKUP($A803,'Z-scores'!$C$2:$SK$20,5,FALSE)&lt;-3),"",'Total-corrected counts'!S803),"")</f>
        <v/>
      </c>
      <c r="T803" t="str">
        <f>IFERROR(IF(OR(HLOOKUP($A803,'Z-scores'!$C$2:$SK$20,5,FALSE)&gt;3,HLOOKUP($A803,'Z-scores'!$C$2:$SK$20,5,FALSE)&lt;-3),"",'Total-corrected counts'!T803),"")</f>
        <v/>
      </c>
      <c r="U803">
        <f t="shared" si="48"/>
        <v>0</v>
      </c>
      <c r="V803">
        <f>SUMIFS(Tabel132[Cluster],Tabel132[ID],'Total-corrected counts Z&lt;3'!A803)</f>
        <v>86</v>
      </c>
      <c r="W803" t="str">
        <f t="shared" si="49"/>
        <v/>
      </c>
      <c r="X803" t="str">
        <f t="shared" si="50"/>
        <v/>
      </c>
      <c r="Y803" t="str">
        <f t="shared" si="51"/>
        <v/>
      </c>
    </row>
    <row r="804" spans="1:25" x14ac:dyDescent="0.25">
      <c r="A804">
        <v>812</v>
      </c>
      <c r="B804" t="s">
        <v>973</v>
      </c>
      <c r="C804">
        <v>104600</v>
      </c>
      <c r="D804">
        <v>326</v>
      </c>
      <c r="E804" t="str">
        <f>IFERROR(IF(OR(HLOOKUP($A804,'Z-scores'!$C$2:$SK$20,5,FALSE)&gt;3,HLOOKUP($A804,'Z-scores'!$C$2:$SK$20,5,FALSE)&lt;-3),"",'Total-corrected counts'!E804),"")</f>
        <v/>
      </c>
      <c r="F804" t="str">
        <f>IFERROR(IF(OR(HLOOKUP($A804,'Z-scores'!$C$2:$SK$20,5,FALSE)&gt;3,HLOOKUP($A804,'Z-scores'!$C$2:$SK$20,5,FALSE)&lt;-3),"",'Total-corrected counts'!F804),"")</f>
        <v/>
      </c>
      <c r="G804" t="str">
        <f>IFERROR(IF(OR(HLOOKUP($A804,'Z-scores'!$C$2:$SK$20,5,FALSE)&gt;3,HLOOKUP($A804,'Z-scores'!$C$2:$SK$20,5,FALSE)&lt;-3),"",'Total-corrected counts'!G804),"")</f>
        <v/>
      </c>
      <c r="H804" t="str">
        <f>IFERROR(IF(OR(HLOOKUP($A804,'Z-scores'!$C$2:$SK$20,5,FALSE)&gt;3,HLOOKUP($A804,'Z-scores'!$C$2:$SK$20,5,FALSE)&lt;-3),"",'Total-corrected counts'!H804),"")</f>
        <v/>
      </c>
      <c r="I804" t="str">
        <f>IFERROR(IF(OR(HLOOKUP($A804,'Z-scores'!$C$2:$SK$20,5,FALSE)&gt;3,HLOOKUP($A804,'Z-scores'!$C$2:$SK$20,5,FALSE)&lt;-3),"",'Total-corrected counts'!I804),"")</f>
        <v/>
      </c>
      <c r="J804" t="str">
        <f>IFERROR(IF(OR(HLOOKUP($A804,'Z-scores'!$C$2:$SK$20,5,FALSE)&gt;3,HLOOKUP($A804,'Z-scores'!$C$2:$SK$20,5,FALSE)&lt;-3),"",'Total-corrected counts'!J804),"")</f>
        <v/>
      </c>
      <c r="K804" t="str">
        <f>IFERROR(IF(OR(HLOOKUP($A804,'Z-scores'!$C$2:$SK$20,5,FALSE)&gt;3,HLOOKUP($A804,'Z-scores'!$C$2:$SK$20,5,FALSE)&lt;-3),"",'Total-corrected counts'!K804),"")</f>
        <v/>
      </c>
      <c r="L804" t="str">
        <f>IFERROR(IF(OR(HLOOKUP($A804,'Z-scores'!$C$2:$SK$20,5,FALSE)&gt;3,HLOOKUP($A804,'Z-scores'!$C$2:$SK$20,5,FALSE)&lt;-3),"",'Total-corrected counts'!L804),"")</f>
        <v/>
      </c>
      <c r="M804" t="str">
        <f>IFERROR(IF(OR(HLOOKUP($A804,'Z-scores'!$C$2:$SK$20,5,FALSE)&gt;3,HLOOKUP($A804,'Z-scores'!$C$2:$SK$20,5,FALSE)&lt;-3),"",'Total-corrected counts'!M804),"")</f>
        <v/>
      </c>
      <c r="N804" t="str">
        <f>IFERROR(IF(OR(HLOOKUP($A804,'Z-scores'!$C$2:$SK$20,5,FALSE)&gt;3,HLOOKUP($A804,'Z-scores'!$C$2:$SK$20,5,FALSE)&lt;-3),"",'Total-corrected counts'!N804),"")</f>
        <v/>
      </c>
      <c r="O804" t="str">
        <f>IFERROR(IF(OR(HLOOKUP($A804,'Z-scores'!$C$2:$SK$20,5,FALSE)&gt;3,HLOOKUP($A804,'Z-scores'!$C$2:$SK$20,5,FALSE)&lt;-3),"",'Total-corrected counts'!O804),"")</f>
        <v/>
      </c>
      <c r="P804" t="str">
        <f>IFERROR(IF(OR(HLOOKUP($A804,'Z-scores'!$C$2:$SK$20,5,FALSE)&gt;3,HLOOKUP($A804,'Z-scores'!$C$2:$SK$20,5,FALSE)&lt;-3),"",'Total-corrected counts'!P804),"")</f>
        <v/>
      </c>
      <c r="Q804" t="str">
        <f>IFERROR(IF(OR(HLOOKUP($A804,'Z-scores'!$C$2:$SK$20,5,FALSE)&gt;3,HLOOKUP($A804,'Z-scores'!$C$2:$SK$20,5,FALSE)&lt;-3),"",'Total-corrected counts'!Q804),"")</f>
        <v/>
      </c>
      <c r="R804" t="str">
        <f>IFERROR(IF(OR(HLOOKUP($A804,'Z-scores'!$C$2:$SK$20,5,FALSE)&gt;3,HLOOKUP($A804,'Z-scores'!$C$2:$SK$20,5,FALSE)&lt;-3),"",'Total-corrected counts'!R804),"")</f>
        <v/>
      </c>
      <c r="S804" t="str">
        <f>IFERROR(IF(OR(HLOOKUP($A804,'Z-scores'!$C$2:$SK$20,5,FALSE)&gt;3,HLOOKUP($A804,'Z-scores'!$C$2:$SK$20,5,FALSE)&lt;-3),"",'Total-corrected counts'!S804),"")</f>
        <v/>
      </c>
      <c r="T804" t="str">
        <f>IFERROR(IF(OR(HLOOKUP($A804,'Z-scores'!$C$2:$SK$20,5,FALSE)&gt;3,HLOOKUP($A804,'Z-scores'!$C$2:$SK$20,5,FALSE)&lt;-3),"",'Total-corrected counts'!T804),"")</f>
        <v/>
      </c>
      <c r="U804">
        <f t="shared" si="48"/>
        <v>0</v>
      </c>
      <c r="V804">
        <f>SUMIFS(Tabel132[Cluster],Tabel132[ID],'Total-corrected counts Z&lt;3'!A804)</f>
        <v>0</v>
      </c>
      <c r="W804" t="str">
        <f t="shared" si="49"/>
        <v/>
      </c>
      <c r="X804" t="str">
        <f t="shared" si="50"/>
        <v/>
      </c>
      <c r="Y804" t="str">
        <f t="shared" si="51"/>
        <v/>
      </c>
    </row>
    <row r="805" spans="1:25" x14ac:dyDescent="0.25">
      <c r="A805">
        <v>813</v>
      </c>
      <c r="B805" t="s">
        <v>974</v>
      </c>
      <c r="C805">
        <v>101800</v>
      </c>
      <c r="D805">
        <v>967</v>
      </c>
      <c r="E805" t="str">
        <f>IFERROR(IF(OR(HLOOKUP($A805,'Z-scores'!$C$2:$SK$20,5,FALSE)&gt;3,HLOOKUP($A805,'Z-scores'!$C$2:$SK$20,5,FALSE)&lt;-3),"",'Total-corrected counts'!E805),"")</f>
        <v/>
      </c>
      <c r="F805" t="str">
        <f>IFERROR(IF(OR(HLOOKUP($A805,'Z-scores'!$C$2:$SK$20,5,FALSE)&gt;3,HLOOKUP($A805,'Z-scores'!$C$2:$SK$20,5,FALSE)&lt;-3),"",'Total-corrected counts'!F805),"")</f>
        <v/>
      </c>
      <c r="G805" t="str">
        <f>IFERROR(IF(OR(HLOOKUP($A805,'Z-scores'!$C$2:$SK$20,5,FALSE)&gt;3,HLOOKUP($A805,'Z-scores'!$C$2:$SK$20,5,FALSE)&lt;-3),"",'Total-corrected counts'!G805),"")</f>
        <v/>
      </c>
      <c r="H805" t="str">
        <f>IFERROR(IF(OR(HLOOKUP($A805,'Z-scores'!$C$2:$SK$20,5,FALSE)&gt;3,HLOOKUP($A805,'Z-scores'!$C$2:$SK$20,5,FALSE)&lt;-3),"",'Total-corrected counts'!H805),"")</f>
        <v/>
      </c>
      <c r="I805" t="str">
        <f>IFERROR(IF(OR(HLOOKUP($A805,'Z-scores'!$C$2:$SK$20,5,FALSE)&gt;3,HLOOKUP($A805,'Z-scores'!$C$2:$SK$20,5,FALSE)&lt;-3),"",'Total-corrected counts'!I805),"")</f>
        <v/>
      </c>
      <c r="J805" t="str">
        <f>IFERROR(IF(OR(HLOOKUP($A805,'Z-scores'!$C$2:$SK$20,5,FALSE)&gt;3,HLOOKUP($A805,'Z-scores'!$C$2:$SK$20,5,FALSE)&lt;-3),"",'Total-corrected counts'!J805),"")</f>
        <v/>
      </c>
      <c r="K805" t="str">
        <f>IFERROR(IF(OR(HLOOKUP($A805,'Z-scores'!$C$2:$SK$20,5,FALSE)&gt;3,HLOOKUP($A805,'Z-scores'!$C$2:$SK$20,5,FALSE)&lt;-3),"",'Total-corrected counts'!K805),"")</f>
        <v/>
      </c>
      <c r="L805" t="str">
        <f>IFERROR(IF(OR(HLOOKUP($A805,'Z-scores'!$C$2:$SK$20,5,FALSE)&gt;3,HLOOKUP($A805,'Z-scores'!$C$2:$SK$20,5,FALSE)&lt;-3),"",'Total-corrected counts'!L805),"")</f>
        <v/>
      </c>
      <c r="M805" t="str">
        <f>IFERROR(IF(OR(HLOOKUP($A805,'Z-scores'!$C$2:$SK$20,5,FALSE)&gt;3,HLOOKUP($A805,'Z-scores'!$C$2:$SK$20,5,FALSE)&lt;-3),"",'Total-corrected counts'!M805),"")</f>
        <v/>
      </c>
      <c r="N805" t="str">
        <f>IFERROR(IF(OR(HLOOKUP($A805,'Z-scores'!$C$2:$SK$20,5,FALSE)&gt;3,HLOOKUP($A805,'Z-scores'!$C$2:$SK$20,5,FALSE)&lt;-3),"",'Total-corrected counts'!N805),"")</f>
        <v/>
      </c>
      <c r="O805" t="str">
        <f>IFERROR(IF(OR(HLOOKUP($A805,'Z-scores'!$C$2:$SK$20,5,FALSE)&gt;3,HLOOKUP($A805,'Z-scores'!$C$2:$SK$20,5,FALSE)&lt;-3),"",'Total-corrected counts'!O805),"")</f>
        <v/>
      </c>
      <c r="P805" t="str">
        <f>IFERROR(IF(OR(HLOOKUP($A805,'Z-scores'!$C$2:$SK$20,5,FALSE)&gt;3,HLOOKUP($A805,'Z-scores'!$C$2:$SK$20,5,FALSE)&lt;-3),"",'Total-corrected counts'!P805),"")</f>
        <v/>
      </c>
      <c r="Q805" t="str">
        <f>IFERROR(IF(OR(HLOOKUP($A805,'Z-scores'!$C$2:$SK$20,5,FALSE)&gt;3,HLOOKUP($A805,'Z-scores'!$C$2:$SK$20,5,FALSE)&lt;-3),"",'Total-corrected counts'!Q805),"")</f>
        <v/>
      </c>
      <c r="R805" t="str">
        <f>IFERROR(IF(OR(HLOOKUP($A805,'Z-scores'!$C$2:$SK$20,5,FALSE)&gt;3,HLOOKUP($A805,'Z-scores'!$C$2:$SK$20,5,FALSE)&lt;-3),"",'Total-corrected counts'!R805),"")</f>
        <v/>
      </c>
      <c r="S805" t="str">
        <f>IFERROR(IF(OR(HLOOKUP($A805,'Z-scores'!$C$2:$SK$20,5,FALSE)&gt;3,HLOOKUP($A805,'Z-scores'!$C$2:$SK$20,5,FALSE)&lt;-3),"",'Total-corrected counts'!S805),"")</f>
        <v/>
      </c>
      <c r="T805" t="str">
        <f>IFERROR(IF(OR(HLOOKUP($A805,'Z-scores'!$C$2:$SK$20,5,FALSE)&gt;3,HLOOKUP($A805,'Z-scores'!$C$2:$SK$20,5,FALSE)&lt;-3),"",'Total-corrected counts'!T805),"")</f>
        <v/>
      </c>
      <c r="U805">
        <f t="shared" si="48"/>
        <v>0</v>
      </c>
      <c r="V805">
        <f>SUMIFS(Tabel132[Cluster],Tabel132[ID],'Total-corrected counts Z&lt;3'!A805)</f>
        <v>0</v>
      </c>
      <c r="W805" t="str">
        <f t="shared" si="49"/>
        <v/>
      </c>
      <c r="X805" t="str">
        <f t="shared" si="50"/>
        <v/>
      </c>
      <c r="Y805" t="str">
        <f t="shared" si="51"/>
        <v/>
      </c>
    </row>
    <row r="806" spans="1:25" x14ac:dyDescent="0.25">
      <c r="A806">
        <v>814</v>
      </c>
      <c r="B806" t="s">
        <v>342</v>
      </c>
      <c r="C806">
        <v>33000</v>
      </c>
      <c r="D806">
        <v>698</v>
      </c>
      <c r="E806">
        <f>IFERROR(IF(OR(HLOOKUP($A806,'Z-scores'!$C$2:$SK$20,5,FALSE)&gt;3,HLOOKUP($A806,'Z-scores'!$C$2:$SK$20,5,FALSE)&lt;-3),"",'Total-corrected counts'!E806),"")</f>
        <v>2.4424137785825577</v>
      </c>
      <c r="F806">
        <f>IFERROR(IF(OR(HLOOKUP($A806,'Z-scores'!$C$2:$SK$20,5,FALSE)&gt;3,HLOOKUP($A806,'Z-scores'!$C$2:$SK$20,5,FALSE)&lt;-3),"",'Total-corrected counts'!F806),"")</f>
        <v>1.5770688522763383</v>
      </c>
      <c r="G806">
        <f>IFERROR(IF(OR(HLOOKUP($A806,'Z-scores'!$C$2:$SK$20,5,FALSE)&gt;3,HLOOKUP($A806,'Z-scores'!$C$2:$SK$20,5,FALSE)&lt;-3),"",'Total-corrected counts'!G806),"")</f>
        <v>1.2645227963706707</v>
      </c>
      <c r="H806">
        <f>IFERROR(IF(OR(HLOOKUP($A806,'Z-scores'!$C$2:$SK$20,5,FALSE)&gt;3,HLOOKUP($A806,'Z-scores'!$C$2:$SK$20,5,FALSE)&lt;-3),"",'Total-corrected counts'!H806),"")</f>
        <v>0.93488383314434609</v>
      </c>
      <c r="I806">
        <f>IFERROR(IF(OR(HLOOKUP($A806,'Z-scores'!$C$2:$SK$20,5,FALSE)&gt;3,HLOOKUP($A806,'Z-scores'!$C$2:$SK$20,5,FALSE)&lt;-3),"",'Total-corrected counts'!I806),"")</f>
        <v>0.87786875974589074</v>
      </c>
      <c r="J806">
        <f>IFERROR(IF(OR(HLOOKUP($A806,'Z-scores'!$C$2:$SK$20,5,FALSE)&gt;3,HLOOKUP($A806,'Z-scores'!$C$2:$SK$20,5,FALSE)&lt;-3),"",'Total-corrected counts'!J806),"")</f>
        <v>1.5325615449178225</v>
      </c>
      <c r="K806">
        <f>IFERROR(IF(OR(HLOOKUP($A806,'Z-scores'!$C$2:$SK$20,5,FALSE)&gt;3,HLOOKUP($A806,'Z-scores'!$C$2:$SK$20,5,FALSE)&lt;-3),"",'Total-corrected counts'!K806),"")</f>
        <v>5.0787171840683101</v>
      </c>
      <c r="L806">
        <f>IFERROR(IF(OR(HLOOKUP($A806,'Z-scores'!$C$2:$SK$20,5,FALSE)&gt;3,HLOOKUP($A806,'Z-scores'!$C$2:$SK$20,5,FALSE)&lt;-3),"",'Total-corrected counts'!L806),"")</f>
        <v>1.4652432100222637</v>
      </c>
      <c r="M806">
        <f>IFERROR(IF(OR(HLOOKUP($A806,'Z-scores'!$C$2:$SK$20,5,FALSE)&gt;3,HLOOKUP($A806,'Z-scores'!$C$2:$SK$20,5,FALSE)&lt;-3),"",'Total-corrected counts'!M806),"")</f>
        <v>4.9955117117470396</v>
      </c>
      <c r="N806">
        <f>IFERROR(IF(OR(HLOOKUP($A806,'Z-scores'!$C$2:$SK$20,5,FALSE)&gt;3,HLOOKUP($A806,'Z-scores'!$C$2:$SK$20,5,FALSE)&lt;-3),"",'Total-corrected counts'!N806),"")</f>
        <v>0.2587090886854756</v>
      </c>
      <c r="O806">
        <f>IFERROR(IF(OR(HLOOKUP($A806,'Z-scores'!$C$2:$SK$20,5,FALSE)&gt;3,HLOOKUP($A806,'Z-scores'!$C$2:$SK$20,5,FALSE)&lt;-3),"",'Total-corrected counts'!O806),"")</f>
        <v>1.1096757536289934</v>
      </c>
      <c r="P806">
        <f>IFERROR(IF(OR(HLOOKUP($A806,'Z-scores'!$C$2:$SK$20,5,FALSE)&gt;3,HLOOKUP($A806,'Z-scores'!$C$2:$SK$20,5,FALSE)&lt;-3),"",'Total-corrected counts'!P806),"")</f>
        <v>3.6825905531599368</v>
      </c>
      <c r="Q806">
        <f>IFERROR(IF(OR(HLOOKUP($A806,'Z-scores'!$C$2:$SK$20,5,FALSE)&gt;3,HLOOKUP($A806,'Z-scores'!$C$2:$SK$20,5,FALSE)&lt;-3),"",'Total-corrected counts'!Q806),"")</f>
        <v>1.7041928609721453</v>
      </c>
      <c r="R806">
        <f>IFERROR(IF(OR(HLOOKUP($A806,'Z-scores'!$C$2:$SK$20,5,FALSE)&gt;3,HLOOKUP($A806,'Z-scores'!$C$2:$SK$20,5,FALSE)&lt;-3),"",'Total-corrected counts'!R806),"")</f>
        <v>2.6807434800672341</v>
      </c>
      <c r="S806">
        <f>IFERROR(IF(OR(HLOOKUP($A806,'Z-scores'!$C$2:$SK$20,5,FALSE)&gt;3,HLOOKUP($A806,'Z-scores'!$C$2:$SK$20,5,FALSE)&lt;-3),"",'Total-corrected counts'!S806),"")</f>
        <v>1.2852487975563287</v>
      </c>
      <c r="T806">
        <f>IFERROR(IF(OR(HLOOKUP($A806,'Z-scores'!$C$2:$SK$20,5,FALSE)&gt;3,HLOOKUP($A806,'Z-scores'!$C$2:$SK$20,5,FALSE)&lt;-3),"",'Total-corrected counts'!T806),"")</f>
        <v>0.92150610958550649</v>
      </c>
      <c r="U806">
        <f t="shared" si="48"/>
        <v>1</v>
      </c>
      <c r="V806">
        <f>SUMIFS(Tabel132[Cluster],Tabel132[ID],'Total-corrected counts Z&lt;3'!A806)</f>
        <v>42</v>
      </c>
      <c r="W806">
        <f t="shared" si="49"/>
        <v>0.85276481594073061</v>
      </c>
      <c r="X806">
        <f t="shared" si="50"/>
        <v>2.0427500759560711</v>
      </c>
      <c r="Y806">
        <f t="shared" si="51"/>
        <v>1.8973262591616906</v>
      </c>
    </row>
    <row r="807" spans="1:25" x14ac:dyDescent="0.25">
      <c r="A807">
        <v>815</v>
      </c>
      <c r="B807" t="s">
        <v>975</v>
      </c>
      <c r="C807">
        <v>40800</v>
      </c>
      <c r="D807">
        <v>799</v>
      </c>
      <c r="E807" t="str">
        <f>IFERROR(IF(OR(HLOOKUP($A807,'Z-scores'!$C$2:$SK$20,5,FALSE)&gt;3,HLOOKUP($A807,'Z-scores'!$C$2:$SK$20,5,FALSE)&lt;-3),"",'Total-corrected counts'!E807),"")</f>
        <v/>
      </c>
      <c r="F807" t="str">
        <f>IFERROR(IF(OR(HLOOKUP($A807,'Z-scores'!$C$2:$SK$20,5,FALSE)&gt;3,HLOOKUP($A807,'Z-scores'!$C$2:$SK$20,5,FALSE)&lt;-3),"",'Total-corrected counts'!F807),"")</f>
        <v/>
      </c>
      <c r="G807" t="str">
        <f>IFERROR(IF(OR(HLOOKUP($A807,'Z-scores'!$C$2:$SK$20,5,FALSE)&gt;3,HLOOKUP($A807,'Z-scores'!$C$2:$SK$20,5,FALSE)&lt;-3),"",'Total-corrected counts'!G807),"")</f>
        <v/>
      </c>
      <c r="H807" t="str">
        <f>IFERROR(IF(OR(HLOOKUP($A807,'Z-scores'!$C$2:$SK$20,5,FALSE)&gt;3,HLOOKUP($A807,'Z-scores'!$C$2:$SK$20,5,FALSE)&lt;-3),"",'Total-corrected counts'!H807),"")</f>
        <v/>
      </c>
      <c r="I807" t="str">
        <f>IFERROR(IF(OR(HLOOKUP($A807,'Z-scores'!$C$2:$SK$20,5,FALSE)&gt;3,HLOOKUP($A807,'Z-scores'!$C$2:$SK$20,5,FALSE)&lt;-3),"",'Total-corrected counts'!I807),"")</f>
        <v/>
      </c>
      <c r="J807" t="str">
        <f>IFERROR(IF(OR(HLOOKUP($A807,'Z-scores'!$C$2:$SK$20,5,FALSE)&gt;3,HLOOKUP($A807,'Z-scores'!$C$2:$SK$20,5,FALSE)&lt;-3),"",'Total-corrected counts'!J807),"")</f>
        <v/>
      </c>
      <c r="K807" t="str">
        <f>IFERROR(IF(OR(HLOOKUP($A807,'Z-scores'!$C$2:$SK$20,5,FALSE)&gt;3,HLOOKUP($A807,'Z-scores'!$C$2:$SK$20,5,FALSE)&lt;-3),"",'Total-corrected counts'!K807),"")</f>
        <v/>
      </c>
      <c r="L807" t="str">
        <f>IFERROR(IF(OR(HLOOKUP($A807,'Z-scores'!$C$2:$SK$20,5,FALSE)&gt;3,HLOOKUP($A807,'Z-scores'!$C$2:$SK$20,5,FALSE)&lt;-3),"",'Total-corrected counts'!L807),"")</f>
        <v/>
      </c>
      <c r="M807" t="str">
        <f>IFERROR(IF(OR(HLOOKUP($A807,'Z-scores'!$C$2:$SK$20,5,FALSE)&gt;3,HLOOKUP($A807,'Z-scores'!$C$2:$SK$20,5,FALSE)&lt;-3),"",'Total-corrected counts'!M807),"")</f>
        <v/>
      </c>
      <c r="N807" t="str">
        <f>IFERROR(IF(OR(HLOOKUP($A807,'Z-scores'!$C$2:$SK$20,5,FALSE)&gt;3,HLOOKUP($A807,'Z-scores'!$C$2:$SK$20,5,FALSE)&lt;-3),"",'Total-corrected counts'!N807),"")</f>
        <v/>
      </c>
      <c r="O807" t="str">
        <f>IFERROR(IF(OR(HLOOKUP($A807,'Z-scores'!$C$2:$SK$20,5,FALSE)&gt;3,HLOOKUP($A807,'Z-scores'!$C$2:$SK$20,5,FALSE)&lt;-3),"",'Total-corrected counts'!O807),"")</f>
        <v/>
      </c>
      <c r="P807" t="str">
        <f>IFERROR(IF(OR(HLOOKUP($A807,'Z-scores'!$C$2:$SK$20,5,FALSE)&gt;3,HLOOKUP($A807,'Z-scores'!$C$2:$SK$20,5,FALSE)&lt;-3),"",'Total-corrected counts'!P807),"")</f>
        <v/>
      </c>
      <c r="Q807" t="str">
        <f>IFERROR(IF(OR(HLOOKUP($A807,'Z-scores'!$C$2:$SK$20,5,FALSE)&gt;3,HLOOKUP($A807,'Z-scores'!$C$2:$SK$20,5,FALSE)&lt;-3),"",'Total-corrected counts'!Q807),"")</f>
        <v/>
      </c>
      <c r="R807" t="str">
        <f>IFERROR(IF(OR(HLOOKUP($A807,'Z-scores'!$C$2:$SK$20,5,FALSE)&gt;3,HLOOKUP($A807,'Z-scores'!$C$2:$SK$20,5,FALSE)&lt;-3),"",'Total-corrected counts'!R807),"")</f>
        <v/>
      </c>
      <c r="S807" t="str">
        <f>IFERROR(IF(OR(HLOOKUP($A807,'Z-scores'!$C$2:$SK$20,5,FALSE)&gt;3,HLOOKUP($A807,'Z-scores'!$C$2:$SK$20,5,FALSE)&lt;-3),"",'Total-corrected counts'!S807),"")</f>
        <v/>
      </c>
      <c r="T807" t="str">
        <f>IFERROR(IF(OR(HLOOKUP($A807,'Z-scores'!$C$2:$SK$20,5,FALSE)&gt;3,HLOOKUP($A807,'Z-scores'!$C$2:$SK$20,5,FALSE)&lt;-3),"",'Total-corrected counts'!T807),"")</f>
        <v/>
      </c>
      <c r="U807">
        <f t="shared" si="48"/>
        <v>0</v>
      </c>
      <c r="V807">
        <f>SUMIFS(Tabel132[Cluster],Tabel132[ID],'Total-corrected counts Z&lt;3'!A807)</f>
        <v>52</v>
      </c>
      <c r="W807" t="str">
        <f t="shared" si="49"/>
        <v/>
      </c>
      <c r="X807" t="str">
        <f t="shared" si="50"/>
        <v/>
      </c>
      <c r="Y807" t="str">
        <f t="shared" si="51"/>
        <v/>
      </c>
    </row>
    <row r="808" spans="1:25" x14ac:dyDescent="0.25">
      <c r="A808">
        <v>816</v>
      </c>
      <c r="B808" t="s">
        <v>343</v>
      </c>
      <c r="C808">
        <v>11600</v>
      </c>
      <c r="D808">
        <v>1002</v>
      </c>
      <c r="E808">
        <f>IFERROR(IF(OR(HLOOKUP($A808,'Z-scores'!$C$2:$SK$20,5,FALSE)&gt;3,HLOOKUP($A808,'Z-scores'!$C$2:$SK$20,5,FALSE)&lt;-3),"",'Total-corrected counts'!E808),"")</f>
        <v>4.9244610464727439</v>
      </c>
      <c r="F808">
        <f>IFERROR(IF(OR(HLOOKUP($A808,'Z-scores'!$C$2:$SK$20,5,FALSE)&gt;3,HLOOKUP($A808,'Z-scores'!$C$2:$SK$20,5,FALSE)&lt;-3),"",'Total-corrected counts'!F808),"")</f>
        <v>1.6337300086455482</v>
      </c>
      <c r="G808">
        <f>IFERROR(IF(OR(HLOOKUP($A808,'Z-scores'!$C$2:$SK$20,5,FALSE)&gt;3,HLOOKUP($A808,'Z-scores'!$C$2:$SK$20,5,FALSE)&lt;-3),"",'Total-corrected counts'!G808),"")</f>
        <v>1.4827149651561984</v>
      </c>
      <c r="H808">
        <f>IFERROR(IF(OR(HLOOKUP($A808,'Z-scores'!$C$2:$SK$20,5,FALSE)&gt;3,HLOOKUP($A808,'Z-scores'!$C$2:$SK$20,5,FALSE)&lt;-3),"",'Total-corrected counts'!H808),"")</f>
        <v>2.7563994306255881</v>
      </c>
      <c r="I808">
        <f>IFERROR(IF(OR(HLOOKUP($A808,'Z-scores'!$C$2:$SK$20,5,FALSE)&gt;3,HLOOKUP($A808,'Z-scores'!$C$2:$SK$20,5,FALSE)&lt;-3),"",'Total-corrected counts'!I808),"")</f>
        <v>1.7951290664034563</v>
      </c>
      <c r="J808">
        <f>IFERROR(IF(OR(HLOOKUP($A808,'Z-scores'!$C$2:$SK$20,5,FALSE)&gt;3,HLOOKUP($A808,'Z-scores'!$C$2:$SK$20,5,FALSE)&lt;-3),"",'Total-corrected counts'!J808),"")</f>
        <v>9.2731946604597919</v>
      </c>
      <c r="K808">
        <f>IFERROR(IF(OR(HLOOKUP($A808,'Z-scores'!$C$2:$SK$20,5,FALSE)&gt;3,HLOOKUP($A808,'Z-scores'!$C$2:$SK$20,5,FALSE)&lt;-3),"",'Total-corrected counts'!K808),"")</f>
        <v>5.4481850623550345</v>
      </c>
      <c r="L808">
        <f>IFERROR(IF(OR(HLOOKUP($A808,'Z-scores'!$C$2:$SK$20,5,FALSE)&gt;3,HLOOKUP($A808,'Z-scores'!$C$2:$SK$20,5,FALSE)&lt;-3),"",'Total-corrected counts'!L808),"")</f>
        <v>3.5477879576002032</v>
      </c>
      <c r="M808">
        <f>IFERROR(IF(OR(HLOOKUP($A808,'Z-scores'!$C$2:$SK$20,5,FALSE)&gt;3,HLOOKUP($A808,'Z-scores'!$C$2:$SK$20,5,FALSE)&lt;-3),"",'Total-corrected counts'!M808),"")</f>
        <v>5.1660069920114431</v>
      </c>
      <c r="N808">
        <f>IFERROR(IF(OR(HLOOKUP($A808,'Z-scores'!$C$2:$SK$20,5,FALSE)&gt;3,HLOOKUP($A808,'Z-scores'!$C$2:$SK$20,5,FALSE)&lt;-3),"",'Total-corrected counts'!N808),"")</f>
        <v>5.1898611124177227</v>
      </c>
      <c r="O808">
        <f>IFERROR(IF(OR(HLOOKUP($A808,'Z-scores'!$C$2:$SK$20,5,FALSE)&gt;3,HLOOKUP($A808,'Z-scores'!$C$2:$SK$20,5,FALSE)&lt;-3),"",'Total-corrected counts'!O808),"")</f>
        <v>1.7816706323206546</v>
      </c>
      <c r="P808">
        <f>IFERROR(IF(OR(HLOOKUP($A808,'Z-scores'!$C$2:$SK$20,5,FALSE)&gt;3,HLOOKUP($A808,'Z-scores'!$C$2:$SK$20,5,FALSE)&lt;-3),"",'Total-corrected counts'!P808),"")</f>
        <v>1.7666481707726722</v>
      </c>
      <c r="Q808">
        <f>IFERROR(IF(OR(HLOOKUP($A808,'Z-scores'!$C$2:$SK$20,5,FALSE)&gt;3,HLOOKUP($A808,'Z-scores'!$C$2:$SK$20,5,FALSE)&lt;-3),"",'Total-corrected counts'!Q808),"")</f>
        <v>3.030780306685156</v>
      </c>
      <c r="R808">
        <f>IFERROR(IF(OR(HLOOKUP($A808,'Z-scores'!$C$2:$SK$20,5,FALSE)&gt;3,HLOOKUP($A808,'Z-scores'!$C$2:$SK$20,5,FALSE)&lt;-3),"",'Total-corrected counts'!R808),"")</f>
        <v>2.7885894821389048</v>
      </c>
      <c r="S808">
        <f>IFERROR(IF(OR(HLOOKUP($A808,'Z-scores'!$C$2:$SK$20,5,FALSE)&gt;3,HLOOKUP($A808,'Z-scores'!$C$2:$SK$20,5,FALSE)&lt;-3),"",'Total-corrected counts'!S808),"")</f>
        <v>3.3291907178992126</v>
      </c>
      <c r="T808">
        <f>IFERROR(IF(OR(HLOOKUP($A808,'Z-scores'!$C$2:$SK$20,5,FALSE)&gt;3,HLOOKUP($A808,'Z-scores'!$C$2:$SK$20,5,FALSE)&lt;-3),"",'Total-corrected counts'!T808),"")</f>
        <v>4.150190478725837</v>
      </c>
      <c r="U808">
        <f t="shared" si="48"/>
        <v>1</v>
      </c>
      <c r="V808">
        <f>SUMIFS(Tabel132[Cluster],Tabel132[ID],'Total-corrected counts Z&lt;3'!A808)</f>
        <v>15</v>
      </c>
      <c r="W808">
        <f t="shared" si="49"/>
        <v>0.22479722844697797</v>
      </c>
      <c r="X808">
        <f t="shared" si="50"/>
        <v>4.121747030214773</v>
      </c>
      <c r="Y808">
        <f t="shared" si="51"/>
        <v>2.8078449647570731</v>
      </c>
    </row>
    <row r="809" spans="1:25" x14ac:dyDescent="0.25">
      <c r="A809">
        <v>817</v>
      </c>
      <c r="B809" t="s">
        <v>976</v>
      </c>
      <c r="C809">
        <v>113200</v>
      </c>
      <c r="D809">
        <v>349</v>
      </c>
      <c r="E809" t="str">
        <f>IFERROR(IF(OR(HLOOKUP($A809,'Z-scores'!$C$2:$SK$20,5,FALSE)&gt;3,HLOOKUP($A809,'Z-scores'!$C$2:$SK$20,5,FALSE)&lt;-3),"",'Total-corrected counts'!E809),"")</f>
        <v/>
      </c>
      <c r="F809" t="str">
        <f>IFERROR(IF(OR(HLOOKUP($A809,'Z-scores'!$C$2:$SK$20,5,FALSE)&gt;3,HLOOKUP($A809,'Z-scores'!$C$2:$SK$20,5,FALSE)&lt;-3),"",'Total-corrected counts'!F809),"")</f>
        <v/>
      </c>
      <c r="G809" t="str">
        <f>IFERROR(IF(OR(HLOOKUP($A809,'Z-scores'!$C$2:$SK$20,5,FALSE)&gt;3,HLOOKUP($A809,'Z-scores'!$C$2:$SK$20,5,FALSE)&lt;-3),"",'Total-corrected counts'!G809),"")</f>
        <v/>
      </c>
      <c r="H809" t="str">
        <f>IFERROR(IF(OR(HLOOKUP($A809,'Z-scores'!$C$2:$SK$20,5,FALSE)&gt;3,HLOOKUP($A809,'Z-scores'!$C$2:$SK$20,5,FALSE)&lt;-3),"",'Total-corrected counts'!H809),"")</f>
        <v/>
      </c>
      <c r="I809" t="str">
        <f>IFERROR(IF(OR(HLOOKUP($A809,'Z-scores'!$C$2:$SK$20,5,FALSE)&gt;3,HLOOKUP($A809,'Z-scores'!$C$2:$SK$20,5,FALSE)&lt;-3),"",'Total-corrected counts'!I809),"")</f>
        <v/>
      </c>
      <c r="J809" t="str">
        <f>IFERROR(IF(OR(HLOOKUP($A809,'Z-scores'!$C$2:$SK$20,5,FALSE)&gt;3,HLOOKUP($A809,'Z-scores'!$C$2:$SK$20,5,FALSE)&lt;-3),"",'Total-corrected counts'!J809),"")</f>
        <v/>
      </c>
      <c r="K809" t="str">
        <f>IFERROR(IF(OR(HLOOKUP($A809,'Z-scores'!$C$2:$SK$20,5,FALSE)&gt;3,HLOOKUP($A809,'Z-scores'!$C$2:$SK$20,5,FALSE)&lt;-3),"",'Total-corrected counts'!K809),"")</f>
        <v/>
      </c>
      <c r="L809" t="str">
        <f>IFERROR(IF(OR(HLOOKUP($A809,'Z-scores'!$C$2:$SK$20,5,FALSE)&gt;3,HLOOKUP($A809,'Z-scores'!$C$2:$SK$20,5,FALSE)&lt;-3),"",'Total-corrected counts'!L809),"")</f>
        <v/>
      </c>
      <c r="M809" t="str">
        <f>IFERROR(IF(OR(HLOOKUP($A809,'Z-scores'!$C$2:$SK$20,5,FALSE)&gt;3,HLOOKUP($A809,'Z-scores'!$C$2:$SK$20,5,FALSE)&lt;-3),"",'Total-corrected counts'!M809),"")</f>
        <v/>
      </c>
      <c r="N809" t="str">
        <f>IFERROR(IF(OR(HLOOKUP($A809,'Z-scores'!$C$2:$SK$20,5,FALSE)&gt;3,HLOOKUP($A809,'Z-scores'!$C$2:$SK$20,5,FALSE)&lt;-3),"",'Total-corrected counts'!N809),"")</f>
        <v/>
      </c>
      <c r="O809" t="str">
        <f>IFERROR(IF(OR(HLOOKUP($A809,'Z-scores'!$C$2:$SK$20,5,FALSE)&gt;3,HLOOKUP($A809,'Z-scores'!$C$2:$SK$20,5,FALSE)&lt;-3),"",'Total-corrected counts'!O809),"")</f>
        <v/>
      </c>
      <c r="P809" t="str">
        <f>IFERROR(IF(OR(HLOOKUP($A809,'Z-scores'!$C$2:$SK$20,5,FALSE)&gt;3,HLOOKUP($A809,'Z-scores'!$C$2:$SK$20,5,FALSE)&lt;-3),"",'Total-corrected counts'!P809),"")</f>
        <v/>
      </c>
      <c r="Q809" t="str">
        <f>IFERROR(IF(OR(HLOOKUP($A809,'Z-scores'!$C$2:$SK$20,5,FALSE)&gt;3,HLOOKUP($A809,'Z-scores'!$C$2:$SK$20,5,FALSE)&lt;-3),"",'Total-corrected counts'!Q809),"")</f>
        <v/>
      </c>
      <c r="R809" t="str">
        <f>IFERROR(IF(OR(HLOOKUP($A809,'Z-scores'!$C$2:$SK$20,5,FALSE)&gt;3,HLOOKUP($A809,'Z-scores'!$C$2:$SK$20,5,FALSE)&lt;-3),"",'Total-corrected counts'!R809),"")</f>
        <v/>
      </c>
      <c r="S809" t="str">
        <f>IFERROR(IF(OR(HLOOKUP($A809,'Z-scores'!$C$2:$SK$20,5,FALSE)&gt;3,HLOOKUP($A809,'Z-scores'!$C$2:$SK$20,5,FALSE)&lt;-3),"",'Total-corrected counts'!S809),"")</f>
        <v/>
      </c>
      <c r="T809" t="str">
        <f>IFERROR(IF(OR(HLOOKUP($A809,'Z-scores'!$C$2:$SK$20,5,FALSE)&gt;3,HLOOKUP($A809,'Z-scores'!$C$2:$SK$20,5,FALSE)&lt;-3),"",'Total-corrected counts'!T809),"")</f>
        <v/>
      </c>
      <c r="U809">
        <f t="shared" si="48"/>
        <v>0</v>
      </c>
      <c r="V809">
        <f>SUMIFS(Tabel132[Cluster],Tabel132[ID],'Total-corrected counts Z&lt;3'!A809)</f>
        <v>0</v>
      </c>
      <c r="W809" t="str">
        <f t="shared" si="49"/>
        <v/>
      </c>
      <c r="X809" t="str">
        <f t="shared" si="50"/>
        <v/>
      </c>
      <c r="Y809" t="str">
        <f t="shared" si="51"/>
        <v/>
      </c>
    </row>
    <row r="810" spans="1:25" x14ac:dyDescent="0.25">
      <c r="A810">
        <v>818</v>
      </c>
      <c r="B810" t="s">
        <v>977</v>
      </c>
      <c r="C810">
        <v>51700</v>
      </c>
      <c r="D810">
        <v>803</v>
      </c>
      <c r="E810" t="str">
        <f>IFERROR(IF(OR(HLOOKUP($A810,'Z-scores'!$C$2:$SK$20,5,FALSE)&gt;3,HLOOKUP($A810,'Z-scores'!$C$2:$SK$20,5,FALSE)&lt;-3),"",'Total-corrected counts'!E810),"")</f>
        <v/>
      </c>
      <c r="F810" t="str">
        <f>IFERROR(IF(OR(HLOOKUP($A810,'Z-scores'!$C$2:$SK$20,5,FALSE)&gt;3,HLOOKUP($A810,'Z-scores'!$C$2:$SK$20,5,FALSE)&lt;-3),"",'Total-corrected counts'!F810),"")</f>
        <v/>
      </c>
      <c r="G810" t="str">
        <f>IFERROR(IF(OR(HLOOKUP($A810,'Z-scores'!$C$2:$SK$20,5,FALSE)&gt;3,HLOOKUP($A810,'Z-scores'!$C$2:$SK$20,5,FALSE)&lt;-3),"",'Total-corrected counts'!G810),"")</f>
        <v/>
      </c>
      <c r="H810" t="str">
        <f>IFERROR(IF(OR(HLOOKUP($A810,'Z-scores'!$C$2:$SK$20,5,FALSE)&gt;3,HLOOKUP($A810,'Z-scores'!$C$2:$SK$20,5,FALSE)&lt;-3),"",'Total-corrected counts'!H810),"")</f>
        <v/>
      </c>
      <c r="I810" t="str">
        <f>IFERROR(IF(OR(HLOOKUP($A810,'Z-scores'!$C$2:$SK$20,5,FALSE)&gt;3,HLOOKUP($A810,'Z-scores'!$C$2:$SK$20,5,FALSE)&lt;-3),"",'Total-corrected counts'!I810),"")</f>
        <v/>
      </c>
      <c r="J810" t="str">
        <f>IFERROR(IF(OR(HLOOKUP($A810,'Z-scores'!$C$2:$SK$20,5,FALSE)&gt;3,HLOOKUP($A810,'Z-scores'!$C$2:$SK$20,5,FALSE)&lt;-3),"",'Total-corrected counts'!J810),"")</f>
        <v/>
      </c>
      <c r="K810" t="str">
        <f>IFERROR(IF(OR(HLOOKUP($A810,'Z-scores'!$C$2:$SK$20,5,FALSE)&gt;3,HLOOKUP($A810,'Z-scores'!$C$2:$SK$20,5,FALSE)&lt;-3),"",'Total-corrected counts'!K810),"")</f>
        <v/>
      </c>
      <c r="L810" t="str">
        <f>IFERROR(IF(OR(HLOOKUP($A810,'Z-scores'!$C$2:$SK$20,5,FALSE)&gt;3,HLOOKUP($A810,'Z-scores'!$C$2:$SK$20,5,FALSE)&lt;-3),"",'Total-corrected counts'!L810),"")</f>
        <v/>
      </c>
      <c r="M810" t="str">
        <f>IFERROR(IF(OR(HLOOKUP($A810,'Z-scores'!$C$2:$SK$20,5,FALSE)&gt;3,HLOOKUP($A810,'Z-scores'!$C$2:$SK$20,5,FALSE)&lt;-3),"",'Total-corrected counts'!M810),"")</f>
        <v/>
      </c>
      <c r="N810" t="str">
        <f>IFERROR(IF(OR(HLOOKUP($A810,'Z-scores'!$C$2:$SK$20,5,FALSE)&gt;3,HLOOKUP($A810,'Z-scores'!$C$2:$SK$20,5,FALSE)&lt;-3),"",'Total-corrected counts'!N810),"")</f>
        <v/>
      </c>
      <c r="O810" t="str">
        <f>IFERROR(IF(OR(HLOOKUP($A810,'Z-scores'!$C$2:$SK$20,5,FALSE)&gt;3,HLOOKUP($A810,'Z-scores'!$C$2:$SK$20,5,FALSE)&lt;-3),"",'Total-corrected counts'!O810),"")</f>
        <v/>
      </c>
      <c r="P810" t="str">
        <f>IFERROR(IF(OR(HLOOKUP($A810,'Z-scores'!$C$2:$SK$20,5,FALSE)&gt;3,HLOOKUP($A810,'Z-scores'!$C$2:$SK$20,5,FALSE)&lt;-3),"",'Total-corrected counts'!P810),"")</f>
        <v/>
      </c>
      <c r="Q810" t="str">
        <f>IFERROR(IF(OR(HLOOKUP($A810,'Z-scores'!$C$2:$SK$20,5,FALSE)&gt;3,HLOOKUP($A810,'Z-scores'!$C$2:$SK$20,5,FALSE)&lt;-3),"",'Total-corrected counts'!Q810),"")</f>
        <v/>
      </c>
      <c r="R810" t="str">
        <f>IFERROR(IF(OR(HLOOKUP($A810,'Z-scores'!$C$2:$SK$20,5,FALSE)&gt;3,HLOOKUP($A810,'Z-scores'!$C$2:$SK$20,5,FALSE)&lt;-3),"",'Total-corrected counts'!R810),"")</f>
        <v/>
      </c>
      <c r="S810" t="str">
        <f>IFERROR(IF(OR(HLOOKUP($A810,'Z-scores'!$C$2:$SK$20,5,FALSE)&gt;3,HLOOKUP($A810,'Z-scores'!$C$2:$SK$20,5,FALSE)&lt;-3),"",'Total-corrected counts'!S810),"")</f>
        <v/>
      </c>
      <c r="T810" t="str">
        <f>IFERROR(IF(OR(HLOOKUP($A810,'Z-scores'!$C$2:$SK$20,5,FALSE)&gt;3,HLOOKUP($A810,'Z-scores'!$C$2:$SK$20,5,FALSE)&lt;-3),"",'Total-corrected counts'!T810),"")</f>
        <v/>
      </c>
      <c r="U810">
        <f t="shared" si="48"/>
        <v>0</v>
      </c>
      <c r="V810">
        <f>SUMIFS(Tabel132[Cluster],Tabel132[ID],'Total-corrected counts Z&lt;3'!A810)</f>
        <v>72</v>
      </c>
      <c r="W810" t="str">
        <f t="shared" si="49"/>
        <v/>
      </c>
      <c r="X810" t="str">
        <f t="shared" si="50"/>
        <v/>
      </c>
      <c r="Y810" t="str">
        <f t="shared" si="51"/>
        <v/>
      </c>
    </row>
    <row r="811" spans="1:25" x14ac:dyDescent="0.25">
      <c r="A811">
        <v>819</v>
      </c>
      <c r="B811" t="s">
        <v>344</v>
      </c>
      <c r="C811">
        <v>20000</v>
      </c>
      <c r="D811">
        <v>48</v>
      </c>
      <c r="E811">
        <f>IFERROR(IF(OR(HLOOKUP($A811,'Z-scores'!$C$2:$SK$20,5,FALSE)&gt;3,HLOOKUP($A811,'Z-scores'!$C$2:$SK$20,5,FALSE)&lt;-3),"",'Total-corrected counts'!E811),"")</f>
        <v>2.5712226188323482</v>
      </c>
      <c r="F811">
        <f>IFERROR(IF(OR(HLOOKUP($A811,'Z-scores'!$C$2:$SK$20,5,FALSE)&gt;3,HLOOKUP($A811,'Z-scores'!$C$2:$SK$20,5,FALSE)&lt;-3),"",'Total-corrected counts'!F811),"")</f>
        <v>2.7150137426913012</v>
      </c>
      <c r="G811">
        <f>IFERROR(IF(OR(HLOOKUP($A811,'Z-scores'!$C$2:$SK$20,5,FALSE)&gt;3,HLOOKUP($A811,'Z-scores'!$C$2:$SK$20,5,FALSE)&lt;-3),"",'Total-corrected counts'!G811),"")</f>
        <v>1.8843869122386465</v>
      </c>
      <c r="H811">
        <f>IFERROR(IF(OR(HLOOKUP($A811,'Z-scores'!$C$2:$SK$20,5,FALSE)&gt;3,HLOOKUP($A811,'Z-scores'!$C$2:$SK$20,5,FALSE)&lt;-3),"",'Total-corrected counts'!H811),"")</f>
        <v>3.9446066250090475</v>
      </c>
      <c r="I811">
        <f>IFERROR(IF(OR(HLOOKUP($A811,'Z-scores'!$C$2:$SK$20,5,FALSE)&gt;3,HLOOKUP($A811,'Z-scores'!$C$2:$SK$20,5,FALSE)&lt;-3),"",'Total-corrected counts'!I811),"")</f>
        <v>0.58524583983059386</v>
      </c>
      <c r="J811">
        <f>IFERROR(IF(OR(HLOOKUP($A811,'Z-scores'!$C$2:$SK$20,5,FALSE)&gt;3,HLOOKUP($A811,'Z-scores'!$C$2:$SK$20,5,FALSE)&lt;-3),"",'Total-corrected counts'!J811),"")</f>
        <v>2.2928557488418986</v>
      </c>
      <c r="K811">
        <f>IFERROR(IF(OR(HLOOKUP($A811,'Z-scores'!$C$2:$SK$20,5,FALSE)&gt;3,HLOOKUP($A811,'Z-scores'!$C$2:$SK$20,5,FALSE)&lt;-3),"",'Total-corrected counts'!K811),"")</f>
        <v>2.615597995490146</v>
      </c>
      <c r="L811">
        <f>IFERROR(IF(OR(HLOOKUP($A811,'Z-scores'!$C$2:$SK$20,5,FALSE)&gt;3,HLOOKUP($A811,'Z-scores'!$C$2:$SK$20,5,FALSE)&lt;-3),"",'Total-corrected counts'!L811),"")</f>
        <v>2.0554106140590083</v>
      </c>
      <c r="M811">
        <f>IFERROR(IF(OR(HLOOKUP($A811,'Z-scores'!$C$2:$SK$20,5,FALSE)&gt;3,HLOOKUP($A811,'Z-scores'!$C$2:$SK$20,5,FALSE)&lt;-3),"",'Total-corrected counts'!M811),"")</f>
        <v>1.5515070504060771</v>
      </c>
      <c r="N811">
        <f>IFERROR(IF(OR(HLOOKUP($A811,'Z-scores'!$C$2:$SK$20,5,FALSE)&gt;3,HLOOKUP($A811,'Z-scores'!$C$2:$SK$20,5,FALSE)&lt;-3),"",'Total-corrected counts'!N811),"")</f>
        <v>1.9912760159427516</v>
      </c>
      <c r="O811">
        <f>IFERROR(IF(OR(HLOOKUP($A811,'Z-scores'!$C$2:$SK$20,5,FALSE)&gt;3,HLOOKUP($A811,'Z-scores'!$C$2:$SK$20,5,FALSE)&lt;-3),"",'Total-corrected counts'!O811),"")</f>
        <v>0.86651971199714228</v>
      </c>
      <c r="P811">
        <f>IFERROR(IF(OR(HLOOKUP($A811,'Z-scores'!$C$2:$SK$20,5,FALSE)&gt;3,HLOOKUP($A811,'Z-scores'!$C$2:$SK$20,5,FALSE)&lt;-3),"",'Total-corrected counts'!P811),"")</f>
        <v>2.5529310186095238</v>
      </c>
      <c r="Q811">
        <f>IFERROR(IF(OR(HLOOKUP($A811,'Z-scores'!$C$2:$SK$20,5,FALSE)&gt;3,HLOOKUP($A811,'Z-scores'!$C$2:$SK$20,5,FALSE)&lt;-3),"",'Total-corrected counts'!Q811),"")</f>
        <v>3.358700798883878</v>
      </c>
      <c r="R811">
        <f>IFERROR(IF(OR(HLOOKUP($A811,'Z-scores'!$C$2:$SK$20,5,FALSE)&gt;3,HLOOKUP($A811,'Z-scores'!$C$2:$SK$20,5,FALSE)&lt;-3),"",'Total-corrected counts'!R811),"")</f>
        <v>2.4496449041993693</v>
      </c>
      <c r="S811">
        <f>IFERROR(IF(OR(HLOOKUP($A811,'Z-scores'!$C$2:$SK$20,5,FALSE)&gt;3,HLOOKUP($A811,'Z-scores'!$C$2:$SK$20,5,FALSE)&lt;-3),"",'Total-corrected counts'!S811),"")</f>
        <v>1.7665093605179496</v>
      </c>
      <c r="T811">
        <f>IFERROR(IF(OR(HLOOKUP($A811,'Z-scores'!$C$2:$SK$20,5,FALSE)&gt;3,HLOOKUP($A811,'Z-scores'!$C$2:$SK$20,5,FALSE)&lt;-3),"",'Total-corrected counts'!T811),"")</f>
        <v>1.5290175447937293</v>
      </c>
      <c r="U811">
        <f t="shared" si="48"/>
        <v>1</v>
      </c>
      <c r="V811">
        <f>SUMIFS(Tabel132[Cluster],Tabel132[ID],'Total-corrected counts Z&lt;3'!A811)</f>
        <v>24</v>
      </c>
      <c r="W811">
        <f t="shared" si="49"/>
        <v>0.77165186126706109</v>
      </c>
      <c r="X811">
        <f t="shared" si="50"/>
        <v>2.2207123163341818</v>
      </c>
      <c r="Y811">
        <f t="shared" si="51"/>
        <v>2.0872205565002653</v>
      </c>
    </row>
    <row r="812" spans="1:25" x14ac:dyDescent="0.25">
      <c r="A812">
        <v>820</v>
      </c>
      <c r="B812" t="s">
        <v>978</v>
      </c>
      <c r="C812">
        <v>79300</v>
      </c>
      <c r="D812">
        <v>4</v>
      </c>
      <c r="E812" t="str">
        <f>IFERROR(IF(OR(HLOOKUP($A812,'Z-scores'!$C$2:$SK$20,5,FALSE)&gt;3,HLOOKUP($A812,'Z-scores'!$C$2:$SK$20,5,FALSE)&lt;-3),"",'Total-corrected counts'!E812),"")</f>
        <v/>
      </c>
      <c r="F812" t="str">
        <f>IFERROR(IF(OR(HLOOKUP($A812,'Z-scores'!$C$2:$SK$20,5,FALSE)&gt;3,HLOOKUP($A812,'Z-scores'!$C$2:$SK$20,5,FALSE)&lt;-3),"",'Total-corrected counts'!F812),"")</f>
        <v/>
      </c>
      <c r="G812" t="str">
        <f>IFERROR(IF(OR(HLOOKUP($A812,'Z-scores'!$C$2:$SK$20,5,FALSE)&gt;3,HLOOKUP($A812,'Z-scores'!$C$2:$SK$20,5,FALSE)&lt;-3),"",'Total-corrected counts'!G812),"")</f>
        <v/>
      </c>
      <c r="H812" t="str">
        <f>IFERROR(IF(OR(HLOOKUP($A812,'Z-scores'!$C$2:$SK$20,5,FALSE)&gt;3,HLOOKUP($A812,'Z-scores'!$C$2:$SK$20,5,FALSE)&lt;-3),"",'Total-corrected counts'!H812),"")</f>
        <v/>
      </c>
      <c r="I812" t="str">
        <f>IFERROR(IF(OR(HLOOKUP($A812,'Z-scores'!$C$2:$SK$20,5,FALSE)&gt;3,HLOOKUP($A812,'Z-scores'!$C$2:$SK$20,5,FALSE)&lt;-3),"",'Total-corrected counts'!I812),"")</f>
        <v/>
      </c>
      <c r="J812" t="str">
        <f>IFERROR(IF(OR(HLOOKUP($A812,'Z-scores'!$C$2:$SK$20,5,FALSE)&gt;3,HLOOKUP($A812,'Z-scores'!$C$2:$SK$20,5,FALSE)&lt;-3),"",'Total-corrected counts'!J812),"")</f>
        <v/>
      </c>
      <c r="K812" t="str">
        <f>IFERROR(IF(OR(HLOOKUP($A812,'Z-scores'!$C$2:$SK$20,5,FALSE)&gt;3,HLOOKUP($A812,'Z-scores'!$C$2:$SK$20,5,FALSE)&lt;-3),"",'Total-corrected counts'!K812),"")</f>
        <v/>
      </c>
      <c r="L812" t="str">
        <f>IFERROR(IF(OR(HLOOKUP($A812,'Z-scores'!$C$2:$SK$20,5,FALSE)&gt;3,HLOOKUP($A812,'Z-scores'!$C$2:$SK$20,5,FALSE)&lt;-3),"",'Total-corrected counts'!L812),"")</f>
        <v/>
      </c>
      <c r="M812" t="str">
        <f>IFERROR(IF(OR(HLOOKUP($A812,'Z-scores'!$C$2:$SK$20,5,FALSE)&gt;3,HLOOKUP($A812,'Z-scores'!$C$2:$SK$20,5,FALSE)&lt;-3),"",'Total-corrected counts'!M812),"")</f>
        <v/>
      </c>
      <c r="N812" t="str">
        <f>IFERROR(IF(OR(HLOOKUP($A812,'Z-scores'!$C$2:$SK$20,5,FALSE)&gt;3,HLOOKUP($A812,'Z-scores'!$C$2:$SK$20,5,FALSE)&lt;-3),"",'Total-corrected counts'!N812),"")</f>
        <v/>
      </c>
      <c r="O812" t="str">
        <f>IFERROR(IF(OR(HLOOKUP($A812,'Z-scores'!$C$2:$SK$20,5,FALSE)&gt;3,HLOOKUP($A812,'Z-scores'!$C$2:$SK$20,5,FALSE)&lt;-3),"",'Total-corrected counts'!O812),"")</f>
        <v/>
      </c>
      <c r="P812" t="str">
        <f>IFERROR(IF(OR(HLOOKUP($A812,'Z-scores'!$C$2:$SK$20,5,FALSE)&gt;3,HLOOKUP($A812,'Z-scores'!$C$2:$SK$20,5,FALSE)&lt;-3),"",'Total-corrected counts'!P812),"")</f>
        <v/>
      </c>
      <c r="Q812" t="str">
        <f>IFERROR(IF(OR(HLOOKUP($A812,'Z-scores'!$C$2:$SK$20,5,FALSE)&gt;3,HLOOKUP($A812,'Z-scores'!$C$2:$SK$20,5,FALSE)&lt;-3),"",'Total-corrected counts'!Q812),"")</f>
        <v/>
      </c>
      <c r="R812" t="str">
        <f>IFERROR(IF(OR(HLOOKUP($A812,'Z-scores'!$C$2:$SK$20,5,FALSE)&gt;3,HLOOKUP($A812,'Z-scores'!$C$2:$SK$20,5,FALSE)&lt;-3),"",'Total-corrected counts'!R812),"")</f>
        <v/>
      </c>
      <c r="S812" t="str">
        <f>IFERROR(IF(OR(HLOOKUP($A812,'Z-scores'!$C$2:$SK$20,5,FALSE)&gt;3,HLOOKUP($A812,'Z-scores'!$C$2:$SK$20,5,FALSE)&lt;-3),"",'Total-corrected counts'!S812),"")</f>
        <v/>
      </c>
      <c r="T812" t="str">
        <f>IFERROR(IF(OR(HLOOKUP($A812,'Z-scores'!$C$2:$SK$20,5,FALSE)&gt;3,HLOOKUP($A812,'Z-scores'!$C$2:$SK$20,5,FALSE)&lt;-3),"",'Total-corrected counts'!T812),"")</f>
        <v/>
      </c>
      <c r="U812">
        <f t="shared" si="48"/>
        <v>0</v>
      </c>
      <c r="V812">
        <f>SUMIFS(Tabel132[Cluster],Tabel132[ID],'Total-corrected counts Z&lt;3'!A812)</f>
        <v>86</v>
      </c>
      <c r="W812" t="str">
        <f t="shared" si="49"/>
        <v/>
      </c>
      <c r="X812" t="str">
        <f t="shared" si="50"/>
        <v/>
      </c>
      <c r="Y812" t="str">
        <f t="shared" si="51"/>
        <v/>
      </c>
    </row>
    <row r="813" spans="1:25" x14ac:dyDescent="0.25">
      <c r="A813">
        <v>821</v>
      </c>
      <c r="B813" t="s">
        <v>345</v>
      </c>
      <c r="C813">
        <v>16400</v>
      </c>
      <c r="D813">
        <v>385</v>
      </c>
      <c r="E813">
        <f>IFERROR(IF(OR(HLOOKUP($A813,'Z-scores'!$C$2:$SK$20,5,FALSE)&gt;3,HLOOKUP($A813,'Z-scores'!$C$2:$SK$20,5,FALSE)&lt;-3),"",'Total-corrected counts'!E813),"")</f>
        <v>39.955511408252185</v>
      </c>
      <c r="F813">
        <f>IFERROR(IF(OR(HLOOKUP($A813,'Z-scores'!$C$2:$SK$20,5,FALSE)&gt;3,HLOOKUP($A813,'Z-scores'!$C$2:$SK$20,5,FALSE)&lt;-3),"",'Total-corrected counts'!F813),"")</f>
        <v>46.126903047567509</v>
      </c>
      <c r="G813">
        <f>IFERROR(IF(OR(HLOOKUP($A813,'Z-scores'!$C$2:$SK$20,5,FALSE)&gt;3,HLOOKUP($A813,'Z-scores'!$C$2:$SK$20,5,FALSE)&lt;-3),"",'Total-corrected counts'!G813),"")</f>
        <v>29.351805614580393</v>
      </c>
      <c r="H813">
        <f>IFERROR(IF(OR(HLOOKUP($A813,'Z-scores'!$C$2:$SK$20,5,FALSE)&gt;3,HLOOKUP($A813,'Z-scores'!$C$2:$SK$20,5,FALSE)&lt;-3),"",'Total-corrected counts'!H813),"")</f>
        <v>75.918598759921835</v>
      </c>
      <c r="I813">
        <f>IFERROR(IF(OR(HLOOKUP($A813,'Z-scores'!$C$2:$SK$20,5,FALSE)&gt;3,HLOOKUP($A813,'Z-scores'!$C$2:$SK$20,5,FALSE)&lt;-3),"",'Total-corrected counts'!I813),"")</f>
        <v>22.250596641251619</v>
      </c>
      <c r="J813">
        <f>IFERROR(IF(OR(HLOOKUP($A813,'Z-scores'!$C$2:$SK$20,5,FALSE)&gt;3,HLOOKUP($A813,'Z-scores'!$C$2:$SK$20,5,FALSE)&lt;-3),"",'Total-corrected counts'!J813),"")</f>
        <v>17.76214884285617</v>
      </c>
      <c r="K813">
        <f>IFERROR(IF(OR(HLOOKUP($A813,'Z-scores'!$C$2:$SK$20,5,FALSE)&gt;3,HLOOKUP($A813,'Z-scores'!$C$2:$SK$20,5,FALSE)&lt;-3),"",'Total-corrected counts'!K813),"")</f>
        <v>35.621395122437548</v>
      </c>
      <c r="L813">
        <f>IFERROR(IF(OR(HLOOKUP($A813,'Z-scores'!$C$2:$SK$20,5,FALSE)&gt;3,HLOOKUP($A813,'Z-scores'!$C$2:$SK$20,5,FALSE)&lt;-3),"",'Total-corrected counts'!L813),"")</f>
        <v>27.968508124637928</v>
      </c>
      <c r="M813">
        <f>IFERROR(IF(OR(HLOOKUP($A813,'Z-scores'!$C$2:$SK$20,5,FALSE)&gt;3,HLOOKUP($A813,'Z-scores'!$C$2:$SK$20,5,FALSE)&lt;-3),"",'Total-corrected counts'!M813),"")</f>
        <v>35.872206967630618</v>
      </c>
      <c r="N813">
        <f>IFERROR(IF(OR(HLOOKUP($A813,'Z-scores'!$C$2:$SK$20,5,FALSE)&gt;3,HLOOKUP($A813,'Z-scores'!$C$2:$SK$20,5,FALSE)&lt;-3),"",'Total-corrected counts'!N813),"")</f>
        <v>32.950130295304668</v>
      </c>
      <c r="O813">
        <f>IFERROR(IF(OR(HLOOKUP($A813,'Z-scores'!$C$2:$SK$20,5,FALSE)&gt;3,HLOOKUP($A813,'Z-scores'!$C$2:$SK$20,5,FALSE)&lt;-3),"",'Total-corrected counts'!O813),"")</f>
        <v>42.928093895368626</v>
      </c>
      <c r="P813">
        <f>IFERROR(IF(OR(HLOOKUP($A813,'Z-scores'!$C$2:$SK$20,5,FALSE)&gt;3,HLOOKUP($A813,'Z-scores'!$C$2:$SK$20,5,FALSE)&lt;-3),"",'Total-corrected counts'!P813),"")</f>
        <v>21.513295893662711</v>
      </c>
      <c r="Q813">
        <f>IFERROR(IF(OR(HLOOKUP($A813,'Z-scores'!$C$2:$SK$20,5,FALSE)&gt;3,HLOOKUP($A813,'Z-scores'!$C$2:$SK$20,5,FALSE)&lt;-3),"",'Total-corrected counts'!Q813),"")</f>
        <v>7.6017932282430962</v>
      </c>
      <c r="R813">
        <f>IFERROR(IF(OR(HLOOKUP($A813,'Z-scores'!$C$2:$SK$20,5,FALSE)&gt;3,HLOOKUP($A813,'Z-scores'!$C$2:$SK$20,5,FALSE)&lt;-3),"",'Total-corrected counts'!R813),"")</f>
        <v>27.541814719541335</v>
      </c>
      <c r="S813">
        <f>IFERROR(IF(OR(HLOOKUP($A813,'Z-scores'!$C$2:$SK$20,5,FALSE)&gt;3,HLOOKUP($A813,'Z-scores'!$C$2:$SK$20,5,FALSE)&lt;-3),"",'Total-corrected counts'!S813),"")</f>
        <v>40.918471629689812</v>
      </c>
      <c r="T813">
        <f>IFERROR(IF(OR(HLOOKUP($A813,'Z-scores'!$C$2:$SK$20,5,FALSE)&gt;3,HLOOKUP($A813,'Z-scores'!$C$2:$SK$20,5,FALSE)&lt;-3),"",'Total-corrected counts'!T813),"")</f>
        <v>27.87044033657499</v>
      </c>
      <c r="U813">
        <f t="shared" si="48"/>
        <v>1</v>
      </c>
      <c r="V813">
        <f>SUMIFS(Tabel132[Cluster],Tabel132[ID],'Total-corrected counts Z&lt;3'!A813)</f>
        <v>20</v>
      </c>
      <c r="W813">
        <f t="shared" si="49"/>
        <v>0.30472447094666882</v>
      </c>
      <c r="X813">
        <f t="shared" si="50"/>
        <v>36.377780482444052</v>
      </c>
      <c r="Y813">
        <f t="shared" si="51"/>
        <v>28.062318283846764</v>
      </c>
    </row>
    <row r="814" spans="1:25" x14ac:dyDescent="0.25">
      <c r="A814">
        <v>822</v>
      </c>
      <c r="B814" t="s">
        <v>979</v>
      </c>
      <c r="C814">
        <v>41200</v>
      </c>
      <c r="D814">
        <v>1089</v>
      </c>
      <c r="E814" t="str">
        <f>IFERROR(IF(OR(HLOOKUP($A814,'Z-scores'!$C$2:$SK$20,5,FALSE)&gt;3,HLOOKUP($A814,'Z-scores'!$C$2:$SK$20,5,FALSE)&lt;-3),"",'Total-corrected counts'!E814),"")</f>
        <v/>
      </c>
      <c r="F814" t="str">
        <f>IFERROR(IF(OR(HLOOKUP($A814,'Z-scores'!$C$2:$SK$20,5,FALSE)&gt;3,HLOOKUP($A814,'Z-scores'!$C$2:$SK$20,5,FALSE)&lt;-3),"",'Total-corrected counts'!F814),"")</f>
        <v/>
      </c>
      <c r="G814" t="str">
        <f>IFERROR(IF(OR(HLOOKUP($A814,'Z-scores'!$C$2:$SK$20,5,FALSE)&gt;3,HLOOKUP($A814,'Z-scores'!$C$2:$SK$20,5,FALSE)&lt;-3),"",'Total-corrected counts'!G814),"")</f>
        <v/>
      </c>
      <c r="H814" t="str">
        <f>IFERROR(IF(OR(HLOOKUP($A814,'Z-scores'!$C$2:$SK$20,5,FALSE)&gt;3,HLOOKUP($A814,'Z-scores'!$C$2:$SK$20,5,FALSE)&lt;-3),"",'Total-corrected counts'!H814),"")</f>
        <v/>
      </c>
      <c r="I814" t="str">
        <f>IFERROR(IF(OR(HLOOKUP($A814,'Z-scores'!$C$2:$SK$20,5,FALSE)&gt;3,HLOOKUP($A814,'Z-scores'!$C$2:$SK$20,5,FALSE)&lt;-3),"",'Total-corrected counts'!I814),"")</f>
        <v/>
      </c>
      <c r="J814" t="str">
        <f>IFERROR(IF(OR(HLOOKUP($A814,'Z-scores'!$C$2:$SK$20,5,FALSE)&gt;3,HLOOKUP($A814,'Z-scores'!$C$2:$SK$20,5,FALSE)&lt;-3),"",'Total-corrected counts'!J814),"")</f>
        <v/>
      </c>
      <c r="K814" t="str">
        <f>IFERROR(IF(OR(HLOOKUP($A814,'Z-scores'!$C$2:$SK$20,5,FALSE)&gt;3,HLOOKUP($A814,'Z-scores'!$C$2:$SK$20,5,FALSE)&lt;-3),"",'Total-corrected counts'!K814),"")</f>
        <v/>
      </c>
      <c r="L814" t="str">
        <f>IFERROR(IF(OR(HLOOKUP($A814,'Z-scores'!$C$2:$SK$20,5,FALSE)&gt;3,HLOOKUP($A814,'Z-scores'!$C$2:$SK$20,5,FALSE)&lt;-3),"",'Total-corrected counts'!L814),"")</f>
        <v/>
      </c>
      <c r="M814" t="str">
        <f>IFERROR(IF(OR(HLOOKUP($A814,'Z-scores'!$C$2:$SK$20,5,FALSE)&gt;3,HLOOKUP($A814,'Z-scores'!$C$2:$SK$20,5,FALSE)&lt;-3),"",'Total-corrected counts'!M814),"")</f>
        <v/>
      </c>
      <c r="N814" t="str">
        <f>IFERROR(IF(OR(HLOOKUP($A814,'Z-scores'!$C$2:$SK$20,5,FALSE)&gt;3,HLOOKUP($A814,'Z-scores'!$C$2:$SK$20,5,FALSE)&lt;-3),"",'Total-corrected counts'!N814),"")</f>
        <v/>
      </c>
      <c r="O814" t="str">
        <f>IFERROR(IF(OR(HLOOKUP($A814,'Z-scores'!$C$2:$SK$20,5,FALSE)&gt;3,HLOOKUP($A814,'Z-scores'!$C$2:$SK$20,5,FALSE)&lt;-3),"",'Total-corrected counts'!O814),"")</f>
        <v/>
      </c>
      <c r="P814" t="str">
        <f>IFERROR(IF(OR(HLOOKUP($A814,'Z-scores'!$C$2:$SK$20,5,FALSE)&gt;3,HLOOKUP($A814,'Z-scores'!$C$2:$SK$20,5,FALSE)&lt;-3),"",'Total-corrected counts'!P814),"")</f>
        <v/>
      </c>
      <c r="Q814" t="str">
        <f>IFERROR(IF(OR(HLOOKUP($A814,'Z-scores'!$C$2:$SK$20,5,FALSE)&gt;3,HLOOKUP($A814,'Z-scores'!$C$2:$SK$20,5,FALSE)&lt;-3),"",'Total-corrected counts'!Q814),"")</f>
        <v/>
      </c>
      <c r="R814" t="str">
        <f>IFERROR(IF(OR(HLOOKUP($A814,'Z-scores'!$C$2:$SK$20,5,FALSE)&gt;3,HLOOKUP($A814,'Z-scores'!$C$2:$SK$20,5,FALSE)&lt;-3),"",'Total-corrected counts'!R814),"")</f>
        <v/>
      </c>
      <c r="S814" t="str">
        <f>IFERROR(IF(OR(HLOOKUP($A814,'Z-scores'!$C$2:$SK$20,5,FALSE)&gt;3,HLOOKUP($A814,'Z-scores'!$C$2:$SK$20,5,FALSE)&lt;-3),"",'Total-corrected counts'!S814),"")</f>
        <v/>
      </c>
      <c r="T814" t="str">
        <f>IFERROR(IF(OR(HLOOKUP($A814,'Z-scores'!$C$2:$SK$20,5,FALSE)&gt;3,HLOOKUP($A814,'Z-scores'!$C$2:$SK$20,5,FALSE)&lt;-3),"",'Total-corrected counts'!T814),"")</f>
        <v/>
      </c>
      <c r="U814">
        <f t="shared" si="48"/>
        <v>0</v>
      </c>
      <c r="V814">
        <f>SUMIFS(Tabel132[Cluster],Tabel132[ID],'Total-corrected counts Z&lt;3'!A814)</f>
        <v>0</v>
      </c>
      <c r="W814" t="str">
        <f t="shared" si="49"/>
        <v/>
      </c>
      <c r="X814" t="str">
        <f t="shared" si="50"/>
        <v/>
      </c>
      <c r="Y814" t="str">
        <f t="shared" si="51"/>
        <v/>
      </c>
    </row>
    <row r="815" spans="1:25" x14ac:dyDescent="0.25">
      <c r="A815">
        <v>823</v>
      </c>
      <c r="B815" t="s">
        <v>980</v>
      </c>
      <c r="C815">
        <v>40900</v>
      </c>
      <c r="D815">
        <v>799</v>
      </c>
      <c r="E815" t="str">
        <f>IFERROR(IF(OR(HLOOKUP($A815,'Z-scores'!$C$2:$SK$20,5,FALSE)&gt;3,HLOOKUP($A815,'Z-scores'!$C$2:$SK$20,5,FALSE)&lt;-3),"",'Total-corrected counts'!E815),"")</f>
        <v/>
      </c>
      <c r="F815" t="str">
        <f>IFERROR(IF(OR(HLOOKUP($A815,'Z-scores'!$C$2:$SK$20,5,FALSE)&gt;3,HLOOKUP($A815,'Z-scores'!$C$2:$SK$20,5,FALSE)&lt;-3),"",'Total-corrected counts'!F815),"")</f>
        <v/>
      </c>
      <c r="G815" t="str">
        <f>IFERROR(IF(OR(HLOOKUP($A815,'Z-scores'!$C$2:$SK$20,5,FALSE)&gt;3,HLOOKUP($A815,'Z-scores'!$C$2:$SK$20,5,FALSE)&lt;-3),"",'Total-corrected counts'!G815),"")</f>
        <v/>
      </c>
      <c r="H815" t="str">
        <f>IFERROR(IF(OR(HLOOKUP($A815,'Z-scores'!$C$2:$SK$20,5,FALSE)&gt;3,HLOOKUP($A815,'Z-scores'!$C$2:$SK$20,5,FALSE)&lt;-3),"",'Total-corrected counts'!H815),"")</f>
        <v/>
      </c>
      <c r="I815" t="str">
        <f>IFERROR(IF(OR(HLOOKUP($A815,'Z-scores'!$C$2:$SK$20,5,FALSE)&gt;3,HLOOKUP($A815,'Z-scores'!$C$2:$SK$20,5,FALSE)&lt;-3),"",'Total-corrected counts'!I815),"")</f>
        <v/>
      </c>
      <c r="J815" t="str">
        <f>IFERROR(IF(OR(HLOOKUP($A815,'Z-scores'!$C$2:$SK$20,5,FALSE)&gt;3,HLOOKUP($A815,'Z-scores'!$C$2:$SK$20,5,FALSE)&lt;-3),"",'Total-corrected counts'!J815),"")</f>
        <v/>
      </c>
      <c r="K815" t="str">
        <f>IFERROR(IF(OR(HLOOKUP($A815,'Z-scores'!$C$2:$SK$20,5,FALSE)&gt;3,HLOOKUP($A815,'Z-scores'!$C$2:$SK$20,5,FALSE)&lt;-3),"",'Total-corrected counts'!K815),"")</f>
        <v/>
      </c>
      <c r="L815" t="str">
        <f>IFERROR(IF(OR(HLOOKUP($A815,'Z-scores'!$C$2:$SK$20,5,FALSE)&gt;3,HLOOKUP($A815,'Z-scores'!$C$2:$SK$20,5,FALSE)&lt;-3),"",'Total-corrected counts'!L815),"")</f>
        <v/>
      </c>
      <c r="M815" t="str">
        <f>IFERROR(IF(OR(HLOOKUP($A815,'Z-scores'!$C$2:$SK$20,5,FALSE)&gt;3,HLOOKUP($A815,'Z-scores'!$C$2:$SK$20,5,FALSE)&lt;-3),"",'Total-corrected counts'!M815),"")</f>
        <v/>
      </c>
      <c r="N815" t="str">
        <f>IFERROR(IF(OR(HLOOKUP($A815,'Z-scores'!$C$2:$SK$20,5,FALSE)&gt;3,HLOOKUP($A815,'Z-scores'!$C$2:$SK$20,5,FALSE)&lt;-3),"",'Total-corrected counts'!N815),"")</f>
        <v/>
      </c>
      <c r="O815" t="str">
        <f>IFERROR(IF(OR(HLOOKUP($A815,'Z-scores'!$C$2:$SK$20,5,FALSE)&gt;3,HLOOKUP($A815,'Z-scores'!$C$2:$SK$20,5,FALSE)&lt;-3),"",'Total-corrected counts'!O815),"")</f>
        <v/>
      </c>
      <c r="P815" t="str">
        <f>IFERROR(IF(OR(HLOOKUP($A815,'Z-scores'!$C$2:$SK$20,5,FALSE)&gt;3,HLOOKUP($A815,'Z-scores'!$C$2:$SK$20,5,FALSE)&lt;-3),"",'Total-corrected counts'!P815),"")</f>
        <v/>
      </c>
      <c r="Q815" t="str">
        <f>IFERROR(IF(OR(HLOOKUP($A815,'Z-scores'!$C$2:$SK$20,5,FALSE)&gt;3,HLOOKUP($A815,'Z-scores'!$C$2:$SK$20,5,FALSE)&lt;-3),"",'Total-corrected counts'!Q815),"")</f>
        <v/>
      </c>
      <c r="R815" t="str">
        <f>IFERROR(IF(OR(HLOOKUP($A815,'Z-scores'!$C$2:$SK$20,5,FALSE)&gt;3,HLOOKUP($A815,'Z-scores'!$C$2:$SK$20,5,FALSE)&lt;-3),"",'Total-corrected counts'!R815),"")</f>
        <v/>
      </c>
      <c r="S815" t="str">
        <f>IFERROR(IF(OR(HLOOKUP($A815,'Z-scores'!$C$2:$SK$20,5,FALSE)&gt;3,HLOOKUP($A815,'Z-scores'!$C$2:$SK$20,5,FALSE)&lt;-3),"",'Total-corrected counts'!S815),"")</f>
        <v/>
      </c>
      <c r="T815" t="str">
        <f>IFERROR(IF(OR(HLOOKUP($A815,'Z-scores'!$C$2:$SK$20,5,FALSE)&gt;3,HLOOKUP($A815,'Z-scores'!$C$2:$SK$20,5,FALSE)&lt;-3),"",'Total-corrected counts'!T815),"")</f>
        <v/>
      </c>
      <c r="U815">
        <f t="shared" si="48"/>
        <v>0</v>
      </c>
      <c r="V815">
        <f>SUMIFS(Tabel132[Cluster],Tabel132[ID],'Total-corrected counts Z&lt;3'!A815)</f>
        <v>52</v>
      </c>
      <c r="W815" t="str">
        <f t="shared" si="49"/>
        <v/>
      </c>
      <c r="X815" t="str">
        <f t="shared" si="50"/>
        <v/>
      </c>
      <c r="Y815" t="str">
        <f t="shared" si="51"/>
        <v/>
      </c>
    </row>
    <row r="816" spans="1:25" x14ac:dyDescent="0.25">
      <c r="A816">
        <v>824</v>
      </c>
      <c r="B816" t="s">
        <v>981</v>
      </c>
      <c r="C816">
        <v>112700</v>
      </c>
      <c r="D816">
        <v>991</v>
      </c>
      <c r="E816" t="str">
        <f>IFERROR(IF(OR(HLOOKUP($A816,'Z-scores'!$C$2:$SK$20,5,FALSE)&gt;3,HLOOKUP($A816,'Z-scores'!$C$2:$SK$20,5,FALSE)&lt;-3),"",'Total-corrected counts'!E816),"")</f>
        <v/>
      </c>
      <c r="F816" t="str">
        <f>IFERROR(IF(OR(HLOOKUP($A816,'Z-scores'!$C$2:$SK$20,5,FALSE)&gt;3,HLOOKUP($A816,'Z-scores'!$C$2:$SK$20,5,FALSE)&lt;-3),"",'Total-corrected counts'!F816),"")</f>
        <v/>
      </c>
      <c r="G816" t="str">
        <f>IFERROR(IF(OR(HLOOKUP($A816,'Z-scores'!$C$2:$SK$20,5,FALSE)&gt;3,HLOOKUP($A816,'Z-scores'!$C$2:$SK$20,5,FALSE)&lt;-3),"",'Total-corrected counts'!G816),"")</f>
        <v/>
      </c>
      <c r="H816" t="str">
        <f>IFERROR(IF(OR(HLOOKUP($A816,'Z-scores'!$C$2:$SK$20,5,FALSE)&gt;3,HLOOKUP($A816,'Z-scores'!$C$2:$SK$20,5,FALSE)&lt;-3),"",'Total-corrected counts'!H816),"")</f>
        <v/>
      </c>
      <c r="I816" t="str">
        <f>IFERROR(IF(OR(HLOOKUP($A816,'Z-scores'!$C$2:$SK$20,5,FALSE)&gt;3,HLOOKUP($A816,'Z-scores'!$C$2:$SK$20,5,FALSE)&lt;-3),"",'Total-corrected counts'!I816),"")</f>
        <v/>
      </c>
      <c r="J816" t="str">
        <f>IFERROR(IF(OR(HLOOKUP($A816,'Z-scores'!$C$2:$SK$20,5,FALSE)&gt;3,HLOOKUP($A816,'Z-scores'!$C$2:$SK$20,5,FALSE)&lt;-3),"",'Total-corrected counts'!J816),"")</f>
        <v/>
      </c>
      <c r="K816" t="str">
        <f>IFERROR(IF(OR(HLOOKUP($A816,'Z-scores'!$C$2:$SK$20,5,FALSE)&gt;3,HLOOKUP($A816,'Z-scores'!$C$2:$SK$20,5,FALSE)&lt;-3),"",'Total-corrected counts'!K816),"")</f>
        <v/>
      </c>
      <c r="L816" t="str">
        <f>IFERROR(IF(OR(HLOOKUP($A816,'Z-scores'!$C$2:$SK$20,5,FALSE)&gt;3,HLOOKUP($A816,'Z-scores'!$C$2:$SK$20,5,FALSE)&lt;-3),"",'Total-corrected counts'!L816),"")</f>
        <v/>
      </c>
      <c r="M816" t="str">
        <f>IFERROR(IF(OR(HLOOKUP($A816,'Z-scores'!$C$2:$SK$20,5,FALSE)&gt;3,HLOOKUP($A816,'Z-scores'!$C$2:$SK$20,5,FALSE)&lt;-3),"",'Total-corrected counts'!M816),"")</f>
        <v/>
      </c>
      <c r="N816" t="str">
        <f>IFERROR(IF(OR(HLOOKUP($A816,'Z-scores'!$C$2:$SK$20,5,FALSE)&gt;3,HLOOKUP($A816,'Z-scores'!$C$2:$SK$20,5,FALSE)&lt;-3),"",'Total-corrected counts'!N816),"")</f>
        <v/>
      </c>
      <c r="O816" t="str">
        <f>IFERROR(IF(OR(HLOOKUP($A816,'Z-scores'!$C$2:$SK$20,5,FALSE)&gt;3,HLOOKUP($A816,'Z-scores'!$C$2:$SK$20,5,FALSE)&lt;-3),"",'Total-corrected counts'!O816),"")</f>
        <v/>
      </c>
      <c r="P816" t="str">
        <f>IFERROR(IF(OR(HLOOKUP($A816,'Z-scores'!$C$2:$SK$20,5,FALSE)&gt;3,HLOOKUP($A816,'Z-scores'!$C$2:$SK$20,5,FALSE)&lt;-3),"",'Total-corrected counts'!P816),"")</f>
        <v/>
      </c>
      <c r="Q816" t="str">
        <f>IFERROR(IF(OR(HLOOKUP($A816,'Z-scores'!$C$2:$SK$20,5,FALSE)&gt;3,HLOOKUP($A816,'Z-scores'!$C$2:$SK$20,5,FALSE)&lt;-3),"",'Total-corrected counts'!Q816),"")</f>
        <v/>
      </c>
      <c r="R816" t="str">
        <f>IFERROR(IF(OR(HLOOKUP($A816,'Z-scores'!$C$2:$SK$20,5,FALSE)&gt;3,HLOOKUP($A816,'Z-scores'!$C$2:$SK$20,5,FALSE)&lt;-3),"",'Total-corrected counts'!R816),"")</f>
        <v/>
      </c>
      <c r="S816" t="str">
        <f>IFERROR(IF(OR(HLOOKUP($A816,'Z-scores'!$C$2:$SK$20,5,FALSE)&gt;3,HLOOKUP($A816,'Z-scores'!$C$2:$SK$20,5,FALSE)&lt;-3),"",'Total-corrected counts'!S816),"")</f>
        <v/>
      </c>
      <c r="T816" t="str">
        <f>IFERROR(IF(OR(HLOOKUP($A816,'Z-scores'!$C$2:$SK$20,5,FALSE)&gt;3,HLOOKUP($A816,'Z-scores'!$C$2:$SK$20,5,FALSE)&lt;-3),"",'Total-corrected counts'!T816),"")</f>
        <v/>
      </c>
      <c r="U816">
        <f t="shared" si="48"/>
        <v>0</v>
      </c>
      <c r="V816">
        <f>SUMIFS(Tabel132[Cluster],Tabel132[ID],'Total-corrected counts Z&lt;3'!A816)</f>
        <v>0</v>
      </c>
      <c r="W816" t="str">
        <f t="shared" si="49"/>
        <v/>
      </c>
      <c r="X816" t="str">
        <f t="shared" si="50"/>
        <v/>
      </c>
      <c r="Y816" t="str">
        <f t="shared" si="51"/>
        <v/>
      </c>
    </row>
    <row r="817" spans="1:25" x14ac:dyDescent="0.25">
      <c r="A817">
        <v>825</v>
      </c>
      <c r="B817" t="s">
        <v>982</v>
      </c>
      <c r="C817">
        <v>113300</v>
      </c>
      <c r="D817">
        <v>349</v>
      </c>
      <c r="E817" t="str">
        <f>IFERROR(IF(OR(HLOOKUP($A817,'Z-scores'!$C$2:$SK$20,5,FALSE)&gt;3,HLOOKUP($A817,'Z-scores'!$C$2:$SK$20,5,FALSE)&lt;-3),"",'Total-corrected counts'!E817),"")</f>
        <v/>
      </c>
      <c r="F817" t="str">
        <f>IFERROR(IF(OR(HLOOKUP($A817,'Z-scores'!$C$2:$SK$20,5,FALSE)&gt;3,HLOOKUP($A817,'Z-scores'!$C$2:$SK$20,5,FALSE)&lt;-3),"",'Total-corrected counts'!F817),"")</f>
        <v/>
      </c>
      <c r="G817" t="str">
        <f>IFERROR(IF(OR(HLOOKUP($A817,'Z-scores'!$C$2:$SK$20,5,FALSE)&gt;3,HLOOKUP($A817,'Z-scores'!$C$2:$SK$20,5,FALSE)&lt;-3),"",'Total-corrected counts'!G817),"")</f>
        <v/>
      </c>
      <c r="H817" t="str">
        <f>IFERROR(IF(OR(HLOOKUP($A817,'Z-scores'!$C$2:$SK$20,5,FALSE)&gt;3,HLOOKUP($A817,'Z-scores'!$C$2:$SK$20,5,FALSE)&lt;-3),"",'Total-corrected counts'!H817),"")</f>
        <v/>
      </c>
      <c r="I817" t="str">
        <f>IFERROR(IF(OR(HLOOKUP($A817,'Z-scores'!$C$2:$SK$20,5,FALSE)&gt;3,HLOOKUP($A817,'Z-scores'!$C$2:$SK$20,5,FALSE)&lt;-3),"",'Total-corrected counts'!I817),"")</f>
        <v/>
      </c>
      <c r="J817" t="str">
        <f>IFERROR(IF(OR(HLOOKUP($A817,'Z-scores'!$C$2:$SK$20,5,FALSE)&gt;3,HLOOKUP($A817,'Z-scores'!$C$2:$SK$20,5,FALSE)&lt;-3),"",'Total-corrected counts'!J817),"")</f>
        <v/>
      </c>
      <c r="K817" t="str">
        <f>IFERROR(IF(OR(HLOOKUP($A817,'Z-scores'!$C$2:$SK$20,5,FALSE)&gt;3,HLOOKUP($A817,'Z-scores'!$C$2:$SK$20,5,FALSE)&lt;-3),"",'Total-corrected counts'!K817),"")</f>
        <v/>
      </c>
      <c r="L817" t="str">
        <f>IFERROR(IF(OR(HLOOKUP($A817,'Z-scores'!$C$2:$SK$20,5,FALSE)&gt;3,HLOOKUP($A817,'Z-scores'!$C$2:$SK$20,5,FALSE)&lt;-3),"",'Total-corrected counts'!L817),"")</f>
        <v/>
      </c>
      <c r="M817" t="str">
        <f>IFERROR(IF(OR(HLOOKUP($A817,'Z-scores'!$C$2:$SK$20,5,FALSE)&gt;3,HLOOKUP($A817,'Z-scores'!$C$2:$SK$20,5,FALSE)&lt;-3),"",'Total-corrected counts'!M817),"")</f>
        <v/>
      </c>
      <c r="N817" t="str">
        <f>IFERROR(IF(OR(HLOOKUP($A817,'Z-scores'!$C$2:$SK$20,5,FALSE)&gt;3,HLOOKUP($A817,'Z-scores'!$C$2:$SK$20,5,FALSE)&lt;-3),"",'Total-corrected counts'!N817),"")</f>
        <v/>
      </c>
      <c r="O817" t="str">
        <f>IFERROR(IF(OR(HLOOKUP($A817,'Z-scores'!$C$2:$SK$20,5,FALSE)&gt;3,HLOOKUP($A817,'Z-scores'!$C$2:$SK$20,5,FALSE)&lt;-3),"",'Total-corrected counts'!O817),"")</f>
        <v/>
      </c>
      <c r="P817" t="str">
        <f>IFERROR(IF(OR(HLOOKUP($A817,'Z-scores'!$C$2:$SK$20,5,FALSE)&gt;3,HLOOKUP($A817,'Z-scores'!$C$2:$SK$20,5,FALSE)&lt;-3),"",'Total-corrected counts'!P817),"")</f>
        <v/>
      </c>
      <c r="Q817" t="str">
        <f>IFERROR(IF(OR(HLOOKUP($A817,'Z-scores'!$C$2:$SK$20,5,FALSE)&gt;3,HLOOKUP($A817,'Z-scores'!$C$2:$SK$20,5,FALSE)&lt;-3),"",'Total-corrected counts'!Q817),"")</f>
        <v/>
      </c>
      <c r="R817" t="str">
        <f>IFERROR(IF(OR(HLOOKUP($A817,'Z-scores'!$C$2:$SK$20,5,FALSE)&gt;3,HLOOKUP($A817,'Z-scores'!$C$2:$SK$20,5,FALSE)&lt;-3),"",'Total-corrected counts'!R817),"")</f>
        <v/>
      </c>
      <c r="S817" t="str">
        <f>IFERROR(IF(OR(HLOOKUP($A817,'Z-scores'!$C$2:$SK$20,5,FALSE)&gt;3,HLOOKUP($A817,'Z-scores'!$C$2:$SK$20,5,FALSE)&lt;-3),"",'Total-corrected counts'!S817),"")</f>
        <v/>
      </c>
      <c r="T817" t="str">
        <f>IFERROR(IF(OR(HLOOKUP($A817,'Z-scores'!$C$2:$SK$20,5,FALSE)&gt;3,HLOOKUP($A817,'Z-scores'!$C$2:$SK$20,5,FALSE)&lt;-3),"",'Total-corrected counts'!T817),"")</f>
        <v/>
      </c>
      <c r="U817">
        <f t="shared" si="48"/>
        <v>0</v>
      </c>
      <c r="V817">
        <f>SUMIFS(Tabel132[Cluster],Tabel132[ID],'Total-corrected counts Z&lt;3'!A817)</f>
        <v>0</v>
      </c>
      <c r="W817" t="str">
        <f t="shared" si="49"/>
        <v/>
      </c>
      <c r="X817" t="str">
        <f t="shared" si="50"/>
        <v/>
      </c>
      <c r="Y817" t="str">
        <f t="shared" si="51"/>
        <v/>
      </c>
    </row>
    <row r="818" spans="1:25" x14ac:dyDescent="0.25">
      <c r="A818">
        <v>826</v>
      </c>
      <c r="B818" t="s">
        <v>983</v>
      </c>
      <c r="C818">
        <v>52300</v>
      </c>
      <c r="D818">
        <v>803</v>
      </c>
      <c r="E818" t="str">
        <f>IFERROR(IF(OR(HLOOKUP($A818,'Z-scores'!$C$2:$SK$20,5,FALSE)&gt;3,HLOOKUP($A818,'Z-scores'!$C$2:$SK$20,5,FALSE)&lt;-3),"",'Total-corrected counts'!E818),"")</f>
        <v/>
      </c>
      <c r="F818" t="str">
        <f>IFERROR(IF(OR(HLOOKUP($A818,'Z-scores'!$C$2:$SK$20,5,FALSE)&gt;3,HLOOKUP($A818,'Z-scores'!$C$2:$SK$20,5,FALSE)&lt;-3),"",'Total-corrected counts'!F818),"")</f>
        <v/>
      </c>
      <c r="G818" t="str">
        <f>IFERROR(IF(OR(HLOOKUP($A818,'Z-scores'!$C$2:$SK$20,5,FALSE)&gt;3,HLOOKUP($A818,'Z-scores'!$C$2:$SK$20,5,FALSE)&lt;-3),"",'Total-corrected counts'!G818),"")</f>
        <v/>
      </c>
      <c r="H818" t="str">
        <f>IFERROR(IF(OR(HLOOKUP($A818,'Z-scores'!$C$2:$SK$20,5,FALSE)&gt;3,HLOOKUP($A818,'Z-scores'!$C$2:$SK$20,5,FALSE)&lt;-3),"",'Total-corrected counts'!H818),"")</f>
        <v/>
      </c>
      <c r="I818" t="str">
        <f>IFERROR(IF(OR(HLOOKUP($A818,'Z-scores'!$C$2:$SK$20,5,FALSE)&gt;3,HLOOKUP($A818,'Z-scores'!$C$2:$SK$20,5,FALSE)&lt;-3),"",'Total-corrected counts'!I818),"")</f>
        <v/>
      </c>
      <c r="J818" t="str">
        <f>IFERROR(IF(OR(HLOOKUP($A818,'Z-scores'!$C$2:$SK$20,5,FALSE)&gt;3,HLOOKUP($A818,'Z-scores'!$C$2:$SK$20,5,FALSE)&lt;-3),"",'Total-corrected counts'!J818),"")</f>
        <v/>
      </c>
      <c r="K818" t="str">
        <f>IFERROR(IF(OR(HLOOKUP($A818,'Z-scores'!$C$2:$SK$20,5,FALSE)&gt;3,HLOOKUP($A818,'Z-scores'!$C$2:$SK$20,5,FALSE)&lt;-3),"",'Total-corrected counts'!K818),"")</f>
        <v/>
      </c>
      <c r="L818" t="str">
        <f>IFERROR(IF(OR(HLOOKUP($A818,'Z-scores'!$C$2:$SK$20,5,FALSE)&gt;3,HLOOKUP($A818,'Z-scores'!$C$2:$SK$20,5,FALSE)&lt;-3),"",'Total-corrected counts'!L818),"")</f>
        <v/>
      </c>
      <c r="M818" t="str">
        <f>IFERROR(IF(OR(HLOOKUP($A818,'Z-scores'!$C$2:$SK$20,5,FALSE)&gt;3,HLOOKUP($A818,'Z-scores'!$C$2:$SK$20,5,FALSE)&lt;-3),"",'Total-corrected counts'!M818),"")</f>
        <v/>
      </c>
      <c r="N818" t="str">
        <f>IFERROR(IF(OR(HLOOKUP($A818,'Z-scores'!$C$2:$SK$20,5,FALSE)&gt;3,HLOOKUP($A818,'Z-scores'!$C$2:$SK$20,5,FALSE)&lt;-3),"",'Total-corrected counts'!N818),"")</f>
        <v/>
      </c>
      <c r="O818" t="str">
        <f>IFERROR(IF(OR(HLOOKUP($A818,'Z-scores'!$C$2:$SK$20,5,FALSE)&gt;3,HLOOKUP($A818,'Z-scores'!$C$2:$SK$20,5,FALSE)&lt;-3),"",'Total-corrected counts'!O818),"")</f>
        <v/>
      </c>
      <c r="P818" t="str">
        <f>IFERROR(IF(OR(HLOOKUP($A818,'Z-scores'!$C$2:$SK$20,5,FALSE)&gt;3,HLOOKUP($A818,'Z-scores'!$C$2:$SK$20,5,FALSE)&lt;-3),"",'Total-corrected counts'!P818),"")</f>
        <v/>
      </c>
      <c r="Q818" t="str">
        <f>IFERROR(IF(OR(HLOOKUP($A818,'Z-scores'!$C$2:$SK$20,5,FALSE)&gt;3,HLOOKUP($A818,'Z-scores'!$C$2:$SK$20,5,FALSE)&lt;-3),"",'Total-corrected counts'!Q818),"")</f>
        <v/>
      </c>
      <c r="R818" t="str">
        <f>IFERROR(IF(OR(HLOOKUP($A818,'Z-scores'!$C$2:$SK$20,5,FALSE)&gt;3,HLOOKUP($A818,'Z-scores'!$C$2:$SK$20,5,FALSE)&lt;-3),"",'Total-corrected counts'!R818),"")</f>
        <v/>
      </c>
      <c r="S818" t="str">
        <f>IFERROR(IF(OR(HLOOKUP($A818,'Z-scores'!$C$2:$SK$20,5,FALSE)&gt;3,HLOOKUP($A818,'Z-scores'!$C$2:$SK$20,5,FALSE)&lt;-3),"",'Total-corrected counts'!S818),"")</f>
        <v/>
      </c>
      <c r="T818" t="str">
        <f>IFERROR(IF(OR(HLOOKUP($A818,'Z-scores'!$C$2:$SK$20,5,FALSE)&gt;3,HLOOKUP($A818,'Z-scores'!$C$2:$SK$20,5,FALSE)&lt;-3),"",'Total-corrected counts'!T818),"")</f>
        <v/>
      </c>
      <c r="U818">
        <f t="shared" si="48"/>
        <v>0</v>
      </c>
      <c r="V818">
        <f>SUMIFS(Tabel132[Cluster],Tabel132[ID],'Total-corrected counts Z&lt;3'!A818)</f>
        <v>74</v>
      </c>
      <c r="W818" t="str">
        <f t="shared" si="49"/>
        <v/>
      </c>
      <c r="X818" t="str">
        <f t="shared" si="50"/>
        <v/>
      </c>
      <c r="Y818" t="str">
        <f t="shared" si="51"/>
        <v/>
      </c>
    </row>
    <row r="819" spans="1:25" x14ac:dyDescent="0.25">
      <c r="A819">
        <v>827</v>
      </c>
      <c r="B819" t="s">
        <v>346</v>
      </c>
      <c r="C819">
        <v>8800</v>
      </c>
      <c r="D819">
        <v>44</v>
      </c>
      <c r="E819">
        <f>IFERROR(IF(OR(HLOOKUP($A819,'Z-scores'!$C$2:$SK$20,5,FALSE)&gt;3,HLOOKUP($A819,'Z-scores'!$C$2:$SK$20,5,FALSE)&lt;-3),"",'Total-corrected counts'!E819),"")</f>
        <v>9.3089158011290589</v>
      </c>
      <c r="F819">
        <f>IFERROR(IF(OR(HLOOKUP($A819,'Z-scores'!$C$2:$SK$20,5,FALSE)&gt;3,HLOOKUP($A819,'Z-scores'!$C$2:$SK$20,5,FALSE)&lt;-3),"",'Total-corrected counts'!F819),"")</f>
        <v>4.9814599974596918</v>
      </c>
      <c r="G819">
        <f>IFERROR(IF(OR(HLOOKUP($A819,'Z-scores'!$C$2:$SK$20,5,FALSE)&gt;3,HLOOKUP($A819,'Z-scores'!$C$2:$SK$20,5,FALSE)&lt;-3),"",'Total-corrected counts'!G819),"")</f>
        <v>4.1704457715597414</v>
      </c>
      <c r="H819">
        <f>IFERROR(IF(OR(HLOOKUP($A819,'Z-scores'!$C$2:$SK$20,5,FALSE)&gt;3,HLOOKUP($A819,'Z-scores'!$C$2:$SK$20,5,FALSE)&lt;-3),"",'Total-corrected counts'!H819),"")</f>
        <v>2.6237062414051007</v>
      </c>
      <c r="I819">
        <f>IFERROR(IF(OR(HLOOKUP($A819,'Z-scores'!$C$2:$SK$20,5,FALSE)&gt;3,HLOOKUP($A819,'Z-scores'!$C$2:$SK$20,5,FALSE)&lt;-3),"",'Total-corrected counts'!I819),"")</f>
        <v>4.2767965218389552</v>
      </c>
      <c r="J819">
        <f>IFERROR(IF(OR(HLOOKUP($A819,'Z-scores'!$C$2:$SK$20,5,FALSE)&gt;3,HLOOKUP($A819,'Z-scores'!$C$2:$SK$20,5,FALSE)&lt;-3),"",'Total-corrected counts'!J819),"")</f>
        <v>2.915458876464764</v>
      </c>
      <c r="K819">
        <f>IFERROR(IF(OR(HLOOKUP($A819,'Z-scores'!$C$2:$SK$20,5,FALSE)&gt;3,HLOOKUP($A819,'Z-scores'!$C$2:$SK$20,5,FALSE)&lt;-3),"",'Total-corrected counts'!K819),"")</f>
        <v>41.362808659623319</v>
      </c>
      <c r="L819">
        <f>IFERROR(IF(OR(HLOOKUP($A819,'Z-scores'!$C$2:$SK$20,5,FALSE)&gt;3,HLOOKUP($A819,'Z-scores'!$C$2:$SK$20,5,FALSE)&lt;-3),"",'Total-corrected counts'!L819),"")</f>
        <v>5.467527904064557</v>
      </c>
      <c r="M819">
        <f>IFERROR(IF(OR(HLOOKUP($A819,'Z-scores'!$C$2:$SK$20,5,FALSE)&gt;3,HLOOKUP($A819,'Z-scores'!$C$2:$SK$20,5,FALSE)&lt;-3),"",'Total-corrected counts'!M819),"")</f>
        <v>24.082458337347077</v>
      </c>
      <c r="N819">
        <f>IFERROR(IF(OR(HLOOKUP($A819,'Z-scores'!$C$2:$SK$20,5,FALSE)&gt;3,HLOOKUP($A819,'Z-scores'!$C$2:$SK$20,5,FALSE)&lt;-3),"",'Total-corrected counts'!N819),"")</f>
        <v>2.3910991530021231</v>
      </c>
      <c r="O819">
        <f>IFERROR(IF(OR(HLOOKUP($A819,'Z-scores'!$C$2:$SK$20,5,FALSE)&gt;3,HLOOKUP($A819,'Z-scores'!$C$2:$SK$20,5,FALSE)&lt;-3),"",'Total-corrected counts'!O819),"")</f>
        <v>4.1071265941089043</v>
      </c>
      <c r="P819">
        <f>IFERROR(IF(OR(HLOOKUP($A819,'Z-scores'!$C$2:$SK$20,5,FALSE)&gt;3,HLOOKUP($A819,'Z-scores'!$C$2:$SK$20,5,FALSE)&lt;-3),"",'Total-corrected counts'!P819),"")</f>
        <v>7.4846164756115465</v>
      </c>
      <c r="Q819">
        <f>IFERROR(IF(OR(HLOOKUP($A819,'Z-scores'!$C$2:$SK$20,5,FALSE)&gt;3,HLOOKUP($A819,'Z-scores'!$C$2:$SK$20,5,FALSE)&lt;-3),"",'Total-corrected counts'!Q819),"")</f>
        <v>4.8045320599418782</v>
      </c>
      <c r="R819">
        <f>IFERROR(IF(OR(HLOOKUP($A819,'Z-scores'!$C$2:$SK$20,5,FALSE)&gt;3,HLOOKUP($A819,'Z-scores'!$C$2:$SK$20,5,FALSE)&lt;-3),"",'Total-corrected counts'!R819),"")</f>
        <v>7.5543556689250986</v>
      </c>
      <c r="S819">
        <f>IFERROR(IF(OR(HLOOKUP($A819,'Z-scores'!$C$2:$SK$20,5,FALSE)&gt;3,HLOOKUP($A819,'Z-scores'!$C$2:$SK$20,5,FALSE)&lt;-3),"",'Total-corrected counts'!S819),"")</f>
        <v>5.2259235248656015</v>
      </c>
      <c r="T819">
        <f>IFERROR(IF(OR(HLOOKUP($A819,'Z-scores'!$C$2:$SK$20,5,FALSE)&gt;3,HLOOKUP($A819,'Z-scores'!$C$2:$SK$20,5,FALSE)&lt;-3),"",'Total-corrected counts'!T819),"")</f>
        <v>5.6996859370659108</v>
      </c>
      <c r="U819">
        <f t="shared" si="48"/>
        <v>1</v>
      </c>
      <c r="V819">
        <f>SUMIFS(Tabel132[Cluster],Tabel132[ID],'Total-corrected counts Z&lt;3'!A819)</f>
        <v>26</v>
      </c>
      <c r="W819">
        <f t="shared" si="49"/>
        <v>0.42487371770004712</v>
      </c>
      <c r="X819">
        <f t="shared" si="50"/>
        <v>10.158067726389437</v>
      </c>
      <c r="Y819">
        <f t="shared" si="51"/>
        <v>5.8127067100864886</v>
      </c>
    </row>
    <row r="820" spans="1:25" x14ac:dyDescent="0.25">
      <c r="A820">
        <v>828</v>
      </c>
      <c r="B820" t="s">
        <v>984</v>
      </c>
      <c r="C820">
        <v>79400</v>
      </c>
      <c r="D820">
        <v>4</v>
      </c>
      <c r="E820" t="str">
        <f>IFERROR(IF(OR(HLOOKUP($A820,'Z-scores'!$C$2:$SK$20,5,FALSE)&gt;3,HLOOKUP($A820,'Z-scores'!$C$2:$SK$20,5,FALSE)&lt;-3),"",'Total-corrected counts'!E820),"")</f>
        <v/>
      </c>
      <c r="F820" t="str">
        <f>IFERROR(IF(OR(HLOOKUP($A820,'Z-scores'!$C$2:$SK$20,5,FALSE)&gt;3,HLOOKUP($A820,'Z-scores'!$C$2:$SK$20,5,FALSE)&lt;-3),"",'Total-corrected counts'!F820),"")</f>
        <v/>
      </c>
      <c r="G820" t="str">
        <f>IFERROR(IF(OR(HLOOKUP($A820,'Z-scores'!$C$2:$SK$20,5,FALSE)&gt;3,HLOOKUP($A820,'Z-scores'!$C$2:$SK$20,5,FALSE)&lt;-3),"",'Total-corrected counts'!G820),"")</f>
        <v/>
      </c>
      <c r="H820" t="str">
        <f>IFERROR(IF(OR(HLOOKUP($A820,'Z-scores'!$C$2:$SK$20,5,FALSE)&gt;3,HLOOKUP($A820,'Z-scores'!$C$2:$SK$20,5,FALSE)&lt;-3),"",'Total-corrected counts'!H820),"")</f>
        <v/>
      </c>
      <c r="I820" t="str">
        <f>IFERROR(IF(OR(HLOOKUP($A820,'Z-scores'!$C$2:$SK$20,5,FALSE)&gt;3,HLOOKUP($A820,'Z-scores'!$C$2:$SK$20,5,FALSE)&lt;-3),"",'Total-corrected counts'!I820),"")</f>
        <v/>
      </c>
      <c r="J820" t="str">
        <f>IFERROR(IF(OR(HLOOKUP($A820,'Z-scores'!$C$2:$SK$20,5,FALSE)&gt;3,HLOOKUP($A820,'Z-scores'!$C$2:$SK$20,5,FALSE)&lt;-3),"",'Total-corrected counts'!J820),"")</f>
        <v/>
      </c>
      <c r="K820" t="str">
        <f>IFERROR(IF(OR(HLOOKUP($A820,'Z-scores'!$C$2:$SK$20,5,FALSE)&gt;3,HLOOKUP($A820,'Z-scores'!$C$2:$SK$20,5,FALSE)&lt;-3),"",'Total-corrected counts'!K820),"")</f>
        <v/>
      </c>
      <c r="L820" t="str">
        <f>IFERROR(IF(OR(HLOOKUP($A820,'Z-scores'!$C$2:$SK$20,5,FALSE)&gt;3,HLOOKUP($A820,'Z-scores'!$C$2:$SK$20,5,FALSE)&lt;-3),"",'Total-corrected counts'!L820),"")</f>
        <v/>
      </c>
      <c r="M820" t="str">
        <f>IFERROR(IF(OR(HLOOKUP($A820,'Z-scores'!$C$2:$SK$20,5,FALSE)&gt;3,HLOOKUP($A820,'Z-scores'!$C$2:$SK$20,5,FALSE)&lt;-3),"",'Total-corrected counts'!M820),"")</f>
        <v/>
      </c>
      <c r="N820" t="str">
        <f>IFERROR(IF(OR(HLOOKUP($A820,'Z-scores'!$C$2:$SK$20,5,FALSE)&gt;3,HLOOKUP($A820,'Z-scores'!$C$2:$SK$20,5,FALSE)&lt;-3),"",'Total-corrected counts'!N820),"")</f>
        <v/>
      </c>
      <c r="O820" t="str">
        <f>IFERROR(IF(OR(HLOOKUP($A820,'Z-scores'!$C$2:$SK$20,5,FALSE)&gt;3,HLOOKUP($A820,'Z-scores'!$C$2:$SK$20,5,FALSE)&lt;-3),"",'Total-corrected counts'!O820),"")</f>
        <v/>
      </c>
      <c r="P820" t="str">
        <f>IFERROR(IF(OR(HLOOKUP($A820,'Z-scores'!$C$2:$SK$20,5,FALSE)&gt;3,HLOOKUP($A820,'Z-scores'!$C$2:$SK$20,5,FALSE)&lt;-3),"",'Total-corrected counts'!P820),"")</f>
        <v/>
      </c>
      <c r="Q820" t="str">
        <f>IFERROR(IF(OR(HLOOKUP($A820,'Z-scores'!$C$2:$SK$20,5,FALSE)&gt;3,HLOOKUP($A820,'Z-scores'!$C$2:$SK$20,5,FALSE)&lt;-3),"",'Total-corrected counts'!Q820),"")</f>
        <v/>
      </c>
      <c r="R820" t="str">
        <f>IFERROR(IF(OR(HLOOKUP($A820,'Z-scores'!$C$2:$SK$20,5,FALSE)&gt;3,HLOOKUP($A820,'Z-scores'!$C$2:$SK$20,5,FALSE)&lt;-3),"",'Total-corrected counts'!R820),"")</f>
        <v/>
      </c>
      <c r="S820" t="str">
        <f>IFERROR(IF(OR(HLOOKUP($A820,'Z-scores'!$C$2:$SK$20,5,FALSE)&gt;3,HLOOKUP($A820,'Z-scores'!$C$2:$SK$20,5,FALSE)&lt;-3),"",'Total-corrected counts'!S820),"")</f>
        <v/>
      </c>
      <c r="T820" t="str">
        <f>IFERROR(IF(OR(HLOOKUP($A820,'Z-scores'!$C$2:$SK$20,5,FALSE)&gt;3,HLOOKUP($A820,'Z-scores'!$C$2:$SK$20,5,FALSE)&lt;-3),"",'Total-corrected counts'!T820),"")</f>
        <v/>
      </c>
      <c r="U820">
        <f t="shared" si="48"/>
        <v>0</v>
      </c>
      <c r="V820">
        <f>SUMIFS(Tabel132[Cluster],Tabel132[ID],'Total-corrected counts Z&lt;3'!A820)</f>
        <v>86</v>
      </c>
      <c r="W820" t="str">
        <f t="shared" si="49"/>
        <v/>
      </c>
      <c r="X820" t="str">
        <f t="shared" si="50"/>
        <v/>
      </c>
      <c r="Y820" t="str">
        <f t="shared" si="51"/>
        <v/>
      </c>
    </row>
    <row r="821" spans="1:25" x14ac:dyDescent="0.25">
      <c r="A821">
        <v>829</v>
      </c>
      <c r="B821" t="s">
        <v>985</v>
      </c>
      <c r="C821">
        <v>45700</v>
      </c>
      <c r="D821">
        <v>509</v>
      </c>
      <c r="E821" t="str">
        <f>IFERROR(IF(OR(HLOOKUP($A821,'Z-scores'!$C$2:$SK$20,5,FALSE)&gt;3,HLOOKUP($A821,'Z-scores'!$C$2:$SK$20,5,FALSE)&lt;-3),"",'Total-corrected counts'!E821),"")</f>
        <v/>
      </c>
      <c r="F821" t="str">
        <f>IFERROR(IF(OR(HLOOKUP($A821,'Z-scores'!$C$2:$SK$20,5,FALSE)&gt;3,HLOOKUP($A821,'Z-scores'!$C$2:$SK$20,5,FALSE)&lt;-3),"",'Total-corrected counts'!F821),"")</f>
        <v/>
      </c>
      <c r="G821" t="str">
        <f>IFERROR(IF(OR(HLOOKUP($A821,'Z-scores'!$C$2:$SK$20,5,FALSE)&gt;3,HLOOKUP($A821,'Z-scores'!$C$2:$SK$20,5,FALSE)&lt;-3),"",'Total-corrected counts'!G821),"")</f>
        <v/>
      </c>
      <c r="H821" t="str">
        <f>IFERROR(IF(OR(HLOOKUP($A821,'Z-scores'!$C$2:$SK$20,5,FALSE)&gt;3,HLOOKUP($A821,'Z-scores'!$C$2:$SK$20,5,FALSE)&lt;-3),"",'Total-corrected counts'!H821),"")</f>
        <v/>
      </c>
      <c r="I821" t="str">
        <f>IFERROR(IF(OR(HLOOKUP($A821,'Z-scores'!$C$2:$SK$20,5,FALSE)&gt;3,HLOOKUP($A821,'Z-scores'!$C$2:$SK$20,5,FALSE)&lt;-3),"",'Total-corrected counts'!I821),"")</f>
        <v/>
      </c>
      <c r="J821" t="str">
        <f>IFERROR(IF(OR(HLOOKUP($A821,'Z-scores'!$C$2:$SK$20,5,FALSE)&gt;3,HLOOKUP($A821,'Z-scores'!$C$2:$SK$20,5,FALSE)&lt;-3),"",'Total-corrected counts'!J821),"")</f>
        <v/>
      </c>
      <c r="K821" t="str">
        <f>IFERROR(IF(OR(HLOOKUP($A821,'Z-scores'!$C$2:$SK$20,5,FALSE)&gt;3,HLOOKUP($A821,'Z-scores'!$C$2:$SK$20,5,FALSE)&lt;-3),"",'Total-corrected counts'!K821),"")</f>
        <v/>
      </c>
      <c r="L821" t="str">
        <f>IFERROR(IF(OR(HLOOKUP($A821,'Z-scores'!$C$2:$SK$20,5,FALSE)&gt;3,HLOOKUP($A821,'Z-scores'!$C$2:$SK$20,5,FALSE)&lt;-3),"",'Total-corrected counts'!L821),"")</f>
        <v/>
      </c>
      <c r="M821" t="str">
        <f>IFERROR(IF(OR(HLOOKUP($A821,'Z-scores'!$C$2:$SK$20,5,FALSE)&gt;3,HLOOKUP($A821,'Z-scores'!$C$2:$SK$20,5,FALSE)&lt;-3),"",'Total-corrected counts'!M821),"")</f>
        <v/>
      </c>
      <c r="N821" t="str">
        <f>IFERROR(IF(OR(HLOOKUP($A821,'Z-scores'!$C$2:$SK$20,5,FALSE)&gt;3,HLOOKUP($A821,'Z-scores'!$C$2:$SK$20,5,FALSE)&lt;-3),"",'Total-corrected counts'!N821),"")</f>
        <v/>
      </c>
      <c r="O821" t="str">
        <f>IFERROR(IF(OR(HLOOKUP($A821,'Z-scores'!$C$2:$SK$20,5,FALSE)&gt;3,HLOOKUP($A821,'Z-scores'!$C$2:$SK$20,5,FALSE)&lt;-3),"",'Total-corrected counts'!O821),"")</f>
        <v/>
      </c>
      <c r="P821" t="str">
        <f>IFERROR(IF(OR(HLOOKUP($A821,'Z-scores'!$C$2:$SK$20,5,FALSE)&gt;3,HLOOKUP($A821,'Z-scores'!$C$2:$SK$20,5,FALSE)&lt;-3),"",'Total-corrected counts'!P821),"")</f>
        <v/>
      </c>
      <c r="Q821" t="str">
        <f>IFERROR(IF(OR(HLOOKUP($A821,'Z-scores'!$C$2:$SK$20,5,FALSE)&gt;3,HLOOKUP($A821,'Z-scores'!$C$2:$SK$20,5,FALSE)&lt;-3),"",'Total-corrected counts'!Q821),"")</f>
        <v/>
      </c>
      <c r="R821" t="str">
        <f>IFERROR(IF(OR(HLOOKUP($A821,'Z-scores'!$C$2:$SK$20,5,FALSE)&gt;3,HLOOKUP($A821,'Z-scores'!$C$2:$SK$20,5,FALSE)&lt;-3),"",'Total-corrected counts'!R821),"")</f>
        <v/>
      </c>
      <c r="S821" t="str">
        <f>IFERROR(IF(OR(HLOOKUP($A821,'Z-scores'!$C$2:$SK$20,5,FALSE)&gt;3,HLOOKUP($A821,'Z-scores'!$C$2:$SK$20,5,FALSE)&lt;-3),"",'Total-corrected counts'!S821),"")</f>
        <v/>
      </c>
      <c r="T821" t="str">
        <f>IFERROR(IF(OR(HLOOKUP($A821,'Z-scores'!$C$2:$SK$20,5,FALSE)&gt;3,HLOOKUP($A821,'Z-scores'!$C$2:$SK$20,5,FALSE)&lt;-3),"",'Total-corrected counts'!T821),"")</f>
        <v/>
      </c>
      <c r="U821">
        <f t="shared" si="48"/>
        <v>0</v>
      </c>
      <c r="V821">
        <f>SUMIFS(Tabel132[Cluster],Tabel132[ID],'Total-corrected counts Z&lt;3'!A821)</f>
        <v>60</v>
      </c>
      <c r="W821" t="str">
        <f t="shared" si="49"/>
        <v/>
      </c>
      <c r="X821" t="str">
        <f t="shared" si="50"/>
        <v/>
      </c>
      <c r="Y821" t="str">
        <f t="shared" si="51"/>
        <v/>
      </c>
    </row>
    <row r="822" spans="1:25" x14ac:dyDescent="0.25">
      <c r="A822">
        <v>830</v>
      </c>
      <c r="B822" t="s">
        <v>347</v>
      </c>
      <c r="C822">
        <v>72400</v>
      </c>
      <c r="D822">
        <v>141</v>
      </c>
      <c r="E822">
        <f>IFERROR(IF(OR(HLOOKUP($A822,'Z-scores'!$C$2:$SK$20,5,FALSE)&gt;3,HLOOKUP($A822,'Z-scores'!$C$2:$SK$20,5,FALSE)&lt;-3),"",'Total-corrected counts'!E822),"")</f>
        <v>1.4912100351994928</v>
      </c>
      <c r="F822">
        <f>IFERROR(IF(OR(HLOOKUP($A822,'Z-scores'!$C$2:$SK$20,5,FALSE)&gt;3,HLOOKUP($A822,'Z-scores'!$C$2:$SK$20,5,FALSE)&lt;-3),"",'Total-corrected counts'!F822),"")</f>
        <v>1.0623966819226831</v>
      </c>
      <c r="G822">
        <f>IFERROR(IF(OR(HLOOKUP($A822,'Z-scores'!$C$2:$SK$20,5,FALSE)&gt;3,HLOOKUP($A822,'Z-scores'!$C$2:$SK$20,5,FALSE)&lt;-3),"",'Total-corrected counts'!G822),"")</f>
        <v>2.0281953871200171</v>
      </c>
      <c r="H822">
        <f>IFERROR(IF(OR(HLOOKUP($A822,'Z-scores'!$C$2:$SK$20,5,FALSE)&gt;3,HLOOKUP($A822,'Z-scores'!$C$2:$SK$20,5,FALSE)&lt;-3),"",'Total-corrected counts'!H822),"")</f>
        <v>1.0132934449564523</v>
      </c>
      <c r="I822">
        <f>IFERROR(IF(OR(HLOOKUP($A822,'Z-scores'!$C$2:$SK$20,5,FALSE)&gt;3,HLOOKUP($A822,'Z-scores'!$C$2:$SK$20,5,FALSE)&lt;-3),"",'Total-corrected counts'!I822),"")</f>
        <v>8.7899423251479583</v>
      </c>
      <c r="J822">
        <f>IFERROR(IF(OR(HLOOKUP($A822,'Z-scores'!$C$2:$SK$20,5,FALSE)&gt;3,HLOOKUP($A822,'Z-scores'!$C$2:$SK$20,5,FALSE)&lt;-3),"",'Total-corrected counts'!J822),"")</f>
        <v>0.10775823362703439</v>
      </c>
      <c r="K822">
        <f>IFERROR(IF(OR(HLOOKUP($A822,'Z-scores'!$C$2:$SK$20,5,FALSE)&gt;3,HLOOKUP($A822,'Z-scores'!$C$2:$SK$20,5,FALSE)&lt;-3),"",'Total-corrected counts'!K822),"")</f>
        <v>0.80344602103621077</v>
      </c>
      <c r="L822">
        <f>IFERROR(IF(OR(HLOOKUP($A822,'Z-scores'!$C$2:$SK$20,5,FALSE)&gt;3,HLOOKUP($A822,'Z-scores'!$C$2:$SK$20,5,FALSE)&lt;-3),"",'Total-corrected counts'!L822),"")</f>
        <v>1.4109749429844021</v>
      </c>
      <c r="M822">
        <f>IFERROR(IF(OR(HLOOKUP($A822,'Z-scores'!$C$2:$SK$20,5,FALSE)&gt;3,HLOOKUP($A822,'Z-scores'!$C$2:$SK$20,5,FALSE)&lt;-3),"",'Total-corrected counts'!M822),"")</f>
        <v>0.65640682901795566</v>
      </c>
      <c r="N822">
        <f>IFERROR(IF(OR(HLOOKUP($A822,'Z-scores'!$C$2:$SK$20,5,FALSE)&gt;3,HLOOKUP($A822,'Z-scores'!$C$2:$SK$20,5,FALSE)&lt;-3),"",'Total-corrected counts'!N822),"")</f>
        <v>0.3763041289970554</v>
      </c>
      <c r="O822">
        <f>IFERROR(IF(OR(HLOOKUP($A822,'Z-scores'!$C$2:$SK$20,5,FALSE)&gt;3,HLOOKUP($A822,'Z-scores'!$C$2:$SK$20,5,FALSE)&lt;-3),"",'Total-corrected counts'!O822),"")</f>
        <v>14.872307709991768</v>
      </c>
      <c r="P822">
        <f>IFERROR(IF(OR(HLOOKUP($A822,'Z-scores'!$C$2:$SK$20,5,FALSE)&gt;3,HLOOKUP($A822,'Z-scores'!$C$2:$SK$20,5,FALSE)&lt;-3),"",'Total-corrected counts'!P822),"")</f>
        <v>1.1097536396684673</v>
      </c>
      <c r="Q822">
        <f>IFERROR(IF(OR(HLOOKUP($A822,'Z-scores'!$C$2:$SK$20,5,FALSE)&gt;3,HLOOKUP($A822,'Z-scores'!$C$2:$SK$20,5,FALSE)&lt;-3),"",'Total-corrected counts'!Q822),"")</f>
        <v>1.952617476274207</v>
      </c>
      <c r="R822">
        <f>IFERROR(IF(OR(HLOOKUP($A822,'Z-scores'!$C$2:$SK$20,5,FALSE)&gt;3,HLOOKUP($A822,'Z-scores'!$C$2:$SK$20,5,FALSE)&lt;-3),"",'Total-corrected counts'!R822),"")</f>
        <v>1.8385175591265706</v>
      </c>
      <c r="S822">
        <f>IFERROR(IF(OR(HLOOKUP($A822,'Z-scores'!$C$2:$SK$20,5,FALSE)&gt;3,HLOOKUP($A822,'Z-scores'!$C$2:$SK$20,5,FALSE)&lt;-3),"",'Total-corrected counts'!S822),"")</f>
        <v>2.3157125911917995</v>
      </c>
      <c r="T822">
        <f>IFERROR(IF(OR(HLOOKUP($A822,'Z-scores'!$C$2:$SK$20,5,FALSE)&gt;3,HLOOKUP($A822,'Z-scores'!$C$2:$SK$20,5,FALSE)&lt;-3),"",'Total-corrected counts'!T822),"")</f>
        <v>0.84642042658224304</v>
      </c>
      <c r="U822">
        <f t="shared" si="48"/>
        <v>1</v>
      </c>
      <c r="V822">
        <f>SUMIFS(Tabel132[Cluster],Tabel132[ID],'Total-corrected counts Z&lt;3'!A822)</f>
        <v>83</v>
      </c>
      <c r="W822">
        <f t="shared" si="49"/>
        <v>0.31804706358868134</v>
      </c>
      <c r="X822">
        <f t="shared" si="50"/>
        <v>1.7739928030009264</v>
      </c>
      <c r="Y822">
        <f t="shared" si="51"/>
        <v>3.8225549004725092</v>
      </c>
    </row>
    <row r="823" spans="1:25" x14ac:dyDescent="0.25">
      <c r="A823">
        <v>831</v>
      </c>
      <c r="B823" t="s">
        <v>348</v>
      </c>
      <c r="C823">
        <v>23900</v>
      </c>
      <c r="D823">
        <v>104</v>
      </c>
      <c r="E823">
        <f>IFERROR(IF(OR(HLOOKUP($A823,'Z-scores'!$C$2:$SK$20,5,FALSE)&gt;3,HLOOKUP($A823,'Z-scores'!$C$2:$SK$20,5,FALSE)&lt;-3),"",'Total-corrected counts'!E823),"")</f>
        <v>9.4129537105615821E-2</v>
      </c>
      <c r="F823">
        <f>IFERROR(IF(OR(HLOOKUP($A823,'Z-scores'!$C$2:$SK$20,5,FALSE)&gt;3,HLOOKUP($A823,'Z-scores'!$C$2:$SK$20,5,FALSE)&lt;-3),"",'Total-corrected counts'!F823),"")</f>
        <v>9.9157023646117073E-2</v>
      </c>
      <c r="G823">
        <f>IFERROR(IF(OR(HLOOKUP($A823,'Z-scores'!$C$2:$SK$20,5,FALSE)&gt;3,HLOOKUP($A823,'Z-scores'!$C$2:$SK$20,5,FALSE)&lt;-3),"",'Total-corrected counts'!G823),"")</f>
        <v>0.10413717146581995</v>
      </c>
      <c r="H823">
        <f>IFERROR(IF(OR(HLOOKUP($A823,'Z-scores'!$C$2:$SK$20,5,FALSE)&gt;3,HLOOKUP($A823,'Z-scores'!$C$2:$SK$20,5,FALSE)&lt;-3),"",'Total-corrected counts'!H823),"")</f>
        <v>4.8252068807450116E-2</v>
      </c>
      <c r="I823">
        <f>IFERROR(IF(OR(HLOOKUP($A823,'Z-scores'!$C$2:$SK$20,5,FALSE)&gt;3,HLOOKUP($A823,'Z-scores'!$C$2:$SK$20,5,FALSE)&lt;-3),"",'Total-corrected counts'!I823),"")</f>
        <v>0.29825028375982188</v>
      </c>
      <c r="J823">
        <f>IFERROR(IF(OR(HLOOKUP($A823,'Z-scores'!$C$2:$SK$20,5,FALSE)&gt;3,HLOOKUP($A823,'Z-scores'!$C$2:$SK$20,5,FALSE)&lt;-3),"",'Total-corrected counts'!J823),"")</f>
        <v>0.26340901553275076</v>
      </c>
      <c r="K823">
        <f>IFERROR(IF(OR(HLOOKUP($A823,'Z-scores'!$C$2:$SK$20,5,FALSE)&gt;3,HLOOKUP($A823,'Z-scores'!$C$2:$SK$20,5,FALSE)&lt;-3),"",'Total-corrected counts'!K823),"")</f>
        <v>0.25217648835443113</v>
      </c>
      <c r="L823">
        <f>IFERROR(IF(OR(HLOOKUP($A823,'Z-scores'!$C$2:$SK$20,5,FALSE)&gt;3,HLOOKUP($A823,'Z-scores'!$C$2:$SK$20,5,FALSE)&lt;-3),"",'Total-corrected counts'!L823),"")</f>
        <v>5.4268267037861612E-2</v>
      </c>
      <c r="M823">
        <f>IFERROR(IF(OR(HLOOKUP($A823,'Z-scores'!$C$2:$SK$20,5,FALSE)&gt;3,HLOOKUP($A823,'Z-scores'!$C$2:$SK$20,5,FALSE)&lt;-3),"",'Total-corrected counts'!M823),"")</f>
        <v>7.6722876118981834E-2</v>
      </c>
      <c r="N823">
        <f>IFERROR(IF(OR(HLOOKUP($A823,'Z-scores'!$C$2:$SK$20,5,FALSE)&gt;3,HLOOKUP($A823,'Z-scores'!$C$2:$SK$20,5,FALSE)&lt;-3),"",'Total-corrected counts'!N823),"")</f>
        <v>2.3519008062315962E-2</v>
      </c>
      <c r="O823">
        <f>IFERROR(IF(OR(HLOOKUP($A823,'Z-scores'!$C$2:$SK$20,5,FALSE)&gt;3,HLOOKUP($A823,'Z-scores'!$C$2:$SK$20,5,FALSE)&lt;-3),"",'Total-corrected counts'!O823),"")</f>
        <v>9.7262416652740463E-2</v>
      </c>
      <c r="P823">
        <f>IFERROR(IF(OR(HLOOKUP($A823,'Z-scores'!$C$2:$SK$20,5,FALSE)&gt;3,HLOOKUP($A823,'Z-scores'!$C$2:$SK$20,5,FALSE)&lt;-3),"",'Total-corrected counts'!P823),"")</f>
        <v>0.12938831673264642</v>
      </c>
      <c r="Q823">
        <f>IFERROR(IF(OR(HLOOKUP($A823,'Z-scores'!$C$2:$SK$20,5,FALSE)&gt;3,HLOOKUP($A823,'Z-scores'!$C$2:$SK$20,5,FALSE)&lt;-3),"",'Total-corrected counts'!Q823),"")</f>
        <v>0.24842461530206197</v>
      </c>
      <c r="R823">
        <f>IFERROR(IF(OR(HLOOKUP($A823,'Z-scores'!$C$2:$SK$20,5,FALSE)&gt;3,HLOOKUP($A823,'Z-scores'!$C$2:$SK$20,5,FALSE)&lt;-3),"",'Total-corrected counts'!R823),"")</f>
        <v>0.1437946694288938</v>
      </c>
      <c r="S823">
        <f>IFERROR(IF(OR(HLOOKUP($A823,'Z-scores'!$C$2:$SK$20,5,FALSE)&gt;3,HLOOKUP($A823,'Z-scores'!$C$2:$SK$20,5,FALSE)&lt;-3),"",'Total-corrected counts'!S823),"")</f>
        <v>7.9266445664266966E-2</v>
      </c>
      <c r="T823">
        <f>IFERROR(IF(OR(HLOOKUP($A823,'Z-scores'!$C$2:$SK$20,5,FALSE)&gt;3,HLOOKUP($A823,'Z-scores'!$C$2:$SK$20,5,FALSE)&lt;-3),"",'Total-corrected counts'!T823),"")</f>
        <v>5.4607769456918906E-2</v>
      </c>
      <c r="U823">
        <f t="shared" si="48"/>
        <v>1</v>
      </c>
      <c r="V823">
        <f>SUMIFS(Tabel132[Cluster],Tabel132[ID],'Total-corrected counts Z&lt;3'!A823)</f>
        <v>30</v>
      </c>
      <c r="W823">
        <f t="shared" si="49"/>
        <v>0.90027203296587965</v>
      </c>
      <c r="X823">
        <f t="shared" si="50"/>
        <v>0.13140217398911661</v>
      </c>
      <c r="Y823">
        <f t="shared" si="51"/>
        <v>0.12545737220625477</v>
      </c>
    </row>
    <row r="824" spans="1:25" x14ac:dyDescent="0.25">
      <c r="A824">
        <v>832</v>
      </c>
      <c r="B824" t="s">
        <v>986</v>
      </c>
      <c r="C824">
        <v>99000</v>
      </c>
      <c r="D824">
        <v>967</v>
      </c>
      <c r="E824" t="str">
        <f>IFERROR(IF(OR(HLOOKUP($A824,'Z-scores'!$C$2:$SK$20,5,FALSE)&gt;3,HLOOKUP($A824,'Z-scores'!$C$2:$SK$20,5,FALSE)&lt;-3),"",'Total-corrected counts'!E824),"")</f>
        <v/>
      </c>
      <c r="F824" t="str">
        <f>IFERROR(IF(OR(HLOOKUP($A824,'Z-scores'!$C$2:$SK$20,5,FALSE)&gt;3,HLOOKUP($A824,'Z-scores'!$C$2:$SK$20,5,FALSE)&lt;-3),"",'Total-corrected counts'!F824),"")</f>
        <v/>
      </c>
      <c r="G824" t="str">
        <f>IFERROR(IF(OR(HLOOKUP($A824,'Z-scores'!$C$2:$SK$20,5,FALSE)&gt;3,HLOOKUP($A824,'Z-scores'!$C$2:$SK$20,5,FALSE)&lt;-3),"",'Total-corrected counts'!G824),"")</f>
        <v/>
      </c>
      <c r="H824" t="str">
        <f>IFERROR(IF(OR(HLOOKUP($A824,'Z-scores'!$C$2:$SK$20,5,FALSE)&gt;3,HLOOKUP($A824,'Z-scores'!$C$2:$SK$20,5,FALSE)&lt;-3),"",'Total-corrected counts'!H824),"")</f>
        <v/>
      </c>
      <c r="I824" t="str">
        <f>IFERROR(IF(OR(HLOOKUP($A824,'Z-scores'!$C$2:$SK$20,5,FALSE)&gt;3,HLOOKUP($A824,'Z-scores'!$C$2:$SK$20,5,FALSE)&lt;-3),"",'Total-corrected counts'!I824),"")</f>
        <v/>
      </c>
      <c r="J824" t="str">
        <f>IFERROR(IF(OR(HLOOKUP($A824,'Z-scores'!$C$2:$SK$20,5,FALSE)&gt;3,HLOOKUP($A824,'Z-scores'!$C$2:$SK$20,5,FALSE)&lt;-3),"",'Total-corrected counts'!J824),"")</f>
        <v/>
      </c>
      <c r="K824" t="str">
        <f>IFERROR(IF(OR(HLOOKUP($A824,'Z-scores'!$C$2:$SK$20,5,FALSE)&gt;3,HLOOKUP($A824,'Z-scores'!$C$2:$SK$20,5,FALSE)&lt;-3),"",'Total-corrected counts'!K824),"")</f>
        <v/>
      </c>
      <c r="L824" t="str">
        <f>IFERROR(IF(OR(HLOOKUP($A824,'Z-scores'!$C$2:$SK$20,5,FALSE)&gt;3,HLOOKUP($A824,'Z-scores'!$C$2:$SK$20,5,FALSE)&lt;-3),"",'Total-corrected counts'!L824),"")</f>
        <v/>
      </c>
      <c r="M824" t="str">
        <f>IFERROR(IF(OR(HLOOKUP($A824,'Z-scores'!$C$2:$SK$20,5,FALSE)&gt;3,HLOOKUP($A824,'Z-scores'!$C$2:$SK$20,5,FALSE)&lt;-3),"",'Total-corrected counts'!M824),"")</f>
        <v/>
      </c>
      <c r="N824" t="str">
        <f>IFERROR(IF(OR(HLOOKUP($A824,'Z-scores'!$C$2:$SK$20,5,FALSE)&gt;3,HLOOKUP($A824,'Z-scores'!$C$2:$SK$20,5,FALSE)&lt;-3),"",'Total-corrected counts'!N824),"")</f>
        <v/>
      </c>
      <c r="O824" t="str">
        <f>IFERROR(IF(OR(HLOOKUP($A824,'Z-scores'!$C$2:$SK$20,5,FALSE)&gt;3,HLOOKUP($A824,'Z-scores'!$C$2:$SK$20,5,FALSE)&lt;-3),"",'Total-corrected counts'!O824),"")</f>
        <v/>
      </c>
      <c r="P824" t="str">
        <f>IFERROR(IF(OR(HLOOKUP($A824,'Z-scores'!$C$2:$SK$20,5,FALSE)&gt;3,HLOOKUP($A824,'Z-scores'!$C$2:$SK$20,5,FALSE)&lt;-3),"",'Total-corrected counts'!P824),"")</f>
        <v/>
      </c>
      <c r="Q824" t="str">
        <f>IFERROR(IF(OR(HLOOKUP($A824,'Z-scores'!$C$2:$SK$20,5,FALSE)&gt;3,HLOOKUP($A824,'Z-scores'!$C$2:$SK$20,5,FALSE)&lt;-3),"",'Total-corrected counts'!Q824),"")</f>
        <v/>
      </c>
      <c r="R824" t="str">
        <f>IFERROR(IF(OR(HLOOKUP($A824,'Z-scores'!$C$2:$SK$20,5,FALSE)&gt;3,HLOOKUP($A824,'Z-scores'!$C$2:$SK$20,5,FALSE)&lt;-3),"",'Total-corrected counts'!R824),"")</f>
        <v/>
      </c>
      <c r="S824" t="str">
        <f>IFERROR(IF(OR(HLOOKUP($A824,'Z-scores'!$C$2:$SK$20,5,FALSE)&gt;3,HLOOKUP($A824,'Z-scores'!$C$2:$SK$20,5,FALSE)&lt;-3),"",'Total-corrected counts'!S824),"")</f>
        <v/>
      </c>
      <c r="T824" t="str">
        <f>IFERROR(IF(OR(HLOOKUP($A824,'Z-scores'!$C$2:$SK$20,5,FALSE)&gt;3,HLOOKUP($A824,'Z-scores'!$C$2:$SK$20,5,FALSE)&lt;-3),"",'Total-corrected counts'!T824),"")</f>
        <v/>
      </c>
      <c r="U824">
        <f t="shared" si="48"/>
        <v>0</v>
      </c>
      <c r="V824">
        <f>SUMIFS(Tabel132[Cluster],Tabel132[ID],'Total-corrected counts Z&lt;3'!A824)</f>
        <v>0</v>
      </c>
      <c r="W824" t="str">
        <f t="shared" si="49"/>
        <v/>
      </c>
      <c r="X824" t="str">
        <f t="shared" si="50"/>
        <v/>
      </c>
      <c r="Y824" t="str">
        <f t="shared" si="51"/>
        <v/>
      </c>
    </row>
    <row r="825" spans="1:25" x14ac:dyDescent="0.25">
      <c r="A825">
        <v>833</v>
      </c>
      <c r="B825" t="s">
        <v>987</v>
      </c>
      <c r="C825">
        <v>113400</v>
      </c>
      <c r="D825">
        <v>349</v>
      </c>
      <c r="E825" t="str">
        <f>IFERROR(IF(OR(HLOOKUP($A825,'Z-scores'!$C$2:$SK$20,5,FALSE)&gt;3,HLOOKUP($A825,'Z-scores'!$C$2:$SK$20,5,FALSE)&lt;-3),"",'Total-corrected counts'!E825),"")</f>
        <v/>
      </c>
      <c r="F825" t="str">
        <f>IFERROR(IF(OR(HLOOKUP($A825,'Z-scores'!$C$2:$SK$20,5,FALSE)&gt;3,HLOOKUP($A825,'Z-scores'!$C$2:$SK$20,5,FALSE)&lt;-3),"",'Total-corrected counts'!F825),"")</f>
        <v/>
      </c>
      <c r="G825" t="str">
        <f>IFERROR(IF(OR(HLOOKUP($A825,'Z-scores'!$C$2:$SK$20,5,FALSE)&gt;3,HLOOKUP($A825,'Z-scores'!$C$2:$SK$20,5,FALSE)&lt;-3),"",'Total-corrected counts'!G825),"")</f>
        <v/>
      </c>
      <c r="H825" t="str">
        <f>IFERROR(IF(OR(HLOOKUP($A825,'Z-scores'!$C$2:$SK$20,5,FALSE)&gt;3,HLOOKUP($A825,'Z-scores'!$C$2:$SK$20,5,FALSE)&lt;-3),"",'Total-corrected counts'!H825),"")</f>
        <v/>
      </c>
      <c r="I825" t="str">
        <f>IFERROR(IF(OR(HLOOKUP($A825,'Z-scores'!$C$2:$SK$20,5,FALSE)&gt;3,HLOOKUP($A825,'Z-scores'!$C$2:$SK$20,5,FALSE)&lt;-3),"",'Total-corrected counts'!I825),"")</f>
        <v/>
      </c>
      <c r="J825" t="str">
        <f>IFERROR(IF(OR(HLOOKUP($A825,'Z-scores'!$C$2:$SK$20,5,FALSE)&gt;3,HLOOKUP($A825,'Z-scores'!$C$2:$SK$20,5,FALSE)&lt;-3),"",'Total-corrected counts'!J825),"")</f>
        <v/>
      </c>
      <c r="K825" t="str">
        <f>IFERROR(IF(OR(HLOOKUP($A825,'Z-scores'!$C$2:$SK$20,5,FALSE)&gt;3,HLOOKUP($A825,'Z-scores'!$C$2:$SK$20,5,FALSE)&lt;-3),"",'Total-corrected counts'!K825),"")</f>
        <v/>
      </c>
      <c r="L825" t="str">
        <f>IFERROR(IF(OR(HLOOKUP($A825,'Z-scores'!$C$2:$SK$20,5,FALSE)&gt;3,HLOOKUP($A825,'Z-scores'!$C$2:$SK$20,5,FALSE)&lt;-3),"",'Total-corrected counts'!L825),"")</f>
        <v/>
      </c>
      <c r="M825" t="str">
        <f>IFERROR(IF(OR(HLOOKUP($A825,'Z-scores'!$C$2:$SK$20,5,FALSE)&gt;3,HLOOKUP($A825,'Z-scores'!$C$2:$SK$20,5,FALSE)&lt;-3),"",'Total-corrected counts'!M825),"")</f>
        <v/>
      </c>
      <c r="N825" t="str">
        <f>IFERROR(IF(OR(HLOOKUP($A825,'Z-scores'!$C$2:$SK$20,5,FALSE)&gt;3,HLOOKUP($A825,'Z-scores'!$C$2:$SK$20,5,FALSE)&lt;-3),"",'Total-corrected counts'!N825),"")</f>
        <v/>
      </c>
      <c r="O825" t="str">
        <f>IFERROR(IF(OR(HLOOKUP($A825,'Z-scores'!$C$2:$SK$20,5,FALSE)&gt;3,HLOOKUP($A825,'Z-scores'!$C$2:$SK$20,5,FALSE)&lt;-3),"",'Total-corrected counts'!O825),"")</f>
        <v/>
      </c>
      <c r="P825" t="str">
        <f>IFERROR(IF(OR(HLOOKUP($A825,'Z-scores'!$C$2:$SK$20,5,FALSE)&gt;3,HLOOKUP($A825,'Z-scores'!$C$2:$SK$20,5,FALSE)&lt;-3),"",'Total-corrected counts'!P825),"")</f>
        <v/>
      </c>
      <c r="Q825" t="str">
        <f>IFERROR(IF(OR(HLOOKUP($A825,'Z-scores'!$C$2:$SK$20,5,FALSE)&gt;3,HLOOKUP($A825,'Z-scores'!$C$2:$SK$20,5,FALSE)&lt;-3),"",'Total-corrected counts'!Q825),"")</f>
        <v/>
      </c>
      <c r="R825" t="str">
        <f>IFERROR(IF(OR(HLOOKUP($A825,'Z-scores'!$C$2:$SK$20,5,FALSE)&gt;3,HLOOKUP($A825,'Z-scores'!$C$2:$SK$20,5,FALSE)&lt;-3),"",'Total-corrected counts'!R825),"")</f>
        <v/>
      </c>
      <c r="S825" t="str">
        <f>IFERROR(IF(OR(HLOOKUP($A825,'Z-scores'!$C$2:$SK$20,5,FALSE)&gt;3,HLOOKUP($A825,'Z-scores'!$C$2:$SK$20,5,FALSE)&lt;-3),"",'Total-corrected counts'!S825),"")</f>
        <v/>
      </c>
      <c r="T825" t="str">
        <f>IFERROR(IF(OR(HLOOKUP($A825,'Z-scores'!$C$2:$SK$20,5,FALSE)&gt;3,HLOOKUP($A825,'Z-scores'!$C$2:$SK$20,5,FALSE)&lt;-3),"",'Total-corrected counts'!T825),"")</f>
        <v/>
      </c>
      <c r="U825">
        <f t="shared" si="48"/>
        <v>0</v>
      </c>
      <c r="V825">
        <f>SUMIFS(Tabel132[Cluster],Tabel132[ID],'Total-corrected counts Z&lt;3'!A825)</f>
        <v>0</v>
      </c>
      <c r="W825" t="str">
        <f t="shared" si="49"/>
        <v/>
      </c>
      <c r="X825" t="str">
        <f t="shared" si="50"/>
        <v/>
      </c>
      <c r="Y825" t="str">
        <f t="shared" si="51"/>
        <v/>
      </c>
    </row>
    <row r="826" spans="1:25" x14ac:dyDescent="0.25">
      <c r="A826">
        <v>834</v>
      </c>
      <c r="B826" t="s">
        <v>988</v>
      </c>
      <c r="C826">
        <v>79000</v>
      </c>
      <c r="D826">
        <v>302</v>
      </c>
      <c r="E826" t="str">
        <f>IFERROR(IF(OR(HLOOKUP($A826,'Z-scores'!$C$2:$SK$20,5,FALSE)&gt;3,HLOOKUP($A826,'Z-scores'!$C$2:$SK$20,5,FALSE)&lt;-3),"",'Total-corrected counts'!E826),"")</f>
        <v/>
      </c>
      <c r="F826" t="str">
        <f>IFERROR(IF(OR(HLOOKUP($A826,'Z-scores'!$C$2:$SK$20,5,FALSE)&gt;3,HLOOKUP($A826,'Z-scores'!$C$2:$SK$20,5,FALSE)&lt;-3),"",'Total-corrected counts'!F826),"")</f>
        <v/>
      </c>
      <c r="G826" t="str">
        <f>IFERROR(IF(OR(HLOOKUP($A826,'Z-scores'!$C$2:$SK$20,5,FALSE)&gt;3,HLOOKUP($A826,'Z-scores'!$C$2:$SK$20,5,FALSE)&lt;-3),"",'Total-corrected counts'!G826),"")</f>
        <v/>
      </c>
      <c r="H826" t="str">
        <f>IFERROR(IF(OR(HLOOKUP($A826,'Z-scores'!$C$2:$SK$20,5,FALSE)&gt;3,HLOOKUP($A826,'Z-scores'!$C$2:$SK$20,5,FALSE)&lt;-3),"",'Total-corrected counts'!H826),"")</f>
        <v/>
      </c>
      <c r="I826" t="str">
        <f>IFERROR(IF(OR(HLOOKUP($A826,'Z-scores'!$C$2:$SK$20,5,FALSE)&gt;3,HLOOKUP($A826,'Z-scores'!$C$2:$SK$20,5,FALSE)&lt;-3),"",'Total-corrected counts'!I826),"")</f>
        <v/>
      </c>
      <c r="J826" t="str">
        <f>IFERROR(IF(OR(HLOOKUP($A826,'Z-scores'!$C$2:$SK$20,5,FALSE)&gt;3,HLOOKUP($A826,'Z-scores'!$C$2:$SK$20,5,FALSE)&lt;-3),"",'Total-corrected counts'!J826),"")</f>
        <v/>
      </c>
      <c r="K826" t="str">
        <f>IFERROR(IF(OR(HLOOKUP($A826,'Z-scores'!$C$2:$SK$20,5,FALSE)&gt;3,HLOOKUP($A826,'Z-scores'!$C$2:$SK$20,5,FALSE)&lt;-3),"",'Total-corrected counts'!K826),"")</f>
        <v/>
      </c>
      <c r="L826" t="str">
        <f>IFERROR(IF(OR(HLOOKUP($A826,'Z-scores'!$C$2:$SK$20,5,FALSE)&gt;3,HLOOKUP($A826,'Z-scores'!$C$2:$SK$20,5,FALSE)&lt;-3),"",'Total-corrected counts'!L826),"")</f>
        <v/>
      </c>
      <c r="M826" t="str">
        <f>IFERROR(IF(OR(HLOOKUP($A826,'Z-scores'!$C$2:$SK$20,5,FALSE)&gt;3,HLOOKUP($A826,'Z-scores'!$C$2:$SK$20,5,FALSE)&lt;-3),"",'Total-corrected counts'!M826),"")</f>
        <v/>
      </c>
      <c r="N826" t="str">
        <f>IFERROR(IF(OR(HLOOKUP($A826,'Z-scores'!$C$2:$SK$20,5,FALSE)&gt;3,HLOOKUP($A826,'Z-scores'!$C$2:$SK$20,5,FALSE)&lt;-3),"",'Total-corrected counts'!N826),"")</f>
        <v/>
      </c>
      <c r="O826" t="str">
        <f>IFERROR(IF(OR(HLOOKUP($A826,'Z-scores'!$C$2:$SK$20,5,FALSE)&gt;3,HLOOKUP($A826,'Z-scores'!$C$2:$SK$20,5,FALSE)&lt;-3),"",'Total-corrected counts'!O826),"")</f>
        <v/>
      </c>
      <c r="P826" t="str">
        <f>IFERROR(IF(OR(HLOOKUP($A826,'Z-scores'!$C$2:$SK$20,5,FALSE)&gt;3,HLOOKUP($A826,'Z-scores'!$C$2:$SK$20,5,FALSE)&lt;-3),"",'Total-corrected counts'!P826),"")</f>
        <v/>
      </c>
      <c r="Q826" t="str">
        <f>IFERROR(IF(OR(HLOOKUP($A826,'Z-scores'!$C$2:$SK$20,5,FALSE)&gt;3,HLOOKUP($A826,'Z-scores'!$C$2:$SK$20,5,FALSE)&lt;-3),"",'Total-corrected counts'!Q826),"")</f>
        <v/>
      </c>
      <c r="R826" t="str">
        <f>IFERROR(IF(OR(HLOOKUP($A826,'Z-scores'!$C$2:$SK$20,5,FALSE)&gt;3,HLOOKUP($A826,'Z-scores'!$C$2:$SK$20,5,FALSE)&lt;-3),"",'Total-corrected counts'!R826),"")</f>
        <v/>
      </c>
      <c r="S826" t="str">
        <f>IFERROR(IF(OR(HLOOKUP($A826,'Z-scores'!$C$2:$SK$20,5,FALSE)&gt;3,HLOOKUP($A826,'Z-scores'!$C$2:$SK$20,5,FALSE)&lt;-3),"",'Total-corrected counts'!S826),"")</f>
        <v/>
      </c>
      <c r="T826" t="str">
        <f>IFERROR(IF(OR(HLOOKUP($A826,'Z-scores'!$C$2:$SK$20,5,FALSE)&gt;3,HLOOKUP($A826,'Z-scores'!$C$2:$SK$20,5,FALSE)&lt;-3),"",'Total-corrected counts'!T826),"")</f>
        <v/>
      </c>
      <c r="U826">
        <f t="shared" si="48"/>
        <v>0</v>
      </c>
      <c r="V826">
        <f>SUMIFS(Tabel132[Cluster],Tabel132[ID],'Total-corrected counts Z&lt;3'!A826)</f>
        <v>86</v>
      </c>
      <c r="W826" t="str">
        <f t="shared" si="49"/>
        <v/>
      </c>
      <c r="X826" t="str">
        <f t="shared" si="50"/>
        <v/>
      </c>
      <c r="Y826" t="str">
        <f t="shared" si="51"/>
        <v/>
      </c>
    </row>
    <row r="827" spans="1:25" x14ac:dyDescent="0.25">
      <c r="A827">
        <v>835</v>
      </c>
      <c r="B827" t="s">
        <v>989</v>
      </c>
      <c r="C827">
        <v>52000</v>
      </c>
      <c r="D827">
        <v>803</v>
      </c>
      <c r="E827" t="str">
        <f>IFERROR(IF(OR(HLOOKUP($A827,'Z-scores'!$C$2:$SK$20,5,FALSE)&gt;3,HLOOKUP($A827,'Z-scores'!$C$2:$SK$20,5,FALSE)&lt;-3),"",'Total-corrected counts'!E827),"")</f>
        <v/>
      </c>
      <c r="F827" t="str">
        <f>IFERROR(IF(OR(HLOOKUP($A827,'Z-scores'!$C$2:$SK$20,5,FALSE)&gt;3,HLOOKUP($A827,'Z-scores'!$C$2:$SK$20,5,FALSE)&lt;-3),"",'Total-corrected counts'!F827),"")</f>
        <v/>
      </c>
      <c r="G827" t="str">
        <f>IFERROR(IF(OR(HLOOKUP($A827,'Z-scores'!$C$2:$SK$20,5,FALSE)&gt;3,HLOOKUP($A827,'Z-scores'!$C$2:$SK$20,5,FALSE)&lt;-3),"",'Total-corrected counts'!G827),"")</f>
        <v/>
      </c>
      <c r="H827" t="str">
        <f>IFERROR(IF(OR(HLOOKUP($A827,'Z-scores'!$C$2:$SK$20,5,FALSE)&gt;3,HLOOKUP($A827,'Z-scores'!$C$2:$SK$20,5,FALSE)&lt;-3),"",'Total-corrected counts'!H827),"")</f>
        <v/>
      </c>
      <c r="I827" t="str">
        <f>IFERROR(IF(OR(HLOOKUP($A827,'Z-scores'!$C$2:$SK$20,5,FALSE)&gt;3,HLOOKUP($A827,'Z-scores'!$C$2:$SK$20,5,FALSE)&lt;-3),"",'Total-corrected counts'!I827),"")</f>
        <v/>
      </c>
      <c r="J827" t="str">
        <f>IFERROR(IF(OR(HLOOKUP($A827,'Z-scores'!$C$2:$SK$20,5,FALSE)&gt;3,HLOOKUP($A827,'Z-scores'!$C$2:$SK$20,5,FALSE)&lt;-3),"",'Total-corrected counts'!J827),"")</f>
        <v/>
      </c>
      <c r="K827" t="str">
        <f>IFERROR(IF(OR(HLOOKUP($A827,'Z-scores'!$C$2:$SK$20,5,FALSE)&gt;3,HLOOKUP($A827,'Z-scores'!$C$2:$SK$20,5,FALSE)&lt;-3),"",'Total-corrected counts'!K827),"")</f>
        <v/>
      </c>
      <c r="L827" t="str">
        <f>IFERROR(IF(OR(HLOOKUP($A827,'Z-scores'!$C$2:$SK$20,5,FALSE)&gt;3,HLOOKUP($A827,'Z-scores'!$C$2:$SK$20,5,FALSE)&lt;-3),"",'Total-corrected counts'!L827),"")</f>
        <v/>
      </c>
      <c r="M827" t="str">
        <f>IFERROR(IF(OR(HLOOKUP($A827,'Z-scores'!$C$2:$SK$20,5,FALSE)&gt;3,HLOOKUP($A827,'Z-scores'!$C$2:$SK$20,5,FALSE)&lt;-3),"",'Total-corrected counts'!M827),"")</f>
        <v/>
      </c>
      <c r="N827" t="str">
        <f>IFERROR(IF(OR(HLOOKUP($A827,'Z-scores'!$C$2:$SK$20,5,FALSE)&gt;3,HLOOKUP($A827,'Z-scores'!$C$2:$SK$20,5,FALSE)&lt;-3),"",'Total-corrected counts'!N827),"")</f>
        <v/>
      </c>
      <c r="O827" t="str">
        <f>IFERROR(IF(OR(HLOOKUP($A827,'Z-scores'!$C$2:$SK$20,5,FALSE)&gt;3,HLOOKUP($A827,'Z-scores'!$C$2:$SK$20,5,FALSE)&lt;-3),"",'Total-corrected counts'!O827),"")</f>
        <v/>
      </c>
      <c r="P827" t="str">
        <f>IFERROR(IF(OR(HLOOKUP($A827,'Z-scores'!$C$2:$SK$20,5,FALSE)&gt;3,HLOOKUP($A827,'Z-scores'!$C$2:$SK$20,5,FALSE)&lt;-3),"",'Total-corrected counts'!P827),"")</f>
        <v/>
      </c>
      <c r="Q827" t="str">
        <f>IFERROR(IF(OR(HLOOKUP($A827,'Z-scores'!$C$2:$SK$20,5,FALSE)&gt;3,HLOOKUP($A827,'Z-scores'!$C$2:$SK$20,5,FALSE)&lt;-3),"",'Total-corrected counts'!Q827),"")</f>
        <v/>
      </c>
      <c r="R827" t="str">
        <f>IFERROR(IF(OR(HLOOKUP($A827,'Z-scores'!$C$2:$SK$20,5,FALSE)&gt;3,HLOOKUP($A827,'Z-scores'!$C$2:$SK$20,5,FALSE)&lt;-3),"",'Total-corrected counts'!R827),"")</f>
        <v/>
      </c>
      <c r="S827" t="str">
        <f>IFERROR(IF(OR(HLOOKUP($A827,'Z-scores'!$C$2:$SK$20,5,FALSE)&gt;3,HLOOKUP($A827,'Z-scores'!$C$2:$SK$20,5,FALSE)&lt;-3),"",'Total-corrected counts'!S827),"")</f>
        <v/>
      </c>
      <c r="T827" t="str">
        <f>IFERROR(IF(OR(HLOOKUP($A827,'Z-scores'!$C$2:$SK$20,5,FALSE)&gt;3,HLOOKUP($A827,'Z-scores'!$C$2:$SK$20,5,FALSE)&lt;-3),"",'Total-corrected counts'!T827),"")</f>
        <v/>
      </c>
      <c r="U827">
        <f t="shared" si="48"/>
        <v>0</v>
      </c>
      <c r="V827">
        <f>SUMIFS(Tabel132[Cluster],Tabel132[ID],'Total-corrected counts Z&lt;3'!A827)</f>
        <v>73</v>
      </c>
      <c r="W827" t="str">
        <f t="shared" si="49"/>
        <v/>
      </c>
      <c r="X827" t="str">
        <f t="shared" si="50"/>
        <v/>
      </c>
      <c r="Y827" t="str">
        <f t="shared" si="51"/>
        <v/>
      </c>
    </row>
    <row r="828" spans="1:25" x14ac:dyDescent="0.25">
      <c r="A828">
        <v>836</v>
      </c>
      <c r="B828" t="s">
        <v>349</v>
      </c>
      <c r="C828">
        <v>29400</v>
      </c>
      <c r="D828">
        <v>895</v>
      </c>
      <c r="E828">
        <f>IFERROR(IF(OR(HLOOKUP($A828,'Z-scores'!$C$2:$SK$20,5,FALSE)&gt;3,HLOOKUP($A828,'Z-scores'!$C$2:$SK$20,5,FALSE)&lt;-3),"",'Total-corrected counts'!E828),"")</f>
        <v>4.6866601106269767</v>
      </c>
      <c r="F828">
        <f>IFERROR(IF(OR(HLOOKUP($A828,'Z-scores'!$C$2:$SK$20,5,FALSE)&gt;3,HLOOKUP($A828,'Z-scores'!$C$2:$SK$20,5,FALSE)&lt;-3),"",'Total-corrected counts'!F828),"")</f>
        <v>6.7379558449051942</v>
      </c>
      <c r="G828">
        <f>IFERROR(IF(OR(HLOOKUP($A828,'Z-scores'!$C$2:$SK$20,5,FALSE)&gt;3,HLOOKUP($A828,'Z-scores'!$C$2:$SK$20,5,FALSE)&lt;-3),"",'Total-corrected counts'!G828),"")</f>
        <v>4.9291594493821442</v>
      </c>
      <c r="H828">
        <f>IFERROR(IF(OR(HLOOKUP($A828,'Z-scores'!$C$2:$SK$20,5,FALSE)&gt;3,HLOOKUP($A828,'Z-scores'!$C$2:$SK$20,5,FALSE)&lt;-3),"",'Total-corrected counts'!H828),"")</f>
        <v>18.022147699582622</v>
      </c>
      <c r="I828">
        <f>IFERROR(IF(OR(HLOOKUP($A828,'Z-scores'!$C$2:$SK$20,5,FALSE)&gt;3,HLOOKUP($A828,'Z-scores'!$C$2:$SK$20,5,FALSE)&lt;-3),"",'Total-corrected counts'!I828),"")</f>
        <v>5.1490379177403209</v>
      </c>
      <c r="J828">
        <f>IFERROR(IF(OR(HLOOKUP($A828,'Z-scores'!$C$2:$SK$20,5,FALSE)&gt;3,HLOOKUP($A828,'Z-scores'!$C$2:$SK$20,5,FALSE)&lt;-3),"",'Total-corrected counts'!J828),"")</f>
        <v>11.595983251975866</v>
      </c>
      <c r="K828">
        <f>IFERROR(IF(OR(HLOOKUP($A828,'Z-scores'!$C$2:$SK$20,5,FALSE)&gt;3,HLOOKUP($A828,'Z-scores'!$C$2:$SK$20,5,FALSE)&lt;-3),"",'Total-corrected counts'!K828),"")</f>
        <v>7.066806243420686</v>
      </c>
      <c r="L828">
        <f>IFERROR(IF(OR(HLOOKUP($A828,'Z-scores'!$C$2:$SK$20,5,FALSE)&gt;3,HLOOKUP($A828,'Z-scores'!$C$2:$SK$20,5,FALSE)&lt;-3),"",'Total-corrected counts'!L828),"")</f>
        <v>7.1159265153396039</v>
      </c>
      <c r="M828">
        <f>IFERROR(IF(OR(HLOOKUP($A828,'Z-scores'!$C$2:$SK$20,5,FALSE)&gt;3,HLOOKUP($A828,'Z-scores'!$C$2:$SK$20,5,FALSE)&lt;-3),"",'Total-corrected counts'!M828),"")</f>
        <v>6.1122557974788867</v>
      </c>
      <c r="N828">
        <f>IFERROR(IF(OR(HLOOKUP($A828,'Z-scores'!$C$2:$SK$20,5,FALSE)&gt;3,HLOOKUP($A828,'Z-scores'!$C$2:$SK$20,5,FALSE)&lt;-3),"",'Total-corrected counts'!N828),"")</f>
        <v>9.4468015716969127</v>
      </c>
      <c r="O828">
        <f>IFERROR(IF(OR(HLOOKUP($A828,'Z-scores'!$C$2:$SK$20,5,FALSE)&gt;3,HLOOKUP($A828,'Z-scores'!$C$2:$SK$20,5,FALSE)&lt;-3),"",'Total-corrected counts'!O828),"")</f>
        <v>5.32290680226816</v>
      </c>
      <c r="P828">
        <f>IFERROR(IF(OR(HLOOKUP($A828,'Z-scores'!$C$2:$SK$20,5,FALSE)&gt;3,HLOOKUP($A828,'Z-scores'!$C$2:$SK$20,5,FALSE)&lt;-3),"",'Total-corrected counts'!P828),"")</f>
        <v>5.9170272536583299</v>
      </c>
      <c r="Q828">
        <f>IFERROR(IF(OR(HLOOKUP($A828,'Z-scores'!$C$2:$SK$20,5,FALSE)&gt;3,HLOOKUP($A828,'Z-scores'!$C$2:$SK$20,5,FALSE)&lt;-3),"",'Total-corrected counts'!Q828),"")</f>
        <v>5.1572950136708071</v>
      </c>
      <c r="R828">
        <f>IFERROR(IF(OR(HLOOKUP($A828,'Z-scores'!$C$2:$SK$20,5,FALSE)&gt;3,HLOOKUP($A828,'Z-scores'!$C$2:$SK$20,5,FALSE)&lt;-3),"",'Total-corrected counts'!R828),"")</f>
        <v>5.0584910495521571</v>
      </c>
      <c r="S828">
        <f>IFERROR(IF(OR(HLOOKUP($A828,'Z-scores'!$C$2:$SK$20,5,FALSE)&gt;3,HLOOKUP($A828,'Z-scores'!$C$2:$SK$20,5,FALSE)&lt;-3),"",'Total-corrected counts'!S828),"")</f>
        <v>11.584224844935017</v>
      </c>
      <c r="T828">
        <f>IFERROR(IF(OR(HLOOKUP($A828,'Z-scores'!$C$2:$SK$20,5,FALSE)&gt;3,HLOOKUP($A828,'Z-scores'!$C$2:$SK$20,5,FALSE)&lt;-3),"",'Total-corrected counts'!T828),"")</f>
        <v>10.211652888443837</v>
      </c>
      <c r="U828">
        <f t="shared" si="48"/>
        <v>1</v>
      </c>
      <c r="V828">
        <f>SUMIFS(Tabel132[Cluster],Tabel132[ID],'Total-corrected counts Z&lt;3'!A828)</f>
        <v>38</v>
      </c>
      <c r="W828">
        <f t="shared" si="49"/>
        <v>0.65411621146639487</v>
      </c>
      <c r="X828">
        <f t="shared" si="50"/>
        <v>8.0862734402149208</v>
      </c>
      <c r="Y828">
        <f t="shared" si="51"/>
        <v>7.2085996420880507</v>
      </c>
    </row>
    <row r="829" spans="1:25" x14ac:dyDescent="0.25">
      <c r="A829">
        <v>837</v>
      </c>
      <c r="B829" t="s">
        <v>990</v>
      </c>
      <c r="C829">
        <v>45900</v>
      </c>
      <c r="D829">
        <v>509</v>
      </c>
      <c r="E829" t="str">
        <f>IFERROR(IF(OR(HLOOKUP($A829,'Z-scores'!$C$2:$SK$20,5,FALSE)&gt;3,HLOOKUP($A829,'Z-scores'!$C$2:$SK$20,5,FALSE)&lt;-3),"",'Total-corrected counts'!E829),"")</f>
        <v/>
      </c>
      <c r="F829" t="str">
        <f>IFERROR(IF(OR(HLOOKUP($A829,'Z-scores'!$C$2:$SK$20,5,FALSE)&gt;3,HLOOKUP($A829,'Z-scores'!$C$2:$SK$20,5,FALSE)&lt;-3),"",'Total-corrected counts'!F829),"")</f>
        <v/>
      </c>
      <c r="G829" t="str">
        <f>IFERROR(IF(OR(HLOOKUP($A829,'Z-scores'!$C$2:$SK$20,5,FALSE)&gt;3,HLOOKUP($A829,'Z-scores'!$C$2:$SK$20,5,FALSE)&lt;-3),"",'Total-corrected counts'!G829),"")</f>
        <v/>
      </c>
      <c r="H829" t="str">
        <f>IFERROR(IF(OR(HLOOKUP($A829,'Z-scores'!$C$2:$SK$20,5,FALSE)&gt;3,HLOOKUP($A829,'Z-scores'!$C$2:$SK$20,5,FALSE)&lt;-3),"",'Total-corrected counts'!H829),"")</f>
        <v/>
      </c>
      <c r="I829" t="str">
        <f>IFERROR(IF(OR(HLOOKUP($A829,'Z-scores'!$C$2:$SK$20,5,FALSE)&gt;3,HLOOKUP($A829,'Z-scores'!$C$2:$SK$20,5,FALSE)&lt;-3),"",'Total-corrected counts'!I829),"")</f>
        <v/>
      </c>
      <c r="J829" t="str">
        <f>IFERROR(IF(OR(HLOOKUP($A829,'Z-scores'!$C$2:$SK$20,5,FALSE)&gt;3,HLOOKUP($A829,'Z-scores'!$C$2:$SK$20,5,FALSE)&lt;-3),"",'Total-corrected counts'!J829),"")</f>
        <v/>
      </c>
      <c r="K829" t="str">
        <f>IFERROR(IF(OR(HLOOKUP($A829,'Z-scores'!$C$2:$SK$20,5,FALSE)&gt;3,HLOOKUP($A829,'Z-scores'!$C$2:$SK$20,5,FALSE)&lt;-3),"",'Total-corrected counts'!K829),"")</f>
        <v/>
      </c>
      <c r="L829" t="str">
        <f>IFERROR(IF(OR(HLOOKUP($A829,'Z-scores'!$C$2:$SK$20,5,FALSE)&gt;3,HLOOKUP($A829,'Z-scores'!$C$2:$SK$20,5,FALSE)&lt;-3),"",'Total-corrected counts'!L829),"")</f>
        <v/>
      </c>
      <c r="M829" t="str">
        <f>IFERROR(IF(OR(HLOOKUP($A829,'Z-scores'!$C$2:$SK$20,5,FALSE)&gt;3,HLOOKUP($A829,'Z-scores'!$C$2:$SK$20,5,FALSE)&lt;-3),"",'Total-corrected counts'!M829),"")</f>
        <v/>
      </c>
      <c r="N829" t="str">
        <f>IFERROR(IF(OR(HLOOKUP($A829,'Z-scores'!$C$2:$SK$20,5,FALSE)&gt;3,HLOOKUP($A829,'Z-scores'!$C$2:$SK$20,5,FALSE)&lt;-3),"",'Total-corrected counts'!N829),"")</f>
        <v/>
      </c>
      <c r="O829" t="str">
        <f>IFERROR(IF(OR(HLOOKUP($A829,'Z-scores'!$C$2:$SK$20,5,FALSE)&gt;3,HLOOKUP($A829,'Z-scores'!$C$2:$SK$20,5,FALSE)&lt;-3),"",'Total-corrected counts'!O829),"")</f>
        <v/>
      </c>
      <c r="P829" t="str">
        <f>IFERROR(IF(OR(HLOOKUP($A829,'Z-scores'!$C$2:$SK$20,5,FALSE)&gt;3,HLOOKUP($A829,'Z-scores'!$C$2:$SK$20,5,FALSE)&lt;-3),"",'Total-corrected counts'!P829),"")</f>
        <v/>
      </c>
      <c r="Q829" t="str">
        <f>IFERROR(IF(OR(HLOOKUP($A829,'Z-scores'!$C$2:$SK$20,5,FALSE)&gt;3,HLOOKUP($A829,'Z-scores'!$C$2:$SK$20,5,FALSE)&lt;-3),"",'Total-corrected counts'!Q829),"")</f>
        <v/>
      </c>
      <c r="R829" t="str">
        <f>IFERROR(IF(OR(HLOOKUP($A829,'Z-scores'!$C$2:$SK$20,5,FALSE)&gt;3,HLOOKUP($A829,'Z-scores'!$C$2:$SK$20,5,FALSE)&lt;-3),"",'Total-corrected counts'!R829),"")</f>
        <v/>
      </c>
      <c r="S829" t="str">
        <f>IFERROR(IF(OR(HLOOKUP($A829,'Z-scores'!$C$2:$SK$20,5,FALSE)&gt;3,HLOOKUP($A829,'Z-scores'!$C$2:$SK$20,5,FALSE)&lt;-3),"",'Total-corrected counts'!S829),"")</f>
        <v/>
      </c>
      <c r="T829" t="str">
        <f>IFERROR(IF(OR(HLOOKUP($A829,'Z-scores'!$C$2:$SK$20,5,FALSE)&gt;3,HLOOKUP($A829,'Z-scores'!$C$2:$SK$20,5,FALSE)&lt;-3),"",'Total-corrected counts'!T829),"")</f>
        <v/>
      </c>
      <c r="U829">
        <f t="shared" si="48"/>
        <v>0</v>
      </c>
      <c r="V829">
        <f>SUMIFS(Tabel132[Cluster],Tabel132[ID],'Total-corrected counts Z&lt;3'!A829)</f>
        <v>60</v>
      </c>
      <c r="W829" t="str">
        <f t="shared" si="49"/>
        <v/>
      </c>
      <c r="X829" t="str">
        <f t="shared" si="50"/>
        <v/>
      </c>
      <c r="Y829" t="str">
        <f t="shared" si="51"/>
        <v/>
      </c>
    </row>
    <row r="830" spans="1:25" x14ac:dyDescent="0.25">
      <c r="A830">
        <v>838</v>
      </c>
      <c r="B830" t="s">
        <v>350</v>
      </c>
      <c r="C830">
        <v>3700</v>
      </c>
      <c r="D830">
        <v>353</v>
      </c>
      <c r="E830">
        <f>IFERROR(IF(OR(HLOOKUP($A830,'Z-scores'!$C$2:$SK$20,5,FALSE)&gt;3,HLOOKUP($A830,'Z-scores'!$C$2:$SK$20,5,FALSE)&lt;-3),"",'Total-corrected counts'!E830),"")</f>
        <v>23.859360563191885</v>
      </c>
      <c r="F830">
        <f>IFERROR(IF(OR(HLOOKUP($A830,'Z-scores'!$C$2:$SK$20,5,FALSE)&gt;3,HLOOKUP($A830,'Z-scores'!$C$2:$SK$20,5,FALSE)&lt;-3),"",'Total-corrected counts'!F830),"")</f>
        <v>16.271195404024738</v>
      </c>
      <c r="G830">
        <f>IFERROR(IF(OR(HLOOKUP($A830,'Z-scores'!$C$2:$SK$20,5,FALSE)&gt;3,HLOOKUP($A830,'Z-scores'!$C$2:$SK$20,5,FALSE)&lt;-3),"",'Total-corrected counts'!G830),"")</f>
        <v>13.394023815675224</v>
      </c>
      <c r="H830">
        <f>IFERROR(IF(OR(HLOOKUP($A830,'Z-scores'!$C$2:$SK$20,5,FALSE)&gt;3,HLOOKUP($A830,'Z-scores'!$C$2:$SK$20,5,FALSE)&lt;-3),"",'Total-corrected counts'!H830),"")</f>
        <v>29.439793481145504</v>
      </c>
      <c r="I830">
        <f>IFERROR(IF(OR(HLOOKUP($A830,'Z-scores'!$C$2:$SK$20,5,FALSE)&gt;3,HLOOKUP($A830,'Z-scores'!$C$2:$SK$20,5,FALSE)&lt;-3),"",'Total-corrected counts'!I830),"")</f>
        <v>17.011520901998896</v>
      </c>
      <c r="J830">
        <f>IFERROR(IF(OR(HLOOKUP($A830,'Z-scores'!$C$2:$SK$20,5,FALSE)&gt;3,HLOOKUP($A830,'Z-scores'!$C$2:$SK$20,5,FALSE)&lt;-3),"",'Total-corrected counts'!J830),"")</f>
        <v>7.7226734099374648</v>
      </c>
      <c r="K830">
        <f>IFERROR(IF(OR(HLOOKUP($A830,'Z-scores'!$C$2:$SK$20,5,FALSE)&gt;3,HLOOKUP($A830,'Z-scores'!$C$2:$SK$20,5,FALSE)&lt;-3),"",'Total-corrected counts'!K830),"")</f>
        <v>16.843043594277354</v>
      </c>
      <c r="L830">
        <f>IFERROR(IF(OR(HLOOKUP($A830,'Z-scores'!$C$2:$SK$20,5,FALSE)&gt;3,HLOOKUP($A830,'Z-scores'!$C$2:$SK$20,5,FALSE)&lt;-3),"",'Total-corrected counts'!L830),"")</f>
        <v>13.411045491731551</v>
      </c>
      <c r="M830">
        <f>IFERROR(IF(OR(HLOOKUP($A830,'Z-scores'!$C$2:$SK$20,5,FALSE)&gt;3,HLOOKUP($A830,'Z-scores'!$C$2:$SK$20,5,FALSE)&lt;-3),"",'Total-corrected counts'!M830),"")</f>
        <v>39.137191584693959</v>
      </c>
      <c r="N830">
        <f>IFERROR(IF(OR(HLOOKUP($A830,'Z-scores'!$C$2:$SK$20,5,FALSE)&gt;3,HLOOKUP($A830,'Z-scores'!$C$2:$SK$20,5,FALSE)&lt;-3),"",'Total-corrected counts'!N830),"")</f>
        <v>32.299437738913923</v>
      </c>
      <c r="O830">
        <f>IFERROR(IF(OR(HLOOKUP($A830,'Z-scores'!$C$2:$SK$20,5,FALSE)&gt;3,HLOOKUP($A830,'Z-scores'!$C$2:$SK$20,5,FALSE)&lt;-3),"",'Total-corrected counts'!O830),"")</f>
        <v>35.381414566903722</v>
      </c>
      <c r="P830">
        <f>IFERROR(IF(OR(HLOOKUP($A830,'Z-scores'!$C$2:$SK$20,5,FALSE)&gt;3,HLOOKUP($A830,'Z-scores'!$C$2:$SK$20,5,FALSE)&lt;-3),"",'Total-corrected counts'!P830),"")</f>
        <v>11.351336556429478</v>
      </c>
      <c r="Q830">
        <f>IFERROR(IF(OR(HLOOKUP($A830,'Z-scores'!$C$2:$SK$20,5,FALSE)&gt;3,HLOOKUP($A830,'Z-scores'!$C$2:$SK$20,5,FALSE)&lt;-3),"",'Total-corrected counts'!Q830),"")</f>
        <v>13.434803195535512</v>
      </c>
      <c r="R830">
        <f>IFERROR(IF(OR(HLOOKUP($A830,'Z-scores'!$C$2:$SK$20,5,FALSE)&gt;3,HLOOKUP($A830,'Z-scores'!$C$2:$SK$20,5,FALSE)&lt;-3),"",'Total-corrected counts'!R830),"")</f>
        <v>24.902155430739501</v>
      </c>
      <c r="S830">
        <f>IFERROR(IF(OR(HLOOKUP($A830,'Z-scores'!$C$2:$SK$20,5,FALSE)&gt;3,HLOOKUP($A830,'Z-scores'!$C$2:$SK$20,5,FALSE)&lt;-3),"",'Total-corrected counts'!S830),"")</f>
        <v>29.396527563491006</v>
      </c>
      <c r="T830">
        <f>IFERROR(IF(OR(HLOOKUP($A830,'Z-scores'!$C$2:$SK$20,5,FALSE)&gt;3,HLOOKUP($A830,'Z-scores'!$C$2:$SK$20,5,FALSE)&lt;-3),"",'Total-corrected counts'!T830),"")</f>
        <v>30.252704279133074</v>
      </c>
      <c r="U830">
        <f t="shared" si="48"/>
        <v>1</v>
      </c>
      <c r="V830">
        <f>SUMIFS(Tabel132[Cluster],Tabel132[ID],'Total-corrected counts Z&lt;3'!A830)</f>
        <v>5</v>
      </c>
      <c r="W830">
        <f t="shared" si="49"/>
        <v>0.54107028052173978</v>
      </c>
      <c r="X830">
        <f t="shared" si="50"/>
        <v>20.938928598559052</v>
      </c>
      <c r="Y830">
        <f t="shared" si="51"/>
        <v>24.119823598705381</v>
      </c>
    </row>
    <row r="831" spans="1:25" x14ac:dyDescent="0.25">
      <c r="A831">
        <v>839</v>
      </c>
      <c r="B831" t="s">
        <v>991</v>
      </c>
      <c r="C831">
        <v>93100</v>
      </c>
      <c r="D831">
        <v>370</v>
      </c>
      <c r="E831" t="str">
        <f>IFERROR(IF(OR(HLOOKUP($A831,'Z-scores'!$C$2:$SK$20,5,FALSE)&gt;3,HLOOKUP($A831,'Z-scores'!$C$2:$SK$20,5,FALSE)&lt;-3),"",'Total-corrected counts'!E831),"")</f>
        <v/>
      </c>
      <c r="F831" t="str">
        <f>IFERROR(IF(OR(HLOOKUP($A831,'Z-scores'!$C$2:$SK$20,5,FALSE)&gt;3,HLOOKUP($A831,'Z-scores'!$C$2:$SK$20,5,FALSE)&lt;-3),"",'Total-corrected counts'!F831),"")</f>
        <v/>
      </c>
      <c r="G831" t="str">
        <f>IFERROR(IF(OR(HLOOKUP($A831,'Z-scores'!$C$2:$SK$20,5,FALSE)&gt;3,HLOOKUP($A831,'Z-scores'!$C$2:$SK$20,5,FALSE)&lt;-3),"",'Total-corrected counts'!G831),"")</f>
        <v/>
      </c>
      <c r="H831" t="str">
        <f>IFERROR(IF(OR(HLOOKUP($A831,'Z-scores'!$C$2:$SK$20,5,FALSE)&gt;3,HLOOKUP($A831,'Z-scores'!$C$2:$SK$20,5,FALSE)&lt;-3),"",'Total-corrected counts'!H831),"")</f>
        <v/>
      </c>
      <c r="I831" t="str">
        <f>IFERROR(IF(OR(HLOOKUP($A831,'Z-scores'!$C$2:$SK$20,5,FALSE)&gt;3,HLOOKUP($A831,'Z-scores'!$C$2:$SK$20,5,FALSE)&lt;-3),"",'Total-corrected counts'!I831),"")</f>
        <v/>
      </c>
      <c r="J831" t="str">
        <f>IFERROR(IF(OR(HLOOKUP($A831,'Z-scores'!$C$2:$SK$20,5,FALSE)&gt;3,HLOOKUP($A831,'Z-scores'!$C$2:$SK$20,5,FALSE)&lt;-3),"",'Total-corrected counts'!J831),"")</f>
        <v/>
      </c>
      <c r="K831" t="str">
        <f>IFERROR(IF(OR(HLOOKUP($A831,'Z-scores'!$C$2:$SK$20,5,FALSE)&gt;3,HLOOKUP($A831,'Z-scores'!$C$2:$SK$20,5,FALSE)&lt;-3),"",'Total-corrected counts'!K831),"")</f>
        <v/>
      </c>
      <c r="L831" t="str">
        <f>IFERROR(IF(OR(HLOOKUP($A831,'Z-scores'!$C$2:$SK$20,5,FALSE)&gt;3,HLOOKUP($A831,'Z-scores'!$C$2:$SK$20,5,FALSE)&lt;-3),"",'Total-corrected counts'!L831),"")</f>
        <v/>
      </c>
      <c r="M831" t="str">
        <f>IFERROR(IF(OR(HLOOKUP($A831,'Z-scores'!$C$2:$SK$20,5,FALSE)&gt;3,HLOOKUP($A831,'Z-scores'!$C$2:$SK$20,5,FALSE)&lt;-3),"",'Total-corrected counts'!M831),"")</f>
        <v/>
      </c>
      <c r="N831" t="str">
        <f>IFERROR(IF(OR(HLOOKUP($A831,'Z-scores'!$C$2:$SK$20,5,FALSE)&gt;3,HLOOKUP($A831,'Z-scores'!$C$2:$SK$20,5,FALSE)&lt;-3),"",'Total-corrected counts'!N831),"")</f>
        <v/>
      </c>
      <c r="O831" t="str">
        <f>IFERROR(IF(OR(HLOOKUP($A831,'Z-scores'!$C$2:$SK$20,5,FALSE)&gt;3,HLOOKUP($A831,'Z-scores'!$C$2:$SK$20,5,FALSE)&lt;-3),"",'Total-corrected counts'!O831),"")</f>
        <v/>
      </c>
      <c r="P831" t="str">
        <f>IFERROR(IF(OR(HLOOKUP($A831,'Z-scores'!$C$2:$SK$20,5,FALSE)&gt;3,HLOOKUP($A831,'Z-scores'!$C$2:$SK$20,5,FALSE)&lt;-3),"",'Total-corrected counts'!P831),"")</f>
        <v/>
      </c>
      <c r="Q831" t="str">
        <f>IFERROR(IF(OR(HLOOKUP($A831,'Z-scores'!$C$2:$SK$20,5,FALSE)&gt;3,HLOOKUP($A831,'Z-scores'!$C$2:$SK$20,5,FALSE)&lt;-3),"",'Total-corrected counts'!Q831),"")</f>
        <v/>
      </c>
      <c r="R831" t="str">
        <f>IFERROR(IF(OR(HLOOKUP($A831,'Z-scores'!$C$2:$SK$20,5,FALSE)&gt;3,HLOOKUP($A831,'Z-scores'!$C$2:$SK$20,5,FALSE)&lt;-3),"",'Total-corrected counts'!R831),"")</f>
        <v/>
      </c>
      <c r="S831" t="str">
        <f>IFERROR(IF(OR(HLOOKUP($A831,'Z-scores'!$C$2:$SK$20,5,FALSE)&gt;3,HLOOKUP($A831,'Z-scores'!$C$2:$SK$20,5,FALSE)&lt;-3),"",'Total-corrected counts'!S831),"")</f>
        <v/>
      </c>
      <c r="T831" t="str">
        <f>IFERROR(IF(OR(HLOOKUP($A831,'Z-scores'!$C$2:$SK$20,5,FALSE)&gt;3,HLOOKUP($A831,'Z-scores'!$C$2:$SK$20,5,FALSE)&lt;-3),"",'Total-corrected counts'!T831),"")</f>
        <v/>
      </c>
      <c r="U831">
        <f t="shared" si="48"/>
        <v>0</v>
      </c>
      <c r="V831">
        <f>SUMIFS(Tabel132[Cluster],Tabel132[ID],'Total-corrected counts Z&lt;3'!A831)</f>
        <v>96</v>
      </c>
      <c r="W831" t="str">
        <f t="shared" si="49"/>
        <v/>
      </c>
      <c r="X831" t="str">
        <f t="shared" si="50"/>
        <v/>
      </c>
      <c r="Y831" t="str">
        <f t="shared" si="51"/>
        <v/>
      </c>
    </row>
    <row r="832" spans="1:25" x14ac:dyDescent="0.25">
      <c r="A832">
        <v>840</v>
      </c>
      <c r="B832" t="s">
        <v>992</v>
      </c>
      <c r="C832">
        <v>97600</v>
      </c>
      <c r="D832">
        <v>967</v>
      </c>
      <c r="E832" t="str">
        <f>IFERROR(IF(OR(HLOOKUP($A832,'Z-scores'!$C$2:$SK$20,5,FALSE)&gt;3,HLOOKUP($A832,'Z-scores'!$C$2:$SK$20,5,FALSE)&lt;-3),"",'Total-corrected counts'!E832),"")</f>
        <v/>
      </c>
      <c r="F832" t="str">
        <f>IFERROR(IF(OR(HLOOKUP($A832,'Z-scores'!$C$2:$SK$20,5,FALSE)&gt;3,HLOOKUP($A832,'Z-scores'!$C$2:$SK$20,5,FALSE)&lt;-3),"",'Total-corrected counts'!F832),"")</f>
        <v/>
      </c>
      <c r="G832" t="str">
        <f>IFERROR(IF(OR(HLOOKUP($A832,'Z-scores'!$C$2:$SK$20,5,FALSE)&gt;3,HLOOKUP($A832,'Z-scores'!$C$2:$SK$20,5,FALSE)&lt;-3),"",'Total-corrected counts'!G832),"")</f>
        <v/>
      </c>
      <c r="H832" t="str">
        <f>IFERROR(IF(OR(HLOOKUP($A832,'Z-scores'!$C$2:$SK$20,5,FALSE)&gt;3,HLOOKUP($A832,'Z-scores'!$C$2:$SK$20,5,FALSE)&lt;-3),"",'Total-corrected counts'!H832),"")</f>
        <v/>
      </c>
      <c r="I832" t="str">
        <f>IFERROR(IF(OR(HLOOKUP($A832,'Z-scores'!$C$2:$SK$20,5,FALSE)&gt;3,HLOOKUP($A832,'Z-scores'!$C$2:$SK$20,5,FALSE)&lt;-3),"",'Total-corrected counts'!I832),"")</f>
        <v/>
      </c>
      <c r="J832" t="str">
        <f>IFERROR(IF(OR(HLOOKUP($A832,'Z-scores'!$C$2:$SK$20,5,FALSE)&gt;3,HLOOKUP($A832,'Z-scores'!$C$2:$SK$20,5,FALSE)&lt;-3),"",'Total-corrected counts'!J832),"")</f>
        <v/>
      </c>
      <c r="K832" t="str">
        <f>IFERROR(IF(OR(HLOOKUP($A832,'Z-scores'!$C$2:$SK$20,5,FALSE)&gt;3,HLOOKUP($A832,'Z-scores'!$C$2:$SK$20,5,FALSE)&lt;-3),"",'Total-corrected counts'!K832),"")</f>
        <v/>
      </c>
      <c r="L832" t="str">
        <f>IFERROR(IF(OR(HLOOKUP($A832,'Z-scores'!$C$2:$SK$20,5,FALSE)&gt;3,HLOOKUP($A832,'Z-scores'!$C$2:$SK$20,5,FALSE)&lt;-3),"",'Total-corrected counts'!L832),"")</f>
        <v/>
      </c>
      <c r="M832" t="str">
        <f>IFERROR(IF(OR(HLOOKUP($A832,'Z-scores'!$C$2:$SK$20,5,FALSE)&gt;3,HLOOKUP($A832,'Z-scores'!$C$2:$SK$20,5,FALSE)&lt;-3),"",'Total-corrected counts'!M832),"")</f>
        <v/>
      </c>
      <c r="N832" t="str">
        <f>IFERROR(IF(OR(HLOOKUP($A832,'Z-scores'!$C$2:$SK$20,5,FALSE)&gt;3,HLOOKUP($A832,'Z-scores'!$C$2:$SK$20,5,FALSE)&lt;-3),"",'Total-corrected counts'!N832),"")</f>
        <v/>
      </c>
      <c r="O832" t="str">
        <f>IFERROR(IF(OR(HLOOKUP($A832,'Z-scores'!$C$2:$SK$20,5,FALSE)&gt;3,HLOOKUP($A832,'Z-scores'!$C$2:$SK$20,5,FALSE)&lt;-3),"",'Total-corrected counts'!O832),"")</f>
        <v/>
      </c>
      <c r="P832" t="str">
        <f>IFERROR(IF(OR(HLOOKUP($A832,'Z-scores'!$C$2:$SK$20,5,FALSE)&gt;3,HLOOKUP($A832,'Z-scores'!$C$2:$SK$20,5,FALSE)&lt;-3),"",'Total-corrected counts'!P832),"")</f>
        <v/>
      </c>
      <c r="Q832" t="str">
        <f>IFERROR(IF(OR(HLOOKUP($A832,'Z-scores'!$C$2:$SK$20,5,FALSE)&gt;3,HLOOKUP($A832,'Z-scores'!$C$2:$SK$20,5,FALSE)&lt;-3),"",'Total-corrected counts'!Q832),"")</f>
        <v/>
      </c>
      <c r="R832" t="str">
        <f>IFERROR(IF(OR(HLOOKUP($A832,'Z-scores'!$C$2:$SK$20,5,FALSE)&gt;3,HLOOKUP($A832,'Z-scores'!$C$2:$SK$20,5,FALSE)&lt;-3),"",'Total-corrected counts'!R832),"")</f>
        <v/>
      </c>
      <c r="S832" t="str">
        <f>IFERROR(IF(OR(HLOOKUP($A832,'Z-scores'!$C$2:$SK$20,5,FALSE)&gt;3,HLOOKUP($A832,'Z-scores'!$C$2:$SK$20,5,FALSE)&lt;-3),"",'Total-corrected counts'!S832),"")</f>
        <v/>
      </c>
      <c r="T832" t="str">
        <f>IFERROR(IF(OR(HLOOKUP($A832,'Z-scores'!$C$2:$SK$20,5,FALSE)&gt;3,HLOOKUP($A832,'Z-scores'!$C$2:$SK$20,5,FALSE)&lt;-3),"",'Total-corrected counts'!T832),"")</f>
        <v/>
      </c>
      <c r="U832">
        <f t="shared" si="48"/>
        <v>0</v>
      </c>
      <c r="V832">
        <f>SUMIFS(Tabel132[Cluster],Tabel132[ID],'Total-corrected counts Z&lt;3'!A832)</f>
        <v>0</v>
      </c>
      <c r="W832" t="str">
        <f t="shared" si="49"/>
        <v/>
      </c>
      <c r="X832" t="str">
        <f t="shared" si="50"/>
        <v/>
      </c>
      <c r="Y832" t="str">
        <f t="shared" si="51"/>
        <v/>
      </c>
    </row>
    <row r="833" spans="1:25" x14ac:dyDescent="0.25">
      <c r="A833">
        <v>841</v>
      </c>
      <c r="B833" t="s">
        <v>351</v>
      </c>
      <c r="C833">
        <v>100800</v>
      </c>
      <c r="D833">
        <v>948</v>
      </c>
      <c r="E833">
        <f>IFERROR(IF(OR(HLOOKUP($A833,'Z-scores'!$C$2:$SK$20,5,FALSE)&gt;3,HLOOKUP($A833,'Z-scores'!$C$2:$SK$20,5,FALSE)&lt;-3),"",'Total-corrected counts'!E833),"")</f>
        <v>2.0609414439966409</v>
      </c>
      <c r="F833">
        <f>IFERROR(IF(OR(HLOOKUP($A833,'Z-scores'!$C$2:$SK$20,5,FALSE)&gt;3,HLOOKUP($A833,'Z-scores'!$C$2:$SK$20,5,FALSE)&lt;-3),"",'Total-corrected counts'!F833),"")</f>
        <v>2.200341572337646</v>
      </c>
      <c r="G833">
        <f>IFERROR(IF(OR(HLOOKUP($A833,'Z-scores'!$C$2:$SK$20,5,FALSE)&gt;3,HLOOKUP($A833,'Z-scores'!$C$2:$SK$20,5,FALSE)&lt;-3),"",'Total-corrected counts'!G833),"")</f>
        <v>1.5670164849142429</v>
      </c>
      <c r="H833">
        <f>IFERROR(IF(OR(HLOOKUP($A833,'Z-scores'!$C$2:$SK$20,5,FALSE)&gt;3,HLOOKUP($A833,'Z-scores'!$C$2:$SK$20,5,FALSE)&lt;-3),"",'Total-corrected counts'!H833),"")</f>
        <v>0.49458370527636369</v>
      </c>
      <c r="I833">
        <f>IFERROR(IF(OR(HLOOKUP($A833,'Z-scores'!$C$2:$SK$20,5,FALSE)&gt;3,HLOOKUP($A833,'Z-scores'!$C$2:$SK$20,5,FALSE)&lt;-3),"",'Total-corrected counts'!I833),"")</f>
        <v>1.2942936842407364</v>
      </c>
      <c r="J833">
        <f>IFERROR(IF(OR(HLOOKUP($A833,'Z-scores'!$C$2:$SK$20,5,FALSE)&gt;3,HLOOKUP($A833,'Z-scores'!$C$2:$SK$20,5,FALSE)&lt;-3),"",'Total-corrected counts'!J833),"")</f>
        <v>0.40110009183396128</v>
      </c>
      <c r="K833">
        <f>IFERROR(IF(OR(HLOOKUP($A833,'Z-scores'!$C$2:$SK$20,5,FALSE)&gt;3,HLOOKUP($A833,'Z-scores'!$C$2:$SK$20,5,FALSE)&lt;-3),"",'Total-corrected counts'!K833),"")</f>
        <v>0.77998774304975205</v>
      </c>
      <c r="L833">
        <f>IFERROR(IF(OR(HLOOKUP($A833,'Z-scores'!$C$2:$SK$20,5,FALSE)&gt;3,HLOOKUP($A833,'Z-scores'!$C$2:$SK$20,5,FALSE)&lt;-3),"",'Total-corrected counts'!L833),"")</f>
        <v>1.3092219422884113</v>
      </c>
      <c r="M833">
        <f>IFERROR(IF(OR(HLOOKUP($A833,'Z-scores'!$C$2:$SK$20,5,FALSE)&gt;3,HLOOKUP($A833,'Z-scores'!$C$2:$SK$20,5,FALSE)&lt;-3),"",'Total-corrected counts'!M833),"")</f>
        <v>1.7475766227101417</v>
      </c>
      <c r="N833">
        <f>IFERROR(IF(OR(HLOOKUP($A833,'Z-scores'!$C$2:$SK$20,5,FALSE)&gt;3,HLOOKUP($A833,'Z-scores'!$C$2:$SK$20,5,FALSE)&lt;-3),"",'Total-corrected counts'!N833),"")</f>
        <v>1.5287355240505376</v>
      </c>
      <c r="O833">
        <f>IFERROR(IF(OR(HLOOKUP($A833,'Z-scores'!$C$2:$SK$20,5,FALSE)&gt;3,HLOOKUP($A833,'Z-scores'!$C$2:$SK$20,5,FALSE)&lt;-3),"",'Total-corrected counts'!O833),"")</f>
        <v>1.1406228862003198</v>
      </c>
      <c r="P833">
        <f>IFERROR(IF(OR(HLOOKUP($A833,'Z-scores'!$C$2:$SK$20,5,FALSE)&gt;3,HLOOKUP($A833,'Z-scores'!$C$2:$SK$20,5,FALSE)&lt;-3),"",'Total-corrected counts'!P833),"")</f>
        <v>2.274248490262285</v>
      </c>
      <c r="Q833">
        <f>IFERROR(IF(OR(HLOOKUP($A833,'Z-scores'!$C$2:$SK$20,5,FALSE)&gt;3,HLOOKUP($A833,'Z-scores'!$C$2:$SK$20,5,FALSE)&lt;-3),"",'Total-corrected counts'!Q833),"")</f>
        <v>2.3749393222877124</v>
      </c>
      <c r="R833">
        <f>IFERROR(IF(OR(HLOOKUP($A833,'Z-scores'!$C$2:$SK$20,5,FALSE)&gt;3,HLOOKUP($A833,'Z-scores'!$C$2:$SK$20,5,FALSE)&lt;-3),"",'Total-corrected counts'!R833),"")</f>
        <v>0.50328134300112826</v>
      </c>
      <c r="S833">
        <f>IFERROR(IF(OR(HLOOKUP($A833,'Z-scores'!$C$2:$SK$20,5,FALSE)&gt;3,HLOOKUP($A833,'Z-scores'!$C$2:$SK$20,5,FALSE)&lt;-3),"",'Total-corrected counts'!S833),"")</f>
        <v>2.5874832620407147</v>
      </c>
      <c r="T833">
        <f>IFERROR(IF(OR(HLOOKUP($A833,'Z-scores'!$C$2:$SK$20,5,FALSE)&gt;3,HLOOKUP($A833,'Z-scores'!$C$2:$SK$20,5,FALSE)&lt;-3),"",'Total-corrected counts'!T833),"")</f>
        <v>5.4607769456918906E-2</v>
      </c>
      <c r="U833">
        <f t="shared" si="48"/>
        <v>1</v>
      </c>
      <c r="V833">
        <f>SUMIFS(Tabel132[Cluster],Tabel132[ID],'Total-corrected counts Z&lt;3'!A833)</f>
        <v>0</v>
      </c>
      <c r="W833">
        <f t="shared" si="49"/>
        <v>0.72379876378442576</v>
      </c>
      <c r="X833">
        <f t="shared" si="50"/>
        <v>1.3383798814698433</v>
      </c>
      <c r="Y833">
        <f t="shared" si="51"/>
        <v>1.4891971788748464</v>
      </c>
    </row>
    <row r="834" spans="1:25" x14ac:dyDescent="0.25">
      <c r="A834">
        <v>842</v>
      </c>
      <c r="B834" t="s">
        <v>352</v>
      </c>
      <c r="C834">
        <v>78900</v>
      </c>
      <c r="D834">
        <v>302</v>
      </c>
      <c r="E834">
        <f>IFERROR(IF(OR(HLOOKUP($A834,'Z-scores'!$C$2:$SK$20,5,FALSE)&gt;3,HLOOKUP($A834,'Z-scores'!$C$2:$SK$20,5,FALSE)&lt;-3),"",'Total-corrected counts'!E834),"")</f>
        <v>41.739018427095438</v>
      </c>
      <c r="F834">
        <f>IFERROR(IF(OR(HLOOKUP($A834,'Z-scores'!$C$2:$SK$20,5,FALSE)&gt;3,HLOOKUP($A834,'Z-scores'!$C$2:$SK$20,5,FALSE)&lt;-3),"",'Total-corrected counts'!F834),"")</f>
        <v>10.435096297996131</v>
      </c>
      <c r="G834">
        <f>IFERROR(IF(OR(HLOOKUP($A834,'Z-scores'!$C$2:$SK$20,5,FALSE)&gt;3,HLOOKUP($A834,'Z-scores'!$C$2:$SK$20,5,FALSE)&lt;-3),"",'Total-corrected counts'!G834),"")</f>
        <v>35.208281781301025</v>
      </c>
      <c r="H834">
        <f>IFERROR(IF(OR(HLOOKUP($A834,'Z-scores'!$C$2:$SK$20,5,FALSE)&gt;3,HLOOKUP($A834,'Z-scores'!$C$2:$SK$20,5,FALSE)&lt;-3),"",'Total-corrected counts'!H834),"")</f>
        <v>36.297618760404347</v>
      </c>
      <c r="I834">
        <f>IFERROR(IF(OR(HLOOKUP($A834,'Z-scores'!$C$2:$SK$20,5,FALSE)&gt;3,HLOOKUP($A834,'Z-scores'!$C$2:$SK$20,5,FALSE)&lt;-3),"",'Total-corrected counts'!I834),"")</f>
        <v>3.0162670206653686</v>
      </c>
      <c r="J834">
        <f>IFERROR(IF(OR(HLOOKUP($A834,'Z-scores'!$C$2:$SK$20,5,FALSE)&gt;3,HLOOKUP($A834,'Z-scores'!$C$2:$SK$20,5,FALSE)&lt;-3),"",'Total-corrected counts'!J834),"")</f>
        <v>33.770233105005609</v>
      </c>
      <c r="K834">
        <f>IFERROR(IF(OR(HLOOKUP($A834,'Z-scores'!$C$2:$SK$20,5,FALSE)&gt;3,HLOOKUP($A834,'Z-scores'!$C$2:$SK$20,5,FALSE)&lt;-3),"",'Total-corrected counts'!K834),"")</f>
        <v>2.762212232905513</v>
      </c>
      <c r="L834">
        <f>IFERROR(IF(OR(HLOOKUP($A834,'Z-scores'!$C$2:$SK$20,5,FALSE)&gt;3,HLOOKUP($A834,'Z-scores'!$C$2:$SK$20,5,FALSE)&lt;-3),"",'Total-corrected counts'!L834),"")</f>
        <v>8.9542640612471658</v>
      </c>
      <c r="M834">
        <f>IFERROR(IF(OR(HLOOKUP($A834,'Z-scores'!$C$2:$SK$20,5,FALSE)&gt;3,HLOOKUP($A834,'Z-scores'!$C$2:$SK$20,5,FALSE)&lt;-3),"",'Total-corrected counts'!M834),"")</f>
        <v>6.2827510777432902</v>
      </c>
      <c r="N834">
        <f>IFERROR(IF(OR(HLOOKUP($A834,'Z-scores'!$C$2:$SK$20,5,FALSE)&gt;3,HLOOKUP($A834,'Z-scores'!$C$2:$SK$20,5,FALSE)&lt;-3),"",'Total-corrected counts'!N834),"")</f>
        <v>76.091830750946258</v>
      </c>
      <c r="O834">
        <f>IFERROR(IF(OR(HLOOKUP($A834,'Z-scores'!$C$2:$SK$20,5,FALSE)&gt;3,HLOOKUP($A834,'Z-scores'!$C$2:$SK$20,5,FALSE)&lt;-3),"",'Total-corrected counts'!O834),"")</f>
        <v>6.9852099232422695</v>
      </c>
      <c r="P834">
        <f>IFERROR(IF(OR(HLOOKUP($A834,'Z-scores'!$C$2:$SK$20,5,FALSE)&gt;3,HLOOKUP($A834,'Z-scores'!$C$2:$SK$20,5,FALSE)&lt;-3),"",'Total-corrected counts'!P834),"")</f>
        <v>3.468602183179021</v>
      </c>
      <c r="Q834">
        <f>IFERROR(IF(OR(HLOOKUP($A834,'Z-scores'!$C$2:$SK$20,5,FALSE)&gt;3,HLOOKUP($A834,'Z-scores'!$C$2:$SK$20,5,FALSE)&lt;-3),"",'Total-corrected counts'!Q834),"")</f>
        <v>35.340885772871339</v>
      </c>
      <c r="R834">
        <f>IFERROR(IF(OR(HLOOKUP($A834,'Z-scores'!$C$2:$SK$20,5,FALSE)&gt;3,HLOOKUP($A834,'Z-scores'!$C$2:$SK$20,5,FALSE)&lt;-3),"",'Total-corrected counts'!R834),"")</f>
        <v>4.0365217918253755</v>
      </c>
      <c r="S834">
        <f>IFERROR(IF(OR(HLOOKUP($A834,'Z-scores'!$C$2:$SK$20,5,FALSE)&gt;3,HLOOKUP($A834,'Z-scores'!$C$2:$SK$20,5,FALSE)&lt;-3),"",'Total-corrected counts'!S834),"")</f>
        <v>8.5551142427648141</v>
      </c>
      <c r="T834">
        <f>IFERROR(IF(OR(HLOOKUP($A834,'Z-scores'!$C$2:$SK$20,5,FALSE)&gt;3,HLOOKUP($A834,'Z-scores'!$C$2:$SK$20,5,FALSE)&lt;-3),"",'Total-corrected counts'!T834),"")</f>
        <v>7.8362149170678626</v>
      </c>
      <c r="U834">
        <f t="shared" si="48"/>
        <v>1</v>
      </c>
      <c r="V834">
        <f>SUMIFS(Tabel132[Cluster],Tabel132[ID],'Total-corrected counts Z&lt;3'!A834)</f>
        <v>86</v>
      </c>
      <c r="W834">
        <f t="shared" si="49"/>
        <v>0.18899200900392293</v>
      </c>
      <c r="X834">
        <f t="shared" si="50"/>
        <v>25.455757351531012</v>
      </c>
      <c r="Y834">
        <f t="shared" si="51"/>
        <v>11.037091471825114</v>
      </c>
    </row>
    <row r="835" spans="1:25" x14ac:dyDescent="0.25">
      <c r="A835">
        <v>843</v>
      </c>
      <c r="B835" t="s">
        <v>353</v>
      </c>
      <c r="C835">
        <v>44300</v>
      </c>
      <c r="D835">
        <v>822</v>
      </c>
      <c r="E835">
        <f>IFERROR(IF(OR(HLOOKUP($A835,'Z-scores'!$C$2:$SK$20,5,FALSE)&gt;3,HLOOKUP($A835,'Z-scores'!$C$2:$SK$20,5,FALSE)&lt;-3),"",'Total-corrected counts'!E835),"")</f>
        <v>26.65847574554309</v>
      </c>
      <c r="F835">
        <f>IFERROR(IF(OR(HLOOKUP($A835,'Z-scores'!$C$2:$SK$20,5,FALSE)&gt;3,HLOOKUP($A835,'Z-scores'!$C$2:$SK$20,5,FALSE)&lt;-3),"",'Total-corrected counts'!F835),"")</f>
        <v>10.893107311980577</v>
      </c>
      <c r="G835">
        <f>IFERROR(IF(OR(HLOOKUP($A835,'Z-scores'!$C$2:$SK$20,5,FALSE)&gt;3,HLOOKUP($A835,'Z-scores'!$C$2:$SK$20,5,FALSE)&lt;-3),"",'Total-corrected counts'!G835),"")</f>
        <v>11.698075594660441</v>
      </c>
      <c r="H835">
        <f>IFERROR(IF(OR(HLOOKUP($A835,'Z-scores'!$C$2:$SK$20,5,FALSE)&gt;3,HLOOKUP($A835,'Z-scores'!$C$2:$SK$20,5,FALSE)&lt;-3),"",'Total-corrected counts'!H835),"")</f>
        <v>11.580496513788029</v>
      </c>
      <c r="I835">
        <f>IFERROR(IF(OR(HLOOKUP($A835,'Z-scores'!$C$2:$SK$20,5,FALSE)&gt;3,HLOOKUP($A835,'Z-scores'!$C$2:$SK$20,5,FALSE)&lt;-3),"",'Total-corrected counts'!I835),"")</f>
        <v>10.815793309176938</v>
      </c>
      <c r="J835">
        <f>IFERROR(IF(OR(HLOOKUP($A835,'Z-scores'!$C$2:$SK$20,5,FALSE)&gt;3,HLOOKUP($A835,'Z-scores'!$C$2:$SK$20,5,FALSE)&lt;-3),"",'Total-corrected counts'!J835),"")</f>
        <v>12.829216370151928</v>
      </c>
      <c r="K835">
        <f>IFERROR(IF(OR(HLOOKUP($A835,'Z-scores'!$C$2:$SK$20,5,FALSE)&gt;3,HLOOKUP($A835,'Z-scores'!$C$2:$SK$20,5,FALSE)&lt;-3),"",'Total-corrected counts'!K835),"")</f>
        <v>17.282886306523455</v>
      </c>
      <c r="L835">
        <f>IFERROR(IF(OR(HLOOKUP($A835,'Z-scores'!$C$2:$SK$20,5,FALSE)&gt;3,HLOOKUP($A835,'Z-scores'!$C$2:$SK$20,5,FALSE)&lt;-3),"",'Total-corrected counts'!L835),"")</f>
        <v>6.6003779784799192</v>
      </c>
      <c r="M835">
        <f>IFERROR(IF(OR(HLOOKUP($A835,'Z-scores'!$C$2:$SK$20,5,FALSE)&gt;3,HLOOKUP($A835,'Z-scores'!$C$2:$SK$20,5,FALSE)&lt;-3),"",'Total-corrected counts'!M835),"")</f>
        <v>29.674703530019531</v>
      </c>
      <c r="N835">
        <f>IFERROR(IF(OR(HLOOKUP($A835,'Z-scores'!$C$2:$SK$20,5,FALSE)&gt;3,HLOOKUP($A835,'Z-scores'!$C$2:$SK$20,5,FALSE)&lt;-3),"",'Total-corrected counts'!N835),"")</f>
        <v>6.3893305235958362</v>
      </c>
      <c r="O835">
        <f>IFERROR(IF(OR(HLOOKUP($A835,'Z-scores'!$C$2:$SK$20,5,FALSE)&gt;3,HLOOKUP($A835,'Z-scores'!$C$2:$SK$20,5,FALSE)&lt;-3),"",'Total-corrected counts'!O835),"")</f>
        <v>12.011908456613446</v>
      </c>
      <c r="P835">
        <f>IFERROR(IF(OR(HLOOKUP($A835,'Z-scores'!$C$2:$SK$20,5,FALSE)&gt;3,HLOOKUP($A835,'Z-scores'!$C$2:$SK$20,5,FALSE)&lt;-3),"",'Total-corrected counts'!P835),"")</f>
        <v>17.233528494044403</v>
      </c>
      <c r="Q835">
        <f>IFERROR(IF(OR(HLOOKUP($A835,'Z-scores'!$C$2:$SK$20,5,FALSE)&gt;3,HLOOKUP($A835,'Z-scores'!$C$2:$SK$20,5,FALSE)&lt;-3),"",'Total-corrected counts'!Q835),"")</f>
        <v>16.256906825366936</v>
      </c>
      <c r="R835">
        <f>IFERROR(IF(OR(HLOOKUP($A835,'Z-scores'!$C$2:$SK$20,5,FALSE)&gt;3,HLOOKUP($A835,'Z-scores'!$C$2:$SK$20,5,FALSE)&lt;-3),"",'Total-corrected counts'!R835),"")</f>
        <v>9.2747561781636492</v>
      </c>
      <c r="S835">
        <f>IFERROR(IF(OR(HLOOKUP($A835,'Z-scores'!$C$2:$SK$20,5,FALSE)&gt;3,HLOOKUP($A835,'Z-scores'!$C$2:$SK$20,5,FALSE)&lt;-3),"",'Total-corrected counts'!S835),"")</f>
        <v>13.175215647196374</v>
      </c>
      <c r="T835">
        <f>IFERROR(IF(OR(HLOOKUP($A835,'Z-scores'!$C$2:$SK$20,5,FALSE)&gt;3,HLOOKUP($A835,'Z-scores'!$C$2:$SK$20,5,FALSE)&lt;-3),"",'Total-corrected counts'!T835),"")</f>
        <v>7.351570963137708</v>
      </c>
      <c r="U835">
        <f t="shared" si="48"/>
        <v>1</v>
      </c>
      <c r="V835">
        <f>SUMIFS(Tabel132[Cluster],Tabel132[ID],'Total-corrected counts Z&lt;3'!A835)</f>
        <v>57</v>
      </c>
      <c r="W835">
        <f t="shared" si="49"/>
        <v>0.59473537267015142</v>
      </c>
      <c r="X835">
        <f t="shared" si="50"/>
        <v>14.442246318391975</v>
      </c>
      <c r="Y835">
        <f t="shared" si="51"/>
        <v>12.550647760753753</v>
      </c>
    </row>
    <row r="836" spans="1:25" x14ac:dyDescent="0.25">
      <c r="A836">
        <v>844</v>
      </c>
      <c r="B836" t="s">
        <v>354</v>
      </c>
      <c r="C836">
        <v>1900</v>
      </c>
      <c r="D836">
        <v>985</v>
      </c>
      <c r="E836">
        <f>IFERROR(IF(OR(HLOOKUP($A836,'Z-scores'!$C$2:$SK$20,5,FALSE)&gt;3,HLOOKUP($A836,'Z-scores'!$C$2:$SK$20,5,FALSE)&lt;-3),"",'Total-corrected counts'!E836),"")</f>
        <v>255.86885278388104</v>
      </c>
      <c r="F836">
        <f>IFERROR(IF(OR(HLOOKUP($A836,'Z-scores'!$C$2:$SK$20,5,FALSE)&gt;3,HLOOKUP($A836,'Z-scores'!$C$2:$SK$20,5,FALSE)&lt;-3),"",'Total-corrected counts'!F836),"")</f>
        <v>284.78369367467906</v>
      </c>
      <c r="G836">
        <f>IFERROR(IF(OR(HLOOKUP($A836,'Z-scores'!$C$2:$SK$20,5,FALSE)&gt;3,HLOOKUP($A836,'Z-scores'!$C$2:$SK$20,5,FALSE)&lt;-3),"",'Total-corrected counts'!G836),"")</f>
        <v>265.33159506905537</v>
      </c>
      <c r="H836">
        <f>IFERROR(IF(OR(HLOOKUP($A836,'Z-scores'!$C$2:$SK$20,5,FALSE)&gt;3,HLOOKUP($A836,'Z-scores'!$C$2:$SK$20,5,FALSE)&lt;-3),"",'Total-corrected counts'!H836),"")</f>
        <v>263.9327848681512</v>
      </c>
      <c r="I836">
        <f>IFERROR(IF(OR(HLOOKUP($A836,'Z-scores'!$C$2:$SK$20,5,FALSE)&gt;3,HLOOKUP($A836,'Z-scores'!$C$2:$SK$20,5,FALSE)&lt;-3),"",'Total-corrected counts'!I836),"")</f>
        <v>168.37072622818621</v>
      </c>
      <c r="J836">
        <f>IFERROR(IF(OR(HLOOKUP($A836,'Z-scores'!$C$2:$SK$20,5,FALSE)&gt;3,HLOOKUP($A836,'Z-scores'!$C$2:$SK$20,5,FALSE)&lt;-3),"",'Total-corrected counts'!J836),"")</f>
        <v>190.49261077845745</v>
      </c>
      <c r="K836">
        <f>IFERROR(IF(OR(HLOOKUP($A836,'Z-scores'!$C$2:$SK$20,5,FALSE)&gt;3,HLOOKUP($A836,'Z-scores'!$C$2:$SK$20,5,FALSE)&lt;-3),"",'Total-corrected counts'!K836),"")</f>
        <v>230.89396565121646</v>
      </c>
      <c r="L836">
        <f>IFERROR(IF(OR(HLOOKUP($A836,'Z-scores'!$C$2:$SK$20,5,FALSE)&gt;3,HLOOKUP($A836,'Z-scores'!$C$2:$SK$20,5,FALSE)&lt;-3),"",'Total-corrected counts'!L836),"")</f>
        <v>161.68551810592894</v>
      </c>
      <c r="M836">
        <f>IFERROR(IF(OR(HLOOKUP($A836,'Z-scores'!$C$2:$SK$20,5,FALSE)&gt;3,HLOOKUP($A836,'Z-scores'!$C$2:$SK$20,5,FALSE)&lt;-3),"",'Total-corrected counts'!M836),"")</f>
        <v>141.92879605610318</v>
      </c>
      <c r="N836">
        <f>IFERROR(IF(OR(HLOOKUP($A836,'Z-scores'!$C$2:$SK$20,5,FALSE)&gt;3,HLOOKUP($A836,'Z-scores'!$C$2:$SK$20,5,FALSE)&lt;-3),"",'Total-corrected counts'!N836),"")</f>
        <v>116.95218742454318</v>
      </c>
      <c r="O836">
        <f>IFERROR(IF(OR(HLOOKUP($A836,'Z-scores'!$C$2:$SK$20,5,FALSE)&gt;3,HLOOKUP($A836,'Z-scores'!$C$2:$SK$20,5,FALSE)&lt;-3),"",'Total-corrected counts'!O836),"")</f>
        <v>243.61582760148229</v>
      </c>
      <c r="P836">
        <f>IFERROR(IF(OR(HLOOKUP($A836,'Z-scores'!$C$2:$SK$20,5,FALSE)&gt;3,HLOOKUP($A836,'Z-scores'!$C$2:$SK$20,5,FALSE)&lt;-3),"",'Total-corrected counts'!P836),"")</f>
        <v>211.69919206949149</v>
      </c>
      <c r="Q836">
        <f>IFERROR(IF(OR(HLOOKUP($A836,'Z-scores'!$C$2:$SK$20,5,FALSE)&gt;3,HLOOKUP($A836,'Z-scores'!$C$2:$SK$20,5,FALSE)&lt;-3),"",'Total-corrected counts'!Q836),"")</f>
        <v>300.72296531545203</v>
      </c>
      <c r="R836">
        <f>IFERROR(IF(OR(HLOOKUP($A836,'Z-scores'!$C$2:$SK$20,5,FALSE)&gt;3,HLOOKUP($A836,'Z-scores'!$C$2:$SK$20,5,FALSE)&lt;-3),"",'Total-corrected counts'!R836),"")</f>
        <v>290.07493242934419</v>
      </c>
      <c r="S836">
        <f>IFERROR(IF(OR(HLOOKUP($A836,'Z-scores'!$C$2:$SK$20,5,FALSE)&gt;3,HLOOKUP($A836,'Z-scores'!$C$2:$SK$20,5,FALSE)&lt;-3),"",'Total-corrected counts'!S836),"")</f>
        <v>173.19718377642332</v>
      </c>
      <c r="T836">
        <f>IFERROR(IF(OR(HLOOKUP($A836,'Z-scores'!$C$2:$SK$20,5,FALSE)&gt;3,HLOOKUP($A836,'Z-scores'!$C$2:$SK$20,5,FALSE)&lt;-3),"",'Total-corrected counts'!T836),"")</f>
        <v>87.727381632540215</v>
      </c>
      <c r="U836">
        <f t="shared" ref="U836:U899" si="52">IFERROR(IF(X836-Y836=0,0,1),0)</f>
        <v>1</v>
      </c>
      <c r="V836">
        <f>SUMIFS(Tabel132[Cluster],Tabel132[ID],'Total-corrected counts Z&lt;3'!A836)</f>
        <v>3</v>
      </c>
      <c r="W836">
        <f t="shared" ref="W836:W899" si="53">IFERROR(_xlfn.T.TEST(E836:N836,O836:T836,2,2),"")</f>
        <v>0.78192150129538796</v>
      </c>
      <c r="X836">
        <f t="shared" ref="X836:X899" si="54">IFERROR(AVERAGE(E836:N836),"")</f>
        <v>208.0240730640202</v>
      </c>
      <c r="Y836">
        <f t="shared" ref="Y836:Y899" si="55">IFERROR(AVERAGE(O836:T836),"")</f>
        <v>217.83958047078895</v>
      </c>
    </row>
    <row r="837" spans="1:25" x14ac:dyDescent="0.25">
      <c r="A837">
        <v>845</v>
      </c>
      <c r="B837" t="s">
        <v>993</v>
      </c>
      <c r="C837">
        <v>45800</v>
      </c>
      <c r="D837">
        <v>509</v>
      </c>
      <c r="E837" t="str">
        <f>IFERROR(IF(OR(HLOOKUP($A837,'Z-scores'!$C$2:$SK$20,5,FALSE)&gt;3,HLOOKUP($A837,'Z-scores'!$C$2:$SK$20,5,FALSE)&lt;-3),"",'Total-corrected counts'!E837),"")</f>
        <v/>
      </c>
      <c r="F837" t="str">
        <f>IFERROR(IF(OR(HLOOKUP($A837,'Z-scores'!$C$2:$SK$20,5,FALSE)&gt;3,HLOOKUP($A837,'Z-scores'!$C$2:$SK$20,5,FALSE)&lt;-3),"",'Total-corrected counts'!F837),"")</f>
        <v/>
      </c>
      <c r="G837" t="str">
        <f>IFERROR(IF(OR(HLOOKUP($A837,'Z-scores'!$C$2:$SK$20,5,FALSE)&gt;3,HLOOKUP($A837,'Z-scores'!$C$2:$SK$20,5,FALSE)&lt;-3),"",'Total-corrected counts'!G837),"")</f>
        <v/>
      </c>
      <c r="H837" t="str">
        <f>IFERROR(IF(OR(HLOOKUP($A837,'Z-scores'!$C$2:$SK$20,5,FALSE)&gt;3,HLOOKUP($A837,'Z-scores'!$C$2:$SK$20,5,FALSE)&lt;-3),"",'Total-corrected counts'!H837),"")</f>
        <v/>
      </c>
      <c r="I837" t="str">
        <f>IFERROR(IF(OR(HLOOKUP($A837,'Z-scores'!$C$2:$SK$20,5,FALSE)&gt;3,HLOOKUP($A837,'Z-scores'!$C$2:$SK$20,5,FALSE)&lt;-3),"",'Total-corrected counts'!I837),"")</f>
        <v/>
      </c>
      <c r="J837" t="str">
        <f>IFERROR(IF(OR(HLOOKUP($A837,'Z-scores'!$C$2:$SK$20,5,FALSE)&gt;3,HLOOKUP($A837,'Z-scores'!$C$2:$SK$20,5,FALSE)&lt;-3),"",'Total-corrected counts'!J837),"")</f>
        <v/>
      </c>
      <c r="K837" t="str">
        <f>IFERROR(IF(OR(HLOOKUP($A837,'Z-scores'!$C$2:$SK$20,5,FALSE)&gt;3,HLOOKUP($A837,'Z-scores'!$C$2:$SK$20,5,FALSE)&lt;-3),"",'Total-corrected counts'!K837),"")</f>
        <v/>
      </c>
      <c r="L837" t="str">
        <f>IFERROR(IF(OR(HLOOKUP($A837,'Z-scores'!$C$2:$SK$20,5,FALSE)&gt;3,HLOOKUP($A837,'Z-scores'!$C$2:$SK$20,5,FALSE)&lt;-3),"",'Total-corrected counts'!L837),"")</f>
        <v/>
      </c>
      <c r="M837" t="str">
        <f>IFERROR(IF(OR(HLOOKUP($A837,'Z-scores'!$C$2:$SK$20,5,FALSE)&gt;3,HLOOKUP($A837,'Z-scores'!$C$2:$SK$20,5,FALSE)&lt;-3),"",'Total-corrected counts'!M837),"")</f>
        <v/>
      </c>
      <c r="N837" t="str">
        <f>IFERROR(IF(OR(HLOOKUP($A837,'Z-scores'!$C$2:$SK$20,5,FALSE)&gt;3,HLOOKUP($A837,'Z-scores'!$C$2:$SK$20,5,FALSE)&lt;-3),"",'Total-corrected counts'!N837),"")</f>
        <v/>
      </c>
      <c r="O837" t="str">
        <f>IFERROR(IF(OR(HLOOKUP($A837,'Z-scores'!$C$2:$SK$20,5,FALSE)&gt;3,HLOOKUP($A837,'Z-scores'!$C$2:$SK$20,5,FALSE)&lt;-3),"",'Total-corrected counts'!O837),"")</f>
        <v/>
      </c>
      <c r="P837" t="str">
        <f>IFERROR(IF(OR(HLOOKUP($A837,'Z-scores'!$C$2:$SK$20,5,FALSE)&gt;3,HLOOKUP($A837,'Z-scores'!$C$2:$SK$20,5,FALSE)&lt;-3),"",'Total-corrected counts'!P837),"")</f>
        <v/>
      </c>
      <c r="Q837" t="str">
        <f>IFERROR(IF(OR(HLOOKUP($A837,'Z-scores'!$C$2:$SK$20,5,FALSE)&gt;3,HLOOKUP($A837,'Z-scores'!$C$2:$SK$20,5,FALSE)&lt;-3),"",'Total-corrected counts'!Q837),"")</f>
        <v/>
      </c>
      <c r="R837" t="str">
        <f>IFERROR(IF(OR(HLOOKUP($A837,'Z-scores'!$C$2:$SK$20,5,FALSE)&gt;3,HLOOKUP($A837,'Z-scores'!$C$2:$SK$20,5,FALSE)&lt;-3),"",'Total-corrected counts'!R837),"")</f>
        <v/>
      </c>
      <c r="S837" t="str">
        <f>IFERROR(IF(OR(HLOOKUP($A837,'Z-scores'!$C$2:$SK$20,5,FALSE)&gt;3,HLOOKUP($A837,'Z-scores'!$C$2:$SK$20,5,FALSE)&lt;-3),"",'Total-corrected counts'!S837),"")</f>
        <v/>
      </c>
      <c r="T837" t="str">
        <f>IFERROR(IF(OR(HLOOKUP($A837,'Z-scores'!$C$2:$SK$20,5,FALSE)&gt;3,HLOOKUP($A837,'Z-scores'!$C$2:$SK$20,5,FALSE)&lt;-3),"",'Total-corrected counts'!T837),"")</f>
        <v/>
      </c>
      <c r="U837">
        <f t="shared" si="52"/>
        <v>0</v>
      </c>
      <c r="V837">
        <f>SUMIFS(Tabel132[Cluster],Tabel132[ID],'Total-corrected counts Z&lt;3'!A837)</f>
        <v>60</v>
      </c>
      <c r="W837" t="str">
        <f t="shared" si="53"/>
        <v/>
      </c>
      <c r="X837" t="str">
        <f t="shared" si="54"/>
        <v/>
      </c>
      <c r="Y837" t="str">
        <f t="shared" si="55"/>
        <v/>
      </c>
    </row>
    <row r="838" spans="1:25" x14ac:dyDescent="0.25">
      <c r="A838">
        <v>846</v>
      </c>
      <c r="B838" t="s">
        <v>994</v>
      </c>
      <c r="C838">
        <v>63200</v>
      </c>
      <c r="D838">
        <v>519</v>
      </c>
      <c r="E838">
        <f>IFERROR(IF(OR(HLOOKUP($A838,'Z-scores'!$C$2:$SK$20,5,FALSE)&gt;3,HLOOKUP($A838,'Z-scores'!$C$2:$SK$20,5,FALSE)&lt;-3),"",'Total-corrected counts'!E838),"")</f>
        <v>0</v>
      </c>
      <c r="F838">
        <f>IFERROR(IF(OR(HLOOKUP($A838,'Z-scores'!$C$2:$SK$20,5,FALSE)&gt;3,HLOOKUP($A838,'Z-scores'!$C$2:$SK$20,5,FALSE)&lt;-3),"",'Total-corrected counts'!F838),"")</f>
        <v>0</v>
      </c>
      <c r="G838">
        <f>IFERROR(IF(OR(HLOOKUP($A838,'Z-scores'!$C$2:$SK$20,5,FALSE)&gt;3,HLOOKUP($A838,'Z-scores'!$C$2:$SK$20,5,FALSE)&lt;-3),"",'Total-corrected counts'!G838),"")</f>
        <v>0</v>
      </c>
      <c r="H838">
        <f>IFERROR(IF(OR(HLOOKUP($A838,'Z-scores'!$C$2:$SK$20,5,FALSE)&gt;3,HLOOKUP($A838,'Z-scores'!$C$2:$SK$20,5,FALSE)&lt;-3),"",'Total-corrected counts'!H838),"")</f>
        <v>0</v>
      </c>
      <c r="I838">
        <f>IFERROR(IF(OR(HLOOKUP($A838,'Z-scores'!$C$2:$SK$20,5,FALSE)&gt;3,HLOOKUP($A838,'Z-scores'!$C$2:$SK$20,5,FALSE)&lt;-3),"",'Total-corrected counts'!I838),"")</f>
        <v>0</v>
      </c>
      <c r="J838">
        <f>IFERROR(IF(OR(HLOOKUP($A838,'Z-scores'!$C$2:$SK$20,5,FALSE)&gt;3,HLOOKUP($A838,'Z-scores'!$C$2:$SK$20,5,FALSE)&lt;-3),"",'Total-corrected counts'!J838),"")</f>
        <v>1.3050719405940829</v>
      </c>
      <c r="K838">
        <f>IFERROR(IF(OR(HLOOKUP($A838,'Z-scores'!$C$2:$SK$20,5,FALSE)&gt;3,HLOOKUP($A838,'Z-scores'!$C$2:$SK$20,5,FALSE)&lt;-3),"",'Total-corrected counts'!K838),"")</f>
        <v>0</v>
      </c>
      <c r="L838">
        <f>IFERROR(IF(OR(HLOOKUP($A838,'Z-scores'!$C$2:$SK$20,5,FALSE)&gt;3,HLOOKUP($A838,'Z-scores'!$C$2:$SK$20,5,FALSE)&lt;-3),"",'Total-corrected counts'!L838),"")</f>
        <v>0</v>
      </c>
      <c r="M838">
        <f>IFERROR(IF(OR(HLOOKUP($A838,'Z-scores'!$C$2:$SK$20,5,FALSE)&gt;3,HLOOKUP($A838,'Z-scores'!$C$2:$SK$20,5,FALSE)&lt;-3),"",'Total-corrected counts'!M838),"")</f>
        <v>0</v>
      </c>
      <c r="N838">
        <f>IFERROR(IF(OR(HLOOKUP($A838,'Z-scores'!$C$2:$SK$20,5,FALSE)&gt;3,HLOOKUP($A838,'Z-scores'!$C$2:$SK$20,5,FALSE)&lt;-3),"",'Total-corrected counts'!N838),"")</f>
        <v>0</v>
      </c>
      <c r="O838">
        <f>IFERROR(IF(OR(HLOOKUP($A838,'Z-scores'!$C$2:$SK$20,5,FALSE)&gt;3,HLOOKUP($A838,'Z-scores'!$C$2:$SK$20,5,FALSE)&lt;-3),"",'Total-corrected counts'!O838),"")</f>
        <v>0</v>
      </c>
      <c r="P838">
        <f>IFERROR(IF(OR(HLOOKUP($A838,'Z-scores'!$C$2:$SK$20,5,FALSE)&gt;3,HLOOKUP($A838,'Z-scores'!$C$2:$SK$20,5,FALSE)&lt;-3),"",'Total-corrected counts'!P838),"")</f>
        <v>0</v>
      </c>
      <c r="Q838">
        <f>IFERROR(IF(OR(HLOOKUP($A838,'Z-scores'!$C$2:$SK$20,5,FALSE)&gt;3,HLOOKUP($A838,'Z-scores'!$C$2:$SK$20,5,FALSE)&lt;-3),"",'Total-corrected counts'!Q838),"")</f>
        <v>0</v>
      </c>
      <c r="R838">
        <f>IFERROR(IF(OR(HLOOKUP($A838,'Z-scores'!$C$2:$SK$20,5,FALSE)&gt;3,HLOOKUP($A838,'Z-scores'!$C$2:$SK$20,5,FALSE)&lt;-3),"",'Total-corrected counts'!R838),"")</f>
        <v>0</v>
      </c>
      <c r="S838">
        <f>IFERROR(IF(OR(HLOOKUP($A838,'Z-scores'!$C$2:$SK$20,5,FALSE)&gt;3,HLOOKUP($A838,'Z-scores'!$C$2:$SK$20,5,FALSE)&lt;-3),"",'Total-corrected counts'!S838),"")</f>
        <v>0</v>
      </c>
      <c r="T838">
        <f>IFERROR(IF(OR(HLOOKUP($A838,'Z-scores'!$C$2:$SK$20,5,FALSE)&gt;3,HLOOKUP($A838,'Z-scores'!$C$2:$SK$20,5,FALSE)&lt;-3),"",'Total-corrected counts'!T838),"")</f>
        <v>0</v>
      </c>
      <c r="U838">
        <f t="shared" si="52"/>
        <v>1</v>
      </c>
      <c r="V838">
        <f>SUMIFS(Tabel132[Cluster],Tabel132[ID],'Total-corrected counts Z&lt;3'!A838)</f>
        <v>0</v>
      </c>
      <c r="W838">
        <f t="shared" si="53"/>
        <v>0.45768790507519963</v>
      </c>
      <c r="X838">
        <f t="shared" si="54"/>
        <v>0.1305071940594083</v>
      </c>
      <c r="Y838">
        <f t="shared" si="55"/>
        <v>0</v>
      </c>
    </row>
    <row r="839" spans="1:25" x14ac:dyDescent="0.25">
      <c r="A839">
        <v>847</v>
      </c>
      <c r="B839" t="s">
        <v>355</v>
      </c>
      <c r="C839">
        <v>11700</v>
      </c>
      <c r="D839">
        <v>1002</v>
      </c>
      <c r="E839">
        <f>IFERROR(IF(OR(HLOOKUP($A839,'Z-scores'!$C$2:$SK$20,5,FALSE)&gt;3,HLOOKUP($A839,'Z-scores'!$C$2:$SK$20,5,FALSE)&lt;-3),"",'Total-corrected counts'!E839),"")</f>
        <v>10.68122536840567</v>
      </c>
      <c r="F839">
        <f>IFERROR(IF(OR(HLOOKUP($A839,'Z-scores'!$C$2:$SK$20,5,FALSE)&gt;3,HLOOKUP($A839,'Z-scores'!$C$2:$SK$20,5,FALSE)&lt;-3),"",'Total-corrected counts'!F839),"")</f>
        <v>12.238809775749308</v>
      </c>
      <c r="G839">
        <f>IFERROR(IF(OR(HLOOKUP($A839,'Z-scores'!$C$2:$SK$20,5,FALSE)&gt;3,HLOOKUP($A839,'Z-scores'!$C$2:$SK$20,5,FALSE)&lt;-3),"",'Total-corrected counts'!G839),"")</f>
        <v>9.2582904346040866</v>
      </c>
      <c r="H839">
        <f>IFERROR(IF(OR(HLOOKUP($A839,'Z-scores'!$C$2:$SK$20,5,FALSE)&gt;3,HLOOKUP($A839,'Z-scores'!$C$2:$SK$20,5,FALSE)&lt;-3),"",'Total-corrected counts'!H839),"")</f>
        <v>21.538517213925548</v>
      </c>
      <c r="I839">
        <f>IFERROR(IF(OR(HLOOKUP($A839,'Z-scores'!$C$2:$SK$20,5,FALSE)&gt;3,HLOOKUP($A839,'Z-scores'!$C$2:$SK$20,5,FALSE)&lt;-3),"",'Total-corrected counts'!I839),"")</f>
        <v>7.2536719955926481</v>
      </c>
      <c r="J839">
        <f>IFERROR(IF(OR(HLOOKUP($A839,'Z-scores'!$C$2:$SK$20,5,FALSE)&gt;3,HLOOKUP($A839,'Z-scores'!$C$2:$SK$20,5,FALSE)&lt;-3),"",'Total-corrected counts'!J839),"")</f>
        <v>18.678093828685959</v>
      </c>
      <c r="K839">
        <f>IFERROR(IF(OR(HLOOKUP($A839,'Z-scores'!$C$2:$SK$20,5,FALSE)&gt;3,HLOOKUP($A839,'Z-scores'!$C$2:$SK$20,5,FALSE)&lt;-3),"",'Total-corrected counts'!K839),"")</f>
        <v>18.23294656497503</v>
      </c>
      <c r="L839">
        <f>IFERROR(IF(OR(HLOOKUP($A839,'Z-scores'!$C$2:$SK$20,5,FALSE)&gt;3,HLOOKUP($A839,'Z-scores'!$C$2:$SK$20,5,FALSE)&lt;-3),"",'Total-corrected counts'!L839),"")</f>
        <v>23.504943160773813</v>
      </c>
      <c r="M839">
        <f>IFERROR(IF(OR(HLOOKUP($A839,'Z-scores'!$C$2:$SK$20,5,FALSE)&gt;3,HLOOKUP($A839,'Z-scores'!$C$2:$SK$20,5,FALSE)&lt;-3),"",'Total-corrected counts'!M839),"")</f>
        <v>26.682511361379238</v>
      </c>
      <c r="N839">
        <f>IFERROR(IF(OR(HLOOKUP($A839,'Z-scores'!$C$2:$SK$20,5,FALSE)&gt;3,HLOOKUP($A839,'Z-scores'!$C$2:$SK$20,5,FALSE)&lt;-3),"",'Total-corrected counts'!N839),"")</f>
        <v>32.903092279180036</v>
      </c>
      <c r="O839">
        <f>IFERROR(IF(OR(HLOOKUP($A839,'Z-scores'!$C$2:$SK$20,5,FALSE)&gt;3,HLOOKUP($A839,'Z-scores'!$C$2:$SK$20,5,FALSE)&lt;-3),"",'Total-corrected counts'!O839),"")</f>
        <v>14.001366979055867</v>
      </c>
      <c r="P839">
        <f>IFERROR(IF(OR(HLOOKUP($A839,'Z-scores'!$C$2:$SK$20,5,FALSE)&gt;3,HLOOKUP($A839,'Z-scores'!$C$2:$SK$20,5,FALSE)&lt;-3),"",'Total-corrected counts'!P839),"")</f>
        <v>7.6140047923441925</v>
      </c>
      <c r="Q839">
        <f>IFERROR(IF(OR(HLOOKUP($A839,'Z-scores'!$C$2:$SK$20,5,FALSE)&gt;3,HLOOKUP($A839,'Z-scores'!$C$2:$SK$20,5,FALSE)&lt;-3),"",'Total-corrected counts'!Q839),"")</f>
        <v>12.918079995707222</v>
      </c>
      <c r="R839">
        <f>IFERROR(IF(OR(HLOOKUP($A839,'Z-scores'!$C$2:$SK$20,5,FALSE)&gt;3,HLOOKUP($A839,'Z-scores'!$C$2:$SK$20,5,FALSE)&lt;-3),"",'Total-corrected counts'!R839),"")</f>
        <v>12.84394529434512</v>
      </c>
      <c r="S839">
        <f>IFERROR(IF(OR(HLOOKUP($A839,'Z-scores'!$C$2:$SK$20,5,FALSE)&gt;3,HLOOKUP($A839,'Z-scores'!$C$2:$SK$20,5,FALSE)&lt;-3),"",'Total-corrected counts'!S839),"")</f>
        <v>15.938217467493679</v>
      </c>
      <c r="T839">
        <f>IFERROR(IF(OR(HLOOKUP($A839,'Z-scores'!$C$2:$SK$20,5,FALSE)&gt;3,HLOOKUP($A839,'Z-scores'!$C$2:$SK$20,5,FALSE)&lt;-3),"",'Total-corrected counts'!T839),"")</f>
        <v>31.433597293638943</v>
      </c>
      <c r="U839">
        <f t="shared" si="52"/>
        <v>1</v>
      </c>
      <c r="V839">
        <f>SUMIFS(Tabel132[Cluster],Tabel132[ID],'Total-corrected counts Z&lt;3'!A839)</f>
        <v>15</v>
      </c>
      <c r="W839">
        <f t="shared" si="53"/>
        <v>0.59653810574896848</v>
      </c>
      <c r="X839">
        <f t="shared" si="54"/>
        <v>18.097210198327137</v>
      </c>
      <c r="Y839">
        <f t="shared" si="55"/>
        <v>15.791535303764171</v>
      </c>
    </row>
    <row r="840" spans="1:25" x14ac:dyDescent="0.25">
      <c r="A840">
        <v>848</v>
      </c>
      <c r="B840" t="s">
        <v>995</v>
      </c>
      <c r="C840">
        <v>98300</v>
      </c>
      <c r="D840">
        <v>967</v>
      </c>
      <c r="E840" t="str">
        <f>IFERROR(IF(OR(HLOOKUP($A840,'Z-scores'!$C$2:$SK$20,5,FALSE)&gt;3,HLOOKUP($A840,'Z-scores'!$C$2:$SK$20,5,FALSE)&lt;-3),"",'Total-corrected counts'!E840),"")</f>
        <v/>
      </c>
      <c r="F840" t="str">
        <f>IFERROR(IF(OR(HLOOKUP($A840,'Z-scores'!$C$2:$SK$20,5,FALSE)&gt;3,HLOOKUP($A840,'Z-scores'!$C$2:$SK$20,5,FALSE)&lt;-3),"",'Total-corrected counts'!F840),"")</f>
        <v/>
      </c>
      <c r="G840" t="str">
        <f>IFERROR(IF(OR(HLOOKUP($A840,'Z-scores'!$C$2:$SK$20,5,FALSE)&gt;3,HLOOKUP($A840,'Z-scores'!$C$2:$SK$20,5,FALSE)&lt;-3),"",'Total-corrected counts'!G840),"")</f>
        <v/>
      </c>
      <c r="H840" t="str">
        <f>IFERROR(IF(OR(HLOOKUP($A840,'Z-scores'!$C$2:$SK$20,5,FALSE)&gt;3,HLOOKUP($A840,'Z-scores'!$C$2:$SK$20,5,FALSE)&lt;-3),"",'Total-corrected counts'!H840),"")</f>
        <v/>
      </c>
      <c r="I840" t="str">
        <f>IFERROR(IF(OR(HLOOKUP($A840,'Z-scores'!$C$2:$SK$20,5,FALSE)&gt;3,HLOOKUP($A840,'Z-scores'!$C$2:$SK$20,5,FALSE)&lt;-3),"",'Total-corrected counts'!I840),"")</f>
        <v/>
      </c>
      <c r="J840" t="str">
        <f>IFERROR(IF(OR(HLOOKUP($A840,'Z-scores'!$C$2:$SK$20,5,FALSE)&gt;3,HLOOKUP($A840,'Z-scores'!$C$2:$SK$20,5,FALSE)&lt;-3),"",'Total-corrected counts'!J840),"")</f>
        <v/>
      </c>
      <c r="K840" t="str">
        <f>IFERROR(IF(OR(HLOOKUP($A840,'Z-scores'!$C$2:$SK$20,5,FALSE)&gt;3,HLOOKUP($A840,'Z-scores'!$C$2:$SK$20,5,FALSE)&lt;-3),"",'Total-corrected counts'!K840),"")</f>
        <v/>
      </c>
      <c r="L840" t="str">
        <f>IFERROR(IF(OR(HLOOKUP($A840,'Z-scores'!$C$2:$SK$20,5,FALSE)&gt;3,HLOOKUP($A840,'Z-scores'!$C$2:$SK$20,5,FALSE)&lt;-3),"",'Total-corrected counts'!L840),"")</f>
        <v/>
      </c>
      <c r="M840" t="str">
        <f>IFERROR(IF(OR(HLOOKUP($A840,'Z-scores'!$C$2:$SK$20,5,FALSE)&gt;3,HLOOKUP($A840,'Z-scores'!$C$2:$SK$20,5,FALSE)&lt;-3),"",'Total-corrected counts'!M840),"")</f>
        <v/>
      </c>
      <c r="N840" t="str">
        <f>IFERROR(IF(OR(HLOOKUP($A840,'Z-scores'!$C$2:$SK$20,5,FALSE)&gt;3,HLOOKUP($A840,'Z-scores'!$C$2:$SK$20,5,FALSE)&lt;-3),"",'Total-corrected counts'!N840),"")</f>
        <v/>
      </c>
      <c r="O840" t="str">
        <f>IFERROR(IF(OR(HLOOKUP($A840,'Z-scores'!$C$2:$SK$20,5,FALSE)&gt;3,HLOOKUP($A840,'Z-scores'!$C$2:$SK$20,5,FALSE)&lt;-3),"",'Total-corrected counts'!O840),"")</f>
        <v/>
      </c>
      <c r="P840" t="str">
        <f>IFERROR(IF(OR(HLOOKUP($A840,'Z-scores'!$C$2:$SK$20,5,FALSE)&gt;3,HLOOKUP($A840,'Z-scores'!$C$2:$SK$20,5,FALSE)&lt;-3),"",'Total-corrected counts'!P840),"")</f>
        <v/>
      </c>
      <c r="Q840" t="str">
        <f>IFERROR(IF(OR(HLOOKUP($A840,'Z-scores'!$C$2:$SK$20,5,FALSE)&gt;3,HLOOKUP($A840,'Z-scores'!$C$2:$SK$20,5,FALSE)&lt;-3),"",'Total-corrected counts'!Q840),"")</f>
        <v/>
      </c>
      <c r="R840" t="str">
        <f>IFERROR(IF(OR(HLOOKUP($A840,'Z-scores'!$C$2:$SK$20,5,FALSE)&gt;3,HLOOKUP($A840,'Z-scores'!$C$2:$SK$20,5,FALSE)&lt;-3),"",'Total-corrected counts'!R840),"")</f>
        <v/>
      </c>
      <c r="S840" t="str">
        <f>IFERROR(IF(OR(HLOOKUP($A840,'Z-scores'!$C$2:$SK$20,5,FALSE)&gt;3,HLOOKUP($A840,'Z-scores'!$C$2:$SK$20,5,FALSE)&lt;-3),"",'Total-corrected counts'!S840),"")</f>
        <v/>
      </c>
      <c r="T840" t="str">
        <f>IFERROR(IF(OR(HLOOKUP($A840,'Z-scores'!$C$2:$SK$20,5,FALSE)&gt;3,HLOOKUP($A840,'Z-scores'!$C$2:$SK$20,5,FALSE)&lt;-3),"",'Total-corrected counts'!T840),"")</f>
        <v/>
      </c>
      <c r="U840">
        <f t="shared" si="52"/>
        <v>0</v>
      </c>
      <c r="V840">
        <f>SUMIFS(Tabel132[Cluster],Tabel132[ID],'Total-corrected counts Z&lt;3'!A840)</f>
        <v>0</v>
      </c>
      <c r="W840" t="str">
        <f t="shared" si="53"/>
        <v/>
      </c>
      <c r="X840" t="str">
        <f t="shared" si="54"/>
        <v/>
      </c>
      <c r="Y840" t="str">
        <f t="shared" si="55"/>
        <v/>
      </c>
    </row>
    <row r="841" spans="1:25" x14ac:dyDescent="0.25">
      <c r="A841">
        <v>849</v>
      </c>
      <c r="B841" t="s">
        <v>356</v>
      </c>
      <c r="C841">
        <v>10400</v>
      </c>
      <c r="D841">
        <v>677</v>
      </c>
      <c r="E841">
        <f>IFERROR(IF(OR(HLOOKUP($A841,'Z-scores'!$C$2:$SK$20,5,FALSE)&gt;3,HLOOKUP($A841,'Z-scores'!$C$2:$SK$20,5,FALSE)&lt;-3),"",'Total-corrected counts'!E841),"")</f>
        <v>1.367355381113156</v>
      </c>
      <c r="F841">
        <f>IFERROR(IF(OR(HLOOKUP($A841,'Z-scores'!$C$2:$SK$20,5,FALSE)&gt;3,HLOOKUP($A841,'Z-scores'!$C$2:$SK$20,5,FALSE)&lt;-3),"",'Total-corrected counts'!F841),"")</f>
        <v>1.2795977813379871</v>
      </c>
      <c r="G841">
        <f>IFERROR(IF(OR(HLOOKUP($A841,'Z-scores'!$C$2:$SK$20,5,FALSE)&gt;3,HLOOKUP($A841,'Z-scores'!$C$2:$SK$20,5,FALSE)&lt;-3),"",'Total-corrected counts'!G841),"")</f>
        <v>2.8315392812849138</v>
      </c>
      <c r="H841">
        <f>IFERROR(IF(OR(HLOOKUP($A841,'Z-scores'!$C$2:$SK$20,5,FALSE)&gt;3,HLOOKUP($A841,'Z-scores'!$C$2:$SK$20,5,FALSE)&lt;-3),"",'Total-corrected counts'!H841),"")</f>
        <v>3.1363844724842576</v>
      </c>
      <c r="I841">
        <f>IFERROR(IF(OR(HLOOKUP($A841,'Z-scores'!$C$2:$SK$20,5,FALSE)&gt;3,HLOOKUP($A841,'Z-scores'!$C$2:$SK$20,5,FALSE)&lt;-3),"",'Total-corrected counts'!I841),"")</f>
        <v>3.7759611396762356</v>
      </c>
      <c r="J841">
        <f>IFERROR(IF(OR(HLOOKUP($A841,'Z-scores'!$C$2:$SK$20,5,FALSE)&gt;3,HLOOKUP($A841,'Z-scores'!$C$2:$SK$20,5,FALSE)&lt;-3),"",'Total-corrected counts'!J841),"")</f>
        <v>2.209043789354205</v>
      </c>
      <c r="K841">
        <f>IFERROR(IF(OR(HLOOKUP($A841,'Z-scores'!$C$2:$SK$20,5,FALSE)&gt;3,HLOOKUP($A841,'Z-scores'!$C$2:$SK$20,5,FALSE)&lt;-3),"",'Total-corrected counts'!K841),"")</f>
        <v>2.0291410458286783</v>
      </c>
      <c r="L841">
        <f>IFERROR(IF(OR(HLOOKUP($A841,'Z-scores'!$C$2:$SK$20,5,FALSE)&gt;3,HLOOKUP($A841,'Z-scores'!$C$2:$SK$20,5,FALSE)&lt;-3),"",'Total-corrected counts'!L841),"")</f>
        <v>1.0717982739977669</v>
      </c>
      <c r="M841">
        <f>IFERROR(IF(OR(HLOOKUP($A841,'Z-scores'!$C$2:$SK$20,5,FALSE)&gt;3,HLOOKUP($A841,'Z-scores'!$C$2:$SK$20,5,FALSE)&lt;-3),"",'Total-corrected counts'!M841),"")</f>
        <v>1.2957641300094709</v>
      </c>
      <c r="N841">
        <f>IFERROR(IF(OR(HLOOKUP($A841,'Z-scores'!$C$2:$SK$20,5,FALSE)&gt;3,HLOOKUP($A841,'Z-scores'!$C$2:$SK$20,5,FALSE)&lt;-3),"",'Total-corrected counts'!N841),"")</f>
        <v>1.513056185342327</v>
      </c>
      <c r="O841">
        <f>IFERROR(IF(OR(HLOOKUP($A841,'Z-scores'!$C$2:$SK$20,5,FALSE)&gt;3,HLOOKUP($A841,'Z-scores'!$C$2:$SK$20,5,FALSE)&lt;-3),"",'Total-corrected counts'!O841),"")</f>
        <v>2.5553489466038175</v>
      </c>
      <c r="P841">
        <f>IFERROR(IF(OR(HLOOKUP($A841,'Z-scores'!$C$2:$SK$20,5,FALSE)&gt;3,HLOOKUP($A841,'Z-scores'!$C$2:$SK$20,5,FALSE)&lt;-3),"",'Total-corrected counts'!P841),"")</f>
        <v>2.2045778581754756</v>
      </c>
      <c r="Q841">
        <f>IFERROR(IF(OR(HLOOKUP($A841,'Z-scores'!$C$2:$SK$20,5,FALSE)&gt;3,HLOOKUP($A841,'Z-scores'!$C$2:$SK$20,5,FALSE)&lt;-3),"",'Total-corrected counts'!Q841),"")</f>
        <v>2.2159475684943928</v>
      </c>
      <c r="R841">
        <f>IFERROR(IF(OR(HLOOKUP($A841,'Z-scores'!$C$2:$SK$20,5,FALSE)&gt;3,HLOOKUP($A841,'Z-scores'!$C$2:$SK$20,5,FALSE)&lt;-3),"",'Total-corrected counts'!R841),"")</f>
        <v>2.3109857586786502</v>
      </c>
      <c r="S841">
        <f>IFERROR(IF(OR(HLOOKUP($A841,'Z-scores'!$C$2:$SK$20,5,FALSE)&gt;3,HLOOKUP($A841,'Z-scores'!$C$2:$SK$20,5,FALSE)&lt;-3),"",'Total-corrected counts'!S841),"")</f>
        <v>1.0587732385155659</v>
      </c>
      <c r="T841">
        <f>IFERROR(IF(OR(HLOOKUP($A841,'Z-scores'!$C$2:$SK$20,5,FALSE)&gt;3,HLOOKUP($A841,'Z-scores'!$C$2:$SK$20,5,FALSE)&lt;-3),"",'Total-corrected counts'!T841),"")</f>
        <v>1.8020563920783241</v>
      </c>
      <c r="U841">
        <f t="shared" si="52"/>
        <v>1</v>
      </c>
      <c r="V841">
        <f>SUMIFS(Tabel132[Cluster],Tabel132[ID],'Total-corrected counts Z&lt;3'!A841)</f>
        <v>13</v>
      </c>
      <c r="W841">
        <f t="shared" si="53"/>
        <v>0.95038872334008562</v>
      </c>
      <c r="X841">
        <f t="shared" si="54"/>
        <v>2.0509641480428997</v>
      </c>
      <c r="Y841">
        <f t="shared" si="55"/>
        <v>2.0246149604243708</v>
      </c>
    </row>
    <row r="842" spans="1:25" x14ac:dyDescent="0.25">
      <c r="A842">
        <v>850</v>
      </c>
      <c r="B842" t="s">
        <v>996</v>
      </c>
      <c r="C842">
        <v>104800</v>
      </c>
      <c r="D842">
        <v>326</v>
      </c>
      <c r="E842" t="str">
        <f>IFERROR(IF(OR(HLOOKUP($A842,'Z-scores'!$C$2:$SK$20,5,FALSE)&gt;3,HLOOKUP($A842,'Z-scores'!$C$2:$SK$20,5,FALSE)&lt;-3),"",'Total-corrected counts'!E842),"")</f>
        <v/>
      </c>
      <c r="F842" t="str">
        <f>IFERROR(IF(OR(HLOOKUP($A842,'Z-scores'!$C$2:$SK$20,5,FALSE)&gt;3,HLOOKUP($A842,'Z-scores'!$C$2:$SK$20,5,FALSE)&lt;-3),"",'Total-corrected counts'!F842),"")</f>
        <v/>
      </c>
      <c r="G842" t="str">
        <f>IFERROR(IF(OR(HLOOKUP($A842,'Z-scores'!$C$2:$SK$20,5,FALSE)&gt;3,HLOOKUP($A842,'Z-scores'!$C$2:$SK$20,5,FALSE)&lt;-3),"",'Total-corrected counts'!G842),"")</f>
        <v/>
      </c>
      <c r="H842" t="str">
        <f>IFERROR(IF(OR(HLOOKUP($A842,'Z-scores'!$C$2:$SK$20,5,FALSE)&gt;3,HLOOKUP($A842,'Z-scores'!$C$2:$SK$20,5,FALSE)&lt;-3),"",'Total-corrected counts'!H842),"")</f>
        <v/>
      </c>
      <c r="I842" t="str">
        <f>IFERROR(IF(OR(HLOOKUP($A842,'Z-scores'!$C$2:$SK$20,5,FALSE)&gt;3,HLOOKUP($A842,'Z-scores'!$C$2:$SK$20,5,FALSE)&lt;-3),"",'Total-corrected counts'!I842),"")</f>
        <v/>
      </c>
      <c r="J842" t="str">
        <f>IFERROR(IF(OR(HLOOKUP($A842,'Z-scores'!$C$2:$SK$20,5,FALSE)&gt;3,HLOOKUP($A842,'Z-scores'!$C$2:$SK$20,5,FALSE)&lt;-3),"",'Total-corrected counts'!J842),"")</f>
        <v/>
      </c>
      <c r="K842" t="str">
        <f>IFERROR(IF(OR(HLOOKUP($A842,'Z-scores'!$C$2:$SK$20,5,FALSE)&gt;3,HLOOKUP($A842,'Z-scores'!$C$2:$SK$20,5,FALSE)&lt;-3),"",'Total-corrected counts'!K842),"")</f>
        <v/>
      </c>
      <c r="L842" t="str">
        <f>IFERROR(IF(OR(HLOOKUP($A842,'Z-scores'!$C$2:$SK$20,5,FALSE)&gt;3,HLOOKUP($A842,'Z-scores'!$C$2:$SK$20,5,FALSE)&lt;-3),"",'Total-corrected counts'!L842),"")</f>
        <v/>
      </c>
      <c r="M842" t="str">
        <f>IFERROR(IF(OR(HLOOKUP($A842,'Z-scores'!$C$2:$SK$20,5,FALSE)&gt;3,HLOOKUP($A842,'Z-scores'!$C$2:$SK$20,5,FALSE)&lt;-3),"",'Total-corrected counts'!M842),"")</f>
        <v/>
      </c>
      <c r="N842" t="str">
        <f>IFERROR(IF(OR(HLOOKUP($A842,'Z-scores'!$C$2:$SK$20,5,FALSE)&gt;3,HLOOKUP($A842,'Z-scores'!$C$2:$SK$20,5,FALSE)&lt;-3),"",'Total-corrected counts'!N842),"")</f>
        <v/>
      </c>
      <c r="O842" t="str">
        <f>IFERROR(IF(OR(HLOOKUP($A842,'Z-scores'!$C$2:$SK$20,5,FALSE)&gt;3,HLOOKUP($A842,'Z-scores'!$C$2:$SK$20,5,FALSE)&lt;-3),"",'Total-corrected counts'!O842),"")</f>
        <v/>
      </c>
      <c r="P842" t="str">
        <f>IFERROR(IF(OR(HLOOKUP($A842,'Z-scores'!$C$2:$SK$20,5,FALSE)&gt;3,HLOOKUP($A842,'Z-scores'!$C$2:$SK$20,5,FALSE)&lt;-3),"",'Total-corrected counts'!P842),"")</f>
        <v/>
      </c>
      <c r="Q842" t="str">
        <f>IFERROR(IF(OR(HLOOKUP($A842,'Z-scores'!$C$2:$SK$20,5,FALSE)&gt;3,HLOOKUP($A842,'Z-scores'!$C$2:$SK$20,5,FALSE)&lt;-3),"",'Total-corrected counts'!Q842),"")</f>
        <v/>
      </c>
      <c r="R842" t="str">
        <f>IFERROR(IF(OR(HLOOKUP($A842,'Z-scores'!$C$2:$SK$20,5,FALSE)&gt;3,HLOOKUP($A842,'Z-scores'!$C$2:$SK$20,5,FALSE)&lt;-3),"",'Total-corrected counts'!R842),"")</f>
        <v/>
      </c>
      <c r="S842" t="str">
        <f>IFERROR(IF(OR(HLOOKUP($A842,'Z-scores'!$C$2:$SK$20,5,FALSE)&gt;3,HLOOKUP($A842,'Z-scores'!$C$2:$SK$20,5,FALSE)&lt;-3),"",'Total-corrected counts'!S842),"")</f>
        <v/>
      </c>
      <c r="T842" t="str">
        <f>IFERROR(IF(OR(HLOOKUP($A842,'Z-scores'!$C$2:$SK$20,5,FALSE)&gt;3,HLOOKUP($A842,'Z-scores'!$C$2:$SK$20,5,FALSE)&lt;-3),"",'Total-corrected counts'!T842),"")</f>
        <v/>
      </c>
      <c r="U842">
        <f t="shared" si="52"/>
        <v>0</v>
      </c>
      <c r="V842">
        <f>SUMIFS(Tabel132[Cluster],Tabel132[ID],'Total-corrected counts Z&lt;3'!A842)</f>
        <v>0</v>
      </c>
      <c r="W842" t="str">
        <f t="shared" si="53"/>
        <v/>
      </c>
      <c r="X842" t="str">
        <f t="shared" si="54"/>
        <v/>
      </c>
      <c r="Y842" t="str">
        <f t="shared" si="55"/>
        <v/>
      </c>
    </row>
    <row r="843" spans="1:25" x14ac:dyDescent="0.25">
      <c r="A843">
        <v>851</v>
      </c>
      <c r="B843" t="s">
        <v>357</v>
      </c>
      <c r="C843">
        <v>78800</v>
      </c>
      <c r="D843">
        <v>302</v>
      </c>
      <c r="E843">
        <f>IFERROR(IF(OR(HLOOKUP($A843,'Z-scores'!$C$2:$SK$20,5,FALSE)&gt;3,HLOOKUP($A843,'Z-scores'!$C$2:$SK$20,5,FALSE)&lt;-3),"",'Total-corrected counts'!E843),"")</f>
        <v>3.2747170540427395</v>
      </c>
      <c r="F843">
        <f>IFERROR(IF(OR(HLOOKUP($A843,'Z-scores'!$C$2:$SK$20,5,FALSE)&gt;3,HLOOKUP($A843,'Z-scores'!$C$2:$SK$20,5,FALSE)&lt;-3),"",'Total-corrected counts'!F843),"")</f>
        <v>5.4394710114441374</v>
      </c>
      <c r="G843">
        <f>IFERROR(IF(OR(HLOOKUP($A843,'Z-scores'!$C$2:$SK$20,5,FALSE)&gt;3,HLOOKUP($A843,'Z-scores'!$C$2:$SK$20,5,FALSE)&lt;-3),"",'Total-corrected counts'!G843),"")</f>
        <v>8.4450287145853036</v>
      </c>
      <c r="H843">
        <f>IFERROR(IF(OR(HLOOKUP($A843,'Z-scores'!$C$2:$SK$20,5,FALSE)&gt;3,HLOOKUP($A843,'Z-scores'!$C$2:$SK$20,5,FALSE)&lt;-3),"",'Total-corrected counts'!H843),"")</f>
        <v>7.9434968274264754</v>
      </c>
      <c r="I843">
        <f>IFERROR(IF(OR(HLOOKUP($A843,'Z-scores'!$C$2:$SK$20,5,FALSE)&gt;3,HLOOKUP($A843,'Z-scores'!$C$2:$SK$20,5,FALSE)&lt;-3),"",'Total-corrected counts'!I843),"")</f>
        <v>1.5306429657107838</v>
      </c>
      <c r="J843">
        <f>IFERROR(IF(OR(HLOOKUP($A843,'Z-scores'!$C$2:$SK$20,5,FALSE)&gt;3,HLOOKUP($A843,'Z-scores'!$C$2:$SK$20,5,FALSE)&lt;-3),"",'Total-corrected counts'!J843),"")</f>
        <v>4.2025711114543407</v>
      </c>
      <c r="K843">
        <f>IFERROR(IF(OR(HLOOKUP($A843,'Z-scores'!$C$2:$SK$20,5,FALSE)&gt;3,HLOOKUP($A843,'Z-scores'!$C$2:$SK$20,5,FALSE)&lt;-3),"",'Total-corrected counts'!K843),"")</f>
        <v>3.3369400435737515</v>
      </c>
      <c r="L843">
        <f>IFERROR(IF(OR(HLOOKUP($A843,'Z-scores'!$C$2:$SK$20,5,FALSE)&gt;3,HLOOKUP($A843,'Z-scores'!$C$2:$SK$20,5,FALSE)&lt;-3),"",'Total-corrected counts'!L843),"")</f>
        <v>7.4279690508073086</v>
      </c>
      <c r="M843">
        <f>IFERROR(IF(OR(HLOOKUP($A843,'Z-scores'!$C$2:$SK$20,5,FALSE)&gt;3,HLOOKUP($A843,'Z-scores'!$C$2:$SK$20,5,FALSE)&lt;-3),"",'Total-corrected counts'!M843),"")</f>
        <v>5.0466602958263609</v>
      </c>
      <c r="N843">
        <f>IFERROR(IF(OR(HLOOKUP($A843,'Z-scores'!$C$2:$SK$20,5,FALSE)&gt;3,HLOOKUP($A843,'Z-scores'!$C$2:$SK$20,5,FALSE)&lt;-3),"",'Total-corrected counts'!N843),"")</f>
        <v>5.4642495398114095</v>
      </c>
      <c r="O843">
        <f>IFERROR(IF(OR(HLOOKUP($A843,'Z-scores'!$C$2:$SK$20,5,FALSE)&gt;3,HLOOKUP($A843,'Z-scores'!$C$2:$SK$20,5,FALSE)&lt;-3),"",'Total-corrected counts'!O843),"")</f>
        <v>11.415070899880721</v>
      </c>
      <c r="P843">
        <f>IFERROR(IF(OR(HLOOKUP($A843,'Z-scores'!$C$2:$SK$20,5,FALSE)&gt;3,HLOOKUP($A843,'Z-scores'!$C$2:$SK$20,5,FALSE)&lt;-3),"",'Total-corrected counts'!P843),"")</f>
        <v>4.633097033772839</v>
      </c>
      <c r="Q843">
        <f>IFERROR(IF(OR(HLOOKUP($A843,'Z-scores'!$C$2:$SK$20,5,FALSE)&gt;3,HLOOKUP($A843,'Z-scores'!$C$2:$SK$20,5,FALSE)&lt;-3),"",'Total-corrected counts'!Q843),"")</f>
        <v>13.563983995492585</v>
      </c>
      <c r="R843">
        <f>IFERROR(IF(OR(HLOOKUP($A843,'Z-scores'!$C$2:$SK$20,5,FALSE)&gt;3,HLOOKUP($A843,'Z-scores'!$C$2:$SK$20,5,FALSE)&lt;-3),"",'Total-corrected counts'!R843),"")</f>
        <v>2.1107003262598338</v>
      </c>
      <c r="S843">
        <f>IFERROR(IF(OR(HLOOKUP($A843,'Z-scores'!$C$2:$SK$20,5,FALSE)&gt;3,HLOOKUP($A843,'Z-scores'!$C$2:$SK$20,5,FALSE)&lt;-3),"",'Total-corrected counts'!S843),"")</f>
        <v>3.9463366162852913</v>
      </c>
      <c r="T843">
        <f>IFERROR(IF(OR(HLOOKUP($A843,'Z-scores'!$C$2:$SK$20,5,FALSE)&gt;3,HLOOKUP($A843,'Z-scores'!$C$2:$SK$20,5,FALSE)&lt;-3),"",'Total-corrected counts'!T843),"")</f>
        <v>5.4266470897813166</v>
      </c>
      <c r="U843">
        <f t="shared" si="52"/>
        <v>1</v>
      </c>
      <c r="V843">
        <f>SUMIFS(Tabel132[Cluster],Tabel132[ID],'Total-corrected counts Z&lt;3'!A843)</f>
        <v>86</v>
      </c>
      <c r="W843">
        <f t="shared" si="53"/>
        <v>0.34666959843812728</v>
      </c>
      <c r="X843">
        <f t="shared" si="54"/>
        <v>5.2111746614682612</v>
      </c>
      <c r="Y843">
        <f t="shared" si="55"/>
        <v>6.8493059935787644</v>
      </c>
    </row>
    <row r="844" spans="1:25" x14ac:dyDescent="0.25">
      <c r="A844">
        <v>852</v>
      </c>
      <c r="B844" t="s">
        <v>997</v>
      </c>
      <c r="C844">
        <v>94600</v>
      </c>
      <c r="D844">
        <v>370</v>
      </c>
      <c r="E844">
        <f>IFERROR(IF(OR(HLOOKUP($A844,'Z-scores'!$C$2:$SK$20,5,FALSE)&gt;3,HLOOKUP($A844,'Z-scores'!$C$2:$SK$20,5,FALSE)&lt;-3),"",'Total-corrected counts'!E844),"")</f>
        <v>0</v>
      </c>
      <c r="F844">
        <f>IFERROR(IF(OR(HLOOKUP($A844,'Z-scores'!$C$2:$SK$20,5,FALSE)&gt;3,HLOOKUP($A844,'Z-scores'!$C$2:$SK$20,5,FALSE)&lt;-3),"",'Total-corrected counts'!F844),"")</f>
        <v>0</v>
      </c>
      <c r="G844">
        <f>IFERROR(IF(OR(HLOOKUP($A844,'Z-scores'!$C$2:$SK$20,5,FALSE)&gt;3,HLOOKUP($A844,'Z-scores'!$C$2:$SK$20,5,FALSE)&lt;-3),"",'Total-corrected counts'!G844),"")</f>
        <v>0</v>
      </c>
      <c r="H844">
        <f>IFERROR(IF(OR(HLOOKUP($A844,'Z-scores'!$C$2:$SK$20,5,FALSE)&gt;3,HLOOKUP($A844,'Z-scores'!$C$2:$SK$20,5,FALSE)&lt;-3),"",'Total-corrected counts'!H844),"")</f>
        <v>0</v>
      </c>
      <c r="I844">
        <f>IFERROR(IF(OR(HLOOKUP($A844,'Z-scores'!$C$2:$SK$20,5,FALSE)&gt;3,HLOOKUP($A844,'Z-scores'!$C$2:$SK$20,5,FALSE)&lt;-3),"",'Total-corrected counts'!I844),"")</f>
        <v>0</v>
      </c>
      <c r="J844">
        <f>IFERROR(IF(OR(HLOOKUP($A844,'Z-scores'!$C$2:$SK$20,5,FALSE)&gt;3,HLOOKUP($A844,'Z-scores'!$C$2:$SK$20,5,FALSE)&lt;-3),"",'Total-corrected counts'!J844),"")</f>
        <v>7.8124719379599936</v>
      </c>
      <c r="K844">
        <f>IFERROR(IF(OR(HLOOKUP($A844,'Z-scores'!$C$2:$SK$20,5,FALSE)&gt;3,HLOOKUP($A844,'Z-scores'!$C$2:$SK$20,5,FALSE)&lt;-3),"",'Total-corrected counts'!K844),"")</f>
        <v>0</v>
      </c>
      <c r="L844">
        <f>IFERROR(IF(OR(HLOOKUP($A844,'Z-scores'!$C$2:$SK$20,5,FALSE)&gt;3,HLOOKUP($A844,'Z-scores'!$C$2:$SK$20,5,FALSE)&lt;-3),"",'Total-corrected counts'!L844),"")</f>
        <v>1.2753042753897479</v>
      </c>
      <c r="M844">
        <f>IFERROR(IF(OR(HLOOKUP($A844,'Z-scores'!$C$2:$SK$20,5,FALSE)&gt;3,HLOOKUP($A844,'Z-scores'!$C$2:$SK$20,5,FALSE)&lt;-3),"",'Total-corrected counts'!M844),"")</f>
        <v>0</v>
      </c>
      <c r="N844">
        <f>IFERROR(IF(OR(HLOOKUP($A844,'Z-scores'!$C$2:$SK$20,5,FALSE)&gt;3,HLOOKUP($A844,'Z-scores'!$C$2:$SK$20,5,FALSE)&lt;-3),"",'Total-corrected counts'!N844),"")</f>
        <v>0</v>
      </c>
      <c r="O844">
        <f>IFERROR(IF(OR(HLOOKUP($A844,'Z-scores'!$C$2:$SK$20,5,FALSE)&gt;3,HLOOKUP($A844,'Z-scores'!$C$2:$SK$20,5,FALSE)&lt;-3),"",'Total-corrected counts'!O844),"")</f>
        <v>0</v>
      </c>
      <c r="P844">
        <f>IFERROR(IF(OR(HLOOKUP($A844,'Z-scores'!$C$2:$SK$20,5,FALSE)&gt;3,HLOOKUP($A844,'Z-scores'!$C$2:$SK$20,5,FALSE)&lt;-3),"",'Total-corrected counts'!P844),"")</f>
        <v>0</v>
      </c>
      <c r="Q844">
        <f>IFERROR(IF(OR(HLOOKUP($A844,'Z-scores'!$C$2:$SK$20,5,FALSE)&gt;3,HLOOKUP($A844,'Z-scores'!$C$2:$SK$20,5,FALSE)&lt;-3),"",'Total-corrected counts'!Q844),"")</f>
        <v>0</v>
      </c>
      <c r="R844">
        <f>IFERROR(IF(OR(HLOOKUP($A844,'Z-scores'!$C$2:$SK$20,5,FALSE)&gt;3,HLOOKUP($A844,'Z-scores'!$C$2:$SK$20,5,FALSE)&lt;-3),"",'Total-corrected counts'!R844),"")</f>
        <v>0</v>
      </c>
      <c r="S844">
        <f>IFERROR(IF(OR(HLOOKUP($A844,'Z-scores'!$C$2:$SK$20,5,FALSE)&gt;3,HLOOKUP($A844,'Z-scores'!$C$2:$SK$20,5,FALSE)&lt;-3),"",'Total-corrected counts'!S844),"")</f>
        <v>0</v>
      </c>
      <c r="T844">
        <f>IFERROR(IF(OR(HLOOKUP($A844,'Z-scores'!$C$2:$SK$20,5,FALSE)&gt;3,HLOOKUP($A844,'Z-scores'!$C$2:$SK$20,5,FALSE)&lt;-3),"",'Total-corrected counts'!T844),"")</f>
        <v>0</v>
      </c>
      <c r="U844">
        <f t="shared" si="52"/>
        <v>1</v>
      </c>
      <c r="V844">
        <f>SUMIFS(Tabel132[Cluster],Tabel132[ID],'Total-corrected counts Z&lt;3'!A844)</f>
        <v>96</v>
      </c>
      <c r="W844">
        <f t="shared" si="53"/>
        <v>0.38708089186728301</v>
      </c>
      <c r="X844">
        <f t="shared" si="54"/>
        <v>0.90877762133497408</v>
      </c>
      <c r="Y844">
        <f t="shared" si="55"/>
        <v>0</v>
      </c>
    </row>
    <row r="845" spans="1:25" x14ac:dyDescent="0.25">
      <c r="A845">
        <v>853</v>
      </c>
      <c r="B845" t="s">
        <v>998</v>
      </c>
      <c r="C845">
        <v>46100</v>
      </c>
      <c r="D845">
        <v>518</v>
      </c>
      <c r="E845" t="str">
        <f>IFERROR(IF(OR(HLOOKUP($A845,'Z-scores'!$C$2:$SK$20,5,FALSE)&gt;3,HLOOKUP($A845,'Z-scores'!$C$2:$SK$20,5,FALSE)&lt;-3),"",'Total-corrected counts'!E845),"")</f>
        <v/>
      </c>
      <c r="F845" t="str">
        <f>IFERROR(IF(OR(HLOOKUP($A845,'Z-scores'!$C$2:$SK$20,5,FALSE)&gt;3,HLOOKUP($A845,'Z-scores'!$C$2:$SK$20,5,FALSE)&lt;-3),"",'Total-corrected counts'!F845),"")</f>
        <v/>
      </c>
      <c r="G845" t="str">
        <f>IFERROR(IF(OR(HLOOKUP($A845,'Z-scores'!$C$2:$SK$20,5,FALSE)&gt;3,HLOOKUP($A845,'Z-scores'!$C$2:$SK$20,5,FALSE)&lt;-3),"",'Total-corrected counts'!G845),"")</f>
        <v/>
      </c>
      <c r="H845" t="str">
        <f>IFERROR(IF(OR(HLOOKUP($A845,'Z-scores'!$C$2:$SK$20,5,FALSE)&gt;3,HLOOKUP($A845,'Z-scores'!$C$2:$SK$20,5,FALSE)&lt;-3),"",'Total-corrected counts'!H845),"")</f>
        <v/>
      </c>
      <c r="I845" t="str">
        <f>IFERROR(IF(OR(HLOOKUP($A845,'Z-scores'!$C$2:$SK$20,5,FALSE)&gt;3,HLOOKUP($A845,'Z-scores'!$C$2:$SK$20,5,FALSE)&lt;-3),"",'Total-corrected counts'!I845),"")</f>
        <v/>
      </c>
      <c r="J845" t="str">
        <f>IFERROR(IF(OR(HLOOKUP($A845,'Z-scores'!$C$2:$SK$20,5,FALSE)&gt;3,HLOOKUP($A845,'Z-scores'!$C$2:$SK$20,5,FALSE)&lt;-3),"",'Total-corrected counts'!J845),"")</f>
        <v/>
      </c>
      <c r="K845" t="str">
        <f>IFERROR(IF(OR(HLOOKUP($A845,'Z-scores'!$C$2:$SK$20,5,FALSE)&gt;3,HLOOKUP($A845,'Z-scores'!$C$2:$SK$20,5,FALSE)&lt;-3),"",'Total-corrected counts'!K845),"")</f>
        <v/>
      </c>
      <c r="L845" t="str">
        <f>IFERROR(IF(OR(HLOOKUP($A845,'Z-scores'!$C$2:$SK$20,5,FALSE)&gt;3,HLOOKUP($A845,'Z-scores'!$C$2:$SK$20,5,FALSE)&lt;-3),"",'Total-corrected counts'!L845),"")</f>
        <v/>
      </c>
      <c r="M845" t="str">
        <f>IFERROR(IF(OR(HLOOKUP($A845,'Z-scores'!$C$2:$SK$20,5,FALSE)&gt;3,HLOOKUP($A845,'Z-scores'!$C$2:$SK$20,5,FALSE)&lt;-3),"",'Total-corrected counts'!M845),"")</f>
        <v/>
      </c>
      <c r="N845" t="str">
        <f>IFERROR(IF(OR(HLOOKUP($A845,'Z-scores'!$C$2:$SK$20,5,FALSE)&gt;3,HLOOKUP($A845,'Z-scores'!$C$2:$SK$20,5,FALSE)&lt;-3),"",'Total-corrected counts'!N845),"")</f>
        <v/>
      </c>
      <c r="O845" t="str">
        <f>IFERROR(IF(OR(HLOOKUP($A845,'Z-scores'!$C$2:$SK$20,5,FALSE)&gt;3,HLOOKUP($A845,'Z-scores'!$C$2:$SK$20,5,FALSE)&lt;-3),"",'Total-corrected counts'!O845),"")</f>
        <v/>
      </c>
      <c r="P845" t="str">
        <f>IFERROR(IF(OR(HLOOKUP($A845,'Z-scores'!$C$2:$SK$20,5,FALSE)&gt;3,HLOOKUP($A845,'Z-scores'!$C$2:$SK$20,5,FALSE)&lt;-3),"",'Total-corrected counts'!P845),"")</f>
        <v/>
      </c>
      <c r="Q845" t="str">
        <f>IFERROR(IF(OR(HLOOKUP($A845,'Z-scores'!$C$2:$SK$20,5,FALSE)&gt;3,HLOOKUP($A845,'Z-scores'!$C$2:$SK$20,5,FALSE)&lt;-3),"",'Total-corrected counts'!Q845),"")</f>
        <v/>
      </c>
      <c r="R845" t="str">
        <f>IFERROR(IF(OR(HLOOKUP($A845,'Z-scores'!$C$2:$SK$20,5,FALSE)&gt;3,HLOOKUP($A845,'Z-scores'!$C$2:$SK$20,5,FALSE)&lt;-3),"",'Total-corrected counts'!R845),"")</f>
        <v/>
      </c>
      <c r="S845" t="str">
        <f>IFERROR(IF(OR(HLOOKUP($A845,'Z-scores'!$C$2:$SK$20,5,FALSE)&gt;3,HLOOKUP($A845,'Z-scores'!$C$2:$SK$20,5,FALSE)&lt;-3),"",'Total-corrected counts'!S845),"")</f>
        <v/>
      </c>
      <c r="T845" t="str">
        <f>IFERROR(IF(OR(HLOOKUP($A845,'Z-scores'!$C$2:$SK$20,5,FALSE)&gt;3,HLOOKUP($A845,'Z-scores'!$C$2:$SK$20,5,FALSE)&lt;-3),"",'Total-corrected counts'!T845),"")</f>
        <v/>
      </c>
      <c r="U845">
        <f t="shared" si="52"/>
        <v>0</v>
      </c>
      <c r="V845">
        <f>SUMIFS(Tabel132[Cluster],Tabel132[ID],'Total-corrected counts Z&lt;3'!A845)</f>
        <v>0</v>
      </c>
      <c r="W845" t="str">
        <f t="shared" si="53"/>
        <v/>
      </c>
      <c r="X845" t="str">
        <f t="shared" si="54"/>
        <v/>
      </c>
      <c r="Y845" t="str">
        <f t="shared" si="55"/>
        <v/>
      </c>
    </row>
    <row r="846" spans="1:25" x14ac:dyDescent="0.25">
      <c r="A846">
        <v>854</v>
      </c>
      <c r="B846" t="s">
        <v>358</v>
      </c>
      <c r="C846">
        <v>6500</v>
      </c>
      <c r="D846">
        <v>369</v>
      </c>
      <c r="E846">
        <f>IFERROR(IF(OR(HLOOKUP($A846,'Z-scores'!$C$2:$SK$20,5,FALSE)&gt;3,HLOOKUP($A846,'Z-scores'!$C$2:$SK$20,5,FALSE)&lt;-3),"",'Total-corrected counts'!E846),"")</f>
        <v>27.059764824782821</v>
      </c>
      <c r="F846">
        <f>IFERROR(IF(OR(HLOOKUP($A846,'Z-scores'!$C$2:$SK$20,5,FALSE)&gt;3,HLOOKUP($A846,'Z-scores'!$C$2:$SK$20,5,FALSE)&lt;-3),"",'Total-corrected counts'!F846),"")</f>
        <v>14.642187158409957</v>
      </c>
      <c r="G846">
        <f>IFERROR(IF(OR(HLOOKUP($A846,'Z-scores'!$C$2:$SK$20,5,FALSE)&gt;3,HLOOKUP($A846,'Z-scores'!$C$2:$SK$20,5,FALSE)&lt;-3),"",'Total-corrected counts'!G846),"")</f>
        <v>11.787336027345431</v>
      </c>
      <c r="H846">
        <f>IFERROR(IF(OR(HLOOKUP($A846,'Z-scores'!$C$2:$SK$20,5,FALSE)&gt;3,HLOOKUP($A846,'Z-scores'!$C$2:$SK$20,5,FALSE)&lt;-3),"",'Total-corrected counts'!H846),"")</f>
        <v>13.112499698424569</v>
      </c>
      <c r="I846">
        <f>IFERROR(IF(OR(HLOOKUP($A846,'Z-scores'!$C$2:$SK$20,5,FALSE)&gt;3,HLOOKUP($A846,'Z-scores'!$C$2:$SK$20,5,FALSE)&lt;-3),"",'Total-corrected counts'!I846),"")</f>
        <v>14.709929089588194</v>
      </c>
      <c r="J846">
        <f>IFERROR(IF(OR(HLOOKUP($A846,'Z-scores'!$C$2:$SK$20,5,FALSE)&gt;3,HLOOKUP($A846,'Z-scores'!$C$2:$SK$20,5,FALSE)&lt;-3),"",'Total-corrected counts'!J846),"")</f>
        <v>2.9274320135344341</v>
      </c>
      <c r="K846">
        <f>IFERROR(IF(OR(HLOOKUP($A846,'Z-scores'!$C$2:$SK$20,5,FALSE)&gt;3,HLOOKUP($A846,'Z-scores'!$C$2:$SK$20,5,FALSE)&lt;-3),"",'Total-corrected counts'!K846),"")</f>
        <v>23.264747193070427</v>
      </c>
      <c r="L846">
        <f>IFERROR(IF(OR(HLOOKUP($A846,'Z-scores'!$C$2:$SK$20,5,FALSE)&gt;3,HLOOKUP($A846,'Z-scores'!$C$2:$SK$20,5,FALSE)&lt;-3),"",'Total-corrected counts'!L846),"")</f>
        <v>15.89381870871372</v>
      </c>
      <c r="M846">
        <f>IFERROR(IF(OR(HLOOKUP($A846,'Z-scores'!$C$2:$SK$20,5,FALSE)&gt;3,HLOOKUP($A846,'Z-scores'!$C$2:$SK$20,5,FALSE)&lt;-3),"",'Total-corrected counts'!M846),"")</f>
        <v>14.347177834249603</v>
      </c>
      <c r="N846">
        <f>IFERROR(IF(OR(HLOOKUP($A846,'Z-scores'!$C$2:$SK$20,5,FALSE)&gt;3,HLOOKUP($A846,'Z-scores'!$C$2:$SK$20,5,FALSE)&lt;-3),"",'Total-corrected counts'!N846),"")</f>
        <v>21.794280804412793</v>
      </c>
      <c r="O846">
        <f>IFERROR(IF(OR(HLOOKUP($A846,'Z-scores'!$C$2:$SK$20,5,FALSE)&gt;3,HLOOKUP($A846,'Z-scores'!$C$2:$SK$20,5,FALSE)&lt;-3),"",'Total-corrected counts'!O846),"")</f>
        <v>21.54362528858201</v>
      </c>
      <c r="P846">
        <f>IFERROR(IF(OR(HLOOKUP($A846,'Z-scores'!$C$2:$SK$20,5,FALSE)&gt;3,HLOOKUP($A846,'Z-scores'!$C$2:$SK$20,5,FALSE)&lt;-3),"",'Total-corrected counts'!P846),"")</f>
        <v>10.774065604853057</v>
      </c>
      <c r="Q846">
        <f>IFERROR(IF(OR(HLOOKUP($A846,'Z-scores'!$C$2:$SK$20,5,FALSE)&gt;3,HLOOKUP($A846,'Z-scores'!$C$2:$SK$20,5,FALSE)&lt;-3),"",'Total-corrected counts'!Q846),"")</f>
        <v>12.34670338051248</v>
      </c>
      <c r="R846">
        <f>IFERROR(IF(OR(HLOOKUP($A846,'Z-scores'!$C$2:$SK$20,5,FALSE)&gt;3,HLOOKUP($A846,'Z-scores'!$C$2:$SK$20,5,FALSE)&lt;-3),"",'Total-corrected counts'!R846),"")</f>
        <v>19.720411807391148</v>
      </c>
      <c r="S846">
        <f>IFERROR(IF(OR(HLOOKUP($A846,'Z-scores'!$C$2:$SK$20,5,FALSE)&gt;3,HLOOKUP($A846,'Z-scores'!$C$2:$SK$20,5,FALSE)&lt;-3),"",'Total-corrected counts'!S846),"")</f>
        <v>21.407602218328101</v>
      </c>
      <c r="T846">
        <f>IFERROR(IF(OR(HLOOKUP($A846,'Z-scores'!$C$2:$SK$20,5,FALSE)&gt;3,HLOOKUP($A846,'Z-scores'!$C$2:$SK$20,5,FALSE)&lt;-3),"",'Total-corrected counts'!T846),"")</f>
        <v>15.904512854327633</v>
      </c>
      <c r="U846">
        <f t="shared" si="52"/>
        <v>1</v>
      </c>
      <c r="V846">
        <f>SUMIFS(Tabel132[Cluster],Tabel132[ID],'Total-corrected counts Z&lt;3'!A846)</f>
        <v>9</v>
      </c>
      <c r="W846">
        <f t="shared" si="53"/>
        <v>0.75662800255457896</v>
      </c>
      <c r="X846">
        <f t="shared" si="54"/>
        <v>15.953917335253198</v>
      </c>
      <c r="Y846">
        <f t="shared" si="55"/>
        <v>16.949486858999069</v>
      </c>
    </row>
    <row r="847" spans="1:25" x14ac:dyDescent="0.25">
      <c r="A847">
        <v>855</v>
      </c>
      <c r="B847" t="s">
        <v>999</v>
      </c>
      <c r="C847">
        <v>110100</v>
      </c>
      <c r="D847">
        <v>1000</v>
      </c>
      <c r="E847" t="str">
        <f>IFERROR(IF(OR(HLOOKUP($A847,'Z-scores'!$C$2:$SK$20,5,FALSE)&gt;3,HLOOKUP($A847,'Z-scores'!$C$2:$SK$20,5,FALSE)&lt;-3),"",'Total-corrected counts'!E847),"")</f>
        <v/>
      </c>
      <c r="F847" t="str">
        <f>IFERROR(IF(OR(HLOOKUP($A847,'Z-scores'!$C$2:$SK$20,5,FALSE)&gt;3,HLOOKUP($A847,'Z-scores'!$C$2:$SK$20,5,FALSE)&lt;-3),"",'Total-corrected counts'!F847),"")</f>
        <v/>
      </c>
      <c r="G847" t="str">
        <f>IFERROR(IF(OR(HLOOKUP($A847,'Z-scores'!$C$2:$SK$20,5,FALSE)&gt;3,HLOOKUP($A847,'Z-scores'!$C$2:$SK$20,5,FALSE)&lt;-3),"",'Total-corrected counts'!G847),"")</f>
        <v/>
      </c>
      <c r="H847" t="str">
        <f>IFERROR(IF(OR(HLOOKUP($A847,'Z-scores'!$C$2:$SK$20,5,FALSE)&gt;3,HLOOKUP($A847,'Z-scores'!$C$2:$SK$20,5,FALSE)&lt;-3),"",'Total-corrected counts'!H847),"")</f>
        <v/>
      </c>
      <c r="I847" t="str">
        <f>IFERROR(IF(OR(HLOOKUP($A847,'Z-scores'!$C$2:$SK$20,5,FALSE)&gt;3,HLOOKUP($A847,'Z-scores'!$C$2:$SK$20,5,FALSE)&lt;-3),"",'Total-corrected counts'!I847),"")</f>
        <v/>
      </c>
      <c r="J847" t="str">
        <f>IFERROR(IF(OR(HLOOKUP($A847,'Z-scores'!$C$2:$SK$20,5,FALSE)&gt;3,HLOOKUP($A847,'Z-scores'!$C$2:$SK$20,5,FALSE)&lt;-3),"",'Total-corrected counts'!J847),"")</f>
        <v/>
      </c>
      <c r="K847" t="str">
        <f>IFERROR(IF(OR(HLOOKUP($A847,'Z-scores'!$C$2:$SK$20,5,FALSE)&gt;3,HLOOKUP($A847,'Z-scores'!$C$2:$SK$20,5,FALSE)&lt;-3),"",'Total-corrected counts'!K847),"")</f>
        <v/>
      </c>
      <c r="L847" t="str">
        <f>IFERROR(IF(OR(HLOOKUP($A847,'Z-scores'!$C$2:$SK$20,5,FALSE)&gt;3,HLOOKUP($A847,'Z-scores'!$C$2:$SK$20,5,FALSE)&lt;-3),"",'Total-corrected counts'!L847),"")</f>
        <v/>
      </c>
      <c r="M847" t="str">
        <f>IFERROR(IF(OR(HLOOKUP($A847,'Z-scores'!$C$2:$SK$20,5,FALSE)&gt;3,HLOOKUP($A847,'Z-scores'!$C$2:$SK$20,5,FALSE)&lt;-3),"",'Total-corrected counts'!M847),"")</f>
        <v/>
      </c>
      <c r="N847" t="str">
        <f>IFERROR(IF(OR(HLOOKUP($A847,'Z-scores'!$C$2:$SK$20,5,FALSE)&gt;3,HLOOKUP($A847,'Z-scores'!$C$2:$SK$20,5,FALSE)&lt;-3),"",'Total-corrected counts'!N847),"")</f>
        <v/>
      </c>
      <c r="O847" t="str">
        <f>IFERROR(IF(OR(HLOOKUP($A847,'Z-scores'!$C$2:$SK$20,5,FALSE)&gt;3,HLOOKUP($A847,'Z-scores'!$C$2:$SK$20,5,FALSE)&lt;-3),"",'Total-corrected counts'!O847),"")</f>
        <v/>
      </c>
      <c r="P847" t="str">
        <f>IFERROR(IF(OR(HLOOKUP($A847,'Z-scores'!$C$2:$SK$20,5,FALSE)&gt;3,HLOOKUP($A847,'Z-scores'!$C$2:$SK$20,5,FALSE)&lt;-3),"",'Total-corrected counts'!P847),"")</f>
        <v/>
      </c>
      <c r="Q847" t="str">
        <f>IFERROR(IF(OR(HLOOKUP($A847,'Z-scores'!$C$2:$SK$20,5,FALSE)&gt;3,HLOOKUP($A847,'Z-scores'!$C$2:$SK$20,5,FALSE)&lt;-3),"",'Total-corrected counts'!Q847),"")</f>
        <v/>
      </c>
      <c r="R847" t="str">
        <f>IFERROR(IF(OR(HLOOKUP($A847,'Z-scores'!$C$2:$SK$20,5,FALSE)&gt;3,HLOOKUP($A847,'Z-scores'!$C$2:$SK$20,5,FALSE)&lt;-3),"",'Total-corrected counts'!R847),"")</f>
        <v/>
      </c>
      <c r="S847" t="str">
        <f>IFERROR(IF(OR(HLOOKUP($A847,'Z-scores'!$C$2:$SK$20,5,FALSE)&gt;3,HLOOKUP($A847,'Z-scores'!$C$2:$SK$20,5,FALSE)&lt;-3),"",'Total-corrected counts'!S847),"")</f>
        <v/>
      </c>
      <c r="T847" t="str">
        <f>IFERROR(IF(OR(HLOOKUP($A847,'Z-scores'!$C$2:$SK$20,5,FALSE)&gt;3,HLOOKUP($A847,'Z-scores'!$C$2:$SK$20,5,FALSE)&lt;-3),"",'Total-corrected counts'!T847),"")</f>
        <v/>
      </c>
      <c r="U847">
        <f t="shared" si="52"/>
        <v>0</v>
      </c>
      <c r="V847">
        <f>SUMIFS(Tabel132[Cluster],Tabel132[ID],'Total-corrected counts Z&lt;3'!A847)</f>
        <v>0</v>
      </c>
      <c r="W847" t="str">
        <f t="shared" si="53"/>
        <v/>
      </c>
      <c r="X847" t="str">
        <f t="shared" si="54"/>
        <v/>
      </c>
      <c r="Y847" t="str">
        <f t="shared" si="55"/>
        <v/>
      </c>
    </row>
    <row r="848" spans="1:25" x14ac:dyDescent="0.25">
      <c r="A848">
        <v>856</v>
      </c>
      <c r="B848" t="s">
        <v>1000</v>
      </c>
      <c r="C848">
        <v>65600</v>
      </c>
      <c r="D848">
        <v>549</v>
      </c>
      <c r="E848" t="str">
        <f>IFERROR(IF(OR(HLOOKUP($A848,'Z-scores'!$C$2:$SK$20,5,FALSE)&gt;3,HLOOKUP($A848,'Z-scores'!$C$2:$SK$20,5,FALSE)&lt;-3),"",'Total-corrected counts'!E848),"")</f>
        <v/>
      </c>
      <c r="F848" t="str">
        <f>IFERROR(IF(OR(HLOOKUP($A848,'Z-scores'!$C$2:$SK$20,5,FALSE)&gt;3,HLOOKUP($A848,'Z-scores'!$C$2:$SK$20,5,FALSE)&lt;-3),"",'Total-corrected counts'!F848),"")</f>
        <v/>
      </c>
      <c r="G848" t="str">
        <f>IFERROR(IF(OR(HLOOKUP($A848,'Z-scores'!$C$2:$SK$20,5,FALSE)&gt;3,HLOOKUP($A848,'Z-scores'!$C$2:$SK$20,5,FALSE)&lt;-3),"",'Total-corrected counts'!G848),"")</f>
        <v/>
      </c>
      <c r="H848" t="str">
        <f>IFERROR(IF(OR(HLOOKUP($A848,'Z-scores'!$C$2:$SK$20,5,FALSE)&gt;3,HLOOKUP($A848,'Z-scores'!$C$2:$SK$20,5,FALSE)&lt;-3),"",'Total-corrected counts'!H848),"")</f>
        <v/>
      </c>
      <c r="I848" t="str">
        <f>IFERROR(IF(OR(HLOOKUP($A848,'Z-scores'!$C$2:$SK$20,5,FALSE)&gt;3,HLOOKUP($A848,'Z-scores'!$C$2:$SK$20,5,FALSE)&lt;-3),"",'Total-corrected counts'!I848),"")</f>
        <v/>
      </c>
      <c r="J848" t="str">
        <f>IFERROR(IF(OR(HLOOKUP($A848,'Z-scores'!$C$2:$SK$20,5,FALSE)&gt;3,HLOOKUP($A848,'Z-scores'!$C$2:$SK$20,5,FALSE)&lt;-3),"",'Total-corrected counts'!J848),"")</f>
        <v/>
      </c>
      <c r="K848" t="str">
        <f>IFERROR(IF(OR(HLOOKUP($A848,'Z-scores'!$C$2:$SK$20,5,FALSE)&gt;3,HLOOKUP($A848,'Z-scores'!$C$2:$SK$20,5,FALSE)&lt;-3),"",'Total-corrected counts'!K848),"")</f>
        <v/>
      </c>
      <c r="L848" t="str">
        <f>IFERROR(IF(OR(HLOOKUP($A848,'Z-scores'!$C$2:$SK$20,5,FALSE)&gt;3,HLOOKUP($A848,'Z-scores'!$C$2:$SK$20,5,FALSE)&lt;-3),"",'Total-corrected counts'!L848),"")</f>
        <v/>
      </c>
      <c r="M848" t="str">
        <f>IFERROR(IF(OR(HLOOKUP($A848,'Z-scores'!$C$2:$SK$20,5,FALSE)&gt;3,HLOOKUP($A848,'Z-scores'!$C$2:$SK$20,5,FALSE)&lt;-3),"",'Total-corrected counts'!M848),"")</f>
        <v/>
      </c>
      <c r="N848" t="str">
        <f>IFERROR(IF(OR(HLOOKUP($A848,'Z-scores'!$C$2:$SK$20,5,FALSE)&gt;3,HLOOKUP($A848,'Z-scores'!$C$2:$SK$20,5,FALSE)&lt;-3),"",'Total-corrected counts'!N848),"")</f>
        <v/>
      </c>
      <c r="O848" t="str">
        <f>IFERROR(IF(OR(HLOOKUP($A848,'Z-scores'!$C$2:$SK$20,5,FALSE)&gt;3,HLOOKUP($A848,'Z-scores'!$C$2:$SK$20,5,FALSE)&lt;-3),"",'Total-corrected counts'!O848),"")</f>
        <v/>
      </c>
      <c r="P848" t="str">
        <f>IFERROR(IF(OR(HLOOKUP($A848,'Z-scores'!$C$2:$SK$20,5,FALSE)&gt;3,HLOOKUP($A848,'Z-scores'!$C$2:$SK$20,5,FALSE)&lt;-3),"",'Total-corrected counts'!P848),"")</f>
        <v/>
      </c>
      <c r="Q848" t="str">
        <f>IFERROR(IF(OR(HLOOKUP($A848,'Z-scores'!$C$2:$SK$20,5,FALSE)&gt;3,HLOOKUP($A848,'Z-scores'!$C$2:$SK$20,5,FALSE)&lt;-3),"",'Total-corrected counts'!Q848),"")</f>
        <v/>
      </c>
      <c r="R848" t="str">
        <f>IFERROR(IF(OR(HLOOKUP($A848,'Z-scores'!$C$2:$SK$20,5,FALSE)&gt;3,HLOOKUP($A848,'Z-scores'!$C$2:$SK$20,5,FALSE)&lt;-3),"",'Total-corrected counts'!R848),"")</f>
        <v/>
      </c>
      <c r="S848" t="str">
        <f>IFERROR(IF(OR(HLOOKUP($A848,'Z-scores'!$C$2:$SK$20,5,FALSE)&gt;3,HLOOKUP($A848,'Z-scores'!$C$2:$SK$20,5,FALSE)&lt;-3),"",'Total-corrected counts'!S848),"")</f>
        <v/>
      </c>
      <c r="T848" t="str">
        <f>IFERROR(IF(OR(HLOOKUP($A848,'Z-scores'!$C$2:$SK$20,5,FALSE)&gt;3,HLOOKUP($A848,'Z-scores'!$C$2:$SK$20,5,FALSE)&lt;-3),"",'Total-corrected counts'!T848),"")</f>
        <v/>
      </c>
      <c r="U848">
        <f t="shared" si="52"/>
        <v>0</v>
      </c>
      <c r="V848">
        <f>SUMIFS(Tabel132[Cluster],Tabel132[ID],'Total-corrected counts Z&lt;3'!A848)</f>
        <v>0</v>
      </c>
      <c r="W848" t="str">
        <f t="shared" si="53"/>
        <v/>
      </c>
      <c r="X848" t="str">
        <f t="shared" si="54"/>
        <v/>
      </c>
      <c r="Y848" t="str">
        <f t="shared" si="55"/>
        <v/>
      </c>
    </row>
    <row r="849" spans="1:25" x14ac:dyDescent="0.25">
      <c r="A849">
        <v>857</v>
      </c>
      <c r="B849" t="s">
        <v>359</v>
      </c>
      <c r="C849">
        <v>10300</v>
      </c>
      <c r="D849">
        <v>677</v>
      </c>
      <c r="E849">
        <f>IFERROR(IF(OR(HLOOKUP($A849,'Z-scores'!$C$2:$SK$20,5,FALSE)&gt;3,HLOOKUP($A849,'Z-scores'!$C$2:$SK$20,5,FALSE)&lt;-3),"",'Total-corrected counts'!E849),"")</f>
        <v>6.9507231873252096</v>
      </c>
      <c r="F849">
        <f>IFERROR(IF(OR(HLOOKUP($A849,'Z-scores'!$C$2:$SK$20,5,FALSE)&gt;3,HLOOKUP($A849,'Z-scores'!$C$2:$SK$20,5,FALSE)&lt;-3),"",'Total-corrected counts'!F849),"")</f>
        <v>6.5396417976129593</v>
      </c>
      <c r="G849">
        <f>IFERROR(IF(OR(HLOOKUP($A849,'Z-scores'!$C$2:$SK$20,5,FALSE)&gt;3,HLOOKUP($A849,'Z-scores'!$C$2:$SK$20,5,FALSE)&lt;-3),"",'Total-corrected counts'!G849),"")</f>
        <v>19.305048024592242</v>
      </c>
      <c r="H849">
        <f>IFERROR(IF(OR(HLOOKUP($A849,'Z-scores'!$C$2:$SK$20,5,FALSE)&gt;3,HLOOKUP($A849,'Z-scores'!$C$2:$SK$20,5,FALSE)&lt;-3),"",'Total-corrected counts'!H849),"")</f>
        <v>16.550459600955392</v>
      </c>
      <c r="I849">
        <f>IFERROR(IF(OR(HLOOKUP($A849,'Z-scores'!$C$2:$SK$20,5,FALSE)&gt;3,HLOOKUP($A849,'Z-scores'!$C$2:$SK$20,5,FALSE)&lt;-3),"",'Total-corrected counts'!I849),"")</f>
        <v>19.937750101151867</v>
      </c>
      <c r="J849">
        <f>IFERROR(IF(OR(HLOOKUP($A849,'Z-scores'!$C$2:$SK$20,5,FALSE)&gt;3,HLOOKUP($A849,'Z-scores'!$C$2:$SK$20,5,FALSE)&lt;-3),"",'Total-corrected counts'!J849),"")</f>
        <v>27.81359741284454</v>
      </c>
      <c r="K849">
        <f>IFERROR(IF(OR(HLOOKUP($A849,'Z-scores'!$C$2:$SK$20,5,FALSE)&gt;3,HLOOKUP($A849,'Z-scores'!$C$2:$SK$20,5,FALSE)&lt;-3),"",'Total-corrected counts'!K849),"")</f>
        <v>15.265474399688005</v>
      </c>
      <c r="L849">
        <f>IFERROR(IF(OR(HLOOKUP($A849,'Z-scores'!$C$2:$SK$20,5,FALSE)&gt;3,HLOOKUP($A849,'Z-scores'!$C$2:$SK$20,5,FALSE)&lt;-3),"",'Total-corrected counts'!L849),"")</f>
        <v>6.7903169131124343</v>
      </c>
      <c r="M849">
        <f>IFERROR(IF(OR(HLOOKUP($A849,'Z-scores'!$C$2:$SK$20,5,FALSE)&gt;3,HLOOKUP($A849,'Z-scores'!$C$2:$SK$20,5,FALSE)&lt;-3),"",'Total-corrected counts'!M849),"")</f>
        <v>20.655503204032552</v>
      </c>
      <c r="N849">
        <f>IFERROR(IF(OR(HLOOKUP($A849,'Z-scores'!$C$2:$SK$20,5,FALSE)&gt;3,HLOOKUP($A849,'Z-scores'!$C$2:$SK$20,5,FALSE)&lt;-3),"",'Total-corrected counts'!N849),"")</f>
        <v>10.552194950625763</v>
      </c>
      <c r="O849">
        <f>IFERROR(IF(OR(HLOOKUP($A849,'Z-scores'!$C$2:$SK$20,5,FALSE)&gt;3,HLOOKUP($A849,'Z-scores'!$C$2:$SK$20,5,FALSE)&lt;-3),"",'Total-corrected counts'!O849),"")</f>
        <v>32.189438893118329</v>
      </c>
      <c r="P849">
        <f>IFERROR(IF(OR(HLOOKUP($A849,'Z-scores'!$C$2:$SK$20,5,FALSE)&gt;3,HLOOKUP($A849,'Z-scores'!$C$2:$SK$20,5,FALSE)&lt;-3),"",'Total-corrected counts'!P849),"")</f>
        <v>13.899291101318516</v>
      </c>
      <c r="Q849">
        <f>IFERROR(IF(OR(HLOOKUP($A849,'Z-scores'!$C$2:$SK$20,5,FALSE)&gt;3,HLOOKUP($A849,'Z-scores'!$C$2:$SK$20,5,FALSE)&lt;-3),"",'Total-corrected counts'!Q849),"")</f>
        <v>10.279810581199326</v>
      </c>
      <c r="R849">
        <f>IFERROR(IF(OR(HLOOKUP($A849,'Z-scores'!$C$2:$SK$20,5,FALSE)&gt;3,HLOOKUP($A849,'Z-scores'!$C$2:$SK$20,5,FALSE)&lt;-3),"",'Total-corrected counts'!R849),"")</f>
        <v>28.661358931523438</v>
      </c>
      <c r="S849">
        <f>IFERROR(IF(OR(HLOOKUP($A849,'Z-scores'!$C$2:$SK$20,5,FALSE)&gt;3,HLOOKUP($A849,'Z-scores'!$C$2:$SK$20,5,FALSE)&lt;-3),"",'Total-corrected counts'!S849),"")</f>
        <v>7.9719396782348495</v>
      </c>
      <c r="T849">
        <f>IFERROR(IF(OR(HLOOKUP($A849,'Z-scores'!$C$2:$SK$20,5,FALSE)&gt;3,HLOOKUP($A849,'Z-scores'!$C$2:$SK$20,5,FALSE)&lt;-3),"",'Total-corrected counts'!T849),"")</f>
        <v>14.552970560268887</v>
      </c>
      <c r="U849">
        <f t="shared" si="52"/>
        <v>1</v>
      </c>
      <c r="V849">
        <f>SUMIFS(Tabel132[Cluster],Tabel132[ID],'Total-corrected counts Z&lt;3'!A849)</f>
        <v>13</v>
      </c>
      <c r="W849">
        <f t="shared" si="53"/>
        <v>0.51211914571753026</v>
      </c>
      <c r="X849">
        <f t="shared" si="54"/>
        <v>15.036070959194095</v>
      </c>
      <c r="Y849">
        <f t="shared" si="55"/>
        <v>17.925801624277224</v>
      </c>
    </row>
    <row r="850" spans="1:25" x14ac:dyDescent="0.25">
      <c r="A850">
        <v>858</v>
      </c>
      <c r="B850" t="s">
        <v>1001</v>
      </c>
      <c r="C850">
        <v>102400</v>
      </c>
      <c r="D850">
        <v>932</v>
      </c>
      <c r="E850" t="str">
        <f>IFERROR(IF(OR(HLOOKUP($A850,'Z-scores'!$C$2:$SK$20,5,FALSE)&gt;3,HLOOKUP($A850,'Z-scores'!$C$2:$SK$20,5,FALSE)&lt;-3),"",'Total-corrected counts'!E850),"")</f>
        <v/>
      </c>
      <c r="F850" t="str">
        <f>IFERROR(IF(OR(HLOOKUP($A850,'Z-scores'!$C$2:$SK$20,5,FALSE)&gt;3,HLOOKUP($A850,'Z-scores'!$C$2:$SK$20,5,FALSE)&lt;-3),"",'Total-corrected counts'!F850),"")</f>
        <v/>
      </c>
      <c r="G850" t="str">
        <f>IFERROR(IF(OR(HLOOKUP($A850,'Z-scores'!$C$2:$SK$20,5,FALSE)&gt;3,HLOOKUP($A850,'Z-scores'!$C$2:$SK$20,5,FALSE)&lt;-3),"",'Total-corrected counts'!G850),"")</f>
        <v/>
      </c>
      <c r="H850" t="str">
        <f>IFERROR(IF(OR(HLOOKUP($A850,'Z-scores'!$C$2:$SK$20,5,FALSE)&gt;3,HLOOKUP($A850,'Z-scores'!$C$2:$SK$20,5,FALSE)&lt;-3),"",'Total-corrected counts'!H850),"")</f>
        <v/>
      </c>
      <c r="I850" t="str">
        <f>IFERROR(IF(OR(HLOOKUP($A850,'Z-scores'!$C$2:$SK$20,5,FALSE)&gt;3,HLOOKUP($A850,'Z-scores'!$C$2:$SK$20,5,FALSE)&lt;-3),"",'Total-corrected counts'!I850),"")</f>
        <v/>
      </c>
      <c r="J850" t="str">
        <f>IFERROR(IF(OR(HLOOKUP($A850,'Z-scores'!$C$2:$SK$20,5,FALSE)&gt;3,HLOOKUP($A850,'Z-scores'!$C$2:$SK$20,5,FALSE)&lt;-3),"",'Total-corrected counts'!J850),"")</f>
        <v/>
      </c>
      <c r="K850" t="str">
        <f>IFERROR(IF(OR(HLOOKUP($A850,'Z-scores'!$C$2:$SK$20,5,FALSE)&gt;3,HLOOKUP($A850,'Z-scores'!$C$2:$SK$20,5,FALSE)&lt;-3),"",'Total-corrected counts'!K850),"")</f>
        <v/>
      </c>
      <c r="L850" t="str">
        <f>IFERROR(IF(OR(HLOOKUP($A850,'Z-scores'!$C$2:$SK$20,5,FALSE)&gt;3,HLOOKUP($A850,'Z-scores'!$C$2:$SK$20,5,FALSE)&lt;-3),"",'Total-corrected counts'!L850),"")</f>
        <v/>
      </c>
      <c r="M850" t="str">
        <f>IFERROR(IF(OR(HLOOKUP($A850,'Z-scores'!$C$2:$SK$20,5,FALSE)&gt;3,HLOOKUP($A850,'Z-scores'!$C$2:$SK$20,5,FALSE)&lt;-3),"",'Total-corrected counts'!M850),"")</f>
        <v/>
      </c>
      <c r="N850" t="str">
        <f>IFERROR(IF(OR(HLOOKUP($A850,'Z-scores'!$C$2:$SK$20,5,FALSE)&gt;3,HLOOKUP($A850,'Z-scores'!$C$2:$SK$20,5,FALSE)&lt;-3),"",'Total-corrected counts'!N850),"")</f>
        <v/>
      </c>
      <c r="O850" t="str">
        <f>IFERROR(IF(OR(HLOOKUP($A850,'Z-scores'!$C$2:$SK$20,5,FALSE)&gt;3,HLOOKUP($A850,'Z-scores'!$C$2:$SK$20,5,FALSE)&lt;-3),"",'Total-corrected counts'!O850),"")</f>
        <v/>
      </c>
      <c r="P850" t="str">
        <f>IFERROR(IF(OR(HLOOKUP($A850,'Z-scores'!$C$2:$SK$20,5,FALSE)&gt;3,HLOOKUP($A850,'Z-scores'!$C$2:$SK$20,5,FALSE)&lt;-3),"",'Total-corrected counts'!P850),"")</f>
        <v/>
      </c>
      <c r="Q850" t="str">
        <f>IFERROR(IF(OR(HLOOKUP($A850,'Z-scores'!$C$2:$SK$20,5,FALSE)&gt;3,HLOOKUP($A850,'Z-scores'!$C$2:$SK$20,5,FALSE)&lt;-3),"",'Total-corrected counts'!Q850),"")</f>
        <v/>
      </c>
      <c r="R850" t="str">
        <f>IFERROR(IF(OR(HLOOKUP($A850,'Z-scores'!$C$2:$SK$20,5,FALSE)&gt;3,HLOOKUP($A850,'Z-scores'!$C$2:$SK$20,5,FALSE)&lt;-3),"",'Total-corrected counts'!R850),"")</f>
        <v/>
      </c>
      <c r="S850" t="str">
        <f>IFERROR(IF(OR(HLOOKUP($A850,'Z-scores'!$C$2:$SK$20,5,FALSE)&gt;3,HLOOKUP($A850,'Z-scores'!$C$2:$SK$20,5,FALSE)&lt;-3),"",'Total-corrected counts'!S850),"")</f>
        <v/>
      </c>
      <c r="T850" t="str">
        <f>IFERROR(IF(OR(HLOOKUP($A850,'Z-scores'!$C$2:$SK$20,5,FALSE)&gt;3,HLOOKUP($A850,'Z-scores'!$C$2:$SK$20,5,FALSE)&lt;-3),"",'Total-corrected counts'!T850),"")</f>
        <v/>
      </c>
      <c r="U850">
        <f t="shared" si="52"/>
        <v>0</v>
      </c>
      <c r="V850">
        <f>SUMIFS(Tabel132[Cluster],Tabel132[ID],'Total-corrected counts Z&lt;3'!A850)</f>
        <v>0</v>
      </c>
      <c r="W850" t="str">
        <f t="shared" si="53"/>
        <v/>
      </c>
      <c r="X850" t="str">
        <f t="shared" si="54"/>
        <v/>
      </c>
      <c r="Y850" t="str">
        <f t="shared" si="55"/>
        <v/>
      </c>
    </row>
    <row r="851" spans="1:25" x14ac:dyDescent="0.25">
      <c r="A851">
        <v>859</v>
      </c>
      <c r="B851" t="s">
        <v>1002</v>
      </c>
      <c r="C851">
        <v>94700</v>
      </c>
      <c r="D851">
        <v>370</v>
      </c>
      <c r="E851" t="str">
        <f>IFERROR(IF(OR(HLOOKUP($A851,'Z-scores'!$C$2:$SK$20,5,FALSE)&gt;3,HLOOKUP($A851,'Z-scores'!$C$2:$SK$20,5,FALSE)&lt;-3),"",'Total-corrected counts'!E851),"")</f>
        <v/>
      </c>
      <c r="F851" t="str">
        <f>IFERROR(IF(OR(HLOOKUP($A851,'Z-scores'!$C$2:$SK$20,5,FALSE)&gt;3,HLOOKUP($A851,'Z-scores'!$C$2:$SK$20,5,FALSE)&lt;-3),"",'Total-corrected counts'!F851),"")</f>
        <v/>
      </c>
      <c r="G851" t="str">
        <f>IFERROR(IF(OR(HLOOKUP($A851,'Z-scores'!$C$2:$SK$20,5,FALSE)&gt;3,HLOOKUP($A851,'Z-scores'!$C$2:$SK$20,5,FALSE)&lt;-3),"",'Total-corrected counts'!G851),"")</f>
        <v/>
      </c>
      <c r="H851" t="str">
        <f>IFERROR(IF(OR(HLOOKUP($A851,'Z-scores'!$C$2:$SK$20,5,FALSE)&gt;3,HLOOKUP($A851,'Z-scores'!$C$2:$SK$20,5,FALSE)&lt;-3),"",'Total-corrected counts'!H851),"")</f>
        <v/>
      </c>
      <c r="I851" t="str">
        <f>IFERROR(IF(OR(HLOOKUP($A851,'Z-scores'!$C$2:$SK$20,5,FALSE)&gt;3,HLOOKUP($A851,'Z-scores'!$C$2:$SK$20,5,FALSE)&lt;-3),"",'Total-corrected counts'!I851),"")</f>
        <v/>
      </c>
      <c r="J851" t="str">
        <f>IFERROR(IF(OR(HLOOKUP($A851,'Z-scores'!$C$2:$SK$20,5,FALSE)&gt;3,HLOOKUP($A851,'Z-scores'!$C$2:$SK$20,5,FALSE)&lt;-3),"",'Total-corrected counts'!J851),"")</f>
        <v/>
      </c>
      <c r="K851" t="str">
        <f>IFERROR(IF(OR(HLOOKUP($A851,'Z-scores'!$C$2:$SK$20,5,FALSE)&gt;3,HLOOKUP($A851,'Z-scores'!$C$2:$SK$20,5,FALSE)&lt;-3),"",'Total-corrected counts'!K851),"")</f>
        <v/>
      </c>
      <c r="L851" t="str">
        <f>IFERROR(IF(OR(HLOOKUP($A851,'Z-scores'!$C$2:$SK$20,5,FALSE)&gt;3,HLOOKUP($A851,'Z-scores'!$C$2:$SK$20,5,FALSE)&lt;-3),"",'Total-corrected counts'!L851),"")</f>
        <v/>
      </c>
      <c r="M851" t="str">
        <f>IFERROR(IF(OR(HLOOKUP($A851,'Z-scores'!$C$2:$SK$20,5,FALSE)&gt;3,HLOOKUP($A851,'Z-scores'!$C$2:$SK$20,5,FALSE)&lt;-3),"",'Total-corrected counts'!M851),"")</f>
        <v/>
      </c>
      <c r="N851" t="str">
        <f>IFERROR(IF(OR(HLOOKUP($A851,'Z-scores'!$C$2:$SK$20,5,FALSE)&gt;3,HLOOKUP($A851,'Z-scores'!$C$2:$SK$20,5,FALSE)&lt;-3),"",'Total-corrected counts'!N851),"")</f>
        <v/>
      </c>
      <c r="O851" t="str">
        <f>IFERROR(IF(OR(HLOOKUP($A851,'Z-scores'!$C$2:$SK$20,5,FALSE)&gt;3,HLOOKUP($A851,'Z-scores'!$C$2:$SK$20,5,FALSE)&lt;-3),"",'Total-corrected counts'!O851),"")</f>
        <v/>
      </c>
      <c r="P851" t="str">
        <f>IFERROR(IF(OR(HLOOKUP($A851,'Z-scores'!$C$2:$SK$20,5,FALSE)&gt;3,HLOOKUP($A851,'Z-scores'!$C$2:$SK$20,5,FALSE)&lt;-3),"",'Total-corrected counts'!P851),"")</f>
        <v/>
      </c>
      <c r="Q851" t="str">
        <f>IFERROR(IF(OR(HLOOKUP($A851,'Z-scores'!$C$2:$SK$20,5,FALSE)&gt;3,HLOOKUP($A851,'Z-scores'!$C$2:$SK$20,5,FALSE)&lt;-3),"",'Total-corrected counts'!Q851),"")</f>
        <v/>
      </c>
      <c r="R851" t="str">
        <f>IFERROR(IF(OR(HLOOKUP($A851,'Z-scores'!$C$2:$SK$20,5,FALSE)&gt;3,HLOOKUP($A851,'Z-scores'!$C$2:$SK$20,5,FALSE)&lt;-3),"",'Total-corrected counts'!R851),"")</f>
        <v/>
      </c>
      <c r="S851" t="str">
        <f>IFERROR(IF(OR(HLOOKUP($A851,'Z-scores'!$C$2:$SK$20,5,FALSE)&gt;3,HLOOKUP($A851,'Z-scores'!$C$2:$SK$20,5,FALSE)&lt;-3),"",'Total-corrected counts'!S851),"")</f>
        <v/>
      </c>
      <c r="T851" t="str">
        <f>IFERROR(IF(OR(HLOOKUP($A851,'Z-scores'!$C$2:$SK$20,5,FALSE)&gt;3,HLOOKUP($A851,'Z-scores'!$C$2:$SK$20,5,FALSE)&lt;-3),"",'Total-corrected counts'!T851),"")</f>
        <v/>
      </c>
      <c r="U851">
        <f t="shared" si="52"/>
        <v>0</v>
      </c>
      <c r="V851">
        <f>SUMIFS(Tabel132[Cluster],Tabel132[ID],'Total-corrected counts Z&lt;3'!A851)</f>
        <v>96</v>
      </c>
      <c r="W851" t="str">
        <f t="shared" si="53"/>
        <v/>
      </c>
      <c r="X851" t="str">
        <f t="shared" si="54"/>
        <v/>
      </c>
      <c r="Y851" t="str">
        <f t="shared" si="55"/>
        <v/>
      </c>
    </row>
    <row r="852" spans="1:25" x14ac:dyDescent="0.25">
      <c r="A852">
        <v>860</v>
      </c>
      <c r="B852" t="s">
        <v>1003</v>
      </c>
      <c r="C852">
        <v>85700</v>
      </c>
      <c r="D852">
        <v>881</v>
      </c>
      <c r="E852" t="str">
        <f>IFERROR(IF(OR(HLOOKUP($A852,'Z-scores'!$C$2:$SK$20,5,FALSE)&gt;3,HLOOKUP($A852,'Z-scores'!$C$2:$SK$20,5,FALSE)&lt;-3),"",'Total-corrected counts'!E852),"")</f>
        <v/>
      </c>
      <c r="F852" t="str">
        <f>IFERROR(IF(OR(HLOOKUP($A852,'Z-scores'!$C$2:$SK$20,5,FALSE)&gt;3,HLOOKUP($A852,'Z-scores'!$C$2:$SK$20,5,FALSE)&lt;-3),"",'Total-corrected counts'!F852),"")</f>
        <v/>
      </c>
      <c r="G852" t="str">
        <f>IFERROR(IF(OR(HLOOKUP($A852,'Z-scores'!$C$2:$SK$20,5,FALSE)&gt;3,HLOOKUP($A852,'Z-scores'!$C$2:$SK$20,5,FALSE)&lt;-3),"",'Total-corrected counts'!G852),"")</f>
        <v/>
      </c>
      <c r="H852" t="str">
        <f>IFERROR(IF(OR(HLOOKUP($A852,'Z-scores'!$C$2:$SK$20,5,FALSE)&gt;3,HLOOKUP($A852,'Z-scores'!$C$2:$SK$20,5,FALSE)&lt;-3),"",'Total-corrected counts'!H852),"")</f>
        <v/>
      </c>
      <c r="I852" t="str">
        <f>IFERROR(IF(OR(HLOOKUP($A852,'Z-scores'!$C$2:$SK$20,5,FALSE)&gt;3,HLOOKUP($A852,'Z-scores'!$C$2:$SK$20,5,FALSE)&lt;-3),"",'Total-corrected counts'!I852),"")</f>
        <v/>
      </c>
      <c r="J852" t="str">
        <f>IFERROR(IF(OR(HLOOKUP($A852,'Z-scores'!$C$2:$SK$20,5,FALSE)&gt;3,HLOOKUP($A852,'Z-scores'!$C$2:$SK$20,5,FALSE)&lt;-3),"",'Total-corrected counts'!J852),"")</f>
        <v/>
      </c>
      <c r="K852" t="str">
        <f>IFERROR(IF(OR(HLOOKUP($A852,'Z-scores'!$C$2:$SK$20,5,FALSE)&gt;3,HLOOKUP($A852,'Z-scores'!$C$2:$SK$20,5,FALSE)&lt;-3),"",'Total-corrected counts'!K852),"")</f>
        <v/>
      </c>
      <c r="L852" t="str">
        <f>IFERROR(IF(OR(HLOOKUP($A852,'Z-scores'!$C$2:$SK$20,5,FALSE)&gt;3,HLOOKUP($A852,'Z-scores'!$C$2:$SK$20,5,FALSE)&lt;-3),"",'Total-corrected counts'!L852),"")</f>
        <v/>
      </c>
      <c r="M852" t="str">
        <f>IFERROR(IF(OR(HLOOKUP($A852,'Z-scores'!$C$2:$SK$20,5,FALSE)&gt;3,HLOOKUP($A852,'Z-scores'!$C$2:$SK$20,5,FALSE)&lt;-3),"",'Total-corrected counts'!M852),"")</f>
        <v/>
      </c>
      <c r="N852" t="str">
        <f>IFERROR(IF(OR(HLOOKUP($A852,'Z-scores'!$C$2:$SK$20,5,FALSE)&gt;3,HLOOKUP($A852,'Z-scores'!$C$2:$SK$20,5,FALSE)&lt;-3),"",'Total-corrected counts'!N852),"")</f>
        <v/>
      </c>
      <c r="O852" t="str">
        <f>IFERROR(IF(OR(HLOOKUP($A852,'Z-scores'!$C$2:$SK$20,5,FALSE)&gt;3,HLOOKUP($A852,'Z-scores'!$C$2:$SK$20,5,FALSE)&lt;-3),"",'Total-corrected counts'!O852),"")</f>
        <v/>
      </c>
      <c r="P852" t="str">
        <f>IFERROR(IF(OR(HLOOKUP($A852,'Z-scores'!$C$2:$SK$20,5,FALSE)&gt;3,HLOOKUP($A852,'Z-scores'!$C$2:$SK$20,5,FALSE)&lt;-3),"",'Total-corrected counts'!P852),"")</f>
        <v/>
      </c>
      <c r="Q852" t="str">
        <f>IFERROR(IF(OR(HLOOKUP($A852,'Z-scores'!$C$2:$SK$20,5,FALSE)&gt;3,HLOOKUP($A852,'Z-scores'!$C$2:$SK$20,5,FALSE)&lt;-3),"",'Total-corrected counts'!Q852),"")</f>
        <v/>
      </c>
      <c r="R852" t="str">
        <f>IFERROR(IF(OR(HLOOKUP($A852,'Z-scores'!$C$2:$SK$20,5,FALSE)&gt;3,HLOOKUP($A852,'Z-scores'!$C$2:$SK$20,5,FALSE)&lt;-3),"",'Total-corrected counts'!R852),"")</f>
        <v/>
      </c>
      <c r="S852" t="str">
        <f>IFERROR(IF(OR(HLOOKUP($A852,'Z-scores'!$C$2:$SK$20,5,FALSE)&gt;3,HLOOKUP($A852,'Z-scores'!$C$2:$SK$20,5,FALSE)&lt;-3),"",'Total-corrected counts'!S852),"")</f>
        <v/>
      </c>
      <c r="T852" t="str">
        <f>IFERROR(IF(OR(HLOOKUP($A852,'Z-scores'!$C$2:$SK$20,5,FALSE)&gt;3,HLOOKUP($A852,'Z-scores'!$C$2:$SK$20,5,FALSE)&lt;-3),"",'Total-corrected counts'!T852),"")</f>
        <v/>
      </c>
      <c r="U852">
        <f t="shared" si="52"/>
        <v>0</v>
      </c>
      <c r="V852">
        <f>SUMIFS(Tabel132[Cluster],Tabel132[ID],'Total-corrected counts Z&lt;3'!A852)</f>
        <v>93</v>
      </c>
      <c r="W852" t="str">
        <f t="shared" si="53"/>
        <v/>
      </c>
      <c r="X852" t="str">
        <f t="shared" si="54"/>
        <v/>
      </c>
      <c r="Y852" t="str">
        <f t="shared" si="55"/>
        <v/>
      </c>
    </row>
    <row r="853" spans="1:25" x14ac:dyDescent="0.25">
      <c r="A853">
        <v>861</v>
      </c>
      <c r="B853" t="s">
        <v>1004</v>
      </c>
      <c r="C853">
        <v>46300</v>
      </c>
      <c r="D853">
        <v>518</v>
      </c>
      <c r="E853" t="str">
        <f>IFERROR(IF(OR(HLOOKUP($A853,'Z-scores'!$C$2:$SK$20,5,FALSE)&gt;3,HLOOKUP($A853,'Z-scores'!$C$2:$SK$20,5,FALSE)&lt;-3),"",'Total-corrected counts'!E853),"")</f>
        <v/>
      </c>
      <c r="F853" t="str">
        <f>IFERROR(IF(OR(HLOOKUP($A853,'Z-scores'!$C$2:$SK$20,5,FALSE)&gt;3,HLOOKUP($A853,'Z-scores'!$C$2:$SK$20,5,FALSE)&lt;-3),"",'Total-corrected counts'!F853),"")</f>
        <v/>
      </c>
      <c r="G853" t="str">
        <f>IFERROR(IF(OR(HLOOKUP($A853,'Z-scores'!$C$2:$SK$20,5,FALSE)&gt;3,HLOOKUP($A853,'Z-scores'!$C$2:$SK$20,5,FALSE)&lt;-3),"",'Total-corrected counts'!G853),"")</f>
        <v/>
      </c>
      <c r="H853" t="str">
        <f>IFERROR(IF(OR(HLOOKUP($A853,'Z-scores'!$C$2:$SK$20,5,FALSE)&gt;3,HLOOKUP($A853,'Z-scores'!$C$2:$SK$20,5,FALSE)&lt;-3),"",'Total-corrected counts'!H853),"")</f>
        <v/>
      </c>
      <c r="I853" t="str">
        <f>IFERROR(IF(OR(HLOOKUP($A853,'Z-scores'!$C$2:$SK$20,5,FALSE)&gt;3,HLOOKUP($A853,'Z-scores'!$C$2:$SK$20,5,FALSE)&lt;-3),"",'Total-corrected counts'!I853),"")</f>
        <v/>
      </c>
      <c r="J853" t="str">
        <f>IFERROR(IF(OR(HLOOKUP($A853,'Z-scores'!$C$2:$SK$20,5,FALSE)&gt;3,HLOOKUP($A853,'Z-scores'!$C$2:$SK$20,5,FALSE)&lt;-3),"",'Total-corrected counts'!J853),"")</f>
        <v/>
      </c>
      <c r="K853" t="str">
        <f>IFERROR(IF(OR(HLOOKUP($A853,'Z-scores'!$C$2:$SK$20,5,FALSE)&gt;3,HLOOKUP($A853,'Z-scores'!$C$2:$SK$20,5,FALSE)&lt;-3),"",'Total-corrected counts'!K853),"")</f>
        <v/>
      </c>
      <c r="L853" t="str">
        <f>IFERROR(IF(OR(HLOOKUP($A853,'Z-scores'!$C$2:$SK$20,5,FALSE)&gt;3,HLOOKUP($A853,'Z-scores'!$C$2:$SK$20,5,FALSE)&lt;-3),"",'Total-corrected counts'!L853),"")</f>
        <v/>
      </c>
      <c r="M853" t="str">
        <f>IFERROR(IF(OR(HLOOKUP($A853,'Z-scores'!$C$2:$SK$20,5,FALSE)&gt;3,HLOOKUP($A853,'Z-scores'!$C$2:$SK$20,5,FALSE)&lt;-3),"",'Total-corrected counts'!M853),"")</f>
        <v/>
      </c>
      <c r="N853" t="str">
        <f>IFERROR(IF(OR(HLOOKUP($A853,'Z-scores'!$C$2:$SK$20,5,FALSE)&gt;3,HLOOKUP($A853,'Z-scores'!$C$2:$SK$20,5,FALSE)&lt;-3),"",'Total-corrected counts'!N853),"")</f>
        <v/>
      </c>
      <c r="O853" t="str">
        <f>IFERROR(IF(OR(HLOOKUP($A853,'Z-scores'!$C$2:$SK$20,5,FALSE)&gt;3,HLOOKUP($A853,'Z-scores'!$C$2:$SK$20,5,FALSE)&lt;-3),"",'Total-corrected counts'!O853),"")</f>
        <v/>
      </c>
      <c r="P853" t="str">
        <f>IFERROR(IF(OR(HLOOKUP($A853,'Z-scores'!$C$2:$SK$20,5,FALSE)&gt;3,HLOOKUP($A853,'Z-scores'!$C$2:$SK$20,5,FALSE)&lt;-3),"",'Total-corrected counts'!P853),"")</f>
        <v/>
      </c>
      <c r="Q853" t="str">
        <f>IFERROR(IF(OR(HLOOKUP($A853,'Z-scores'!$C$2:$SK$20,5,FALSE)&gt;3,HLOOKUP($A853,'Z-scores'!$C$2:$SK$20,5,FALSE)&lt;-3),"",'Total-corrected counts'!Q853),"")</f>
        <v/>
      </c>
      <c r="R853" t="str">
        <f>IFERROR(IF(OR(HLOOKUP($A853,'Z-scores'!$C$2:$SK$20,5,FALSE)&gt;3,HLOOKUP($A853,'Z-scores'!$C$2:$SK$20,5,FALSE)&lt;-3),"",'Total-corrected counts'!R853),"")</f>
        <v/>
      </c>
      <c r="S853" t="str">
        <f>IFERROR(IF(OR(HLOOKUP($A853,'Z-scores'!$C$2:$SK$20,5,FALSE)&gt;3,HLOOKUP($A853,'Z-scores'!$C$2:$SK$20,5,FALSE)&lt;-3),"",'Total-corrected counts'!S853),"")</f>
        <v/>
      </c>
      <c r="T853" t="str">
        <f>IFERROR(IF(OR(HLOOKUP($A853,'Z-scores'!$C$2:$SK$20,5,FALSE)&gt;3,HLOOKUP($A853,'Z-scores'!$C$2:$SK$20,5,FALSE)&lt;-3),"",'Total-corrected counts'!T853),"")</f>
        <v/>
      </c>
      <c r="U853">
        <f t="shared" si="52"/>
        <v>0</v>
      </c>
      <c r="V853">
        <f>SUMIFS(Tabel132[Cluster],Tabel132[ID],'Total-corrected counts Z&lt;3'!A853)</f>
        <v>0</v>
      </c>
      <c r="W853" t="str">
        <f t="shared" si="53"/>
        <v/>
      </c>
      <c r="X853" t="str">
        <f t="shared" si="54"/>
        <v/>
      </c>
      <c r="Y853" t="str">
        <f t="shared" si="55"/>
        <v/>
      </c>
    </row>
    <row r="854" spans="1:25" x14ac:dyDescent="0.25">
      <c r="A854">
        <v>862</v>
      </c>
      <c r="B854" t="s">
        <v>360</v>
      </c>
      <c r="C854">
        <v>8200</v>
      </c>
      <c r="D854">
        <v>378</v>
      </c>
      <c r="E854">
        <f>IFERROR(IF(OR(HLOOKUP($A854,'Z-scores'!$C$2:$SK$20,5,FALSE)&gt;3,HLOOKUP($A854,'Z-scores'!$C$2:$SK$20,5,FALSE)&lt;-3),"",'Total-corrected counts'!E854),"")</f>
        <v>83.364090572431436</v>
      </c>
      <c r="F854">
        <f>IFERROR(IF(OR(HLOOKUP($A854,'Z-scores'!$C$2:$SK$20,5,FALSE)&gt;3,HLOOKUP($A854,'Z-scores'!$C$2:$SK$20,5,FALSE)&lt;-3),"",'Total-corrected counts'!F854),"")</f>
        <v>65.759993729498703</v>
      </c>
      <c r="G854">
        <f>IFERROR(IF(OR(HLOOKUP($A854,'Z-scores'!$C$2:$SK$20,5,FALSE)&gt;3,HLOOKUP($A854,'Z-scores'!$C$2:$SK$20,5,FALSE)&lt;-3),"",'Total-corrected counts'!G854),"")</f>
        <v>109.45808503643066</v>
      </c>
      <c r="H854">
        <f>IFERROR(IF(OR(HLOOKUP($A854,'Z-scores'!$C$2:$SK$20,5,FALSE)&gt;3,HLOOKUP($A854,'Z-scores'!$C$2:$SK$20,5,FALSE)&lt;-3),"",'Total-corrected counts'!H854),"")</f>
        <v>66.55166590267558</v>
      </c>
      <c r="I854">
        <f>IFERROR(IF(OR(HLOOKUP($A854,'Z-scores'!$C$2:$SK$20,5,FALSE)&gt;3,HLOOKUP($A854,'Z-scores'!$C$2:$SK$20,5,FALSE)&lt;-3),"",'Total-corrected counts'!I854),"")</f>
        <v>101.13498301380223</v>
      </c>
      <c r="J854">
        <f>IFERROR(IF(OR(HLOOKUP($A854,'Z-scores'!$C$2:$SK$20,5,FALSE)&gt;3,HLOOKUP($A854,'Z-scores'!$C$2:$SK$20,5,FALSE)&lt;-3),"",'Total-corrected counts'!J854),"")</f>
        <v>62.362084427378733</v>
      </c>
      <c r="K854">
        <f>IFERROR(IF(OR(HLOOKUP($A854,'Z-scores'!$C$2:$SK$20,5,FALSE)&gt;3,HLOOKUP($A854,'Z-scores'!$C$2:$SK$20,5,FALSE)&lt;-3),"",'Total-corrected counts'!K854),"")</f>
        <v>55.437775451498545</v>
      </c>
      <c r="L854">
        <f>IFERROR(IF(OR(HLOOKUP($A854,'Z-scores'!$C$2:$SK$20,5,FALSE)&gt;3,HLOOKUP($A854,'Z-scores'!$C$2:$SK$20,5,FALSE)&lt;-3),"",'Total-corrected counts'!L854),"")</f>
        <v>41.942586886887298</v>
      </c>
      <c r="M854">
        <f>IFERROR(IF(OR(HLOOKUP($A854,'Z-scores'!$C$2:$SK$20,5,FALSE)&gt;3,HLOOKUP($A854,'Z-scores'!$C$2:$SK$20,5,FALSE)&lt;-3),"",'Total-corrected counts'!M854),"")</f>
        <v>77.080916207537086</v>
      </c>
      <c r="N854">
        <f>IFERROR(IF(OR(HLOOKUP($A854,'Z-scores'!$C$2:$SK$20,5,FALSE)&gt;3,HLOOKUP($A854,'Z-scores'!$C$2:$SK$20,5,FALSE)&lt;-3),"",'Total-corrected counts'!N854),"")</f>
        <v>66.017855630920906</v>
      </c>
      <c r="O854">
        <f>IFERROR(IF(OR(HLOOKUP($A854,'Z-scores'!$C$2:$SK$20,5,FALSE)&gt;3,HLOOKUP($A854,'Z-scores'!$C$2:$SK$20,5,FALSE)&lt;-3),"",'Total-corrected counts'!O854),"")</f>
        <v>102.85500561027304</v>
      </c>
      <c r="P854">
        <f>IFERROR(IF(OR(HLOOKUP($A854,'Z-scores'!$C$2:$SK$20,5,FALSE)&gt;3,HLOOKUP($A854,'Z-scores'!$C$2:$SK$20,5,FALSE)&lt;-3),"",'Total-corrected counts'!P854),"")</f>
        <v>57.393671418369657</v>
      </c>
      <c r="Q854">
        <f>IFERROR(IF(OR(HLOOKUP($A854,'Z-scores'!$C$2:$SK$20,5,FALSE)&gt;3,HLOOKUP($A854,'Z-scores'!$C$2:$SK$20,5,FALSE)&lt;-3),"",'Total-corrected counts'!Q854),"")</f>
        <v>84.181165141256727</v>
      </c>
      <c r="R854">
        <f>IFERROR(IF(OR(HLOOKUP($A854,'Z-scores'!$C$2:$SK$20,5,FALSE)&gt;3,HLOOKUP($A854,'Z-scores'!$C$2:$SK$20,5,FALSE)&lt;-3),"",'Total-corrected counts'!R854),"")</f>
        <v>73.540702365062828</v>
      </c>
      <c r="S854">
        <f>IFERROR(IF(OR(HLOOKUP($A854,'Z-scores'!$C$2:$SK$20,5,FALSE)&gt;3,HLOOKUP($A854,'Z-scores'!$C$2:$SK$20,5,FALSE)&lt;-3),"",'Total-corrected counts'!S854),"")</f>
        <v>50.068084214936626</v>
      </c>
      <c r="T854">
        <f>IFERROR(IF(OR(HLOOKUP($A854,'Z-scores'!$C$2:$SK$20,5,FALSE)&gt;3,HLOOKUP($A854,'Z-scores'!$C$2:$SK$20,5,FALSE)&lt;-3),"",'Total-corrected counts'!T854),"")</f>
        <v>72.846764455529822</v>
      </c>
      <c r="U854">
        <f t="shared" si="52"/>
        <v>1</v>
      </c>
      <c r="V854">
        <f>SUMIFS(Tabel132[Cluster],Tabel132[ID],'Total-corrected counts Z&lt;3'!A854)</f>
        <v>11</v>
      </c>
      <c r="W854">
        <f t="shared" si="53"/>
        <v>0.95661350088304731</v>
      </c>
      <c r="X854">
        <f t="shared" si="54"/>
        <v>72.911003685906124</v>
      </c>
      <c r="Y854">
        <f t="shared" si="55"/>
        <v>73.48089886757144</v>
      </c>
    </row>
    <row r="855" spans="1:25" x14ac:dyDescent="0.25">
      <c r="A855">
        <v>863</v>
      </c>
      <c r="B855" t="s">
        <v>361</v>
      </c>
      <c r="C855">
        <v>109700</v>
      </c>
      <c r="D855">
        <v>1000</v>
      </c>
      <c r="E855">
        <f>IFERROR(IF(OR(HLOOKUP($A855,'Z-scores'!$C$2:$SK$20,5,FALSE)&gt;3,HLOOKUP($A855,'Z-scores'!$C$2:$SK$20,5,FALSE)&lt;-3),"",'Total-corrected counts'!E855),"")</f>
        <v>1.2534090993537264</v>
      </c>
      <c r="F855">
        <f>IFERROR(IF(OR(HLOOKUP($A855,'Z-scores'!$C$2:$SK$20,5,FALSE)&gt;3,HLOOKUP($A855,'Z-scores'!$C$2:$SK$20,5,FALSE)&lt;-3),"",'Total-corrected counts'!F855),"")</f>
        <v>5.0900605471673437</v>
      </c>
      <c r="G855">
        <f>IFERROR(IF(OR(HLOOKUP($A855,'Z-scores'!$C$2:$SK$20,5,FALSE)&gt;3,HLOOKUP($A855,'Z-scores'!$C$2:$SK$20,5,FALSE)&lt;-3),"",'Total-corrected counts'!G855),"")</f>
        <v>2.6282238512802176</v>
      </c>
      <c r="H855">
        <f>IFERROR(IF(OR(HLOOKUP($A855,'Z-scores'!$C$2:$SK$20,5,FALSE)&gt;3,HLOOKUP($A855,'Z-scores'!$C$2:$SK$20,5,FALSE)&lt;-3),"",'Total-corrected counts'!H855),"")</f>
        <v>0.87456874713503341</v>
      </c>
      <c r="I855">
        <f>IFERROR(IF(OR(HLOOKUP($A855,'Z-scores'!$C$2:$SK$20,5,FALSE)&gt;3,HLOOKUP($A855,'Z-scores'!$C$2:$SK$20,5,FALSE)&lt;-3),"",'Total-corrected counts'!I855),"")</f>
        <v>2.1665350801421019</v>
      </c>
      <c r="J855">
        <f>IFERROR(IF(OR(HLOOKUP($A855,'Z-scores'!$C$2:$SK$20,5,FALSE)&gt;3,HLOOKUP($A855,'Z-scores'!$C$2:$SK$20,5,FALSE)&lt;-3),"",'Total-corrected counts'!J855),"")</f>
        <v>2.047406438913653</v>
      </c>
      <c r="K855">
        <f>IFERROR(IF(OR(HLOOKUP($A855,'Z-scores'!$C$2:$SK$20,5,FALSE)&gt;3,HLOOKUP($A855,'Z-scores'!$C$2:$SK$20,5,FALSE)&lt;-3),"",'Total-corrected counts'!K855),"")</f>
        <v>0.64510264462761457</v>
      </c>
      <c r="L855">
        <f>IFERROR(IF(OR(HLOOKUP($A855,'Z-scores'!$C$2:$SK$20,5,FALSE)&gt;3,HLOOKUP($A855,'Z-scores'!$C$2:$SK$20,5,FALSE)&lt;-3),"",'Total-corrected counts'!L855),"")</f>
        <v>2.4827732169821686</v>
      </c>
      <c r="M855">
        <f>IFERROR(IF(OR(HLOOKUP($A855,'Z-scores'!$C$2:$SK$20,5,FALSE)&gt;3,HLOOKUP($A855,'Z-scores'!$C$2:$SK$20,5,FALSE)&lt;-3),"",'Total-corrected counts'!M855),"")</f>
        <v>0.86952592934846085</v>
      </c>
      <c r="N855">
        <f>IFERROR(IF(OR(HLOOKUP($A855,'Z-scores'!$C$2:$SK$20,5,FALSE)&gt;3,HLOOKUP($A855,'Z-scores'!$C$2:$SK$20,5,FALSE)&lt;-3),"",'Total-corrected counts'!N855),"")</f>
        <v>1.5757735401751696</v>
      </c>
      <c r="O855">
        <f>IFERROR(IF(OR(HLOOKUP($A855,'Z-scores'!$C$2:$SK$20,5,FALSE)&gt;3,HLOOKUP($A855,'Z-scores'!$C$2:$SK$20,5,FALSE)&lt;-3),"",'Total-corrected counts'!O855),"")</f>
        <v>4.823331662188175</v>
      </c>
      <c r="P855">
        <f>IFERROR(IF(OR(HLOOKUP($A855,'Z-scores'!$C$2:$SK$20,5,FALSE)&gt;3,HLOOKUP($A855,'Z-scores'!$C$2:$SK$20,5,FALSE)&lt;-3),"",'Total-corrected counts'!P855),"")</f>
        <v>1.443177378941056</v>
      </c>
      <c r="Q855">
        <f>IFERROR(IF(OR(HLOOKUP($A855,'Z-scores'!$C$2:$SK$20,5,FALSE)&gt;3,HLOOKUP($A855,'Z-scores'!$C$2:$SK$20,5,FALSE)&lt;-3),"",'Total-corrected counts'!Q855),"")</f>
        <v>1.6942558763600628</v>
      </c>
      <c r="R855">
        <f>IFERROR(IF(OR(HLOOKUP($A855,'Z-scores'!$C$2:$SK$20,5,FALSE)&gt;3,HLOOKUP($A855,'Z-scores'!$C$2:$SK$20,5,FALSE)&lt;-3),"",'Total-corrected counts'!R855),"")</f>
        <v>4.3960084653976104</v>
      </c>
      <c r="S855">
        <f>IFERROR(IF(OR(HLOOKUP($A855,'Z-scores'!$C$2:$SK$20,5,FALSE)&gt;3,HLOOKUP($A855,'Z-scores'!$C$2:$SK$20,5,FALSE)&lt;-3),"",'Total-corrected counts'!S855),"")</f>
        <v>6.3073443192852432</v>
      </c>
      <c r="T855">
        <f>IFERROR(IF(OR(HLOOKUP($A855,'Z-scores'!$C$2:$SK$20,5,FALSE)&gt;3,HLOOKUP($A855,'Z-scores'!$C$2:$SK$20,5,FALSE)&lt;-3),"",'Total-corrected counts'!T855),"")</f>
        <v>0.55972963693341882</v>
      </c>
      <c r="U855">
        <f t="shared" si="52"/>
        <v>1</v>
      </c>
      <c r="V855">
        <f>SUMIFS(Tabel132[Cluster],Tabel132[ID],'Total-corrected counts Z&lt;3'!A855)</f>
        <v>0</v>
      </c>
      <c r="W855">
        <f t="shared" si="53"/>
        <v>0.18392089793269994</v>
      </c>
      <c r="X855">
        <f t="shared" si="54"/>
        <v>1.9633379095125492</v>
      </c>
      <c r="Y855">
        <f t="shared" si="55"/>
        <v>3.2039745565175939</v>
      </c>
    </row>
    <row r="856" spans="1:25" x14ac:dyDescent="0.25">
      <c r="A856">
        <v>864</v>
      </c>
      <c r="B856" t="s">
        <v>1005</v>
      </c>
      <c r="C856">
        <v>63600</v>
      </c>
      <c r="D856">
        <v>549</v>
      </c>
      <c r="E856" t="str">
        <f>IFERROR(IF(OR(HLOOKUP($A856,'Z-scores'!$C$2:$SK$20,5,FALSE)&gt;3,HLOOKUP($A856,'Z-scores'!$C$2:$SK$20,5,FALSE)&lt;-3),"",'Total-corrected counts'!E856),"")</f>
        <v/>
      </c>
      <c r="F856" t="str">
        <f>IFERROR(IF(OR(HLOOKUP($A856,'Z-scores'!$C$2:$SK$20,5,FALSE)&gt;3,HLOOKUP($A856,'Z-scores'!$C$2:$SK$20,5,FALSE)&lt;-3),"",'Total-corrected counts'!F856),"")</f>
        <v/>
      </c>
      <c r="G856" t="str">
        <f>IFERROR(IF(OR(HLOOKUP($A856,'Z-scores'!$C$2:$SK$20,5,FALSE)&gt;3,HLOOKUP($A856,'Z-scores'!$C$2:$SK$20,5,FALSE)&lt;-3),"",'Total-corrected counts'!G856),"")</f>
        <v/>
      </c>
      <c r="H856" t="str">
        <f>IFERROR(IF(OR(HLOOKUP($A856,'Z-scores'!$C$2:$SK$20,5,FALSE)&gt;3,HLOOKUP($A856,'Z-scores'!$C$2:$SK$20,5,FALSE)&lt;-3),"",'Total-corrected counts'!H856),"")</f>
        <v/>
      </c>
      <c r="I856" t="str">
        <f>IFERROR(IF(OR(HLOOKUP($A856,'Z-scores'!$C$2:$SK$20,5,FALSE)&gt;3,HLOOKUP($A856,'Z-scores'!$C$2:$SK$20,5,FALSE)&lt;-3),"",'Total-corrected counts'!I856),"")</f>
        <v/>
      </c>
      <c r="J856" t="str">
        <f>IFERROR(IF(OR(HLOOKUP($A856,'Z-scores'!$C$2:$SK$20,5,FALSE)&gt;3,HLOOKUP($A856,'Z-scores'!$C$2:$SK$20,5,FALSE)&lt;-3),"",'Total-corrected counts'!J856),"")</f>
        <v/>
      </c>
      <c r="K856" t="str">
        <f>IFERROR(IF(OR(HLOOKUP($A856,'Z-scores'!$C$2:$SK$20,5,FALSE)&gt;3,HLOOKUP($A856,'Z-scores'!$C$2:$SK$20,5,FALSE)&lt;-3),"",'Total-corrected counts'!K856),"")</f>
        <v/>
      </c>
      <c r="L856" t="str">
        <f>IFERROR(IF(OR(HLOOKUP($A856,'Z-scores'!$C$2:$SK$20,5,FALSE)&gt;3,HLOOKUP($A856,'Z-scores'!$C$2:$SK$20,5,FALSE)&lt;-3),"",'Total-corrected counts'!L856),"")</f>
        <v/>
      </c>
      <c r="M856" t="str">
        <f>IFERROR(IF(OR(HLOOKUP($A856,'Z-scores'!$C$2:$SK$20,5,FALSE)&gt;3,HLOOKUP($A856,'Z-scores'!$C$2:$SK$20,5,FALSE)&lt;-3),"",'Total-corrected counts'!M856),"")</f>
        <v/>
      </c>
      <c r="N856" t="str">
        <f>IFERROR(IF(OR(HLOOKUP($A856,'Z-scores'!$C$2:$SK$20,5,FALSE)&gt;3,HLOOKUP($A856,'Z-scores'!$C$2:$SK$20,5,FALSE)&lt;-3),"",'Total-corrected counts'!N856),"")</f>
        <v/>
      </c>
      <c r="O856" t="str">
        <f>IFERROR(IF(OR(HLOOKUP($A856,'Z-scores'!$C$2:$SK$20,5,FALSE)&gt;3,HLOOKUP($A856,'Z-scores'!$C$2:$SK$20,5,FALSE)&lt;-3),"",'Total-corrected counts'!O856),"")</f>
        <v/>
      </c>
      <c r="P856" t="str">
        <f>IFERROR(IF(OR(HLOOKUP($A856,'Z-scores'!$C$2:$SK$20,5,FALSE)&gt;3,HLOOKUP($A856,'Z-scores'!$C$2:$SK$20,5,FALSE)&lt;-3),"",'Total-corrected counts'!P856),"")</f>
        <v/>
      </c>
      <c r="Q856" t="str">
        <f>IFERROR(IF(OR(HLOOKUP($A856,'Z-scores'!$C$2:$SK$20,5,FALSE)&gt;3,HLOOKUP($A856,'Z-scores'!$C$2:$SK$20,5,FALSE)&lt;-3),"",'Total-corrected counts'!Q856),"")</f>
        <v/>
      </c>
      <c r="R856" t="str">
        <f>IFERROR(IF(OR(HLOOKUP($A856,'Z-scores'!$C$2:$SK$20,5,FALSE)&gt;3,HLOOKUP($A856,'Z-scores'!$C$2:$SK$20,5,FALSE)&lt;-3),"",'Total-corrected counts'!R856),"")</f>
        <v/>
      </c>
      <c r="S856" t="str">
        <f>IFERROR(IF(OR(HLOOKUP($A856,'Z-scores'!$C$2:$SK$20,5,FALSE)&gt;3,HLOOKUP($A856,'Z-scores'!$C$2:$SK$20,5,FALSE)&lt;-3),"",'Total-corrected counts'!S856),"")</f>
        <v/>
      </c>
      <c r="T856" t="str">
        <f>IFERROR(IF(OR(HLOOKUP($A856,'Z-scores'!$C$2:$SK$20,5,FALSE)&gt;3,HLOOKUP($A856,'Z-scores'!$C$2:$SK$20,5,FALSE)&lt;-3),"",'Total-corrected counts'!T856),"")</f>
        <v/>
      </c>
      <c r="U856">
        <f t="shared" si="52"/>
        <v>0</v>
      </c>
      <c r="V856">
        <f>SUMIFS(Tabel132[Cluster],Tabel132[ID],'Total-corrected counts Z&lt;3'!A856)</f>
        <v>0</v>
      </c>
      <c r="W856" t="str">
        <f t="shared" si="53"/>
        <v/>
      </c>
      <c r="X856" t="str">
        <f t="shared" si="54"/>
        <v/>
      </c>
      <c r="Y856" t="str">
        <f t="shared" si="55"/>
        <v/>
      </c>
    </row>
    <row r="857" spans="1:25" x14ac:dyDescent="0.25">
      <c r="A857">
        <v>865</v>
      </c>
      <c r="B857" t="s">
        <v>1006</v>
      </c>
      <c r="C857">
        <v>3100</v>
      </c>
      <c r="D857">
        <v>322</v>
      </c>
      <c r="E857" t="str">
        <f>IFERROR(IF(OR(HLOOKUP($A857,'Z-scores'!$C$2:$SK$20,5,FALSE)&gt;3,HLOOKUP($A857,'Z-scores'!$C$2:$SK$20,5,FALSE)&lt;-3),"",'Total-corrected counts'!E857),"")</f>
        <v/>
      </c>
      <c r="F857" t="str">
        <f>IFERROR(IF(OR(HLOOKUP($A857,'Z-scores'!$C$2:$SK$20,5,FALSE)&gt;3,HLOOKUP($A857,'Z-scores'!$C$2:$SK$20,5,FALSE)&lt;-3),"",'Total-corrected counts'!F857),"")</f>
        <v/>
      </c>
      <c r="G857" t="str">
        <f>IFERROR(IF(OR(HLOOKUP($A857,'Z-scores'!$C$2:$SK$20,5,FALSE)&gt;3,HLOOKUP($A857,'Z-scores'!$C$2:$SK$20,5,FALSE)&lt;-3),"",'Total-corrected counts'!G857),"")</f>
        <v/>
      </c>
      <c r="H857" t="str">
        <f>IFERROR(IF(OR(HLOOKUP($A857,'Z-scores'!$C$2:$SK$20,5,FALSE)&gt;3,HLOOKUP($A857,'Z-scores'!$C$2:$SK$20,5,FALSE)&lt;-3),"",'Total-corrected counts'!H857),"")</f>
        <v/>
      </c>
      <c r="I857" t="str">
        <f>IFERROR(IF(OR(HLOOKUP($A857,'Z-scores'!$C$2:$SK$20,5,FALSE)&gt;3,HLOOKUP($A857,'Z-scores'!$C$2:$SK$20,5,FALSE)&lt;-3),"",'Total-corrected counts'!I857),"")</f>
        <v/>
      </c>
      <c r="J857" t="str">
        <f>IFERROR(IF(OR(HLOOKUP($A857,'Z-scores'!$C$2:$SK$20,5,FALSE)&gt;3,HLOOKUP($A857,'Z-scores'!$C$2:$SK$20,5,FALSE)&lt;-3),"",'Total-corrected counts'!J857),"")</f>
        <v/>
      </c>
      <c r="K857" t="str">
        <f>IFERROR(IF(OR(HLOOKUP($A857,'Z-scores'!$C$2:$SK$20,5,FALSE)&gt;3,HLOOKUP($A857,'Z-scores'!$C$2:$SK$20,5,FALSE)&lt;-3),"",'Total-corrected counts'!K857),"")</f>
        <v/>
      </c>
      <c r="L857" t="str">
        <f>IFERROR(IF(OR(HLOOKUP($A857,'Z-scores'!$C$2:$SK$20,5,FALSE)&gt;3,HLOOKUP($A857,'Z-scores'!$C$2:$SK$20,5,FALSE)&lt;-3),"",'Total-corrected counts'!L857),"")</f>
        <v/>
      </c>
      <c r="M857" t="str">
        <f>IFERROR(IF(OR(HLOOKUP($A857,'Z-scores'!$C$2:$SK$20,5,FALSE)&gt;3,HLOOKUP($A857,'Z-scores'!$C$2:$SK$20,5,FALSE)&lt;-3),"",'Total-corrected counts'!M857),"")</f>
        <v/>
      </c>
      <c r="N857" t="str">
        <f>IFERROR(IF(OR(HLOOKUP($A857,'Z-scores'!$C$2:$SK$20,5,FALSE)&gt;3,HLOOKUP($A857,'Z-scores'!$C$2:$SK$20,5,FALSE)&lt;-3),"",'Total-corrected counts'!N857),"")</f>
        <v/>
      </c>
      <c r="O857" t="str">
        <f>IFERROR(IF(OR(HLOOKUP($A857,'Z-scores'!$C$2:$SK$20,5,FALSE)&gt;3,HLOOKUP($A857,'Z-scores'!$C$2:$SK$20,5,FALSE)&lt;-3),"",'Total-corrected counts'!O857),"")</f>
        <v/>
      </c>
      <c r="P857" t="str">
        <f>IFERROR(IF(OR(HLOOKUP($A857,'Z-scores'!$C$2:$SK$20,5,FALSE)&gt;3,HLOOKUP($A857,'Z-scores'!$C$2:$SK$20,5,FALSE)&lt;-3),"",'Total-corrected counts'!P857),"")</f>
        <v/>
      </c>
      <c r="Q857" t="str">
        <f>IFERROR(IF(OR(HLOOKUP($A857,'Z-scores'!$C$2:$SK$20,5,FALSE)&gt;3,HLOOKUP($A857,'Z-scores'!$C$2:$SK$20,5,FALSE)&lt;-3),"",'Total-corrected counts'!Q857),"")</f>
        <v/>
      </c>
      <c r="R857" t="str">
        <f>IFERROR(IF(OR(HLOOKUP($A857,'Z-scores'!$C$2:$SK$20,5,FALSE)&gt;3,HLOOKUP($A857,'Z-scores'!$C$2:$SK$20,5,FALSE)&lt;-3),"",'Total-corrected counts'!R857),"")</f>
        <v/>
      </c>
      <c r="S857" t="str">
        <f>IFERROR(IF(OR(HLOOKUP($A857,'Z-scores'!$C$2:$SK$20,5,FALSE)&gt;3,HLOOKUP($A857,'Z-scores'!$C$2:$SK$20,5,FALSE)&lt;-3),"",'Total-corrected counts'!S857),"")</f>
        <v/>
      </c>
      <c r="T857" t="str">
        <f>IFERROR(IF(OR(HLOOKUP($A857,'Z-scores'!$C$2:$SK$20,5,FALSE)&gt;3,HLOOKUP($A857,'Z-scores'!$C$2:$SK$20,5,FALSE)&lt;-3),"",'Total-corrected counts'!T857),"")</f>
        <v/>
      </c>
      <c r="U857">
        <f t="shared" si="52"/>
        <v>0</v>
      </c>
      <c r="V857">
        <f>SUMIFS(Tabel132[Cluster],Tabel132[ID],'Total-corrected counts Z&lt;3'!A857)</f>
        <v>0</v>
      </c>
      <c r="W857" t="str">
        <f t="shared" si="53"/>
        <v/>
      </c>
      <c r="X857" t="str">
        <f t="shared" si="54"/>
        <v/>
      </c>
      <c r="Y857" t="str">
        <f t="shared" si="55"/>
        <v/>
      </c>
    </row>
    <row r="858" spans="1:25" x14ac:dyDescent="0.25">
      <c r="A858">
        <v>866</v>
      </c>
      <c r="B858" t="s">
        <v>1007</v>
      </c>
      <c r="C858">
        <v>104900</v>
      </c>
      <c r="D858">
        <v>326</v>
      </c>
      <c r="E858" t="str">
        <f>IFERROR(IF(OR(HLOOKUP($A858,'Z-scores'!$C$2:$SK$20,5,FALSE)&gt;3,HLOOKUP($A858,'Z-scores'!$C$2:$SK$20,5,FALSE)&lt;-3),"",'Total-corrected counts'!E858),"")</f>
        <v/>
      </c>
      <c r="F858" t="str">
        <f>IFERROR(IF(OR(HLOOKUP($A858,'Z-scores'!$C$2:$SK$20,5,FALSE)&gt;3,HLOOKUP($A858,'Z-scores'!$C$2:$SK$20,5,FALSE)&lt;-3),"",'Total-corrected counts'!F858),"")</f>
        <v/>
      </c>
      <c r="G858" t="str">
        <f>IFERROR(IF(OR(HLOOKUP($A858,'Z-scores'!$C$2:$SK$20,5,FALSE)&gt;3,HLOOKUP($A858,'Z-scores'!$C$2:$SK$20,5,FALSE)&lt;-3),"",'Total-corrected counts'!G858),"")</f>
        <v/>
      </c>
      <c r="H858" t="str">
        <f>IFERROR(IF(OR(HLOOKUP($A858,'Z-scores'!$C$2:$SK$20,5,FALSE)&gt;3,HLOOKUP($A858,'Z-scores'!$C$2:$SK$20,5,FALSE)&lt;-3),"",'Total-corrected counts'!H858),"")</f>
        <v/>
      </c>
      <c r="I858" t="str">
        <f>IFERROR(IF(OR(HLOOKUP($A858,'Z-scores'!$C$2:$SK$20,5,FALSE)&gt;3,HLOOKUP($A858,'Z-scores'!$C$2:$SK$20,5,FALSE)&lt;-3),"",'Total-corrected counts'!I858),"")</f>
        <v/>
      </c>
      <c r="J858" t="str">
        <f>IFERROR(IF(OR(HLOOKUP($A858,'Z-scores'!$C$2:$SK$20,5,FALSE)&gt;3,HLOOKUP($A858,'Z-scores'!$C$2:$SK$20,5,FALSE)&lt;-3),"",'Total-corrected counts'!J858),"")</f>
        <v/>
      </c>
      <c r="K858" t="str">
        <f>IFERROR(IF(OR(HLOOKUP($A858,'Z-scores'!$C$2:$SK$20,5,FALSE)&gt;3,HLOOKUP($A858,'Z-scores'!$C$2:$SK$20,5,FALSE)&lt;-3),"",'Total-corrected counts'!K858),"")</f>
        <v/>
      </c>
      <c r="L858" t="str">
        <f>IFERROR(IF(OR(HLOOKUP($A858,'Z-scores'!$C$2:$SK$20,5,FALSE)&gt;3,HLOOKUP($A858,'Z-scores'!$C$2:$SK$20,5,FALSE)&lt;-3),"",'Total-corrected counts'!L858),"")</f>
        <v/>
      </c>
      <c r="M858" t="str">
        <f>IFERROR(IF(OR(HLOOKUP($A858,'Z-scores'!$C$2:$SK$20,5,FALSE)&gt;3,HLOOKUP($A858,'Z-scores'!$C$2:$SK$20,5,FALSE)&lt;-3),"",'Total-corrected counts'!M858),"")</f>
        <v/>
      </c>
      <c r="N858" t="str">
        <f>IFERROR(IF(OR(HLOOKUP($A858,'Z-scores'!$C$2:$SK$20,5,FALSE)&gt;3,HLOOKUP($A858,'Z-scores'!$C$2:$SK$20,5,FALSE)&lt;-3),"",'Total-corrected counts'!N858),"")</f>
        <v/>
      </c>
      <c r="O858" t="str">
        <f>IFERROR(IF(OR(HLOOKUP($A858,'Z-scores'!$C$2:$SK$20,5,FALSE)&gt;3,HLOOKUP($A858,'Z-scores'!$C$2:$SK$20,5,FALSE)&lt;-3),"",'Total-corrected counts'!O858),"")</f>
        <v/>
      </c>
      <c r="P858" t="str">
        <f>IFERROR(IF(OR(HLOOKUP($A858,'Z-scores'!$C$2:$SK$20,5,FALSE)&gt;3,HLOOKUP($A858,'Z-scores'!$C$2:$SK$20,5,FALSE)&lt;-3),"",'Total-corrected counts'!P858),"")</f>
        <v/>
      </c>
      <c r="Q858" t="str">
        <f>IFERROR(IF(OR(HLOOKUP($A858,'Z-scores'!$C$2:$SK$20,5,FALSE)&gt;3,HLOOKUP($A858,'Z-scores'!$C$2:$SK$20,5,FALSE)&lt;-3),"",'Total-corrected counts'!Q858),"")</f>
        <v/>
      </c>
      <c r="R858" t="str">
        <f>IFERROR(IF(OR(HLOOKUP($A858,'Z-scores'!$C$2:$SK$20,5,FALSE)&gt;3,HLOOKUP($A858,'Z-scores'!$C$2:$SK$20,5,FALSE)&lt;-3),"",'Total-corrected counts'!R858),"")</f>
        <v/>
      </c>
      <c r="S858" t="str">
        <f>IFERROR(IF(OR(HLOOKUP($A858,'Z-scores'!$C$2:$SK$20,5,FALSE)&gt;3,HLOOKUP($A858,'Z-scores'!$C$2:$SK$20,5,FALSE)&lt;-3),"",'Total-corrected counts'!S858),"")</f>
        <v/>
      </c>
      <c r="T858" t="str">
        <f>IFERROR(IF(OR(HLOOKUP($A858,'Z-scores'!$C$2:$SK$20,5,FALSE)&gt;3,HLOOKUP($A858,'Z-scores'!$C$2:$SK$20,5,FALSE)&lt;-3),"",'Total-corrected counts'!T858),"")</f>
        <v/>
      </c>
      <c r="U858">
        <f t="shared" si="52"/>
        <v>0</v>
      </c>
      <c r="V858">
        <f>SUMIFS(Tabel132[Cluster],Tabel132[ID],'Total-corrected counts Z&lt;3'!A858)</f>
        <v>0</v>
      </c>
      <c r="W858" t="str">
        <f t="shared" si="53"/>
        <v/>
      </c>
      <c r="X858" t="str">
        <f t="shared" si="54"/>
        <v/>
      </c>
      <c r="Y858" t="str">
        <f t="shared" si="55"/>
        <v/>
      </c>
    </row>
    <row r="859" spans="1:25" x14ac:dyDescent="0.25">
      <c r="A859">
        <v>867</v>
      </c>
      <c r="B859" t="s">
        <v>362</v>
      </c>
      <c r="C859">
        <v>85400</v>
      </c>
      <c r="D859">
        <v>1132</v>
      </c>
      <c r="E859">
        <f>IFERROR(IF(OR(HLOOKUP($A859,'Z-scores'!$C$2:$SK$20,5,FALSE)&gt;3,HLOOKUP($A859,'Z-scores'!$C$2:$SK$20,5,FALSE)&lt;-3),"",'Total-corrected counts'!E859),"")</f>
        <v>0.18330488804777817</v>
      </c>
      <c r="F859">
        <f>IFERROR(IF(OR(HLOOKUP($A859,'Z-scores'!$C$2:$SK$20,5,FALSE)&gt;3,HLOOKUP($A859,'Z-scores'!$C$2:$SK$20,5,FALSE)&lt;-3),"",'Total-corrected counts'!F859),"")</f>
        <v>3.720749268244774</v>
      </c>
      <c r="G859">
        <f>IFERROR(IF(OR(HLOOKUP($A859,'Z-scores'!$C$2:$SK$20,5,FALSE)&gt;3,HLOOKUP($A859,'Z-scores'!$C$2:$SK$20,5,FALSE)&lt;-3),"",'Total-corrected counts'!G859),"")</f>
        <v>5.0729679242635148</v>
      </c>
      <c r="H859">
        <f>IFERROR(IF(OR(HLOOKUP($A859,'Z-scores'!$C$2:$SK$20,5,FALSE)&gt;3,HLOOKUP($A859,'Z-scores'!$C$2:$SK$20,5,FALSE)&lt;-3),"",'Total-corrected counts'!H859),"")</f>
        <v>2.4126034403725058E-2</v>
      </c>
      <c r="I859">
        <f>IFERROR(IF(OR(HLOOKUP($A859,'Z-scores'!$C$2:$SK$20,5,FALSE)&gt;3,HLOOKUP($A859,'Z-scores'!$C$2:$SK$20,5,FALSE)&lt;-3),"",'Total-corrected counts'!I859),"")</f>
        <v>0.76532148285539192</v>
      </c>
      <c r="J859">
        <f>IFERROR(IF(OR(HLOOKUP($A859,'Z-scores'!$C$2:$SK$20,5,FALSE)&gt;3,HLOOKUP($A859,'Z-scores'!$C$2:$SK$20,5,FALSE)&lt;-3),"",'Total-corrected counts'!J859),"")</f>
        <v>8.237518303933296</v>
      </c>
      <c r="K859">
        <f>IFERROR(IF(OR(HLOOKUP($A859,'Z-scores'!$C$2:$SK$20,5,FALSE)&gt;3,HLOOKUP($A859,'Z-scores'!$C$2:$SK$20,5,FALSE)&lt;-3),"",'Total-corrected counts'!K859),"")</f>
        <v>1.9177142253929993</v>
      </c>
      <c r="L859">
        <f>IFERROR(IF(OR(HLOOKUP($A859,'Z-scores'!$C$2:$SK$20,5,FALSE)&gt;3,HLOOKUP($A859,'Z-scores'!$C$2:$SK$20,5,FALSE)&lt;-3),"",'Total-corrected counts'!L859),"")</f>
        <v>26.048768178173574</v>
      </c>
      <c r="M859">
        <f>IFERROR(IF(OR(HLOOKUP($A859,'Z-scores'!$C$2:$SK$20,5,FALSE)&gt;3,HLOOKUP($A859,'Z-scores'!$C$2:$SK$20,5,FALSE)&lt;-3),"",'Total-corrected counts'!M859),"")</f>
        <v>1.3298631860623518</v>
      </c>
      <c r="N859">
        <f>IFERROR(IF(OR(HLOOKUP($A859,'Z-scores'!$C$2:$SK$20,5,FALSE)&gt;3,HLOOKUP($A859,'Z-scores'!$C$2:$SK$20,5,FALSE)&lt;-3),"",'Total-corrected counts'!N859),"")</f>
        <v>7.3536098541507915</v>
      </c>
      <c r="O859">
        <f>IFERROR(IF(OR(HLOOKUP($A859,'Z-scores'!$C$2:$SK$20,5,FALSE)&gt;3,HLOOKUP($A859,'Z-scores'!$C$2:$SK$20,5,FALSE)&lt;-3),"",'Total-corrected counts'!O859),"")</f>
        <v>13.179057456446332</v>
      </c>
      <c r="P859">
        <f>IFERROR(IF(OR(HLOOKUP($A859,'Z-scores'!$C$2:$SK$20,5,FALSE)&gt;3,HLOOKUP($A859,'Z-scores'!$C$2:$SK$20,5,FALSE)&lt;-3),"",'Total-corrected counts'!P859),"")</f>
        <v>1.9905894881945603</v>
      </c>
      <c r="Q859">
        <f>IFERROR(IF(OR(HLOOKUP($A859,'Z-scores'!$C$2:$SK$20,5,FALSE)&gt;3,HLOOKUP($A859,'Z-scores'!$C$2:$SK$20,5,FALSE)&lt;-3),"",'Total-corrected counts'!Q859),"")</f>
        <v>3.030780306685156</v>
      </c>
      <c r="R859">
        <f>IFERROR(IF(OR(HLOOKUP($A859,'Z-scores'!$C$2:$SK$20,5,FALSE)&gt;3,HLOOKUP($A859,'Z-scores'!$C$2:$SK$20,5,FALSE)&lt;-3),"",'Total-corrected counts'!R859),"")</f>
        <v>26.273340314222168</v>
      </c>
      <c r="S859">
        <f>IFERROR(IF(OR(HLOOKUP($A859,'Z-scores'!$C$2:$SK$20,5,FALSE)&gt;3,HLOOKUP($A859,'Z-scores'!$C$2:$SK$20,5,FALSE)&lt;-3),"",'Total-corrected counts'!S859),"")</f>
        <v>17.721712494939684</v>
      </c>
      <c r="T859">
        <f>IFERROR(IF(OR(HLOOKUP($A859,'Z-scores'!$C$2:$SK$20,5,FALSE)&gt;3,HLOOKUP($A859,'Z-scores'!$C$2:$SK$20,5,FALSE)&lt;-3),"",'Total-corrected counts'!T859),"")</f>
        <v>8.8737625367493231E-2</v>
      </c>
      <c r="U859">
        <f t="shared" si="52"/>
        <v>1</v>
      </c>
      <c r="V859">
        <f>SUMIFS(Tabel132[Cluster],Tabel132[ID],'Total-corrected counts Z&lt;3'!A859)</f>
        <v>93</v>
      </c>
      <c r="W859">
        <f t="shared" si="53"/>
        <v>0.29937479981170118</v>
      </c>
      <c r="X859">
        <f t="shared" si="54"/>
        <v>5.46539433455282</v>
      </c>
      <c r="Y859">
        <f t="shared" si="55"/>
        <v>10.380702947642565</v>
      </c>
    </row>
    <row r="860" spans="1:25" x14ac:dyDescent="0.25">
      <c r="A860">
        <v>868</v>
      </c>
      <c r="B860" t="s">
        <v>1008</v>
      </c>
      <c r="C860">
        <v>85800</v>
      </c>
      <c r="D860">
        <v>881</v>
      </c>
      <c r="E860" t="str">
        <f>IFERROR(IF(OR(HLOOKUP($A860,'Z-scores'!$C$2:$SK$20,5,FALSE)&gt;3,HLOOKUP($A860,'Z-scores'!$C$2:$SK$20,5,FALSE)&lt;-3),"",'Total-corrected counts'!E860),"")</f>
        <v/>
      </c>
      <c r="F860" t="str">
        <f>IFERROR(IF(OR(HLOOKUP($A860,'Z-scores'!$C$2:$SK$20,5,FALSE)&gt;3,HLOOKUP($A860,'Z-scores'!$C$2:$SK$20,5,FALSE)&lt;-3),"",'Total-corrected counts'!F860),"")</f>
        <v/>
      </c>
      <c r="G860" t="str">
        <f>IFERROR(IF(OR(HLOOKUP($A860,'Z-scores'!$C$2:$SK$20,5,FALSE)&gt;3,HLOOKUP($A860,'Z-scores'!$C$2:$SK$20,5,FALSE)&lt;-3),"",'Total-corrected counts'!G860),"")</f>
        <v/>
      </c>
      <c r="H860" t="str">
        <f>IFERROR(IF(OR(HLOOKUP($A860,'Z-scores'!$C$2:$SK$20,5,FALSE)&gt;3,HLOOKUP($A860,'Z-scores'!$C$2:$SK$20,5,FALSE)&lt;-3),"",'Total-corrected counts'!H860),"")</f>
        <v/>
      </c>
      <c r="I860" t="str">
        <f>IFERROR(IF(OR(HLOOKUP($A860,'Z-scores'!$C$2:$SK$20,5,FALSE)&gt;3,HLOOKUP($A860,'Z-scores'!$C$2:$SK$20,5,FALSE)&lt;-3),"",'Total-corrected counts'!I860),"")</f>
        <v/>
      </c>
      <c r="J860" t="str">
        <f>IFERROR(IF(OR(HLOOKUP($A860,'Z-scores'!$C$2:$SK$20,5,FALSE)&gt;3,HLOOKUP($A860,'Z-scores'!$C$2:$SK$20,5,FALSE)&lt;-3),"",'Total-corrected counts'!J860),"")</f>
        <v/>
      </c>
      <c r="K860" t="str">
        <f>IFERROR(IF(OR(HLOOKUP($A860,'Z-scores'!$C$2:$SK$20,5,FALSE)&gt;3,HLOOKUP($A860,'Z-scores'!$C$2:$SK$20,5,FALSE)&lt;-3),"",'Total-corrected counts'!K860),"")</f>
        <v/>
      </c>
      <c r="L860" t="str">
        <f>IFERROR(IF(OR(HLOOKUP($A860,'Z-scores'!$C$2:$SK$20,5,FALSE)&gt;3,HLOOKUP($A860,'Z-scores'!$C$2:$SK$20,5,FALSE)&lt;-3),"",'Total-corrected counts'!L860),"")</f>
        <v/>
      </c>
      <c r="M860" t="str">
        <f>IFERROR(IF(OR(HLOOKUP($A860,'Z-scores'!$C$2:$SK$20,5,FALSE)&gt;3,HLOOKUP($A860,'Z-scores'!$C$2:$SK$20,5,FALSE)&lt;-3),"",'Total-corrected counts'!M860),"")</f>
        <v/>
      </c>
      <c r="N860" t="str">
        <f>IFERROR(IF(OR(HLOOKUP($A860,'Z-scores'!$C$2:$SK$20,5,FALSE)&gt;3,HLOOKUP($A860,'Z-scores'!$C$2:$SK$20,5,FALSE)&lt;-3),"",'Total-corrected counts'!N860),"")</f>
        <v/>
      </c>
      <c r="O860" t="str">
        <f>IFERROR(IF(OR(HLOOKUP($A860,'Z-scores'!$C$2:$SK$20,5,FALSE)&gt;3,HLOOKUP($A860,'Z-scores'!$C$2:$SK$20,5,FALSE)&lt;-3),"",'Total-corrected counts'!O860),"")</f>
        <v/>
      </c>
      <c r="P860" t="str">
        <f>IFERROR(IF(OR(HLOOKUP($A860,'Z-scores'!$C$2:$SK$20,5,FALSE)&gt;3,HLOOKUP($A860,'Z-scores'!$C$2:$SK$20,5,FALSE)&lt;-3),"",'Total-corrected counts'!P860),"")</f>
        <v/>
      </c>
      <c r="Q860" t="str">
        <f>IFERROR(IF(OR(HLOOKUP($A860,'Z-scores'!$C$2:$SK$20,5,FALSE)&gt;3,HLOOKUP($A860,'Z-scores'!$C$2:$SK$20,5,FALSE)&lt;-3),"",'Total-corrected counts'!Q860),"")</f>
        <v/>
      </c>
      <c r="R860" t="str">
        <f>IFERROR(IF(OR(HLOOKUP($A860,'Z-scores'!$C$2:$SK$20,5,FALSE)&gt;3,HLOOKUP($A860,'Z-scores'!$C$2:$SK$20,5,FALSE)&lt;-3),"",'Total-corrected counts'!R860),"")</f>
        <v/>
      </c>
      <c r="S860" t="str">
        <f>IFERROR(IF(OR(HLOOKUP($A860,'Z-scores'!$C$2:$SK$20,5,FALSE)&gt;3,HLOOKUP($A860,'Z-scores'!$C$2:$SK$20,5,FALSE)&lt;-3),"",'Total-corrected counts'!S860),"")</f>
        <v/>
      </c>
      <c r="T860" t="str">
        <f>IFERROR(IF(OR(HLOOKUP($A860,'Z-scores'!$C$2:$SK$20,5,FALSE)&gt;3,HLOOKUP($A860,'Z-scores'!$C$2:$SK$20,5,FALSE)&lt;-3),"",'Total-corrected counts'!T860),"")</f>
        <v/>
      </c>
      <c r="U860">
        <f t="shared" si="52"/>
        <v>0</v>
      </c>
      <c r="V860">
        <f>SUMIFS(Tabel132[Cluster],Tabel132[ID],'Total-corrected counts Z&lt;3'!A860)</f>
        <v>93</v>
      </c>
      <c r="W860" t="str">
        <f t="shared" si="53"/>
        <v/>
      </c>
      <c r="X860" t="str">
        <f t="shared" si="54"/>
        <v/>
      </c>
      <c r="Y860" t="str">
        <f t="shared" si="55"/>
        <v/>
      </c>
    </row>
    <row r="861" spans="1:25" x14ac:dyDescent="0.25">
      <c r="A861">
        <v>869</v>
      </c>
      <c r="B861" t="s">
        <v>363</v>
      </c>
      <c r="C861">
        <v>17200</v>
      </c>
      <c r="D861">
        <v>425</v>
      </c>
      <c r="E861">
        <f>IFERROR(IF(OR(HLOOKUP($A861,'Z-scores'!$C$2:$SK$20,5,FALSE)&gt;3,HLOOKUP($A861,'Z-scores'!$C$2:$SK$20,5,FALSE)&lt;-3),"",'Total-corrected counts'!E861),"")</f>
        <v>1.38717212576697</v>
      </c>
      <c r="F861">
        <f>IFERROR(IF(OR(HLOOKUP($A861,'Z-scores'!$C$2:$SK$20,5,FALSE)&gt;3,HLOOKUP($A861,'Z-scores'!$C$2:$SK$20,5,FALSE)&lt;-3),"",'Total-corrected counts'!F861),"")</f>
        <v>0.84991734553814635</v>
      </c>
      <c r="G861">
        <f>IFERROR(IF(OR(HLOOKUP($A861,'Z-scores'!$C$2:$SK$20,5,FALSE)&gt;3,HLOOKUP($A861,'Z-scores'!$C$2:$SK$20,5,FALSE)&lt;-3),"",'Total-corrected counts'!G861),"")</f>
        <v>0.78846715538406531</v>
      </c>
      <c r="H861">
        <f>IFERROR(IF(OR(HLOOKUP($A861,'Z-scores'!$C$2:$SK$20,5,FALSE)&gt;3,HLOOKUP($A861,'Z-scores'!$C$2:$SK$20,5,FALSE)&lt;-3),"",'Total-corrected counts'!H861),"")</f>
        <v>0.25332336123911309</v>
      </c>
      <c r="I861">
        <f>IFERROR(IF(OR(HLOOKUP($A861,'Z-scores'!$C$2:$SK$20,5,FALSE)&gt;3,HLOOKUP($A861,'Z-scores'!$C$2:$SK$20,5,FALSE)&lt;-3),"",'Total-corrected counts'!I861),"")</f>
        <v>0.60775529520869354</v>
      </c>
      <c r="J861">
        <f>IFERROR(IF(OR(HLOOKUP($A861,'Z-scores'!$C$2:$SK$20,5,FALSE)&gt;3,HLOOKUP($A861,'Z-scores'!$C$2:$SK$20,5,FALSE)&lt;-3),"",'Total-corrected counts'!J861),"")</f>
        <v>1.0177166509219915</v>
      </c>
      <c r="K861">
        <f>IFERROR(IF(OR(HLOOKUP($A861,'Z-scores'!$C$2:$SK$20,5,FALSE)&gt;3,HLOOKUP($A861,'Z-scores'!$C$2:$SK$20,5,FALSE)&lt;-3),"",'Total-corrected counts'!K861),"")</f>
        <v>0.85036257700912821</v>
      </c>
      <c r="L861">
        <f>IFERROR(IF(OR(HLOOKUP($A861,'Z-scores'!$C$2:$SK$20,5,FALSE)&gt;3,HLOOKUP($A861,'Z-scores'!$C$2:$SK$20,5,FALSE)&lt;-3),"",'Total-corrected counts'!L861),"")</f>
        <v>0.30525900208797158</v>
      </c>
      <c r="M861">
        <f>IFERROR(IF(OR(HLOOKUP($A861,'Z-scores'!$C$2:$SK$20,5,FALSE)&gt;3,HLOOKUP($A861,'Z-scores'!$C$2:$SK$20,5,FALSE)&lt;-3),"",'Total-corrected counts'!M861),"")</f>
        <v>1.0144469175732043</v>
      </c>
      <c r="N861">
        <f>IFERROR(IF(OR(HLOOKUP($A861,'Z-scores'!$C$2:$SK$20,5,FALSE)&gt;3,HLOOKUP($A861,'Z-scores'!$C$2:$SK$20,5,FALSE)&lt;-3),"",'Total-corrected counts'!N861),"")</f>
        <v>0.26654875803958095</v>
      </c>
      <c r="O861">
        <f>IFERROR(IF(OR(HLOOKUP($A861,'Z-scores'!$C$2:$SK$20,5,FALSE)&gt;3,HLOOKUP($A861,'Z-scores'!$C$2:$SK$20,5,FALSE)&lt;-3),"",'Total-corrected counts'!O861),"")</f>
        <v>0.61010061354900824</v>
      </c>
      <c r="P861">
        <f>IFERROR(IF(OR(HLOOKUP($A861,'Z-scores'!$C$2:$SK$20,5,FALSE)&gt;3,HLOOKUP($A861,'Z-scores'!$C$2:$SK$20,5,FALSE)&lt;-3),"",'Total-corrected counts'!P861),"")</f>
        <v>0.78628284783685121</v>
      </c>
      <c r="Q861">
        <f>IFERROR(IF(OR(HLOOKUP($A861,'Z-scores'!$C$2:$SK$20,5,FALSE)&gt;3,HLOOKUP($A861,'Z-scores'!$C$2:$SK$20,5,FALSE)&lt;-3),"",'Total-corrected counts'!Q861),"")</f>
        <v>0.11924381534498975</v>
      </c>
      <c r="R861">
        <f>IFERROR(IF(OR(HLOOKUP($A861,'Z-scores'!$C$2:$SK$20,5,FALSE)&gt;3,HLOOKUP($A861,'Z-scores'!$C$2:$SK$20,5,FALSE)&lt;-3),"",'Total-corrected counts'!R861),"")</f>
        <v>0.67275363197089599</v>
      </c>
      <c r="S861">
        <f>IFERROR(IF(OR(HLOOKUP($A861,'Z-scores'!$C$2:$SK$20,5,FALSE)&gt;3,HLOOKUP($A861,'Z-scores'!$C$2:$SK$20,5,FALSE)&lt;-3),"",'Total-corrected counts'!S861),"")</f>
        <v>0.56052700862588789</v>
      </c>
      <c r="T861">
        <f>IFERROR(IF(OR(HLOOKUP($A861,'Z-scores'!$C$2:$SK$20,5,FALSE)&gt;3,HLOOKUP($A861,'Z-scores'!$C$2:$SK$20,5,FALSE)&lt;-3),"",'Total-corrected counts'!T861),"")</f>
        <v>0.15017136600652697</v>
      </c>
      <c r="U861">
        <f t="shared" si="52"/>
        <v>1</v>
      </c>
      <c r="V861">
        <f>SUMIFS(Tabel132[Cluster],Tabel132[ID],'Total-corrected counts Z&lt;3'!A861)</f>
        <v>21</v>
      </c>
      <c r="W861">
        <f t="shared" si="53"/>
        <v>0.17984115008710932</v>
      </c>
      <c r="X861">
        <f t="shared" si="54"/>
        <v>0.73409691887688644</v>
      </c>
      <c r="Y861">
        <f t="shared" si="55"/>
        <v>0.48317988055569344</v>
      </c>
    </row>
    <row r="862" spans="1:25" x14ac:dyDescent="0.25">
      <c r="A862">
        <v>870</v>
      </c>
      <c r="B862" t="s">
        <v>1009</v>
      </c>
      <c r="C862">
        <v>46200</v>
      </c>
      <c r="D862">
        <v>518</v>
      </c>
      <c r="E862" t="str">
        <f>IFERROR(IF(OR(HLOOKUP($A862,'Z-scores'!$C$2:$SK$20,5,FALSE)&gt;3,HLOOKUP($A862,'Z-scores'!$C$2:$SK$20,5,FALSE)&lt;-3),"",'Total-corrected counts'!E862),"")</f>
        <v/>
      </c>
      <c r="F862" t="str">
        <f>IFERROR(IF(OR(HLOOKUP($A862,'Z-scores'!$C$2:$SK$20,5,FALSE)&gt;3,HLOOKUP($A862,'Z-scores'!$C$2:$SK$20,5,FALSE)&lt;-3),"",'Total-corrected counts'!F862),"")</f>
        <v/>
      </c>
      <c r="G862" t="str">
        <f>IFERROR(IF(OR(HLOOKUP($A862,'Z-scores'!$C$2:$SK$20,5,FALSE)&gt;3,HLOOKUP($A862,'Z-scores'!$C$2:$SK$20,5,FALSE)&lt;-3),"",'Total-corrected counts'!G862),"")</f>
        <v/>
      </c>
      <c r="H862" t="str">
        <f>IFERROR(IF(OR(HLOOKUP($A862,'Z-scores'!$C$2:$SK$20,5,FALSE)&gt;3,HLOOKUP($A862,'Z-scores'!$C$2:$SK$20,5,FALSE)&lt;-3),"",'Total-corrected counts'!H862),"")</f>
        <v/>
      </c>
      <c r="I862" t="str">
        <f>IFERROR(IF(OR(HLOOKUP($A862,'Z-scores'!$C$2:$SK$20,5,FALSE)&gt;3,HLOOKUP($A862,'Z-scores'!$C$2:$SK$20,5,FALSE)&lt;-3),"",'Total-corrected counts'!I862),"")</f>
        <v/>
      </c>
      <c r="J862" t="str">
        <f>IFERROR(IF(OR(HLOOKUP($A862,'Z-scores'!$C$2:$SK$20,5,FALSE)&gt;3,HLOOKUP($A862,'Z-scores'!$C$2:$SK$20,5,FALSE)&lt;-3),"",'Total-corrected counts'!J862),"")</f>
        <v/>
      </c>
      <c r="K862" t="str">
        <f>IFERROR(IF(OR(HLOOKUP($A862,'Z-scores'!$C$2:$SK$20,5,FALSE)&gt;3,HLOOKUP($A862,'Z-scores'!$C$2:$SK$20,5,FALSE)&lt;-3),"",'Total-corrected counts'!K862),"")</f>
        <v/>
      </c>
      <c r="L862" t="str">
        <f>IFERROR(IF(OR(HLOOKUP($A862,'Z-scores'!$C$2:$SK$20,5,FALSE)&gt;3,HLOOKUP($A862,'Z-scores'!$C$2:$SK$20,5,FALSE)&lt;-3),"",'Total-corrected counts'!L862),"")</f>
        <v/>
      </c>
      <c r="M862" t="str">
        <f>IFERROR(IF(OR(HLOOKUP($A862,'Z-scores'!$C$2:$SK$20,5,FALSE)&gt;3,HLOOKUP($A862,'Z-scores'!$C$2:$SK$20,5,FALSE)&lt;-3),"",'Total-corrected counts'!M862),"")</f>
        <v/>
      </c>
      <c r="N862" t="str">
        <f>IFERROR(IF(OR(HLOOKUP($A862,'Z-scores'!$C$2:$SK$20,5,FALSE)&gt;3,HLOOKUP($A862,'Z-scores'!$C$2:$SK$20,5,FALSE)&lt;-3),"",'Total-corrected counts'!N862),"")</f>
        <v/>
      </c>
      <c r="O862" t="str">
        <f>IFERROR(IF(OR(HLOOKUP($A862,'Z-scores'!$C$2:$SK$20,5,FALSE)&gt;3,HLOOKUP($A862,'Z-scores'!$C$2:$SK$20,5,FALSE)&lt;-3),"",'Total-corrected counts'!O862),"")</f>
        <v/>
      </c>
      <c r="P862" t="str">
        <f>IFERROR(IF(OR(HLOOKUP($A862,'Z-scores'!$C$2:$SK$20,5,FALSE)&gt;3,HLOOKUP($A862,'Z-scores'!$C$2:$SK$20,5,FALSE)&lt;-3),"",'Total-corrected counts'!P862),"")</f>
        <v/>
      </c>
      <c r="Q862" t="str">
        <f>IFERROR(IF(OR(HLOOKUP($A862,'Z-scores'!$C$2:$SK$20,5,FALSE)&gt;3,HLOOKUP($A862,'Z-scores'!$C$2:$SK$20,5,FALSE)&lt;-3),"",'Total-corrected counts'!Q862),"")</f>
        <v/>
      </c>
      <c r="R862" t="str">
        <f>IFERROR(IF(OR(HLOOKUP($A862,'Z-scores'!$C$2:$SK$20,5,FALSE)&gt;3,HLOOKUP($A862,'Z-scores'!$C$2:$SK$20,5,FALSE)&lt;-3),"",'Total-corrected counts'!R862),"")</f>
        <v/>
      </c>
      <c r="S862" t="str">
        <f>IFERROR(IF(OR(HLOOKUP($A862,'Z-scores'!$C$2:$SK$20,5,FALSE)&gt;3,HLOOKUP($A862,'Z-scores'!$C$2:$SK$20,5,FALSE)&lt;-3),"",'Total-corrected counts'!S862),"")</f>
        <v/>
      </c>
      <c r="T862" t="str">
        <f>IFERROR(IF(OR(HLOOKUP($A862,'Z-scores'!$C$2:$SK$20,5,FALSE)&gt;3,HLOOKUP($A862,'Z-scores'!$C$2:$SK$20,5,FALSE)&lt;-3),"",'Total-corrected counts'!T862),"")</f>
        <v/>
      </c>
      <c r="U862">
        <f t="shared" si="52"/>
        <v>0</v>
      </c>
      <c r="V862">
        <f>SUMIFS(Tabel132[Cluster],Tabel132[ID],'Total-corrected counts Z&lt;3'!A862)</f>
        <v>0</v>
      </c>
      <c r="W862" t="str">
        <f t="shared" si="53"/>
        <v/>
      </c>
      <c r="X862" t="str">
        <f t="shared" si="54"/>
        <v/>
      </c>
      <c r="Y862" t="str">
        <f t="shared" si="55"/>
        <v/>
      </c>
    </row>
    <row r="863" spans="1:25" x14ac:dyDescent="0.25">
      <c r="A863">
        <v>871</v>
      </c>
      <c r="B863" t="s">
        <v>1010</v>
      </c>
      <c r="C863">
        <v>103100</v>
      </c>
      <c r="D863">
        <v>967</v>
      </c>
      <c r="E863" t="str">
        <f>IFERROR(IF(OR(HLOOKUP($A863,'Z-scores'!$C$2:$SK$20,5,FALSE)&gt;3,HLOOKUP($A863,'Z-scores'!$C$2:$SK$20,5,FALSE)&lt;-3),"",'Total-corrected counts'!E863),"")</f>
        <v/>
      </c>
      <c r="F863" t="str">
        <f>IFERROR(IF(OR(HLOOKUP($A863,'Z-scores'!$C$2:$SK$20,5,FALSE)&gt;3,HLOOKUP($A863,'Z-scores'!$C$2:$SK$20,5,FALSE)&lt;-3),"",'Total-corrected counts'!F863),"")</f>
        <v/>
      </c>
      <c r="G863" t="str">
        <f>IFERROR(IF(OR(HLOOKUP($A863,'Z-scores'!$C$2:$SK$20,5,FALSE)&gt;3,HLOOKUP($A863,'Z-scores'!$C$2:$SK$20,5,FALSE)&lt;-3),"",'Total-corrected counts'!G863),"")</f>
        <v/>
      </c>
      <c r="H863" t="str">
        <f>IFERROR(IF(OR(HLOOKUP($A863,'Z-scores'!$C$2:$SK$20,5,FALSE)&gt;3,HLOOKUP($A863,'Z-scores'!$C$2:$SK$20,5,FALSE)&lt;-3),"",'Total-corrected counts'!H863),"")</f>
        <v/>
      </c>
      <c r="I863" t="str">
        <f>IFERROR(IF(OR(HLOOKUP($A863,'Z-scores'!$C$2:$SK$20,5,FALSE)&gt;3,HLOOKUP($A863,'Z-scores'!$C$2:$SK$20,5,FALSE)&lt;-3),"",'Total-corrected counts'!I863),"")</f>
        <v/>
      </c>
      <c r="J863" t="str">
        <f>IFERROR(IF(OR(HLOOKUP($A863,'Z-scores'!$C$2:$SK$20,5,FALSE)&gt;3,HLOOKUP($A863,'Z-scores'!$C$2:$SK$20,5,FALSE)&lt;-3),"",'Total-corrected counts'!J863),"")</f>
        <v/>
      </c>
      <c r="K863" t="str">
        <f>IFERROR(IF(OR(HLOOKUP($A863,'Z-scores'!$C$2:$SK$20,5,FALSE)&gt;3,HLOOKUP($A863,'Z-scores'!$C$2:$SK$20,5,FALSE)&lt;-3),"",'Total-corrected counts'!K863),"")</f>
        <v/>
      </c>
      <c r="L863" t="str">
        <f>IFERROR(IF(OR(HLOOKUP($A863,'Z-scores'!$C$2:$SK$20,5,FALSE)&gt;3,HLOOKUP($A863,'Z-scores'!$C$2:$SK$20,5,FALSE)&lt;-3),"",'Total-corrected counts'!L863),"")</f>
        <v/>
      </c>
      <c r="M863" t="str">
        <f>IFERROR(IF(OR(HLOOKUP($A863,'Z-scores'!$C$2:$SK$20,5,FALSE)&gt;3,HLOOKUP($A863,'Z-scores'!$C$2:$SK$20,5,FALSE)&lt;-3),"",'Total-corrected counts'!M863),"")</f>
        <v/>
      </c>
      <c r="N863" t="str">
        <f>IFERROR(IF(OR(HLOOKUP($A863,'Z-scores'!$C$2:$SK$20,5,FALSE)&gt;3,HLOOKUP($A863,'Z-scores'!$C$2:$SK$20,5,FALSE)&lt;-3),"",'Total-corrected counts'!N863),"")</f>
        <v/>
      </c>
      <c r="O863" t="str">
        <f>IFERROR(IF(OR(HLOOKUP($A863,'Z-scores'!$C$2:$SK$20,5,FALSE)&gt;3,HLOOKUP($A863,'Z-scores'!$C$2:$SK$20,5,FALSE)&lt;-3),"",'Total-corrected counts'!O863),"")</f>
        <v/>
      </c>
      <c r="P863" t="str">
        <f>IFERROR(IF(OR(HLOOKUP($A863,'Z-scores'!$C$2:$SK$20,5,FALSE)&gt;3,HLOOKUP($A863,'Z-scores'!$C$2:$SK$20,5,FALSE)&lt;-3),"",'Total-corrected counts'!P863),"")</f>
        <v/>
      </c>
      <c r="Q863" t="str">
        <f>IFERROR(IF(OR(HLOOKUP($A863,'Z-scores'!$C$2:$SK$20,5,FALSE)&gt;3,HLOOKUP($A863,'Z-scores'!$C$2:$SK$20,5,FALSE)&lt;-3),"",'Total-corrected counts'!Q863),"")</f>
        <v/>
      </c>
      <c r="R863" t="str">
        <f>IFERROR(IF(OR(HLOOKUP($A863,'Z-scores'!$C$2:$SK$20,5,FALSE)&gt;3,HLOOKUP($A863,'Z-scores'!$C$2:$SK$20,5,FALSE)&lt;-3),"",'Total-corrected counts'!R863),"")</f>
        <v/>
      </c>
      <c r="S863" t="str">
        <f>IFERROR(IF(OR(HLOOKUP($A863,'Z-scores'!$C$2:$SK$20,5,FALSE)&gt;3,HLOOKUP($A863,'Z-scores'!$C$2:$SK$20,5,FALSE)&lt;-3),"",'Total-corrected counts'!S863),"")</f>
        <v/>
      </c>
      <c r="T863" t="str">
        <f>IFERROR(IF(OR(HLOOKUP($A863,'Z-scores'!$C$2:$SK$20,5,FALSE)&gt;3,HLOOKUP($A863,'Z-scores'!$C$2:$SK$20,5,FALSE)&lt;-3),"",'Total-corrected counts'!T863),"")</f>
        <v/>
      </c>
      <c r="U863">
        <f t="shared" si="52"/>
        <v>0</v>
      </c>
      <c r="V863">
        <f>SUMIFS(Tabel132[Cluster],Tabel132[ID],'Total-corrected counts Z&lt;3'!A863)</f>
        <v>0</v>
      </c>
      <c r="W863" t="str">
        <f t="shared" si="53"/>
        <v/>
      </c>
      <c r="X863" t="str">
        <f t="shared" si="54"/>
        <v/>
      </c>
      <c r="Y863" t="str">
        <f t="shared" si="55"/>
        <v/>
      </c>
    </row>
    <row r="864" spans="1:25" x14ac:dyDescent="0.25">
      <c r="A864">
        <v>872</v>
      </c>
      <c r="B864" t="s">
        <v>1011</v>
      </c>
      <c r="C864">
        <v>84500</v>
      </c>
      <c r="D864">
        <v>165</v>
      </c>
      <c r="E864" t="str">
        <f>IFERROR(IF(OR(HLOOKUP($A864,'Z-scores'!$C$2:$SK$20,5,FALSE)&gt;3,HLOOKUP($A864,'Z-scores'!$C$2:$SK$20,5,FALSE)&lt;-3),"",'Total-corrected counts'!E864),"")</f>
        <v/>
      </c>
      <c r="F864" t="str">
        <f>IFERROR(IF(OR(HLOOKUP($A864,'Z-scores'!$C$2:$SK$20,5,FALSE)&gt;3,HLOOKUP($A864,'Z-scores'!$C$2:$SK$20,5,FALSE)&lt;-3),"",'Total-corrected counts'!F864),"")</f>
        <v/>
      </c>
      <c r="G864" t="str">
        <f>IFERROR(IF(OR(HLOOKUP($A864,'Z-scores'!$C$2:$SK$20,5,FALSE)&gt;3,HLOOKUP($A864,'Z-scores'!$C$2:$SK$20,5,FALSE)&lt;-3),"",'Total-corrected counts'!G864),"")</f>
        <v/>
      </c>
      <c r="H864" t="str">
        <f>IFERROR(IF(OR(HLOOKUP($A864,'Z-scores'!$C$2:$SK$20,5,FALSE)&gt;3,HLOOKUP($A864,'Z-scores'!$C$2:$SK$20,5,FALSE)&lt;-3),"",'Total-corrected counts'!H864),"")</f>
        <v/>
      </c>
      <c r="I864" t="str">
        <f>IFERROR(IF(OR(HLOOKUP($A864,'Z-scores'!$C$2:$SK$20,5,FALSE)&gt;3,HLOOKUP($A864,'Z-scores'!$C$2:$SK$20,5,FALSE)&lt;-3),"",'Total-corrected counts'!I864),"")</f>
        <v/>
      </c>
      <c r="J864" t="str">
        <f>IFERROR(IF(OR(HLOOKUP($A864,'Z-scores'!$C$2:$SK$20,5,FALSE)&gt;3,HLOOKUP($A864,'Z-scores'!$C$2:$SK$20,5,FALSE)&lt;-3),"",'Total-corrected counts'!J864),"")</f>
        <v/>
      </c>
      <c r="K864" t="str">
        <f>IFERROR(IF(OR(HLOOKUP($A864,'Z-scores'!$C$2:$SK$20,5,FALSE)&gt;3,HLOOKUP($A864,'Z-scores'!$C$2:$SK$20,5,FALSE)&lt;-3),"",'Total-corrected counts'!K864),"")</f>
        <v/>
      </c>
      <c r="L864" t="str">
        <f>IFERROR(IF(OR(HLOOKUP($A864,'Z-scores'!$C$2:$SK$20,5,FALSE)&gt;3,HLOOKUP($A864,'Z-scores'!$C$2:$SK$20,5,FALSE)&lt;-3),"",'Total-corrected counts'!L864),"")</f>
        <v/>
      </c>
      <c r="M864" t="str">
        <f>IFERROR(IF(OR(HLOOKUP($A864,'Z-scores'!$C$2:$SK$20,5,FALSE)&gt;3,HLOOKUP($A864,'Z-scores'!$C$2:$SK$20,5,FALSE)&lt;-3),"",'Total-corrected counts'!M864),"")</f>
        <v/>
      </c>
      <c r="N864" t="str">
        <f>IFERROR(IF(OR(HLOOKUP($A864,'Z-scores'!$C$2:$SK$20,5,FALSE)&gt;3,HLOOKUP($A864,'Z-scores'!$C$2:$SK$20,5,FALSE)&lt;-3),"",'Total-corrected counts'!N864),"")</f>
        <v/>
      </c>
      <c r="O864" t="str">
        <f>IFERROR(IF(OR(HLOOKUP($A864,'Z-scores'!$C$2:$SK$20,5,FALSE)&gt;3,HLOOKUP($A864,'Z-scores'!$C$2:$SK$20,5,FALSE)&lt;-3),"",'Total-corrected counts'!O864),"")</f>
        <v/>
      </c>
      <c r="P864" t="str">
        <f>IFERROR(IF(OR(HLOOKUP($A864,'Z-scores'!$C$2:$SK$20,5,FALSE)&gt;3,HLOOKUP($A864,'Z-scores'!$C$2:$SK$20,5,FALSE)&lt;-3),"",'Total-corrected counts'!P864),"")</f>
        <v/>
      </c>
      <c r="Q864" t="str">
        <f>IFERROR(IF(OR(HLOOKUP($A864,'Z-scores'!$C$2:$SK$20,5,FALSE)&gt;3,HLOOKUP($A864,'Z-scores'!$C$2:$SK$20,5,FALSE)&lt;-3),"",'Total-corrected counts'!Q864),"")</f>
        <v/>
      </c>
      <c r="R864" t="str">
        <f>IFERROR(IF(OR(HLOOKUP($A864,'Z-scores'!$C$2:$SK$20,5,FALSE)&gt;3,HLOOKUP($A864,'Z-scores'!$C$2:$SK$20,5,FALSE)&lt;-3),"",'Total-corrected counts'!R864),"")</f>
        <v/>
      </c>
      <c r="S864" t="str">
        <f>IFERROR(IF(OR(HLOOKUP($A864,'Z-scores'!$C$2:$SK$20,5,FALSE)&gt;3,HLOOKUP($A864,'Z-scores'!$C$2:$SK$20,5,FALSE)&lt;-3),"",'Total-corrected counts'!S864),"")</f>
        <v/>
      </c>
      <c r="T864" t="str">
        <f>IFERROR(IF(OR(HLOOKUP($A864,'Z-scores'!$C$2:$SK$20,5,FALSE)&gt;3,HLOOKUP($A864,'Z-scores'!$C$2:$SK$20,5,FALSE)&lt;-3),"",'Total-corrected counts'!T864),"")</f>
        <v/>
      </c>
      <c r="U864">
        <f t="shared" si="52"/>
        <v>0</v>
      </c>
      <c r="V864">
        <f>SUMIFS(Tabel132[Cluster],Tabel132[ID],'Total-corrected counts Z&lt;3'!A864)</f>
        <v>92</v>
      </c>
      <c r="W864" t="str">
        <f t="shared" si="53"/>
        <v/>
      </c>
      <c r="X864" t="str">
        <f t="shared" si="54"/>
        <v/>
      </c>
      <c r="Y864" t="str">
        <f t="shared" si="55"/>
        <v/>
      </c>
    </row>
    <row r="865" spans="1:25" x14ac:dyDescent="0.25">
      <c r="A865">
        <v>873</v>
      </c>
      <c r="B865" t="s">
        <v>364</v>
      </c>
      <c r="C865">
        <v>7800</v>
      </c>
      <c r="D865">
        <v>378</v>
      </c>
      <c r="E865">
        <f>IFERROR(IF(OR(HLOOKUP($A865,'Z-scores'!$C$2:$SK$20,5,FALSE)&gt;3,HLOOKUP($A865,'Z-scores'!$C$2:$SK$20,5,FALSE)&lt;-3),"",'Total-corrected counts'!E865),"")</f>
        <v>17.0225836576261</v>
      </c>
      <c r="F865">
        <f>IFERROR(IF(OR(HLOOKUP($A865,'Z-scores'!$C$2:$SK$20,5,FALSE)&gt;3,HLOOKUP($A865,'Z-scores'!$C$2:$SK$20,5,FALSE)&lt;-3),"",'Total-corrected counts'!F865),"")</f>
        <v>23.183856481068325</v>
      </c>
      <c r="G865">
        <f>IFERROR(IF(OR(HLOOKUP($A865,'Z-scores'!$C$2:$SK$20,5,FALSE)&gt;3,HLOOKUP($A865,'Z-scores'!$C$2:$SK$20,5,FALSE)&lt;-3),"",'Total-corrected counts'!G865),"")</f>
        <v>31.479179260239285</v>
      </c>
      <c r="H865">
        <f>IFERROR(IF(OR(HLOOKUP($A865,'Z-scores'!$C$2:$SK$20,5,FALSE)&gt;3,HLOOKUP($A865,'Z-scores'!$C$2:$SK$20,5,FALSE)&lt;-3),"",'Total-corrected counts'!H865),"")</f>
        <v>37.322975222562668</v>
      </c>
      <c r="I865">
        <f>IFERROR(IF(OR(HLOOKUP($A865,'Z-scores'!$C$2:$SK$20,5,FALSE)&gt;3,HLOOKUP($A865,'Z-scores'!$C$2:$SK$20,5,FALSE)&lt;-3),"",'Total-corrected counts'!I865),"")</f>
        <v>31.07993051331125</v>
      </c>
      <c r="J865">
        <f>IFERROR(IF(OR(HLOOKUP($A865,'Z-scores'!$C$2:$SK$20,5,FALSE)&gt;3,HLOOKUP($A865,'Z-scores'!$C$2:$SK$20,5,FALSE)&lt;-3),"",'Total-corrected counts'!J865),"")</f>
        <v>17.977665310110236</v>
      </c>
      <c r="K865">
        <f>IFERROR(IF(OR(HLOOKUP($A865,'Z-scores'!$C$2:$SK$20,5,FALSE)&gt;3,HLOOKUP($A865,'Z-scores'!$C$2:$SK$20,5,FALSE)&lt;-3),"",'Total-corrected counts'!K865),"")</f>
        <v>14.045643944392154</v>
      </c>
      <c r="L865">
        <f>IFERROR(IF(OR(HLOOKUP($A865,'Z-scores'!$C$2:$SK$20,5,FALSE)&gt;3,HLOOKUP($A865,'Z-scores'!$C$2:$SK$20,5,FALSE)&lt;-3),"",'Total-corrected counts'!L865),"")</f>
        <v>21.442749013335067</v>
      </c>
      <c r="M865">
        <f>IFERROR(IF(OR(HLOOKUP($A865,'Z-scores'!$C$2:$SK$20,5,FALSE)&gt;3,HLOOKUP($A865,'Z-scores'!$C$2:$SK$20,5,FALSE)&lt;-3),"",'Total-corrected counts'!M865),"")</f>
        <v>57.184117000681127</v>
      </c>
      <c r="N865">
        <f>IFERROR(IF(OR(HLOOKUP($A865,'Z-scores'!$C$2:$SK$20,5,FALSE)&gt;3,HLOOKUP($A865,'Z-scores'!$C$2:$SK$20,5,FALSE)&lt;-3),"",'Total-corrected counts'!N865),"")</f>
        <v>25.518123747612819</v>
      </c>
      <c r="O865">
        <f>IFERROR(IF(OR(HLOOKUP($A865,'Z-scores'!$C$2:$SK$20,5,FALSE)&gt;3,HLOOKUP($A865,'Z-scores'!$C$2:$SK$20,5,FALSE)&lt;-3),"",'Total-corrected counts'!O865),"")</f>
        <v>14.991675221338312</v>
      </c>
      <c r="P865">
        <f>IFERROR(IF(OR(HLOOKUP($A865,'Z-scores'!$C$2:$SK$20,5,FALSE)&gt;3,HLOOKUP($A865,'Z-scores'!$C$2:$SK$20,5,FALSE)&lt;-3),"",'Total-corrected counts'!P865),"")</f>
        <v>14.919468214018229</v>
      </c>
      <c r="Q865">
        <f>IFERROR(IF(OR(HLOOKUP($A865,'Z-scores'!$C$2:$SK$20,5,FALSE)&gt;3,HLOOKUP($A865,'Z-scores'!$C$2:$SK$20,5,FALSE)&lt;-3),"",'Total-corrected counts'!Q865),"")</f>
        <v>21.4092333467317</v>
      </c>
      <c r="R865">
        <f>IFERROR(IF(OR(HLOOKUP($A865,'Z-scores'!$C$2:$SK$20,5,FALSE)&gt;3,HLOOKUP($A865,'Z-scores'!$C$2:$SK$20,5,FALSE)&lt;-3),"",'Total-corrected counts'!R865),"")</f>
        <v>10.430249057502975</v>
      </c>
      <c r="S865">
        <f>IFERROR(IF(OR(HLOOKUP($A865,'Z-scores'!$C$2:$SK$20,5,FALSE)&gt;3,HLOOKUP($A865,'Z-scores'!$C$2:$SK$20,5,FALSE)&lt;-3),"",'Total-corrected counts'!S865),"")</f>
        <v>50.158674438552929</v>
      </c>
      <c r="T865">
        <f>IFERROR(IF(OR(HLOOKUP($A865,'Z-scores'!$C$2:$SK$20,5,FALSE)&gt;3,HLOOKUP($A865,'Z-scores'!$C$2:$SK$20,5,FALSE)&lt;-3),"",'Total-corrected counts'!T865),"")</f>
        <v>78.403104997771322</v>
      </c>
      <c r="U865">
        <f t="shared" si="52"/>
        <v>1</v>
      </c>
      <c r="V865">
        <f>SUMIFS(Tabel132[Cluster],Tabel132[ID],'Total-corrected counts Z&lt;3'!A865)</f>
        <v>11</v>
      </c>
      <c r="W865">
        <f t="shared" si="53"/>
        <v>0.68387515482993244</v>
      </c>
      <c r="X865">
        <f t="shared" si="54"/>
        <v>27.625682415093898</v>
      </c>
      <c r="Y865">
        <f t="shared" si="55"/>
        <v>31.718734212652578</v>
      </c>
    </row>
    <row r="866" spans="1:25" x14ac:dyDescent="0.25">
      <c r="A866">
        <v>874</v>
      </c>
      <c r="B866" t="s">
        <v>365</v>
      </c>
      <c r="C866">
        <v>79700</v>
      </c>
      <c r="D866">
        <v>339</v>
      </c>
      <c r="E866">
        <f>IFERROR(IF(OR(HLOOKUP($A866,'Z-scores'!$C$2:$SK$20,5,FALSE)&gt;3,HLOOKUP($A866,'Z-scores'!$C$2:$SK$20,5,FALSE)&lt;-3),"",'Total-corrected counts'!E866),"")</f>
        <v>3.7404105534073655</v>
      </c>
      <c r="F866">
        <f>IFERROR(IF(OR(HLOOKUP($A866,'Z-scores'!$C$2:$SK$20,5,FALSE)&gt;3,HLOOKUP($A866,'Z-scores'!$C$2:$SK$20,5,FALSE)&lt;-3),"",'Total-corrected counts'!F866),"")</f>
        <v>1.2607107292149171</v>
      </c>
      <c r="G866">
        <f>IFERROR(IF(OR(HLOOKUP($A866,'Z-scores'!$C$2:$SK$20,5,FALSE)&gt;3,HLOOKUP($A866,'Z-scores'!$C$2:$SK$20,5,FALSE)&lt;-3),"",'Total-corrected counts'!G866),"")</f>
        <v>1.39345453247121</v>
      </c>
      <c r="H866">
        <f>IFERROR(IF(OR(HLOOKUP($A866,'Z-scores'!$C$2:$SK$20,5,FALSE)&gt;3,HLOOKUP($A866,'Z-scores'!$C$2:$SK$20,5,FALSE)&lt;-3),"",'Total-corrected counts'!H866),"")</f>
        <v>1.4897826244300225</v>
      </c>
      <c r="I866">
        <f>IFERROR(IF(OR(HLOOKUP($A866,'Z-scores'!$C$2:$SK$20,5,FALSE)&gt;3,HLOOKUP($A866,'Z-scores'!$C$2:$SK$20,5,FALSE)&lt;-3),"",'Total-corrected counts'!I866),"")</f>
        <v>0.57399111214154397</v>
      </c>
      <c r="J866">
        <f>IFERROR(IF(OR(HLOOKUP($A866,'Z-scores'!$C$2:$SK$20,5,FALSE)&gt;3,HLOOKUP($A866,'Z-scores'!$C$2:$SK$20,5,FALSE)&lt;-3),"",'Total-corrected counts'!J866),"")</f>
        <v>0.20952989871923353</v>
      </c>
      <c r="K866">
        <f>IFERROR(IF(OR(HLOOKUP($A866,'Z-scores'!$C$2:$SK$20,5,FALSE)&gt;3,HLOOKUP($A866,'Z-scores'!$C$2:$SK$20,5,FALSE)&lt;-3),"",'Total-corrected counts'!K866),"")</f>
        <v>0.87968542449220155</v>
      </c>
      <c r="L866">
        <f>IFERROR(IF(OR(HLOOKUP($A866,'Z-scores'!$C$2:$SK$20,5,FALSE)&gt;3,HLOOKUP($A866,'Z-scores'!$C$2:$SK$20,5,FALSE)&lt;-3),"",'Total-corrected counts'!L866),"")</f>
        <v>0.61730153755567585</v>
      </c>
      <c r="M866">
        <f>IFERROR(IF(OR(HLOOKUP($A866,'Z-scores'!$C$2:$SK$20,5,FALSE)&gt;3,HLOOKUP($A866,'Z-scores'!$C$2:$SK$20,5,FALSE)&lt;-3),"",'Total-corrected counts'!M866),"")</f>
        <v>1.2872393659962509</v>
      </c>
      <c r="N866">
        <f>IFERROR(IF(OR(HLOOKUP($A866,'Z-scores'!$C$2:$SK$20,5,FALSE)&gt;3,HLOOKUP($A866,'Z-scores'!$C$2:$SK$20,5,FALSE)&lt;-3),"",'Total-corrected counts'!N866),"")</f>
        <v>0.57229586284968847</v>
      </c>
      <c r="O866">
        <f>IFERROR(IF(OR(HLOOKUP($A866,'Z-scores'!$C$2:$SK$20,5,FALSE)&gt;3,HLOOKUP($A866,'Z-scores'!$C$2:$SK$20,5,FALSE)&lt;-3),"",'Total-corrected counts'!O866),"")</f>
        <v>1.2511483596693431</v>
      </c>
      <c r="P866">
        <f>IFERROR(IF(OR(HLOOKUP($A866,'Z-scores'!$C$2:$SK$20,5,FALSE)&gt;3,HLOOKUP($A866,'Z-scores'!$C$2:$SK$20,5,FALSE)&lt;-3),"",'Total-corrected counts'!P866),"")</f>
        <v>1.3336949570903551</v>
      </c>
      <c r="Q866">
        <f>IFERROR(IF(OR(HLOOKUP($A866,'Z-scores'!$C$2:$SK$20,5,FALSE)&gt;3,HLOOKUP($A866,'Z-scores'!$C$2:$SK$20,5,FALSE)&lt;-3),"",'Total-corrected counts'!Q866),"")</f>
        <v>1.1924381534498976</v>
      </c>
      <c r="R866">
        <f>IFERROR(IF(OR(HLOOKUP($A866,'Z-scores'!$C$2:$SK$20,5,FALSE)&gt;3,HLOOKUP($A866,'Z-scores'!$C$2:$SK$20,5,FALSE)&lt;-3),"",'Total-corrected counts'!R866),"")</f>
        <v>0.51868791472565257</v>
      </c>
      <c r="S866">
        <f>IFERROR(IF(OR(HLOOKUP($A866,'Z-scores'!$C$2:$SK$20,5,FALSE)&gt;3,HLOOKUP($A866,'Z-scores'!$C$2:$SK$20,5,FALSE)&lt;-3),"",'Total-corrected counts'!S866),"")</f>
        <v>0.66244101019423107</v>
      </c>
      <c r="T866">
        <f>IFERROR(IF(OR(HLOOKUP($A866,'Z-scores'!$C$2:$SK$20,5,FALSE)&gt;3,HLOOKUP($A866,'Z-scores'!$C$2:$SK$20,5,FALSE)&lt;-3),"",'Total-corrected counts'!T866),"")</f>
        <v>0.19795316428133106</v>
      </c>
      <c r="U866">
        <f t="shared" si="52"/>
        <v>1</v>
      </c>
      <c r="V866">
        <f>SUMIFS(Tabel132[Cluster],Tabel132[ID],'Total-corrected counts Z&lt;3'!A866)</f>
        <v>86</v>
      </c>
      <c r="W866">
        <f t="shared" si="53"/>
        <v>0.44219986429638847</v>
      </c>
      <c r="X866">
        <f t="shared" si="54"/>
        <v>1.2024401641278111</v>
      </c>
      <c r="Y866">
        <f t="shared" si="55"/>
        <v>0.85939392656846847</v>
      </c>
    </row>
    <row r="867" spans="1:25" x14ac:dyDescent="0.25">
      <c r="A867">
        <v>875</v>
      </c>
      <c r="B867" t="s">
        <v>1012</v>
      </c>
      <c r="C867">
        <v>85900</v>
      </c>
      <c r="D867">
        <v>881</v>
      </c>
      <c r="E867" t="str">
        <f>IFERROR(IF(OR(HLOOKUP($A867,'Z-scores'!$C$2:$SK$20,5,FALSE)&gt;3,HLOOKUP($A867,'Z-scores'!$C$2:$SK$20,5,FALSE)&lt;-3),"",'Total-corrected counts'!E867),"")</f>
        <v/>
      </c>
      <c r="F867" t="str">
        <f>IFERROR(IF(OR(HLOOKUP($A867,'Z-scores'!$C$2:$SK$20,5,FALSE)&gt;3,HLOOKUP($A867,'Z-scores'!$C$2:$SK$20,5,FALSE)&lt;-3),"",'Total-corrected counts'!F867),"")</f>
        <v/>
      </c>
      <c r="G867" t="str">
        <f>IFERROR(IF(OR(HLOOKUP($A867,'Z-scores'!$C$2:$SK$20,5,FALSE)&gt;3,HLOOKUP($A867,'Z-scores'!$C$2:$SK$20,5,FALSE)&lt;-3),"",'Total-corrected counts'!G867),"")</f>
        <v/>
      </c>
      <c r="H867" t="str">
        <f>IFERROR(IF(OR(HLOOKUP($A867,'Z-scores'!$C$2:$SK$20,5,FALSE)&gt;3,HLOOKUP($A867,'Z-scores'!$C$2:$SK$20,5,FALSE)&lt;-3),"",'Total-corrected counts'!H867),"")</f>
        <v/>
      </c>
      <c r="I867" t="str">
        <f>IFERROR(IF(OR(HLOOKUP($A867,'Z-scores'!$C$2:$SK$20,5,FALSE)&gt;3,HLOOKUP($A867,'Z-scores'!$C$2:$SK$20,5,FALSE)&lt;-3),"",'Total-corrected counts'!I867),"")</f>
        <v/>
      </c>
      <c r="J867" t="str">
        <f>IFERROR(IF(OR(HLOOKUP($A867,'Z-scores'!$C$2:$SK$20,5,FALSE)&gt;3,HLOOKUP($A867,'Z-scores'!$C$2:$SK$20,5,FALSE)&lt;-3),"",'Total-corrected counts'!J867),"")</f>
        <v/>
      </c>
      <c r="K867" t="str">
        <f>IFERROR(IF(OR(HLOOKUP($A867,'Z-scores'!$C$2:$SK$20,5,FALSE)&gt;3,HLOOKUP($A867,'Z-scores'!$C$2:$SK$20,5,FALSE)&lt;-3),"",'Total-corrected counts'!K867),"")</f>
        <v/>
      </c>
      <c r="L867" t="str">
        <f>IFERROR(IF(OR(HLOOKUP($A867,'Z-scores'!$C$2:$SK$20,5,FALSE)&gt;3,HLOOKUP($A867,'Z-scores'!$C$2:$SK$20,5,FALSE)&lt;-3),"",'Total-corrected counts'!L867),"")</f>
        <v/>
      </c>
      <c r="M867" t="str">
        <f>IFERROR(IF(OR(HLOOKUP($A867,'Z-scores'!$C$2:$SK$20,5,FALSE)&gt;3,HLOOKUP($A867,'Z-scores'!$C$2:$SK$20,5,FALSE)&lt;-3),"",'Total-corrected counts'!M867),"")</f>
        <v/>
      </c>
      <c r="N867" t="str">
        <f>IFERROR(IF(OR(HLOOKUP($A867,'Z-scores'!$C$2:$SK$20,5,FALSE)&gt;3,HLOOKUP($A867,'Z-scores'!$C$2:$SK$20,5,FALSE)&lt;-3),"",'Total-corrected counts'!N867),"")</f>
        <v/>
      </c>
      <c r="O867" t="str">
        <f>IFERROR(IF(OR(HLOOKUP($A867,'Z-scores'!$C$2:$SK$20,5,FALSE)&gt;3,HLOOKUP($A867,'Z-scores'!$C$2:$SK$20,5,FALSE)&lt;-3),"",'Total-corrected counts'!O867),"")</f>
        <v/>
      </c>
      <c r="P867" t="str">
        <f>IFERROR(IF(OR(HLOOKUP($A867,'Z-scores'!$C$2:$SK$20,5,FALSE)&gt;3,HLOOKUP($A867,'Z-scores'!$C$2:$SK$20,5,FALSE)&lt;-3),"",'Total-corrected counts'!P867),"")</f>
        <v/>
      </c>
      <c r="Q867" t="str">
        <f>IFERROR(IF(OR(HLOOKUP($A867,'Z-scores'!$C$2:$SK$20,5,FALSE)&gt;3,HLOOKUP($A867,'Z-scores'!$C$2:$SK$20,5,FALSE)&lt;-3),"",'Total-corrected counts'!Q867),"")</f>
        <v/>
      </c>
      <c r="R867" t="str">
        <f>IFERROR(IF(OR(HLOOKUP($A867,'Z-scores'!$C$2:$SK$20,5,FALSE)&gt;3,HLOOKUP($A867,'Z-scores'!$C$2:$SK$20,5,FALSE)&lt;-3),"",'Total-corrected counts'!R867),"")</f>
        <v/>
      </c>
      <c r="S867" t="str">
        <f>IFERROR(IF(OR(HLOOKUP($A867,'Z-scores'!$C$2:$SK$20,5,FALSE)&gt;3,HLOOKUP($A867,'Z-scores'!$C$2:$SK$20,5,FALSE)&lt;-3),"",'Total-corrected counts'!S867),"")</f>
        <v/>
      </c>
      <c r="T867" t="str">
        <f>IFERROR(IF(OR(HLOOKUP($A867,'Z-scores'!$C$2:$SK$20,5,FALSE)&gt;3,HLOOKUP($A867,'Z-scores'!$C$2:$SK$20,5,FALSE)&lt;-3),"",'Total-corrected counts'!T867),"")</f>
        <v/>
      </c>
      <c r="U867">
        <f t="shared" si="52"/>
        <v>0</v>
      </c>
      <c r="V867">
        <f>SUMIFS(Tabel132[Cluster],Tabel132[ID],'Total-corrected counts Z&lt;3'!A867)</f>
        <v>93</v>
      </c>
      <c r="W867" t="str">
        <f t="shared" si="53"/>
        <v/>
      </c>
      <c r="X867" t="str">
        <f t="shared" si="54"/>
        <v/>
      </c>
      <c r="Y867" t="str">
        <f t="shared" si="55"/>
        <v/>
      </c>
    </row>
    <row r="868" spans="1:25" x14ac:dyDescent="0.25">
      <c r="A868">
        <v>876</v>
      </c>
      <c r="B868" t="s">
        <v>1013</v>
      </c>
      <c r="C868">
        <v>98400</v>
      </c>
      <c r="D868">
        <v>848</v>
      </c>
      <c r="E868" t="str">
        <f>IFERROR(IF(OR(HLOOKUP($A868,'Z-scores'!$C$2:$SK$20,5,FALSE)&gt;3,HLOOKUP($A868,'Z-scores'!$C$2:$SK$20,5,FALSE)&lt;-3),"",'Total-corrected counts'!E868),"")</f>
        <v/>
      </c>
      <c r="F868" t="str">
        <f>IFERROR(IF(OR(HLOOKUP($A868,'Z-scores'!$C$2:$SK$20,5,FALSE)&gt;3,HLOOKUP($A868,'Z-scores'!$C$2:$SK$20,5,FALSE)&lt;-3),"",'Total-corrected counts'!F868),"")</f>
        <v/>
      </c>
      <c r="G868" t="str">
        <f>IFERROR(IF(OR(HLOOKUP($A868,'Z-scores'!$C$2:$SK$20,5,FALSE)&gt;3,HLOOKUP($A868,'Z-scores'!$C$2:$SK$20,5,FALSE)&lt;-3),"",'Total-corrected counts'!G868),"")</f>
        <v/>
      </c>
      <c r="H868" t="str">
        <f>IFERROR(IF(OR(HLOOKUP($A868,'Z-scores'!$C$2:$SK$20,5,FALSE)&gt;3,HLOOKUP($A868,'Z-scores'!$C$2:$SK$20,5,FALSE)&lt;-3),"",'Total-corrected counts'!H868),"")</f>
        <v/>
      </c>
      <c r="I868" t="str">
        <f>IFERROR(IF(OR(HLOOKUP($A868,'Z-scores'!$C$2:$SK$20,5,FALSE)&gt;3,HLOOKUP($A868,'Z-scores'!$C$2:$SK$20,5,FALSE)&lt;-3),"",'Total-corrected counts'!I868),"")</f>
        <v/>
      </c>
      <c r="J868" t="str">
        <f>IFERROR(IF(OR(HLOOKUP($A868,'Z-scores'!$C$2:$SK$20,5,FALSE)&gt;3,HLOOKUP($A868,'Z-scores'!$C$2:$SK$20,5,FALSE)&lt;-3),"",'Total-corrected counts'!J868),"")</f>
        <v/>
      </c>
      <c r="K868" t="str">
        <f>IFERROR(IF(OR(HLOOKUP($A868,'Z-scores'!$C$2:$SK$20,5,FALSE)&gt;3,HLOOKUP($A868,'Z-scores'!$C$2:$SK$20,5,FALSE)&lt;-3),"",'Total-corrected counts'!K868),"")</f>
        <v/>
      </c>
      <c r="L868" t="str">
        <f>IFERROR(IF(OR(HLOOKUP($A868,'Z-scores'!$C$2:$SK$20,5,FALSE)&gt;3,HLOOKUP($A868,'Z-scores'!$C$2:$SK$20,5,FALSE)&lt;-3),"",'Total-corrected counts'!L868),"")</f>
        <v/>
      </c>
      <c r="M868" t="str">
        <f>IFERROR(IF(OR(HLOOKUP($A868,'Z-scores'!$C$2:$SK$20,5,FALSE)&gt;3,HLOOKUP($A868,'Z-scores'!$C$2:$SK$20,5,FALSE)&lt;-3),"",'Total-corrected counts'!M868),"")</f>
        <v/>
      </c>
      <c r="N868" t="str">
        <f>IFERROR(IF(OR(HLOOKUP($A868,'Z-scores'!$C$2:$SK$20,5,FALSE)&gt;3,HLOOKUP($A868,'Z-scores'!$C$2:$SK$20,5,FALSE)&lt;-3),"",'Total-corrected counts'!N868),"")</f>
        <v/>
      </c>
      <c r="O868" t="str">
        <f>IFERROR(IF(OR(HLOOKUP($A868,'Z-scores'!$C$2:$SK$20,5,FALSE)&gt;3,HLOOKUP($A868,'Z-scores'!$C$2:$SK$20,5,FALSE)&lt;-3),"",'Total-corrected counts'!O868),"")</f>
        <v/>
      </c>
      <c r="P868" t="str">
        <f>IFERROR(IF(OR(HLOOKUP($A868,'Z-scores'!$C$2:$SK$20,5,FALSE)&gt;3,HLOOKUP($A868,'Z-scores'!$C$2:$SK$20,5,FALSE)&lt;-3),"",'Total-corrected counts'!P868),"")</f>
        <v/>
      </c>
      <c r="Q868" t="str">
        <f>IFERROR(IF(OR(HLOOKUP($A868,'Z-scores'!$C$2:$SK$20,5,FALSE)&gt;3,HLOOKUP($A868,'Z-scores'!$C$2:$SK$20,5,FALSE)&lt;-3),"",'Total-corrected counts'!Q868),"")</f>
        <v/>
      </c>
      <c r="R868" t="str">
        <f>IFERROR(IF(OR(HLOOKUP($A868,'Z-scores'!$C$2:$SK$20,5,FALSE)&gt;3,HLOOKUP($A868,'Z-scores'!$C$2:$SK$20,5,FALSE)&lt;-3),"",'Total-corrected counts'!R868),"")</f>
        <v/>
      </c>
      <c r="S868" t="str">
        <f>IFERROR(IF(OR(HLOOKUP($A868,'Z-scores'!$C$2:$SK$20,5,FALSE)&gt;3,HLOOKUP($A868,'Z-scores'!$C$2:$SK$20,5,FALSE)&lt;-3),"",'Total-corrected counts'!S868),"")</f>
        <v/>
      </c>
      <c r="T868" t="str">
        <f>IFERROR(IF(OR(HLOOKUP($A868,'Z-scores'!$C$2:$SK$20,5,FALSE)&gt;3,HLOOKUP($A868,'Z-scores'!$C$2:$SK$20,5,FALSE)&lt;-3),"",'Total-corrected counts'!T868),"")</f>
        <v/>
      </c>
      <c r="U868">
        <f t="shared" si="52"/>
        <v>0</v>
      </c>
      <c r="V868">
        <f>SUMIFS(Tabel132[Cluster],Tabel132[ID],'Total-corrected counts Z&lt;3'!A868)</f>
        <v>0</v>
      </c>
      <c r="W868" t="str">
        <f t="shared" si="53"/>
        <v/>
      </c>
      <c r="X868" t="str">
        <f t="shared" si="54"/>
        <v/>
      </c>
      <c r="Y868" t="str">
        <f t="shared" si="55"/>
        <v/>
      </c>
    </row>
    <row r="869" spans="1:25" x14ac:dyDescent="0.25">
      <c r="A869">
        <v>877</v>
      </c>
      <c r="B869" t="s">
        <v>366</v>
      </c>
      <c r="C869">
        <v>109300</v>
      </c>
      <c r="D869">
        <v>1000</v>
      </c>
      <c r="E869">
        <f>IFERROR(IF(OR(HLOOKUP($A869,'Z-scores'!$C$2:$SK$20,5,FALSE)&gt;3,HLOOKUP($A869,'Z-scores'!$C$2:$SK$20,5,FALSE)&lt;-3),"",'Total-corrected counts'!E869),"")</f>
        <v>0.4954186163453464</v>
      </c>
      <c r="F869">
        <f>IFERROR(IF(OR(HLOOKUP($A869,'Z-scores'!$C$2:$SK$20,5,FALSE)&gt;3,HLOOKUP($A869,'Z-scores'!$C$2:$SK$20,5,FALSE)&lt;-3),"",'Total-corrected counts'!F869),"")</f>
        <v>2.4317079608452521</v>
      </c>
      <c r="G869">
        <f>IFERROR(IF(OR(HLOOKUP($A869,'Z-scores'!$C$2:$SK$20,5,FALSE)&gt;3,HLOOKUP($A869,'Z-scores'!$C$2:$SK$20,5,FALSE)&lt;-3),"",'Total-corrected counts'!G869),"")</f>
        <v>0.46613781513271785</v>
      </c>
      <c r="H869">
        <f>IFERROR(IF(OR(HLOOKUP($A869,'Z-scores'!$C$2:$SK$20,5,FALSE)&gt;3,HLOOKUP($A869,'Z-scores'!$C$2:$SK$20,5,FALSE)&lt;-3),"",'Total-corrected counts'!H869),"")</f>
        <v>0</v>
      </c>
      <c r="I869">
        <f>IFERROR(IF(OR(HLOOKUP($A869,'Z-scores'!$C$2:$SK$20,5,FALSE)&gt;3,HLOOKUP($A869,'Z-scores'!$C$2:$SK$20,5,FALSE)&lt;-3),"",'Total-corrected counts'!I869),"")</f>
        <v>1.2436474096400119</v>
      </c>
      <c r="J869">
        <f>IFERROR(IF(OR(HLOOKUP($A869,'Z-scores'!$C$2:$SK$20,5,FALSE)&gt;3,HLOOKUP($A869,'Z-scores'!$C$2:$SK$20,5,FALSE)&lt;-3),"",'Total-corrected counts'!J869),"")</f>
        <v>3.5919411209011459E-2</v>
      </c>
      <c r="K869">
        <f>IFERROR(IF(OR(HLOOKUP($A869,'Z-scores'!$C$2:$SK$20,5,FALSE)&gt;3,HLOOKUP($A869,'Z-scores'!$C$2:$SK$20,5,FALSE)&lt;-3),"",'Total-corrected counts'!K869),"")</f>
        <v>5.8645694966146772E-2</v>
      </c>
      <c r="L869">
        <f>IFERROR(IF(OR(HLOOKUP($A869,'Z-scores'!$C$2:$SK$20,5,FALSE)&gt;3,HLOOKUP($A869,'Z-scores'!$C$2:$SK$20,5,FALSE)&lt;-3),"",'Total-corrected counts'!L869),"")</f>
        <v>1.1667677413140247</v>
      </c>
      <c r="M869">
        <f>IFERROR(IF(OR(HLOOKUP($A869,'Z-scores'!$C$2:$SK$20,5,FALSE)&gt;3,HLOOKUP($A869,'Z-scores'!$C$2:$SK$20,5,FALSE)&lt;-3),"",'Total-corrected counts'!M869),"")</f>
        <v>4.262382006610102E-2</v>
      </c>
      <c r="N869">
        <f>IFERROR(IF(OR(HLOOKUP($A869,'Z-scores'!$C$2:$SK$20,5,FALSE)&gt;3,HLOOKUP($A869,'Z-scores'!$C$2:$SK$20,5,FALSE)&lt;-3),"",'Total-corrected counts'!N869),"")</f>
        <v>0.65069255639074164</v>
      </c>
      <c r="O869">
        <f>IFERROR(IF(OR(HLOOKUP($A869,'Z-scores'!$C$2:$SK$20,5,FALSE)&gt;3,HLOOKUP($A869,'Z-scores'!$C$2:$SK$20,5,FALSE)&lt;-3),"",'Total-corrected counts'!O869),"")</f>
        <v>7.8738347299332156</v>
      </c>
      <c r="P869">
        <f>IFERROR(IF(OR(HLOOKUP($A869,'Z-scores'!$C$2:$SK$20,5,FALSE)&gt;3,HLOOKUP($A869,'Z-scores'!$C$2:$SK$20,5,FALSE)&lt;-3),"",'Total-corrected counts'!P869),"")</f>
        <v>5.9717684645836801E-2</v>
      </c>
      <c r="Q869">
        <f>IFERROR(IF(OR(HLOOKUP($A869,'Z-scores'!$C$2:$SK$20,5,FALSE)&gt;3,HLOOKUP($A869,'Z-scores'!$C$2:$SK$20,5,FALSE)&lt;-3),"",'Total-corrected counts'!Q869),"")</f>
        <v>0.10433833842686603</v>
      </c>
      <c r="R869">
        <f>IFERROR(IF(OR(HLOOKUP($A869,'Z-scores'!$C$2:$SK$20,5,FALSE)&gt;3,HLOOKUP($A869,'Z-scores'!$C$2:$SK$20,5,FALSE)&lt;-3),"",'Total-corrected counts'!R869),"")</f>
        <v>1.1503573554311504</v>
      </c>
      <c r="S869">
        <f>IFERROR(IF(OR(HLOOKUP($A869,'Z-scores'!$C$2:$SK$20,5,FALSE)&gt;3,HLOOKUP($A869,'Z-scores'!$C$2:$SK$20,5,FALSE)&lt;-3),"",'Total-corrected counts'!S869),"")</f>
        <v>4.1841359532780924</v>
      </c>
      <c r="T869">
        <f>IFERROR(IF(OR(HLOOKUP($A869,'Z-scores'!$C$2:$SK$20,5,FALSE)&gt;3,HLOOKUP($A869,'Z-scores'!$C$2:$SK$20,5,FALSE)&lt;-3),"",'Total-corrected counts'!T869),"")</f>
        <v>0.10921553891383781</v>
      </c>
      <c r="U869">
        <f t="shared" si="52"/>
        <v>1</v>
      </c>
      <c r="V869">
        <f>SUMIFS(Tabel132[Cluster],Tabel132[ID],'Total-corrected counts Z&lt;3'!A869)</f>
        <v>0</v>
      </c>
      <c r="W869">
        <f t="shared" si="53"/>
        <v>0.14626372060863307</v>
      </c>
      <c r="X869">
        <f t="shared" si="54"/>
        <v>0.65915610259093538</v>
      </c>
      <c r="Y869">
        <f t="shared" si="55"/>
        <v>2.2469332667714998</v>
      </c>
    </row>
    <row r="870" spans="1:25" x14ac:dyDescent="0.25">
      <c r="A870">
        <v>878</v>
      </c>
      <c r="B870" t="s">
        <v>367</v>
      </c>
      <c r="C870">
        <v>5700</v>
      </c>
      <c r="D870">
        <v>345</v>
      </c>
      <c r="E870">
        <f>IFERROR(IF(OR(HLOOKUP($A870,'Z-scores'!$C$2:$SK$20,5,FALSE)&gt;3,HLOOKUP($A870,'Z-scores'!$C$2:$SK$20,5,FALSE)&lt;-3),"",'Total-corrected counts'!E870),"")</f>
        <v>11.250956777202816</v>
      </c>
      <c r="F870">
        <f>IFERROR(IF(OR(HLOOKUP($A870,'Z-scores'!$C$2:$SK$20,5,FALSE)&gt;3,HLOOKUP($A870,'Z-scores'!$C$2:$SK$20,5,FALSE)&lt;-3),"",'Total-corrected counts'!F870),"")</f>
        <v>19.03342677702371</v>
      </c>
      <c r="G870">
        <f>IFERROR(IF(OR(HLOOKUP($A870,'Z-scores'!$C$2:$SK$20,5,FALSE)&gt;3,HLOOKUP($A870,'Z-scores'!$C$2:$SK$20,5,FALSE)&lt;-3),"",'Total-corrected counts'!G870),"")</f>
        <v>13.017146433227493</v>
      </c>
      <c r="H870">
        <f>IFERROR(IF(OR(HLOOKUP($A870,'Z-scores'!$C$2:$SK$20,5,FALSE)&gt;3,HLOOKUP($A870,'Z-scores'!$C$2:$SK$20,5,FALSE)&lt;-3),"",'Total-corrected counts'!H870),"")</f>
        <v>29.319163309126878</v>
      </c>
      <c r="I870">
        <f>IFERROR(IF(OR(HLOOKUP($A870,'Z-scores'!$C$2:$SK$20,5,FALSE)&gt;3,HLOOKUP($A870,'Z-scores'!$C$2:$SK$20,5,FALSE)&lt;-3),"",'Total-corrected counts'!I870),"")</f>
        <v>15.137608741772089</v>
      </c>
      <c r="J870">
        <f>IFERROR(IF(OR(HLOOKUP($A870,'Z-scores'!$C$2:$SK$20,5,FALSE)&gt;3,HLOOKUP($A870,'Z-scores'!$C$2:$SK$20,5,FALSE)&lt;-3),"",'Total-corrected counts'!J870),"")</f>
        <v>27.472363006358936</v>
      </c>
      <c r="K870">
        <f>IFERROR(IF(OR(HLOOKUP($A870,'Z-scores'!$C$2:$SK$20,5,FALSE)&gt;3,HLOOKUP($A870,'Z-scores'!$C$2:$SK$20,5,FALSE)&lt;-3),"",'Total-corrected counts'!K870),"")</f>
        <v>14.673152880529923</v>
      </c>
      <c r="L870">
        <f>IFERROR(IF(OR(HLOOKUP($A870,'Z-scores'!$C$2:$SK$20,5,FALSE)&gt;3,HLOOKUP($A870,'Z-scores'!$C$2:$SK$20,5,FALSE)&lt;-3),"",'Total-corrected counts'!L870),"")</f>
        <v>34.582453169877311</v>
      </c>
      <c r="M870">
        <f>IFERROR(IF(OR(HLOOKUP($A870,'Z-scores'!$C$2:$SK$20,5,FALSE)&gt;3,HLOOKUP($A870,'Z-scores'!$C$2:$SK$20,5,FALSE)&lt;-3),"",'Total-corrected counts'!M870),"")</f>
        <v>29.197316745279196</v>
      </c>
      <c r="N870">
        <f>IFERROR(IF(OR(HLOOKUP($A870,'Z-scores'!$C$2:$SK$20,5,FALSE)&gt;3,HLOOKUP($A870,'Z-scores'!$C$2:$SK$20,5,FALSE)&lt;-3),"",'Total-corrected counts'!N870),"")</f>
        <v>16.588740353286859</v>
      </c>
      <c r="O870">
        <f>IFERROR(IF(OR(HLOOKUP($A870,'Z-scores'!$C$2:$SK$20,5,FALSE)&gt;3,HLOOKUP($A870,'Z-scores'!$C$2:$SK$20,5,FALSE)&lt;-3),"",'Total-corrected counts'!O870),"")</f>
        <v>8.6651971199714222</v>
      </c>
      <c r="P870">
        <f>IFERROR(IF(OR(HLOOKUP($A870,'Z-scores'!$C$2:$SK$20,5,FALSE)&gt;3,HLOOKUP($A870,'Z-scores'!$C$2:$SK$20,5,FALSE)&lt;-3),"",'Total-corrected counts'!P870),"")</f>
        <v>17.99990544699931</v>
      </c>
      <c r="Q870">
        <f>IFERROR(IF(OR(HLOOKUP($A870,'Z-scores'!$C$2:$SK$20,5,FALSE)&gt;3,HLOOKUP($A870,'Z-scores'!$C$2:$SK$20,5,FALSE)&lt;-3),"",'Total-corrected counts'!Q870),"")</f>
        <v>15.606034333275533</v>
      </c>
      <c r="R870">
        <f>IFERROR(IF(OR(HLOOKUP($A870,'Z-scores'!$C$2:$SK$20,5,FALSE)&gt;3,HLOOKUP($A870,'Z-scores'!$C$2:$SK$20,5,FALSE)&lt;-3),"",'Total-corrected counts'!R870),"")</f>
        <v>11.955499658230883</v>
      </c>
      <c r="S870">
        <f>IFERROR(IF(OR(HLOOKUP($A870,'Z-scores'!$C$2:$SK$20,5,FALSE)&gt;3,HLOOKUP($A870,'Z-scores'!$C$2:$SK$20,5,FALSE)&lt;-3),"",'Total-corrected counts'!S870),"")</f>
        <v>34.577155976548454</v>
      </c>
      <c r="T870">
        <f>IFERROR(IF(OR(HLOOKUP($A870,'Z-scores'!$C$2:$SK$20,5,FALSE)&gt;3,HLOOKUP($A870,'Z-scores'!$C$2:$SK$20,5,FALSE)&lt;-3),"",'Total-corrected counts'!T870),"")</f>
        <v>51.679427819791627</v>
      </c>
      <c r="U870">
        <f t="shared" si="52"/>
        <v>1</v>
      </c>
      <c r="V870">
        <f>SUMIFS(Tabel132[Cluster],Tabel132[ID],'Total-corrected counts Z&lt;3'!A870)</f>
        <v>8</v>
      </c>
      <c r="W870">
        <f t="shared" si="53"/>
        <v>0.70353379762884949</v>
      </c>
      <c r="X870">
        <f t="shared" si="54"/>
        <v>21.027232819368518</v>
      </c>
      <c r="Y870">
        <f t="shared" si="55"/>
        <v>23.413870059136201</v>
      </c>
    </row>
    <row r="871" spans="1:25" x14ac:dyDescent="0.25">
      <c r="A871">
        <v>879</v>
      </c>
      <c r="B871" t="s">
        <v>1014</v>
      </c>
      <c r="C871">
        <v>25900</v>
      </c>
      <c r="D871">
        <v>254</v>
      </c>
      <c r="E871" t="str">
        <f>IFERROR(IF(OR(HLOOKUP($A871,'Z-scores'!$C$2:$SK$20,5,FALSE)&gt;3,HLOOKUP($A871,'Z-scores'!$C$2:$SK$20,5,FALSE)&lt;-3),"",'Total-corrected counts'!E871),"")</f>
        <v/>
      </c>
      <c r="F871" t="str">
        <f>IFERROR(IF(OR(HLOOKUP($A871,'Z-scores'!$C$2:$SK$20,5,FALSE)&gt;3,HLOOKUP($A871,'Z-scores'!$C$2:$SK$20,5,FALSE)&lt;-3),"",'Total-corrected counts'!F871),"")</f>
        <v/>
      </c>
      <c r="G871" t="str">
        <f>IFERROR(IF(OR(HLOOKUP($A871,'Z-scores'!$C$2:$SK$20,5,FALSE)&gt;3,HLOOKUP($A871,'Z-scores'!$C$2:$SK$20,5,FALSE)&lt;-3),"",'Total-corrected counts'!G871),"")</f>
        <v/>
      </c>
      <c r="H871" t="str">
        <f>IFERROR(IF(OR(HLOOKUP($A871,'Z-scores'!$C$2:$SK$20,5,FALSE)&gt;3,HLOOKUP($A871,'Z-scores'!$C$2:$SK$20,5,FALSE)&lt;-3),"",'Total-corrected counts'!H871),"")</f>
        <v/>
      </c>
      <c r="I871" t="str">
        <f>IFERROR(IF(OR(HLOOKUP($A871,'Z-scores'!$C$2:$SK$20,5,FALSE)&gt;3,HLOOKUP($A871,'Z-scores'!$C$2:$SK$20,5,FALSE)&lt;-3),"",'Total-corrected counts'!I871),"")</f>
        <v/>
      </c>
      <c r="J871" t="str">
        <f>IFERROR(IF(OR(HLOOKUP($A871,'Z-scores'!$C$2:$SK$20,5,FALSE)&gt;3,HLOOKUP($A871,'Z-scores'!$C$2:$SK$20,5,FALSE)&lt;-3),"",'Total-corrected counts'!J871),"")</f>
        <v/>
      </c>
      <c r="K871" t="str">
        <f>IFERROR(IF(OR(HLOOKUP($A871,'Z-scores'!$C$2:$SK$20,5,FALSE)&gt;3,HLOOKUP($A871,'Z-scores'!$C$2:$SK$20,5,FALSE)&lt;-3),"",'Total-corrected counts'!K871),"")</f>
        <v/>
      </c>
      <c r="L871" t="str">
        <f>IFERROR(IF(OR(HLOOKUP($A871,'Z-scores'!$C$2:$SK$20,5,FALSE)&gt;3,HLOOKUP($A871,'Z-scores'!$C$2:$SK$20,5,FALSE)&lt;-3),"",'Total-corrected counts'!L871),"")</f>
        <v/>
      </c>
      <c r="M871" t="str">
        <f>IFERROR(IF(OR(HLOOKUP($A871,'Z-scores'!$C$2:$SK$20,5,FALSE)&gt;3,HLOOKUP($A871,'Z-scores'!$C$2:$SK$20,5,FALSE)&lt;-3),"",'Total-corrected counts'!M871),"")</f>
        <v/>
      </c>
      <c r="N871" t="str">
        <f>IFERROR(IF(OR(HLOOKUP($A871,'Z-scores'!$C$2:$SK$20,5,FALSE)&gt;3,HLOOKUP($A871,'Z-scores'!$C$2:$SK$20,5,FALSE)&lt;-3),"",'Total-corrected counts'!N871),"")</f>
        <v/>
      </c>
      <c r="O871" t="str">
        <f>IFERROR(IF(OR(HLOOKUP($A871,'Z-scores'!$C$2:$SK$20,5,FALSE)&gt;3,HLOOKUP($A871,'Z-scores'!$C$2:$SK$20,5,FALSE)&lt;-3),"",'Total-corrected counts'!O871),"")</f>
        <v/>
      </c>
      <c r="P871" t="str">
        <f>IFERROR(IF(OR(HLOOKUP($A871,'Z-scores'!$C$2:$SK$20,5,FALSE)&gt;3,HLOOKUP($A871,'Z-scores'!$C$2:$SK$20,5,FALSE)&lt;-3),"",'Total-corrected counts'!P871),"")</f>
        <v/>
      </c>
      <c r="Q871" t="str">
        <f>IFERROR(IF(OR(HLOOKUP($A871,'Z-scores'!$C$2:$SK$20,5,FALSE)&gt;3,HLOOKUP($A871,'Z-scores'!$C$2:$SK$20,5,FALSE)&lt;-3),"",'Total-corrected counts'!Q871),"")</f>
        <v/>
      </c>
      <c r="R871" t="str">
        <f>IFERROR(IF(OR(HLOOKUP($A871,'Z-scores'!$C$2:$SK$20,5,FALSE)&gt;3,HLOOKUP($A871,'Z-scores'!$C$2:$SK$20,5,FALSE)&lt;-3),"",'Total-corrected counts'!R871),"")</f>
        <v/>
      </c>
      <c r="S871" t="str">
        <f>IFERROR(IF(OR(HLOOKUP($A871,'Z-scores'!$C$2:$SK$20,5,FALSE)&gt;3,HLOOKUP($A871,'Z-scores'!$C$2:$SK$20,5,FALSE)&lt;-3),"",'Total-corrected counts'!S871),"")</f>
        <v/>
      </c>
      <c r="T871" t="str">
        <f>IFERROR(IF(OR(HLOOKUP($A871,'Z-scores'!$C$2:$SK$20,5,FALSE)&gt;3,HLOOKUP($A871,'Z-scores'!$C$2:$SK$20,5,FALSE)&lt;-3),"",'Total-corrected counts'!T871),"")</f>
        <v/>
      </c>
      <c r="U871">
        <f t="shared" si="52"/>
        <v>0</v>
      </c>
      <c r="V871">
        <f>SUMIFS(Tabel132[Cluster],Tabel132[ID],'Total-corrected counts Z&lt;3'!A871)</f>
        <v>34</v>
      </c>
      <c r="W871" t="str">
        <f t="shared" si="53"/>
        <v/>
      </c>
      <c r="X871" t="str">
        <f t="shared" si="54"/>
        <v/>
      </c>
      <c r="Y871" t="str">
        <f t="shared" si="55"/>
        <v/>
      </c>
    </row>
    <row r="872" spans="1:25" x14ac:dyDescent="0.25">
      <c r="A872">
        <v>880</v>
      </c>
      <c r="B872" t="s">
        <v>368</v>
      </c>
      <c r="C872">
        <v>87200</v>
      </c>
      <c r="D872">
        <v>987</v>
      </c>
      <c r="E872">
        <f>IFERROR(IF(OR(HLOOKUP($A872,'Z-scores'!$C$2:$SK$20,5,FALSE)&gt;3,HLOOKUP($A872,'Z-scores'!$C$2:$SK$20,5,FALSE)&lt;-3),"",'Total-corrected counts'!E872),"")</f>
        <v>0</v>
      </c>
      <c r="F872">
        <f>IFERROR(IF(OR(HLOOKUP($A872,'Z-scores'!$C$2:$SK$20,5,FALSE)&gt;3,HLOOKUP($A872,'Z-scores'!$C$2:$SK$20,5,FALSE)&lt;-3),"",'Total-corrected counts'!F872),"")</f>
        <v>0</v>
      </c>
      <c r="G872">
        <f>IFERROR(IF(OR(HLOOKUP($A872,'Z-scores'!$C$2:$SK$20,5,FALSE)&gt;3,HLOOKUP($A872,'Z-scores'!$C$2:$SK$20,5,FALSE)&lt;-3),"",'Total-corrected counts'!G872),"")</f>
        <v>0</v>
      </c>
      <c r="H872">
        <f>IFERROR(IF(OR(HLOOKUP($A872,'Z-scores'!$C$2:$SK$20,5,FALSE)&gt;3,HLOOKUP($A872,'Z-scores'!$C$2:$SK$20,5,FALSE)&lt;-3),"",'Total-corrected counts'!H872),"")</f>
        <v>0</v>
      </c>
      <c r="I872">
        <f>IFERROR(IF(OR(HLOOKUP($A872,'Z-scores'!$C$2:$SK$20,5,FALSE)&gt;3,HLOOKUP($A872,'Z-scores'!$C$2:$SK$20,5,FALSE)&lt;-3),"",'Total-corrected counts'!I872),"")</f>
        <v>0</v>
      </c>
      <c r="J872">
        <f>IFERROR(IF(OR(HLOOKUP($A872,'Z-scores'!$C$2:$SK$20,5,FALSE)&gt;3,HLOOKUP($A872,'Z-scores'!$C$2:$SK$20,5,FALSE)&lt;-3),"",'Total-corrected counts'!J872),"")</f>
        <v>0</v>
      </c>
      <c r="K872">
        <f>IFERROR(IF(OR(HLOOKUP($A872,'Z-scores'!$C$2:$SK$20,5,FALSE)&gt;3,HLOOKUP($A872,'Z-scores'!$C$2:$SK$20,5,FALSE)&lt;-3),"",'Total-corrected counts'!K872),"")</f>
        <v>0</v>
      </c>
      <c r="L872">
        <f>IFERROR(IF(OR(HLOOKUP($A872,'Z-scores'!$C$2:$SK$20,5,FALSE)&gt;3,HLOOKUP($A872,'Z-scores'!$C$2:$SK$20,5,FALSE)&lt;-3),"",'Total-corrected counts'!L872),"")</f>
        <v>0.14245420097438674</v>
      </c>
      <c r="M872">
        <f>IFERROR(IF(OR(HLOOKUP($A872,'Z-scores'!$C$2:$SK$20,5,FALSE)&gt;3,HLOOKUP($A872,'Z-scores'!$C$2:$SK$20,5,FALSE)&lt;-3),"",'Total-corrected counts'!M872),"")</f>
        <v>0</v>
      </c>
      <c r="N872">
        <f>IFERROR(IF(OR(HLOOKUP($A872,'Z-scores'!$C$2:$SK$20,5,FALSE)&gt;3,HLOOKUP($A872,'Z-scores'!$C$2:$SK$20,5,FALSE)&lt;-3),"",'Total-corrected counts'!N872),"")</f>
        <v>6.2717354832842576E-2</v>
      </c>
      <c r="O872">
        <f>IFERROR(IF(OR(HLOOKUP($A872,'Z-scores'!$C$2:$SK$20,5,FALSE)&gt;3,HLOOKUP($A872,'Z-scores'!$C$2:$SK$20,5,FALSE)&lt;-3),"",'Total-corrected counts'!O872),"")</f>
        <v>0</v>
      </c>
      <c r="P872">
        <f>IFERROR(IF(OR(HLOOKUP($A872,'Z-scores'!$C$2:$SK$20,5,FALSE)&gt;3,HLOOKUP($A872,'Z-scores'!$C$2:$SK$20,5,FALSE)&lt;-3),"",'Total-corrected counts'!P872),"")</f>
        <v>4.9764737204864001E-3</v>
      </c>
      <c r="Q872">
        <f>IFERROR(IF(OR(HLOOKUP($A872,'Z-scores'!$C$2:$SK$20,5,FALSE)&gt;3,HLOOKUP($A872,'Z-scores'!$C$2:$SK$20,5,FALSE)&lt;-3),"",'Total-corrected counts'!Q872),"")</f>
        <v>0</v>
      </c>
      <c r="R872">
        <f>IFERROR(IF(OR(HLOOKUP($A872,'Z-scores'!$C$2:$SK$20,5,FALSE)&gt;3,HLOOKUP($A872,'Z-scores'!$C$2:$SK$20,5,FALSE)&lt;-3),"",'Total-corrected counts'!R872),"")</f>
        <v>5.1355239081747788E-3</v>
      </c>
      <c r="S872">
        <f>IFERROR(IF(OR(HLOOKUP($A872,'Z-scores'!$C$2:$SK$20,5,FALSE)&gt;3,HLOOKUP($A872,'Z-scores'!$C$2:$SK$20,5,FALSE)&lt;-3),"",'Total-corrected counts'!S872),"")</f>
        <v>5.6618889760190697E-3</v>
      </c>
      <c r="T872">
        <f>IFERROR(IF(OR(HLOOKUP($A872,'Z-scores'!$C$2:$SK$20,5,FALSE)&gt;3,HLOOKUP($A872,'Z-scores'!$C$2:$SK$20,5,FALSE)&lt;-3),"",'Total-corrected counts'!T872),"")</f>
        <v>0</v>
      </c>
      <c r="U872">
        <f t="shared" si="52"/>
        <v>1</v>
      </c>
      <c r="V872">
        <f>SUMIFS(Tabel132[Cluster],Tabel132[ID],'Total-corrected counts Z&lt;3'!A872)</f>
        <v>94</v>
      </c>
      <c r="W872">
        <f t="shared" si="53"/>
        <v>0.37560625356580535</v>
      </c>
      <c r="X872">
        <f t="shared" si="54"/>
        <v>2.051715558072293E-2</v>
      </c>
      <c r="Y872">
        <f t="shared" si="55"/>
        <v>2.6289811007800417E-3</v>
      </c>
    </row>
    <row r="873" spans="1:25" x14ac:dyDescent="0.25">
      <c r="A873">
        <v>881</v>
      </c>
      <c r="B873" t="s">
        <v>1015</v>
      </c>
      <c r="C873">
        <v>85600</v>
      </c>
      <c r="D873">
        <v>867</v>
      </c>
      <c r="E873" t="str">
        <f>IFERROR(IF(OR(HLOOKUP($A873,'Z-scores'!$C$2:$SK$20,5,FALSE)&gt;3,HLOOKUP($A873,'Z-scores'!$C$2:$SK$20,5,FALSE)&lt;-3),"",'Total-corrected counts'!E873),"")</f>
        <v/>
      </c>
      <c r="F873" t="str">
        <f>IFERROR(IF(OR(HLOOKUP($A873,'Z-scores'!$C$2:$SK$20,5,FALSE)&gt;3,HLOOKUP($A873,'Z-scores'!$C$2:$SK$20,5,FALSE)&lt;-3),"",'Total-corrected counts'!F873),"")</f>
        <v/>
      </c>
      <c r="G873" t="str">
        <f>IFERROR(IF(OR(HLOOKUP($A873,'Z-scores'!$C$2:$SK$20,5,FALSE)&gt;3,HLOOKUP($A873,'Z-scores'!$C$2:$SK$20,5,FALSE)&lt;-3),"",'Total-corrected counts'!G873),"")</f>
        <v/>
      </c>
      <c r="H873" t="str">
        <f>IFERROR(IF(OR(HLOOKUP($A873,'Z-scores'!$C$2:$SK$20,5,FALSE)&gt;3,HLOOKUP($A873,'Z-scores'!$C$2:$SK$20,5,FALSE)&lt;-3),"",'Total-corrected counts'!H873),"")</f>
        <v/>
      </c>
      <c r="I873" t="str">
        <f>IFERROR(IF(OR(HLOOKUP($A873,'Z-scores'!$C$2:$SK$20,5,FALSE)&gt;3,HLOOKUP($A873,'Z-scores'!$C$2:$SK$20,5,FALSE)&lt;-3),"",'Total-corrected counts'!I873),"")</f>
        <v/>
      </c>
      <c r="J873" t="str">
        <f>IFERROR(IF(OR(HLOOKUP($A873,'Z-scores'!$C$2:$SK$20,5,FALSE)&gt;3,HLOOKUP($A873,'Z-scores'!$C$2:$SK$20,5,FALSE)&lt;-3),"",'Total-corrected counts'!J873),"")</f>
        <v/>
      </c>
      <c r="K873" t="str">
        <f>IFERROR(IF(OR(HLOOKUP($A873,'Z-scores'!$C$2:$SK$20,5,FALSE)&gt;3,HLOOKUP($A873,'Z-scores'!$C$2:$SK$20,5,FALSE)&lt;-3),"",'Total-corrected counts'!K873),"")</f>
        <v/>
      </c>
      <c r="L873" t="str">
        <f>IFERROR(IF(OR(HLOOKUP($A873,'Z-scores'!$C$2:$SK$20,5,FALSE)&gt;3,HLOOKUP($A873,'Z-scores'!$C$2:$SK$20,5,FALSE)&lt;-3),"",'Total-corrected counts'!L873),"")</f>
        <v/>
      </c>
      <c r="M873" t="str">
        <f>IFERROR(IF(OR(HLOOKUP($A873,'Z-scores'!$C$2:$SK$20,5,FALSE)&gt;3,HLOOKUP($A873,'Z-scores'!$C$2:$SK$20,5,FALSE)&lt;-3),"",'Total-corrected counts'!M873),"")</f>
        <v/>
      </c>
      <c r="N873" t="str">
        <f>IFERROR(IF(OR(HLOOKUP($A873,'Z-scores'!$C$2:$SK$20,5,FALSE)&gt;3,HLOOKUP($A873,'Z-scores'!$C$2:$SK$20,5,FALSE)&lt;-3),"",'Total-corrected counts'!N873),"")</f>
        <v/>
      </c>
      <c r="O873" t="str">
        <f>IFERROR(IF(OR(HLOOKUP($A873,'Z-scores'!$C$2:$SK$20,5,FALSE)&gt;3,HLOOKUP($A873,'Z-scores'!$C$2:$SK$20,5,FALSE)&lt;-3),"",'Total-corrected counts'!O873),"")</f>
        <v/>
      </c>
      <c r="P873" t="str">
        <f>IFERROR(IF(OR(HLOOKUP($A873,'Z-scores'!$C$2:$SK$20,5,FALSE)&gt;3,HLOOKUP($A873,'Z-scores'!$C$2:$SK$20,5,FALSE)&lt;-3),"",'Total-corrected counts'!P873),"")</f>
        <v/>
      </c>
      <c r="Q873" t="str">
        <f>IFERROR(IF(OR(HLOOKUP($A873,'Z-scores'!$C$2:$SK$20,5,FALSE)&gt;3,HLOOKUP($A873,'Z-scores'!$C$2:$SK$20,5,FALSE)&lt;-3),"",'Total-corrected counts'!Q873),"")</f>
        <v/>
      </c>
      <c r="R873" t="str">
        <f>IFERROR(IF(OR(HLOOKUP($A873,'Z-scores'!$C$2:$SK$20,5,FALSE)&gt;3,HLOOKUP($A873,'Z-scores'!$C$2:$SK$20,5,FALSE)&lt;-3),"",'Total-corrected counts'!R873),"")</f>
        <v/>
      </c>
      <c r="S873" t="str">
        <f>IFERROR(IF(OR(HLOOKUP($A873,'Z-scores'!$C$2:$SK$20,5,FALSE)&gt;3,HLOOKUP($A873,'Z-scores'!$C$2:$SK$20,5,FALSE)&lt;-3),"",'Total-corrected counts'!S873),"")</f>
        <v/>
      </c>
      <c r="T873" t="str">
        <f>IFERROR(IF(OR(HLOOKUP($A873,'Z-scores'!$C$2:$SK$20,5,FALSE)&gt;3,HLOOKUP($A873,'Z-scores'!$C$2:$SK$20,5,FALSE)&lt;-3),"",'Total-corrected counts'!T873),"")</f>
        <v/>
      </c>
      <c r="U873">
        <f t="shared" si="52"/>
        <v>0</v>
      </c>
      <c r="V873">
        <f>SUMIFS(Tabel132[Cluster],Tabel132[ID],'Total-corrected counts Z&lt;3'!A873)</f>
        <v>93</v>
      </c>
      <c r="W873" t="str">
        <f t="shared" si="53"/>
        <v/>
      </c>
      <c r="X873" t="str">
        <f t="shared" si="54"/>
        <v/>
      </c>
      <c r="Y873" t="str">
        <f t="shared" si="55"/>
        <v/>
      </c>
    </row>
    <row r="874" spans="1:25" x14ac:dyDescent="0.25">
      <c r="A874">
        <v>882</v>
      </c>
      <c r="B874" t="s">
        <v>369</v>
      </c>
      <c r="C874">
        <v>2000</v>
      </c>
      <c r="D874">
        <v>985</v>
      </c>
      <c r="E874">
        <f>IFERROR(IF(OR(HLOOKUP($A874,'Z-scores'!$C$2:$SK$20,5,FALSE)&gt;3,HLOOKUP($A874,'Z-scores'!$C$2:$SK$20,5,FALSE)&lt;-3),"",'Total-corrected counts'!E874),"")</f>
        <v>32.826437519042656</v>
      </c>
      <c r="F874">
        <f>IFERROR(IF(OR(HLOOKUP($A874,'Z-scores'!$C$2:$SK$20,5,FALSE)&gt;3,HLOOKUP($A874,'Z-scores'!$C$2:$SK$20,5,FALSE)&lt;-3),"",'Total-corrected counts'!F874),"")</f>
        <v>25.974418432251909</v>
      </c>
      <c r="G874">
        <f>IFERROR(IF(OR(HLOOKUP($A874,'Z-scores'!$C$2:$SK$20,5,FALSE)&gt;3,HLOOKUP($A874,'Z-scores'!$C$2:$SK$20,5,FALSE)&lt;-3),"",'Total-corrected counts'!G874),"")</f>
        <v>31.057671661449067</v>
      </c>
      <c r="H874">
        <f>IFERROR(IF(OR(HLOOKUP($A874,'Z-scores'!$C$2:$SK$20,5,FALSE)&gt;3,HLOOKUP($A874,'Z-scores'!$C$2:$SK$20,5,FALSE)&lt;-3),"",'Total-corrected counts'!H874),"")</f>
        <v>28.118893097541555</v>
      </c>
      <c r="I874">
        <f>IFERROR(IF(OR(HLOOKUP($A874,'Z-scores'!$C$2:$SK$20,5,FALSE)&gt;3,HLOOKUP($A874,'Z-scores'!$C$2:$SK$20,5,FALSE)&lt;-3),"",'Total-corrected counts'!I874),"")</f>
        <v>65.328066871090044</v>
      </c>
      <c r="J874">
        <f>IFERROR(IF(OR(HLOOKUP($A874,'Z-scores'!$C$2:$SK$20,5,FALSE)&gt;3,HLOOKUP($A874,'Z-scores'!$C$2:$SK$20,5,FALSE)&lt;-3),"",'Total-corrected counts'!J874),"")</f>
        <v>21.785122898265453</v>
      </c>
      <c r="K874">
        <f>IFERROR(IF(OR(HLOOKUP($A874,'Z-scores'!$C$2:$SK$20,5,FALSE)&gt;3,HLOOKUP($A874,'Z-scores'!$C$2:$SK$20,5,FALSE)&lt;-3),"",'Total-corrected counts'!K874),"")</f>
        <v>20.285545888790168</v>
      </c>
      <c r="L874">
        <f>IFERROR(IF(OR(HLOOKUP($A874,'Z-scores'!$C$2:$SK$20,5,FALSE)&gt;3,HLOOKUP($A874,'Z-scores'!$C$2:$SK$20,5,FALSE)&lt;-3),"",'Total-corrected counts'!L874),"")</f>
        <v>18.207003591202572</v>
      </c>
      <c r="M874">
        <f>IFERROR(IF(OR(HLOOKUP($A874,'Z-scores'!$C$2:$SK$20,5,FALSE)&gt;3,HLOOKUP($A874,'Z-scores'!$C$2:$SK$20,5,FALSE)&lt;-3),"",'Total-corrected counts'!M874),"")</f>
        <v>18.507262672701064</v>
      </c>
      <c r="N874">
        <f>IFERROR(IF(OR(HLOOKUP($A874,'Z-scores'!$C$2:$SK$20,5,FALSE)&gt;3,HLOOKUP($A874,'Z-scores'!$C$2:$SK$20,5,FALSE)&lt;-3),"",'Total-corrected counts'!N874),"")</f>
        <v>16.196756885581593</v>
      </c>
      <c r="O874">
        <f>IFERROR(IF(OR(HLOOKUP($A874,'Z-scores'!$C$2:$SK$20,5,FALSE)&gt;3,HLOOKUP($A874,'Z-scores'!$C$2:$SK$20,5,FALSE)&lt;-3),"",'Total-corrected counts'!O874),"")</f>
        <v>22.060884504417039</v>
      </c>
      <c r="P874">
        <f>IFERROR(IF(OR(HLOOKUP($A874,'Z-scores'!$C$2:$SK$20,5,FALSE)&gt;3,HLOOKUP($A874,'Z-scores'!$C$2:$SK$20,5,FALSE)&lt;-3),"",'Total-corrected counts'!P874),"")</f>
        <v>24.892321549872975</v>
      </c>
      <c r="Q874">
        <f>IFERROR(IF(OR(HLOOKUP($A874,'Z-scores'!$C$2:$SK$20,5,FALSE)&gt;3,HLOOKUP($A874,'Z-scores'!$C$2:$SK$20,5,FALSE)&lt;-3),"",'Total-corrected counts'!Q874),"")</f>
        <v>25.075980668590137</v>
      </c>
      <c r="R874">
        <f>IFERROR(IF(OR(HLOOKUP($A874,'Z-scores'!$C$2:$SK$20,5,FALSE)&gt;3,HLOOKUP($A874,'Z-scores'!$C$2:$SK$20,5,FALSE)&lt;-3),"",'Total-corrected counts'!R874),"")</f>
        <v>24.624837139698062</v>
      </c>
      <c r="S874">
        <f>IFERROR(IF(OR(HLOOKUP($A874,'Z-scores'!$C$2:$SK$20,5,FALSE)&gt;3,HLOOKUP($A874,'Z-scores'!$C$2:$SK$20,5,FALSE)&lt;-3),"",'Total-corrected counts'!S874),"")</f>
        <v>21.792610668697399</v>
      </c>
      <c r="T874">
        <f>IFERROR(IF(OR(HLOOKUP($A874,'Z-scores'!$C$2:$SK$20,5,FALSE)&gt;3,HLOOKUP($A874,'Z-scores'!$C$2:$SK$20,5,FALSE)&lt;-3),"",'Total-corrected counts'!T874),"")</f>
        <v>23.112738422640927</v>
      </c>
      <c r="U874">
        <f t="shared" si="52"/>
        <v>1</v>
      </c>
      <c r="V874">
        <f>SUMIFS(Tabel132[Cluster],Tabel132[ID],'Total-corrected counts Z&lt;3'!A874)</f>
        <v>3</v>
      </c>
      <c r="W874">
        <f t="shared" si="53"/>
        <v>0.48887953257563743</v>
      </c>
      <c r="X874">
        <f t="shared" si="54"/>
        <v>27.82871795179161</v>
      </c>
      <c r="Y874">
        <f t="shared" si="55"/>
        <v>23.593228825652755</v>
      </c>
    </row>
    <row r="875" spans="1:25" x14ac:dyDescent="0.25">
      <c r="A875">
        <v>883</v>
      </c>
      <c r="B875" t="s">
        <v>1016</v>
      </c>
      <c r="C875">
        <v>86000</v>
      </c>
      <c r="D875">
        <v>881</v>
      </c>
      <c r="E875" t="str">
        <f>IFERROR(IF(OR(HLOOKUP($A875,'Z-scores'!$C$2:$SK$20,5,FALSE)&gt;3,HLOOKUP($A875,'Z-scores'!$C$2:$SK$20,5,FALSE)&lt;-3),"",'Total-corrected counts'!E875),"")</f>
        <v/>
      </c>
      <c r="F875" t="str">
        <f>IFERROR(IF(OR(HLOOKUP($A875,'Z-scores'!$C$2:$SK$20,5,FALSE)&gt;3,HLOOKUP($A875,'Z-scores'!$C$2:$SK$20,5,FALSE)&lt;-3),"",'Total-corrected counts'!F875),"")</f>
        <v/>
      </c>
      <c r="G875" t="str">
        <f>IFERROR(IF(OR(HLOOKUP($A875,'Z-scores'!$C$2:$SK$20,5,FALSE)&gt;3,HLOOKUP($A875,'Z-scores'!$C$2:$SK$20,5,FALSE)&lt;-3),"",'Total-corrected counts'!G875),"")</f>
        <v/>
      </c>
      <c r="H875" t="str">
        <f>IFERROR(IF(OR(HLOOKUP($A875,'Z-scores'!$C$2:$SK$20,5,FALSE)&gt;3,HLOOKUP($A875,'Z-scores'!$C$2:$SK$20,5,FALSE)&lt;-3),"",'Total-corrected counts'!H875),"")</f>
        <v/>
      </c>
      <c r="I875" t="str">
        <f>IFERROR(IF(OR(HLOOKUP($A875,'Z-scores'!$C$2:$SK$20,5,FALSE)&gt;3,HLOOKUP($A875,'Z-scores'!$C$2:$SK$20,5,FALSE)&lt;-3),"",'Total-corrected counts'!I875),"")</f>
        <v/>
      </c>
      <c r="J875" t="str">
        <f>IFERROR(IF(OR(HLOOKUP($A875,'Z-scores'!$C$2:$SK$20,5,FALSE)&gt;3,HLOOKUP($A875,'Z-scores'!$C$2:$SK$20,5,FALSE)&lt;-3),"",'Total-corrected counts'!J875),"")</f>
        <v/>
      </c>
      <c r="K875" t="str">
        <f>IFERROR(IF(OR(HLOOKUP($A875,'Z-scores'!$C$2:$SK$20,5,FALSE)&gt;3,HLOOKUP($A875,'Z-scores'!$C$2:$SK$20,5,FALSE)&lt;-3),"",'Total-corrected counts'!K875),"")</f>
        <v/>
      </c>
      <c r="L875" t="str">
        <f>IFERROR(IF(OR(HLOOKUP($A875,'Z-scores'!$C$2:$SK$20,5,FALSE)&gt;3,HLOOKUP($A875,'Z-scores'!$C$2:$SK$20,5,FALSE)&lt;-3),"",'Total-corrected counts'!L875),"")</f>
        <v/>
      </c>
      <c r="M875" t="str">
        <f>IFERROR(IF(OR(HLOOKUP($A875,'Z-scores'!$C$2:$SK$20,5,FALSE)&gt;3,HLOOKUP($A875,'Z-scores'!$C$2:$SK$20,5,FALSE)&lt;-3),"",'Total-corrected counts'!M875),"")</f>
        <v/>
      </c>
      <c r="N875" t="str">
        <f>IFERROR(IF(OR(HLOOKUP($A875,'Z-scores'!$C$2:$SK$20,5,FALSE)&gt;3,HLOOKUP($A875,'Z-scores'!$C$2:$SK$20,5,FALSE)&lt;-3),"",'Total-corrected counts'!N875),"")</f>
        <v/>
      </c>
      <c r="O875" t="str">
        <f>IFERROR(IF(OR(HLOOKUP($A875,'Z-scores'!$C$2:$SK$20,5,FALSE)&gt;3,HLOOKUP($A875,'Z-scores'!$C$2:$SK$20,5,FALSE)&lt;-3),"",'Total-corrected counts'!O875),"")</f>
        <v/>
      </c>
      <c r="P875" t="str">
        <f>IFERROR(IF(OR(HLOOKUP($A875,'Z-scores'!$C$2:$SK$20,5,FALSE)&gt;3,HLOOKUP($A875,'Z-scores'!$C$2:$SK$20,5,FALSE)&lt;-3),"",'Total-corrected counts'!P875),"")</f>
        <v/>
      </c>
      <c r="Q875" t="str">
        <f>IFERROR(IF(OR(HLOOKUP($A875,'Z-scores'!$C$2:$SK$20,5,FALSE)&gt;3,HLOOKUP($A875,'Z-scores'!$C$2:$SK$20,5,FALSE)&lt;-3),"",'Total-corrected counts'!Q875),"")</f>
        <v/>
      </c>
      <c r="R875" t="str">
        <f>IFERROR(IF(OR(HLOOKUP($A875,'Z-scores'!$C$2:$SK$20,5,FALSE)&gt;3,HLOOKUP($A875,'Z-scores'!$C$2:$SK$20,5,FALSE)&lt;-3),"",'Total-corrected counts'!R875),"")</f>
        <v/>
      </c>
      <c r="S875" t="str">
        <f>IFERROR(IF(OR(HLOOKUP($A875,'Z-scores'!$C$2:$SK$20,5,FALSE)&gt;3,HLOOKUP($A875,'Z-scores'!$C$2:$SK$20,5,FALSE)&lt;-3),"",'Total-corrected counts'!S875),"")</f>
        <v/>
      </c>
      <c r="T875" t="str">
        <f>IFERROR(IF(OR(HLOOKUP($A875,'Z-scores'!$C$2:$SK$20,5,FALSE)&gt;3,HLOOKUP($A875,'Z-scores'!$C$2:$SK$20,5,FALSE)&lt;-3),"",'Total-corrected counts'!T875),"")</f>
        <v/>
      </c>
      <c r="U875">
        <f t="shared" si="52"/>
        <v>0</v>
      </c>
      <c r="V875">
        <f>SUMIFS(Tabel132[Cluster],Tabel132[ID],'Total-corrected counts Z&lt;3'!A875)</f>
        <v>93</v>
      </c>
      <c r="W875" t="str">
        <f t="shared" si="53"/>
        <v/>
      </c>
      <c r="X875" t="str">
        <f t="shared" si="54"/>
        <v/>
      </c>
      <c r="Y875" t="str">
        <f t="shared" si="55"/>
        <v/>
      </c>
    </row>
    <row r="876" spans="1:25" x14ac:dyDescent="0.25">
      <c r="A876">
        <v>884</v>
      </c>
      <c r="B876" t="s">
        <v>370</v>
      </c>
      <c r="C876">
        <v>110700</v>
      </c>
      <c r="D876">
        <v>768</v>
      </c>
      <c r="E876">
        <f>IFERROR(IF(OR(HLOOKUP($A876,'Z-scores'!$C$2:$SK$20,5,FALSE)&gt;3,HLOOKUP($A876,'Z-scores'!$C$2:$SK$20,5,FALSE)&lt;-3),"",'Total-corrected counts'!E876),"")</f>
        <v>1.1444170037577501</v>
      </c>
      <c r="F876">
        <f>IFERROR(IF(OR(HLOOKUP($A876,'Z-scores'!$C$2:$SK$20,5,FALSE)&gt;3,HLOOKUP($A876,'Z-scores'!$C$2:$SK$20,5,FALSE)&lt;-3),"",'Total-corrected counts'!F876),"")</f>
        <v>0.8546391085689139</v>
      </c>
      <c r="G876">
        <f>IFERROR(IF(OR(HLOOKUP($A876,'Z-scores'!$C$2:$SK$20,5,FALSE)&gt;3,HLOOKUP($A876,'Z-scores'!$C$2:$SK$20,5,FALSE)&lt;-3),"",'Total-corrected counts'!G876),"")</f>
        <v>1.6116467012567373</v>
      </c>
      <c r="H876">
        <f>IFERROR(IF(OR(HLOOKUP($A876,'Z-scores'!$C$2:$SK$20,5,FALSE)&gt;3,HLOOKUP($A876,'Z-scores'!$C$2:$SK$20,5,FALSE)&lt;-3),"",'Total-corrected counts'!H876),"")</f>
        <v>0.89869478153875848</v>
      </c>
      <c r="I876">
        <f>IFERROR(IF(OR(HLOOKUP($A876,'Z-scores'!$C$2:$SK$20,5,FALSE)&gt;3,HLOOKUP($A876,'Z-scores'!$C$2:$SK$20,5,FALSE)&lt;-3),"",'Total-corrected counts'!I876),"")</f>
        <v>0.88349612359041574</v>
      </c>
      <c r="J876">
        <f>IFERROR(IF(OR(HLOOKUP($A876,'Z-scores'!$C$2:$SK$20,5,FALSE)&gt;3,HLOOKUP($A876,'Z-scores'!$C$2:$SK$20,5,FALSE)&lt;-3),"",'Total-corrected counts'!J876),"")</f>
        <v>1.0356763565264973</v>
      </c>
      <c r="K876">
        <f>IFERROR(IF(OR(HLOOKUP($A876,'Z-scores'!$C$2:$SK$20,5,FALSE)&gt;3,HLOOKUP($A876,'Z-scores'!$C$2:$SK$20,5,FALSE)&lt;-3),"",'Total-corrected counts'!K876),"")</f>
        <v>0.97938310593465117</v>
      </c>
      <c r="L876">
        <f>IFERROR(IF(OR(HLOOKUP($A876,'Z-scores'!$C$2:$SK$20,5,FALSE)&gt;3,HLOOKUP($A876,'Z-scores'!$C$2:$SK$20,5,FALSE)&lt;-3),"",'Total-corrected counts'!L876),"")</f>
        <v>0.28490840194877348</v>
      </c>
      <c r="M876">
        <f>IFERROR(IF(OR(HLOOKUP($A876,'Z-scores'!$C$2:$SK$20,5,FALSE)&gt;3,HLOOKUP($A876,'Z-scores'!$C$2:$SK$20,5,FALSE)&lt;-3),"",'Total-corrected counts'!M876),"")</f>
        <v>0.69903064908405677</v>
      </c>
      <c r="N876">
        <f>IFERROR(IF(OR(HLOOKUP($A876,'Z-scores'!$C$2:$SK$20,5,FALSE)&gt;3,HLOOKUP($A876,'Z-scores'!$C$2:$SK$20,5,FALSE)&lt;-3),"",'Total-corrected counts'!N876),"")</f>
        <v>0.63501321768253105</v>
      </c>
      <c r="O876">
        <f>IFERROR(IF(OR(HLOOKUP($A876,'Z-scores'!$C$2:$SK$20,5,FALSE)&gt;3,HLOOKUP($A876,'Z-scores'!$C$2:$SK$20,5,FALSE)&lt;-3),"",'Total-corrected counts'!O876),"")</f>
        <v>1.0919916778739496</v>
      </c>
      <c r="P876">
        <f>IFERROR(IF(OR(HLOOKUP($A876,'Z-scores'!$C$2:$SK$20,5,FALSE)&gt;3,HLOOKUP($A876,'Z-scores'!$C$2:$SK$20,5,FALSE)&lt;-3),"",'Total-corrected counts'!P876),"")</f>
        <v>0.99529474409728014</v>
      </c>
      <c r="Q876">
        <f>IFERROR(IF(OR(HLOOKUP($A876,'Z-scores'!$C$2:$SK$20,5,FALSE)&gt;3,HLOOKUP($A876,'Z-scores'!$C$2:$SK$20,5,FALSE)&lt;-3),"",'Total-corrected counts'!Q876),"")</f>
        <v>1.3067134764888459</v>
      </c>
      <c r="R876">
        <f>IFERROR(IF(OR(HLOOKUP($A876,'Z-scores'!$C$2:$SK$20,5,FALSE)&gt;3,HLOOKUP($A876,'Z-scores'!$C$2:$SK$20,5,FALSE)&lt;-3),"",'Total-corrected counts'!R876),"")</f>
        <v>1.0681889729003538</v>
      </c>
      <c r="S876">
        <f>IFERROR(IF(OR(HLOOKUP($A876,'Z-scores'!$C$2:$SK$20,5,FALSE)&gt;3,HLOOKUP($A876,'Z-scores'!$C$2:$SK$20,5,FALSE)&lt;-3),"",'Total-corrected counts'!S876),"")</f>
        <v>0.64545534326617393</v>
      </c>
      <c r="T876">
        <f>IFERROR(IF(OR(HLOOKUP($A876,'Z-scores'!$C$2:$SK$20,5,FALSE)&gt;3,HLOOKUP($A876,'Z-scores'!$C$2:$SK$20,5,FALSE)&lt;-3),"",'Total-corrected counts'!T876),"")</f>
        <v>1.2696306398733646</v>
      </c>
      <c r="U876">
        <f t="shared" si="52"/>
        <v>1</v>
      </c>
      <c r="V876">
        <f>SUMIFS(Tabel132[Cluster],Tabel132[ID],'Total-corrected counts Z&lt;3'!A876)</f>
        <v>0</v>
      </c>
      <c r="W876">
        <f t="shared" si="53"/>
        <v>0.33717869846256565</v>
      </c>
      <c r="X876">
        <f t="shared" si="54"/>
        <v>0.90269054498890855</v>
      </c>
      <c r="Y876">
        <f t="shared" si="55"/>
        <v>1.0628791424166613</v>
      </c>
    </row>
    <row r="877" spans="1:25" x14ac:dyDescent="0.25">
      <c r="A877">
        <v>885</v>
      </c>
      <c r="B877" t="s">
        <v>1017</v>
      </c>
      <c r="C877">
        <v>97400</v>
      </c>
      <c r="D877">
        <v>967</v>
      </c>
      <c r="E877" t="str">
        <f>IFERROR(IF(OR(HLOOKUP($A877,'Z-scores'!$C$2:$SK$20,5,FALSE)&gt;3,HLOOKUP($A877,'Z-scores'!$C$2:$SK$20,5,FALSE)&lt;-3),"",'Total-corrected counts'!E877),"")</f>
        <v/>
      </c>
      <c r="F877" t="str">
        <f>IFERROR(IF(OR(HLOOKUP($A877,'Z-scores'!$C$2:$SK$20,5,FALSE)&gt;3,HLOOKUP($A877,'Z-scores'!$C$2:$SK$20,5,FALSE)&lt;-3),"",'Total-corrected counts'!F877),"")</f>
        <v/>
      </c>
      <c r="G877" t="str">
        <f>IFERROR(IF(OR(HLOOKUP($A877,'Z-scores'!$C$2:$SK$20,5,FALSE)&gt;3,HLOOKUP($A877,'Z-scores'!$C$2:$SK$20,5,FALSE)&lt;-3),"",'Total-corrected counts'!G877),"")</f>
        <v/>
      </c>
      <c r="H877" t="str">
        <f>IFERROR(IF(OR(HLOOKUP($A877,'Z-scores'!$C$2:$SK$20,5,FALSE)&gt;3,HLOOKUP($A877,'Z-scores'!$C$2:$SK$20,5,FALSE)&lt;-3),"",'Total-corrected counts'!H877),"")</f>
        <v/>
      </c>
      <c r="I877" t="str">
        <f>IFERROR(IF(OR(HLOOKUP($A877,'Z-scores'!$C$2:$SK$20,5,FALSE)&gt;3,HLOOKUP($A877,'Z-scores'!$C$2:$SK$20,5,FALSE)&lt;-3),"",'Total-corrected counts'!I877),"")</f>
        <v/>
      </c>
      <c r="J877" t="str">
        <f>IFERROR(IF(OR(HLOOKUP($A877,'Z-scores'!$C$2:$SK$20,5,FALSE)&gt;3,HLOOKUP($A877,'Z-scores'!$C$2:$SK$20,5,FALSE)&lt;-3),"",'Total-corrected counts'!J877),"")</f>
        <v/>
      </c>
      <c r="K877" t="str">
        <f>IFERROR(IF(OR(HLOOKUP($A877,'Z-scores'!$C$2:$SK$20,5,FALSE)&gt;3,HLOOKUP($A877,'Z-scores'!$C$2:$SK$20,5,FALSE)&lt;-3),"",'Total-corrected counts'!K877),"")</f>
        <v/>
      </c>
      <c r="L877" t="str">
        <f>IFERROR(IF(OR(HLOOKUP($A877,'Z-scores'!$C$2:$SK$20,5,FALSE)&gt;3,HLOOKUP($A877,'Z-scores'!$C$2:$SK$20,5,FALSE)&lt;-3),"",'Total-corrected counts'!L877),"")</f>
        <v/>
      </c>
      <c r="M877" t="str">
        <f>IFERROR(IF(OR(HLOOKUP($A877,'Z-scores'!$C$2:$SK$20,5,FALSE)&gt;3,HLOOKUP($A877,'Z-scores'!$C$2:$SK$20,5,FALSE)&lt;-3),"",'Total-corrected counts'!M877),"")</f>
        <v/>
      </c>
      <c r="N877" t="str">
        <f>IFERROR(IF(OR(HLOOKUP($A877,'Z-scores'!$C$2:$SK$20,5,FALSE)&gt;3,HLOOKUP($A877,'Z-scores'!$C$2:$SK$20,5,FALSE)&lt;-3),"",'Total-corrected counts'!N877),"")</f>
        <v/>
      </c>
      <c r="O877" t="str">
        <f>IFERROR(IF(OR(HLOOKUP($A877,'Z-scores'!$C$2:$SK$20,5,FALSE)&gt;3,HLOOKUP($A877,'Z-scores'!$C$2:$SK$20,5,FALSE)&lt;-3),"",'Total-corrected counts'!O877),"")</f>
        <v/>
      </c>
      <c r="P877" t="str">
        <f>IFERROR(IF(OR(HLOOKUP($A877,'Z-scores'!$C$2:$SK$20,5,FALSE)&gt;3,HLOOKUP($A877,'Z-scores'!$C$2:$SK$20,5,FALSE)&lt;-3),"",'Total-corrected counts'!P877),"")</f>
        <v/>
      </c>
      <c r="Q877" t="str">
        <f>IFERROR(IF(OR(HLOOKUP($A877,'Z-scores'!$C$2:$SK$20,5,FALSE)&gt;3,HLOOKUP($A877,'Z-scores'!$C$2:$SK$20,5,FALSE)&lt;-3),"",'Total-corrected counts'!Q877),"")</f>
        <v/>
      </c>
      <c r="R877" t="str">
        <f>IFERROR(IF(OR(HLOOKUP($A877,'Z-scores'!$C$2:$SK$20,5,FALSE)&gt;3,HLOOKUP($A877,'Z-scores'!$C$2:$SK$20,5,FALSE)&lt;-3),"",'Total-corrected counts'!R877),"")</f>
        <v/>
      </c>
      <c r="S877" t="str">
        <f>IFERROR(IF(OR(HLOOKUP($A877,'Z-scores'!$C$2:$SK$20,5,FALSE)&gt;3,HLOOKUP($A877,'Z-scores'!$C$2:$SK$20,5,FALSE)&lt;-3),"",'Total-corrected counts'!S877),"")</f>
        <v/>
      </c>
      <c r="T877" t="str">
        <f>IFERROR(IF(OR(HLOOKUP($A877,'Z-scores'!$C$2:$SK$20,5,FALSE)&gt;3,HLOOKUP($A877,'Z-scores'!$C$2:$SK$20,5,FALSE)&lt;-3),"",'Total-corrected counts'!T877),"")</f>
        <v/>
      </c>
      <c r="U877">
        <f t="shared" si="52"/>
        <v>0</v>
      </c>
      <c r="V877">
        <f>SUMIFS(Tabel132[Cluster],Tabel132[ID],'Total-corrected counts Z&lt;3'!A877)</f>
        <v>0</v>
      </c>
      <c r="W877" t="str">
        <f t="shared" si="53"/>
        <v/>
      </c>
      <c r="X877" t="str">
        <f t="shared" si="54"/>
        <v/>
      </c>
      <c r="Y877" t="str">
        <f t="shared" si="55"/>
        <v/>
      </c>
    </row>
    <row r="878" spans="1:25" x14ac:dyDescent="0.25">
      <c r="A878">
        <v>886</v>
      </c>
      <c r="B878" t="s">
        <v>1018</v>
      </c>
      <c r="C878">
        <v>26600</v>
      </c>
      <c r="D878">
        <v>254</v>
      </c>
      <c r="E878" t="str">
        <f>IFERROR(IF(OR(HLOOKUP($A878,'Z-scores'!$C$2:$SK$20,5,FALSE)&gt;3,HLOOKUP($A878,'Z-scores'!$C$2:$SK$20,5,FALSE)&lt;-3),"",'Total-corrected counts'!E878),"")</f>
        <v/>
      </c>
      <c r="F878" t="str">
        <f>IFERROR(IF(OR(HLOOKUP($A878,'Z-scores'!$C$2:$SK$20,5,FALSE)&gt;3,HLOOKUP($A878,'Z-scores'!$C$2:$SK$20,5,FALSE)&lt;-3),"",'Total-corrected counts'!F878),"")</f>
        <v/>
      </c>
      <c r="G878" t="str">
        <f>IFERROR(IF(OR(HLOOKUP($A878,'Z-scores'!$C$2:$SK$20,5,FALSE)&gt;3,HLOOKUP($A878,'Z-scores'!$C$2:$SK$20,5,FALSE)&lt;-3),"",'Total-corrected counts'!G878),"")</f>
        <v/>
      </c>
      <c r="H878" t="str">
        <f>IFERROR(IF(OR(HLOOKUP($A878,'Z-scores'!$C$2:$SK$20,5,FALSE)&gt;3,HLOOKUP($A878,'Z-scores'!$C$2:$SK$20,5,FALSE)&lt;-3),"",'Total-corrected counts'!H878),"")</f>
        <v/>
      </c>
      <c r="I878" t="str">
        <f>IFERROR(IF(OR(HLOOKUP($A878,'Z-scores'!$C$2:$SK$20,5,FALSE)&gt;3,HLOOKUP($A878,'Z-scores'!$C$2:$SK$20,5,FALSE)&lt;-3),"",'Total-corrected counts'!I878),"")</f>
        <v/>
      </c>
      <c r="J878" t="str">
        <f>IFERROR(IF(OR(HLOOKUP($A878,'Z-scores'!$C$2:$SK$20,5,FALSE)&gt;3,HLOOKUP($A878,'Z-scores'!$C$2:$SK$20,5,FALSE)&lt;-3),"",'Total-corrected counts'!J878),"")</f>
        <v/>
      </c>
      <c r="K878" t="str">
        <f>IFERROR(IF(OR(HLOOKUP($A878,'Z-scores'!$C$2:$SK$20,5,FALSE)&gt;3,HLOOKUP($A878,'Z-scores'!$C$2:$SK$20,5,FALSE)&lt;-3),"",'Total-corrected counts'!K878),"")</f>
        <v/>
      </c>
      <c r="L878" t="str">
        <f>IFERROR(IF(OR(HLOOKUP($A878,'Z-scores'!$C$2:$SK$20,5,FALSE)&gt;3,HLOOKUP($A878,'Z-scores'!$C$2:$SK$20,5,FALSE)&lt;-3),"",'Total-corrected counts'!L878),"")</f>
        <v/>
      </c>
      <c r="M878" t="str">
        <f>IFERROR(IF(OR(HLOOKUP($A878,'Z-scores'!$C$2:$SK$20,5,FALSE)&gt;3,HLOOKUP($A878,'Z-scores'!$C$2:$SK$20,5,FALSE)&lt;-3),"",'Total-corrected counts'!M878),"")</f>
        <v/>
      </c>
      <c r="N878" t="str">
        <f>IFERROR(IF(OR(HLOOKUP($A878,'Z-scores'!$C$2:$SK$20,5,FALSE)&gt;3,HLOOKUP($A878,'Z-scores'!$C$2:$SK$20,5,FALSE)&lt;-3),"",'Total-corrected counts'!N878),"")</f>
        <v/>
      </c>
      <c r="O878" t="str">
        <f>IFERROR(IF(OR(HLOOKUP($A878,'Z-scores'!$C$2:$SK$20,5,FALSE)&gt;3,HLOOKUP($A878,'Z-scores'!$C$2:$SK$20,5,FALSE)&lt;-3),"",'Total-corrected counts'!O878),"")</f>
        <v/>
      </c>
      <c r="P878" t="str">
        <f>IFERROR(IF(OR(HLOOKUP($A878,'Z-scores'!$C$2:$SK$20,5,FALSE)&gt;3,HLOOKUP($A878,'Z-scores'!$C$2:$SK$20,5,FALSE)&lt;-3),"",'Total-corrected counts'!P878),"")</f>
        <v/>
      </c>
      <c r="Q878" t="str">
        <f>IFERROR(IF(OR(HLOOKUP($A878,'Z-scores'!$C$2:$SK$20,5,FALSE)&gt;3,HLOOKUP($A878,'Z-scores'!$C$2:$SK$20,5,FALSE)&lt;-3),"",'Total-corrected counts'!Q878),"")</f>
        <v/>
      </c>
      <c r="R878" t="str">
        <f>IFERROR(IF(OR(HLOOKUP($A878,'Z-scores'!$C$2:$SK$20,5,FALSE)&gt;3,HLOOKUP($A878,'Z-scores'!$C$2:$SK$20,5,FALSE)&lt;-3),"",'Total-corrected counts'!R878),"")</f>
        <v/>
      </c>
      <c r="S878" t="str">
        <f>IFERROR(IF(OR(HLOOKUP($A878,'Z-scores'!$C$2:$SK$20,5,FALSE)&gt;3,HLOOKUP($A878,'Z-scores'!$C$2:$SK$20,5,FALSE)&lt;-3),"",'Total-corrected counts'!S878),"")</f>
        <v/>
      </c>
      <c r="T878" t="str">
        <f>IFERROR(IF(OR(HLOOKUP($A878,'Z-scores'!$C$2:$SK$20,5,FALSE)&gt;3,HLOOKUP($A878,'Z-scores'!$C$2:$SK$20,5,FALSE)&lt;-3),"",'Total-corrected counts'!T878),"")</f>
        <v/>
      </c>
      <c r="U878">
        <f t="shared" si="52"/>
        <v>0</v>
      </c>
      <c r="V878">
        <f>SUMIFS(Tabel132[Cluster],Tabel132[ID],'Total-corrected counts Z&lt;3'!A878)</f>
        <v>35</v>
      </c>
      <c r="W878" t="str">
        <f t="shared" si="53"/>
        <v/>
      </c>
      <c r="X878" t="str">
        <f t="shared" si="54"/>
        <v/>
      </c>
      <c r="Y878" t="str">
        <f t="shared" si="55"/>
        <v/>
      </c>
    </row>
    <row r="879" spans="1:25" x14ac:dyDescent="0.25">
      <c r="A879">
        <v>887</v>
      </c>
      <c r="B879" t="s">
        <v>1019</v>
      </c>
      <c r="C879">
        <v>93200</v>
      </c>
      <c r="D879">
        <v>370</v>
      </c>
      <c r="E879" t="str">
        <f>IFERROR(IF(OR(HLOOKUP($A879,'Z-scores'!$C$2:$SK$20,5,FALSE)&gt;3,HLOOKUP($A879,'Z-scores'!$C$2:$SK$20,5,FALSE)&lt;-3),"",'Total-corrected counts'!E879),"")</f>
        <v/>
      </c>
      <c r="F879" t="str">
        <f>IFERROR(IF(OR(HLOOKUP($A879,'Z-scores'!$C$2:$SK$20,5,FALSE)&gt;3,HLOOKUP($A879,'Z-scores'!$C$2:$SK$20,5,FALSE)&lt;-3),"",'Total-corrected counts'!F879),"")</f>
        <v/>
      </c>
      <c r="G879" t="str">
        <f>IFERROR(IF(OR(HLOOKUP($A879,'Z-scores'!$C$2:$SK$20,5,FALSE)&gt;3,HLOOKUP($A879,'Z-scores'!$C$2:$SK$20,5,FALSE)&lt;-3),"",'Total-corrected counts'!G879),"")</f>
        <v/>
      </c>
      <c r="H879" t="str">
        <f>IFERROR(IF(OR(HLOOKUP($A879,'Z-scores'!$C$2:$SK$20,5,FALSE)&gt;3,HLOOKUP($A879,'Z-scores'!$C$2:$SK$20,5,FALSE)&lt;-3),"",'Total-corrected counts'!H879),"")</f>
        <v/>
      </c>
      <c r="I879" t="str">
        <f>IFERROR(IF(OR(HLOOKUP($A879,'Z-scores'!$C$2:$SK$20,5,FALSE)&gt;3,HLOOKUP($A879,'Z-scores'!$C$2:$SK$20,5,FALSE)&lt;-3),"",'Total-corrected counts'!I879),"")</f>
        <v/>
      </c>
      <c r="J879" t="str">
        <f>IFERROR(IF(OR(HLOOKUP($A879,'Z-scores'!$C$2:$SK$20,5,FALSE)&gt;3,HLOOKUP($A879,'Z-scores'!$C$2:$SK$20,5,FALSE)&lt;-3),"",'Total-corrected counts'!J879),"")</f>
        <v/>
      </c>
      <c r="K879" t="str">
        <f>IFERROR(IF(OR(HLOOKUP($A879,'Z-scores'!$C$2:$SK$20,5,FALSE)&gt;3,HLOOKUP($A879,'Z-scores'!$C$2:$SK$20,5,FALSE)&lt;-3),"",'Total-corrected counts'!K879),"")</f>
        <v/>
      </c>
      <c r="L879" t="str">
        <f>IFERROR(IF(OR(HLOOKUP($A879,'Z-scores'!$C$2:$SK$20,5,FALSE)&gt;3,HLOOKUP($A879,'Z-scores'!$C$2:$SK$20,5,FALSE)&lt;-3),"",'Total-corrected counts'!L879),"")</f>
        <v/>
      </c>
      <c r="M879" t="str">
        <f>IFERROR(IF(OR(HLOOKUP($A879,'Z-scores'!$C$2:$SK$20,5,FALSE)&gt;3,HLOOKUP($A879,'Z-scores'!$C$2:$SK$20,5,FALSE)&lt;-3),"",'Total-corrected counts'!M879),"")</f>
        <v/>
      </c>
      <c r="N879" t="str">
        <f>IFERROR(IF(OR(HLOOKUP($A879,'Z-scores'!$C$2:$SK$20,5,FALSE)&gt;3,HLOOKUP($A879,'Z-scores'!$C$2:$SK$20,5,FALSE)&lt;-3),"",'Total-corrected counts'!N879),"")</f>
        <v/>
      </c>
      <c r="O879" t="str">
        <f>IFERROR(IF(OR(HLOOKUP($A879,'Z-scores'!$C$2:$SK$20,5,FALSE)&gt;3,HLOOKUP($A879,'Z-scores'!$C$2:$SK$20,5,FALSE)&lt;-3),"",'Total-corrected counts'!O879),"")</f>
        <v/>
      </c>
      <c r="P879" t="str">
        <f>IFERROR(IF(OR(HLOOKUP($A879,'Z-scores'!$C$2:$SK$20,5,FALSE)&gt;3,HLOOKUP($A879,'Z-scores'!$C$2:$SK$20,5,FALSE)&lt;-3),"",'Total-corrected counts'!P879),"")</f>
        <v/>
      </c>
      <c r="Q879" t="str">
        <f>IFERROR(IF(OR(HLOOKUP($A879,'Z-scores'!$C$2:$SK$20,5,FALSE)&gt;3,HLOOKUP($A879,'Z-scores'!$C$2:$SK$20,5,FALSE)&lt;-3),"",'Total-corrected counts'!Q879),"")</f>
        <v/>
      </c>
      <c r="R879" t="str">
        <f>IFERROR(IF(OR(HLOOKUP($A879,'Z-scores'!$C$2:$SK$20,5,FALSE)&gt;3,HLOOKUP($A879,'Z-scores'!$C$2:$SK$20,5,FALSE)&lt;-3),"",'Total-corrected counts'!R879),"")</f>
        <v/>
      </c>
      <c r="S879" t="str">
        <f>IFERROR(IF(OR(HLOOKUP($A879,'Z-scores'!$C$2:$SK$20,5,FALSE)&gt;3,HLOOKUP($A879,'Z-scores'!$C$2:$SK$20,5,FALSE)&lt;-3),"",'Total-corrected counts'!S879),"")</f>
        <v/>
      </c>
      <c r="T879" t="str">
        <f>IFERROR(IF(OR(HLOOKUP($A879,'Z-scores'!$C$2:$SK$20,5,FALSE)&gt;3,HLOOKUP($A879,'Z-scores'!$C$2:$SK$20,5,FALSE)&lt;-3),"",'Total-corrected counts'!T879),"")</f>
        <v/>
      </c>
      <c r="U879">
        <f t="shared" si="52"/>
        <v>0</v>
      </c>
      <c r="V879">
        <f>SUMIFS(Tabel132[Cluster],Tabel132[ID],'Total-corrected counts Z&lt;3'!A879)</f>
        <v>96</v>
      </c>
      <c r="W879" t="str">
        <f t="shared" si="53"/>
        <v/>
      </c>
      <c r="X879" t="str">
        <f t="shared" si="54"/>
        <v/>
      </c>
      <c r="Y879" t="str">
        <f t="shared" si="55"/>
        <v/>
      </c>
    </row>
    <row r="880" spans="1:25" x14ac:dyDescent="0.25">
      <c r="A880">
        <v>888</v>
      </c>
      <c r="B880" t="s">
        <v>371</v>
      </c>
      <c r="C880">
        <v>29200</v>
      </c>
      <c r="D880">
        <v>922</v>
      </c>
      <c r="E880">
        <f>IFERROR(IF(OR(HLOOKUP($A880,'Z-scores'!$C$2:$SK$20,5,FALSE)&gt;3,HLOOKUP($A880,'Z-scores'!$C$2:$SK$20,5,FALSE)&lt;-3),"",'Total-corrected counts'!E880),"")</f>
        <v>7.4114625005263823</v>
      </c>
      <c r="F880">
        <f>IFERROR(IF(OR(HLOOKUP($A880,'Z-scores'!$C$2:$SK$20,5,FALSE)&gt;3,HLOOKUP($A880,'Z-scores'!$C$2:$SK$20,5,FALSE)&lt;-3),"",'Total-corrected counts'!F880),"")</f>
        <v>11.374727141118861</v>
      </c>
      <c r="G880">
        <f>IFERROR(IF(OR(HLOOKUP($A880,'Z-scores'!$C$2:$SK$20,5,FALSE)&gt;3,HLOOKUP($A880,'Z-scores'!$C$2:$SK$20,5,FALSE)&lt;-3),"",'Total-corrected counts'!G880),"")</f>
        <v>5.1473516181676713</v>
      </c>
      <c r="H880">
        <f>IFERROR(IF(OR(HLOOKUP($A880,'Z-scores'!$C$2:$SK$20,5,FALSE)&gt;3,HLOOKUP($A880,'Z-scores'!$C$2:$SK$20,5,FALSE)&lt;-3),"",'Total-corrected counts'!H880),"")</f>
        <v>10.1088084151608</v>
      </c>
      <c r="I880">
        <f>IFERROR(IF(OR(HLOOKUP($A880,'Z-scores'!$C$2:$SK$20,5,FALSE)&gt;3,HLOOKUP($A880,'Z-scores'!$C$2:$SK$20,5,FALSE)&lt;-3),"",'Total-corrected counts'!I880),"")</f>
        <v>6.1281992266876602</v>
      </c>
      <c r="J880">
        <f>IFERROR(IF(OR(HLOOKUP($A880,'Z-scores'!$C$2:$SK$20,5,FALSE)&gt;3,HLOOKUP($A880,'Z-scores'!$C$2:$SK$20,5,FALSE)&lt;-3),"",'Total-corrected counts'!J880),"")</f>
        <v>13.302155284403911</v>
      </c>
      <c r="K880">
        <f>IFERROR(IF(OR(HLOOKUP($A880,'Z-scores'!$C$2:$SK$20,5,FALSE)&gt;3,HLOOKUP($A880,'Z-scores'!$C$2:$SK$20,5,FALSE)&lt;-3),"",'Total-corrected counts'!K880),"")</f>
        <v>7.6356694845923103</v>
      </c>
      <c r="L880">
        <f>IFERROR(IF(OR(HLOOKUP($A880,'Z-scores'!$C$2:$SK$20,5,FALSE)&gt;3,HLOOKUP($A880,'Z-scores'!$C$2:$SK$20,5,FALSE)&lt;-3),"",'Total-corrected counts'!L880),"")</f>
        <v>7.8553316537304694</v>
      </c>
      <c r="M880">
        <f>IFERROR(IF(OR(HLOOKUP($A880,'Z-scores'!$C$2:$SK$20,5,FALSE)&gt;3,HLOOKUP($A880,'Z-scores'!$C$2:$SK$20,5,FALSE)&lt;-3),"",'Total-corrected counts'!M880),"")</f>
        <v>8.3883677890086812</v>
      </c>
      <c r="N880">
        <f>IFERROR(IF(OR(HLOOKUP($A880,'Z-scores'!$C$2:$SK$20,5,FALSE)&gt;3,HLOOKUP($A880,'Z-scores'!$C$2:$SK$20,5,FALSE)&lt;-3),"",'Total-corrected counts'!N880),"")</f>
        <v>7.0478627493406831</v>
      </c>
      <c r="O880">
        <f>IFERROR(IF(OR(HLOOKUP($A880,'Z-scores'!$C$2:$SK$20,5,FALSE)&gt;3,HLOOKUP($A880,'Z-scores'!$C$2:$SK$20,5,FALSE)&lt;-3),"",'Total-corrected counts'!O880),"")</f>
        <v>6.7597379573654619</v>
      </c>
      <c r="P880">
        <f>IFERROR(IF(OR(HLOOKUP($A880,'Z-scores'!$C$2:$SK$20,5,FALSE)&gt;3,HLOOKUP($A880,'Z-scores'!$C$2:$SK$20,5,FALSE)&lt;-3),"",'Total-corrected counts'!P880),"")</f>
        <v>3.3043785504029701</v>
      </c>
      <c r="Q880">
        <f>IFERROR(IF(OR(HLOOKUP($A880,'Z-scores'!$C$2:$SK$20,5,FALSE)&gt;3,HLOOKUP($A880,'Z-scores'!$C$2:$SK$20,5,FALSE)&lt;-3),"",'Total-corrected counts'!Q880),"")</f>
        <v>7.1943768591477149</v>
      </c>
      <c r="R880">
        <f>IFERROR(IF(OR(HLOOKUP($A880,'Z-scores'!$C$2:$SK$20,5,FALSE)&gt;3,HLOOKUP($A880,'Z-scores'!$C$2:$SK$20,5,FALSE)&lt;-3),"",'Total-corrected counts'!R880),"")</f>
        <v>6.8353823217806307</v>
      </c>
      <c r="S880">
        <f>IFERROR(IF(OR(HLOOKUP($A880,'Z-scores'!$C$2:$SK$20,5,FALSE)&gt;3,HLOOKUP($A880,'Z-scores'!$C$2:$SK$20,5,FALSE)&lt;-3),"",'Total-corrected counts'!S880),"")</f>
        <v>9.5459448135681502</v>
      </c>
      <c r="T880">
        <f>IFERROR(IF(OR(HLOOKUP($A880,'Z-scores'!$C$2:$SK$20,5,FALSE)&gt;3,HLOOKUP($A880,'Z-scores'!$C$2:$SK$20,5,FALSE)&lt;-3),"",'Total-corrected counts'!T880),"")</f>
        <v>8.457378294640316</v>
      </c>
      <c r="U880">
        <f t="shared" si="52"/>
        <v>1</v>
      </c>
      <c r="V880">
        <f>SUMIFS(Tabel132[Cluster],Tabel132[ID],'Total-corrected counts Z&lt;3'!A880)</f>
        <v>37</v>
      </c>
      <c r="W880">
        <f t="shared" si="53"/>
        <v>0.26109174232130417</v>
      </c>
      <c r="X880">
        <f t="shared" si="54"/>
        <v>8.4399935862737436</v>
      </c>
      <c r="Y880">
        <f t="shared" si="55"/>
        <v>7.016199799484208</v>
      </c>
    </row>
    <row r="881" spans="1:25" x14ac:dyDescent="0.25">
      <c r="A881">
        <v>889</v>
      </c>
      <c r="B881" t="s">
        <v>372</v>
      </c>
      <c r="C881">
        <v>4000</v>
      </c>
      <c r="D881">
        <v>353</v>
      </c>
      <c r="E881">
        <f>IFERROR(IF(OR(HLOOKUP($A881,'Z-scores'!$C$2:$SK$20,5,FALSE)&gt;3,HLOOKUP($A881,'Z-scores'!$C$2:$SK$20,5,FALSE)&lt;-3),"",'Total-corrected counts'!E881),"")</f>
        <v>64.250840353827982</v>
      </c>
      <c r="F881">
        <f>IFERROR(IF(OR(HLOOKUP($A881,'Z-scores'!$C$2:$SK$20,5,FALSE)&gt;3,HLOOKUP($A881,'Z-scores'!$C$2:$SK$20,5,FALSE)&lt;-3),"",'Total-corrected counts'!F881),"")</f>
        <v>36.825029876955576</v>
      </c>
      <c r="G881">
        <f>IFERROR(IF(OR(HLOOKUP($A881,'Z-scores'!$C$2:$SK$20,5,FALSE)&gt;3,HLOOKUP($A881,'Z-scores'!$C$2:$SK$20,5,FALSE)&lt;-3),"",'Total-corrected counts'!G881),"")</f>
        <v>81.916282640184747</v>
      </c>
      <c r="H881">
        <f>IFERROR(IF(OR(HLOOKUP($A881,'Z-scores'!$C$2:$SK$20,5,FALSE)&gt;3,HLOOKUP($A881,'Z-scores'!$C$2:$SK$20,5,FALSE)&lt;-3),"",'Total-corrected counts'!H881),"")</f>
        <v>74.217713334459219</v>
      </c>
      <c r="I881">
        <f>IFERROR(IF(OR(HLOOKUP($A881,'Z-scores'!$C$2:$SK$20,5,FALSE)&gt;3,HLOOKUP($A881,'Z-scores'!$C$2:$SK$20,5,FALSE)&lt;-3),"",'Total-corrected counts'!I881),"")</f>
        <v>65.463123603358639</v>
      </c>
      <c r="J881">
        <f>IFERROR(IF(OR(HLOOKUP($A881,'Z-scores'!$C$2:$SK$20,5,FALSE)&gt;3,HLOOKUP($A881,'Z-scores'!$C$2:$SK$20,5,FALSE)&lt;-3),"",'Total-corrected counts'!J881),"")</f>
        <v>37.14067119011785</v>
      </c>
      <c r="K881">
        <f>IFERROR(IF(OR(HLOOKUP($A881,'Z-scores'!$C$2:$SK$20,5,FALSE)&gt;3,HLOOKUP($A881,'Z-scores'!$C$2:$SK$20,5,FALSE)&lt;-3),"",'Total-corrected counts'!K881),"")</f>
        <v>25.892074327553804</v>
      </c>
      <c r="L881">
        <f>IFERROR(IF(OR(HLOOKUP($A881,'Z-scores'!$C$2:$SK$20,5,FALSE)&gt;3,HLOOKUP($A881,'Z-scores'!$C$2:$SK$20,5,FALSE)&lt;-3),"",'Total-corrected counts'!L881),"")</f>
        <v>23.009745224053326</v>
      </c>
      <c r="M881">
        <f>IFERROR(IF(OR(HLOOKUP($A881,'Z-scores'!$C$2:$SK$20,5,FALSE)&gt;3,HLOOKUP($A881,'Z-scores'!$C$2:$SK$20,5,FALSE)&lt;-3),"",'Total-corrected counts'!M881),"")</f>
        <v>22.658822747139304</v>
      </c>
      <c r="N881">
        <f>IFERROR(IF(OR(HLOOKUP($A881,'Z-scores'!$C$2:$SK$20,5,FALSE)&gt;3,HLOOKUP($A881,'Z-scores'!$C$2:$SK$20,5,FALSE)&lt;-3),"",'Total-corrected counts'!N881),"")</f>
        <v>48.10421115679025</v>
      </c>
      <c r="O881">
        <f>IFERROR(IF(OR(HLOOKUP($A881,'Z-scores'!$C$2:$SK$20,5,FALSE)&gt;3,HLOOKUP($A881,'Z-scores'!$C$2:$SK$20,5,FALSE)&lt;-3),"",'Total-corrected counts'!O881),"")</f>
        <v>62.858047271302901</v>
      </c>
      <c r="P881">
        <f>IFERROR(IF(OR(HLOOKUP($A881,'Z-scores'!$C$2:$SK$20,5,FALSE)&gt;3,HLOOKUP($A881,'Z-scores'!$C$2:$SK$20,5,FALSE)&lt;-3),"",'Total-corrected counts'!P881),"")</f>
        <v>35.029398518503768</v>
      </c>
      <c r="Q881">
        <f>IFERROR(IF(OR(HLOOKUP($A881,'Z-scores'!$C$2:$SK$20,5,FALSE)&gt;3,HLOOKUP($A881,'Z-scores'!$C$2:$SK$20,5,FALSE)&lt;-3),"",'Total-corrected counts'!Q881),"")</f>
        <v>49.242727245174727</v>
      </c>
      <c r="R881">
        <f>IFERROR(IF(OR(HLOOKUP($A881,'Z-scores'!$C$2:$SK$20,5,FALSE)&gt;3,HLOOKUP($A881,'Z-scores'!$C$2:$SK$20,5,FALSE)&lt;-3),"",'Total-corrected counts'!R881),"")</f>
        <v>36.616285465286168</v>
      </c>
      <c r="S881">
        <f>IFERROR(IF(OR(HLOOKUP($A881,'Z-scores'!$C$2:$SK$20,5,FALSE)&gt;3,HLOOKUP($A881,'Z-scores'!$C$2:$SK$20,5,FALSE)&lt;-3),"",'Total-corrected counts'!S881),"")</f>
        <v>25.031211162980302</v>
      </c>
      <c r="T881">
        <f>IFERROR(IF(OR(HLOOKUP($A881,'Z-scores'!$C$2:$SK$20,5,FALSE)&gt;3,HLOOKUP($A881,'Z-scores'!$C$2:$SK$20,5,FALSE)&lt;-3),"",'Total-corrected counts'!T881),"")</f>
        <v>76.928695222434513</v>
      </c>
      <c r="U881">
        <f t="shared" si="52"/>
        <v>1</v>
      </c>
      <c r="V881">
        <f>SUMIFS(Tabel132[Cluster],Tabel132[ID],'Total-corrected counts Z&lt;3'!A881)</f>
        <v>5</v>
      </c>
      <c r="W881">
        <f t="shared" si="53"/>
        <v>0.97636266749934353</v>
      </c>
      <c r="X881">
        <f t="shared" si="54"/>
        <v>47.947851445444073</v>
      </c>
      <c r="Y881">
        <f t="shared" si="55"/>
        <v>47.61772748094706</v>
      </c>
    </row>
    <row r="882" spans="1:25" x14ac:dyDescent="0.25">
      <c r="A882">
        <v>890</v>
      </c>
      <c r="B882" t="s">
        <v>1020</v>
      </c>
      <c r="C882">
        <v>86200</v>
      </c>
      <c r="D882">
        <v>867</v>
      </c>
      <c r="E882" t="str">
        <f>IFERROR(IF(OR(HLOOKUP($A882,'Z-scores'!$C$2:$SK$20,5,FALSE)&gt;3,HLOOKUP($A882,'Z-scores'!$C$2:$SK$20,5,FALSE)&lt;-3),"",'Total-corrected counts'!E882),"")</f>
        <v/>
      </c>
      <c r="F882" t="str">
        <f>IFERROR(IF(OR(HLOOKUP($A882,'Z-scores'!$C$2:$SK$20,5,FALSE)&gt;3,HLOOKUP($A882,'Z-scores'!$C$2:$SK$20,5,FALSE)&lt;-3),"",'Total-corrected counts'!F882),"")</f>
        <v/>
      </c>
      <c r="G882" t="str">
        <f>IFERROR(IF(OR(HLOOKUP($A882,'Z-scores'!$C$2:$SK$20,5,FALSE)&gt;3,HLOOKUP($A882,'Z-scores'!$C$2:$SK$20,5,FALSE)&lt;-3),"",'Total-corrected counts'!G882),"")</f>
        <v/>
      </c>
      <c r="H882" t="str">
        <f>IFERROR(IF(OR(HLOOKUP($A882,'Z-scores'!$C$2:$SK$20,5,FALSE)&gt;3,HLOOKUP($A882,'Z-scores'!$C$2:$SK$20,5,FALSE)&lt;-3),"",'Total-corrected counts'!H882),"")</f>
        <v/>
      </c>
      <c r="I882" t="str">
        <f>IFERROR(IF(OR(HLOOKUP($A882,'Z-scores'!$C$2:$SK$20,5,FALSE)&gt;3,HLOOKUP($A882,'Z-scores'!$C$2:$SK$20,5,FALSE)&lt;-3),"",'Total-corrected counts'!I882),"")</f>
        <v/>
      </c>
      <c r="J882" t="str">
        <f>IFERROR(IF(OR(HLOOKUP($A882,'Z-scores'!$C$2:$SK$20,5,FALSE)&gt;3,HLOOKUP($A882,'Z-scores'!$C$2:$SK$20,5,FALSE)&lt;-3),"",'Total-corrected counts'!J882),"")</f>
        <v/>
      </c>
      <c r="K882" t="str">
        <f>IFERROR(IF(OR(HLOOKUP($A882,'Z-scores'!$C$2:$SK$20,5,FALSE)&gt;3,HLOOKUP($A882,'Z-scores'!$C$2:$SK$20,5,FALSE)&lt;-3),"",'Total-corrected counts'!K882),"")</f>
        <v/>
      </c>
      <c r="L882" t="str">
        <f>IFERROR(IF(OR(HLOOKUP($A882,'Z-scores'!$C$2:$SK$20,5,FALSE)&gt;3,HLOOKUP($A882,'Z-scores'!$C$2:$SK$20,5,FALSE)&lt;-3),"",'Total-corrected counts'!L882),"")</f>
        <v/>
      </c>
      <c r="M882" t="str">
        <f>IFERROR(IF(OR(HLOOKUP($A882,'Z-scores'!$C$2:$SK$20,5,FALSE)&gt;3,HLOOKUP($A882,'Z-scores'!$C$2:$SK$20,5,FALSE)&lt;-3),"",'Total-corrected counts'!M882),"")</f>
        <v/>
      </c>
      <c r="N882" t="str">
        <f>IFERROR(IF(OR(HLOOKUP($A882,'Z-scores'!$C$2:$SK$20,5,FALSE)&gt;3,HLOOKUP($A882,'Z-scores'!$C$2:$SK$20,5,FALSE)&lt;-3),"",'Total-corrected counts'!N882),"")</f>
        <v/>
      </c>
      <c r="O882" t="str">
        <f>IFERROR(IF(OR(HLOOKUP($A882,'Z-scores'!$C$2:$SK$20,5,FALSE)&gt;3,HLOOKUP($A882,'Z-scores'!$C$2:$SK$20,5,FALSE)&lt;-3),"",'Total-corrected counts'!O882),"")</f>
        <v/>
      </c>
      <c r="P882" t="str">
        <f>IFERROR(IF(OR(HLOOKUP($A882,'Z-scores'!$C$2:$SK$20,5,FALSE)&gt;3,HLOOKUP($A882,'Z-scores'!$C$2:$SK$20,5,FALSE)&lt;-3),"",'Total-corrected counts'!P882),"")</f>
        <v/>
      </c>
      <c r="Q882" t="str">
        <f>IFERROR(IF(OR(HLOOKUP($A882,'Z-scores'!$C$2:$SK$20,5,FALSE)&gt;3,HLOOKUP($A882,'Z-scores'!$C$2:$SK$20,5,FALSE)&lt;-3),"",'Total-corrected counts'!Q882),"")</f>
        <v/>
      </c>
      <c r="R882" t="str">
        <f>IFERROR(IF(OR(HLOOKUP($A882,'Z-scores'!$C$2:$SK$20,5,FALSE)&gt;3,HLOOKUP($A882,'Z-scores'!$C$2:$SK$20,5,FALSE)&lt;-3),"",'Total-corrected counts'!R882),"")</f>
        <v/>
      </c>
      <c r="S882" t="str">
        <f>IFERROR(IF(OR(HLOOKUP($A882,'Z-scores'!$C$2:$SK$20,5,FALSE)&gt;3,HLOOKUP($A882,'Z-scores'!$C$2:$SK$20,5,FALSE)&lt;-3),"",'Total-corrected counts'!S882),"")</f>
        <v/>
      </c>
      <c r="T882" t="str">
        <f>IFERROR(IF(OR(HLOOKUP($A882,'Z-scores'!$C$2:$SK$20,5,FALSE)&gt;3,HLOOKUP($A882,'Z-scores'!$C$2:$SK$20,5,FALSE)&lt;-3),"",'Total-corrected counts'!T882),"")</f>
        <v/>
      </c>
      <c r="U882">
        <f t="shared" si="52"/>
        <v>0</v>
      </c>
      <c r="V882">
        <f>SUMIFS(Tabel132[Cluster],Tabel132[ID],'Total-corrected counts Z&lt;3'!A882)</f>
        <v>93</v>
      </c>
      <c r="W882" t="str">
        <f t="shared" si="53"/>
        <v/>
      </c>
      <c r="X882" t="str">
        <f t="shared" si="54"/>
        <v/>
      </c>
      <c r="Y882" t="str">
        <f t="shared" si="55"/>
        <v/>
      </c>
    </row>
    <row r="883" spans="1:25" x14ac:dyDescent="0.25">
      <c r="A883">
        <v>891</v>
      </c>
      <c r="B883" t="s">
        <v>1021</v>
      </c>
      <c r="C883">
        <v>86100</v>
      </c>
      <c r="D883">
        <v>881</v>
      </c>
      <c r="E883" t="str">
        <f>IFERROR(IF(OR(HLOOKUP($A883,'Z-scores'!$C$2:$SK$20,5,FALSE)&gt;3,HLOOKUP($A883,'Z-scores'!$C$2:$SK$20,5,FALSE)&lt;-3),"",'Total-corrected counts'!E883),"")</f>
        <v/>
      </c>
      <c r="F883" t="str">
        <f>IFERROR(IF(OR(HLOOKUP($A883,'Z-scores'!$C$2:$SK$20,5,FALSE)&gt;3,HLOOKUP($A883,'Z-scores'!$C$2:$SK$20,5,FALSE)&lt;-3),"",'Total-corrected counts'!F883),"")</f>
        <v/>
      </c>
      <c r="G883" t="str">
        <f>IFERROR(IF(OR(HLOOKUP($A883,'Z-scores'!$C$2:$SK$20,5,FALSE)&gt;3,HLOOKUP($A883,'Z-scores'!$C$2:$SK$20,5,FALSE)&lt;-3),"",'Total-corrected counts'!G883),"")</f>
        <v/>
      </c>
      <c r="H883" t="str">
        <f>IFERROR(IF(OR(HLOOKUP($A883,'Z-scores'!$C$2:$SK$20,5,FALSE)&gt;3,HLOOKUP($A883,'Z-scores'!$C$2:$SK$20,5,FALSE)&lt;-3),"",'Total-corrected counts'!H883),"")</f>
        <v/>
      </c>
      <c r="I883" t="str">
        <f>IFERROR(IF(OR(HLOOKUP($A883,'Z-scores'!$C$2:$SK$20,5,FALSE)&gt;3,HLOOKUP($A883,'Z-scores'!$C$2:$SK$20,5,FALSE)&lt;-3),"",'Total-corrected counts'!I883),"")</f>
        <v/>
      </c>
      <c r="J883" t="str">
        <f>IFERROR(IF(OR(HLOOKUP($A883,'Z-scores'!$C$2:$SK$20,5,FALSE)&gt;3,HLOOKUP($A883,'Z-scores'!$C$2:$SK$20,5,FALSE)&lt;-3),"",'Total-corrected counts'!J883),"")</f>
        <v/>
      </c>
      <c r="K883" t="str">
        <f>IFERROR(IF(OR(HLOOKUP($A883,'Z-scores'!$C$2:$SK$20,5,FALSE)&gt;3,HLOOKUP($A883,'Z-scores'!$C$2:$SK$20,5,FALSE)&lt;-3),"",'Total-corrected counts'!K883),"")</f>
        <v/>
      </c>
      <c r="L883" t="str">
        <f>IFERROR(IF(OR(HLOOKUP($A883,'Z-scores'!$C$2:$SK$20,5,FALSE)&gt;3,HLOOKUP($A883,'Z-scores'!$C$2:$SK$20,5,FALSE)&lt;-3),"",'Total-corrected counts'!L883),"")</f>
        <v/>
      </c>
      <c r="M883" t="str">
        <f>IFERROR(IF(OR(HLOOKUP($A883,'Z-scores'!$C$2:$SK$20,5,FALSE)&gt;3,HLOOKUP($A883,'Z-scores'!$C$2:$SK$20,5,FALSE)&lt;-3),"",'Total-corrected counts'!M883),"")</f>
        <v/>
      </c>
      <c r="N883" t="str">
        <f>IFERROR(IF(OR(HLOOKUP($A883,'Z-scores'!$C$2:$SK$20,5,FALSE)&gt;3,HLOOKUP($A883,'Z-scores'!$C$2:$SK$20,5,FALSE)&lt;-3),"",'Total-corrected counts'!N883),"")</f>
        <v/>
      </c>
      <c r="O883" t="str">
        <f>IFERROR(IF(OR(HLOOKUP($A883,'Z-scores'!$C$2:$SK$20,5,FALSE)&gt;3,HLOOKUP($A883,'Z-scores'!$C$2:$SK$20,5,FALSE)&lt;-3),"",'Total-corrected counts'!O883),"")</f>
        <v/>
      </c>
      <c r="P883" t="str">
        <f>IFERROR(IF(OR(HLOOKUP($A883,'Z-scores'!$C$2:$SK$20,5,FALSE)&gt;3,HLOOKUP($A883,'Z-scores'!$C$2:$SK$20,5,FALSE)&lt;-3),"",'Total-corrected counts'!P883),"")</f>
        <v/>
      </c>
      <c r="Q883" t="str">
        <f>IFERROR(IF(OR(HLOOKUP($A883,'Z-scores'!$C$2:$SK$20,5,FALSE)&gt;3,HLOOKUP($A883,'Z-scores'!$C$2:$SK$20,5,FALSE)&lt;-3),"",'Total-corrected counts'!Q883),"")</f>
        <v/>
      </c>
      <c r="R883" t="str">
        <f>IFERROR(IF(OR(HLOOKUP($A883,'Z-scores'!$C$2:$SK$20,5,FALSE)&gt;3,HLOOKUP($A883,'Z-scores'!$C$2:$SK$20,5,FALSE)&lt;-3),"",'Total-corrected counts'!R883),"")</f>
        <v/>
      </c>
      <c r="S883" t="str">
        <f>IFERROR(IF(OR(HLOOKUP($A883,'Z-scores'!$C$2:$SK$20,5,FALSE)&gt;3,HLOOKUP($A883,'Z-scores'!$C$2:$SK$20,5,FALSE)&lt;-3),"",'Total-corrected counts'!S883),"")</f>
        <v/>
      </c>
      <c r="T883" t="str">
        <f>IFERROR(IF(OR(HLOOKUP($A883,'Z-scores'!$C$2:$SK$20,5,FALSE)&gt;3,HLOOKUP($A883,'Z-scores'!$C$2:$SK$20,5,FALSE)&lt;-3),"",'Total-corrected counts'!T883),"")</f>
        <v/>
      </c>
      <c r="U883">
        <f t="shared" si="52"/>
        <v>0</v>
      </c>
      <c r="V883">
        <f>SUMIFS(Tabel132[Cluster],Tabel132[ID],'Total-corrected counts Z&lt;3'!A883)</f>
        <v>93</v>
      </c>
      <c r="W883" t="str">
        <f t="shared" si="53"/>
        <v/>
      </c>
      <c r="X883" t="str">
        <f t="shared" si="54"/>
        <v/>
      </c>
      <c r="Y883" t="str">
        <f t="shared" si="55"/>
        <v/>
      </c>
    </row>
    <row r="884" spans="1:25" x14ac:dyDescent="0.25">
      <c r="A884">
        <v>892</v>
      </c>
      <c r="B884" t="s">
        <v>1022</v>
      </c>
      <c r="C884">
        <v>110800</v>
      </c>
      <c r="D884">
        <v>768</v>
      </c>
      <c r="E884" t="str">
        <f>IFERROR(IF(OR(HLOOKUP($A884,'Z-scores'!$C$2:$SK$20,5,FALSE)&gt;3,HLOOKUP($A884,'Z-scores'!$C$2:$SK$20,5,FALSE)&lt;-3),"",'Total-corrected counts'!E884),"")</f>
        <v/>
      </c>
      <c r="F884" t="str">
        <f>IFERROR(IF(OR(HLOOKUP($A884,'Z-scores'!$C$2:$SK$20,5,FALSE)&gt;3,HLOOKUP($A884,'Z-scores'!$C$2:$SK$20,5,FALSE)&lt;-3),"",'Total-corrected counts'!F884),"")</f>
        <v/>
      </c>
      <c r="G884" t="str">
        <f>IFERROR(IF(OR(HLOOKUP($A884,'Z-scores'!$C$2:$SK$20,5,FALSE)&gt;3,HLOOKUP($A884,'Z-scores'!$C$2:$SK$20,5,FALSE)&lt;-3),"",'Total-corrected counts'!G884),"")</f>
        <v/>
      </c>
      <c r="H884" t="str">
        <f>IFERROR(IF(OR(HLOOKUP($A884,'Z-scores'!$C$2:$SK$20,5,FALSE)&gt;3,HLOOKUP($A884,'Z-scores'!$C$2:$SK$20,5,FALSE)&lt;-3),"",'Total-corrected counts'!H884),"")</f>
        <v/>
      </c>
      <c r="I884" t="str">
        <f>IFERROR(IF(OR(HLOOKUP($A884,'Z-scores'!$C$2:$SK$20,5,FALSE)&gt;3,HLOOKUP($A884,'Z-scores'!$C$2:$SK$20,5,FALSE)&lt;-3),"",'Total-corrected counts'!I884),"")</f>
        <v/>
      </c>
      <c r="J884" t="str">
        <f>IFERROR(IF(OR(HLOOKUP($A884,'Z-scores'!$C$2:$SK$20,5,FALSE)&gt;3,HLOOKUP($A884,'Z-scores'!$C$2:$SK$20,5,FALSE)&lt;-3),"",'Total-corrected counts'!J884),"")</f>
        <v/>
      </c>
      <c r="K884" t="str">
        <f>IFERROR(IF(OR(HLOOKUP($A884,'Z-scores'!$C$2:$SK$20,5,FALSE)&gt;3,HLOOKUP($A884,'Z-scores'!$C$2:$SK$20,5,FALSE)&lt;-3),"",'Total-corrected counts'!K884),"")</f>
        <v/>
      </c>
      <c r="L884" t="str">
        <f>IFERROR(IF(OR(HLOOKUP($A884,'Z-scores'!$C$2:$SK$20,5,FALSE)&gt;3,HLOOKUP($A884,'Z-scores'!$C$2:$SK$20,5,FALSE)&lt;-3),"",'Total-corrected counts'!L884),"")</f>
        <v/>
      </c>
      <c r="M884" t="str">
        <f>IFERROR(IF(OR(HLOOKUP($A884,'Z-scores'!$C$2:$SK$20,5,FALSE)&gt;3,HLOOKUP($A884,'Z-scores'!$C$2:$SK$20,5,FALSE)&lt;-3),"",'Total-corrected counts'!M884),"")</f>
        <v/>
      </c>
      <c r="N884" t="str">
        <f>IFERROR(IF(OR(HLOOKUP($A884,'Z-scores'!$C$2:$SK$20,5,FALSE)&gt;3,HLOOKUP($A884,'Z-scores'!$C$2:$SK$20,5,FALSE)&lt;-3),"",'Total-corrected counts'!N884),"")</f>
        <v/>
      </c>
      <c r="O884" t="str">
        <f>IFERROR(IF(OR(HLOOKUP($A884,'Z-scores'!$C$2:$SK$20,5,FALSE)&gt;3,HLOOKUP($A884,'Z-scores'!$C$2:$SK$20,5,FALSE)&lt;-3),"",'Total-corrected counts'!O884),"")</f>
        <v/>
      </c>
      <c r="P884" t="str">
        <f>IFERROR(IF(OR(HLOOKUP($A884,'Z-scores'!$C$2:$SK$20,5,FALSE)&gt;3,HLOOKUP($A884,'Z-scores'!$C$2:$SK$20,5,FALSE)&lt;-3),"",'Total-corrected counts'!P884),"")</f>
        <v/>
      </c>
      <c r="Q884" t="str">
        <f>IFERROR(IF(OR(HLOOKUP($A884,'Z-scores'!$C$2:$SK$20,5,FALSE)&gt;3,HLOOKUP($A884,'Z-scores'!$C$2:$SK$20,5,FALSE)&lt;-3),"",'Total-corrected counts'!Q884),"")</f>
        <v/>
      </c>
      <c r="R884" t="str">
        <f>IFERROR(IF(OR(HLOOKUP($A884,'Z-scores'!$C$2:$SK$20,5,FALSE)&gt;3,HLOOKUP($A884,'Z-scores'!$C$2:$SK$20,5,FALSE)&lt;-3),"",'Total-corrected counts'!R884),"")</f>
        <v/>
      </c>
      <c r="S884" t="str">
        <f>IFERROR(IF(OR(HLOOKUP($A884,'Z-scores'!$C$2:$SK$20,5,FALSE)&gt;3,HLOOKUP($A884,'Z-scores'!$C$2:$SK$20,5,FALSE)&lt;-3),"",'Total-corrected counts'!S884),"")</f>
        <v/>
      </c>
      <c r="T884" t="str">
        <f>IFERROR(IF(OR(HLOOKUP($A884,'Z-scores'!$C$2:$SK$20,5,FALSE)&gt;3,HLOOKUP($A884,'Z-scores'!$C$2:$SK$20,5,FALSE)&lt;-3),"",'Total-corrected counts'!T884),"")</f>
        <v/>
      </c>
      <c r="U884">
        <f t="shared" si="52"/>
        <v>0</v>
      </c>
      <c r="V884">
        <f>SUMIFS(Tabel132[Cluster],Tabel132[ID],'Total-corrected counts Z&lt;3'!A884)</f>
        <v>0</v>
      </c>
      <c r="W884" t="str">
        <f t="shared" si="53"/>
        <v/>
      </c>
      <c r="X884" t="str">
        <f t="shared" si="54"/>
        <v/>
      </c>
      <c r="Y884" t="str">
        <f t="shared" si="55"/>
        <v/>
      </c>
    </row>
    <row r="885" spans="1:25" x14ac:dyDescent="0.25">
      <c r="A885">
        <v>893</v>
      </c>
      <c r="B885" t="s">
        <v>373</v>
      </c>
      <c r="C885">
        <v>8300</v>
      </c>
      <c r="D885">
        <v>378</v>
      </c>
      <c r="E885">
        <f>IFERROR(IF(OR(HLOOKUP($A885,'Z-scores'!$C$2:$SK$20,5,FALSE)&gt;3,HLOOKUP($A885,'Z-scores'!$C$2:$SK$20,5,FALSE)&lt;-3),"",'Total-corrected counts'!E885),"")</f>
        <v>8.8878099772355146</v>
      </c>
      <c r="F885">
        <f>IFERROR(IF(OR(HLOOKUP($A885,'Z-scores'!$C$2:$SK$20,5,FALSE)&gt;3,HLOOKUP($A885,'Z-scores'!$C$2:$SK$20,5,FALSE)&lt;-3),"",'Total-corrected counts'!F885),"")</f>
        <v>6.5585288497360299</v>
      </c>
      <c r="G885">
        <f>IFERROR(IF(OR(HLOOKUP($A885,'Z-scores'!$C$2:$SK$20,5,FALSE)&gt;3,HLOOKUP($A885,'Z-scores'!$C$2:$SK$20,5,FALSE)&lt;-3),"",'Total-corrected counts'!G885),"")</f>
        <v>10.612073663659746</v>
      </c>
      <c r="H885">
        <f>IFERROR(IF(OR(HLOOKUP($A885,'Z-scores'!$C$2:$SK$20,5,FALSE)&gt;3,HLOOKUP($A885,'Z-scores'!$C$2:$SK$20,5,FALSE)&lt;-3),"",'Total-corrected counts'!H885),"")</f>
        <v>9.0351998841950341</v>
      </c>
      <c r="I885">
        <f>IFERROR(IF(OR(HLOOKUP($A885,'Z-scores'!$C$2:$SK$20,5,FALSE)&gt;3,HLOOKUP($A885,'Z-scores'!$C$2:$SK$20,5,FALSE)&lt;-3),"",'Total-corrected counts'!I885),"")</f>
        <v>14.546735538096971</v>
      </c>
      <c r="J885">
        <f>IFERROR(IF(OR(HLOOKUP($A885,'Z-scores'!$C$2:$SK$20,5,FALSE)&gt;3,HLOOKUP($A885,'Z-scores'!$C$2:$SK$20,5,FALSE)&lt;-3),"",'Total-corrected counts'!J885),"")</f>
        <v>7.6987271357981228</v>
      </c>
      <c r="K885">
        <f>IFERROR(IF(OR(HLOOKUP($A885,'Z-scores'!$C$2:$SK$20,5,FALSE)&gt;3,HLOOKUP($A885,'Z-scores'!$C$2:$SK$20,5,FALSE)&lt;-3),"",'Total-corrected counts'!K885),"")</f>
        <v>5.3719456588990449</v>
      </c>
      <c r="L885">
        <f>IFERROR(IF(OR(HLOOKUP($A885,'Z-scores'!$C$2:$SK$20,5,FALSE)&gt;3,HLOOKUP($A885,'Z-scores'!$C$2:$SK$20,5,FALSE)&lt;-3),"",'Total-corrected counts'!L885),"")</f>
        <v>5.7117351057349346</v>
      </c>
      <c r="M885">
        <f>IFERROR(IF(OR(HLOOKUP($A885,'Z-scores'!$C$2:$SK$20,5,FALSE)&gt;3,HLOOKUP($A885,'Z-scores'!$C$2:$SK$20,5,FALSE)&lt;-3),"",'Total-corrected counts'!M885),"")</f>
        <v>10.00807295152052</v>
      </c>
      <c r="N885">
        <f>IFERROR(IF(OR(HLOOKUP($A885,'Z-scores'!$C$2:$SK$20,5,FALSE)&gt;3,HLOOKUP($A885,'Z-scores'!$C$2:$SK$20,5,FALSE)&lt;-3),"",'Total-corrected counts'!N885),"")</f>
        <v>9.5251982652379645</v>
      </c>
      <c r="O885">
        <f>IFERROR(IF(OR(HLOOKUP($A885,'Z-scores'!$C$2:$SK$20,5,FALSE)&gt;3,HLOOKUP($A885,'Z-scores'!$C$2:$SK$20,5,FALSE)&lt;-3),"",'Total-corrected counts'!O885),"")</f>
        <v>10.566235263638623</v>
      </c>
      <c r="P885">
        <f>IFERROR(IF(OR(HLOOKUP($A885,'Z-scores'!$C$2:$SK$20,5,FALSE)&gt;3,HLOOKUP($A885,'Z-scores'!$C$2:$SK$20,5,FALSE)&lt;-3),"",'Total-corrected counts'!P885),"")</f>
        <v>8.3455464292556947</v>
      </c>
      <c r="Q885">
        <f>IFERROR(IF(OR(HLOOKUP($A885,'Z-scores'!$C$2:$SK$20,5,FALSE)&gt;3,HLOOKUP($A885,'Z-scores'!$C$2:$SK$20,5,FALSE)&lt;-3),"",'Total-corrected counts'!Q885),"")</f>
        <v>9.9667955659187282</v>
      </c>
      <c r="R885">
        <f>IFERROR(IF(OR(HLOOKUP($A885,'Z-scores'!$C$2:$SK$20,5,FALSE)&gt;3,HLOOKUP($A885,'Z-scores'!$C$2:$SK$20,5,FALSE)&lt;-3),"",'Total-corrected counts'!R885),"")</f>
        <v>6.5323864111983179</v>
      </c>
      <c r="S885">
        <f>IFERROR(IF(OR(HLOOKUP($A885,'Z-scores'!$C$2:$SK$20,5,FALSE)&gt;3,HLOOKUP($A885,'Z-scores'!$C$2:$SK$20,5,FALSE)&lt;-3),"",'Total-corrected counts'!S885),"")</f>
        <v>4.5464968477433123</v>
      </c>
      <c r="T885">
        <f>IFERROR(IF(OR(HLOOKUP($A885,'Z-scores'!$C$2:$SK$20,5,FALSE)&gt;3,HLOOKUP($A885,'Z-scores'!$C$2:$SK$20,5,FALSE)&lt;-3),"",'Total-corrected counts'!T885),"")</f>
        <v>13.337947689852443</v>
      </c>
      <c r="U885">
        <f t="shared" si="52"/>
        <v>1</v>
      </c>
      <c r="V885">
        <f>SUMIFS(Tabel132[Cluster],Tabel132[ID],'Total-corrected counts Z&lt;3'!A885)</f>
        <v>11</v>
      </c>
      <c r="W885">
        <f t="shared" si="53"/>
        <v>0.95384515813623127</v>
      </c>
      <c r="X885">
        <f t="shared" si="54"/>
        <v>8.7956027030113866</v>
      </c>
      <c r="Y885">
        <f t="shared" si="55"/>
        <v>8.8825680346011868</v>
      </c>
    </row>
    <row r="886" spans="1:25" x14ac:dyDescent="0.25">
      <c r="A886">
        <v>894</v>
      </c>
      <c r="B886" t="s">
        <v>374</v>
      </c>
      <c r="C886">
        <v>25300</v>
      </c>
      <c r="D886">
        <v>254</v>
      </c>
      <c r="E886">
        <f>IFERROR(IF(OR(HLOOKUP($A886,'Z-scores'!$C$2:$SK$20,5,FALSE)&gt;3,HLOOKUP($A886,'Z-scores'!$C$2:$SK$20,5,FALSE)&lt;-3),"",'Total-corrected counts'!E886),"")</f>
        <v>1.51598096601676</v>
      </c>
      <c r="F886">
        <f>IFERROR(IF(OR(HLOOKUP($A886,'Z-scores'!$C$2:$SK$20,5,FALSE)&gt;3,HLOOKUP($A886,'Z-scores'!$C$2:$SK$20,5,FALSE)&lt;-3),"",'Total-corrected counts'!F886),"")</f>
        <v>0.99629199949193825</v>
      </c>
      <c r="G886">
        <f>IFERROR(IF(OR(HLOOKUP($A886,'Z-scores'!$C$2:$SK$20,5,FALSE)&gt;3,HLOOKUP($A886,'Z-scores'!$C$2:$SK$20,5,FALSE)&lt;-3),"",'Total-corrected counts'!G886),"")</f>
        <v>1.6017288754028496</v>
      </c>
      <c r="H886">
        <f>IFERROR(IF(OR(HLOOKUP($A886,'Z-scores'!$C$2:$SK$20,5,FALSE)&gt;3,HLOOKUP($A886,'Z-scores'!$C$2:$SK$20,5,FALSE)&lt;-3),"",'Total-corrected counts'!H886),"")</f>
        <v>0.35585900745494459</v>
      </c>
      <c r="I886">
        <f>IFERROR(IF(OR(HLOOKUP($A886,'Z-scores'!$C$2:$SK$20,5,FALSE)&gt;3,HLOOKUP($A886,'Z-scores'!$C$2:$SK$20,5,FALSE)&lt;-3),"",'Total-corrected counts'!I886),"")</f>
        <v>0.63026475058679343</v>
      </c>
      <c r="J886">
        <f>IFERROR(IF(OR(HLOOKUP($A886,'Z-scores'!$C$2:$SK$20,5,FALSE)&gt;3,HLOOKUP($A886,'Z-scores'!$C$2:$SK$20,5,FALSE)&lt;-3),"",'Total-corrected counts'!J886),"")</f>
        <v>1.7959705604505731</v>
      </c>
      <c r="K886">
        <f>IFERROR(IF(OR(HLOOKUP($A886,'Z-scores'!$C$2:$SK$20,5,FALSE)&gt;3,HLOOKUP($A886,'Z-scores'!$C$2:$SK$20,5,FALSE)&lt;-3),"",'Total-corrected counts'!K886),"")</f>
        <v>2.0350056153252929</v>
      </c>
      <c r="L886">
        <f>IFERROR(IF(OR(HLOOKUP($A886,'Z-scores'!$C$2:$SK$20,5,FALSE)&gt;3,HLOOKUP($A886,'Z-scores'!$C$2:$SK$20,5,FALSE)&lt;-3),"",'Total-corrected counts'!L886),"")</f>
        <v>0.61051800417594315</v>
      </c>
      <c r="M886">
        <f>IFERROR(IF(OR(HLOOKUP($A886,'Z-scores'!$C$2:$SK$20,5,FALSE)&gt;3,HLOOKUP($A886,'Z-scores'!$C$2:$SK$20,5,FALSE)&lt;-3),"",'Total-corrected counts'!M886),"")</f>
        <v>0.92067451342778195</v>
      </c>
      <c r="N886">
        <f>IFERROR(IF(OR(HLOOKUP($A886,'Z-scores'!$C$2:$SK$20,5,FALSE)&gt;3,HLOOKUP($A886,'Z-scores'!$C$2:$SK$20,5,FALSE)&lt;-3),"",'Total-corrected counts'!N886),"")</f>
        <v>0.86236362895158536</v>
      </c>
      <c r="O886">
        <f>IFERROR(IF(OR(HLOOKUP($A886,'Z-scores'!$C$2:$SK$20,5,FALSE)&gt;3,HLOOKUP($A886,'Z-scores'!$C$2:$SK$20,5,FALSE)&lt;-3),"",'Total-corrected counts'!O886),"")</f>
        <v>0.51283819689626786</v>
      </c>
      <c r="P886">
        <f>IFERROR(IF(OR(HLOOKUP($A886,'Z-scores'!$C$2:$SK$20,5,FALSE)&gt;3,HLOOKUP($A886,'Z-scores'!$C$2:$SK$20,5,FALSE)&lt;-3),"",'Total-corrected counts'!P886),"")</f>
        <v>0.51755326693058568</v>
      </c>
      <c r="Q886">
        <f>IFERROR(IF(OR(HLOOKUP($A886,'Z-scores'!$C$2:$SK$20,5,FALSE)&gt;3,HLOOKUP($A886,'Z-scores'!$C$2:$SK$20,5,FALSE)&lt;-3),"",'Total-corrected counts'!Q886),"")</f>
        <v>0.55150264597057752</v>
      </c>
      <c r="R886">
        <f>IFERROR(IF(OR(HLOOKUP($A886,'Z-scores'!$C$2:$SK$20,5,FALSE)&gt;3,HLOOKUP($A886,'Z-scores'!$C$2:$SK$20,5,FALSE)&lt;-3),"",'Total-corrected counts'!R886),"")</f>
        <v>0.76005753840986723</v>
      </c>
      <c r="S886">
        <f>IFERROR(IF(OR(HLOOKUP($A886,'Z-scores'!$C$2:$SK$20,5,FALSE)&gt;3,HLOOKUP($A886,'Z-scores'!$C$2:$SK$20,5,FALSE)&lt;-3),"",'Total-corrected counts'!S886),"")</f>
        <v>1.0757589054436232</v>
      </c>
      <c r="T886">
        <f>IFERROR(IF(OR(HLOOKUP($A886,'Z-scores'!$C$2:$SK$20,5,FALSE)&gt;3,HLOOKUP($A886,'Z-scores'!$C$2:$SK$20,5,FALSE)&lt;-3),"",'Total-corrected counts'!T886),"")</f>
        <v>1.0853294179562634</v>
      </c>
      <c r="U886">
        <f t="shared" si="52"/>
        <v>1</v>
      </c>
      <c r="V886">
        <f>SUMIFS(Tabel132[Cluster],Tabel132[ID],'Total-corrected counts Z&lt;3'!A886)</f>
        <v>33</v>
      </c>
      <c r="W886">
        <f t="shared" si="53"/>
        <v>0.14729237617936844</v>
      </c>
      <c r="X886">
        <f t="shared" si="54"/>
        <v>1.1324657921284464</v>
      </c>
      <c r="Y886">
        <f t="shared" si="55"/>
        <v>0.75050666193453086</v>
      </c>
    </row>
    <row r="887" spans="1:25" x14ac:dyDescent="0.25">
      <c r="A887">
        <v>895</v>
      </c>
      <c r="B887" t="s">
        <v>375</v>
      </c>
      <c r="C887">
        <v>29300</v>
      </c>
      <c r="D887">
        <v>315</v>
      </c>
      <c r="E887">
        <f>IFERROR(IF(OR(HLOOKUP($A887,'Z-scores'!$C$2:$SK$20,5,FALSE)&gt;3,HLOOKUP($A887,'Z-scores'!$C$2:$SK$20,5,FALSE)&lt;-3),"",'Total-corrected counts'!E887),"")</f>
        <v>1.4862558490360393E-2</v>
      </c>
      <c r="F887">
        <f>IFERROR(IF(OR(HLOOKUP($A887,'Z-scores'!$C$2:$SK$20,5,FALSE)&gt;3,HLOOKUP($A887,'Z-scores'!$C$2:$SK$20,5,FALSE)&lt;-3),"",'Total-corrected counts'!F887),"")</f>
        <v>1.888705212306992E-2</v>
      </c>
      <c r="G887">
        <f>IFERROR(IF(OR(HLOOKUP($A887,'Z-scores'!$C$2:$SK$20,5,FALSE)&gt;3,HLOOKUP($A887,'Z-scores'!$C$2:$SK$20,5,FALSE)&lt;-3),"",'Total-corrected counts'!G887),"")</f>
        <v>4.9589129269438075E-3</v>
      </c>
      <c r="H887">
        <f>IFERROR(IF(OR(HLOOKUP($A887,'Z-scores'!$C$2:$SK$20,5,FALSE)&gt;3,HLOOKUP($A887,'Z-scores'!$C$2:$SK$20,5,FALSE)&lt;-3),"",'Total-corrected counts'!H887),"")</f>
        <v>3.0157543004656326E-2</v>
      </c>
      <c r="I887">
        <f>IFERROR(IF(OR(HLOOKUP($A887,'Z-scores'!$C$2:$SK$20,5,FALSE)&gt;3,HLOOKUP($A887,'Z-scores'!$C$2:$SK$20,5,FALSE)&lt;-3),"",'Total-corrected counts'!I887),"")</f>
        <v>3.9391546911674589E-2</v>
      </c>
      <c r="J887">
        <f>IFERROR(IF(OR(HLOOKUP($A887,'Z-scores'!$C$2:$SK$20,5,FALSE)&gt;3,HLOOKUP($A887,'Z-scores'!$C$2:$SK$20,5,FALSE)&lt;-3),"",'Total-corrected counts'!J887),"")</f>
        <v>2.3946274139340976E-2</v>
      </c>
      <c r="K887">
        <f>IFERROR(IF(OR(HLOOKUP($A887,'Z-scores'!$C$2:$SK$20,5,FALSE)&gt;3,HLOOKUP($A887,'Z-scores'!$C$2:$SK$20,5,FALSE)&lt;-3),"",'Total-corrected counts'!K887),"")</f>
        <v>2.3458277986458709E-2</v>
      </c>
      <c r="L887">
        <f>IFERROR(IF(OR(HLOOKUP($A887,'Z-scores'!$C$2:$SK$20,5,FALSE)&gt;3,HLOOKUP($A887,'Z-scores'!$C$2:$SK$20,5,FALSE)&lt;-3),"",'Total-corrected counts'!L887),"")</f>
        <v>2.7134133518930806E-2</v>
      </c>
      <c r="M887">
        <f>IFERROR(IF(OR(HLOOKUP($A887,'Z-scores'!$C$2:$SK$20,5,FALSE)&gt;3,HLOOKUP($A887,'Z-scores'!$C$2:$SK$20,5,FALSE)&lt;-3),"",'Total-corrected counts'!M887),"")</f>
        <v>1.7049528026440407E-2</v>
      </c>
      <c r="N887">
        <f>IFERROR(IF(OR(HLOOKUP($A887,'Z-scores'!$C$2:$SK$20,5,FALSE)&gt;3,HLOOKUP($A887,'Z-scores'!$C$2:$SK$20,5,FALSE)&lt;-3),"",'Total-corrected counts'!N887),"")</f>
        <v>0</v>
      </c>
      <c r="O887">
        <f>IFERROR(IF(OR(HLOOKUP($A887,'Z-scores'!$C$2:$SK$20,5,FALSE)&gt;3,HLOOKUP($A887,'Z-scores'!$C$2:$SK$20,5,FALSE)&lt;-3),"",'Total-corrected counts'!O887),"")</f>
        <v>1.326305681628279E-2</v>
      </c>
      <c r="P887">
        <f>IFERROR(IF(OR(HLOOKUP($A887,'Z-scores'!$C$2:$SK$20,5,FALSE)&gt;3,HLOOKUP($A887,'Z-scores'!$C$2:$SK$20,5,FALSE)&lt;-3),"",'Total-corrected counts'!P887),"")</f>
        <v>2.4882368602432002E-2</v>
      </c>
      <c r="Q887">
        <f>IFERROR(IF(OR(HLOOKUP($A887,'Z-scores'!$C$2:$SK$20,5,FALSE)&gt;3,HLOOKUP($A887,'Z-scores'!$C$2:$SK$20,5,FALSE)&lt;-3),"",'Total-corrected counts'!Q887),"")</f>
        <v>4.9684923060412389E-3</v>
      </c>
      <c r="R887">
        <f>IFERROR(IF(OR(HLOOKUP($A887,'Z-scores'!$C$2:$SK$20,5,FALSE)&gt;3,HLOOKUP($A887,'Z-scores'!$C$2:$SK$20,5,FALSE)&lt;-3),"",'Total-corrected counts'!R887),"")</f>
        <v>3.0813143449048671E-2</v>
      </c>
      <c r="S887">
        <f>IFERROR(IF(OR(HLOOKUP($A887,'Z-scores'!$C$2:$SK$20,5,FALSE)&gt;3,HLOOKUP($A887,'Z-scores'!$C$2:$SK$20,5,FALSE)&lt;-3),"",'Total-corrected counts'!S887),"")</f>
        <v>1.1323777952038139E-2</v>
      </c>
      <c r="T887">
        <f>IFERROR(IF(OR(HLOOKUP($A887,'Z-scores'!$C$2:$SK$20,5,FALSE)&gt;3,HLOOKUP($A887,'Z-scores'!$C$2:$SK$20,5,FALSE)&lt;-3),"",'Total-corrected counts'!T887),"")</f>
        <v>0</v>
      </c>
      <c r="U887">
        <f t="shared" si="52"/>
        <v>1</v>
      </c>
      <c r="V887">
        <f>SUMIFS(Tabel132[Cluster],Tabel132[ID],'Total-corrected counts Z&lt;3'!A887)</f>
        <v>38</v>
      </c>
      <c r="W887">
        <f t="shared" si="53"/>
        <v>0.35404588359142719</v>
      </c>
      <c r="X887">
        <f t="shared" si="54"/>
        <v>1.9984582712787594E-2</v>
      </c>
      <c r="Y887">
        <f t="shared" si="55"/>
        <v>1.4208473187640474E-2</v>
      </c>
    </row>
    <row r="888" spans="1:25" x14ac:dyDescent="0.25">
      <c r="A888">
        <v>896</v>
      </c>
      <c r="B888" t="s">
        <v>1023</v>
      </c>
      <c r="C888">
        <v>108000</v>
      </c>
      <c r="D888">
        <v>983</v>
      </c>
      <c r="E888" t="str">
        <f>IFERROR(IF(OR(HLOOKUP($A888,'Z-scores'!$C$2:$SK$20,5,FALSE)&gt;3,HLOOKUP($A888,'Z-scores'!$C$2:$SK$20,5,FALSE)&lt;-3),"",'Total-corrected counts'!E888),"")</f>
        <v/>
      </c>
      <c r="F888" t="str">
        <f>IFERROR(IF(OR(HLOOKUP($A888,'Z-scores'!$C$2:$SK$20,5,FALSE)&gt;3,HLOOKUP($A888,'Z-scores'!$C$2:$SK$20,5,FALSE)&lt;-3),"",'Total-corrected counts'!F888),"")</f>
        <v/>
      </c>
      <c r="G888" t="str">
        <f>IFERROR(IF(OR(HLOOKUP($A888,'Z-scores'!$C$2:$SK$20,5,FALSE)&gt;3,HLOOKUP($A888,'Z-scores'!$C$2:$SK$20,5,FALSE)&lt;-3),"",'Total-corrected counts'!G888),"")</f>
        <v/>
      </c>
      <c r="H888" t="str">
        <f>IFERROR(IF(OR(HLOOKUP($A888,'Z-scores'!$C$2:$SK$20,5,FALSE)&gt;3,HLOOKUP($A888,'Z-scores'!$C$2:$SK$20,5,FALSE)&lt;-3),"",'Total-corrected counts'!H888),"")</f>
        <v/>
      </c>
      <c r="I888" t="str">
        <f>IFERROR(IF(OR(HLOOKUP($A888,'Z-scores'!$C$2:$SK$20,5,FALSE)&gt;3,HLOOKUP($A888,'Z-scores'!$C$2:$SK$20,5,FALSE)&lt;-3),"",'Total-corrected counts'!I888),"")</f>
        <v/>
      </c>
      <c r="J888" t="str">
        <f>IFERROR(IF(OR(HLOOKUP($A888,'Z-scores'!$C$2:$SK$20,5,FALSE)&gt;3,HLOOKUP($A888,'Z-scores'!$C$2:$SK$20,5,FALSE)&lt;-3),"",'Total-corrected counts'!J888),"")</f>
        <v/>
      </c>
      <c r="K888" t="str">
        <f>IFERROR(IF(OR(HLOOKUP($A888,'Z-scores'!$C$2:$SK$20,5,FALSE)&gt;3,HLOOKUP($A888,'Z-scores'!$C$2:$SK$20,5,FALSE)&lt;-3),"",'Total-corrected counts'!K888),"")</f>
        <v/>
      </c>
      <c r="L888" t="str">
        <f>IFERROR(IF(OR(HLOOKUP($A888,'Z-scores'!$C$2:$SK$20,5,FALSE)&gt;3,HLOOKUP($A888,'Z-scores'!$C$2:$SK$20,5,FALSE)&lt;-3),"",'Total-corrected counts'!L888),"")</f>
        <v/>
      </c>
      <c r="M888" t="str">
        <f>IFERROR(IF(OR(HLOOKUP($A888,'Z-scores'!$C$2:$SK$20,5,FALSE)&gt;3,HLOOKUP($A888,'Z-scores'!$C$2:$SK$20,5,FALSE)&lt;-3),"",'Total-corrected counts'!M888),"")</f>
        <v/>
      </c>
      <c r="N888" t="str">
        <f>IFERROR(IF(OR(HLOOKUP($A888,'Z-scores'!$C$2:$SK$20,5,FALSE)&gt;3,HLOOKUP($A888,'Z-scores'!$C$2:$SK$20,5,FALSE)&lt;-3),"",'Total-corrected counts'!N888),"")</f>
        <v/>
      </c>
      <c r="O888" t="str">
        <f>IFERROR(IF(OR(HLOOKUP($A888,'Z-scores'!$C$2:$SK$20,5,FALSE)&gt;3,HLOOKUP($A888,'Z-scores'!$C$2:$SK$20,5,FALSE)&lt;-3),"",'Total-corrected counts'!O888),"")</f>
        <v/>
      </c>
      <c r="P888" t="str">
        <f>IFERROR(IF(OR(HLOOKUP($A888,'Z-scores'!$C$2:$SK$20,5,FALSE)&gt;3,HLOOKUP($A888,'Z-scores'!$C$2:$SK$20,5,FALSE)&lt;-3),"",'Total-corrected counts'!P888),"")</f>
        <v/>
      </c>
      <c r="Q888" t="str">
        <f>IFERROR(IF(OR(HLOOKUP($A888,'Z-scores'!$C$2:$SK$20,5,FALSE)&gt;3,HLOOKUP($A888,'Z-scores'!$C$2:$SK$20,5,FALSE)&lt;-3),"",'Total-corrected counts'!Q888),"")</f>
        <v/>
      </c>
      <c r="R888" t="str">
        <f>IFERROR(IF(OR(HLOOKUP($A888,'Z-scores'!$C$2:$SK$20,5,FALSE)&gt;3,HLOOKUP($A888,'Z-scores'!$C$2:$SK$20,5,FALSE)&lt;-3),"",'Total-corrected counts'!R888),"")</f>
        <v/>
      </c>
      <c r="S888" t="str">
        <f>IFERROR(IF(OR(HLOOKUP($A888,'Z-scores'!$C$2:$SK$20,5,FALSE)&gt;3,HLOOKUP($A888,'Z-scores'!$C$2:$SK$20,5,FALSE)&lt;-3),"",'Total-corrected counts'!S888),"")</f>
        <v/>
      </c>
      <c r="T888" t="str">
        <f>IFERROR(IF(OR(HLOOKUP($A888,'Z-scores'!$C$2:$SK$20,5,FALSE)&gt;3,HLOOKUP($A888,'Z-scores'!$C$2:$SK$20,5,FALSE)&lt;-3),"",'Total-corrected counts'!T888),"")</f>
        <v/>
      </c>
      <c r="U888">
        <f t="shared" si="52"/>
        <v>0</v>
      </c>
      <c r="V888">
        <f>SUMIFS(Tabel132[Cluster],Tabel132[ID],'Total-corrected counts Z&lt;3'!A888)</f>
        <v>0</v>
      </c>
      <c r="W888" t="str">
        <f t="shared" si="53"/>
        <v/>
      </c>
      <c r="X888" t="str">
        <f t="shared" si="54"/>
        <v/>
      </c>
      <c r="Y888" t="str">
        <f t="shared" si="55"/>
        <v/>
      </c>
    </row>
    <row r="889" spans="1:25" x14ac:dyDescent="0.25">
      <c r="A889">
        <v>897</v>
      </c>
      <c r="B889" t="s">
        <v>376</v>
      </c>
      <c r="C889">
        <v>9900</v>
      </c>
      <c r="D889">
        <v>677</v>
      </c>
      <c r="E889">
        <f>IFERROR(IF(OR(HLOOKUP($A889,'Z-scores'!$C$2:$SK$20,5,FALSE)&gt;3,HLOOKUP($A889,'Z-scores'!$C$2:$SK$20,5,FALSE)&lt;-3),"",'Total-corrected counts'!E889),"")</f>
        <v>7.2826536602765923</v>
      </c>
      <c r="F889">
        <f>IFERROR(IF(OR(HLOOKUP($A889,'Z-scores'!$C$2:$SK$20,5,FALSE)&gt;3,HLOOKUP($A889,'Z-scores'!$C$2:$SK$20,5,FALSE)&lt;-3),"",'Total-corrected counts'!F889),"")</f>
        <v>1.2276583879995449</v>
      </c>
      <c r="G889">
        <f>IFERROR(IF(OR(HLOOKUP($A889,'Z-scores'!$C$2:$SK$20,5,FALSE)&gt;3,HLOOKUP($A889,'Z-scores'!$C$2:$SK$20,5,FALSE)&lt;-3),"",'Total-corrected counts'!G889),"")</f>
        <v>6.992067226990768</v>
      </c>
      <c r="H889">
        <f>IFERROR(IF(OR(HLOOKUP($A889,'Z-scores'!$C$2:$SK$20,5,FALSE)&gt;3,HLOOKUP($A889,'Z-scores'!$C$2:$SK$20,5,FALSE)&lt;-3),"",'Total-corrected counts'!H889),"")</f>
        <v>5.9289729547154337</v>
      </c>
      <c r="I889">
        <f>IFERROR(IF(OR(HLOOKUP($A889,'Z-scores'!$C$2:$SK$20,5,FALSE)&gt;3,HLOOKUP($A889,'Z-scores'!$C$2:$SK$20,5,FALSE)&lt;-3),"",'Total-corrected counts'!I889),"")</f>
        <v>11.496704334364454</v>
      </c>
      <c r="J889">
        <f>IFERROR(IF(OR(HLOOKUP($A889,'Z-scores'!$C$2:$SK$20,5,FALSE)&gt;3,HLOOKUP($A889,'Z-scores'!$C$2:$SK$20,5,FALSE)&lt;-3),"",'Total-corrected counts'!J889),"")</f>
        <v>10.153220235080575</v>
      </c>
      <c r="K889">
        <f>IFERROR(IF(OR(HLOOKUP($A889,'Z-scores'!$C$2:$SK$20,5,FALSE)&gt;3,HLOOKUP($A889,'Z-scores'!$C$2:$SK$20,5,FALSE)&lt;-3),"",'Total-corrected counts'!K889),"")</f>
        <v>5.5596118827907137</v>
      </c>
      <c r="L889">
        <f>IFERROR(IF(OR(HLOOKUP($A889,'Z-scores'!$C$2:$SK$20,5,FALSE)&gt;3,HLOOKUP($A889,'Z-scores'!$C$2:$SK$20,5,FALSE)&lt;-3),"",'Total-corrected counts'!L889),"")</f>
        <v>3.5206538240812724</v>
      </c>
      <c r="M889">
        <f>IFERROR(IF(OR(HLOOKUP($A889,'Z-scores'!$C$2:$SK$20,5,FALSE)&gt;3,HLOOKUP($A889,'Z-scores'!$C$2:$SK$20,5,FALSE)&lt;-3),"",'Total-corrected counts'!M889),"")</f>
        <v>6.2145529656375285</v>
      </c>
      <c r="N889">
        <f>IFERROR(IF(OR(HLOOKUP($A889,'Z-scores'!$C$2:$SK$20,5,FALSE)&gt;3,HLOOKUP($A889,'Z-scores'!$C$2:$SK$20,5,FALSE)&lt;-3),"",'Total-corrected counts'!N889),"")</f>
        <v>11.022575111872081</v>
      </c>
      <c r="O889">
        <f>IFERROR(IF(OR(HLOOKUP($A889,'Z-scores'!$C$2:$SK$20,5,FALSE)&gt;3,HLOOKUP($A889,'Z-scores'!$C$2:$SK$20,5,FALSE)&lt;-3),"",'Total-corrected counts'!O889),"")</f>
        <v>4.8189106432494135</v>
      </c>
      <c r="P889">
        <f>IFERROR(IF(OR(HLOOKUP($A889,'Z-scores'!$C$2:$SK$20,5,FALSE)&gt;3,HLOOKUP($A889,'Z-scores'!$C$2:$SK$20,5,FALSE)&lt;-3),"",'Total-corrected counts'!P889),"")</f>
        <v>5.5189093560194182</v>
      </c>
      <c r="Q889">
        <f>IFERROR(IF(OR(HLOOKUP($A889,'Z-scores'!$C$2:$SK$20,5,FALSE)&gt;3,HLOOKUP($A889,'Z-scores'!$C$2:$SK$20,5,FALSE)&lt;-3),"",'Total-corrected counts'!Q889),"")</f>
        <v>5.2666018444037137</v>
      </c>
      <c r="R889">
        <f>IFERROR(IF(OR(HLOOKUP($A889,'Z-scores'!$C$2:$SK$20,5,FALSE)&gt;3,HLOOKUP($A889,'Z-scores'!$C$2:$SK$20,5,FALSE)&lt;-3),"",'Total-corrected counts'!R889),"")</f>
        <v>5.3923001035835165</v>
      </c>
      <c r="S889">
        <f>IFERROR(IF(OR(HLOOKUP($A889,'Z-scores'!$C$2:$SK$20,5,FALSE)&gt;3,HLOOKUP($A889,'Z-scores'!$C$2:$SK$20,5,FALSE)&lt;-3),"",'Total-corrected counts'!S889),"")</f>
        <v>14.064132216431368</v>
      </c>
      <c r="T889">
        <f>IFERROR(IF(OR(HLOOKUP($A889,'Z-scores'!$C$2:$SK$20,5,FALSE)&gt;3,HLOOKUP($A889,'Z-scores'!$C$2:$SK$20,5,FALSE)&lt;-3),"",'Total-corrected counts'!T889),"")</f>
        <v>11.010291516751275</v>
      </c>
      <c r="U889">
        <f t="shared" si="52"/>
        <v>1</v>
      </c>
      <c r="V889">
        <f>SUMIFS(Tabel132[Cluster],Tabel132[ID],'Total-corrected counts Z&lt;3'!A889)</f>
        <v>13</v>
      </c>
      <c r="W889">
        <f t="shared" si="53"/>
        <v>0.68887951662467439</v>
      </c>
      <c r="X889">
        <f t="shared" si="54"/>
        <v>6.9398670583808961</v>
      </c>
      <c r="Y889">
        <f t="shared" si="55"/>
        <v>7.6785242800731162</v>
      </c>
    </row>
    <row r="890" spans="1:25" x14ac:dyDescent="0.25">
      <c r="A890">
        <v>898</v>
      </c>
      <c r="B890" t="s">
        <v>377</v>
      </c>
      <c r="C890">
        <v>87400</v>
      </c>
      <c r="D890">
        <v>987</v>
      </c>
      <c r="E890">
        <f>IFERROR(IF(OR(HLOOKUP($A890,'Z-scores'!$C$2:$SK$20,5,FALSE)&gt;3,HLOOKUP($A890,'Z-scores'!$C$2:$SK$20,5,FALSE)&lt;-3),"",'Total-corrected counts'!E890),"")</f>
        <v>0.69854024904693834</v>
      </c>
      <c r="F890">
        <f>IFERROR(IF(OR(HLOOKUP($A890,'Z-scores'!$C$2:$SK$20,5,FALSE)&gt;3,HLOOKUP($A890,'Z-scores'!$C$2:$SK$20,5,FALSE)&lt;-3),"",'Total-corrected counts'!F890),"")</f>
        <v>4.7217630307674801E-3</v>
      </c>
      <c r="G890">
        <f>IFERROR(IF(OR(HLOOKUP($A890,'Z-scores'!$C$2:$SK$20,5,FALSE)&gt;3,HLOOKUP($A890,'Z-scores'!$C$2:$SK$20,5,FALSE)&lt;-3),"",'Total-corrected counts'!G890),"")</f>
        <v>0</v>
      </c>
      <c r="H890">
        <f>IFERROR(IF(OR(HLOOKUP($A890,'Z-scores'!$C$2:$SK$20,5,FALSE)&gt;3,HLOOKUP($A890,'Z-scores'!$C$2:$SK$20,5,FALSE)&lt;-3),"",'Total-corrected counts'!H890),"")</f>
        <v>0</v>
      </c>
      <c r="I890">
        <f>IFERROR(IF(OR(HLOOKUP($A890,'Z-scores'!$C$2:$SK$20,5,FALSE)&gt;3,HLOOKUP($A890,'Z-scores'!$C$2:$SK$20,5,FALSE)&lt;-3),"",'Total-corrected counts'!I890),"")</f>
        <v>0</v>
      </c>
      <c r="J890">
        <f>IFERROR(IF(OR(HLOOKUP($A890,'Z-scores'!$C$2:$SK$20,5,FALSE)&gt;3,HLOOKUP($A890,'Z-scores'!$C$2:$SK$20,5,FALSE)&lt;-3),"",'Total-corrected counts'!J890),"")</f>
        <v>1.915701931147278</v>
      </c>
      <c r="K890">
        <f>IFERROR(IF(OR(HLOOKUP($A890,'Z-scores'!$C$2:$SK$20,5,FALSE)&gt;3,HLOOKUP($A890,'Z-scores'!$C$2:$SK$20,5,FALSE)&lt;-3),"",'Total-corrected counts'!K890),"")</f>
        <v>0</v>
      </c>
      <c r="L890">
        <f>IFERROR(IF(OR(HLOOKUP($A890,'Z-scores'!$C$2:$SK$20,5,FALSE)&gt;3,HLOOKUP($A890,'Z-scores'!$C$2:$SK$20,5,FALSE)&lt;-3),"",'Total-corrected counts'!L890),"")</f>
        <v>12.081472949303942</v>
      </c>
      <c r="M890">
        <f>IFERROR(IF(OR(HLOOKUP($A890,'Z-scores'!$C$2:$SK$20,5,FALSE)&gt;3,HLOOKUP($A890,'Z-scores'!$C$2:$SK$20,5,FALSE)&lt;-3),"",'Total-corrected counts'!M890),"")</f>
        <v>0.15344575223796367</v>
      </c>
      <c r="N890">
        <f>IFERROR(IF(OR(HLOOKUP($A890,'Z-scores'!$C$2:$SK$20,5,FALSE)&gt;3,HLOOKUP($A890,'Z-scores'!$C$2:$SK$20,5,FALSE)&lt;-3),"",'Total-corrected counts'!N890),"")</f>
        <v>0.20383140320673834</v>
      </c>
      <c r="O890">
        <f>IFERROR(IF(OR(HLOOKUP($A890,'Z-scores'!$C$2:$SK$20,5,FALSE)&gt;3,HLOOKUP($A890,'Z-scores'!$C$2:$SK$20,5,FALSE)&lt;-3),"",'Total-corrected counts'!O890),"")</f>
        <v>0.51283819689626786</v>
      </c>
      <c r="P890">
        <f>IFERROR(IF(OR(HLOOKUP($A890,'Z-scores'!$C$2:$SK$20,5,FALSE)&gt;3,HLOOKUP($A890,'Z-scores'!$C$2:$SK$20,5,FALSE)&lt;-3),"",'Total-corrected counts'!P890),"")</f>
        <v>4.9764737204864001E-3</v>
      </c>
      <c r="Q890">
        <f>IFERROR(IF(OR(HLOOKUP($A890,'Z-scores'!$C$2:$SK$20,5,FALSE)&gt;3,HLOOKUP($A890,'Z-scores'!$C$2:$SK$20,5,FALSE)&lt;-3),"",'Total-corrected counts'!Q890),"")</f>
        <v>0</v>
      </c>
      <c r="R890">
        <f>IFERROR(IF(OR(HLOOKUP($A890,'Z-scores'!$C$2:$SK$20,5,FALSE)&gt;3,HLOOKUP($A890,'Z-scores'!$C$2:$SK$20,5,FALSE)&lt;-3),"",'Total-corrected counts'!R890),"")</f>
        <v>1.0733244968085287</v>
      </c>
      <c r="S890">
        <f>IFERROR(IF(OR(HLOOKUP($A890,'Z-scores'!$C$2:$SK$20,5,FALSE)&gt;3,HLOOKUP($A890,'Z-scores'!$C$2:$SK$20,5,FALSE)&lt;-3),"",'Total-corrected counts'!S890),"")</f>
        <v>1.3588533542445766</v>
      </c>
      <c r="T890">
        <f>IFERROR(IF(OR(HLOOKUP($A890,'Z-scores'!$C$2:$SK$20,5,FALSE)&gt;3,HLOOKUP($A890,'Z-scores'!$C$2:$SK$20,5,FALSE)&lt;-3),"",'Total-corrected counts'!T890),"")</f>
        <v>0</v>
      </c>
      <c r="U890">
        <f t="shared" si="52"/>
        <v>1</v>
      </c>
      <c r="V890">
        <f>SUMIFS(Tabel132[Cluster],Tabel132[ID],'Total-corrected counts Z&lt;3'!A890)</f>
        <v>94</v>
      </c>
      <c r="W890">
        <f t="shared" si="53"/>
        <v>0.52863966948215269</v>
      </c>
      <c r="X890">
        <f t="shared" si="54"/>
        <v>1.5057714047973627</v>
      </c>
      <c r="Y890">
        <f t="shared" si="55"/>
        <v>0.49166542027830995</v>
      </c>
    </row>
    <row r="891" spans="1:25" x14ac:dyDescent="0.25">
      <c r="A891">
        <v>899</v>
      </c>
      <c r="B891" t="s">
        <v>1024</v>
      </c>
      <c r="C891">
        <v>86300</v>
      </c>
      <c r="D891">
        <v>890</v>
      </c>
      <c r="E891" t="str">
        <f>IFERROR(IF(OR(HLOOKUP($A891,'Z-scores'!$C$2:$SK$20,5,FALSE)&gt;3,HLOOKUP($A891,'Z-scores'!$C$2:$SK$20,5,FALSE)&lt;-3),"",'Total-corrected counts'!E891),"")</f>
        <v/>
      </c>
      <c r="F891" t="str">
        <f>IFERROR(IF(OR(HLOOKUP($A891,'Z-scores'!$C$2:$SK$20,5,FALSE)&gt;3,HLOOKUP($A891,'Z-scores'!$C$2:$SK$20,5,FALSE)&lt;-3),"",'Total-corrected counts'!F891),"")</f>
        <v/>
      </c>
      <c r="G891" t="str">
        <f>IFERROR(IF(OR(HLOOKUP($A891,'Z-scores'!$C$2:$SK$20,5,FALSE)&gt;3,HLOOKUP($A891,'Z-scores'!$C$2:$SK$20,5,FALSE)&lt;-3),"",'Total-corrected counts'!G891),"")</f>
        <v/>
      </c>
      <c r="H891" t="str">
        <f>IFERROR(IF(OR(HLOOKUP($A891,'Z-scores'!$C$2:$SK$20,5,FALSE)&gt;3,HLOOKUP($A891,'Z-scores'!$C$2:$SK$20,5,FALSE)&lt;-3),"",'Total-corrected counts'!H891),"")</f>
        <v/>
      </c>
      <c r="I891" t="str">
        <f>IFERROR(IF(OR(HLOOKUP($A891,'Z-scores'!$C$2:$SK$20,5,FALSE)&gt;3,HLOOKUP($A891,'Z-scores'!$C$2:$SK$20,5,FALSE)&lt;-3),"",'Total-corrected counts'!I891),"")</f>
        <v/>
      </c>
      <c r="J891" t="str">
        <f>IFERROR(IF(OR(HLOOKUP($A891,'Z-scores'!$C$2:$SK$20,5,FALSE)&gt;3,HLOOKUP($A891,'Z-scores'!$C$2:$SK$20,5,FALSE)&lt;-3),"",'Total-corrected counts'!J891),"")</f>
        <v/>
      </c>
      <c r="K891" t="str">
        <f>IFERROR(IF(OR(HLOOKUP($A891,'Z-scores'!$C$2:$SK$20,5,FALSE)&gt;3,HLOOKUP($A891,'Z-scores'!$C$2:$SK$20,5,FALSE)&lt;-3),"",'Total-corrected counts'!K891),"")</f>
        <v/>
      </c>
      <c r="L891" t="str">
        <f>IFERROR(IF(OR(HLOOKUP($A891,'Z-scores'!$C$2:$SK$20,5,FALSE)&gt;3,HLOOKUP($A891,'Z-scores'!$C$2:$SK$20,5,FALSE)&lt;-3),"",'Total-corrected counts'!L891),"")</f>
        <v/>
      </c>
      <c r="M891" t="str">
        <f>IFERROR(IF(OR(HLOOKUP($A891,'Z-scores'!$C$2:$SK$20,5,FALSE)&gt;3,HLOOKUP($A891,'Z-scores'!$C$2:$SK$20,5,FALSE)&lt;-3),"",'Total-corrected counts'!M891),"")</f>
        <v/>
      </c>
      <c r="N891" t="str">
        <f>IFERROR(IF(OR(HLOOKUP($A891,'Z-scores'!$C$2:$SK$20,5,FALSE)&gt;3,HLOOKUP($A891,'Z-scores'!$C$2:$SK$20,5,FALSE)&lt;-3),"",'Total-corrected counts'!N891),"")</f>
        <v/>
      </c>
      <c r="O891" t="str">
        <f>IFERROR(IF(OR(HLOOKUP($A891,'Z-scores'!$C$2:$SK$20,5,FALSE)&gt;3,HLOOKUP($A891,'Z-scores'!$C$2:$SK$20,5,FALSE)&lt;-3),"",'Total-corrected counts'!O891),"")</f>
        <v/>
      </c>
      <c r="P891" t="str">
        <f>IFERROR(IF(OR(HLOOKUP($A891,'Z-scores'!$C$2:$SK$20,5,FALSE)&gt;3,HLOOKUP($A891,'Z-scores'!$C$2:$SK$20,5,FALSE)&lt;-3),"",'Total-corrected counts'!P891),"")</f>
        <v/>
      </c>
      <c r="Q891" t="str">
        <f>IFERROR(IF(OR(HLOOKUP($A891,'Z-scores'!$C$2:$SK$20,5,FALSE)&gt;3,HLOOKUP($A891,'Z-scores'!$C$2:$SK$20,5,FALSE)&lt;-3),"",'Total-corrected counts'!Q891),"")</f>
        <v/>
      </c>
      <c r="R891" t="str">
        <f>IFERROR(IF(OR(HLOOKUP($A891,'Z-scores'!$C$2:$SK$20,5,FALSE)&gt;3,HLOOKUP($A891,'Z-scores'!$C$2:$SK$20,5,FALSE)&lt;-3),"",'Total-corrected counts'!R891),"")</f>
        <v/>
      </c>
      <c r="S891" t="str">
        <f>IFERROR(IF(OR(HLOOKUP($A891,'Z-scores'!$C$2:$SK$20,5,FALSE)&gt;3,HLOOKUP($A891,'Z-scores'!$C$2:$SK$20,5,FALSE)&lt;-3),"",'Total-corrected counts'!S891),"")</f>
        <v/>
      </c>
      <c r="T891" t="str">
        <f>IFERROR(IF(OR(HLOOKUP($A891,'Z-scores'!$C$2:$SK$20,5,FALSE)&gt;3,HLOOKUP($A891,'Z-scores'!$C$2:$SK$20,5,FALSE)&lt;-3),"",'Total-corrected counts'!T891),"")</f>
        <v/>
      </c>
      <c r="U891">
        <f t="shared" si="52"/>
        <v>0</v>
      </c>
      <c r="V891">
        <f>SUMIFS(Tabel132[Cluster],Tabel132[ID],'Total-corrected counts Z&lt;3'!A891)</f>
        <v>93</v>
      </c>
      <c r="W891" t="str">
        <f t="shared" si="53"/>
        <v/>
      </c>
      <c r="X891" t="str">
        <f t="shared" si="54"/>
        <v/>
      </c>
      <c r="Y891" t="str">
        <f t="shared" si="55"/>
        <v/>
      </c>
    </row>
    <row r="892" spans="1:25" x14ac:dyDescent="0.25">
      <c r="A892">
        <v>900</v>
      </c>
      <c r="B892" t="s">
        <v>378</v>
      </c>
      <c r="C892">
        <v>98200</v>
      </c>
      <c r="D892">
        <v>840</v>
      </c>
      <c r="E892">
        <f>IFERROR(IF(OR(HLOOKUP($A892,'Z-scores'!$C$2:$SK$20,5,FALSE)&gt;3,HLOOKUP($A892,'Z-scores'!$C$2:$SK$20,5,FALSE)&lt;-3),"",'Total-corrected counts'!E892),"")</f>
        <v>31.122197478814662</v>
      </c>
      <c r="F892">
        <f>IFERROR(IF(OR(HLOOKUP($A892,'Z-scores'!$C$2:$SK$20,5,FALSE)&gt;3,HLOOKUP($A892,'Z-scores'!$C$2:$SK$20,5,FALSE)&lt;-3),"",'Total-corrected counts'!F892),"")</f>
        <v>28.37307405188179</v>
      </c>
      <c r="G892">
        <f>IFERROR(IF(OR(HLOOKUP($A892,'Z-scores'!$C$2:$SK$20,5,FALSE)&gt;3,HLOOKUP($A892,'Z-scores'!$C$2:$SK$20,5,FALSE)&lt;-3),"",'Total-corrected counts'!G892),"")</f>
        <v>18.620718040673996</v>
      </c>
      <c r="H892">
        <f>IFERROR(IF(OR(HLOOKUP($A892,'Z-scores'!$C$2:$SK$20,5,FALSE)&gt;3,HLOOKUP($A892,'Z-scores'!$C$2:$SK$20,5,FALSE)&lt;-3),"",'Total-corrected counts'!H892),"")</f>
        <v>28.553161716808606</v>
      </c>
      <c r="I892">
        <f>IFERROR(IF(OR(HLOOKUP($A892,'Z-scores'!$C$2:$SK$20,5,FALSE)&gt;3,HLOOKUP($A892,'Z-scores'!$C$2:$SK$20,5,FALSE)&lt;-3),"",'Total-corrected counts'!I892),"")</f>
        <v>26.274161790086946</v>
      </c>
      <c r="J892">
        <f>IFERROR(IF(OR(HLOOKUP($A892,'Z-scores'!$C$2:$SK$20,5,FALSE)&gt;3,HLOOKUP($A892,'Z-scores'!$C$2:$SK$20,5,FALSE)&lt;-3),"",'Total-corrected counts'!J892),"")</f>
        <v>35.183063279226729</v>
      </c>
      <c r="K892">
        <f>IFERROR(IF(OR(HLOOKUP($A892,'Z-scores'!$C$2:$SK$20,5,FALSE)&gt;3,HLOOKUP($A892,'Z-scores'!$C$2:$SK$20,5,FALSE)&lt;-3),"",'Total-corrected counts'!K892),"")</f>
        <v>28.085423319287688</v>
      </c>
      <c r="L892">
        <f>IFERROR(IF(OR(HLOOKUP($A892,'Z-scores'!$C$2:$SK$20,5,FALSE)&gt;3,HLOOKUP($A892,'Z-scores'!$C$2:$SK$20,5,FALSE)&lt;-3),"",'Total-corrected counts'!L892),"")</f>
        <v>31.896173951503162</v>
      </c>
      <c r="M892">
        <f>IFERROR(IF(OR(HLOOKUP($A892,'Z-scores'!$C$2:$SK$20,5,FALSE)&gt;3,HLOOKUP($A892,'Z-scores'!$C$2:$SK$20,5,FALSE)&lt;-3),"",'Total-corrected counts'!M892),"")</f>
        <v>22.10471308627999</v>
      </c>
      <c r="N892">
        <f>IFERROR(IF(OR(HLOOKUP($A892,'Z-scores'!$C$2:$SK$20,5,FALSE)&gt;3,HLOOKUP($A892,'Z-scores'!$C$2:$SK$20,5,FALSE)&lt;-3),"",'Total-corrected counts'!N892),"")</f>
        <v>34.259355077440254</v>
      </c>
      <c r="O892">
        <f>IFERROR(IF(OR(HLOOKUP($A892,'Z-scores'!$C$2:$SK$20,5,FALSE)&gt;3,HLOOKUP($A892,'Z-scores'!$C$2:$SK$20,5,FALSE)&lt;-3),"",'Total-corrected counts'!O892),"")</f>
        <v>22.480881303599329</v>
      </c>
      <c r="P892">
        <f>IFERROR(IF(OR(HLOOKUP($A892,'Z-scores'!$C$2:$SK$20,5,FALSE)&gt;3,HLOOKUP($A892,'Z-scores'!$C$2:$SK$20,5,FALSE)&lt;-3),"",'Total-corrected counts'!P892),"")</f>
        <v>33.297585663774505</v>
      </c>
      <c r="Q892">
        <f>IFERROR(IF(OR(HLOOKUP($A892,'Z-scores'!$C$2:$SK$20,5,FALSE)&gt;3,HLOOKUP($A892,'Z-scores'!$C$2:$SK$20,5,FALSE)&lt;-3),"",'Total-corrected counts'!Q892),"")</f>
        <v>39.102034448544558</v>
      </c>
      <c r="R892">
        <f>IFERROR(IF(OR(HLOOKUP($A892,'Z-scores'!$C$2:$SK$20,5,FALSE)&gt;3,HLOOKUP($A892,'Z-scores'!$C$2:$SK$20,5,FALSE)&lt;-3),"",'Total-corrected counts'!R892),"")</f>
        <v>33.524700072564954</v>
      </c>
      <c r="S892">
        <f>IFERROR(IF(OR(HLOOKUP($A892,'Z-scores'!$C$2:$SK$20,5,FALSE)&gt;3,HLOOKUP($A892,'Z-scores'!$C$2:$SK$20,5,FALSE)&lt;-3),"",'Total-corrected counts'!S892),"")</f>
        <v>31.180022590937014</v>
      </c>
      <c r="T892">
        <f>IFERROR(IF(OR(HLOOKUP($A892,'Z-scores'!$C$2:$SK$20,5,FALSE)&gt;3,HLOOKUP($A892,'Z-scores'!$C$2:$SK$20,5,FALSE)&lt;-3),"",'Total-corrected counts'!T892),"")</f>
        <v>23.808987483216644</v>
      </c>
      <c r="U892">
        <f t="shared" si="52"/>
        <v>1</v>
      </c>
      <c r="V892">
        <f>SUMIFS(Tabel132[Cluster],Tabel132[ID],'Total-corrected counts Z&lt;3'!A892)</f>
        <v>0</v>
      </c>
      <c r="W892">
        <f t="shared" si="53"/>
        <v>0.47654277293470382</v>
      </c>
      <c r="X892">
        <f t="shared" si="54"/>
        <v>28.447204179200376</v>
      </c>
      <c r="Y892">
        <f t="shared" si="55"/>
        <v>30.565701927106165</v>
      </c>
    </row>
    <row r="893" spans="1:25" x14ac:dyDescent="0.25">
      <c r="A893">
        <v>901</v>
      </c>
      <c r="B893" t="s">
        <v>1025</v>
      </c>
      <c r="C893">
        <v>99600</v>
      </c>
      <c r="D893">
        <v>967</v>
      </c>
      <c r="E893" t="str">
        <f>IFERROR(IF(OR(HLOOKUP($A893,'Z-scores'!$C$2:$SK$20,5,FALSE)&gt;3,HLOOKUP($A893,'Z-scores'!$C$2:$SK$20,5,FALSE)&lt;-3),"",'Total-corrected counts'!E893),"")</f>
        <v/>
      </c>
      <c r="F893" t="str">
        <f>IFERROR(IF(OR(HLOOKUP($A893,'Z-scores'!$C$2:$SK$20,5,FALSE)&gt;3,HLOOKUP($A893,'Z-scores'!$C$2:$SK$20,5,FALSE)&lt;-3),"",'Total-corrected counts'!F893),"")</f>
        <v/>
      </c>
      <c r="G893" t="str">
        <f>IFERROR(IF(OR(HLOOKUP($A893,'Z-scores'!$C$2:$SK$20,5,FALSE)&gt;3,HLOOKUP($A893,'Z-scores'!$C$2:$SK$20,5,FALSE)&lt;-3),"",'Total-corrected counts'!G893),"")</f>
        <v/>
      </c>
      <c r="H893" t="str">
        <f>IFERROR(IF(OR(HLOOKUP($A893,'Z-scores'!$C$2:$SK$20,5,FALSE)&gt;3,HLOOKUP($A893,'Z-scores'!$C$2:$SK$20,5,FALSE)&lt;-3),"",'Total-corrected counts'!H893),"")</f>
        <v/>
      </c>
      <c r="I893" t="str">
        <f>IFERROR(IF(OR(HLOOKUP($A893,'Z-scores'!$C$2:$SK$20,5,FALSE)&gt;3,HLOOKUP($A893,'Z-scores'!$C$2:$SK$20,5,FALSE)&lt;-3),"",'Total-corrected counts'!I893),"")</f>
        <v/>
      </c>
      <c r="J893" t="str">
        <f>IFERROR(IF(OR(HLOOKUP($A893,'Z-scores'!$C$2:$SK$20,5,FALSE)&gt;3,HLOOKUP($A893,'Z-scores'!$C$2:$SK$20,5,FALSE)&lt;-3),"",'Total-corrected counts'!J893),"")</f>
        <v/>
      </c>
      <c r="K893" t="str">
        <f>IFERROR(IF(OR(HLOOKUP($A893,'Z-scores'!$C$2:$SK$20,5,FALSE)&gt;3,HLOOKUP($A893,'Z-scores'!$C$2:$SK$20,5,FALSE)&lt;-3),"",'Total-corrected counts'!K893),"")</f>
        <v/>
      </c>
      <c r="L893" t="str">
        <f>IFERROR(IF(OR(HLOOKUP($A893,'Z-scores'!$C$2:$SK$20,5,FALSE)&gt;3,HLOOKUP($A893,'Z-scores'!$C$2:$SK$20,5,FALSE)&lt;-3),"",'Total-corrected counts'!L893),"")</f>
        <v/>
      </c>
      <c r="M893" t="str">
        <f>IFERROR(IF(OR(HLOOKUP($A893,'Z-scores'!$C$2:$SK$20,5,FALSE)&gt;3,HLOOKUP($A893,'Z-scores'!$C$2:$SK$20,5,FALSE)&lt;-3),"",'Total-corrected counts'!M893),"")</f>
        <v/>
      </c>
      <c r="N893" t="str">
        <f>IFERROR(IF(OR(HLOOKUP($A893,'Z-scores'!$C$2:$SK$20,5,FALSE)&gt;3,HLOOKUP($A893,'Z-scores'!$C$2:$SK$20,5,FALSE)&lt;-3),"",'Total-corrected counts'!N893),"")</f>
        <v/>
      </c>
      <c r="O893" t="str">
        <f>IFERROR(IF(OR(HLOOKUP($A893,'Z-scores'!$C$2:$SK$20,5,FALSE)&gt;3,HLOOKUP($A893,'Z-scores'!$C$2:$SK$20,5,FALSE)&lt;-3),"",'Total-corrected counts'!O893),"")</f>
        <v/>
      </c>
      <c r="P893" t="str">
        <f>IFERROR(IF(OR(HLOOKUP($A893,'Z-scores'!$C$2:$SK$20,5,FALSE)&gt;3,HLOOKUP($A893,'Z-scores'!$C$2:$SK$20,5,FALSE)&lt;-3),"",'Total-corrected counts'!P893),"")</f>
        <v/>
      </c>
      <c r="Q893" t="str">
        <f>IFERROR(IF(OR(HLOOKUP($A893,'Z-scores'!$C$2:$SK$20,5,FALSE)&gt;3,HLOOKUP($A893,'Z-scores'!$C$2:$SK$20,5,FALSE)&lt;-3),"",'Total-corrected counts'!Q893),"")</f>
        <v/>
      </c>
      <c r="R893" t="str">
        <f>IFERROR(IF(OR(HLOOKUP($A893,'Z-scores'!$C$2:$SK$20,5,FALSE)&gt;3,HLOOKUP($A893,'Z-scores'!$C$2:$SK$20,5,FALSE)&lt;-3),"",'Total-corrected counts'!R893),"")</f>
        <v/>
      </c>
      <c r="S893" t="str">
        <f>IFERROR(IF(OR(HLOOKUP($A893,'Z-scores'!$C$2:$SK$20,5,FALSE)&gt;3,HLOOKUP($A893,'Z-scores'!$C$2:$SK$20,5,FALSE)&lt;-3),"",'Total-corrected counts'!S893),"")</f>
        <v/>
      </c>
      <c r="T893" t="str">
        <f>IFERROR(IF(OR(HLOOKUP($A893,'Z-scores'!$C$2:$SK$20,5,FALSE)&gt;3,HLOOKUP($A893,'Z-scores'!$C$2:$SK$20,5,FALSE)&lt;-3),"",'Total-corrected counts'!T893),"")</f>
        <v/>
      </c>
      <c r="U893">
        <f t="shared" si="52"/>
        <v>0</v>
      </c>
      <c r="V893">
        <f>SUMIFS(Tabel132[Cluster],Tabel132[ID],'Total-corrected counts Z&lt;3'!A893)</f>
        <v>0</v>
      </c>
      <c r="W893" t="str">
        <f t="shared" si="53"/>
        <v/>
      </c>
      <c r="X893" t="str">
        <f t="shared" si="54"/>
        <v/>
      </c>
      <c r="Y893" t="str">
        <f t="shared" si="55"/>
        <v/>
      </c>
    </row>
    <row r="894" spans="1:25" x14ac:dyDescent="0.25">
      <c r="A894">
        <v>902</v>
      </c>
      <c r="B894" t="s">
        <v>379</v>
      </c>
      <c r="C894">
        <v>17300</v>
      </c>
      <c r="D894">
        <v>425</v>
      </c>
      <c r="E894">
        <f>IFERROR(IF(OR(HLOOKUP($A894,'Z-scores'!$C$2:$SK$20,5,FALSE)&gt;3,HLOOKUP($A894,'Z-scores'!$C$2:$SK$20,5,FALSE)&lt;-3),"",'Total-corrected counts'!E894),"")</f>
        <v>3.3242589156772744</v>
      </c>
      <c r="F894">
        <f>IFERROR(IF(OR(HLOOKUP($A894,'Z-scores'!$C$2:$SK$20,5,FALSE)&gt;3,HLOOKUP($A894,'Z-scores'!$C$2:$SK$20,5,FALSE)&lt;-3),"",'Total-corrected counts'!F894),"")</f>
        <v>1.6762258759224553</v>
      </c>
      <c r="G894">
        <f>IFERROR(IF(OR(HLOOKUP($A894,'Z-scores'!$C$2:$SK$20,5,FALSE)&gt;3,HLOOKUP($A894,'Z-scores'!$C$2:$SK$20,5,FALSE)&lt;-3),"",'Total-corrected counts'!G894),"")</f>
        <v>2.7472377615268693</v>
      </c>
      <c r="H894">
        <f>IFERROR(IF(OR(HLOOKUP($A894,'Z-scores'!$C$2:$SK$20,5,FALSE)&gt;3,HLOOKUP($A894,'Z-scores'!$C$2:$SK$20,5,FALSE)&lt;-3),"",'Total-corrected counts'!H894),"")</f>
        <v>1.2183647373881155</v>
      </c>
      <c r="I894">
        <f>IFERROR(IF(OR(HLOOKUP($A894,'Z-scores'!$C$2:$SK$20,5,FALSE)&gt;3,HLOOKUP($A894,'Z-scores'!$C$2:$SK$20,5,FALSE)&lt;-3),"",'Total-corrected counts'!I894),"")</f>
        <v>1.5981713318450832</v>
      </c>
      <c r="J894">
        <f>IFERROR(IF(OR(HLOOKUP($A894,'Z-scores'!$C$2:$SK$20,5,FALSE)&gt;3,HLOOKUP($A894,'Z-scores'!$C$2:$SK$20,5,FALSE)&lt;-3),"",'Total-corrected counts'!J894),"")</f>
        <v>3.5201022984831236</v>
      </c>
      <c r="K894">
        <f>IFERROR(IF(OR(HLOOKUP($A894,'Z-scores'!$C$2:$SK$20,5,FALSE)&gt;3,HLOOKUP($A894,'Z-scores'!$C$2:$SK$20,5,FALSE)&lt;-3),"",'Total-corrected counts'!K894),"")</f>
        <v>1.9939536288489903</v>
      </c>
      <c r="L894">
        <f>IFERROR(IF(OR(HLOOKUP($A894,'Z-scores'!$C$2:$SK$20,5,FALSE)&gt;3,HLOOKUP($A894,'Z-scores'!$C$2:$SK$20,5,FALSE)&lt;-3),"",'Total-corrected counts'!L894),"")</f>
        <v>3.5613550243596683</v>
      </c>
      <c r="M894">
        <f>IFERROR(IF(OR(HLOOKUP($A894,'Z-scores'!$C$2:$SK$20,5,FALSE)&gt;3,HLOOKUP($A894,'Z-scores'!$C$2:$SK$20,5,FALSE)&lt;-3),"",'Total-corrected counts'!M894),"")</f>
        <v>4.9699374197073789</v>
      </c>
      <c r="N894">
        <f>IFERROR(IF(OR(HLOOKUP($A894,'Z-scores'!$C$2:$SK$20,5,FALSE)&gt;3,HLOOKUP($A894,'Z-scores'!$C$2:$SK$20,5,FALSE)&lt;-3),"",'Total-corrected counts'!N894),"")</f>
        <v>1.1053933789288501</v>
      </c>
      <c r="O894">
        <f>IFERROR(IF(OR(HLOOKUP($A894,'Z-scores'!$C$2:$SK$20,5,FALSE)&gt;3,HLOOKUP($A894,'Z-scores'!$C$2:$SK$20,5,FALSE)&lt;-3),"",'Total-corrected counts'!O894),"")</f>
        <v>2.5951381170526657</v>
      </c>
      <c r="P894">
        <f>IFERROR(IF(OR(HLOOKUP($A894,'Z-scores'!$C$2:$SK$20,5,FALSE)&gt;3,HLOOKUP($A894,'Z-scores'!$C$2:$SK$20,5,FALSE)&lt;-3),"",'Total-corrected counts'!P894),"")</f>
        <v>2.3190367537466625</v>
      </c>
      <c r="Q894">
        <f>IFERROR(IF(OR(HLOOKUP($A894,'Z-scores'!$C$2:$SK$20,5,FALSE)&gt;3,HLOOKUP($A894,'Z-scores'!$C$2:$SK$20,5,FALSE)&lt;-3),"",'Total-corrected counts'!Q894),"")</f>
        <v>1.8582161224594236</v>
      </c>
      <c r="R894">
        <f>IFERROR(IF(OR(HLOOKUP($A894,'Z-scores'!$C$2:$SK$20,5,FALSE)&gt;3,HLOOKUP($A894,'Z-scores'!$C$2:$SK$20,5,FALSE)&lt;-3),"",'Total-corrected counts'!R894),"")</f>
        <v>1.7512136526875994</v>
      </c>
      <c r="S894">
        <f>IFERROR(IF(OR(HLOOKUP($A894,'Z-scores'!$C$2:$SK$20,5,FALSE)&gt;3,HLOOKUP($A894,'Z-scores'!$C$2:$SK$20,5,FALSE)&lt;-3),"",'Total-corrected counts'!S894),"")</f>
        <v>2.0779132541989984</v>
      </c>
      <c r="T894">
        <f>IFERROR(IF(OR(HLOOKUP($A894,'Z-scores'!$C$2:$SK$20,5,FALSE)&gt;3,HLOOKUP($A894,'Z-scores'!$C$2:$SK$20,5,FALSE)&lt;-3),"",'Total-corrected counts'!T894),"")</f>
        <v>1.9658797004490804</v>
      </c>
      <c r="U894">
        <f t="shared" si="52"/>
        <v>1</v>
      </c>
      <c r="V894">
        <f>SUMIFS(Tabel132[Cluster],Tabel132[ID],'Total-corrected counts Z&lt;3'!A894)</f>
        <v>21</v>
      </c>
      <c r="W894">
        <f t="shared" si="53"/>
        <v>0.38398222998569664</v>
      </c>
      <c r="X894">
        <f t="shared" si="54"/>
        <v>2.5715000372687808</v>
      </c>
      <c r="Y894">
        <f t="shared" si="55"/>
        <v>2.0945662667657383</v>
      </c>
    </row>
    <row r="895" spans="1:25" x14ac:dyDescent="0.25">
      <c r="A895">
        <v>903</v>
      </c>
      <c r="B895" t="s">
        <v>1026</v>
      </c>
      <c r="C895">
        <v>90500</v>
      </c>
      <c r="D895">
        <v>386</v>
      </c>
      <c r="E895" t="str">
        <f>IFERROR(IF(OR(HLOOKUP($A895,'Z-scores'!$C$2:$SK$20,5,FALSE)&gt;3,HLOOKUP($A895,'Z-scores'!$C$2:$SK$20,5,FALSE)&lt;-3),"",'Total-corrected counts'!E895),"")</f>
        <v/>
      </c>
      <c r="F895" t="str">
        <f>IFERROR(IF(OR(HLOOKUP($A895,'Z-scores'!$C$2:$SK$20,5,FALSE)&gt;3,HLOOKUP($A895,'Z-scores'!$C$2:$SK$20,5,FALSE)&lt;-3),"",'Total-corrected counts'!F895),"")</f>
        <v/>
      </c>
      <c r="G895" t="str">
        <f>IFERROR(IF(OR(HLOOKUP($A895,'Z-scores'!$C$2:$SK$20,5,FALSE)&gt;3,HLOOKUP($A895,'Z-scores'!$C$2:$SK$20,5,FALSE)&lt;-3),"",'Total-corrected counts'!G895),"")</f>
        <v/>
      </c>
      <c r="H895" t="str">
        <f>IFERROR(IF(OR(HLOOKUP($A895,'Z-scores'!$C$2:$SK$20,5,FALSE)&gt;3,HLOOKUP($A895,'Z-scores'!$C$2:$SK$20,5,FALSE)&lt;-3),"",'Total-corrected counts'!H895),"")</f>
        <v/>
      </c>
      <c r="I895" t="str">
        <f>IFERROR(IF(OR(HLOOKUP($A895,'Z-scores'!$C$2:$SK$20,5,FALSE)&gt;3,HLOOKUP($A895,'Z-scores'!$C$2:$SK$20,5,FALSE)&lt;-3),"",'Total-corrected counts'!I895),"")</f>
        <v/>
      </c>
      <c r="J895" t="str">
        <f>IFERROR(IF(OR(HLOOKUP($A895,'Z-scores'!$C$2:$SK$20,5,FALSE)&gt;3,HLOOKUP($A895,'Z-scores'!$C$2:$SK$20,5,FALSE)&lt;-3),"",'Total-corrected counts'!J895),"")</f>
        <v/>
      </c>
      <c r="K895" t="str">
        <f>IFERROR(IF(OR(HLOOKUP($A895,'Z-scores'!$C$2:$SK$20,5,FALSE)&gt;3,HLOOKUP($A895,'Z-scores'!$C$2:$SK$20,5,FALSE)&lt;-3),"",'Total-corrected counts'!K895),"")</f>
        <v/>
      </c>
      <c r="L895" t="str">
        <f>IFERROR(IF(OR(HLOOKUP($A895,'Z-scores'!$C$2:$SK$20,5,FALSE)&gt;3,HLOOKUP($A895,'Z-scores'!$C$2:$SK$20,5,FALSE)&lt;-3),"",'Total-corrected counts'!L895),"")</f>
        <v/>
      </c>
      <c r="M895" t="str">
        <f>IFERROR(IF(OR(HLOOKUP($A895,'Z-scores'!$C$2:$SK$20,5,FALSE)&gt;3,HLOOKUP($A895,'Z-scores'!$C$2:$SK$20,5,FALSE)&lt;-3),"",'Total-corrected counts'!M895),"")</f>
        <v/>
      </c>
      <c r="N895" t="str">
        <f>IFERROR(IF(OR(HLOOKUP($A895,'Z-scores'!$C$2:$SK$20,5,FALSE)&gt;3,HLOOKUP($A895,'Z-scores'!$C$2:$SK$20,5,FALSE)&lt;-3),"",'Total-corrected counts'!N895),"")</f>
        <v/>
      </c>
      <c r="O895" t="str">
        <f>IFERROR(IF(OR(HLOOKUP($A895,'Z-scores'!$C$2:$SK$20,5,FALSE)&gt;3,HLOOKUP($A895,'Z-scores'!$C$2:$SK$20,5,FALSE)&lt;-3),"",'Total-corrected counts'!O895),"")</f>
        <v/>
      </c>
      <c r="P895" t="str">
        <f>IFERROR(IF(OR(HLOOKUP($A895,'Z-scores'!$C$2:$SK$20,5,FALSE)&gt;3,HLOOKUP($A895,'Z-scores'!$C$2:$SK$20,5,FALSE)&lt;-3),"",'Total-corrected counts'!P895),"")</f>
        <v/>
      </c>
      <c r="Q895" t="str">
        <f>IFERROR(IF(OR(HLOOKUP($A895,'Z-scores'!$C$2:$SK$20,5,FALSE)&gt;3,HLOOKUP($A895,'Z-scores'!$C$2:$SK$20,5,FALSE)&lt;-3),"",'Total-corrected counts'!Q895),"")</f>
        <v/>
      </c>
      <c r="R895" t="str">
        <f>IFERROR(IF(OR(HLOOKUP($A895,'Z-scores'!$C$2:$SK$20,5,FALSE)&gt;3,HLOOKUP($A895,'Z-scores'!$C$2:$SK$20,5,FALSE)&lt;-3),"",'Total-corrected counts'!R895),"")</f>
        <v/>
      </c>
      <c r="S895" t="str">
        <f>IFERROR(IF(OR(HLOOKUP($A895,'Z-scores'!$C$2:$SK$20,5,FALSE)&gt;3,HLOOKUP($A895,'Z-scores'!$C$2:$SK$20,5,FALSE)&lt;-3),"",'Total-corrected counts'!S895),"")</f>
        <v/>
      </c>
      <c r="T895" t="str">
        <f>IFERROR(IF(OR(HLOOKUP($A895,'Z-scores'!$C$2:$SK$20,5,FALSE)&gt;3,HLOOKUP($A895,'Z-scores'!$C$2:$SK$20,5,FALSE)&lt;-3),"",'Total-corrected counts'!T895),"")</f>
        <v/>
      </c>
      <c r="U895">
        <f t="shared" si="52"/>
        <v>0</v>
      </c>
      <c r="V895">
        <f>SUMIFS(Tabel132[Cluster],Tabel132[ID],'Total-corrected counts Z&lt;3'!A895)</f>
        <v>96</v>
      </c>
      <c r="W895" t="str">
        <f t="shared" si="53"/>
        <v/>
      </c>
      <c r="X895" t="str">
        <f t="shared" si="54"/>
        <v/>
      </c>
      <c r="Y895" t="str">
        <f t="shared" si="55"/>
        <v/>
      </c>
    </row>
    <row r="896" spans="1:25" x14ac:dyDescent="0.25">
      <c r="A896">
        <v>904</v>
      </c>
      <c r="B896" t="s">
        <v>1027</v>
      </c>
      <c r="C896">
        <v>52400</v>
      </c>
      <c r="D896">
        <v>826</v>
      </c>
      <c r="E896" t="str">
        <f>IFERROR(IF(OR(HLOOKUP($A896,'Z-scores'!$C$2:$SK$20,5,FALSE)&gt;3,HLOOKUP($A896,'Z-scores'!$C$2:$SK$20,5,FALSE)&lt;-3),"",'Total-corrected counts'!E896),"")</f>
        <v/>
      </c>
      <c r="F896" t="str">
        <f>IFERROR(IF(OR(HLOOKUP($A896,'Z-scores'!$C$2:$SK$20,5,FALSE)&gt;3,HLOOKUP($A896,'Z-scores'!$C$2:$SK$20,5,FALSE)&lt;-3),"",'Total-corrected counts'!F896),"")</f>
        <v/>
      </c>
      <c r="G896" t="str">
        <f>IFERROR(IF(OR(HLOOKUP($A896,'Z-scores'!$C$2:$SK$20,5,FALSE)&gt;3,HLOOKUP($A896,'Z-scores'!$C$2:$SK$20,5,FALSE)&lt;-3),"",'Total-corrected counts'!G896),"")</f>
        <v/>
      </c>
      <c r="H896" t="str">
        <f>IFERROR(IF(OR(HLOOKUP($A896,'Z-scores'!$C$2:$SK$20,5,FALSE)&gt;3,HLOOKUP($A896,'Z-scores'!$C$2:$SK$20,5,FALSE)&lt;-3),"",'Total-corrected counts'!H896),"")</f>
        <v/>
      </c>
      <c r="I896" t="str">
        <f>IFERROR(IF(OR(HLOOKUP($A896,'Z-scores'!$C$2:$SK$20,5,FALSE)&gt;3,HLOOKUP($A896,'Z-scores'!$C$2:$SK$20,5,FALSE)&lt;-3),"",'Total-corrected counts'!I896),"")</f>
        <v/>
      </c>
      <c r="J896" t="str">
        <f>IFERROR(IF(OR(HLOOKUP($A896,'Z-scores'!$C$2:$SK$20,5,FALSE)&gt;3,HLOOKUP($A896,'Z-scores'!$C$2:$SK$20,5,FALSE)&lt;-3),"",'Total-corrected counts'!J896),"")</f>
        <v/>
      </c>
      <c r="K896" t="str">
        <f>IFERROR(IF(OR(HLOOKUP($A896,'Z-scores'!$C$2:$SK$20,5,FALSE)&gt;3,HLOOKUP($A896,'Z-scores'!$C$2:$SK$20,5,FALSE)&lt;-3),"",'Total-corrected counts'!K896),"")</f>
        <v/>
      </c>
      <c r="L896" t="str">
        <f>IFERROR(IF(OR(HLOOKUP($A896,'Z-scores'!$C$2:$SK$20,5,FALSE)&gt;3,HLOOKUP($A896,'Z-scores'!$C$2:$SK$20,5,FALSE)&lt;-3),"",'Total-corrected counts'!L896),"")</f>
        <v/>
      </c>
      <c r="M896" t="str">
        <f>IFERROR(IF(OR(HLOOKUP($A896,'Z-scores'!$C$2:$SK$20,5,FALSE)&gt;3,HLOOKUP($A896,'Z-scores'!$C$2:$SK$20,5,FALSE)&lt;-3),"",'Total-corrected counts'!M896),"")</f>
        <v/>
      </c>
      <c r="N896" t="str">
        <f>IFERROR(IF(OR(HLOOKUP($A896,'Z-scores'!$C$2:$SK$20,5,FALSE)&gt;3,HLOOKUP($A896,'Z-scores'!$C$2:$SK$20,5,FALSE)&lt;-3),"",'Total-corrected counts'!N896),"")</f>
        <v/>
      </c>
      <c r="O896" t="str">
        <f>IFERROR(IF(OR(HLOOKUP($A896,'Z-scores'!$C$2:$SK$20,5,FALSE)&gt;3,HLOOKUP($A896,'Z-scores'!$C$2:$SK$20,5,FALSE)&lt;-3),"",'Total-corrected counts'!O896),"")</f>
        <v/>
      </c>
      <c r="P896" t="str">
        <f>IFERROR(IF(OR(HLOOKUP($A896,'Z-scores'!$C$2:$SK$20,5,FALSE)&gt;3,HLOOKUP($A896,'Z-scores'!$C$2:$SK$20,5,FALSE)&lt;-3),"",'Total-corrected counts'!P896),"")</f>
        <v/>
      </c>
      <c r="Q896" t="str">
        <f>IFERROR(IF(OR(HLOOKUP($A896,'Z-scores'!$C$2:$SK$20,5,FALSE)&gt;3,HLOOKUP($A896,'Z-scores'!$C$2:$SK$20,5,FALSE)&lt;-3),"",'Total-corrected counts'!Q896),"")</f>
        <v/>
      </c>
      <c r="R896" t="str">
        <f>IFERROR(IF(OR(HLOOKUP($A896,'Z-scores'!$C$2:$SK$20,5,FALSE)&gt;3,HLOOKUP($A896,'Z-scores'!$C$2:$SK$20,5,FALSE)&lt;-3),"",'Total-corrected counts'!R896),"")</f>
        <v/>
      </c>
      <c r="S896" t="str">
        <f>IFERROR(IF(OR(HLOOKUP($A896,'Z-scores'!$C$2:$SK$20,5,FALSE)&gt;3,HLOOKUP($A896,'Z-scores'!$C$2:$SK$20,5,FALSE)&lt;-3),"",'Total-corrected counts'!S896),"")</f>
        <v/>
      </c>
      <c r="T896" t="str">
        <f>IFERROR(IF(OR(HLOOKUP($A896,'Z-scores'!$C$2:$SK$20,5,FALSE)&gt;3,HLOOKUP($A896,'Z-scores'!$C$2:$SK$20,5,FALSE)&lt;-3),"",'Total-corrected counts'!T896),"")</f>
        <v/>
      </c>
      <c r="U896">
        <f t="shared" si="52"/>
        <v>0</v>
      </c>
      <c r="V896">
        <f>SUMIFS(Tabel132[Cluster],Tabel132[ID],'Total-corrected counts Z&lt;3'!A896)</f>
        <v>74</v>
      </c>
      <c r="W896" t="str">
        <f t="shared" si="53"/>
        <v/>
      </c>
      <c r="X896" t="str">
        <f t="shared" si="54"/>
        <v/>
      </c>
      <c r="Y896" t="str">
        <f t="shared" si="55"/>
        <v/>
      </c>
    </row>
    <row r="897" spans="1:25" x14ac:dyDescent="0.25">
      <c r="A897">
        <v>905</v>
      </c>
      <c r="B897" t="s">
        <v>380</v>
      </c>
      <c r="C897">
        <v>14300</v>
      </c>
      <c r="D897">
        <v>402</v>
      </c>
      <c r="E897">
        <f>IFERROR(IF(OR(HLOOKUP($A897,'Z-scores'!$C$2:$SK$20,5,FALSE)&gt;3,HLOOKUP($A897,'Z-scores'!$C$2:$SK$20,5,FALSE)&lt;-3),"",'Total-corrected counts'!E897),"")</f>
        <v>3.8345400905129812</v>
      </c>
      <c r="F897">
        <f>IFERROR(IF(OR(HLOOKUP($A897,'Z-scores'!$C$2:$SK$20,5,FALSE)&gt;3,HLOOKUP($A897,'Z-scores'!$C$2:$SK$20,5,FALSE)&lt;-3),"",'Total-corrected counts'!F897),"")</f>
        <v>4.2118126234445921</v>
      </c>
      <c r="G897">
        <f>IFERROR(IF(OR(HLOOKUP($A897,'Z-scores'!$C$2:$SK$20,5,FALSE)&gt;3,HLOOKUP($A897,'Z-scores'!$C$2:$SK$20,5,FALSE)&lt;-3),"",'Total-corrected counts'!G897),"")</f>
        <v>1.0215360629504242</v>
      </c>
      <c r="H897">
        <f>IFERROR(IF(OR(HLOOKUP($A897,'Z-scores'!$C$2:$SK$20,5,FALSE)&gt;3,HLOOKUP($A897,'Z-scores'!$C$2:$SK$20,5,FALSE)&lt;-3),"",'Total-corrected counts'!H897),"")</f>
        <v>3.6973147723708655</v>
      </c>
      <c r="I897">
        <f>IFERROR(IF(OR(HLOOKUP($A897,'Z-scores'!$C$2:$SK$20,5,FALSE)&gt;3,HLOOKUP($A897,'Z-scores'!$C$2:$SK$20,5,FALSE)&lt;-3),"",'Total-corrected counts'!I897),"")</f>
        <v>0.92288767050209031</v>
      </c>
      <c r="J897">
        <f>IFERROR(IF(OR(HLOOKUP($A897,'Z-scores'!$C$2:$SK$20,5,FALSE)&gt;3,HLOOKUP($A897,'Z-scores'!$C$2:$SK$20,5,FALSE)&lt;-3),"",'Total-corrected counts'!J897),"")</f>
        <v>9.9616500419658447</v>
      </c>
      <c r="K897">
        <f>IFERROR(IF(OR(HLOOKUP($A897,'Z-scores'!$C$2:$SK$20,5,FALSE)&gt;3,HLOOKUP($A897,'Z-scores'!$C$2:$SK$20,5,FALSE)&lt;-3),"",'Total-corrected counts'!K897),"")</f>
        <v>3.6243039489078708</v>
      </c>
      <c r="L897">
        <f>IFERROR(IF(OR(HLOOKUP($A897,'Z-scores'!$C$2:$SK$20,5,FALSE)&gt;3,HLOOKUP($A897,'Z-scores'!$C$2:$SK$20,5,FALSE)&lt;-3),"",'Total-corrected counts'!L897),"")</f>
        <v>3.6088397580177971</v>
      </c>
      <c r="M897">
        <f>IFERROR(IF(OR(HLOOKUP($A897,'Z-scores'!$C$2:$SK$20,5,FALSE)&gt;3,HLOOKUP($A897,'Z-scores'!$C$2:$SK$20,5,FALSE)&lt;-3),"",'Total-corrected counts'!M897),"")</f>
        <v>2.045943363172849</v>
      </c>
      <c r="N897">
        <f>IFERROR(IF(OR(HLOOKUP($A897,'Z-scores'!$C$2:$SK$20,5,FALSE)&gt;3,HLOOKUP($A897,'Z-scores'!$C$2:$SK$20,5,FALSE)&lt;-3),"",'Total-corrected counts'!N897),"")</f>
        <v>3.04963137874697</v>
      </c>
      <c r="O897">
        <f>IFERROR(IF(OR(HLOOKUP($A897,'Z-scores'!$C$2:$SK$20,5,FALSE)&gt;3,HLOOKUP($A897,'Z-scores'!$C$2:$SK$20,5,FALSE)&lt;-3),"",'Total-corrected counts'!O897),"")</f>
        <v>2.8913463859496482</v>
      </c>
      <c r="P897">
        <f>IFERROR(IF(OR(HLOOKUP($A897,'Z-scores'!$C$2:$SK$20,5,FALSE)&gt;3,HLOOKUP($A897,'Z-scores'!$C$2:$SK$20,5,FALSE)&lt;-3),"",'Total-corrected counts'!P897),"")</f>
        <v>1.0102241652587394</v>
      </c>
      <c r="Q897">
        <f>IFERROR(IF(OR(HLOOKUP($A897,'Z-scores'!$C$2:$SK$20,5,FALSE)&gt;3,HLOOKUP($A897,'Z-scores'!$C$2:$SK$20,5,FALSE)&lt;-3),"",'Total-corrected counts'!Q897),"")</f>
        <v>1.0533203688807427</v>
      </c>
      <c r="R897">
        <f>IFERROR(IF(OR(HLOOKUP($A897,'Z-scores'!$C$2:$SK$20,5,FALSE)&gt;3,HLOOKUP($A897,'Z-scores'!$C$2:$SK$20,5,FALSE)&lt;-3),"",'Total-corrected counts'!R897),"")</f>
        <v>2.1774621370661058</v>
      </c>
      <c r="S897">
        <f>IFERROR(IF(OR(HLOOKUP($A897,'Z-scores'!$C$2:$SK$20,5,FALSE)&gt;3,HLOOKUP($A897,'Z-scores'!$C$2:$SK$20,5,FALSE)&lt;-3),"",'Total-corrected counts'!S897),"")</f>
        <v>3.5556662769399754</v>
      </c>
      <c r="T897">
        <f>IFERROR(IF(OR(HLOOKUP($A897,'Z-scores'!$C$2:$SK$20,5,FALSE)&gt;3,HLOOKUP($A897,'Z-scores'!$C$2:$SK$20,5,FALSE)&lt;-3),"",'Total-corrected counts'!T897),"")</f>
        <v>2.8600819253061278</v>
      </c>
      <c r="U897">
        <f t="shared" si="52"/>
        <v>1</v>
      </c>
      <c r="V897">
        <f>SUMIFS(Tabel132[Cluster],Tabel132[ID],'Total-corrected counts Z&lt;3'!A897)</f>
        <v>17</v>
      </c>
      <c r="W897">
        <f t="shared" si="53"/>
        <v>0.24114942026996558</v>
      </c>
      <c r="X897">
        <f t="shared" si="54"/>
        <v>3.597845971059229</v>
      </c>
      <c r="Y897">
        <f t="shared" si="55"/>
        <v>2.2580168765668902</v>
      </c>
    </row>
    <row r="898" spans="1:25" x14ac:dyDescent="0.25">
      <c r="A898">
        <v>906</v>
      </c>
      <c r="B898" t="s">
        <v>381</v>
      </c>
      <c r="C898">
        <v>25700</v>
      </c>
      <c r="D898">
        <v>894</v>
      </c>
      <c r="E898">
        <f>IFERROR(IF(OR(HLOOKUP($A898,'Z-scores'!$C$2:$SK$20,5,FALSE)&gt;3,HLOOKUP($A898,'Z-scores'!$C$2:$SK$20,5,FALSE)&lt;-3),"",'Total-corrected counts'!E898),"")</f>
        <v>3.1459082137929499</v>
      </c>
      <c r="F898">
        <f>IFERROR(IF(OR(HLOOKUP($A898,'Z-scores'!$C$2:$SK$20,5,FALSE)&gt;3,HLOOKUP($A898,'Z-scores'!$C$2:$SK$20,5,FALSE)&lt;-3),"",'Total-corrected counts'!F898),"")</f>
        <v>7.0354269158435452</v>
      </c>
      <c r="G898">
        <f>IFERROR(IF(OR(HLOOKUP($A898,'Z-scores'!$C$2:$SK$20,5,FALSE)&gt;3,HLOOKUP($A898,'Z-scores'!$C$2:$SK$20,5,FALSE)&lt;-3),"",'Total-corrected counts'!G898),"")</f>
        <v>10.428593885362828</v>
      </c>
      <c r="H898">
        <f>IFERROR(IF(OR(HLOOKUP($A898,'Z-scores'!$C$2:$SK$20,5,FALSE)&gt;3,HLOOKUP($A898,'Z-scores'!$C$2:$SK$20,5,FALSE)&lt;-3),"",'Total-corrected counts'!H898),"")</f>
        <v>4.1436464088397793</v>
      </c>
      <c r="I898">
        <f>IFERROR(IF(OR(HLOOKUP($A898,'Z-scores'!$C$2:$SK$20,5,FALSE)&gt;3,HLOOKUP($A898,'Z-scores'!$C$2:$SK$20,5,FALSE)&lt;-3),"",'Total-corrected counts'!I898),"")</f>
        <v>4.0404472403689073</v>
      </c>
      <c r="J898">
        <f>IFERROR(IF(OR(HLOOKUP($A898,'Z-scores'!$C$2:$SK$20,5,FALSE)&gt;3,HLOOKUP($A898,'Z-scores'!$C$2:$SK$20,5,FALSE)&lt;-3),"",'Total-corrected counts'!J898),"")</f>
        <v>3.1429484807885029</v>
      </c>
      <c r="K898">
        <f>IFERROR(IF(OR(HLOOKUP($A898,'Z-scores'!$C$2:$SK$20,5,FALSE)&gt;3,HLOOKUP($A898,'Z-scores'!$C$2:$SK$20,5,FALSE)&lt;-3),"",'Total-corrected counts'!K898),"")</f>
        <v>6.1929853884250994</v>
      </c>
      <c r="L898">
        <f>IFERROR(IF(OR(HLOOKUP($A898,'Z-scores'!$C$2:$SK$20,5,FALSE)&gt;3,HLOOKUP($A898,'Z-scores'!$C$2:$SK$20,5,FALSE)&lt;-3),"",'Total-corrected counts'!L898),"")</f>
        <v>2.5302579506402978</v>
      </c>
      <c r="M898">
        <f>IFERROR(IF(OR(HLOOKUP($A898,'Z-scores'!$C$2:$SK$20,5,FALSE)&gt;3,HLOOKUP($A898,'Z-scores'!$C$2:$SK$20,5,FALSE)&lt;-3),"",'Total-corrected counts'!M898),"")</f>
        <v>7.7234361959775049</v>
      </c>
      <c r="N898">
        <f>IFERROR(IF(OR(HLOOKUP($A898,'Z-scores'!$C$2:$SK$20,5,FALSE)&gt;3,HLOOKUP($A898,'Z-scores'!$C$2:$SK$20,5,FALSE)&lt;-3),"",'Total-corrected counts'!N898),"")</f>
        <v>3.7003239351377117</v>
      </c>
      <c r="O898">
        <f>IFERROR(IF(OR(HLOOKUP($A898,'Z-scores'!$C$2:$SK$20,5,FALSE)&gt;3,HLOOKUP($A898,'Z-scores'!$C$2:$SK$20,5,FALSE)&lt;-3),"",'Total-corrected counts'!O898),"")</f>
        <v>3.9921801017011194</v>
      </c>
      <c r="P898">
        <f>IFERROR(IF(OR(HLOOKUP($A898,'Z-scores'!$C$2:$SK$20,5,FALSE)&gt;3,HLOOKUP($A898,'Z-scores'!$C$2:$SK$20,5,FALSE)&lt;-3),"",'Total-corrected counts'!P898),"")</f>
        <v>4.67290882353673</v>
      </c>
      <c r="Q898">
        <f>IFERROR(IF(OR(HLOOKUP($A898,'Z-scores'!$C$2:$SK$20,5,FALSE)&gt;3,HLOOKUP($A898,'Z-scores'!$C$2:$SK$20,5,FALSE)&lt;-3),"",'Total-corrected counts'!Q898),"")</f>
        <v>4.1934075062988061</v>
      </c>
      <c r="R898">
        <f>IFERROR(IF(OR(HLOOKUP($A898,'Z-scores'!$C$2:$SK$20,5,FALSE)&gt;3,HLOOKUP($A898,'Z-scores'!$C$2:$SK$20,5,FALSE)&lt;-3),"",'Total-corrected counts'!R898),"")</f>
        <v>6.6453679371781629</v>
      </c>
      <c r="S898">
        <f>IFERROR(IF(OR(HLOOKUP($A898,'Z-scores'!$C$2:$SK$20,5,FALSE)&gt;3,HLOOKUP($A898,'Z-scores'!$C$2:$SK$20,5,FALSE)&lt;-3),"",'Total-corrected counts'!S898),"")</f>
        <v>8.0228966790190217</v>
      </c>
      <c r="T898">
        <f>IFERROR(IF(OR(HLOOKUP($A898,'Z-scores'!$C$2:$SK$20,5,FALSE)&gt;3,HLOOKUP($A898,'Z-scores'!$C$2:$SK$20,5,FALSE)&lt;-3),"",'Total-corrected counts'!T898),"")</f>
        <v>3.0170792624947698</v>
      </c>
      <c r="U898">
        <f t="shared" si="52"/>
        <v>1</v>
      </c>
      <c r="V898">
        <f>SUMIFS(Tabel132[Cluster],Tabel132[ID],'Total-corrected counts Z&lt;3'!A898)</f>
        <v>33</v>
      </c>
      <c r="W898">
        <f t="shared" si="53"/>
        <v>0.92334491650811867</v>
      </c>
      <c r="X898">
        <f t="shared" si="54"/>
        <v>5.2083974615177127</v>
      </c>
      <c r="Y898">
        <f t="shared" si="55"/>
        <v>5.0906400517047681</v>
      </c>
    </row>
    <row r="899" spans="1:25" x14ac:dyDescent="0.25">
      <c r="A899">
        <v>907</v>
      </c>
      <c r="B899" t="s">
        <v>382</v>
      </c>
      <c r="C899">
        <v>68600</v>
      </c>
      <c r="D899">
        <v>51</v>
      </c>
      <c r="E899">
        <f>IFERROR(IF(OR(HLOOKUP($A899,'Z-scores'!$C$2:$SK$20,5,FALSE)&gt;3,HLOOKUP($A899,'Z-scores'!$C$2:$SK$20,5,FALSE)&lt;-3),"",'Total-corrected counts'!E899),"")</f>
        <v>7.9663313508331708</v>
      </c>
      <c r="F899">
        <f>IFERROR(IF(OR(HLOOKUP($A899,'Z-scores'!$C$2:$SK$20,5,FALSE)&gt;3,HLOOKUP($A899,'Z-scores'!$C$2:$SK$20,5,FALSE)&lt;-3),"",'Total-corrected counts'!F899),"")</f>
        <v>6.3649365654745624</v>
      </c>
      <c r="G899">
        <f>IFERROR(IF(OR(HLOOKUP($A899,'Z-scores'!$C$2:$SK$20,5,FALSE)&gt;3,HLOOKUP($A899,'Z-scores'!$C$2:$SK$20,5,FALSE)&lt;-3),"",'Total-corrected counts'!G899),"")</f>
        <v>8.8516595745946969</v>
      </c>
      <c r="H899">
        <f>IFERROR(IF(OR(HLOOKUP($A899,'Z-scores'!$C$2:$SK$20,5,FALSE)&gt;3,HLOOKUP($A899,'Z-scores'!$C$2:$SK$20,5,FALSE)&lt;-3),"",'Total-corrected counts'!H899),"")</f>
        <v>7.0327390286858549</v>
      </c>
      <c r="I899">
        <f>IFERROR(IF(OR(HLOOKUP($A899,'Z-scores'!$C$2:$SK$20,5,FALSE)&gt;3,HLOOKUP($A899,'Z-scores'!$C$2:$SK$20,5,FALSE)&lt;-3),"",'Total-corrected counts'!I899),"")</f>
        <v>7.6081959177977199</v>
      </c>
      <c r="J899">
        <f>IFERROR(IF(OR(HLOOKUP($A899,'Z-scores'!$C$2:$SK$20,5,FALSE)&gt;3,HLOOKUP($A899,'Z-scores'!$C$2:$SK$20,5,FALSE)&lt;-3),"",'Total-corrected counts'!J899),"")</f>
        <v>3.0052574044872924</v>
      </c>
      <c r="K899">
        <f>IFERROR(IF(OR(HLOOKUP($A899,'Z-scores'!$C$2:$SK$20,5,FALSE)&gt;3,HLOOKUP($A899,'Z-scores'!$C$2:$SK$20,5,FALSE)&lt;-3),"",'Total-corrected counts'!K899),"")</f>
        <v>8.3276886851928413</v>
      </c>
      <c r="L899">
        <f>IFERROR(IF(OR(HLOOKUP($A899,'Z-scores'!$C$2:$SK$20,5,FALSE)&gt;3,HLOOKUP($A899,'Z-scores'!$C$2:$SK$20,5,FALSE)&lt;-3),"",'Total-corrected counts'!L899),"")</f>
        <v>7.0752253150612088</v>
      </c>
      <c r="M899">
        <f>IFERROR(IF(OR(HLOOKUP($A899,'Z-scores'!$C$2:$SK$20,5,FALSE)&gt;3,HLOOKUP($A899,'Z-scores'!$C$2:$SK$20,5,FALSE)&lt;-3),"",'Total-corrected counts'!M899),"")</f>
        <v>2.2420129354769136</v>
      </c>
      <c r="N899">
        <f>IFERROR(IF(OR(HLOOKUP($A899,'Z-scores'!$C$2:$SK$20,5,FALSE)&gt;3,HLOOKUP($A899,'Z-scores'!$C$2:$SK$20,5,FALSE)&lt;-3),"",'Total-corrected counts'!N899),"")</f>
        <v>10.0190974345466</v>
      </c>
      <c r="O899">
        <f>IFERROR(IF(OR(HLOOKUP($A899,'Z-scores'!$C$2:$SK$20,5,FALSE)&gt;3,HLOOKUP($A899,'Z-scores'!$C$2:$SK$20,5,FALSE)&lt;-3),"",'Total-corrected counts'!O899),"")</f>
        <v>4.5624915448012793</v>
      </c>
      <c r="P899">
        <f>IFERROR(IF(OR(HLOOKUP($A899,'Z-scores'!$C$2:$SK$20,5,FALSE)&gt;3,HLOOKUP($A899,'Z-scores'!$C$2:$SK$20,5,FALSE)&lt;-3),"",'Total-corrected counts'!P899),"")</f>
        <v>7.2955104742330636</v>
      </c>
      <c r="Q899">
        <f>IFERROR(IF(OR(HLOOKUP($A899,'Z-scores'!$C$2:$SK$20,5,FALSE)&gt;3,HLOOKUP($A899,'Z-scores'!$C$2:$SK$20,5,FALSE)&lt;-3),"",'Total-corrected counts'!Q899),"")</f>
        <v>7.2689042437383335</v>
      </c>
      <c r="R899">
        <f>IFERROR(IF(OR(HLOOKUP($A899,'Z-scores'!$C$2:$SK$20,5,FALSE)&gt;3,HLOOKUP($A899,'Z-scores'!$C$2:$SK$20,5,FALSE)&lt;-3),"",'Total-corrected counts'!R899),"")</f>
        <v>8.9358116002241132</v>
      </c>
      <c r="S899">
        <f>IFERROR(IF(OR(HLOOKUP($A899,'Z-scores'!$C$2:$SK$20,5,FALSE)&gt;3,HLOOKUP($A899,'Z-scores'!$C$2:$SK$20,5,FALSE)&lt;-3),"",'Total-corrected counts'!S899),"")</f>
        <v>7.6152406727456476</v>
      </c>
      <c r="T899">
        <f>IFERROR(IF(OR(HLOOKUP($A899,'Z-scores'!$C$2:$SK$20,5,FALSE)&gt;3,HLOOKUP($A899,'Z-scores'!$C$2:$SK$20,5,FALSE)&lt;-3),"",'Total-corrected counts'!T899),"")</f>
        <v>2.4573496255613505</v>
      </c>
      <c r="U899">
        <f t="shared" si="52"/>
        <v>1</v>
      </c>
      <c r="V899">
        <f>SUMIFS(Tabel132[Cluster],Tabel132[ID],'Total-corrected counts Z&lt;3'!A899)</f>
        <v>81</v>
      </c>
      <c r="W899">
        <f t="shared" si="53"/>
        <v>0.70024197389601772</v>
      </c>
      <c r="X899">
        <f t="shared" si="54"/>
        <v>6.8493144212150865</v>
      </c>
      <c r="Y899">
        <f t="shared" si="55"/>
        <v>6.3558846935506317</v>
      </c>
    </row>
    <row r="900" spans="1:25" x14ac:dyDescent="0.25">
      <c r="A900">
        <v>908</v>
      </c>
      <c r="B900" t="s">
        <v>383</v>
      </c>
      <c r="C900">
        <v>110900</v>
      </c>
      <c r="D900">
        <v>768</v>
      </c>
      <c r="E900">
        <f>IFERROR(IF(OR(HLOOKUP($A900,'Z-scores'!$C$2:$SK$20,5,FALSE)&gt;3,HLOOKUP($A900,'Z-scores'!$C$2:$SK$20,5,FALSE)&lt;-3),"",'Total-corrected counts'!E900),"")</f>
        <v>3.5818765961768544</v>
      </c>
      <c r="F900">
        <f>IFERROR(IF(OR(HLOOKUP($A900,'Z-scores'!$C$2:$SK$20,5,FALSE)&gt;3,HLOOKUP($A900,'Z-scores'!$C$2:$SK$20,5,FALSE)&lt;-3),"",'Total-corrected counts'!F900),"")</f>
        <v>4.3865178555829889</v>
      </c>
      <c r="G900">
        <f>IFERROR(IF(OR(HLOOKUP($A900,'Z-scores'!$C$2:$SK$20,5,FALSE)&gt;3,HLOOKUP($A900,'Z-scores'!$C$2:$SK$20,5,FALSE)&lt;-3),"",'Total-corrected counts'!G900),"")</f>
        <v>3.7340614339886868</v>
      </c>
      <c r="H900">
        <f>IFERROR(IF(OR(HLOOKUP($A900,'Z-scores'!$C$2:$SK$20,5,FALSE)&gt;3,HLOOKUP($A900,'Z-scores'!$C$2:$SK$20,5,FALSE)&lt;-3),"",'Total-corrected counts'!H900),"")</f>
        <v>6.2064223503582721</v>
      </c>
      <c r="I900">
        <f>IFERROR(IF(OR(HLOOKUP($A900,'Z-scores'!$C$2:$SK$20,5,FALSE)&gt;3,HLOOKUP($A900,'Z-scores'!$C$2:$SK$20,5,FALSE)&lt;-3),"",'Total-corrected counts'!I900),"")</f>
        <v>4.1811313364820313</v>
      </c>
      <c r="J900">
        <f>IFERROR(IF(OR(HLOOKUP($A900,'Z-scores'!$C$2:$SK$20,5,FALSE)&gt;3,HLOOKUP($A900,'Z-scores'!$C$2:$SK$20,5,FALSE)&lt;-3),"",'Total-corrected counts'!J900),"")</f>
        <v>3.0351902471614687</v>
      </c>
      <c r="K900">
        <f>IFERROR(IF(OR(HLOOKUP($A900,'Z-scores'!$C$2:$SK$20,5,FALSE)&gt;3,HLOOKUP($A900,'Z-scores'!$C$2:$SK$20,5,FALSE)&lt;-3),"",'Total-corrected counts'!K900),"")</f>
        <v>4.9848840721224761</v>
      </c>
      <c r="L900">
        <f>IFERROR(IF(OR(HLOOKUP($A900,'Z-scores'!$C$2:$SK$20,5,FALSE)&gt;3,HLOOKUP($A900,'Z-scores'!$C$2:$SK$20,5,FALSE)&lt;-3),"",'Total-corrected counts'!L900),"")</f>
        <v>4.0294188275612246</v>
      </c>
      <c r="M900">
        <f>IFERROR(IF(OR(HLOOKUP($A900,'Z-scores'!$C$2:$SK$20,5,FALSE)&gt;3,HLOOKUP($A900,'Z-scores'!$C$2:$SK$20,5,FALSE)&lt;-3),"",'Total-corrected counts'!M900),"")</f>
        <v>3.5633513575260451</v>
      </c>
      <c r="N900">
        <f>IFERROR(IF(OR(HLOOKUP($A900,'Z-scores'!$C$2:$SK$20,5,FALSE)&gt;3,HLOOKUP($A900,'Z-scores'!$C$2:$SK$20,5,FALSE)&lt;-3),"",'Total-corrected counts'!N900),"")</f>
        <v>2.9241966690812848</v>
      </c>
      <c r="O900">
        <f>IFERROR(IF(OR(HLOOKUP($A900,'Z-scores'!$C$2:$SK$20,5,FALSE)&gt;3,HLOOKUP($A900,'Z-scores'!$C$2:$SK$20,5,FALSE)&lt;-3),"",'Total-corrected counts'!O900),"")</f>
        <v>4.7879635106780869</v>
      </c>
      <c r="P900">
        <f>IFERROR(IF(OR(HLOOKUP($A900,'Z-scores'!$C$2:$SK$20,5,FALSE)&gt;3,HLOOKUP($A900,'Z-scores'!$C$2:$SK$20,5,FALSE)&lt;-3),"",'Total-corrected counts'!P900),"")</f>
        <v>3.1799667073908098</v>
      </c>
      <c r="Q900">
        <f>IFERROR(IF(OR(HLOOKUP($A900,'Z-scores'!$C$2:$SK$20,5,FALSE)&gt;3,HLOOKUP($A900,'Z-scores'!$C$2:$SK$20,5,FALSE)&lt;-3),"",'Total-corrected counts'!Q900),"")</f>
        <v>4.6852882445968893</v>
      </c>
      <c r="R900">
        <f>IFERROR(IF(OR(HLOOKUP($A900,'Z-scores'!$C$2:$SK$20,5,FALSE)&gt;3,HLOOKUP($A900,'Z-scores'!$C$2:$SK$20,5,FALSE)&lt;-3),"",'Total-corrected counts'!R900),"")</f>
        <v>3.4305299706607522</v>
      </c>
      <c r="S900">
        <f>IFERROR(IF(OR(HLOOKUP($A900,'Z-scores'!$C$2:$SK$20,5,FALSE)&gt;3,HLOOKUP($A900,'Z-scores'!$C$2:$SK$20,5,FALSE)&lt;-3),"",'Total-corrected counts'!S900),"")</f>
        <v>3.3461763848272699</v>
      </c>
      <c r="T900">
        <f>IFERROR(IF(OR(HLOOKUP($A900,'Z-scores'!$C$2:$SK$20,5,FALSE)&gt;3,HLOOKUP($A900,'Z-scores'!$C$2:$SK$20,5,FALSE)&lt;-3),"",'Total-corrected counts'!T900),"")</f>
        <v>4.9761329917617356</v>
      </c>
      <c r="U900">
        <f t="shared" ref="U900:U963" si="56">IFERROR(IF(X900-Y900=0,0,1),0)</f>
        <v>1</v>
      </c>
      <c r="V900">
        <f>SUMIFS(Tabel132[Cluster],Tabel132[ID],'Total-corrected counts Z&lt;3'!A900)</f>
        <v>0</v>
      </c>
      <c r="W900">
        <f t="shared" ref="W900:W963" si="57">IFERROR(_xlfn.T.TEST(E900:N900,O900:T900,2,2),"")</f>
        <v>0.99183220914949399</v>
      </c>
      <c r="X900">
        <f t="shared" ref="X900:X963" si="58">IFERROR(AVERAGE(E900:N900),"")</f>
        <v>4.0627050746041338</v>
      </c>
      <c r="Y900">
        <f t="shared" ref="Y900:Y963" si="59">IFERROR(AVERAGE(O900:T900),"")</f>
        <v>4.0676763016525905</v>
      </c>
    </row>
    <row r="901" spans="1:25" x14ac:dyDescent="0.25">
      <c r="A901">
        <v>909</v>
      </c>
      <c r="B901" t="s">
        <v>1028</v>
      </c>
      <c r="C901">
        <v>41300</v>
      </c>
      <c r="D901">
        <v>822</v>
      </c>
      <c r="E901" t="str">
        <f>IFERROR(IF(OR(HLOOKUP($A901,'Z-scores'!$C$2:$SK$20,5,FALSE)&gt;3,HLOOKUP($A901,'Z-scores'!$C$2:$SK$20,5,FALSE)&lt;-3),"",'Total-corrected counts'!E901),"")</f>
        <v/>
      </c>
      <c r="F901" t="str">
        <f>IFERROR(IF(OR(HLOOKUP($A901,'Z-scores'!$C$2:$SK$20,5,FALSE)&gt;3,HLOOKUP($A901,'Z-scores'!$C$2:$SK$20,5,FALSE)&lt;-3),"",'Total-corrected counts'!F901),"")</f>
        <v/>
      </c>
      <c r="G901" t="str">
        <f>IFERROR(IF(OR(HLOOKUP($A901,'Z-scores'!$C$2:$SK$20,5,FALSE)&gt;3,HLOOKUP($A901,'Z-scores'!$C$2:$SK$20,5,FALSE)&lt;-3),"",'Total-corrected counts'!G901),"")</f>
        <v/>
      </c>
      <c r="H901" t="str">
        <f>IFERROR(IF(OR(HLOOKUP($A901,'Z-scores'!$C$2:$SK$20,5,FALSE)&gt;3,HLOOKUP($A901,'Z-scores'!$C$2:$SK$20,5,FALSE)&lt;-3),"",'Total-corrected counts'!H901),"")</f>
        <v/>
      </c>
      <c r="I901" t="str">
        <f>IFERROR(IF(OR(HLOOKUP($A901,'Z-scores'!$C$2:$SK$20,5,FALSE)&gt;3,HLOOKUP($A901,'Z-scores'!$C$2:$SK$20,5,FALSE)&lt;-3),"",'Total-corrected counts'!I901),"")</f>
        <v/>
      </c>
      <c r="J901" t="str">
        <f>IFERROR(IF(OR(HLOOKUP($A901,'Z-scores'!$C$2:$SK$20,5,FALSE)&gt;3,HLOOKUP($A901,'Z-scores'!$C$2:$SK$20,5,FALSE)&lt;-3),"",'Total-corrected counts'!J901),"")</f>
        <v/>
      </c>
      <c r="K901" t="str">
        <f>IFERROR(IF(OR(HLOOKUP($A901,'Z-scores'!$C$2:$SK$20,5,FALSE)&gt;3,HLOOKUP($A901,'Z-scores'!$C$2:$SK$20,5,FALSE)&lt;-3),"",'Total-corrected counts'!K901),"")</f>
        <v/>
      </c>
      <c r="L901" t="str">
        <f>IFERROR(IF(OR(HLOOKUP($A901,'Z-scores'!$C$2:$SK$20,5,FALSE)&gt;3,HLOOKUP($A901,'Z-scores'!$C$2:$SK$20,5,FALSE)&lt;-3),"",'Total-corrected counts'!L901),"")</f>
        <v/>
      </c>
      <c r="M901" t="str">
        <f>IFERROR(IF(OR(HLOOKUP($A901,'Z-scores'!$C$2:$SK$20,5,FALSE)&gt;3,HLOOKUP($A901,'Z-scores'!$C$2:$SK$20,5,FALSE)&lt;-3),"",'Total-corrected counts'!M901),"")</f>
        <v/>
      </c>
      <c r="N901" t="str">
        <f>IFERROR(IF(OR(HLOOKUP($A901,'Z-scores'!$C$2:$SK$20,5,FALSE)&gt;3,HLOOKUP($A901,'Z-scores'!$C$2:$SK$20,5,FALSE)&lt;-3),"",'Total-corrected counts'!N901),"")</f>
        <v/>
      </c>
      <c r="O901" t="str">
        <f>IFERROR(IF(OR(HLOOKUP($A901,'Z-scores'!$C$2:$SK$20,5,FALSE)&gt;3,HLOOKUP($A901,'Z-scores'!$C$2:$SK$20,5,FALSE)&lt;-3),"",'Total-corrected counts'!O901),"")</f>
        <v/>
      </c>
      <c r="P901" t="str">
        <f>IFERROR(IF(OR(HLOOKUP($A901,'Z-scores'!$C$2:$SK$20,5,FALSE)&gt;3,HLOOKUP($A901,'Z-scores'!$C$2:$SK$20,5,FALSE)&lt;-3),"",'Total-corrected counts'!P901),"")</f>
        <v/>
      </c>
      <c r="Q901" t="str">
        <f>IFERROR(IF(OR(HLOOKUP($A901,'Z-scores'!$C$2:$SK$20,5,FALSE)&gt;3,HLOOKUP($A901,'Z-scores'!$C$2:$SK$20,5,FALSE)&lt;-3),"",'Total-corrected counts'!Q901),"")</f>
        <v/>
      </c>
      <c r="R901" t="str">
        <f>IFERROR(IF(OR(HLOOKUP($A901,'Z-scores'!$C$2:$SK$20,5,FALSE)&gt;3,HLOOKUP($A901,'Z-scores'!$C$2:$SK$20,5,FALSE)&lt;-3),"",'Total-corrected counts'!R901),"")</f>
        <v/>
      </c>
      <c r="S901" t="str">
        <f>IFERROR(IF(OR(HLOOKUP($A901,'Z-scores'!$C$2:$SK$20,5,FALSE)&gt;3,HLOOKUP($A901,'Z-scores'!$C$2:$SK$20,5,FALSE)&lt;-3),"",'Total-corrected counts'!S901),"")</f>
        <v/>
      </c>
      <c r="T901" t="str">
        <f>IFERROR(IF(OR(HLOOKUP($A901,'Z-scores'!$C$2:$SK$20,5,FALSE)&gt;3,HLOOKUP($A901,'Z-scores'!$C$2:$SK$20,5,FALSE)&lt;-3),"",'Total-corrected counts'!T901),"")</f>
        <v/>
      </c>
      <c r="U901">
        <f t="shared" si="56"/>
        <v>0</v>
      </c>
      <c r="V901">
        <f>SUMIFS(Tabel132[Cluster],Tabel132[ID],'Total-corrected counts Z&lt;3'!A901)</f>
        <v>54</v>
      </c>
      <c r="W901" t="str">
        <f t="shared" si="57"/>
        <v/>
      </c>
      <c r="X901" t="str">
        <f t="shared" si="58"/>
        <v/>
      </c>
      <c r="Y901" t="str">
        <f t="shared" si="59"/>
        <v/>
      </c>
    </row>
    <row r="902" spans="1:25" x14ac:dyDescent="0.25">
      <c r="A902">
        <v>910</v>
      </c>
      <c r="B902" t="s">
        <v>384</v>
      </c>
      <c r="C902">
        <v>22500</v>
      </c>
      <c r="D902">
        <v>731</v>
      </c>
      <c r="E902">
        <f>IFERROR(IF(OR(HLOOKUP($A902,'Z-scores'!$C$2:$SK$20,5,FALSE)&gt;3,HLOOKUP($A902,'Z-scores'!$C$2:$SK$20,5,FALSE)&lt;-3),"",'Total-corrected counts'!E902),"")</f>
        <v>5.8954815345096216</v>
      </c>
      <c r="F902">
        <f>IFERROR(IF(OR(HLOOKUP($A902,'Z-scores'!$C$2:$SK$20,5,FALSE)&gt;3,HLOOKUP($A902,'Z-scores'!$C$2:$SK$20,5,FALSE)&lt;-3),"",'Total-corrected counts'!F902),"")</f>
        <v>4.5612230877213857</v>
      </c>
      <c r="G902">
        <f>IFERROR(IF(OR(HLOOKUP($A902,'Z-scores'!$C$2:$SK$20,5,FALSE)&gt;3,HLOOKUP($A902,'Z-scores'!$C$2:$SK$20,5,FALSE)&lt;-3),"",'Total-corrected counts'!G902),"")</f>
        <v>1.8695101734578152</v>
      </c>
      <c r="H902">
        <f>IFERROR(IF(OR(HLOOKUP($A902,'Z-scores'!$C$2:$SK$20,5,FALSE)&gt;3,HLOOKUP($A902,'Z-scores'!$C$2:$SK$20,5,FALSE)&lt;-3),"",'Total-corrected counts'!H902),"")</f>
        <v>2.4427609833771626</v>
      </c>
      <c r="I902">
        <f>IFERROR(IF(OR(HLOOKUP($A902,'Z-scores'!$C$2:$SK$20,5,FALSE)&gt;3,HLOOKUP($A902,'Z-scores'!$C$2:$SK$20,5,FALSE)&lt;-3),"",'Total-corrected counts'!I902),"")</f>
        <v>3.5564939497397625</v>
      </c>
      <c r="J902">
        <f>IFERROR(IF(OR(HLOOKUP($A902,'Z-scores'!$C$2:$SK$20,5,FALSE)&gt;3,HLOOKUP($A902,'Z-scores'!$C$2:$SK$20,5,FALSE)&lt;-3),"",'Total-corrected counts'!J902),"")</f>
        <v>1.5026287022436462</v>
      </c>
      <c r="K902">
        <f>IFERROR(IF(OR(HLOOKUP($A902,'Z-scores'!$C$2:$SK$20,5,FALSE)&gt;3,HLOOKUP($A902,'Z-scores'!$C$2:$SK$20,5,FALSE)&lt;-3),"",'Total-corrected counts'!K902),"")</f>
        <v>3.5891165319281826</v>
      </c>
      <c r="L902">
        <f>IFERROR(IF(OR(HLOOKUP($A902,'Z-scores'!$C$2:$SK$20,5,FALSE)&gt;3,HLOOKUP($A902,'Z-scores'!$C$2:$SK$20,5,FALSE)&lt;-3),"",'Total-corrected counts'!L902),"")</f>
        <v>1.1464171411748265</v>
      </c>
      <c r="M902">
        <f>IFERROR(IF(OR(HLOOKUP($A902,'Z-scores'!$C$2:$SK$20,5,FALSE)&gt;3,HLOOKUP($A902,'Z-scores'!$C$2:$SK$20,5,FALSE)&lt;-3),"",'Total-corrected counts'!M902),"")</f>
        <v>3.9640152661473951</v>
      </c>
      <c r="N902">
        <f>IFERROR(IF(OR(HLOOKUP($A902,'Z-scores'!$C$2:$SK$20,5,FALSE)&gt;3,HLOOKUP($A902,'Z-scores'!$C$2:$SK$20,5,FALSE)&lt;-3),"",'Total-corrected counts'!N902),"")</f>
        <v>1.607132217591591</v>
      </c>
      <c r="O902">
        <f>IFERROR(IF(OR(HLOOKUP($A902,'Z-scores'!$C$2:$SK$20,5,FALSE)&gt;3,HLOOKUP($A902,'Z-scores'!$C$2:$SK$20,5,FALSE)&lt;-3),"",'Total-corrected counts'!O902),"")</f>
        <v>2.3961922648084242</v>
      </c>
      <c r="P902">
        <f>IFERROR(IF(OR(HLOOKUP($A902,'Z-scores'!$C$2:$SK$20,5,FALSE)&gt;3,HLOOKUP($A902,'Z-scores'!$C$2:$SK$20,5,FALSE)&lt;-3),"",'Total-corrected counts'!P902),"")</f>
        <v>3.1003431278630278</v>
      </c>
      <c r="Q902">
        <f>IFERROR(IF(OR(HLOOKUP($A902,'Z-scores'!$C$2:$SK$20,5,FALSE)&gt;3,HLOOKUP($A902,'Z-scores'!$C$2:$SK$20,5,FALSE)&lt;-3),"",'Total-corrected counts'!Q902),"")</f>
        <v>3.0059378451549499</v>
      </c>
      <c r="R902">
        <f>IFERROR(IF(OR(HLOOKUP($A902,'Z-scores'!$C$2:$SK$20,5,FALSE)&gt;3,HLOOKUP($A902,'Z-scores'!$C$2:$SK$20,5,FALSE)&lt;-3),"",'Total-corrected counts'!R902),"")</f>
        <v>4.2368072242441928</v>
      </c>
      <c r="S902">
        <f>IFERROR(IF(OR(HLOOKUP($A902,'Z-scores'!$C$2:$SK$20,5,FALSE)&gt;3,HLOOKUP($A902,'Z-scores'!$C$2:$SK$20,5,FALSE)&lt;-3),"",'Total-corrected counts'!S902),"")</f>
        <v>1.7948188053980452</v>
      </c>
      <c r="T902">
        <f>IFERROR(IF(OR(HLOOKUP($A902,'Z-scores'!$C$2:$SK$20,5,FALSE)&gt;3,HLOOKUP($A902,'Z-scores'!$C$2:$SK$20,5,FALSE)&lt;-3),"",'Total-corrected counts'!T902),"")</f>
        <v>2.6211729339321073</v>
      </c>
      <c r="U902">
        <f t="shared" si="56"/>
        <v>1</v>
      </c>
      <c r="V902">
        <f>SUMIFS(Tabel132[Cluster],Tabel132[ID],'Total-corrected counts Z&lt;3'!A902)</f>
        <v>28</v>
      </c>
      <c r="W902">
        <f t="shared" si="57"/>
        <v>0.82631212987087377</v>
      </c>
      <c r="X902">
        <f t="shared" si="58"/>
        <v>3.0134779587891396</v>
      </c>
      <c r="Y902">
        <f t="shared" si="59"/>
        <v>2.8592120335667914</v>
      </c>
    </row>
    <row r="903" spans="1:25" x14ac:dyDescent="0.25">
      <c r="A903">
        <v>911</v>
      </c>
      <c r="B903" t="s">
        <v>385</v>
      </c>
      <c r="C903">
        <v>99300</v>
      </c>
      <c r="D903">
        <v>967</v>
      </c>
      <c r="E903">
        <f>IFERROR(IF(OR(HLOOKUP($A903,'Z-scores'!$C$2:$SK$20,5,FALSE)&gt;3,HLOOKUP($A903,'Z-scores'!$C$2:$SK$20,5,FALSE)&lt;-3),"",'Total-corrected counts'!E903),"")</f>
        <v>0</v>
      </c>
      <c r="F903">
        <f>IFERROR(IF(OR(HLOOKUP($A903,'Z-scores'!$C$2:$SK$20,5,FALSE)&gt;3,HLOOKUP($A903,'Z-scores'!$C$2:$SK$20,5,FALSE)&lt;-3),"",'Total-corrected counts'!F903),"")</f>
        <v>0.1463746539537919</v>
      </c>
      <c r="G903">
        <f>IFERROR(IF(OR(HLOOKUP($A903,'Z-scores'!$C$2:$SK$20,5,FALSE)&gt;3,HLOOKUP($A903,'Z-scores'!$C$2:$SK$20,5,FALSE)&lt;-3),"",'Total-corrected counts'!G903),"")</f>
        <v>3.4712390488606651E-2</v>
      </c>
      <c r="H903">
        <f>IFERROR(IF(OR(HLOOKUP($A903,'Z-scores'!$C$2:$SK$20,5,FALSE)&gt;3,HLOOKUP($A903,'Z-scores'!$C$2:$SK$20,5,FALSE)&lt;-3),"",'Total-corrected counts'!H903),"")</f>
        <v>0</v>
      </c>
      <c r="I903">
        <f>IFERROR(IF(OR(HLOOKUP($A903,'Z-scores'!$C$2:$SK$20,5,FALSE)&gt;3,HLOOKUP($A903,'Z-scores'!$C$2:$SK$20,5,FALSE)&lt;-3),"",'Total-corrected counts'!I903),"")</f>
        <v>2.8136819222624704E-2</v>
      </c>
      <c r="J903">
        <f>IFERROR(IF(OR(HLOOKUP($A903,'Z-scores'!$C$2:$SK$20,5,FALSE)&gt;3,HLOOKUP($A903,'Z-scores'!$C$2:$SK$20,5,FALSE)&lt;-3),"",'Total-corrected counts'!J903),"")</f>
        <v>0.48491205132165471</v>
      </c>
      <c r="K903">
        <f>IFERROR(IF(OR(HLOOKUP($A903,'Z-scores'!$C$2:$SK$20,5,FALSE)&gt;3,HLOOKUP($A903,'Z-scores'!$C$2:$SK$20,5,FALSE)&lt;-3),"",'Total-corrected counts'!K903),"")</f>
        <v>9.3833111945834838E-2</v>
      </c>
      <c r="L903">
        <f>IFERROR(IF(OR(HLOOKUP($A903,'Z-scores'!$C$2:$SK$20,5,FALSE)&gt;3,HLOOKUP($A903,'Z-scores'!$C$2:$SK$20,5,FALSE)&lt;-3),"",'Total-corrected counts'!L903),"")</f>
        <v>0.31204253546770427</v>
      </c>
      <c r="M903">
        <f>IFERROR(IF(OR(HLOOKUP($A903,'Z-scores'!$C$2:$SK$20,5,FALSE)&gt;3,HLOOKUP($A903,'Z-scores'!$C$2:$SK$20,5,FALSE)&lt;-3),"",'Total-corrected counts'!M903),"")</f>
        <v>8.5247640132202034E-3</v>
      </c>
      <c r="N903">
        <f>IFERROR(IF(OR(HLOOKUP($A903,'Z-scores'!$C$2:$SK$20,5,FALSE)&gt;3,HLOOKUP($A903,'Z-scores'!$C$2:$SK$20,5,FALSE)&lt;-3),"",'Total-corrected counts'!N903),"")</f>
        <v>3.9198346770526603E-2</v>
      </c>
      <c r="O903">
        <f>IFERROR(IF(OR(HLOOKUP($A903,'Z-scores'!$C$2:$SK$20,5,FALSE)&gt;3,HLOOKUP($A903,'Z-scores'!$C$2:$SK$20,5,FALSE)&lt;-3),"",'Total-corrected counts'!O903),"")</f>
        <v>0.11494649240778418</v>
      </c>
      <c r="P903">
        <f>IFERROR(IF(OR(HLOOKUP($A903,'Z-scores'!$C$2:$SK$20,5,FALSE)&gt;3,HLOOKUP($A903,'Z-scores'!$C$2:$SK$20,5,FALSE)&lt;-3),"",'Total-corrected counts'!P903),"")</f>
        <v>7.4647105807296013E-2</v>
      </c>
      <c r="Q903">
        <f>IFERROR(IF(OR(HLOOKUP($A903,'Z-scores'!$C$2:$SK$20,5,FALSE)&gt;3,HLOOKUP($A903,'Z-scores'!$C$2:$SK$20,5,FALSE)&lt;-3),"",'Total-corrected counts'!Q903),"")</f>
        <v>4.9684923060412389E-3</v>
      </c>
      <c r="R903">
        <f>IFERROR(IF(OR(HLOOKUP($A903,'Z-scores'!$C$2:$SK$20,5,FALSE)&gt;3,HLOOKUP($A903,'Z-scores'!$C$2:$SK$20,5,FALSE)&lt;-3),"",'Total-corrected counts'!R903),"")</f>
        <v>0.27731829104143801</v>
      </c>
      <c r="S903">
        <f>IFERROR(IF(OR(HLOOKUP($A903,'Z-scores'!$C$2:$SK$20,5,FALSE)&gt;3,HLOOKUP($A903,'Z-scores'!$C$2:$SK$20,5,FALSE)&lt;-3),"",'Total-corrected counts'!S903),"")</f>
        <v>0.30574200470502971</v>
      </c>
      <c r="T903">
        <f>IFERROR(IF(OR(HLOOKUP($A903,'Z-scores'!$C$2:$SK$20,5,FALSE)&gt;3,HLOOKUP($A903,'Z-scores'!$C$2:$SK$20,5,FALSE)&lt;-3),"",'Total-corrected counts'!T903),"")</f>
        <v>0</v>
      </c>
      <c r="U903">
        <f t="shared" si="56"/>
        <v>1</v>
      </c>
      <c r="V903">
        <f>SUMIFS(Tabel132[Cluster],Tabel132[ID],'Total-corrected counts Z&lt;3'!A903)</f>
        <v>0</v>
      </c>
      <c r="W903">
        <f t="shared" si="57"/>
        <v>0.85275607237363171</v>
      </c>
      <c r="X903">
        <f t="shared" si="58"/>
        <v>0.1147734673183964</v>
      </c>
      <c r="Y903">
        <f t="shared" si="59"/>
        <v>0.12960373104459819</v>
      </c>
    </row>
    <row r="904" spans="1:25" x14ac:dyDescent="0.25">
      <c r="A904">
        <v>912</v>
      </c>
      <c r="B904" t="s">
        <v>1029</v>
      </c>
      <c r="C904">
        <v>55000</v>
      </c>
      <c r="D904">
        <v>645</v>
      </c>
      <c r="E904" t="str">
        <f>IFERROR(IF(OR(HLOOKUP($A904,'Z-scores'!$C$2:$SK$20,5,FALSE)&gt;3,HLOOKUP($A904,'Z-scores'!$C$2:$SK$20,5,FALSE)&lt;-3),"",'Total-corrected counts'!E904),"")</f>
        <v/>
      </c>
      <c r="F904" t="str">
        <f>IFERROR(IF(OR(HLOOKUP($A904,'Z-scores'!$C$2:$SK$20,5,FALSE)&gt;3,HLOOKUP($A904,'Z-scores'!$C$2:$SK$20,5,FALSE)&lt;-3),"",'Total-corrected counts'!F904),"")</f>
        <v/>
      </c>
      <c r="G904" t="str">
        <f>IFERROR(IF(OR(HLOOKUP($A904,'Z-scores'!$C$2:$SK$20,5,FALSE)&gt;3,HLOOKUP($A904,'Z-scores'!$C$2:$SK$20,5,FALSE)&lt;-3),"",'Total-corrected counts'!G904),"")</f>
        <v/>
      </c>
      <c r="H904" t="str">
        <f>IFERROR(IF(OR(HLOOKUP($A904,'Z-scores'!$C$2:$SK$20,5,FALSE)&gt;3,HLOOKUP($A904,'Z-scores'!$C$2:$SK$20,5,FALSE)&lt;-3),"",'Total-corrected counts'!H904),"")</f>
        <v/>
      </c>
      <c r="I904" t="str">
        <f>IFERROR(IF(OR(HLOOKUP($A904,'Z-scores'!$C$2:$SK$20,5,FALSE)&gt;3,HLOOKUP($A904,'Z-scores'!$C$2:$SK$20,5,FALSE)&lt;-3),"",'Total-corrected counts'!I904),"")</f>
        <v/>
      </c>
      <c r="J904" t="str">
        <f>IFERROR(IF(OR(HLOOKUP($A904,'Z-scores'!$C$2:$SK$20,5,FALSE)&gt;3,HLOOKUP($A904,'Z-scores'!$C$2:$SK$20,5,FALSE)&lt;-3),"",'Total-corrected counts'!J904),"")</f>
        <v/>
      </c>
      <c r="K904" t="str">
        <f>IFERROR(IF(OR(HLOOKUP($A904,'Z-scores'!$C$2:$SK$20,5,FALSE)&gt;3,HLOOKUP($A904,'Z-scores'!$C$2:$SK$20,5,FALSE)&lt;-3),"",'Total-corrected counts'!K904),"")</f>
        <v/>
      </c>
      <c r="L904" t="str">
        <f>IFERROR(IF(OR(HLOOKUP($A904,'Z-scores'!$C$2:$SK$20,5,FALSE)&gt;3,HLOOKUP($A904,'Z-scores'!$C$2:$SK$20,5,FALSE)&lt;-3),"",'Total-corrected counts'!L904),"")</f>
        <v/>
      </c>
      <c r="M904" t="str">
        <f>IFERROR(IF(OR(HLOOKUP($A904,'Z-scores'!$C$2:$SK$20,5,FALSE)&gt;3,HLOOKUP($A904,'Z-scores'!$C$2:$SK$20,5,FALSE)&lt;-3),"",'Total-corrected counts'!M904),"")</f>
        <v/>
      </c>
      <c r="N904" t="str">
        <f>IFERROR(IF(OR(HLOOKUP($A904,'Z-scores'!$C$2:$SK$20,5,FALSE)&gt;3,HLOOKUP($A904,'Z-scores'!$C$2:$SK$20,5,FALSE)&lt;-3),"",'Total-corrected counts'!N904),"")</f>
        <v/>
      </c>
      <c r="O904" t="str">
        <f>IFERROR(IF(OR(HLOOKUP($A904,'Z-scores'!$C$2:$SK$20,5,FALSE)&gt;3,HLOOKUP($A904,'Z-scores'!$C$2:$SK$20,5,FALSE)&lt;-3),"",'Total-corrected counts'!O904),"")</f>
        <v/>
      </c>
      <c r="P904" t="str">
        <f>IFERROR(IF(OR(HLOOKUP($A904,'Z-scores'!$C$2:$SK$20,5,FALSE)&gt;3,HLOOKUP($A904,'Z-scores'!$C$2:$SK$20,5,FALSE)&lt;-3),"",'Total-corrected counts'!P904),"")</f>
        <v/>
      </c>
      <c r="Q904" t="str">
        <f>IFERROR(IF(OR(HLOOKUP($A904,'Z-scores'!$C$2:$SK$20,5,FALSE)&gt;3,HLOOKUP($A904,'Z-scores'!$C$2:$SK$20,5,FALSE)&lt;-3),"",'Total-corrected counts'!Q904),"")</f>
        <v/>
      </c>
      <c r="R904" t="str">
        <f>IFERROR(IF(OR(HLOOKUP($A904,'Z-scores'!$C$2:$SK$20,5,FALSE)&gt;3,HLOOKUP($A904,'Z-scores'!$C$2:$SK$20,5,FALSE)&lt;-3),"",'Total-corrected counts'!R904),"")</f>
        <v/>
      </c>
      <c r="S904" t="str">
        <f>IFERROR(IF(OR(HLOOKUP($A904,'Z-scores'!$C$2:$SK$20,5,FALSE)&gt;3,HLOOKUP($A904,'Z-scores'!$C$2:$SK$20,5,FALSE)&lt;-3),"",'Total-corrected counts'!S904),"")</f>
        <v/>
      </c>
      <c r="T904" t="str">
        <f>IFERROR(IF(OR(HLOOKUP($A904,'Z-scores'!$C$2:$SK$20,5,FALSE)&gt;3,HLOOKUP($A904,'Z-scores'!$C$2:$SK$20,5,FALSE)&lt;-3),"",'Total-corrected counts'!T904),"")</f>
        <v/>
      </c>
      <c r="U904">
        <f t="shared" si="56"/>
        <v>0</v>
      </c>
      <c r="V904">
        <f>SUMIFS(Tabel132[Cluster],Tabel132[ID],'Total-corrected counts Z&lt;3'!A904)</f>
        <v>0</v>
      </c>
      <c r="W904" t="str">
        <f t="shared" si="57"/>
        <v/>
      </c>
      <c r="X904" t="str">
        <f t="shared" si="58"/>
        <v/>
      </c>
      <c r="Y904" t="str">
        <f t="shared" si="59"/>
        <v/>
      </c>
    </row>
    <row r="905" spans="1:25" x14ac:dyDescent="0.25">
      <c r="A905">
        <v>913</v>
      </c>
      <c r="B905" t="s">
        <v>1030</v>
      </c>
      <c r="C905">
        <v>13700</v>
      </c>
      <c r="D905">
        <v>669</v>
      </c>
      <c r="E905" t="str">
        <f>IFERROR(IF(OR(HLOOKUP($A905,'Z-scores'!$C$2:$SK$20,5,FALSE)&gt;3,HLOOKUP($A905,'Z-scores'!$C$2:$SK$20,5,FALSE)&lt;-3),"",'Total-corrected counts'!E905),"")</f>
        <v/>
      </c>
      <c r="F905" t="str">
        <f>IFERROR(IF(OR(HLOOKUP($A905,'Z-scores'!$C$2:$SK$20,5,FALSE)&gt;3,HLOOKUP($A905,'Z-scores'!$C$2:$SK$20,5,FALSE)&lt;-3),"",'Total-corrected counts'!F905),"")</f>
        <v/>
      </c>
      <c r="G905" t="str">
        <f>IFERROR(IF(OR(HLOOKUP($A905,'Z-scores'!$C$2:$SK$20,5,FALSE)&gt;3,HLOOKUP($A905,'Z-scores'!$C$2:$SK$20,5,FALSE)&lt;-3),"",'Total-corrected counts'!G905),"")</f>
        <v/>
      </c>
      <c r="H905" t="str">
        <f>IFERROR(IF(OR(HLOOKUP($A905,'Z-scores'!$C$2:$SK$20,5,FALSE)&gt;3,HLOOKUP($A905,'Z-scores'!$C$2:$SK$20,5,FALSE)&lt;-3),"",'Total-corrected counts'!H905),"")</f>
        <v/>
      </c>
      <c r="I905" t="str">
        <f>IFERROR(IF(OR(HLOOKUP($A905,'Z-scores'!$C$2:$SK$20,5,FALSE)&gt;3,HLOOKUP($A905,'Z-scores'!$C$2:$SK$20,5,FALSE)&lt;-3),"",'Total-corrected counts'!I905),"")</f>
        <v/>
      </c>
      <c r="J905" t="str">
        <f>IFERROR(IF(OR(HLOOKUP($A905,'Z-scores'!$C$2:$SK$20,5,FALSE)&gt;3,HLOOKUP($A905,'Z-scores'!$C$2:$SK$20,5,FALSE)&lt;-3),"",'Total-corrected counts'!J905),"")</f>
        <v/>
      </c>
      <c r="K905" t="str">
        <f>IFERROR(IF(OR(HLOOKUP($A905,'Z-scores'!$C$2:$SK$20,5,FALSE)&gt;3,HLOOKUP($A905,'Z-scores'!$C$2:$SK$20,5,FALSE)&lt;-3),"",'Total-corrected counts'!K905),"")</f>
        <v/>
      </c>
      <c r="L905" t="str">
        <f>IFERROR(IF(OR(HLOOKUP($A905,'Z-scores'!$C$2:$SK$20,5,FALSE)&gt;3,HLOOKUP($A905,'Z-scores'!$C$2:$SK$20,5,FALSE)&lt;-3),"",'Total-corrected counts'!L905),"")</f>
        <v/>
      </c>
      <c r="M905" t="str">
        <f>IFERROR(IF(OR(HLOOKUP($A905,'Z-scores'!$C$2:$SK$20,5,FALSE)&gt;3,HLOOKUP($A905,'Z-scores'!$C$2:$SK$20,5,FALSE)&lt;-3),"",'Total-corrected counts'!M905),"")</f>
        <v/>
      </c>
      <c r="N905" t="str">
        <f>IFERROR(IF(OR(HLOOKUP($A905,'Z-scores'!$C$2:$SK$20,5,FALSE)&gt;3,HLOOKUP($A905,'Z-scores'!$C$2:$SK$20,5,FALSE)&lt;-3),"",'Total-corrected counts'!N905),"")</f>
        <v/>
      </c>
      <c r="O905" t="str">
        <f>IFERROR(IF(OR(HLOOKUP($A905,'Z-scores'!$C$2:$SK$20,5,FALSE)&gt;3,HLOOKUP($A905,'Z-scores'!$C$2:$SK$20,5,FALSE)&lt;-3),"",'Total-corrected counts'!O905),"")</f>
        <v/>
      </c>
      <c r="P905" t="str">
        <f>IFERROR(IF(OR(HLOOKUP($A905,'Z-scores'!$C$2:$SK$20,5,FALSE)&gt;3,HLOOKUP($A905,'Z-scores'!$C$2:$SK$20,5,FALSE)&lt;-3),"",'Total-corrected counts'!P905),"")</f>
        <v/>
      </c>
      <c r="Q905" t="str">
        <f>IFERROR(IF(OR(HLOOKUP($A905,'Z-scores'!$C$2:$SK$20,5,FALSE)&gt;3,HLOOKUP($A905,'Z-scores'!$C$2:$SK$20,5,FALSE)&lt;-3),"",'Total-corrected counts'!Q905),"")</f>
        <v/>
      </c>
      <c r="R905" t="str">
        <f>IFERROR(IF(OR(HLOOKUP($A905,'Z-scores'!$C$2:$SK$20,5,FALSE)&gt;3,HLOOKUP($A905,'Z-scores'!$C$2:$SK$20,5,FALSE)&lt;-3),"",'Total-corrected counts'!R905),"")</f>
        <v/>
      </c>
      <c r="S905" t="str">
        <f>IFERROR(IF(OR(HLOOKUP($A905,'Z-scores'!$C$2:$SK$20,5,FALSE)&gt;3,HLOOKUP($A905,'Z-scores'!$C$2:$SK$20,5,FALSE)&lt;-3),"",'Total-corrected counts'!S905),"")</f>
        <v/>
      </c>
      <c r="T905" t="str">
        <f>IFERROR(IF(OR(HLOOKUP($A905,'Z-scores'!$C$2:$SK$20,5,FALSE)&gt;3,HLOOKUP($A905,'Z-scores'!$C$2:$SK$20,5,FALSE)&lt;-3),"",'Total-corrected counts'!T905),"")</f>
        <v/>
      </c>
      <c r="U905">
        <f t="shared" si="56"/>
        <v>0</v>
      </c>
      <c r="V905">
        <f>SUMIFS(Tabel132[Cluster],Tabel132[ID],'Total-corrected counts Z&lt;3'!A905)</f>
        <v>0</v>
      </c>
      <c r="W905" t="str">
        <f t="shared" si="57"/>
        <v/>
      </c>
      <c r="X905" t="str">
        <f t="shared" si="58"/>
        <v/>
      </c>
      <c r="Y905" t="str">
        <f t="shared" si="59"/>
        <v/>
      </c>
    </row>
    <row r="906" spans="1:25" x14ac:dyDescent="0.25">
      <c r="A906">
        <v>914</v>
      </c>
      <c r="B906" t="s">
        <v>386</v>
      </c>
      <c r="C906">
        <v>73100</v>
      </c>
      <c r="D906">
        <v>141</v>
      </c>
      <c r="E906">
        <f>IFERROR(IF(OR(HLOOKUP($A906,'Z-scores'!$C$2:$SK$20,5,FALSE)&gt;3,HLOOKUP($A906,'Z-scores'!$C$2:$SK$20,5,FALSE)&lt;-3),"",'Total-corrected counts'!E906),"")</f>
        <v>1.4862558490360393E-2</v>
      </c>
      <c r="F906">
        <f>IFERROR(IF(OR(HLOOKUP($A906,'Z-scores'!$C$2:$SK$20,5,FALSE)&gt;3,HLOOKUP($A906,'Z-scores'!$C$2:$SK$20,5,FALSE)&lt;-3),"",'Total-corrected counts'!F906),"")</f>
        <v>4.7217630307674801E-3</v>
      </c>
      <c r="G906">
        <f>IFERROR(IF(OR(HLOOKUP($A906,'Z-scores'!$C$2:$SK$20,5,FALSE)&gt;3,HLOOKUP($A906,'Z-scores'!$C$2:$SK$20,5,FALSE)&lt;-3),"",'Total-corrected counts'!G906),"")</f>
        <v>9.917825853887615E-3</v>
      </c>
      <c r="H906">
        <f>IFERROR(IF(OR(HLOOKUP($A906,'Z-scores'!$C$2:$SK$20,5,FALSE)&gt;3,HLOOKUP($A906,'Z-scores'!$C$2:$SK$20,5,FALSE)&lt;-3),"",'Total-corrected counts'!H906),"")</f>
        <v>0</v>
      </c>
      <c r="I906">
        <f>IFERROR(IF(OR(HLOOKUP($A906,'Z-scores'!$C$2:$SK$20,5,FALSE)&gt;3,HLOOKUP($A906,'Z-scores'!$C$2:$SK$20,5,FALSE)&lt;-3),"",'Total-corrected counts'!I906),"")</f>
        <v>0</v>
      </c>
      <c r="J906">
        <f>IFERROR(IF(OR(HLOOKUP($A906,'Z-scores'!$C$2:$SK$20,5,FALSE)&gt;3,HLOOKUP($A906,'Z-scores'!$C$2:$SK$20,5,FALSE)&lt;-3),"",'Total-corrected counts'!J906),"")</f>
        <v>0</v>
      </c>
      <c r="K906">
        <f>IFERROR(IF(OR(HLOOKUP($A906,'Z-scores'!$C$2:$SK$20,5,FALSE)&gt;3,HLOOKUP($A906,'Z-scores'!$C$2:$SK$20,5,FALSE)&lt;-3),"",'Total-corrected counts'!K906),"")</f>
        <v>0</v>
      </c>
      <c r="L906">
        <f>IFERROR(IF(OR(HLOOKUP($A906,'Z-scores'!$C$2:$SK$20,5,FALSE)&gt;3,HLOOKUP($A906,'Z-scores'!$C$2:$SK$20,5,FALSE)&lt;-3),"",'Total-corrected counts'!L906),"")</f>
        <v>2.7134133518930806E-2</v>
      </c>
      <c r="M906">
        <f>IFERROR(IF(OR(HLOOKUP($A906,'Z-scores'!$C$2:$SK$20,5,FALSE)&gt;3,HLOOKUP($A906,'Z-scores'!$C$2:$SK$20,5,FALSE)&lt;-3),"",'Total-corrected counts'!M906),"")</f>
        <v>0</v>
      </c>
      <c r="N906">
        <f>IFERROR(IF(OR(HLOOKUP($A906,'Z-scores'!$C$2:$SK$20,5,FALSE)&gt;3,HLOOKUP($A906,'Z-scores'!$C$2:$SK$20,5,FALSE)&lt;-3),"",'Total-corrected counts'!N906),"")</f>
        <v>7.839669354105322E-3</v>
      </c>
      <c r="O906">
        <f>IFERROR(IF(OR(HLOOKUP($A906,'Z-scores'!$C$2:$SK$20,5,FALSE)&gt;3,HLOOKUP($A906,'Z-scores'!$C$2:$SK$20,5,FALSE)&lt;-3),"",'Total-corrected counts'!O906),"")</f>
        <v>0</v>
      </c>
      <c r="P906">
        <f>IFERROR(IF(OR(HLOOKUP($A906,'Z-scores'!$C$2:$SK$20,5,FALSE)&gt;3,HLOOKUP($A906,'Z-scores'!$C$2:$SK$20,5,FALSE)&lt;-3),"",'Total-corrected counts'!P906),"")</f>
        <v>9.9529474409728001E-3</v>
      </c>
      <c r="Q906">
        <f>IFERROR(IF(OR(HLOOKUP($A906,'Z-scores'!$C$2:$SK$20,5,FALSE)&gt;3,HLOOKUP($A906,'Z-scores'!$C$2:$SK$20,5,FALSE)&lt;-3),"",'Total-corrected counts'!Q906),"")</f>
        <v>4.9684923060412389E-3</v>
      </c>
      <c r="R906">
        <f>IFERROR(IF(OR(HLOOKUP($A906,'Z-scores'!$C$2:$SK$20,5,FALSE)&gt;3,HLOOKUP($A906,'Z-scores'!$C$2:$SK$20,5,FALSE)&lt;-3),"",'Total-corrected counts'!R906),"")</f>
        <v>0</v>
      </c>
      <c r="S906">
        <f>IFERROR(IF(OR(HLOOKUP($A906,'Z-scores'!$C$2:$SK$20,5,FALSE)&gt;3,HLOOKUP($A906,'Z-scores'!$C$2:$SK$20,5,FALSE)&lt;-3),"",'Total-corrected counts'!S906),"")</f>
        <v>0</v>
      </c>
      <c r="T906">
        <f>IFERROR(IF(OR(HLOOKUP($A906,'Z-scores'!$C$2:$SK$20,5,FALSE)&gt;3,HLOOKUP($A906,'Z-scores'!$C$2:$SK$20,5,FALSE)&lt;-3),"",'Total-corrected counts'!T906),"")</f>
        <v>0</v>
      </c>
      <c r="U906">
        <f t="shared" si="56"/>
        <v>1</v>
      </c>
      <c r="V906">
        <f>SUMIFS(Tabel132[Cluster],Tabel132[ID],'Total-corrected counts Z&lt;3'!A906)</f>
        <v>83</v>
      </c>
      <c r="W906">
        <f t="shared" si="57"/>
        <v>0.33045872256023501</v>
      </c>
      <c r="X906">
        <f t="shared" si="58"/>
        <v>6.4475950248051609E-3</v>
      </c>
      <c r="Y906">
        <f t="shared" si="59"/>
        <v>2.4869066245023397E-3</v>
      </c>
    </row>
    <row r="907" spans="1:25" x14ac:dyDescent="0.25">
      <c r="A907">
        <v>915</v>
      </c>
      <c r="B907" t="s">
        <v>1031</v>
      </c>
      <c r="C907">
        <v>86400</v>
      </c>
      <c r="D907">
        <v>890</v>
      </c>
      <c r="E907" t="str">
        <f>IFERROR(IF(OR(HLOOKUP($A907,'Z-scores'!$C$2:$SK$20,5,FALSE)&gt;3,HLOOKUP($A907,'Z-scores'!$C$2:$SK$20,5,FALSE)&lt;-3),"",'Total-corrected counts'!E907),"")</f>
        <v/>
      </c>
      <c r="F907" t="str">
        <f>IFERROR(IF(OR(HLOOKUP($A907,'Z-scores'!$C$2:$SK$20,5,FALSE)&gt;3,HLOOKUP($A907,'Z-scores'!$C$2:$SK$20,5,FALSE)&lt;-3),"",'Total-corrected counts'!F907),"")</f>
        <v/>
      </c>
      <c r="G907" t="str">
        <f>IFERROR(IF(OR(HLOOKUP($A907,'Z-scores'!$C$2:$SK$20,5,FALSE)&gt;3,HLOOKUP($A907,'Z-scores'!$C$2:$SK$20,5,FALSE)&lt;-3),"",'Total-corrected counts'!G907),"")</f>
        <v/>
      </c>
      <c r="H907" t="str">
        <f>IFERROR(IF(OR(HLOOKUP($A907,'Z-scores'!$C$2:$SK$20,5,FALSE)&gt;3,HLOOKUP($A907,'Z-scores'!$C$2:$SK$20,5,FALSE)&lt;-3),"",'Total-corrected counts'!H907),"")</f>
        <v/>
      </c>
      <c r="I907" t="str">
        <f>IFERROR(IF(OR(HLOOKUP($A907,'Z-scores'!$C$2:$SK$20,5,FALSE)&gt;3,HLOOKUP($A907,'Z-scores'!$C$2:$SK$20,5,FALSE)&lt;-3),"",'Total-corrected counts'!I907),"")</f>
        <v/>
      </c>
      <c r="J907" t="str">
        <f>IFERROR(IF(OR(HLOOKUP($A907,'Z-scores'!$C$2:$SK$20,5,FALSE)&gt;3,HLOOKUP($A907,'Z-scores'!$C$2:$SK$20,5,FALSE)&lt;-3),"",'Total-corrected counts'!J907),"")</f>
        <v/>
      </c>
      <c r="K907" t="str">
        <f>IFERROR(IF(OR(HLOOKUP($A907,'Z-scores'!$C$2:$SK$20,5,FALSE)&gt;3,HLOOKUP($A907,'Z-scores'!$C$2:$SK$20,5,FALSE)&lt;-3),"",'Total-corrected counts'!K907),"")</f>
        <v/>
      </c>
      <c r="L907" t="str">
        <f>IFERROR(IF(OR(HLOOKUP($A907,'Z-scores'!$C$2:$SK$20,5,FALSE)&gt;3,HLOOKUP($A907,'Z-scores'!$C$2:$SK$20,5,FALSE)&lt;-3),"",'Total-corrected counts'!L907),"")</f>
        <v/>
      </c>
      <c r="M907" t="str">
        <f>IFERROR(IF(OR(HLOOKUP($A907,'Z-scores'!$C$2:$SK$20,5,FALSE)&gt;3,HLOOKUP($A907,'Z-scores'!$C$2:$SK$20,5,FALSE)&lt;-3),"",'Total-corrected counts'!M907),"")</f>
        <v/>
      </c>
      <c r="N907" t="str">
        <f>IFERROR(IF(OR(HLOOKUP($A907,'Z-scores'!$C$2:$SK$20,5,FALSE)&gt;3,HLOOKUP($A907,'Z-scores'!$C$2:$SK$20,5,FALSE)&lt;-3),"",'Total-corrected counts'!N907),"")</f>
        <v/>
      </c>
      <c r="O907" t="str">
        <f>IFERROR(IF(OR(HLOOKUP($A907,'Z-scores'!$C$2:$SK$20,5,FALSE)&gt;3,HLOOKUP($A907,'Z-scores'!$C$2:$SK$20,5,FALSE)&lt;-3),"",'Total-corrected counts'!O907),"")</f>
        <v/>
      </c>
      <c r="P907" t="str">
        <f>IFERROR(IF(OR(HLOOKUP($A907,'Z-scores'!$C$2:$SK$20,5,FALSE)&gt;3,HLOOKUP($A907,'Z-scores'!$C$2:$SK$20,5,FALSE)&lt;-3),"",'Total-corrected counts'!P907),"")</f>
        <v/>
      </c>
      <c r="Q907" t="str">
        <f>IFERROR(IF(OR(HLOOKUP($A907,'Z-scores'!$C$2:$SK$20,5,FALSE)&gt;3,HLOOKUP($A907,'Z-scores'!$C$2:$SK$20,5,FALSE)&lt;-3),"",'Total-corrected counts'!Q907),"")</f>
        <v/>
      </c>
      <c r="R907" t="str">
        <f>IFERROR(IF(OR(HLOOKUP($A907,'Z-scores'!$C$2:$SK$20,5,FALSE)&gt;3,HLOOKUP($A907,'Z-scores'!$C$2:$SK$20,5,FALSE)&lt;-3),"",'Total-corrected counts'!R907),"")</f>
        <v/>
      </c>
      <c r="S907" t="str">
        <f>IFERROR(IF(OR(HLOOKUP($A907,'Z-scores'!$C$2:$SK$20,5,FALSE)&gt;3,HLOOKUP($A907,'Z-scores'!$C$2:$SK$20,5,FALSE)&lt;-3),"",'Total-corrected counts'!S907),"")</f>
        <v/>
      </c>
      <c r="T907" t="str">
        <f>IFERROR(IF(OR(HLOOKUP($A907,'Z-scores'!$C$2:$SK$20,5,FALSE)&gt;3,HLOOKUP($A907,'Z-scores'!$C$2:$SK$20,5,FALSE)&lt;-3),"",'Total-corrected counts'!T907),"")</f>
        <v/>
      </c>
      <c r="U907">
        <f t="shared" si="56"/>
        <v>0</v>
      </c>
      <c r="V907">
        <f>SUMIFS(Tabel132[Cluster],Tabel132[ID],'Total-corrected counts Z&lt;3'!A907)</f>
        <v>93</v>
      </c>
      <c r="W907" t="str">
        <f t="shared" si="57"/>
        <v/>
      </c>
      <c r="X907" t="str">
        <f t="shared" si="58"/>
        <v/>
      </c>
      <c r="Y907" t="str">
        <f t="shared" si="59"/>
        <v/>
      </c>
    </row>
    <row r="908" spans="1:25" x14ac:dyDescent="0.25">
      <c r="A908">
        <v>916</v>
      </c>
      <c r="B908" t="s">
        <v>1032</v>
      </c>
      <c r="C908">
        <v>98500</v>
      </c>
      <c r="D908">
        <v>848</v>
      </c>
      <c r="E908" t="str">
        <f>IFERROR(IF(OR(HLOOKUP($A908,'Z-scores'!$C$2:$SK$20,5,FALSE)&gt;3,HLOOKUP($A908,'Z-scores'!$C$2:$SK$20,5,FALSE)&lt;-3),"",'Total-corrected counts'!E908),"")</f>
        <v/>
      </c>
      <c r="F908" t="str">
        <f>IFERROR(IF(OR(HLOOKUP($A908,'Z-scores'!$C$2:$SK$20,5,FALSE)&gt;3,HLOOKUP($A908,'Z-scores'!$C$2:$SK$20,5,FALSE)&lt;-3),"",'Total-corrected counts'!F908),"")</f>
        <v/>
      </c>
      <c r="G908" t="str">
        <f>IFERROR(IF(OR(HLOOKUP($A908,'Z-scores'!$C$2:$SK$20,5,FALSE)&gt;3,HLOOKUP($A908,'Z-scores'!$C$2:$SK$20,5,FALSE)&lt;-3),"",'Total-corrected counts'!G908),"")</f>
        <v/>
      </c>
      <c r="H908" t="str">
        <f>IFERROR(IF(OR(HLOOKUP($A908,'Z-scores'!$C$2:$SK$20,5,FALSE)&gt;3,HLOOKUP($A908,'Z-scores'!$C$2:$SK$20,5,FALSE)&lt;-3),"",'Total-corrected counts'!H908),"")</f>
        <v/>
      </c>
      <c r="I908" t="str">
        <f>IFERROR(IF(OR(HLOOKUP($A908,'Z-scores'!$C$2:$SK$20,5,FALSE)&gt;3,HLOOKUP($A908,'Z-scores'!$C$2:$SK$20,5,FALSE)&lt;-3),"",'Total-corrected counts'!I908),"")</f>
        <v/>
      </c>
      <c r="J908" t="str">
        <f>IFERROR(IF(OR(HLOOKUP($A908,'Z-scores'!$C$2:$SK$20,5,FALSE)&gt;3,HLOOKUP($A908,'Z-scores'!$C$2:$SK$20,5,FALSE)&lt;-3),"",'Total-corrected counts'!J908),"")</f>
        <v/>
      </c>
      <c r="K908" t="str">
        <f>IFERROR(IF(OR(HLOOKUP($A908,'Z-scores'!$C$2:$SK$20,5,FALSE)&gt;3,HLOOKUP($A908,'Z-scores'!$C$2:$SK$20,5,FALSE)&lt;-3),"",'Total-corrected counts'!K908),"")</f>
        <v/>
      </c>
      <c r="L908" t="str">
        <f>IFERROR(IF(OR(HLOOKUP($A908,'Z-scores'!$C$2:$SK$20,5,FALSE)&gt;3,HLOOKUP($A908,'Z-scores'!$C$2:$SK$20,5,FALSE)&lt;-3),"",'Total-corrected counts'!L908),"")</f>
        <v/>
      </c>
      <c r="M908" t="str">
        <f>IFERROR(IF(OR(HLOOKUP($A908,'Z-scores'!$C$2:$SK$20,5,FALSE)&gt;3,HLOOKUP($A908,'Z-scores'!$C$2:$SK$20,5,FALSE)&lt;-3),"",'Total-corrected counts'!M908),"")</f>
        <v/>
      </c>
      <c r="N908" t="str">
        <f>IFERROR(IF(OR(HLOOKUP($A908,'Z-scores'!$C$2:$SK$20,5,FALSE)&gt;3,HLOOKUP($A908,'Z-scores'!$C$2:$SK$20,5,FALSE)&lt;-3),"",'Total-corrected counts'!N908),"")</f>
        <v/>
      </c>
      <c r="O908" t="str">
        <f>IFERROR(IF(OR(HLOOKUP($A908,'Z-scores'!$C$2:$SK$20,5,FALSE)&gt;3,HLOOKUP($A908,'Z-scores'!$C$2:$SK$20,5,FALSE)&lt;-3),"",'Total-corrected counts'!O908),"")</f>
        <v/>
      </c>
      <c r="P908" t="str">
        <f>IFERROR(IF(OR(HLOOKUP($A908,'Z-scores'!$C$2:$SK$20,5,FALSE)&gt;3,HLOOKUP($A908,'Z-scores'!$C$2:$SK$20,5,FALSE)&lt;-3),"",'Total-corrected counts'!P908),"")</f>
        <v/>
      </c>
      <c r="Q908" t="str">
        <f>IFERROR(IF(OR(HLOOKUP($A908,'Z-scores'!$C$2:$SK$20,5,FALSE)&gt;3,HLOOKUP($A908,'Z-scores'!$C$2:$SK$20,5,FALSE)&lt;-3),"",'Total-corrected counts'!Q908),"")</f>
        <v/>
      </c>
      <c r="R908" t="str">
        <f>IFERROR(IF(OR(HLOOKUP($A908,'Z-scores'!$C$2:$SK$20,5,FALSE)&gt;3,HLOOKUP($A908,'Z-scores'!$C$2:$SK$20,5,FALSE)&lt;-3),"",'Total-corrected counts'!R908),"")</f>
        <v/>
      </c>
      <c r="S908" t="str">
        <f>IFERROR(IF(OR(HLOOKUP($A908,'Z-scores'!$C$2:$SK$20,5,FALSE)&gt;3,HLOOKUP($A908,'Z-scores'!$C$2:$SK$20,5,FALSE)&lt;-3),"",'Total-corrected counts'!S908),"")</f>
        <v/>
      </c>
      <c r="T908" t="str">
        <f>IFERROR(IF(OR(HLOOKUP($A908,'Z-scores'!$C$2:$SK$20,5,FALSE)&gt;3,HLOOKUP($A908,'Z-scores'!$C$2:$SK$20,5,FALSE)&lt;-3),"",'Total-corrected counts'!T908),"")</f>
        <v/>
      </c>
      <c r="U908">
        <f t="shared" si="56"/>
        <v>0</v>
      </c>
      <c r="V908">
        <f>SUMIFS(Tabel132[Cluster],Tabel132[ID],'Total-corrected counts Z&lt;3'!A908)</f>
        <v>0</v>
      </c>
      <c r="W908" t="str">
        <f t="shared" si="57"/>
        <v/>
      </c>
      <c r="X908" t="str">
        <f t="shared" si="58"/>
        <v/>
      </c>
      <c r="Y908" t="str">
        <f t="shared" si="59"/>
        <v/>
      </c>
    </row>
    <row r="909" spans="1:25" x14ac:dyDescent="0.25">
      <c r="A909">
        <v>917</v>
      </c>
      <c r="B909" t="s">
        <v>1033</v>
      </c>
      <c r="C909">
        <v>101500</v>
      </c>
      <c r="D909">
        <v>967</v>
      </c>
      <c r="E909" t="str">
        <f>IFERROR(IF(OR(HLOOKUP($A909,'Z-scores'!$C$2:$SK$20,5,FALSE)&gt;3,HLOOKUP($A909,'Z-scores'!$C$2:$SK$20,5,FALSE)&lt;-3),"",'Total-corrected counts'!E909),"")</f>
        <v/>
      </c>
      <c r="F909" t="str">
        <f>IFERROR(IF(OR(HLOOKUP($A909,'Z-scores'!$C$2:$SK$20,5,FALSE)&gt;3,HLOOKUP($A909,'Z-scores'!$C$2:$SK$20,5,FALSE)&lt;-3),"",'Total-corrected counts'!F909),"")</f>
        <v/>
      </c>
      <c r="G909" t="str">
        <f>IFERROR(IF(OR(HLOOKUP($A909,'Z-scores'!$C$2:$SK$20,5,FALSE)&gt;3,HLOOKUP($A909,'Z-scores'!$C$2:$SK$20,5,FALSE)&lt;-3),"",'Total-corrected counts'!G909),"")</f>
        <v/>
      </c>
      <c r="H909" t="str">
        <f>IFERROR(IF(OR(HLOOKUP($A909,'Z-scores'!$C$2:$SK$20,5,FALSE)&gt;3,HLOOKUP($A909,'Z-scores'!$C$2:$SK$20,5,FALSE)&lt;-3),"",'Total-corrected counts'!H909),"")</f>
        <v/>
      </c>
      <c r="I909" t="str">
        <f>IFERROR(IF(OR(HLOOKUP($A909,'Z-scores'!$C$2:$SK$20,5,FALSE)&gt;3,HLOOKUP($A909,'Z-scores'!$C$2:$SK$20,5,FALSE)&lt;-3),"",'Total-corrected counts'!I909),"")</f>
        <v/>
      </c>
      <c r="J909" t="str">
        <f>IFERROR(IF(OR(HLOOKUP($A909,'Z-scores'!$C$2:$SK$20,5,FALSE)&gt;3,HLOOKUP($A909,'Z-scores'!$C$2:$SK$20,5,FALSE)&lt;-3),"",'Total-corrected counts'!J909),"")</f>
        <v/>
      </c>
      <c r="K909" t="str">
        <f>IFERROR(IF(OR(HLOOKUP($A909,'Z-scores'!$C$2:$SK$20,5,FALSE)&gt;3,HLOOKUP($A909,'Z-scores'!$C$2:$SK$20,5,FALSE)&lt;-3),"",'Total-corrected counts'!K909),"")</f>
        <v/>
      </c>
      <c r="L909" t="str">
        <f>IFERROR(IF(OR(HLOOKUP($A909,'Z-scores'!$C$2:$SK$20,5,FALSE)&gt;3,HLOOKUP($A909,'Z-scores'!$C$2:$SK$20,5,FALSE)&lt;-3),"",'Total-corrected counts'!L909),"")</f>
        <v/>
      </c>
      <c r="M909" t="str">
        <f>IFERROR(IF(OR(HLOOKUP($A909,'Z-scores'!$C$2:$SK$20,5,FALSE)&gt;3,HLOOKUP($A909,'Z-scores'!$C$2:$SK$20,5,FALSE)&lt;-3),"",'Total-corrected counts'!M909),"")</f>
        <v/>
      </c>
      <c r="N909" t="str">
        <f>IFERROR(IF(OR(HLOOKUP($A909,'Z-scores'!$C$2:$SK$20,5,FALSE)&gt;3,HLOOKUP($A909,'Z-scores'!$C$2:$SK$20,5,FALSE)&lt;-3),"",'Total-corrected counts'!N909),"")</f>
        <v/>
      </c>
      <c r="O909" t="str">
        <f>IFERROR(IF(OR(HLOOKUP($A909,'Z-scores'!$C$2:$SK$20,5,FALSE)&gt;3,HLOOKUP($A909,'Z-scores'!$C$2:$SK$20,5,FALSE)&lt;-3),"",'Total-corrected counts'!O909),"")</f>
        <v/>
      </c>
      <c r="P909" t="str">
        <f>IFERROR(IF(OR(HLOOKUP($A909,'Z-scores'!$C$2:$SK$20,5,FALSE)&gt;3,HLOOKUP($A909,'Z-scores'!$C$2:$SK$20,5,FALSE)&lt;-3),"",'Total-corrected counts'!P909),"")</f>
        <v/>
      </c>
      <c r="Q909" t="str">
        <f>IFERROR(IF(OR(HLOOKUP($A909,'Z-scores'!$C$2:$SK$20,5,FALSE)&gt;3,HLOOKUP($A909,'Z-scores'!$C$2:$SK$20,5,FALSE)&lt;-3),"",'Total-corrected counts'!Q909),"")</f>
        <v/>
      </c>
      <c r="R909" t="str">
        <f>IFERROR(IF(OR(HLOOKUP($A909,'Z-scores'!$C$2:$SK$20,5,FALSE)&gt;3,HLOOKUP($A909,'Z-scores'!$C$2:$SK$20,5,FALSE)&lt;-3),"",'Total-corrected counts'!R909),"")</f>
        <v/>
      </c>
      <c r="S909" t="str">
        <f>IFERROR(IF(OR(HLOOKUP($A909,'Z-scores'!$C$2:$SK$20,5,FALSE)&gt;3,HLOOKUP($A909,'Z-scores'!$C$2:$SK$20,5,FALSE)&lt;-3),"",'Total-corrected counts'!S909),"")</f>
        <v/>
      </c>
      <c r="T909" t="str">
        <f>IFERROR(IF(OR(HLOOKUP($A909,'Z-scores'!$C$2:$SK$20,5,FALSE)&gt;3,HLOOKUP($A909,'Z-scores'!$C$2:$SK$20,5,FALSE)&lt;-3),"",'Total-corrected counts'!T909),"")</f>
        <v/>
      </c>
      <c r="U909">
        <f t="shared" si="56"/>
        <v>0</v>
      </c>
      <c r="V909">
        <f>SUMIFS(Tabel132[Cluster],Tabel132[ID],'Total-corrected counts Z&lt;3'!A909)</f>
        <v>0</v>
      </c>
      <c r="W909" t="str">
        <f t="shared" si="57"/>
        <v/>
      </c>
      <c r="X909" t="str">
        <f t="shared" si="58"/>
        <v/>
      </c>
      <c r="Y909" t="str">
        <f t="shared" si="59"/>
        <v/>
      </c>
    </row>
    <row r="910" spans="1:25" x14ac:dyDescent="0.25">
      <c r="A910">
        <v>918</v>
      </c>
      <c r="B910" t="s">
        <v>387</v>
      </c>
      <c r="C910">
        <v>41350</v>
      </c>
      <c r="D910">
        <v>909</v>
      </c>
      <c r="E910">
        <f>IFERROR(IF(OR(HLOOKUP($A910,'Z-scores'!$C$2:$SK$20,5,FALSE)&gt;3,HLOOKUP($A910,'Z-scores'!$C$2:$SK$20,5,FALSE)&lt;-3),"",'Total-corrected counts'!E910),"")</f>
        <v>75.358125732290645</v>
      </c>
      <c r="F910">
        <f>IFERROR(IF(OR(HLOOKUP($A910,'Z-scores'!$C$2:$SK$20,5,FALSE)&gt;3,HLOOKUP($A910,'Z-scores'!$C$2:$SK$20,5,FALSE)&lt;-3),"",'Total-corrected counts'!F910),"")</f>
        <v>64.452065369976111</v>
      </c>
      <c r="G910">
        <f>IFERROR(IF(OR(HLOOKUP($A910,'Z-scores'!$C$2:$SK$20,5,FALSE)&gt;3,HLOOKUP($A910,'Z-scores'!$C$2:$SK$20,5,FALSE)&lt;-3),"",'Total-corrected counts'!G910),"")</f>
        <v>52.638860719508514</v>
      </c>
      <c r="H910">
        <f>IFERROR(IF(OR(HLOOKUP($A910,'Z-scores'!$C$2:$SK$20,5,FALSE)&gt;3,HLOOKUP($A910,'Z-scores'!$C$2:$SK$20,5,FALSE)&lt;-3),"",'Total-corrected counts'!H910),"")</f>
        <v>56.527298607927811</v>
      </c>
      <c r="I910">
        <f>IFERROR(IF(OR(HLOOKUP($A910,'Z-scores'!$C$2:$SK$20,5,FALSE)&gt;3,HLOOKUP($A910,'Z-scores'!$C$2:$SK$20,5,FALSE)&lt;-3),"",'Total-corrected counts'!I910),"")</f>
        <v>60.775529520869362</v>
      </c>
      <c r="J910">
        <f>IFERROR(IF(OR(HLOOKUP($A910,'Z-scores'!$C$2:$SK$20,5,FALSE)&gt;3,HLOOKUP($A910,'Z-scores'!$C$2:$SK$20,5,FALSE)&lt;-3),"",'Total-corrected counts'!J910),"")</f>
        <v>108.24314567835604</v>
      </c>
      <c r="K910">
        <f>IFERROR(IF(OR(HLOOKUP($A910,'Z-scores'!$C$2:$SK$20,5,FALSE)&gt;3,HLOOKUP($A910,'Z-scores'!$C$2:$SK$20,5,FALSE)&lt;-3),"",'Total-corrected counts'!K910),"")</f>
        <v>81.177370972140366</v>
      </c>
      <c r="L910">
        <f>IFERROR(IF(OR(HLOOKUP($A910,'Z-scores'!$C$2:$SK$20,5,FALSE)&gt;3,HLOOKUP($A910,'Z-scores'!$C$2:$SK$20,5,FALSE)&lt;-3),"",'Total-corrected counts'!L910),"")</f>
        <v>65.617118382154416</v>
      </c>
      <c r="M910">
        <f>IFERROR(IF(OR(HLOOKUP($A910,'Z-scores'!$C$2:$SK$20,5,FALSE)&gt;3,HLOOKUP($A910,'Z-scores'!$C$2:$SK$20,5,FALSE)&lt;-3),"",'Total-corrected counts'!M910),"")</f>
        <v>94.343563334308001</v>
      </c>
      <c r="N910">
        <f>IFERROR(IF(OR(HLOOKUP($A910,'Z-scores'!$C$2:$SK$20,5,FALSE)&gt;3,HLOOKUP($A910,'Z-scores'!$C$2:$SK$20,5,FALSE)&lt;-3),"",'Total-corrected counts'!N910),"")</f>
        <v>50.848095430727106</v>
      </c>
      <c r="O910">
        <f>IFERROR(IF(OR(HLOOKUP($A910,'Z-scores'!$C$2:$SK$20,5,FALSE)&gt;3,HLOOKUP($A910,'Z-scores'!$C$2:$SK$20,5,FALSE)&lt;-3),"",'Total-corrected counts'!O910),"")</f>
        <v>69.038631747690673</v>
      </c>
      <c r="P910">
        <f>IFERROR(IF(OR(HLOOKUP($A910,'Z-scores'!$C$2:$SK$20,5,FALSE)&gt;3,HLOOKUP($A910,'Z-scores'!$C$2:$SK$20,5,FALSE)&lt;-3),"",'Total-corrected counts'!P910),"")</f>
        <v>54.044504604482306</v>
      </c>
      <c r="Q910">
        <f>IFERROR(IF(OR(HLOOKUP($A910,'Z-scores'!$C$2:$SK$20,5,FALSE)&gt;3,HLOOKUP($A910,'Z-scores'!$C$2:$SK$20,5,FALSE)&lt;-3),"",'Total-corrected counts'!Q910),"")</f>
        <v>67.129299546923193</v>
      </c>
      <c r="R910">
        <f>IFERROR(IF(OR(HLOOKUP($A910,'Z-scores'!$C$2:$SK$20,5,FALSE)&gt;3,HLOOKUP($A910,'Z-scores'!$C$2:$SK$20,5,FALSE)&lt;-3),"",'Total-corrected counts'!R910),"")</f>
        <v>59.921292960583315</v>
      </c>
      <c r="S910">
        <f>IFERROR(IF(OR(HLOOKUP($A910,'Z-scores'!$C$2:$SK$20,5,FALSE)&gt;3,HLOOKUP($A910,'Z-scores'!$C$2:$SK$20,5,FALSE)&lt;-3),"",'Total-corrected counts'!S910),"")</f>
        <v>91.988710193381806</v>
      </c>
      <c r="T910">
        <f>IFERROR(IF(OR(HLOOKUP($A910,'Z-scores'!$C$2:$SK$20,5,FALSE)&gt;3,HLOOKUP($A910,'Z-scores'!$C$2:$SK$20,5,FALSE)&lt;-3),"",'Total-corrected counts'!T910),"")</f>
        <v>50.532664661196328</v>
      </c>
      <c r="U910">
        <f t="shared" si="56"/>
        <v>1</v>
      </c>
      <c r="V910">
        <f>SUMIFS(Tabel132[Cluster],Tabel132[ID],'Total-corrected counts Z&lt;3'!A910)</f>
        <v>54</v>
      </c>
      <c r="W910">
        <f t="shared" si="57"/>
        <v>0.54854072900406647</v>
      </c>
      <c r="X910">
        <f t="shared" si="58"/>
        <v>70.998117374825824</v>
      </c>
      <c r="Y910">
        <f t="shared" si="59"/>
        <v>65.442517285709599</v>
      </c>
    </row>
    <row r="911" spans="1:25" x14ac:dyDescent="0.25">
      <c r="A911">
        <v>919</v>
      </c>
      <c r="B911" t="s">
        <v>388</v>
      </c>
      <c r="C911">
        <v>19300</v>
      </c>
      <c r="D911">
        <v>39</v>
      </c>
      <c r="E911">
        <f>IFERROR(IF(OR(HLOOKUP($A911,'Z-scores'!$C$2:$SK$20,5,FALSE)&gt;3,HLOOKUP($A911,'Z-scores'!$C$2:$SK$20,5,FALSE)&lt;-3),"",'Total-corrected counts'!E911),"")</f>
        <v>24.349824993373776</v>
      </c>
      <c r="F911">
        <f>IFERROR(IF(OR(HLOOKUP($A911,'Z-scores'!$C$2:$SK$20,5,FALSE)&gt;3,HLOOKUP($A911,'Z-scores'!$C$2:$SK$20,5,FALSE)&lt;-3),"",'Total-corrected counts'!F911),"")</f>
        <v>16.606440579209227</v>
      </c>
      <c r="G911">
        <f>IFERROR(IF(OR(HLOOKUP($A911,'Z-scores'!$C$2:$SK$20,5,FALSE)&gt;3,HLOOKUP($A911,'Z-scores'!$C$2:$SK$20,5,FALSE)&lt;-3),"",'Total-corrected counts'!G911),"")</f>
        <v>8.4351108887314155</v>
      </c>
      <c r="H911">
        <f>IFERROR(IF(OR(HLOOKUP($A911,'Z-scores'!$C$2:$SK$20,5,FALSE)&gt;3,HLOOKUP($A911,'Z-scores'!$C$2:$SK$20,5,FALSE)&lt;-3),"",'Total-corrected counts'!H911),"")</f>
        <v>16.104127964486477</v>
      </c>
      <c r="I911">
        <f>IFERROR(IF(OR(HLOOKUP($A911,'Z-scores'!$C$2:$SK$20,5,FALSE)&gt;3,HLOOKUP($A911,'Z-scores'!$C$2:$SK$20,5,FALSE)&lt;-3),"",'Total-corrected counts'!I911),"")</f>
        <v>9.4989901695581</v>
      </c>
      <c r="J911">
        <f>IFERROR(IF(OR(HLOOKUP($A911,'Z-scores'!$C$2:$SK$20,5,FALSE)&gt;3,HLOOKUP($A911,'Z-scores'!$C$2:$SK$20,5,FALSE)&lt;-3),"",'Total-corrected counts'!J911),"")</f>
        <v>9.1953692695069336</v>
      </c>
      <c r="K911">
        <f>IFERROR(IF(OR(HLOOKUP($A911,'Z-scores'!$C$2:$SK$20,5,FALSE)&gt;3,HLOOKUP($A911,'Z-scores'!$C$2:$SK$20,5,FALSE)&lt;-3),"",'Total-corrected counts'!K911),"")</f>
        <v>16.596731675419537</v>
      </c>
      <c r="L911">
        <f>IFERROR(IF(OR(HLOOKUP($A911,'Z-scores'!$C$2:$SK$20,5,FALSE)&gt;3,HLOOKUP($A911,'Z-scores'!$C$2:$SK$20,5,FALSE)&lt;-3),"",'Total-corrected counts'!L911),"")</f>
        <v>5.7388692392538649</v>
      </c>
      <c r="M911">
        <f>IFERROR(IF(OR(HLOOKUP($A911,'Z-scores'!$C$2:$SK$20,5,FALSE)&gt;3,HLOOKUP($A911,'Z-scores'!$C$2:$SK$20,5,FALSE)&lt;-3),"",'Total-corrected counts'!M911),"")</f>
        <v>11.968768674561167</v>
      </c>
      <c r="N911">
        <f>IFERROR(IF(OR(HLOOKUP($A911,'Z-scores'!$C$2:$SK$20,5,FALSE)&gt;3,HLOOKUP($A911,'Z-scores'!$C$2:$SK$20,5,FALSE)&lt;-3),"",'Total-corrected counts'!N911),"")</f>
        <v>4.9546710317945628</v>
      </c>
      <c r="O911">
        <f>IFERROR(IF(OR(HLOOKUP($A911,'Z-scores'!$C$2:$SK$20,5,FALSE)&gt;3,HLOOKUP($A911,'Z-scores'!$C$2:$SK$20,5,FALSE)&lt;-3),"",'Total-corrected counts'!O911),"")</f>
        <v>6.2955309687955641</v>
      </c>
      <c r="P911">
        <f>IFERROR(IF(OR(HLOOKUP($A911,'Z-scores'!$C$2:$SK$20,5,FALSE)&gt;3,HLOOKUP($A911,'Z-scores'!$C$2:$SK$20,5,FALSE)&lt;-3),"",'Total-corrected counts'!P911),"")</f>
        <v>9.296052909868596</v>
      </c>
      <c r="Q911">
        <f>IFERROR(IF(OR(HLOOKUP($A911,'Z-scores'!$C$2:$SK$20,5,FALSE)&gt;3,HLOOKUP($A911,'Z-scores'!$C$2:$SK$20,5,FALSE)&lt;-3),"",'Total-corrected counts'!Q911),"")</f>
        <v>16.227095871530686</v>
      </c>
      <c r="R911">
        <f>IFERROR(IF(OR(HLOOKUP($A911,'Z-scores'!$C$2:$SK$20,5,FALSE)&gt;3,HLOOKUP($A911,'Z-scores'!$C$2:$SK$20,5,FALSE)&lt;-3),"",'Total-corrected counts'!R911),"")</f>
        <v>13.455072639417919</v>
      </c>
      <c r="S911">
        <f>IFERROR(IF(OR(HLOOKUP($A911,'Z-scores'!$C$2:$SK$20,5,FALSE)&gt;3,HLOOKUP($A911,'Z-scores'!$C$2:$SK$20,5,FALSE)&lt;-3),"",'Total-corrected counts'!S911),"")</f>
        <v>7.1169944428559706</v>
      </c>
      <c r="T911">
        <f>IFERROR(IF(OR(HLOOKUP($A911,'Z-scores'!$C$2:$SK$20,5,FALSE)&gt;3,HLOOKUP($A911,'Z-scores'!$C$2:$SK$20,5,FALSE)&lt;-3),"",'Total-corrected counts'!T911),"")</f>
        <v>6.0751143520822275</v>
      </c>
      <c r="U911">
        <f t="shared" si="56"/>
        <v>1</v>
      </c>
      <c r="V911">
        <f>SUMIFS(Tabel132[Cluster],Tabel132[ID],'Total-corrected counts Z&lt;3'!A911)</f>
        <v>23</v>
      </c>
      <c r="W911">
        <f t="shared" si="57"/>
        <v>0.37034367339422691</v>
      </c>
      <c r="X911">
        <f t="shared" si="58"/>
        <v>12.344890448589506</v>
      </c>
      <c r="Y911">
        <f t="shared" si="59"/>
        <v>9.7443101974251594</v>
      </c>
    </row>
    <row r="912" spans="1:25" x14ac:dyDescent="0.25">
      <c r="A912">
        <v>920</v>
      </c>
      <c r="B912" t="s">
        <v>389</v>
      </c>
      <c r="C912">
        <v>55400</v>
      </c>
      <c r="D912">
        <v>645</v>
      </c>
      <c r="E912">
        <f>IFERROR(IF(OR(HLOOKUP($A912,'Z-scores'!$C$2:$SK$20,5,FALSE)&gt;3,HLOOKUP($A912,'Z-scores'!$C$2:$SK$20,5,FALSE)&lt;-3),"",'Total-corrected counts'!E912),"")</f>
        <v>7.9266978615255418E-2</v>
      </c>
      <c r="F912">
        <f>IFERROR(IF(OR(HLOOKUP($A912,'Z-scores'!$C$2:$SK$20,5,FALSE)&gt;3,HLOOKUP($A912,'Z-scores'!$C$2:$SK$20,5,FALSE)&lt;-3),"",'Total-corrected counts'!F912),"")</f>
        <v>0</v>
      </c>
      <c r="G912">
        <f>IFERROR(IF(OR(HLOOKUP($A912,'Z-scores'!$C$2:$SK$20,5,FALSE)&gt;3,HLOOKUP($A912,'Z-scores'!$C$2:$SK$20,5,FALSE)&lt;-3),"",'Total-corrected counts'!G912),"")</f>
        <v>0</v>
      </c>
      <c r="H912">
        <f>IFERROR(IF(OR(HLOOKUP($A912,'Z-scores'!$C$2:$SK$20,5,FALSE)&gt;3,HLOOKUP($A912,'Z-scores'!$C$2:$SK$20,5,FALSE)&lt;-3),"",'Total-corrected counts'!H912),"")</f>
        <v>0</v>
      </c>
      <c r="I912">
        <f>IFERROR(IF(OR(HLOOKUP($A912,'Z-scores'!$C$2:$SK$20,5,FALSE)&gt;3,HLOOKUP($A912,'Z-scores'!$C$2:$SK$20,5,FALSE)&lt;-3),"",'Total-corrected counts'!I912),"")</f>
        <v>0</v>
      </c>
      <c r="J912">
        <f>IFERROR(IF(OR(HLOOKUP($A912,'Z-scores'!$C$2:$SK$20,5,FALSE)&gt;3,HLOOKUP($A912,'Z-scores'!$C$2:$SK$20,5,FALSE)&lt;-3),"",'Total-corrected counts'!J912),"")</f>
        <v>20.132829982650925</v>
      </c>
      <c r="K912">
        <f>IFERROR(IF(OR(HLOOKUP($A912,'Z-scores'!$C$2:$SK$20,5,FALSE)&gt;3,HLOOKUP($A912,'Z-scores'!$C$2:$SK$20,5,FALSE)&lt;-3),"",'Total-corrected counts'!K912),"")</f>
        <v>0</v>
      </c>
      <c r="L912">
        <f>IFERROR(IF(OR(HLOOKUP($A912,'Z-scores'!$C$2:$SK$20,5,FALSE)&gt;3,HLOOKUP($A912,'Z-scores'!$C$2:$SK$20,5,FALSE)&lt;-3),"",'Total-corrected counts'!L912),"")</f>
        <v>11.348851344292811</v>
      </c>
      <c r="M912">
        <f>IFERROR(IF(OR(HLOOKUP($A912,'Z-scores'!$C$2:$SK$20,5,FALSE)&gt;3,HLOOKUP($A912,'Z-scores'!$C$2:$SK$20,5,FALSE)&lt;-3),"",'Total-corrected counts'!M912),"")</f>
        <v>0</v>
      </c>
      <c r="N912">
        <f>IFERROR(IF(OR(HLOOKUP($A912,'Z-scores'!$C$2:$SK$20,5,FALSE)&gt;3,HLOOKUP($A912,'Z-scores'!$C$2:$SK$20,5,FALSE)&lt;-3),"",'Total-corrected counts'!N912),"")</f>
        <v>0.81532561282695337</v>
      </c>
      <c r="O912">
        <f>IFERROR(IF(OR(HLOOKUP($A912,'Z-scores'!$C$2:$SK$20,5,FALSE)&gt;3,HLOOKUP($A912,'Z-scores'!$C$2:$SK$20,5,FALSE)&lt;-3),"",'Total-corrected counts'!O912),"")</f>
        <v>0.52610125371255068</v>
      </c>
      <c r="P912">
        <f>IFERROR(IF(OR(HLOOKUP($A912,'Z-scores'!$C$2:$SK$20,5,FALSE)&gt;3,HLOOKUP($A912,'Z-scores'!$C$2:$SK$20,5,FALSE)&lt;-3),"",'Total-corrected counts'!P912),"")</f>
        <v>0.27370605462675202</v>
      </c>
      <c r="Q912">
        <f>IFERROR(IF(OR(HLOOKUP($A912,'Z-scores'!$C$2:$SK$20,5,FALSE)&gt;3,HLOOKUP($A912,'Z-scores'!$C$2:$SK$20,5,FALSE)&lt;-3),"",'Total-corrected counts'!Q912),"")</f>
        <v>5.4653415366453635E-2</v>
      </c>
      <c r="R912">
        <f>IFERROR(IF(OR(HLOOKUP($A912,'Z-scores'!$C$2:$SK$20,5,FALSE)&gt;3,HLOOKUP($A912,'Z-scores'!$C$2:$SK$20,5,FALSE)&lt;-3),"",'Total-corrected counts'!R912),"")</f>
        <v>0.12325257379619468</v>
      </c>
      <c r="S912">
        <f>IFERROR(IF(OR(HLOOKUP($A912,'Z-scores'!$C$2:$SK$20,5,FALSE)&gt;3,HLOOKUP($A912,'Z-scores'!$C$2:$SK$20,5,FALSE)&lt;-3),"",'Total-corrected counts'!S912),"")</f>
        <v>0.4189797842254111</v>
      </c>
      <c r="T912">
        <f>IFERROR(IF(OR(HLOOKUP($A912,'Z-scores'!$C$2:$SK$20,5,FALSE)&gt;3,HLOOKUP($A912,'Z-scores'!$C$2:$SK$20,5,FALSE)&lt;-3),"",'Total-corrected counts'!T912),"")</f>
        <v>0</v>
      </c>
      <c r="U912">
        <f t="shared" si="56"/>
        <v>1</v>
      </c>
      <c r="V912">
        <f>SUMIFS(Tabel132[Cluster],Tabel132[ID],'Total-corrected counts Z&lt;3'!A912)</f>
        <v>0</v>
      </c>
      <c r="W912">
        <f t="shared" si="57"/>
        <v>0.3116360066149822</v>
      </c>
      <c r="X912">
        <f t="shared" si="58"/>
        <v>3.2376273918385947</v>
      </c>
      <c r="Y912">
        <f t="shared" si="59"/>
        <v>0.23278218028789369</v>
      </c>
    </row>
    <row r="913" spans="1:25" x14ac:dyDescent="0.25">
      <c r="A913">
        <v>921</v>
      </c>
      <c r="B913" t="s">
        <v>1034</v>
      </c>
      <c r="C913">
        <v>3200</v>
      </c>
      <c r="D913">
        <v>322</v>
      </c>
      <c r="E913" t="str">
        <f>IFERROR(IF(OR(HLOOKUP($A913,'Z-scores'!$C$2:$SK$20,5,FALSE)&gt;3,HLOOKUP($A913,'Z-scores'!$C$2:$SK$20,5,FALSE)&lt;-3),"",'Total-corrected counts'!E913),"")</f>
        <v/>
      </c>
      <c r="F913" t="str">
        <f>IFERROR(IF(OR(HLOOKUP($A913,'Z-scores'!$C$2:$SK$20,5,FALSE)&gt;3,HLOOKUP($A913,'Z-scores'!$C$2:$SK$20,5,FALSE)&lt;-3),"",'Total-corrected counts'!F913),"")</f>
        <v/>
      </c>
      <c r="G913" t="str">
        <f>IFERROR(IF(OR(HLOOKUP($A913,'Z-scores'!$C$2:$SK$20,5,FALSE)&gt;3,HLOOKUP($A913,'Z-scores'!$C$2:$SK$20,5,FALSE)&lt;-3),"",'Total-corrected counts'!G913),"")</f>
        <v/>
      </c>
      <c r="H913" t="str">
        <f>IFERROR(IF(OR(HLOOKUP($A913,'Z-scores'!$C$2:$SK$20,5,FALSE)&gt;3,HLOOKUP($A913,'Z-scores'!$C$2:$SK$20,5,FALSE)&lt;-3),"",'Total-corrected counts'!H913),"")</f>
        <v/>
      </c>
      <c r="I913" t="str">
        <f>IFERROR(IF(OR(HLOOKUP($A913,'Z-scores'!$C$2:$SK$20,5,FALSE)&gt;3,HLOOKUP($A913,'Z-scores'!$C$2:$SK$20,5,FALSE)&lt;-3),"",'Total-corrected counts'!I913),"")</f>
        <v/>
      </c>
      <c r="J913" t="str">
        <f>IFERROR(IF(OR(HLOOKUP($A913,'Z-scores'!$C$2:$SK$20,5,FALSE)&gt;3,HLOOKUP($A913,'Z-scores'!$C$2:$SK$20,5,FALSE)&lt;-3),"",'Total-corrected counts'!J913),"")</f>
        <v/>
      </c>
      <c r="K913" t="str">
        <f>IFERROR(IF(OR(HLOOKUP($A913,'Z-scores'!$C$2:$SK$20,5,FALSE)&gt;3,HLOOKUP($A913,'Z-scores'!$C$2:$SK$20,5,FALSE)&lt;-3),"",'Total-corrected counts'!K913),"")</f>
        <v/>
      </c>
      <c r="L913" t="str">
        <f>IFERROR(IF(OR(HLOOKUP($A913,'Z-scores'!$C$2:$SK$20,5,FALSE)&gt;3,HLOOKUP($A913,'Z-scores'!$C$2:$SK$20,5,FALSE)&lt;-3),"",'Total-corrected counts'!L913),"")</f>
        <v/>
      </c>
      <c r="M913" t="str">
        <f>IFERROR(IF(OR(HLOOKUP($A913,'Z-scores'!$C$2:$SK$20,5,FALSE)&gt;3,HLOOKUP($A913,'Z-scores'!$C$2:$SK$20,5,FALSE)&lt;-3),"",'Total-corrected counts'!M913),"")</f>
        <v/>
      </c>
      <c r="N913" t="str">
        <f>IFERROR(IF(OR(HLOOKUP($A913,'Z-scores'!$C$2:$SK$20,5,FALSE)&gt;3,HLOOKUP($A913,'Z-scores'!$C$2:$SK$20,5,FALSE)&lt;-3),"",'Total-corrected counts'!N913),"")</f>
        <v/>
      </c>
      <c r="O913" t="str">
        <f>IFERROR(IF(OR(HLOOKUP($A913,'Z-scores'!$C$2:$SK$20,5,FALSE)&gt;3,HLOOKUP($A913,'Z-scores'!$C$2:$SK$20,5,FALSE)&lt;-3),"",'Total-corrected counts'!O913),"")</f>
        <v/>
      </c>
      <c r="P913" t="str">
        <f>IFERROR(IF(OR(HLOOKUP($A913,'Z-scores'!$C$2:$SK$20,5,FALSE)&gt;3,HLOOKUP($A913,'Z-scores'!$C$2:$SK$20,5,FALSE)&lt;-3),"",'Total-corrected counts'!P913),"")</f>
        <v/>
      </c>
      <c r="Q913" t="str">
        <f>IFERROR(IF(OR(HLOOKUP($A913,'Z-scores'!$C$2:$SK$20,5,FALSE)&gt;3,HLOOKUP($A913,'Z-scores'!$C$2:$SK$20,5,FALSE)&lt;-3),"",'Total-corrected counts'!Q913),"")</f>
        <v/>
      </c>
      <c r="R913" t="str">
        <f>IFERROR(IF(OR(HLOOKUP($A913,'Z-scores'!$C$2:$SK$20,5,FALSE)&gt;3,HLOOKUP($A913,'Z-scores'!$C$2:$SK$20,5,FALSE)&lt;-3),"",'Total-corrected counts'!R913),"")</f>
        <v/>
      </c>
      <c r="S913" t="str">
        <f>IFERROR(IF(OR(HLOOKUP($A913,'Z-scores'!$C$2:$SK$20,5,FALSE)&gt;3,HLOOKUP($A913,'Z-scores'!$C$2:$SK$20,5,FALSE)&lt;-3),"",'Total-corrected counts'!S913),"")</f>
        <v/>
      </c>
      <c r="T913" t="str">
        <f>IFERROR(IF(OR(HLOOKUP($A913,'Z-scores'!$C$2:$SK$20,5,FALSE)&gt;3,HLOOKUP($A913,'Z-scores'!$C$2:$SK$20,5,FALSE)&lt;-3),"",'Total-corrected counts'!T913),"")</f>
        <v/>
      </c>
      <c r="U913">
        <f t="shared" si="56"/>
        <v>0</v>
      </c>
      <c r="V913">
        <f>SUMIFS(Tabel132[Cluster],Tabel132[ID],'Total-corrected counts Z&lt;3'!A913)</f>
        <v>0</v>
      </c>
      <c r="W913" t="str">
        <f t="shared" si="57"/>
        <v/>
      </c>
      <c r="X913" t="str">
        <f t="shared" si="58"/>
        <v/>
      </c>
      <c r="Y913" t="str">
        <f t="shared" si="59"/>
        <v/>
      </c>
    </row>
    <row r="914" spans="1:25" x14ac:dyDescent="0.25">
      <c r="A914">
        <v>922</v>
      </c>
      <c r="B914" t="s">
        <v>1035</v>
      </c>
      <c r="C914">
        <v>28700</v>
      </c>
      <c r="D914">
        <v>315</v>
      </c>
      <c r="E914" t="str">
        <f>IFERROR(IF(OR(HLOOKUP($A914,'Z-scores'!$C$2:$SK$20,5,FALSE)&gt;3,HLOOKUP($A914,'Z-scores'!$C$2:$SK$20,5,FALSE)&lt;-3),"",'Total-corrected counts'!E914),"")</f>
        <v/>
      </c>
      <c r="F914" t="str">
        <f>IFERROR(IF(OR(HLOOKUP($A914,'Z-scores'!$C$2:$SK$20,5,FALSE)&gt;3,HLOOKUP($A914,'Z-scores'!$C$2:$SK$20,5,FALSE)&lt;-3),"",'Total-corrected counts'!F914),"")</f>
        <v/>
      </c>
      <c r="G914" t="str">
        <f>IFERROR(IF(OR(HLOOKUP($A914,'Z-scores'!$C$2:$SK$20,5,FALSE)&gt;3,HLOOKUP($A914,'Z-scores'!$C$2:$SK$20,5,FALSE)&lt;-3),"",'Total-corrected counts'!G914),"")</f>
        <v/>
      </c>
      <c r="H914" t="str">
        <f>IFERROR(IF(OR(HLOOKUP($A914,'Z-scores'!$C$2:$SK$20,5,FALSE)&gt;3,HLOOKUP($A914,'Z-scores'!$C$2:$SK$20,5,FALSE)&lt;-3),"",'Total-corrected counts'!H914),"")</f>
        <v/>
      </c>
      <c r="I914" t="str">
        <f>IFERROR(IF(OR(HLOOKUP($A914,'Z-scores'!$C$2:$SK$20,5,FALSE)&gt;3,HLOOKUP($A914,'Z-scores'!$C$2:$SK$20,5,FALSE)&lt;-3),"",'Total-corrected counts'!I914),"")</f>
        <v/>
      </c>
      <c r="J914" t="str">
        <f>IFERROR(IF(OR(HLOOKUP($A914,'Z-scores'!$C$2:$SK$20,5,FALSE)&gt;3,HLOOKUP($A914,'Z-scores'!$C$2:$SK$20,5,FALSE)&lt;-3),"",'Total-corrected counts'!J914),"")</f>
        <v/>
      </c>
      <c r="K914" t="str">
        <f>IFERROR(IF(OR(HLOOKUP($A914,'Z-scores'!$C$2:$SK$20,5,FALSE)&gt;3,HLOOKUP($A914,'Z-scores'!$C$2:$SK$20,5,FALSE)&lt;-3),"",'Total-corrected counts'!K914),"")</f>
        <v/>
      </c>
      <c r="L914" t="str">
        <f>IFERROR(IF(OR(HLOOKUP($A914,'Z-scores'!$C$2:$SK$20,5,FALSE)&gt;3,HLOOKUP($A914,'Z-scores'!$C$2:$SK$20,5,FALSE)&lt;-3),"",'Total-corrected counts'!L914),"")</f>
        <v/>
      </c>
      <c r="M914" t="str">
        <f>IFERROR(IF(OR(HLOOKUP($A914,'Z-scores'!$C$2:$SK$20,5,FALSE)&gt;3,HLOOKUP($A914,'Z-scores'!$C$2:$SK$20,5,FALSE)&lt;-3),"",'Total-corrected counts'!M914),"")</f>
        <v/>
      </c>
      <c r="N914" t="str">
        <f>IFERROR(IF(OR(HLOOKUP($A914,'Z-scores'!$C$2:$SK$20,5,FALSE)&gt;3,HLOOKUP($A914,'Z-scores'!$C$2:$SK$20,5,FALSE)&lt;-3),"",'Total-corrected counts'!N914),"")</f>
        <v/>
      </c>
      <c r="O914" t="str">
        <f>IFERROR(IF(OR(HLOOKUP($A914,'Z-scores'!$C$2:$SK$20,5,FALSE)&gt;3,HLOOKUP($A914,'Z-scores'!$C$2:$SK$20,5,FALSE)&lt;-3),"",'Total-corrected counts'!O914),"")</f>
        <v/>
      </c>
      <c r="P914" t="str">
        <f>IFERROR(IF(OR(HLOOKUP($A914,'Z-scores'!$C$2:$SK$20,5,FALSE)&gt;3,HLOOKUP($A914,'Z-scores'!$C$2:$SK$20,5,FALSE)&lt;-3),"",'Total-corrected counts'!P914),"")</f>
        <v/>
      </c>
      <c r="Q914" t="str">
        <f>IFERROR(IF(OR(HLOOKUP($A914,'Z-scores'!$C$2:$SK$20,5,FALSE)&gt;3,HLOOKUP($A914,'Z-scores'!$C$2:$SK$20,5,FALSE)&lt;-3),"",'Total-corrected counts'!Q914),"")</f>
        <v/>
      </c>
      <c r="R914" t="str">
        <f>IFERROR(IF(OR(HLOOKUP($A914,'Z-scores'!$C$2:$SK$20,5,FALSE)&gt;3,HLOOKUP($A914,'Z-scores'!$C$2:$SK$20,5,FALSE)&lt;-3),"",'Total-corrected counts'!R914),"")</f>
        <v/>
      </c>
      <c r="S914" t="str">
        <f>IFERROR(IF(OR(HLOOKUP($A914,'Z-scores'!$C$2:$SK$20,5,FALSE)&gt;3,HLOOKUP($A914,'Z-scores'!$C$2:$SK$20,5,FALSE)&lt;-3),"",'Total-corrected counts'!S914),"")</f>
        <v/>
      </c>
      <c r="T914" t="str">
        <f>IFERROR(IF(OR(HLOOKUP($A914,'Z-scores'!$C$2:$SK$20,5,FALSE)&gt;3,HLOOKUP($A914,'Z-scores'!$C$2:$SK$20,5,FALSE)&lt;-3),"",'Total-corrected counts'!T914),"")</f>
        <v/>
      </c>
      <c r="U914">
        <f t="shared" si="56"/>
        <v>0</v>
      </c>
      <c r="V914">
        <f>SUMIFS(Tabel132[Cluster],Tabel132[ID],'Total-corrected counts Z&lt;3'!A914)</f>
        <v>37</v>
      </c>
      <c r="W914" t="str">
        <f t="shared" si="57"/>
        <v/>
      </c>
      <c r="X914" t="str">
        <f t="shared" si="58"/>
        <v/>
      </c>
      <c r="Y914" t="str">
        <f t="shared" si="59"/>
        <v/>
      </c>
    </row>
    <row r="915" spans="1:25" x14ac:dyDescent="0.25">
      <c r="A915">
        <v>923</v>
      </c>
      <c r="B915" t="s">
        <v>1036</v>
      </c>
      <c r="C915">
        <v>86500</v>
      </c>
      <c r="D915">
        <v>890</v>
      </c>
      <c r="E915" t="str">
        <f>IFERROR(IF(OR(HLOOKUP($A915,'Z-scores'!$C$2:$SK$20,5,FALSE)&gt;3,HLOOKUP($A915,'Z-scores'!$C$2:$SK$20,5,FALSE)&lt;-3),"",'Total-corrected counts'!E915),"")</f>
        <v/>
      </c>
      <c r="F915" t="str">
        <f>IFERROR(IF(OR(HLOOKUP($A915,'Z-scores'!$C$2:$SK$20,5,FALSE)&gt;3,HLOOKUP($A915,'Z-scores'!$C$2:$SK$20,5,FALSE)&lt;-3),"",'Total-corrected counts'!F915),"")</f>
        <v/>
      </c>
      <c r="G915" t="str">
        <f>IFERROR(IF(OR(HLOOKUP($A915,'Z-scores'!$C$2:$SK$20,5,FALSE)&gt;3,HLOOKUP($A915,'Z-scores'!$C$2:$SK$20,5,FALSE)&lt;-3),"",'Total-corrected counts'!G915),"")</f>
        <v/>
      </c>
      <c r="H915" t="str">
        <f>IFERROR(IF(OR(HLOOKUP($A915,'Z-scores'!$C$2:$SK$20,5,FALSE)&gt;3,HLOOKUP($A915,'Z-scores'!$C$2:$SK$20,5,FALSE)&lt;-3),"",'Total-corrected counts'!H915),"")</f>
        <v/>
      </c>
      <c r="I915" t="str">
        <f>IFERROR(IF(OR(HLOOKUP($A915,'Z-scores'!$C$2:$SK$20,5,FALSE)&gt;3,HLOOKUP($A915,'Z-scores'!$C$2:$SK$20,5,FALSE)&lt;-3),"",'Total-corrected counts'!I915),"")</f>
        <v/>
      </c>
      <c r="J915" t="str">
        <f>IFERROR(IF(OR(HLOOKUP($A915,'Z-scores'!$C$2:$SK$20,5,FALSE)&gt;3,HLOOKUP($A915,'Z-scores'!$C$2:$SK$20,5,FALSE)&lt;-3),"",'Total-corrected counts'!J915),"")</f>
        <v/>
      </c>
      <c r="K915" t="str">
        <f>IFERROR(IF(OR(HLOOKUP($A915,'Z-scores'!$C$2:$SK$20,5,FALSE)&gt;3,HLOOKUP($A915,'Z-scores'!$C$2:$SK$20,5,FALSE)&lt;-3),"",'Total-corrected counts'!K915),"")</f>
        <v/>
      </c>
      <c r="L915" t="str">
        <f>IFERROR(IF(OR(HLOOKUP($A915,'Z-scores'!$C$2:$SK$20,5,FALSE)&gt;3,HLOOKUP($A915,'Z-scores'!$C$2:$SK$20,5,FALSE)&lt;-3),"",'Total-corrected counts'!L915),"")</f>
        <v/>
      </c>
      <c r="M915" t="str">
        <f>IFERROR(IF(OR(HLOOKUP($A915,'Z-scores'!$C$2:$SK$20,5,FALSE)&gt;3,HLOOKUP($A915,'Z-scores'!$C$2:$SK$20,5,FALSE)&lt;-3),"",'Total-corrected counts'!M915),"")</f>
        <v/>
      </c>
      <c r="N915" t="str">
        <f>IFERROR(IF(OR(HLOOKUP($A915,'Z-scores'!$C$2:$SK$20,5,FALSE)&gt;3,HLOOKUP($A915,'Z-scores'!$C$2:$SK$20,5,FALSE)&lt;-3),"",'Total-corrected counts'!N915),"")</f>
        <v/>
      </c>
      <c r="O915" t="str">
        <f>IFERROR(IF(OR(HLOOKUP($A915,'Z-scores'!$C$2:$SK$20,5,FALSE)&gt;3,HLOOKUP($A915,'Z-scores'!$C$2:$SK$20,5,FALSE)&lt;-3),"",'Total-corrected counts'!O915),"")</f>
        <v/>
      </c>
      <c r="P915" t="str">
        <f>IFERROR(IF(OR(HLOOKUP($A915,'Z-scores'!$C$2:$SK$20,5,FALSE)&gt;3,HLOOKUP($A915,'Z-scores'!$C$2:$SK$20,5,FALSE)&lt;-3),"",'Total-corrected counts'!P915),"")</f>
        <v/>
      </c>
      <c r="Q915" t="str">
        <f>IFERROR(IF(OR(HLOOKUP($A915,'Z-scores'!$C$2:$SK$20,5,FALSE)&gt;3,HLOOKUP($A915,'Z-scores'!$C$2:$SK$20,5,FALSE)&lt;-3),"",'Total-corrected counts'!Q915),"")</f>
        <v/>
      </c>
      <c r="R915" t="str">
        <f>IFERROR(IF(OR(HLOOKUP($A915,'Z-scores'!$C$2:$SK$20,5,FALSE)&gt;3,HLOOKUP($A915,'Z-scores'!$C$2:$SK$20,5,FALSE)&lt;-3),"",'Total-corrected counts'!R915),"")</f>
        <v/>
      </c>
      <c r="S915" t="str">
        <f>IFERROR(IF(OR(HLOOKUP($A915,'Z-scores'!$C$2:$SK$20,5,FALSE)&gt;3,HLOOKUP($A915,'Z-scores'!$C$2:$SK$20,5,FALSE)&lt;-3),"",'Total-corrected counts'!S915),"")</f>
        <v/>
      </c>
      <c r="T915" t="str">
        <f>IFERROR(IF(OR(HLOOKUP($A915,'Z-scores'!$C$2:$SK$20,5,FALSE)&gt;3,HLOOKUP($A915,'Z-scores'!$C$2:$SK$20,5,FALSE)&lt;-3),"",'Total-corrected counts'!T915),"")</f>
        <v/>
      </c>
      <c r="U915">
        <f t="shared" si="56"/>
        <v>0</v>
      </c>
      <c r="V915">
        <f>SUMIFS(Tabel132[Cluster],Tabel132[ID],'Total-corrected counts Z&lt;3'!A915)</f>
        <v>93</v>
      </c>
      <c r="W915" t="str">
        <f t="shared" si="57"/>
        <v/>
      </c>
      <c r="X915" t="str">
        <f t="shared" si="58"/>
        <v/>
      </c>
      <c r="Y915" t="str">
        <f t="shared" si="59"/>
        <v/>
      </c>
    </row>
    <row r="916" spans="1:25" x14ac:dyDescent="0.25">
      <c r="A916">
        <v>924</v>
      </c>
      <c r="B916" t="s">
        <v>390</v>
      </c>
      <c r="C916">
        <v>107100</v>
      </c>
      <c r="D916">
        <v>784</v>
      </c>
      <c r="E916">
        <f>IFERROR(IF(OR(HLOOKUP($A916,'Z-scores'!$C$2:$SK$20,5,FALSE)&gt;3,HLOOKUP($A916,'Z-scores'!$C$2:$SK$20,5,FALSE)&lt;-3),"",'Total-corrected counts'!E916),"")</f>
        <v>15.427335712994088</v>
      </c>
      <c r="F916">
        <f>IFERROR(IF(OR(HLOOKUP($A916,'Z-scores'!$C$2:$SK$20,5,FALSE)&gt;3,HLOOKUP($A916,'Z-scores'!$C$2:$SK$20,5,FALSE)&lt;-3),"",'Total-corrected counts'!F916),"")</f>
        <v>31.508324704311395</v>
      </c>
      <c r="G916">
        <f>IFERROR(IF(OR(HLOOKUP($A916,'Z-scores'!$C$2:$SK$20,5,FALSE)&gt;3,HLOOKUP($A916,'Z-scores'!$C$2:$SK$20,5,FALSE)&lt;-3),"",'Total-corrected counts'!G916),"")</f>
        <v>12.62043339907199</v>
      </c>
      <c r="H916">
        <f>IFERROR(IF(OR(HLOOKUP($A916,'Z-scores'!$C$2:$SK$20,5,FALSE)&gt;3,HLOOKUP($A916,'Z-scores'!$C$2:$SK$20,5,FALSE)&lt;-3),"",'Total-corrected counts'!H916),"")</f>
        <v>14.324832927211755</v>
      </c>
      <c r="I916">
        <f>IFERROR(IF(OR(HLOOKUP($A916,'Z-scores'!$C$2:$SK$20,5,FALSE)&gt;3,HLOOKUP($A916,'Z-scores'!$C$2:$SK$20,5,FALSE)&lt;-3),"",'Total-corrected counts'!I916),"")</f>
        <v>15.283920201729739</v>
      </c>
      <c r="J916">
        <f>IFERROR(IF(OR(HLOOKUP($A916,'Z-scores'!$C$2:$SK$20,5,FALSE)&gt;3,HLOOKUP($A916,'Z-scores'!$C$2:$SK$20,5,FALSE)&lt;-3),"",'Total-corrected counts'!J916),"")</f>
        <v>25.855989501953417</v>
      </c>
      <c r="K916">
        <f>IFERROR(IF(OR(HLOOKUP($A916,'Z-scores'!$C$2:$SK$20,5,FALSE)&gt;3,HLOOKUP($A916,'Z-scores'!$C$2:$SK$20,5,FALSE)&lt;-3),"",'Total-corrected counts'!K916),"")</f>
        <v>23.217830637097506</v>
      </c>
      <c r="L916">
        <f>IFERROR(IF(OR(HLOOKUP($A916,'Z-scores'!$C$2:$SK$20,5,FALSE)&gt;3,HLOOKUP($A916,'Z-scores'!$C$2:$SK$20,5,FALSE)&lt;-3),"",'Total-corrected counts'!L916),"")</f>
        <v>37.553640790200241</v>
      </c>
      <c r="M916">
        <f>IFERROR(IF(OR(HLOOKUP($A916,'Z-scores'!$C$2:$SK$20,5,FALSE)&gt;3,HLOOKUP($A916,'Z-scores'!$C$2:$SK$20,5,FALSE)&lt;-3),"",'Total-corrected counts'!M916),"")</f>
        <v>33.792164548404891</v>
      </c>
      <c r="N916">
        <f>IFERROR(IF(OR(HLOOKUP($A916,'Z-scores'!$C$2:$SK$20,5,FALSE)&gt;3,HLOOKUP($A916,'Z-scores'!$C$2:$SK$20,5,FALSE)&lt;-3),"",'Total-corrected counts'!N916),"")</f>
        <v>51.389032616160378</v>
      </c>
      <c r="O916">
        <f>IFERROR(IF(OR(HLOOKUP($A916,'Z-scores'!$C$2:$SK$20,5,FALSE)&gt;3,HLOOKUP($A916,'Z-scores'!$C$2:$SK$20,5,FALSE)&lt;-3),"",'Total-corrected counts'!O916),"")</f>
        <v>21.959201068825536</v>
      </c>
      <c r="P916">
        <f>IFERROR(IF(OR(HLOOKUP($A916,'Z-scores'!$C$2:$SK$20,5,FALSE)&gt;3,HLOOKUP($A916,'Z-scores'!$C$2:$SK$20,5,FALSE)&lt;-3),"",'Total-corrected counts'!P916),"")</f>
        <v>26.400193087180355</v>
      </c>
      <c r="Q916">
        <f>IFERROR(IF(OR(HLOOKUP($A916,'Z-scores'!$C$2:$SK$20,5,FALSE)&gt;3,HLOOKUP($A916,'Z-scores'!$C$2:$SK$20,5,FALSE)&lt;-3),"",'Total-corrected counts'!Q916),"")</f>
        <v>13.02738682644013</v>
      </c>
      <c r="R916">
        <f>IFERROR(IF(OR(HLOOKUP($A916,'Z-scores'!$C$2:$SK$20,5,FALSE)&gt;3,HLOOKUP($A916,'Z-scores'!$C$2:$SK$20,5,FALSE)&lt;-3),"",'Total-corrected counts'!R916),"")</f>
        <v>23.536106071165012</v>
      </c>
      <c r="S916">
        <f>IFERROR(IF(OR(HLOOKUP($A916,'Z-scores'!$C$2:$SK$20,5,FALSE)&gt;3,HLOOKUP($A916,'Z-scores'!$C$2:$SK$20,5,FALSE)&lt;-3),"",'Total-corrected counts'!S916),"")</f>
        <v>24.985916051172151</v>
      </c>
      <c r="T916">
        <f>IFERROR(IF(OR(HLOOKUP($A916,'Z-scores'!$C$2:$SK$20,5,FALSE)&gt;3,HLOOKUP($A916,'Z-scores'!$C$2:$SK$20,5,FALSE)&lt;-3),"",'Total-corrected counts'!T916),"")</f>
        <v>10.969335689658585</v>
      </c>
      <c r="U916">
        <f t="shared" si="56"/>
        <v>1</v>
      </c>
      <c r="V916">
        <f>SUMIFS(Tabel132[Cluster],Tabel132[ID],'Total-corrected counts Z&lt;3'!A916)</f>
        <v>0</v>
      </c>
      <c r="W916">
        <f t="shared" si="57"/>
        <v>0.3037234415324982</v>
      </c>
      <c r="X916">
        <f t="shared" si="58"/>
        <v>26.097350503913539</v>
      </c>
      <c r="Y916">
        <f t="shared" si="59"/>
        <v>20.146356465740297</v>
      </c>
    </row>
    <row r="917" spans="1:25" x14ac:dyDescent="0.25">
      <c r="A917">
        <v>925</v>
      </c>
      <c r="B917" t="s">
        <v>1037</v>
      </c>
      <c r="C917">
        <v>101900</v>
      </c>
      <c r="D917">
        <v>967</v>
      </c>
      <c r="E917" t="str">
        <f>IFERROR(IF(OR(HLOOKUP($A917,'Z-scores'!$C$2:$SK$20,5,FALSE)&gt;3,HLOOKUP($A917,'Z-scores'!$C$2:$SK$20,5,FALSE)&lt;-3),"",'Total-corrected counts'!E917),"")</f>
        <v/>
      </c>
      <c r="F917" t="str">
        <f>IFERROR(IF(OR(HLOOKUP($A917,'Z-scores'!$C$2:$SK$20,5,FALSE)&gt;3,HLOOKUP($A917,'Z-scores'!$C$2:$SK$20,5,FALSE)&lt;-3),"",'Total-corrected counts'!F917),"")</f>
        <v/>
      </c>
      <c r="G917" t="str">
        <f>IFERROR(IF(OR(HLOOKUP($A917,'Z-scores'!$C$2:$SK$20,5,FALSE)&gt;3,HLOOKUP($A917,'Z-scores'!$C$2:$SK$20,5,FALSE)&lt;-3),"",'Total-corrected counts'!G917),"")</f>
        <v/>
      </c>
      <c r="H917" t="str">
        <f>IFERROR(IF(OR(HLOOKUP($A917,'Z-scores'!$C$2:$SK$20,5,FALSE)&gt;3,HLOOKUP($A917,'Z-scores'!$C$2:$SK$20,5,FALSE)&lt;-3),"",'Total-corrected counts'!H917),"")</f>
        <v/>
      </c>
      <c r="I917" t="str">
        <f>IFERROR(IF(OR(HLOOKUP($A917,'Z-scores'!$C$2:$SK$20,5,FALSE)&gt;3,HLOOKUP($A917,'Z-scores'!$C$2:$SK$20,5,FALSE)&lt;-3),"",'Total-corrected counts'!I917),"")</f>
        <v/>
      </c>
      <c r="J917" t="str">
        <f>IFERROR(IF(OR(HLOOKUP($A917,'Z-scores'!$C$2:$SK$20,5,FALSE)&gt;3,HLOOKUP($A917,'Z-scores'!$C$2:$SK$20,5,FALSE)&lt;-3),"",'Total-corrected counts'!J917),"")</f>
        <v/>
      </c>
      <c r="K917" t="str">
        <f>IFERROR(IF(OR(HLOOKUP($A917,'Z-scores'!$C$2:$SK$20,5,FALSE)&gt;3,HLOOKUP($A917,'Z-scores'!$C$2:$SK$20,5,FALSE)&lt;-3),"",'Total-corrected counts'!K917),"")</f>
        <v/>
      </c>
      <c r="L917" t="str">
        <f>IFERROR(IF(OR(HLOOKUP($A917,'Z-scores'!$C$2:$SK$20,5,FALSE)&gt;3,HLOOKUP($A917,'Z-scores'!$C$2:$SK$20,5,FALSE)&lt;-3),"",'Total-corrected counts'!L917),"")</f>
        <v/>
      </c>
      <c r="M917" t="str">
        <f>IFERROR(IF(OR(HLOOKUP($A917,'Z-scores'!$C$2:$SK$20,5,FALSE)&gt;3,HLOOKUP($A917,'Z-scores'!$C$2:$SK$20,5,FALSE)&lt;-3),"",'Total-corrected counts'!M917),"")</f>
        <v/>
      </c>
      <c r="N917" t="str">
        <f>IFERROR(IF(OR(HLOOKUP($A917,'Z-scores'!$C$2:$SK$20,5,FALSE)&gt;3,HLOOKUP($A917,'Z-scores'!$C$2:$SK$20,5,FALSE)&lt;-3),"",'Total-corrected counts'!N917),"")</f>
        <v/>
      </c>
      <c r="O917" t="str">
        <f>IFERROR(IF(OR(HLOOKUP($A917,'Z-scores'!$C$2:$SK$20,5,FALSE)&gt;3,HLOOKUP($A917,'Z-scores'!$C$2:$SK$20,5,FALSE)&lt;-3),"",'Total-corrected counts'!O917),"")</f>
        <v/>
      </c>
      <c r="P917" t="str">
        <f>IFERROR(IF(OR(HLOOKUP($A917,'Z-scores'!$C$2:$SK$20,5,FALSE)&gt;3,HLOOKUP($A917,'Z-scores'!$C$2:$SK$20,5,FALSE)&lt;-3),"",'Total-corrected counts'!P917),"")</f>
        <v/>
      </c>
      <c r="Q917" t="str">
        <f>IFERROR(IF(OR(HLOOKUP($A917,'Z-scores'!$C$2:$SK$20,5,FALSE)&gt;3,HLOOKUP($A917,'Z-scores'!$C$2:$SK$20,5,FALSE)&lt;-3),"",'Total-corrected counts'!Q917),"")</f>
        <v/>
      </c>
      <c r="R917" t="str">
        <f>IFERROR(IF(OR(HLOOKUP($A917,'Z-scores'!$C$2:$SK$20,5,FALSE)&gt;3,HLOOKUP($A917,'Z-scores'!$C$2:$SK$20,5,FALSE)&lt;-3),"",'Total-corrected counts'!R917),"")</f>
        <v/>
      </c>
      <c r="S917" t="str">
        <f>IFERROR(IF(OR(HLOOKUP($A917,'Z-scores'!$C$2:$SK$20,5,FALSE)&gt;3,HLOOKUP($A917,'Z-scores'!$C$2:$SK$20,5,FALSE)&lt;-3),"",'Total-corrected counts'!S917),"")</f>
        <v/>
      </c>
      <c r="T917" t="str">
        <f>IFERROR(IF(OR(HLOOKUP($A917,'Z-scores'!$C$2:$SK$20,5,FALSE)&gt;3,HLOOKUP($A917,'Z-scores'!$C$2:$SK$20,5,FALSE)&lt;-3),"",'Total-corrected counts'!T917),"")</f>
        <v/>
      </c>
      <c r="U917">
        <f t="shared" si="56"/>
        <v>0</v>
      </c>
      <c r="V917">
        <f>SUMIFS(Tabel132[Cluster],Tabel132[ID],'Total-corrected counts Z&lt;3'!A917)</f>
        <v>0</v>
      </c>
      <c r="W917" t="str">
        <f t="shared" si="57"/>
        <v/>
      </c>
      <c r="X917" t="str">
        <f t="shared" si="58"/>
        <v/>
      </c>
      <c r="Y917" t="str">
        <f t="shared" si="59"/>
        <v/>
      </c>
    </row>
    <row r="918" spans="1:25" x14ac:dyDescent="0.25">
      <c r="A918">
        <v>926</v>
      </c>
      <c r="B918" t="s">
        <v>391</v>
      </c>
      <c r="C918">
        <v>42700</v>
      </c>
      <c r="D918">
        <v>909</v>
      </c>
      <c r="E918">
        <f>IFERROR(IF(OR(HLOOKUP($A918,'Z-scores'!$C$2:$SK$20,5,FALSE)&gt;3,HLOOKUP($A918,'Z-scores'!$C$2:$SK$20,5,FALSE)&lt;-3),"",'Total-corrected counts'!E918),"")</f>
        <v>31.241097946737547</v>
      </c>
      <c r="F918">
        <f>IFERROR(IF(OR(HLOOKUP($A918,'Z-scores'!$C$2:$SK$20,5,FALSE)&gt;3,HLOOKUP($A918,'Z-scores'!$C$2:$SK$20,5,FALSE)&lt;-3),"",'Total-corrected counts'!F918),"")</f>
        <v>31.668864647357488</v>
      </c>
      <c r="G918">
        <f>IFERROR(IF(OR(HLOOKUP($A918,'Z-scores'!$C$2:$SK$20,5,FALSE)&gt;3,HLOOKUP($A918,'Z-scores'!$C$2:$SK$20,5,FALSE)&lt;-3),"",'Total-corrected counts'!G918),"")</f>
        <v>30.928739925348523</v>
      </c>
      <c r="H918">
        <f>IFERROR(IF(OR(HLOOKUP($A918,'Z-scores'!$C$2:$SK$20,5,FALSE)&gt;3,HLOOKUP($A918,'Z-scores'!$C$2:$SK$20,5,FALSE)&lt;-3),"",'Total-corrected counts'!H918),"")</f>
        <v>21.592800791333929</v>
      </c>
      <c r="I918">
        <f>IFERROR(IF(OR(HLOOKUP($A918,'Z-scores'!$C$2:$SK$20,5,FALSE)&gt;3,HLOOKUP($A918,'Z-scores'!$C$2:$SK$20,5,FALSE)&lt;-3),"",'Total-corrected counts'!I918),"")</f>
        <v>32.154757007615508</v>
      </c>
      <c r="J918">
        <f>IFERROR(IF(OR(HLOOKUP($A918,'Z-scores'!$C$2:$SK$20,5,FALSE)&gt;3,HLOOKUP($A918,'Z-scores'!$C$2:$SK$20,5,FALSE)&lt;-3),"",'Total-corrected counts'!J918),"")</f>
        <v>32.908167235989339</v>
      </c>
      <c r="K918">
        <f>IFERROR(IF(OR(HLOOKUP($A918,'Z-scores'!$C$2:$SK$20,5,FALSE)&gt;3,HLOOKUP($A918,'Z-scores'!$C$2:$SK$20,5,FALSE)&lt;-3),"",'Total-corrected counts'!K918),"")</f>
        <v>40.846726543921228</v>
      </c>
      <c r="L918">
        <f>IFERROR(IF(OR(HLOOKUP($A918,'Z-scores'!$C$2:$SK$20,5,FALSE)&gt;3,HLOOKUP($A918,'Z-scores'!$C$2:$SK$20,5,FALSE)&lt;-3),"",'Total-corrected counts'!L918),"")</f>
        <v>20.18779533808452</v>
      </c>
      <c r="M918">
        <f>IFERROR(IF(OR(HLOOKUP($A918,'Z-scores'!$C$2:$SK$20,5,FALSE)&gt;3,HLOOKUP($A918,'Z-scores'!$C$2:$SK$20,5,FALSE)&lt;-3),"",'Total-corrected counts'!M918),"")</f>
        <v>73.457891501918496</v>
      </c>
      <c r="N918">
        <f>IFERROR(IF(OR(HLOOKUP($A918,'Z-scores'!$C$2:$SK$20,5,FALSE)&gt;3,HLOOKUP($A918,'Z-scores'!$C$2:$SK$20,5,FALSE)&lt;-3),"",'Total-corrected counts'!N918),"")</f>
        <v>16.235955232352122</v>
      </c>
      <c r="O918">
        <f>IFERROR(IF(OR(HLOOKUP($A918,'Z-scores'!$C$2:$SK$20,5,FALSE)&gt;3,HLOOKUP($A918,'Z-scores'!$C$2:$SK$20,5,FALSE)&lt;-3),"",'Total-corrected counts'!O918),"")</f>
        <v>25.182123875182256</v>
      </c>
      <c r="P918">
        <f>IFERROR(IF(OR(HLOOKUP($A918,'Z-scores'!$C$2:$SK$20,5,FALSE)&gt;3,HLOOKUP($A918,'Z-scores'!$C$2:$SK$20,5,FALSE)&lt;-3),"",'Total-corrected counts'!P918),"")</f>
        <v>24.300121177135097</v>
      </c>
      <c r="Q918">
        <f>IFERROR(IF(OR(HLOOKUP($A918,'Z-scores'!$C$2:$SK$20,5,FALSE)&gt;3,HLOOKUP($A918,'Z-scores'!$C$2:$SK$20,5,FALSE)&lt;-3),"",'Total-corrected counts'!Q918),"")</f>
        <v>36.21037192642855</v>
      </c>
      <c r="R918">
        <f>IFERROR(IF(OR(HLOOKUP($A918,'Z-scores'!$C$2:$SK$20,5,FALSE)&gt;3,HLOOKUP($A918,'Z-scores'!$C$2:$SK$20,5,FALSE)&lt;-3),"",'Total-corrected counts'!R918),"")</f>
        <v>27.788319867133726</v>
      </c>
      <c r="S918">
        <f>IFERROR(IF(OR(HLOOKUP($A918,'Z-scores'!$C$2:$SK$20,5,FALSE)&gt;3,HLOOKUP($A918,'Z-scores'!$C$2:$SK$20,5,FALSE)&lt;-3),"",'Total-corrected counts'!S918),"")</f>
        <v>36.734335676411725</v>
      </c>
      <c r="T918">
        <f>IFERROR(IF(OR(HLOOKUP($A918,'Z-scores'!$C$2:$SK$20,5,FALSE)&gt;3,HLOOKUP($A918,'Z-scores'!$C$2:$SK$20,5,FALSE)&lt;-3),"",'Total-corrected counts'!T918),"")</f>
        <v>22.402837419700983</v>
      </c>
      <c r="U918">
        <f t="shared" si="56"/>
        <v>1</v>
      </c>
      <c r="V918">
        <f>SUMIFS(Tabel132[Cluster],Tabel132[ID],'Total-corrected counts Z&lt;3'!A918)</f>
        <v>55</v>
      </c>
      <c r="W918">
        <f t="shared" si="57"/>
        <v>0.53647790865752154</v>
      </c>
      <c r="X918">
        <f t="shared" si="58"/>
        <v>33.122279617065871</v>
      </c>
      <c r="Y918">
        <f t="shared" si="59"/>
        <v>28.769684990332053</v>
      </c>
    </row>
    <row r="919" spans="1:25" x14ac:dyDescent="0.25">
      <c r="A919">
        <v>927</v>
      </c>
      <c r="B919" t="s">
        <v>392</v>
      </c>
      <c r="C919">
        <v>19400</v>
      </c>
      <c r="D919">
        <v>39</v>
      </c>
      <c r="E919">
        <f>IFERROR(IF(OR(HLOOKUP($A919,'Z-scores'!$C$2:$SK$20,5,FALSE)&gt;3,HLOOKUP($A919,'Z-scores'!$C$2:$SK$20,5,FALSE)&lt;-3),"",'Total-corrected counts'!E919),"")</f>
        <v>3.3539840326579955</v>
      </c>
      <c r="F919">
        <f>IFERROR(IF(OR(HLOOKUP($A919,'Z-scores'!$C$2:$SK$20,5,FALSE)&gt;3,HLOOKUP($A919,'Z-scores'!$C$2:$SK$20,5,FALSE)&lt;-3),"",'Total-corrected counts'!F919),"")</f>
        <v>2.4128209087221824</v>
      </c>
      <c r="G919">
        <f>IFERROR(IF(OR(HLOOKUP($A919,'Z-scores'!$C$2:$SK$20,5,FALSE)&gt;3,HLOOKUP($A919,'Z-scores'!$C$2:$SK$20,5,FALSE)&lt;-3),"",'Total-corrected counts'!G919),"")</f>
        <v>1.9637295190697477</v>
      </c>
      <c r="H919">
        <f>IFERROR(IF(OR(HLOOKUP($A919,'Z-scores'!$C$2:$SK$20,5,FALSE)&gt;3,HLOOKUP($A919,'Z-scores'!$C$2:$SK$20,5,FALSE)&lt;-3),"",'Total-corrected counts'!H919),"")</f>
        <v>3.7395353325773844</v>
      </c>
      <c r="I919">
        <f>IFERROR(IF(OR(HLOOKUP($A919,'Z-scores'!$C$2:$SK$20,5,FALSE)&gt;3,HLOOKUP($A919,'Z-scores'!$C$2:$SK$20,5,FALSE)&lt;-3),"",'Total-corrected counts'!I919),"")</f>
        <v>1.7613648833363063</v>
      </c>
      <c r="J919">
        <f>IFERROR(IF(OR(HLOOKUP($A919,'Z-scores'!$C$2:$SK$20,5,FALSE)&gt;3,HLOOKUP($A919,'Z-scores'!$C$2:$SK$20,5,FALSE)&lt;-3),"",'Total-corrected counts'!J919),"")</f>
        <v>2.9513782876737755</v>
      </c>
      <c r="K919">
        <f>IFERROR(IF(OR(HLOOKUP($A919,'Z-scores'!$C$2:$SK$20,5,FALSE)&gt;3,HLOOKUP($A919,'Z-scores'!$C$2:$SK$20,5,FALSE)&lt;-3),"",'Total-corrected counts'!K919),"")</f>
        <v>1.1611847603297061</v>
      </c>
      <c r="L919">
        <f>IFERROR(IF(OR(HLOOKUP($A919,'Z-scores'!$C$2:$SK$20,5,FALSE)&gt;3,HLOOKUP($A919,'Z-scores'!$C$2:$SK$20,5,FALSE)&lt;-3),"",'Total-corrected counts'!L919),"")</f>
        <v>2.8897852197661309</v>
      </c>
      <c r="M919">
        <f>IFERROR(IF(OR(HLOOKUP($A919,'Z-scores'!$C$2:$SK$20,5,FALSE)&gt;3,HLOOKUP($A919,'Z-scores'!$C$2:$SK$20,5,FALSE)&lt;-3),"",'Total-corrected counts'!M919),"")</f>
        <v>1.7646261507365821</v>
      </c>
      <c r="N919">
        <f>IFERROR(IF(OR(HLOOKUP($A919,'Z-scores'!$C$2:$SK$20,5,FALSE)&gt;3,HLOOKUP($A919,'Z-scores'!$C$2:$SK$20,5,FALSE)&lt;-3),"",'Total-corrected counts'!N919),"")</f>
        <v>1.6149718869456964</v>
      </c>
      <c r="O919">
        <f>IFERROR(IF(OR(HLOOKUP($A919,'Z-scores'!$C$2:$SK$20,5,FALSE)&gt;3,HLOOKUP($A919,'Z-scores'!$C$2:$SK$20,5,FALSE)&lt;-3),"",'Total-corrected counts'!O919),"")</f>
        <v>1.3439897573833226</v>
      </c>
      <c r="P919">
        <f>IFERROR(IF(OR(HLOOKUP($A919,'Z-scores'!$C$2:$SK$20,5,FALSE)&gt;3,HLOOKUP($A919,'Z-scores'!$C$2:$SK$20,5,FALSE)&lt;-3),"",'Total-corrected counts'!P919),"")</f>
        <v>3.448696288297076</v>
      </c>
      <c r="Q919">
        <f>IFERROR(IF(OR(HLOOKUP($A919,'Z-scores'!$C$2:$SK$20,5,FALSE)&gt;3,HLOOKUP($A919,'Z-scores'!$C$2:$SK$20,5,FALSE)&lt;-3),"",'Total-corrected counts'!Q919),"")</f>
        <v>3.1351186451120219</v>
      </c>
      <c r="R919">
        <f>IFERROR(IF(OR(HLOOKUP($A919,'Z-scores'!$C$2:$SK$20,5,FALSE)&gt;3,HLOOKUP($A919,'Z-scores'!$C$2:$SK$20,5,FALSE)&lt;-3),"",'Total-corrected counts'!R919),"")</f>
        <v>3.3534971120381303</v>
      </c>
      <c r="S919">
        <f>IFERROR(IF(OR(HLOOKUP($A919,'Z-scores'!$C$2:$SK$20,5,FALSE)&gt;3,HLOOKUP($A919,'Z-scores'!$C$2:$SK$20,5,FALSE)&lt;-3),"",'Total-corrected counts'!S919),"")</f>
        <v>2.3043888132397612</v>
      </c>
      <c r="T919">
        <f>IFERROR(IF(OR(HLOOKUP($A919,'Z-scores'!$C$2:$SK$20,5,FALSE)&gt;3,HLOOKUP($A919,'Z-scores'!$C$2:$SK$20,5,FALSE)&lt;-3),"",'Total-corrected counts'!T919),"")</f>
        <v>2.491479481471925</v>
      </c>
      <c r="U919">
        <f t="shared" si="56"/>
        <v>1</v>
      </c>
      <c r="V919">
        <f>SUMIFS(Tabel132[Cluster],Tabel132[ID],'Total-corrected counts Z&lt;3'!A919)</f>
        <v>23</v>
      </c>
      <c r="W919">
        <f t="shared" si="57"/>
        <v>0.46911221851738627</v>
      </c>
      <c r="X919">
        <f t="shared" si="58"/>
        <v>2.3613380981815508</v>
      </c>
      <c r="Y919">
        <f t="shared" si="59"/>
        <v>2.6795283495903726</v>
      </c>
    </row>
    <row r="920" spans="1:25" x14ac:dyDescent="0.25">
      <c r="A920">
        <v>928</v>
      </c>
      <c r="B920" t="s">
        <v>393</v>
      </c>
      <c r="C920">
        <v>56300</v>
      </c>
      <c r="D920">
        <v>645</v>
      </c>
      <c r="E920">
        <f>IFERROR(IF(OR(HLOOKUP($A920,'Z-scores'!$C$2:$SK$20,5,FALSE)&gt;3,HLOOKUP($A920,'Z-scores'!$C$2:$SK$20,5,FALSE)&lt;-3),"",'Total-corrected counts'!E920),"")</f>
        <v>18.498931134335233</v>
      </c>
      <c r="F920">
        <f>IFERROR(IF(OR(HLOOKUP($A920,'Z-scores'!$C$2:$SK$20,5,FALSE)&gt;3,HLOOKUP($A920,'Z-scores'!$C$2:$SK$20,5,FALSE)&lt;-3),"",'Total-corrected counts'!F920),"")</f>
        <v>2.4175426717529498</v>
      </c>
      <c r="G920">
        <f>IFERROR(IF(OR(HLOOKUP($A920,'Z-scores'!$C$2:$SK$20,5,FALSE)&gt;3,HLOOKUP($A920,'Z-scores'!$C$2:$SK$20,5,FALSE)&lt;-3),"",'Total-corrected counts'!G920),"")</f>
        <v>3.4166910066642835</v>
      </c>
      <c r="H920">
        <f>IFERROR(IF(OR(HLOOKUP($A920,'Z-scores'!$C$2:$SK$20,5,FALSE)&gt;3,HLOOKUP($A920,'Z-scores'!$C$2:$SK$20,5,FALSE)&lt;-3),"",'Total-corrected counts'!H920),"")</f>
        <v>0.21110280103259427</v>
      </c>
      <c r="I920">
        <f>IFERROR(IF(OR(HLOOKUP($A920,'Z-scores'!$C$2:$SK$20,5,FALSE)&gt;3,HLOOKUP($A920,'Z-scores'!$C$2:$SK$20,5,FALSE)&lt;-3),"",'Total-corrected counts'!I920),"")</f>
        <v>1.3618220503750358</v>
      </c>
      <c r="J920">
        <f>IFERROR(IF(OR(HLOOKUP($A920,'Z-scores'!$C$2:$SK$20,5,FALSE)&gt;3,HLOOKUP($A920,'Z-scores'!$C$2:$SK$20,5,FALSE)&lt;-3),"",'Total-corrected counts'!J920),"")</f>
        <v>10.105327686801891</v>
      </c>
      <c r="K920">
        <f>IFERROR(IF(OR(HLOOKUP($A920,'Z-scores'!$C$2:$SK$20,5,FALSE)&gt;3,HLOOKUP($A920,'Z-scores'!$C$2:$SK$20,5,FALSE)&lt;-3),"",'Total-corrected counts'!K920),"")</f>
        <v>2.0232764763320636</v>
      </c>
      <c r="L920">
        <f>IFERROR(IF(OR(HLOOKUP($A920,'Z-scores'!$C$2:$SK$20,5,FALSE)&gt;3,HLOOKUP($A920,'Z-scores'!$C$2:$SK$20,5,FALSE)&lt;-3),"",'Total-corrected counts'!L920),"")</f>
        <v>13.960511695489901</v>
      </c>
      <c r="M920">
        <f>IFERROR(IF(OR(HLOOKUP($A920,'Z-scores'!$C$2:$SK$20,5,FALSE)&gt;3,HLOOKUP($A920,'Z-scores'!$C$2:$SK$20,5,FALSE)&lt;-3),"",'Total-corrected counts'!M920),"")</f>
        <v>12.932067008055048</v>
      </c>
      <c r="N920">
        <f>IFERROR(IF(OR(HLOOKUP($A920,'Z-scores'!$C$2:$SK$20,5,FALSE)&gt;3,HLOOKUP($A920,'Z-scores'!$C$2:$SK$20,5,FALSE)&lt;-3),"",'Total-corrected counts'!N920),"")</f>
        <v>3.2221041045372871</v>
      </c>
      <c r="O920">
        <f>IFERROR(IF(OR(HLOOKUP($A920,'Z-scores'!$C$2:$SK$20,5,FALSE)&gt;3,HLOOKUP($A920,'Z-scores'!$C$2:$SK$20,5,FALSE)&lt;-3),"",'Total-corrected counts'!O920),"")</f>
        <v>5.8490080559807103</v>
      </c>
      <c r="P920">
        <f>IFERROR(IF(OR(HLOOKUP($A920,'Z-scores'!$C$2:$SK$20,5,FALSE)&gt;3,HLOOKUP($A920,'Z-scores'!$C$2:$SK$20,5,FALSE)&lt;-3),"",'Total-corrected counts'!P920),"")</f>
        <v>2.7470134937084931</v>
      </c>
      <c r="Q920">
        <f>IFERROR(IF(OR(HLOOKUP($A920,'Z-scores'!$C$2:$SK$20,5,FALSE)&gt;3,HLOOKUP($A920,'Z-scores'!$C$2:$SK$20,5,FALSE)&lt;-3),"",'Total-corrected counts'!Q920),"")</f>
        <v>4.9784292906533221</v>
      </c>
      <c r="R920">
        <f>IFERROR(IF(OR(HLOOKUP($A920,'Z-scores'!$C$2:$SK$20,5,FALSE)&gt;3,HLOOKUP($A920,'Z-scores'!$C$2:$SK$20,5,FALSE)&lt;-3),"",'Total-corrected counts'!R920),"")</f>
        <v>14.610565518757245</v>
      </c>
      <c r="S920">
        <f>IFERROR(IF(OR(HLOOKUP($A920,'Z-scores'!$C$2:$SK$20,5,FALSE)&gt;3,HLOOKUP($A920,'Z-scores'!$C$2:$SK$20,5,FALSE)&lt;-3),"",'Total-corrected counts'!S920),"")</f>
        <v>11.652167512647244</v>
      </c>
      <c r="T920">
        <f>IFERROR(IF(OR(HLOOKUP($A920,'Z-scores'!$C$2:$SK$20,5,FALSE)&gt;3,HLOOKUP($A920,'Z-scores'!$C$2:$SK$20,5,FALSE)&lt;-3),"",'Total-corrected counts'!T920),"")</f>
        <v>0.34129855910574319</v>
      </c>
      <c r="U920">
        <f t="shared" si="56"/>
        <v>1</v>
      </c>
      <c r="V920">
        <f>SUMIFS(Tabel132[Cluster],Tabel132[ID],'Total-corrected counts Z&lt;3'!A920)</f>
        <v>0</v>
      </c>
      <c r="W920">
        <f t="shared" si="57"/>
        <v>0.97056849795413203</v>
      </c>
      <c r="X920">
        <f t="shared" si="58"/>
        <v>6.8149376635376289</v>
      </c>
      <c r="Y920">
        <f t="shared" si="59"/>
        <v>6.6964137384754601</v>
      </c>
    </row>
    <row r="921" spans="1:25" x14ac:dyDescent="0.25">
      <c r="A921">
        <v>929</v>
      </c>
      <c r="B921" t="s">
        <v>394</v>
      </c>
      <c r="C921">
        <v>4100</v>
      </c>
      <c r="D921">
        <v>353</v>
      </c>
      <c r="E921">
        <f>IFERROR(IF(OR(HLOOKUP($A921,'Z-scores'!$C$2:$SK$20,5,FALSE)&gt;3,HLOOKUP($A921,'Z-scores'!$C$2:$SK$20,5,FALSE)&lt;-3),"",'Total-corrected counts'!E921),"")</f>
        <v>3.5174721760519594</v>
      </c>
      <c r="F921">
        <f>IFERROR(IF(OR(HLOOKUP($A921,'Z-scores'!$C$2:$SK$20,5,FALSE)&gt;3,HLOOKUP($A921,'Z-scores'!$C$2:$SK$20,5,FALSE)&lt;-3),"",'Total-corrected counts'!F921),"")</f>
        <v>3.886010974321636</v>
      </c>
      <c r="G921">
        <f>IFERROR(IF(OR(HLOOKUP($A921,'Z-scores'!$C$2:$SK$20,5,FALSE)&gt;3,HLOOKUP($A921,'Z-scores'!$C$2:$SK$20,5,FALSE)&lt;-3),"",'Total-corrected counts'!G921),"")</f>
        <v>7.1953826569954638</v>
      </c>
      <c r="H921">
        <f>IFERROR(IF(OR(HLOOKUP($A921,'Z-scores'!$C$2:$SK$20,5,FALSE)&gt;3,HLOOKUP($A921,'Z-scores'!$C$2:$SK$20,5,FALSE)&lt;-3),"",'Total-corrected counts'!H921),"")</f>
        <v>3.1303529638833263</v>
      </c>
      <c r="I921">
        <f>IFERROR(IF(OR(HLOOKUP($A921,'Z-scores'!$C$2:$SK$20,5,FALSE)&gt;3,HLOOKUP($A921,'Z-scores'!$C$2:$SK$20,5,FALSE)&lt;-3),"",'Total-corrected counts'!I921),"")</f>
        <v>4.1586218811039313</v>
      </c>
      <c r="J921">
        <f>IFERROR(IF(OR(HLOOKUP($A921,'Z-scores'!$C$2:$SK$20,5,FALSE)&gt;3,HLOOKUP($A921,'Z-scores'!$C$2:$SK$20,5,FALSE)&lt;-3),"",'Total-corrected counts'!J921),"")</f>
        <v>2.2808826117722281</v>
      </c>
      <c r="K921">
        <f>IFERROR(IF(OR(HLOOKUP($A921,'Z-scores'!$C$2:$SK$20,5,FALSE)&gt;3,HLOOKUP($A921,'Z-scores'!$C$2:$SK$20,5,FALSE)&lt;-3),"",'Total-corrected counts'!K921),"")</f>
        <v>1.1025390653635592</v>
      </c>
      <c r="L921">
        <f>IFERROR(IF(OR(HLOOKUP($A921,'Z-scores'!$C$2:$SK$20,5,FALSE)&gt;3,HLOOKUP($A921,'Z-scores'!$C$2:$SK$20,5,FALSE)&lt;-3),"",'Total-corrected counts'!L921),"")</f>
        <v>1.5534291439587886</v>
      </c>
      <c r="M921">
        <f>IFERROR(IF(OR(HLOOKUP($A921,'Z-scores'!$C$2:$SK$20,5,FALSE)&gt;3,HLOOKUP($A921,'Z-scores'!$C$2:$SK$20,5,FALSE)&lt;-3),"",'Total-corrected counts'!M921),"")</f>
        <v>5.2853536881965271</v>
      </c>
      <c r="N921">
        <f>IFERROR(IF(OR(HLOOKUP($A921,'Z-scores'!$C$2:$SK$20,5,FALSE)&gt;3,HLOOKUP($A921,'Z-scores'!$C$2:$SK$20,5,FALSE)&lt;-3),"",'Total-corrected counts'!N921),"")</f>
        <v>4.6254049189221398</v>
      </c>
      <c r="O921">
        <f>IFERROR(IF(OR(HLOOKUP($A921,'Z-scores'!$C$2:$SK$20,5,FALSE)&gt;3,HLOOKUP($A921,'Z-scores'!$C$2:$SK$20,5,FALSE)&lt;-3),"",'Total-corrected counts'!O921),"")</f>
        <v>5.0974348363913524</v>
      </c>
      <c r="P921">
        <f>IFERROR(IF(OR(HLOOKUP($A921,'Z-scores'!$C$2:$SK$20,5,FALSE)&gt;3,HLOOKUP($A921,'Z-scores'!$C$2:$SK$20,5,FALSE)&lt;-3),"",'Total-corrected counts'!P921),"")</f>
        <v>3.3193079715644291</v>
      </c>
      <c r="Q921">
        <f>IFERROR(IF(OR(HLOOKUP($A921,'Z-scores'!$C$2:$SK$20,5,FALSE)&gt;3,HLOOKUP($A921,'Z-scores'!$C$2:$SK$20,5,FALSE)&lt;-3),"",'Total-corrected counts'!Q921),"")</f>
        <v>2.6581433837320629</v>
      </c>
      <c r="R921">
        <f>IFERROR(IF(OR(HLOOKUP($A921,'Z-scores'!$C$2:$SK$20,5,FALSE)&gt;3,HLOOKUP($A921,'Z-scores'!$C$2:$SK$20,5,FALSE)&lt;-3),"",'Total-corrected counts'!R921),"")</f>
        <v>1.8487886069429202</v>
      </c>
      <c r="S921">
        <f>IFERROR(IF(OR(HLOOKUP($A921,'Z-scores'!$C$2:$SK$20,5,FALSE)&gt;3,HLOOKUP($A921,'Z-scores'!$C$2:$SK$20,5,FALSE)&lt;-3),"",'Total-corrected counts'!S921),"")</f>
        <v>2.2024748116714181</v>
      </c>
      <c r="T921">
        <f>IFERROR(IF(OR(HLOOKUP($A921,'Z-scores'!$C$2:$SK$20,5,FALSE)&gt;3,HLOOKUP($A921,'Z-scores'!$C$2:$SK$20,5,FALSE)&lt;-3),"",'Total-corrected counts'!T921),"")</f>
        <v>6.9147088074823566</v>
      </c>
      <c r="U921">
        <f t="shared" si="56"/>
        <v>1</v>
      </c>
      <c r="V921">
        <f>SUMIFS(Tabel132[Cluster],Tabel132[ID],'Total-corrected counts Z&lt;3'!A921)</f>
        <v>5</v>
      </c>
      <c r="W921">
        <f t="shared" si="57"/>
        <v>0.99994419039797833</v>
      </c>
      <c r="X921">
        <f t="shared" si="58"/>
        <v>3.6735450080569563</v>
      </c>
      <c r="Y921">
        <f t="shared" si="59"/>
        <v>3.6734764029640901</v>
      </c>
    </row>
    <row r="922" spans="1:25" x14ac:dyDescent="0.25">
      <c r="A922">
        <v>930</v>
      </c>
      <c r="B922" t="s">
        <v>395</v>
      </c>
      <c r="C922">
        <v>68800</v>
      </c>
      <c r="D922">
        <v>51</v>
      </c>
      <c r="E922">
        <f>IFERROR(IF(OR(HLOOKUP($A922,'Z-scores'!$C$2:$SK$20,5,FALSE)&gt;3,HLOOKUP($A922,'Z-scores'!$C$2:$SK$20,5,FALSE)&lt;-3),"",'Total-corrected counts'!E922),"")</f>
        <v>9.0116646313218514</v>
      </c>
      <c r="F922">
        <f>IFERROR(IF(OR(HLOOKUP($A922,'Z-scores'!$C$2:$SK$20,5,FALSE)&gt;3,HLOOKUP($A922,'Z-scores'!$C$2:$SK$20,5,FALSE)&lt;-3),"",'Total-corrected counts'!F922),"")</f>
        <v>3.3477299888141432</v>
      </c>
      <c r="G922">
        <f>IFERROR(IF(OR(HLOOKUP($A922,'Z-scores'!$C$2:$SK$20,5,FALSE)&gt;3,HLOOKUP($A922,'Z-scores'!$C$2:$SK$20,5,FALSE)&lt;-3),"",'Total-corrected counts'!G922),"")</f>
        <v>19.295130198738352</v>
      </c>
      <c r="H922">
        <f>IFERROR(IF(OR(HLOOKUP($A922,'Z-scores'!$C$2:$SK$20,5,FALSE)&gt;3,HLOOKUP($A922,'Z-scores'!$C$2:$SK$20,5,FALSE)&lt;-3),"",'Total-corrected counts'!H922),"")</f>
        <v>6.9844869598784047</v>
      </c>
      <c r="I922">
        <f>IFERROR(IF(OR(HLOOKUP($A922,'Z-scores'!$C$2:$SK$20,5,FALSE)&gt;3,HLOOKUP($A922,'Z-scores'!$C$2:$SK$20,5,FALSE)&lt;-3),"",'Total-corrected counts'!I922),"")</f>
        <v>20.354175025646711</v>
      </c>
      <c r="J922">
        <f>IFERROR(IF(OR(HLOOKUP($A922,'Z-scores'!$C$2:$SK$20,5,FALSE)&gt;3,HLOOKUP($A922,'Z-scores'!$C$2:$SK$20,5,FALSE)&lt;-3),"",'Total-corrected counts'!J922),"")</f>
        <v>5.8009849102553517</v>
      </c>
      <c r="K922">
        <f>IFERROR(IF(OR(HLOOKUP($A922,'Z-scores'!$C$2:$SK$20,5,FALSE)&gt;3,HLOOKUP($A922,'Z-scores'!$C$2:$SK$20,5,FALSE)&lt;-3),"",'Total-corrected counts'!K922),"")</f>
        <v>3.3134817655872926</v>
      </c>
      <c r="L922">
        <f>IFERROR(IF(OR(HLOOKUP($A922,'Z-scores'!$C$2:$SK$20,5,FALSE)&gt;3,HLOOKUP($A922,'Z-scores'!$C$2:$SK$20,5,FALSE)&lt;-3),"",'Total-corrected counts'!L922),"")</f>
        <v>7.9842187879453901</v>
      </c>
      <c r="M922">
        <f>IFERROR(IF(OR(HLOOKUP($A922,'Z-scores'!$C$2:$SK$20,5,FALSE)&gt;3,HLOOKUP($A922,'Z-scores'!$C$2:$SK$20,5,FALSE)&lt;-3),"",'Total-corrected counts'!M922),"")</f>
        <v>2.1397157673182714</v>
      </c>
      <c r="N922">
        <f>IFERROR(IF(OR(HLOOKUP($A922,'Z-scores'!$C$2:$SK$20,5,FALSE)&gt;3,HLOOKUP($A922,'Z-scores'!$C$2:$SK$20,5,FALSE)&lt;-3),"",'Total-corrected counts'!N922),"")</f>
        <v>4.7038016124631925</v>
      </c>
      <c r="O922">
        <f>IFERROR(IF(OR(HLOOKUP($A922,'Z-scores'!$C$2:$SK$20,5,FALSE)&gt;3,HLOOKUP($A922,'Z-scores'!$C$2:$SK$20,5,FALSE)&lt;-3),"",'Total-corrected counts'!O922),"")</f>
        <v>5.6544832226752293</v>
      </c>
      <c r="P922">
        <f>IFERROR(IF(OR(HLOOKUP($A922,'Z-scores'!$C$2:$SK$20,5,FALSE)&gt;3,HLOOKUP($A922,'Z-scores'!$C$2:$SK$20,5,FALSE)&lt;-3),"",'Total-corrected counts'!P922),"")</f>
        <v>11.221948239696832</v>
      </c>
      <c r="Q922">
        <f>IFERROR(IF(OR(HLOOKUP($A922,'Z-scores'!$C$2:$SK$20,5,FALSE)&gt;3,HLOOKUP($A922,'Z-scores'!$C$2:$SK$20,5,FALSE)&lt;-3),"",'Total-corrected counts'!Q922),"")</f>
        <v>4.4567375985189921</v>
      </c>
      <c r="R922">
        <f>IFERROR(IF(OR(HLOOKUP($A922,'Z-scores'!$C$2:$SK$20,5,FALSE)&gt;3,HLOOKUP($A922,'Z-scores'!$C$2:$SK$20,5,FALSE)&lt;-3),"",'Total-corrected counts'!R922),"")</f>
        <v>10.892446209238706</v>
      </c>
      <c r="S922">
        <f>IFERROR(IF(OR(HLOOKUP($A922,'Z-scores'!$C$2:$SK$20,5,FALSE)&gt;3,HLOOKUP($A922,'Z-scores'!$C$2:$SK$20,5,FALSE)&lt;-3),"",'Total-corrected counts'!S922),"")</f>
        <v>8.0568680128751353</v>
      </c>
      <c r="T922">
        <f>IFERROR(IF(OR(HLOOKUP($A922,'Z-scores'!$C$2:$SK$20,5,FALSE)&gt;3,HLOOKUP($A922,'Z-scores'!$C$2:$SK$20,5,FALSE)&lt;-3),"",'Total-corrected counts'!T922),"")</f>
        <v>2.0887471817271481</v>
      </c>
      <c r="U922">
        <f t="shared" si="56"/>
        <v>1</v>
      </c>
      <c r="V922">
        <f>SUMIFS(Tabel132[Cluster],Tabel132[ID],'Total-corrected counts Z&lt;3'!A922)</f>
        <v>81</v>
      </c>
      <c r="W922">
        <f t="shared" si="57"/>
        <v>0.67749857282201265</v>
      </c>
      <c r="X922">
        <f t="shared" si="58"/>
        <v>8.2935389647968982</v>
      </c>
      <c r="Y922">
        <f t="shared" si="59"/>
        <v>7.0618717441220076</v>
      </c>
    </row>
    <row r="923" spans="1:25" x14ac:dyDescent="0.25">
      <c r="A923">
        <v>931</v>
      </c>
      <c r="B923" t="s">
        <v>396</v>
      </c>
      <c r="C923">
        <v>87500</v>
      </c>
      <c r="D923">
        <v>987</v>
      </c>
      <c r="E923">
        <f>IFERROR(IF(OR(HLOOKUP($A923,'Z-scores'!$C$2:$SK$20,5,FALSE)&gt;3,HLOOKUP($A923,'Z-scores'!$C$2:$SK$20,5,FALSE)&lt;-3),"",'Total-corrected counts'!E923),"")</f>
        <v>1.9569035345641184</v>
      </c>
      <c r="F923">
        <f>IFERROR(IF(OR(HLOOKUP($A923,'Z-scores'!$C$2:$SK$20,5,FALSE)&gt;3,HLOOKUP($A923,'Z-scores'!$C$2:$SK$20,5,FALSE)&lt;-3),"",'Total-corrected counts'!F923),"")</f>
        <v>9.2735425924273311</v>
      </c>
      <c r="G923">
        <f>IFERROR(IF(OR(HLOOKUP($A923,'Z-scores'!$C$2:$SK$20,5,FALSE)&gt;3,HLOOKUP($A923,'Z-scores'!$C$2:$SK$20,5,FALSE)&lt;-3),"",'Total-corrected counts'!G923),"")</f>
        <v>5.5539824781770637</v>
      </c>
      <c r="H923">
        <f>IFERROR(IF(OR(HLOOKUP($A923,'Z-scores'!$C$2:$SK$20,5,FALSE)&gt;3,HLOOKUP($A923,'Z-scores'!$C$2:$SK$20,5,FALSE)&lt;-3),"",'Total-corrected counts'!H923),"")</f>
        <v>1.2063017201862529E-2</v>
      </c>
      <c r="I923">
        <f>IFERROR(IF(OR(HLOOKUP($A923,'Z-scores'!$C$2:$SK$20,5,FALSE)&gt;3,HLOOKUP($A923,'Z-scores'!$C$2:$SK$20,5,FALSE)&lt;-3),"",'Total-corrected counts'!I923),"")</f>
        <v>10.34309474623684</v>
      </c>
      <c r="J923">
        <f>IFERROR(IF(OR(HLOOKUP($A923,'Z-scores'!$C$2:$SK$20,5,FALSE)&gt;3,HLOOKUP($A923,'Z-scores'!$C$2:$SK$20,5,FALSE)&lt;-3),"",'Total-corrected counts'!J923),"")</f>
        <v>3.3764246536470774</v>
      </c>
      <c r="K923">
        <f>IFERROR(IF(OR(HLOOKUP($A923,'Z-scores'!$C$2:$SK$20,5,FALSE)&gt;3,HLOOKUP($A923,'Z-scores'!$C$2:$SK$20,5,FALSE)&lt;-3),"",'Total-corrected counts'!K923),"")</f>
        <v>0.53954039368855033</v>
      </c>
      <c r="L923">
        <f>IFERROR(IF(OR(HLOOKUP($A923,'Z-scores'!$C$2:$SK$20,5,FALSE)&gt;3,HLOOKUP($A923,'Z-scores'!$C$2:$SK$20,5,FALSE)&lt;-3),"",'Total-corrected counts'!L923),"")</f>
        <v>25.865612776920791</v>
      </c>
      <c r="M923">
        <f>IFERROR(IF(OR(HLOOKUP($A923,'Z-scores'!$C$2:$SK$20,5,FALSE)&gt;3,HLOOKUP($A923,'Z-scores'!$C$2:$SK$20,5,FALSE)&lt;-3),"",'Total-corrected counts'!M923),"")</f>
        <v>6.845385502615823</v>
      </c>
      <c r="N923">
        <f>IFERROR(IF(OR(HLOOKUP($A923,'Z-scores'!$C$2:$SK$20,5,FALSE)&gt;3,HLOOKUP($A923,'Z-scores'!$C$2:$SK$20,5,FALSE)&lt;-3),"",'Total-corrected counts'!N923),"")</f>
        <v>11.688947006971034</v>
      </c>
      <c r="O923">
        <f>IFERROR(IF(OR(HLOOKUP($A923,'Z-scores'!$C$2:$SK$20,5,FALSE)&gt;3,HLOOKUP($A923,'Z-scores'!$C$2:$SK$20,5,FALSE)&lt;-3),"",'Total-corrected counts'!O923),"")</f>
        <v>3.3997635639071553</v>
      </c>
      <c r="P923">
        <f>IFERROR(IF(OR(HLOOKUP($A923,'Z-scores'!$C$2:$SK$20,5,FALSE)&gt;3,HLOOKUP($A923,'Z-scores'!$C$2:$SK$20,5,FALSE)&lt;-3),"",'Total-corrected counts'!P923),"")</f>
        <v>6.3450039936201605</v>
      </c>
      <c r="Q923">
        <f>IFERROR(IF(OR(HLOOKUP($A923,'Z-scores'!$C$2:$SK$20,5,FALSE)&gt;3,HLOOKUP($A923,'Z-scores'!$C$2:$SK$20,5,FALSE)&lt;-3),"",'Total-corrected counts'!Q923),"")</f>
        <v>4.0443527371175687</v>
      </c>
      <c r="R923">
        <f>IFERROR(IF(OR(HLOOKUP($A923,'Z-scores'!$C$2:$SK$20,5,FALSE)&gt;3,HLOOKUP($A923,'Z-scores'!$C$2:$SK$20,5,FALSE)&lt;-3),"",'Total-corrected counts'!R923),"")</f>
        <v>5.1098462886339044</v>
      </c>
      <c r="S923">
        <f>IFERROR(IF(OR(HLOOKUP($A923,'Z-scores'!$C$2:$SK$20,5,FALSE)&gt;3,HLOOKUP($A923,'Z-scores'!$C$2:$SK$20,5,FALSE)&lt;-3),"",'Total-corrected counts'!S923),"")</f>
        <v>9.7497728167048372</v>
      </c>
      <c r="T923">
        <f>IFERROR(IF(OR(HLOOKUP($A923,'Z-scores'!$C$2:$SK$20,5,FALSE)&gt;3,HLOOKUP($A923,'Z-scores'!$C$2:$SK$20,5,FALSE)&lt;-3),"",'Total-corrected counts'!T923),"")</f>
        <v>0</v>
      </c>
      <c r="U923">
        <f t="shared" si="56"/>
        <v>1</v>
      </c>
      <c r="V923">
        <f>SUMIFS(Tabel132[Cluster],Tabel132[ID],'Total-corrected counts Z&lt;3'!A923)</f>
        <v>94</v>
      </c>
      <c r="W923">
        <f t="shared" si="57"/>
        <v>0.41655263411335686</v>
      </c>
      <c r="X923">
        <f t="shared" si="58"/>
        <v>7.5455496702450491</v>
      </c>
      <c r="Y923">
        <f t="shared" si="59"/>
        <v>4.7747898999972707</v>
      </c>
    </row>
    <row r="924" spans="1:25" x14ac:dyDescent="0.25">
      <c r="A924">
        <v>932</v>
      </c>
      <c r="B924" t="s">
        <v>1038</v>
      </c>
      <c r="C924">
        <v>102100</v>
      </c>
      <c r="D924">
        <v>792</v>
      </c>
      <c r="E924" t="str">
        <f>IFERROR(IF(OR(HLOOKUP($A924,'Z-scores'!$C$2:$SK$20,5,FALSE)&gt;3,HLOOKUP($A924,'Z-scores'!$C$2:$SK$20,5,FALSE)&lt;-3),"",'Total-corrected counts'!E924),"")</f>
        <v/>
      </c>
      <c r="F924" t="str">
        <f>IFERROR(IF(OR(HLOOKUP($A924,'Z-scores'!$C$2:$SK$20,5,FALSE)&gt;3,HLOOKUP($A924,'Z-scores'!$C$2:$SK$20,5,FALSE)&lt;-3),"",'Total-corrected counts'!F924),"")</f>
        <v/>
      </c>
      <c r="G924" t="str">
        <f>IFERROR(IF(OR(HLOOKUP($A924,'Z-scores'!$C$2:$SK$20,5,FALSE)&gt;3,HLOOKUP($A924,'Z-scores'!$C$2:$SK$20,5,FALSE)&lt;-3),"",'Total-corrected counts'!G924),"")</f>
        <v/>
      </c>
      <c r="H924" t="str">
        <f>IFERROR(IF(OR(HLOOKUP($A924,'Z-scores'!$C$2:$SK$20,5,FALSE)&gt;3,HLOOKUP($A924,'Z-scores'!$C$2:$SK$20,5,FALSE)&lt;-3),"",'Total-corrected counts'!H924),"")</f>
        <v/>
      </c>
      <c r="I924" t="str">
        <f>IFERROR(IF(OR(HLOOKUP($A924,'Z-scores'!$C$2:$SK$20,5,FALSE)&gt;3,HLOOKUP($A924,'Z-scores'!$C$2:$SK$20,5,FALSE)&lt;-3),"",'Total-corrected counts'!I924),"")</f>
        <v/>
      </c>
      <c r="J924" t="str">
        <f>IFERROR(IF(OR(HLOOKUP($A924,'Z-scores'!$C$2:$SK$20,5,FALSE)&gt;3,HLOOKUP($A924,'Z-scores'!$C$2:$SK$20,5,FALSE)&lt;-3),"",'Total-corrected counts'!J924),"")</f>
        <v/>
      </c>
      <c r="K924" t="str">
        <f>IFERROR(IF(OR(HLOOKUP($A924,'Z-scores'!$C$2:$SK$20,5,FALSE)&gt;3,HLOOKUP($A924,'Z-scores'!$C$2:$SK$20,5,FALSE)&lt;-3),"",'Total-corrected counts'!K924),"")</f>
        <v/>
      </c>
      <c r="L924" t="str">
        <f>IFERROR(IF(OR(HLOOKUP($A924,'Z-scores'!$C$2:$SK$20,5,FALSE)&gt;3,HLOOKUP($A924,'Z-scores'!$C$2:$SK$20,5,FALSE)&lt;-3),"",'Total-corrected counts'!L924),"")</f>
        <v/>
      </c>
      <c r="M924" t="str">
        <f>IFERROR(IF(OR(HLOOKUP($A924,'Z-scores'!$C$2:$SK$20,5,FALSE)&gt;3,HLOOKUP($A924,'Z-scores'!$C$2:$SK$20,5,FALSE)&lt;-3),"",'Total-corrected counts'!M924),"")</f>
        <v/>
      </c>
      <c r="N924" t="str">
        <f>IFERROR(IF(OR(HLOOKUP($A924,'Z-scores'!$C$2:$SK$20,5,FALSE)&gt;3,HLOOKUP($A924,'Z-scores'!$C$2:$SK$20,5,FALSE)&lt;-3),"",'Total-corrected counts'!N924),"")</f>
        <v/>
      </c>
      <c r="O924" t="str">
        <f>IFERROR(IF(OR(HLOOKUP($A924,'Z-scores'!$C$2:$SK$20,5,FALSE)&gt;3,HLOOKUP($A924,'Z-scores'!$C$2:$SK$20,5,FALSE)&lt;-3),"",'Total-corrected counts'!O924),"")</f>
        <v/>
      </c>
      <c r="P924" t="str">
        <f>IFERROR(IF(OR(HLOOKUP($A924,'Z-scores'!$C$2:$SK$20,5,FALSE)&gt;3,HLOOKUP($A924,'Z-scores'!$C$2:$SK$20,5,FALSE)&lt;-3),"",'Total-corrected counts'!P924),"")</f>
        <v/>
      </c>
      <c r="Q924" t="str">
        <f>IFERROR(IF(OR(HLOOKUP($A924,'Z-scores'!$C$2:$SK$20,5,FALSE)&gt;3,HLOOKUP($A924,'Z-scores'!$C$2:$SK$20,5,FALSE)&lt;-3),"",'Total-corrected counts'!Q924),"")</f>
        <v/>
      </c>
      <c r="R924" t="str">
        <f>IFERROR(IF(OR(HLOOKUP($A924,'Z-scores'!$C$2:$SK$20,5,FALSE)&gt;3,HLOOKUP($A924,'Z-scores'!$C$2:$SK$20,5,FALSE)&lt;-3),"",'Total-corrected counts'!R924),"")</f>
        <v/>
      </c>
      <c r="S924" t="str">
        <f>IFERROR(IF(OR(HLOOKUP($A924,'Z-scores'!$C$2:$SK$20,5,FALSE)&gt;3,HLOOKUP($A924,'Z-scores'!$C$2:$SK$20,5,FALSE)&lt;-3),"",'Total-corrected counts'!S924),"")</f>
        <v/>
      </c>
      <c r="T924" t="str">
        <f>IFERROR(IF(OR(HLOOKUP($A924,'Z-scores'!$C$2:$SK$20,5,FALSE)&gt;3,HLOOKUP($A924,'Z-scores'!$C$2:$SK$20,5,FALSE)&lt;-3),"",'Total-corrected counts'!T924),"")</f>
        <v/>
      </c>
      <c r="U924">
        <f t="shared" si="56"/>
        <v>0</v>
      </c>
      <c r="V924">
        <f>SUMIFS(Tabel132[Cluster],Tabel132[ID],'Total-corrected counts Z&lt;3'!A924)</f>
        <v>0</v>
      </c>
      <c r="W924" t="str">
        <f t="shared" si="57"/>
        <v/>
      </c>
      <c r="X924" t="str">
        <f t="shared" si="58"/>
        <v/>
      </c>
      <c r="Y924" t="str">
        <f t="shared" si="59"/>
        <v/>
      </c>
    </row>
    <row r="925" spans="1:25" x14ac:dyDescent="0.25">
      <c r="A925">
        <v>933</v>
      </c>
      <c r="B925" t="s">
        <v>1039</v>
      </c>
      <c r="C925">
        <v>100400</v>
      </c>
      <c r="D925">
        <v>967</v>
      </c>
      <c r="E925" t="str">
        <f>IFERROR(IF(OR(HLOOKUP($A925,'Z-scores'!$C$2:$SK$20,5,FALSE)&gt;3,HLOOKUP($A925,'Z-scores'!$C$2:$SK$20,5,FALSE)&lt;-3),"",'Total-corrected counts'!E925),"")</f>
        <v/>
      </c>
      <c r="F925" t="str">
        <f>IFERROR(IF(OR(HLOOKUP($A925,'Z-scores'!$C$2:$SK$20,5,FALSE)&gt;3,HLOOKUP($A925,'Z-scores'!$C$2:$SK$20,5,FALSE)&lt;-3),"",'Total-corrected counts'!F925),"")</f>
        <v/>
      </c>
      <c r="G925" t="str">
        <f>IFERROR(IF(OR(HLOOKUP($A925,'Z-scores'!$C$2:$SK$20,5,FALSE)&gt;3,HLOOKUP($A925,'Z-scores'!$C$2:$SK$20,5,FALSE)&lt;-3),"",'Total-corrected counts'!G925),"")</f>
        <v/>
      </c>
      <c r="H925" t="str">
        <f>IFERROR(IF(OR(HLOOKUP($A925,'Z-scores'!$C$2:$SK$20,5,FALSE)&gt;3,HLOOKUP($A925,'Z-scores'!$C$2:$SK$20,5,FALSE)&lt;-3),"",'Total-corrected counts'!H925),"")</f>
        <v/>
      </c>
      <c r="I925" t="str">
        <f>IFERROR(IF(OR(HLOOKUP($A925,'Z-scores'!$C$2:$SK$20,5,FALSE)&gt;3,HLOOKUP($A925,'Z-scores'!$C$2:$SK$20,5,FALSE)&lt;-3),"",'Total-corrected counts'!I925),"")</f>
        <v/>
      </c>
      <c r="J925" t="str">
        <f>IFERROR(IF(OR(HLOOKUP($A925,'Z-scores'!$C$2:$SK$20,5,FALSE)&gt;3,HLOOKUP($A925,'Z-scores'!$C$2:$SK$20,5,FALSE)&lt;-3),"",'Total-corrected counts'!J925),"")</f>
        <v/>
      </c>
      <c r="K925" t="str">
        <f>IFERROR(IF(OR(HLOOKUP($A925,'Z-scores'!$C$2:$SK$20,5,FALSE)&gt;3,HLOOKUP($A925,'Z-scores'!$C$2:$SK$20,5,FALSE)&lt;-3),"",'Total-corrected counts'!K925),"")</f>
        <v/>
      </c>
      <c r="L925" t="str">
        <f>IFERROR(IF(OR(HLOOKUP($A925,'Z-scores'!$C$2:$SK$20,5,FALSE)&gt;3,HLOOKUP($A925,'Z-scores'!$C$2:$SK$20,5,FALSE)&lt;-3),"",'Total-corrected counts'!L925),"")</f>
        <v/>
      </c>
      <c r="M925" t="str">
        <f>IFERROR(IF(OR(HLOOKUP($A925,'Z-scores'!$C$2:$SK$20,5,FALSE)&gt;3,HLOOKUP($A925,'Z-scores'!$C$2:$SK$20,5,FALSE)&lt;-3),"",'Total-corrected counts'!M925),"")</f>
        <v/>
      </c>
      <c r="N925" t="str">
        <f>IFERROR(IF(OR(HLOOKUP($A925,'Z-scores'!$C$2:$SK$20,5,FALSE)&gt;3,HLOOKUP($A925,'Z-scores'!$C$2:$SK$20,5,FALSE)&lt;-3),"",'Total-corrected counts'!N925),"")</f>
        <v/>
      </c>
      <c r="O925" t="str">
        <f>IFERROR(IF(OR(HLOOKUP($A925,'Z-scores'!$C$2:$SK$20,5,FALSE)&gt;3,HLOOKUP($A925,'Z-scores'!$C$2:$SK$20,5,FALSE)&lt;-3),"",'Total-corrected counts'!O925),"")</f>
        <v/>
      </c>
      <c r="P925" t="str">
        <f>IFERROR(IF(OR(HLOOKUP($A925,'Z-scores'!$C$2:$SK$20,5,FALSE)&gt;3,HLOOKUP($A925,'Z-scores'!$C$2:$SK$20,5,FALSE)&lt;-3),"",'Total-corrected counts'!P925),"")</f>
        <v/>
      </c>
      <c r="Q925" t="str">
        <f>IFERROR(IF(OR(HLOOKUP($A925,'Z-scores'!$C$2:$SK$20,5,FALSE)&gt;3,HLOOKUP($A925,'Z-scores'!$C$2:$SK$20,5,FALSE)&lt;-3),"",'Total-corrected counts'!Q925),"")</f>
        <v/>
      </c>
      <c r="R925" t="str">
        <f>IFERROR(IF(OR(HLOOKUP($A925,'Z-scores'!$C$2:$SK$20,5,FALSE)&gt;3,HLOOKUP($A925,'Z-scores'!$C$2:$SK$20,5,FALSE)&lt;-3),"",'Total-corrected counts'!R925),"")</f>
        <v/>
      </c>
      <c r="S925" t="str">
        <f>IFERROR(IF(OR(HLOOKUP($A925,'Z-scores'!$C$2:$SK$20,5,FALSE)&gt;3,HLOOKUP($A925,'Z-scores'!$C$2:$SK$20,5,FALSE)&lt;-3),"",'Total-corrected counts'!S925),"")</f>
        <v/>
      </c>
      <c r="T925" t="str">
        <f>IFERROR(IF(OR(HLOOKUP($A925,'Z-scores'!$C$2:$SK$20,5,FALSE)&gt;3,HLOOKUP($A925,'Z-scores'!$C$2:$SK$20,5,FALSE)&lt;-3),"",'Total-corrected counts'!T925),"")</f>
        <v/>
      </c>
      <c r="U925">
        <f t="shared" si="56"/>
        <v>0</v>
      </c>
      <c r="V925">
        <f>SUMIFS(Tabel132[Cluster],Tabel132[ID],'Total-corrected counts Z&lt;3'!A925)</f>
        <v>0</v>
      </c>
      <c r="W925" t="str">
        <f t="shared" si="57"/>
        <v/>
      </c>
      <c r="X925" t="str">
        <f t="shared" si="58"/>
        <v/>
      </c>
      <c r="Y925" t="str">
        <f t="shared" si="59"/>
        <v/>
      </c>
    </row>
    <row r="926" spans="1:25" x14ac:dyDescent="0.25">
      <c r="A926">
        <v>934</v>
      </c>
      <c r="B926" t="s">
        <v>397</v>
      </c>
      <c r="C926">
        <v>43700</v>
      </c>
      <c r="D926">
        <v>909</v>
      </c>
      <c r="E926">
        <f>IFERROR(IF(OR(HLOOKUP($A926,'Z-scores'!$C$2:$SK$20,5,FALSE)&gt;3,HLOOKUP($A926,'Z-scores'!$C$2:$SK$20,5,FALSE)&lt;-3),"",'Total-corrected counts'!E926),"")</f>
        <v>1.0601958389790413</v>
      </c>
      <c r="F926">
        <f>IFERROR(IF(OR(HLOOKUP($A926,'Z-scores'!$C$2:$SK$20,5,FALSE)&gt;3,HLOOKUP($A926,'Z-scores'!$C$2:$SK$20,5,FALSE)&lt;-3),"",'Total-corrected counts'!F926),"")</f>
        <v>1.6384517716763156</v>
      </c>
      <c r="G926">
        <f>IFERROR(IF(OR(HLOOKUP($A926,'Z-scores'!$C$2:$SK$20,5,FALSE)&gt;3,HLOOKUP($A926,'Z-scores'!$C$2:$SK$20,5,FALSE)&lt;-3),"",'Total-corrected counts'!G926),"")</f>
        <v>1.1157554085623564</v>
      </c>
      <c r="H926">
        <f>IFERROR(IF(OR(HLOOKUP($A926,'Z-scores'!$C$2:$SK$20,5,FALSE)&gt;3,HLOOKUP($A926,'Z-scores'!$C$2:$SK$20,5,FALSE)&lt;-3),"",'Total-corrected counts'!H926),"")</f>
        <v>0.65140292890057661</v>
      </c>
      <c r="I926">
        <f>IFERROR(IF(OR(HLOOKUP($A926,'Z-scores'!$C$2:$SK$20,5,FALSE)&gt;3,HLOOKUP($A926,'Z-scores'!$C$2:$SK$20,5,FALSE)&lt;-3),"",'Total-corrected counts'!I926),"")</f>
        <v>0.81034039361159149</v>
      </c>
      <c r="J926">
        <f>IFERROR(IF(OR(HLOOKUP($A926,'Z-scores'!$C$2:$SK$20,5,FALSE)&gt;3,HLOOKUP($A926,'Z-scores'!$C$2:$SK$20,5,FALSE)&lt;-3),"",'Total-corrected counts'!J926),"")</f>
        <v>4.8670802188210534</v>
      </c>
      <c r="K926">
        <f>IFERROR(IF(OR(HLOOKUP($A926,'Z-scores'!$C$2:$SK$20,5,FALSE)&gt;3,HLOOKUP($A926,'Z-scores'!$C$2:$SK$20,5,FALSE)&lt;-3),"",'Total-corrected counts'!K926),"")</f>
        <v>1.5717046250927336</v>
      </c>
      <c r="L926">
        <f>IFERROR(IF(OR(HLOOKUP($A926,'Z-scores'!$C$2:$SK$20,5,FALSE)&gt;3,HLOOKUP($A926,'Z-scores'!$C$2:$SK$20,5,FALSE)&lt;-3),"",'Total-corrected counts'!L926),"")</f>
        <v>2.4963402837416342</v>
      </c>
      <c r="M926">
        <f>IFERROR(IF(OR(HLOOKUP($A926,'Z-scores'!$C$2:$SK$20,5,FALSE)&gt;3,HLOOKUP($A926,'Z-scores'!$C$2:$SK$20,5,FALSE)&lt;-3),"",'Total-corrected counts'!M926),"")</f>
        <v>1.8413490268555639</v>
      </c>
      <c r="N926">
        <f>IFERROR(IF(OR(HLOOKUP($A926,'Z-scores'!$C$2:$SK$20,5,FALSE)&gt;3,HLOOKUP($A926,'Z-scores'!$C$2:$SK$20,5,FALSE)&lt;-3),"",'Total-corrected counts'!N926),"")</f>
        <v>1.4189801530930632</v>
      </c>
      <c r="O926">
        <f>IFERROR(IF(OR(HLOOKUP($A926,'Z-scores'!$C$2:$SK$20,5,FALSE)&gt;3,HLOOKUP($A926,'Z-scores'!$C$2:$SK$20,5,FALSE)&lt;-3),"",'Total-corrected counts'!O926),"")</f>
        <v>0.95494009077236086</v>
      </c>
      <c r="P926">
        <f>IFERROR(IF(OR(HLOOKUP($A926,'Z-scores'!$C$2:$SK$20,5,FALSE)&gt;3,HLOOKUP($A926,'Z-scores'!$C$2:$SK$20,5,FALSE)&lt;-3),"",'Total-corrected counts'!P926),"")</f>
        <v>1.4929421161459202</v>
      </c>
      <c r="Q926">
        <f>IFERROR(IF(OR(HLOOKUP($A926,'Z-scores'!$C$2:$SK$20,5,FALSE)&gt;3,HLOOKUP($A926,'Z-scores'!$C$2:$SK$20,5,FALSE)&lt;-3),"",'Total-corrected counts'!Q926),"")</f>
        <v>0.88439163047534064</v>
      </c>
      <c r="R926">
        <f>IFERROR(IF(OR(HLOOKUP($A926,'Z-scores'!$C$2:$SK$20,5,FALSE)&gt;3,HLOOKUP($A926,'Z-scores'!$C$2:$SK$20,5,FALSE)&lt;-3),"",'Total-corrected counts'!R926),"")</f>
        <v>1.525250600727909</v>
      </c>
      <c r="S926">
        <f>IFERROR(IF(OR(HLOOKUP($A926,'Z-scores'!$C$2:$SK$20,5,FALSE)&gt;3,HLOOKUP($A926,'Z-scores'!$C$2:$SK$20,5,FALSE)&lt;-3),"",'Total-corrected counts'!S926),"")</f>
        <v>2.1458559219112274</v>
      </c>
      <c r="T926">
        <f>IFERROR(IF(OR(HLOOKUP($A926,'Z-scores'!$C$2:$SK$20,5,FALSE)&gt;3,HLOOKUP($A926,'Z-scores'!$C$2:$SK$20,5,FALSE)&lt;-3),"",'Total-corrected counts'!T926),"")</f>
        <v>1.1740670433237566</v>
      </c>
      <c r="U926">
        <f t="shared" si="56"/>
        <v>1</v>
      </c>
      <c r="V926">
        <f>SUMIFS(Tabel132[Cluster],Tabel132[ID],'Total-corrected counts Z&lt;3'!A926)</f>
        <v>56</v>
      </c>
      <c r="W926">
        <f t="shared" si="57"/>
        <v>0.47660174913533082</v>
      </c>
      <c r="X926">
        <f t="shared" si="58"/>
        <v>1.7471600649333929</v>
      </c>
      <c r="Y926">
        <f t="shared" si="59"/>
        <v>1.3629079005594191</v>
      </c>
    </row>
    <row r="927" spans="1:25" x14ac:dyDescent="0.25">
      <c r="A927">
        <v>935</v>
      </c>
      <c r="B927" t="s">
        <v>398</v>
      </c>
      <c r="C927">
        <v>19000</v>
      </c>
      <c r="D927">
        <v>39</v>
      </c>
      <c r="E927">
        <f>IFERROR(IF(OR(HLOOKUP($A927,'Z-scores'!$C$2:$SK$20,5,FALSE)&gt;3,HLOOKUP($A927,'Z-scores'!$C$2:$SK$20,5,FALSE)&lt;-3),"",'Total-corrected counts'!E927),"")</f>
        <v>1.4862558490360393E-2</v>
      </c>
      <c r="F927">
        <f>IFERROR(IF(OR(HLOOKUP($A927,'Z-scores'!$C$2:$SK$20,5,FALSE)&gt;3,HLOOKUP($A927,'Z-scores'!$C$2:$SK$20,5,FALSE)&lt;-3),"",'Total-corrected counts'!F927),"")</f>
        <v>0.96796142130733343</v>
      </c>
      <c r="G927">
        <f>IFERROR(IF(OR(HLOOKUP($A927,'Z-scores'!$C$2:$SK$20,5,FALSE)&gt;3,HLOOKUP($A927,'Z-scores'!$C$2:$SK$20,5,FALSE)&lt;-3),"",'Total-corrected counts'!G927),"")</f>
        <v>0.42150759879022359</v>
      </c>
      <c r="H927">
        <f>IFERROR(IF(OR(HLOOKUP($A927,'Z-scores'!$C$2:$SK$20,5,FALSE)&gt;3,HLOOKUP($A927,'Z-scores'!$C$2:$SK$20,5,FALSE)&lt;-3),"",'Total-corrected counts'!H927),"")</f>
        <v>9.0472629013968978E-2</v>
      </c>
      <c r="I927">
        <f>IFERROR(IF(OR(HLOOKUP($A927,'Z-scores'!$C$2:$SK$20,5,FALSE)&gt;3,HLOOKUP($A927,'Z-scores'!$C$2:$SK$20,5,FALSE)&lt;-3),"",'Total-corrected counts'!I927),"")</f>
        <v>0.41642492449484564</v>
      </c>
      <c r="J927">
        <f>IFERROR(IF(OR(HLOOKUP($A927,'Z-scores'!$C$2:$SK$20,5,FALSE)&gt;3,HLOOKUP($A927,'Z-scores'!$C$2:$SK$20,5,FALSE)&lt;-3),"",'Total-corrected counts'!J927),"")</f>
        <v>1.9276750682169486</v>
      </c>
      <c r="K927">
        <f>IFERROR(IF(OR(HLOOKUP($A927,'Z-scores'!$C$2:$SK$20,5,FALSE)&gt;3,HLOOKUP($A927,'Z-scores'!$C$2:$SK$20,5,FALSE)&lt;-3),"",'Total-corrected counts'!K927),"")</f>
        <v>0.26390562734766049</v>
      </c>
      <c r="L927">
        <f>IFERROR(IF(OR(HLOOKUP($A927,'Z-scores'!$C$2:$SK$20,5,FALSE)&gt;3,HLOOKUP($A927,'Z-scores'!$C$2:$SK$20,5,FALSE)&lt;-3),"",'Total-corrected counts'!L927),"")</f>
        <v>1.661965678034512</v>
      </c>
      <c r="M927">
        <f>IFERROR(IF(OR(HLOOKUP($A927,'Z-scores'!$C$2:$SK$20,5,FALSE)&gt;3,HLOOKUP($A927,'Z-scores'!$C$2:$SK$20,5,FALSE)&lt;-3),"",'Total-corrected counts'!M927),"")</f>
        <v>2.4125082157413176</v>
      </c>
      <c r="N927">
        <f>IFERROR(IF(OR(HLOOKUP($A927,'Z-scores'!$C$2:$SK$20,5,FALSE)&gt;3,HLOOKUP($A927,'Z-scores'!$C$2:$SK$20,5,FALSE)&lt;-3),"",'Total-corrected counts'!N927),"")</f>
        <v>2.7909222900614945</v>
      </c>
      <c r="O927">
        <f>IFERROR(IF(OR(HLOOKUP($A927,'Z-scores'!$C$2:$SK$20,5,FALSE)&gt;3,HLOOKUP($A927,'Z-scores'!$C$2:$SK$20,5,FALSE)&lt;-3),"",'Total-corrected counts'!O927),"")</f>
        <v>0.19894585224424186</v>
      </c>
      <c r="P927">
        <f>IFERROR(IF(OR(HLOOKUP($A927,'Z-scores'!$C$2:$SK$20,5,FALSE)&gt;3,HLOOKUP($A927,'Z-scores'!$C$2:$SK$20,5,FALSE)&lt;-3),"",'Total-corrected counts'!P927),"")</f>
        <v>0.18910600137848321</v>
      </c>
      <c r="Q927">
        <f>IFERROR(IF(OR(HLOOKUP($A927,'Z-scores'!$C$2:$SK$20,5,FALSE)&gt;3,HLOOKUP($A927,'Z-scores'!$C$2:$SK$20,5,FALSE)&lt;-3),"",'Total-corrected counts'!Q927),"")</f>
        <v>2.0768297839252381</v>
      </c>
      <c r="R927">
        <f>IFERROR(IF(OR(HLOOKUP($A927,'Z-scores'!$C$2:$SK$20,5,FALSE)&gt;3,HLOOKUP($A927,'Z-scores'!$C$2:$SK$20,5,FALSE)&lt;-3),"",'Total-corrected counts'!R927),"")</f>
        <v>0.6881602036954203</v>
      </c>
      <c r="S927">
        <f>IFERROR(IF(OR(HLOOKUP($A927,'Z-scores'!$C$2:$SK$20,5,FALSE)&gt;3,HLOOKUP($A927,'Z-scores'!$C$2:$SK$20,5,FALSE)&lt;-3),"",'Total-corrected counts'!S927),"")</f>
        <v>1.7381999156378543</v>
      </c>
      <c r="T927">
        <f>IFERROR(IF(OR(HLOOKUP($A927,'Z-scores'!$C$2:$SK$20,5,FALSE)&gt;3,HLOOKUP($A927,'Z-scores'!$C$2:$SK$20,5,FALSE)&lt;-3),"",'Total-corrected counts'!T927),"")</f>
        <v>1.9795316428133103</v>
      </c>
      <c r="U927">
        <f t="shared" si="56"/>
        <v>1</v>
      </c>
      <c r="V927">
        <f>SUMIFS(Tabel132[Cluster],Tabel132[ID],'Total-corrected counts Z&lt;3'!A927)</f>
        <v>23</v>
      </c>
      <c r="W927">
        <f t="shared" si="57"/>
        <v>0.92505906528436499</v>
      </c>
      <c r="X927">
        <f t="shared" si="58"/>
        <v>1.0968206011498665</v>
      </c>
      <c r="Y927">
        <f t="shared" si="59"/>
        <v>1.1451288999490912</v>
      </c>
    </row>
    <row r="928" spans="1:25" x14ac:dyDescent="0.25">
      <c r="A928">
        <v>936</v>
      </c>
      <c r="B928" t="s">
        <v>1040</v>
      </c>
      <c r="C928">
        <v>57600</v>
      </c>
      <c r="D928">
        <v>645</v>
      </c>
      <c r="E928" t="str">
        <f>IFERROR(IF(OR(HLOOKUP($A928,'Z-scores'!$C$2:$SK$20,5,FALSE)&gt;3,HLOOKUP($A928,'Z-scores'!$C$2:$SK$20,5,FALSE)&lt;-3),"",'Total-corrected counts'!E928),"")</f>
        <v/>
      </c>
      <c r="F928" t="str">
        <f>IFERROR(IF(OR(HLOOKUP($A928,'Z-scores'!$C$2:$SK$20,5,FALSE)&gt;3,HLOOKUP($A928,'Z-scores'!$C$2:$SK$20,5,FALSE)&lt;-3),"",'Total-corrected counts'!F928),"")</f>
        <v/>
      </c>
      <c r="G928" t="str">
        <f>IFERROR(IF(OR(HLOOKUP($A928,'Z-scores'!$C$2:$SK$20,5,FALSE)&gt;3,HLOOKUP($A928,'Z-scores'!$C$2:$SK$20,5,FALSE)&lt;-3),"",'Total-corrected counts'!G928),"")</f>
        <v/>
      </c>
      <c r="H928" t="str">
        <f>IFERROR(IF(OR(HLOOKUP($A928,'Z-scores'!$C$2:$SK$20,5,FALSE)&gt;3,HLOOKUP($A928,'Z-scores'!$C$2:$SK$20,5,FALSE)&lt;-3),"",'Total-corrected counts'!H928),"")</f>
        <v/>
      </c>
      <c r="I928" t="str">
        <f>IFERROR(IF(OR(HLOOKUP($A928,'Z-scores'!$C$2:$SK$20,5,FALSE)&gt;3,HLOOKUP($A928,'Z-scores'!$C$2:$SK$20,5,FALSE)&lt;-3),"",'Total-corrected counts'!I928),"")</f>
        <v/>
      </c>
      <c r="J928" t="str">
        <f>IFERROR(IF(OR(HLOOKUP($A928,'Z-scores'!$C$2:$SK$20,5,FALSE)&gt;3,HLOOKUP($A928,'Z-scores'!$C$2:$SK$20,5,FALSE)&lt;-3),"",'Total-corrected counts'!J928),"")</f>
        <v/>
      </c>
      <c r="K928" t="str">
        <f>IFERROR(IF(OR(HLOOKUP($A928,'Z-scores'!$C$2:$SK$20,5,FALSE)&gt;3,HLOOKUP($A928,'Z-scores'!$C$2:$SK$20,5,FALSE)&lt;-3),"",'Total-corrected counts'!K928),"")</f>
        <v/>
      </c>
      <c r="L928" t="str">
        <f>IFERROR(IF(OR(HLOOKUP($A928,'Z-scores'!$C$2:$SK$20,5,FALSE)&gt;3,HLOOKUP($A928,'Z-scores'!$C$2:$SK$20,5,FALSE)&lt;-3),"",'Total-corrected counts'!L928),"")</f>
        <v/>
      </c>
      <c r="M928" t="str">
        <f>IFERROR(IF(OR(HLOOKUP($A928,'Z-scores'!$C$2:$SK$20,5,FALSE)&gt;3,HLOOKUP($A928,'Z-scores'!$C$2:$SK$20,5,FALSE)&lt;-3),"",'Total-corrected counts'!M928),"")</f>
        <v/>
      </c>
      <c r="N928" t="str">
        <f>IFERROR(IF(OR(HLOOKUP($A928,'Z-scores'!$C$2:$SK$20,5,FALSE)&gt;3,HLOOKUP($A928,'Z-scores'!$C$2:$SK$20,5,FALSE)&lt;-3),"",'Total-corrected counts'!N928),"")</f>
        <v/>
      </c>
      <c r="O928" t="str">
        <f>IFERROR(IF(OR(HLOOKUP($A928,'Z-scores'!$C$2:$SK$20,5,FALSE)&gt;3,HLOOKUP($A928,'Z-scores'!$C$2:$SK$20,5,FALSE)&lt;-3),"",'Total-corrected counts'!O928),"")</f>
        <v/>
      </c>
      <c r="P928" t="str">
        <f>IFERROR(IF(OR(HLOOKUP($A928,'Z-scores'!$C$2:$SK$20,5,FALSE)&gt;3,HLOOKUP($A928,'Z-scores'!$C$2:$SK$20,5,FALSE)&lt;-3),"",'Total-corrected counts'!P928),"")</f>
        <v/>
      </c>
      <c r="Q928" t="str">
        <f>IFERROR(IF(OR(HLOOKUP($A928,'Z-scores'!$C$2:$SK$20,5,FALSE)&gt;3,HLOOKUP($A928,'Z-scores'!$C$2:$SK$20,5,FALSE)&lt;-3),"",'Total-corrected counts'!Q928),"")</f>
        <v/>
      </c>
      <c r="R928" t="str">
        <f>IFERROR(IF(OR(HLOOKUP($A928,'Z-scores'!$C$2:$SK$20,5,FALSE)&gt;3,HLOOKUP($A928,'Z-scores'!$C$2:$SK$20,5,FALSE)&lt;-3),"",'Total-corrected counts'!R928),"")</f>
        <v/>
      </c>
      <c r="S928" t="str">
        <f>IFERROR(IF(OR(HLOOKUP($A928,'Z-scores'!$C$2:$SK$20,5,FALSE)&gt;3,HLOOKUP($A928,'Z-scores'!$C$2:$SK$20,5,FALSE)&lt;-3),"",'Total-corrected counts'!S928),"")</f>
        <v/>
      </c>
      <c r="T928" t="str">
        <f>IFERROR(IF(OR(HLOOKUP($A928,'Z-scores'!$C$2:$SK$20,5,FALSE)&gt;3,HLOOKUP($A928,'Z-scores'!$C$2:$SK$20,5,FALSE)&lt;-3),"",'Total-corrected counts'!T928),"")</f>
        <v/>
      </c>
      <c r="U928">
        <f t="shared" si="56"/>
        <v>0</v>
      </c>
      <c r="V928">
        <f>SUMIFS(Tabel132[Cluster],Tabel132[ID],'Total-corrected counts Z&lt;3'!A928)</f>
        <v>0</v>
      </c>
      <c r="W928" t="str">
        <f t="shared" si="57"/>
        <v/>
      </c>
      <c r="X928" t="str">
        <f t="shared" si="58"/>
        <v/>
      </c>
      <c r="Y928" t="str">
        <f t="shared" si="59"/>
        <v/>
      </c>
    </row>
    <row r="929" spans="1:25" x14ac:dyDescent="0.25">
      <c r="A929">
        <v>937</v>
      </c>
      <c r="B929" t="s">
        <v>1041</v>
      </c>
      <c r="C929">
        <v>13800</v>
      </c>
      <c r="D929">
        <v>669</v>
      </c>
      <c r="E929" t="str">
        <f>IFERROR(IF(OR(HLOOKUP($A929,'Z-scores'!$C$2:$SK$20,5,FALSE)&gt;3,HLOOKUP($A929,'Z-scores'!$C$2:$SK$20,5,FALSE)&lt;-3),"",'Total-corrected counts'!E929),"")</f>
        <v/>
      </c>
      <c r="F929" t="str">
        <f>IFERROR(IF(OR(HLOOKUP($A929,'Z-scores'!$C$2:$SK$20,5,FALSE)&gt;3,HLOOKUP($A929,'Z-scores'!$C$2:$SK$20,5,FALSE)&lt;-3),"",'Total-corrected counts'!F929),"")</f>
        <v/>
      </c>
      <c r="G929" t="str">
        <f>IFERROR(IF(OR(HLOOKUP($A929,'Z-scores'!$C$2:$SK$20,5,FALSE)&gt;3,HLOOKUP($A929,'Z-scores'!$C$2:$SK$20,5,FALSE)&lt;-3),"",'Total-corrected counts'!G929),"")</f>
        <v/>
      </c>
      <c r="H929" t="str">
        <f>IFERROR(IF(OR(HLOOKUP($A929,'Z-scores'!$C$2:$SK$20,5,FALSE)&gt;3,HLOOKUP($A929,'Z-scores'!$C$2:$SK$20,5,FALSE)&lt;-3),"",'Total-corrected counts'!H929),"")</f>
        <v/>
      </c>
      <c r="I929" t="str">
        <f>IFERROR(IF(OR(HLOOKUP($A929,'Z-scores'!$C$2:$SK$20,5,FALSE)&gt;3,HLOOKUP($A929,'Z-scores'!$C$2:$SK$20,5,FALSE)&lt;-3),"",'Total-corrected counts'!I929),"")</f>
        <v/>
      </c>
      <c r="J929" t="str">
        <f>IFERROR(IF(OR(HLOOKUP($A929,'Z-scores'!$C$2:$SK$20,5,FALSE)&gt;3,HLOOKUP($A929,'Z-scores'!$C$2:$SK$20,5,FALSE)&lt;-3),"",'Total-corrected counts'!J929),"")</f>
        <v/>
      </c>
      <c r="K929" t="str">
        <f>IFERROR(IF(OR(HLOOKUP($A929,'Z-scores'!$C$2:$SK$20,5,FALSE)&gt;3,HLOOKUP($A929,'Z-scores'!$C$2:$SK$20,5,FALSE)&lt;-3),"",'Total-corrected counts'!K929),"")</f>
        <v/>
      </c>
      <c r="L929" t="str">
        <f>IFERROR(IF(OR(HLOOKUP($A929,'Z-scores'!$C$2:$SK$20,5,FALSE)&gt;3,HLOOKUP($A929,'Z-scores'!$C$2:$SK$20,5,FALSE)&lt;-3),"",'Total-corrected counts'!L929),"")</f>
        <v/>
      </c>
      <c r="M929" t="str">
        <f>IFERROR(IF(OR(HLOOKUP($A929,'Z-scores'!$C$2:$SK$20,5,FALSE)&gt;3,HLOOKUP($A929,'Z-scores'!$C$2:$SK$20,5,FALSE)&lt;-3),"",'Total-corrected counts'!M929),"")</f>
        <v/>
      </c>
      <c r="N929" t="str">
        <f>IFERROR(IF(OR(HLOOKUP($A929,'Z-scores'!$C$2:$SK$20,5,FALSE)&gt;3,HLOOKUP($A929,'Z-scores'!$C$2:$SK$20,5,FALSE)&lt;-3),"",'Total-corrected counts'!N929),"")</f>
        <v/>
      </c>
      <c r="O929" t="str">
        <f>IFERROR(IF(OR(HLOOKUP($A929,'Z-scores'!$C$2:$SK$20,5,FALSE)&gt;3,HLOOKUP($A929,'Z-scores'!$C$2:$SK$20,5,FALSE)&lt;-3),"",'Total-corrected counts'!O929),"")</f>
        <v/>
      </c>
      <c r="P929" t="str">
        <f>IFERROR(IF(OR(HLOOKUP($A929,'Z-scores'!$C$2:$SK$20,5,FALSE)&gt;3,HLOOKUP($A929,'Z-scores'!$C$2:$SK$20,5,FALSE)&lt;-3),"",'Total-corrected counts'!P929),"")</f>
        <v/>
      </c>
      <c r="Q929" t="str">
        <f>IFERROR(IF(OR(HLOOKUP($A929,'Z-scores'!$C$2:$SK$20,5,FALSE)&gt;3,HLOOKUP($A929,'Z-scores'!$C$2:$SK$20,5,FALSE)&lt;-3),"",'Total-corrected counts'!Q929),"")</f>
        <v/>
      </c>
      <c r="R929" t="str">
        <f>IFERROR(IF(OR(HLOOKUP($A929,'Z-scores'!$C$2:$SK$20,5,FALSE)&gt;3,HLOOKUP($A929,'Z-scores'!$C$2:$SK$20,5,FALSE)&lt;-3),"",'Total-corrected counts'!R929),"")</f>
        <v/>
      </c>
      <c r="S929" t="str">
        <f>IFERROR(IF(OR(HLOOKUP($A929,'Z-scores'!$C$2:$SK$20,5,FALSE)&gt;3,HLOOKUP($A929,'Z-scores'!$C$2:$SK$20,5,FALSE)&lt;-3),"",'Total-corrected counts'!S929),"")</f>
        <v/>
      </c>
      <c r="T929" t="str">
        <f>IFERROR(IF(OR(HLOOKUP($A929,'Z-scores'!$C$2:$SK$20,5,FALSE)&gt;3,HLOOKUP($A929,'Z-scores'!$C$2:$SK$20,5,FALSE)&lt;-3),"",'Total-corrected counts'!T929),"")</f>
        <v/>
      </c>
      <c r="U929">
        <f t="shared" si="56"/>
        <v>0</v>
      </c>
      <c r="V929">
        <f>SUMIFS(Tabel132[Cluster],Tabel132[ID],'Total-corrected counts Z&lt;3'!A929)</f>
        <v>0</v>
      </c>
      <c r="W929" t="str">
        <f t="shared" si="57"/>
        <v/>
      </c>
      <c r="X929" t="str">
        <f t="shared" si="58"/>
        <v/>
      </c>
      <c r="Y929" t="str">
        <f t="shared" si="59"/>
        <v/>
      </c>
    </row>
    <row r="930" spans="1:25" x14ac:dyDescent="0.25">
      <c r="A930">
        <v>938</v>
      </c>
      <c r="B930" t="s">
        <v>1042</v>
      </c>
      <c r="C930">
        <v>94800</v>
      </c>
      <c r="D930">
        <v>370</v>
      </c>
      <c r="E930" t="str">
        <f>IFERROR(IF(OR(HLOOKUP($A930,'Z-scores'!$C$2:$SK$20,5,FALSE)&gt;3,HLOOKUP($A930,'Z-scores'!$C$2:$SK$20,5,FALSE)&lt;-3),"",'Total-corrected counts'!E930),"")</f>
        <v/>
      </c>
      <c r="F930" t="str">
        <f>IFERROR(IF(OR(HLOOKUP($A930,'Z-scores'!$C$2:$SK$20,5,FALSE)&gt;3,HLOOKUP($A930,'Z-scores'!$C$2:$SK$20,5,FALSE)&lt;-3),"",'Total-corrected counts'!F930),"")</f>
        <v/>
      </c>
      <c r="G930" t="str">
        <f>IFERROR(IF(OR(HLOOKUP($A930,'Z-scores'!$C$2:$SK$20,5,FALSE)&gt;3,HLOOKUP($A930,'Z-scores'!$C$2:$SK$20,5,FALSE)&lt;-3),"",'Total-corrected counts'!G930),"")</f>
        <v/>
      </c>
      <c r="H930" t="str">
        <f>IFERROR(IF(OR(HLOOKUP($A930,'Z-scores'!$C$2:$SK$20,5,FALSE)&gt;3,HLOOKUP($A930,'Z-scores'!$C$2:$SK$20,5,FALSE)&lt;-3),"",'Total-corrected counts'!H930),"")</f>
        <v/>
      </c>
      <c r="I930" t="str">
        <f>IFERROR(IF(OR(HLOOKUP($A930,'Z-scores'!$C$2:$SK$20,5,FALSE)&gt;3,HLOOKUP($A930,'Z-scores'!$C$2:$SK$20,5,FALSE)&lt;-3),"",'Total-corrected counts'!I930),"")</f>
        <v/>
      </c>
      <c r="J930" t="str">
        <f>IFERROR(IF(OR(HLOOKUP($A930,'Z-scores'!$C$2:$SK$20,5,FALSE)&gt;3,HLOOKUP($A930,'Z-scores'!$C$2:$SK$20,5,FALSE)&lt;-3),"",'Total-corrected counts'!J930),"")</f>
        <v/>
      </c>
      <c r="K930" t="str">
        <f>IFERROR(IF(OR(HLOOKUP($A930,'Z-scores'!$C$2:$SK$20,5,FALSE)&gt;3,HLOOKUP($A930,'Z-scores'!$C$2:$SK$20,5,FALSE)&lt;-3),"",'Total-corrected counts'!K930),"")</f>
        <v/>
      </c>
      <c r="L930" t="str">
        <f>IFERROR(IF(OR(HLOOKUP($A930,'Z-scores'!$C$2:$SK$20,5,FALSE)&gt;3,HLOOKUP($A930,'Z-scores'!$C$2:$SK$20,5,FALSE)&lt;-3),"",'Total-corrected counts'!L930),"")</f>
        <v/>
      </c>
      <c r="M930" t="str">
        <f>IFERROR(IF(OR(HLOOKUP($A930,'Z-scores'!$C$2:$SK$20,5,FALSE)&gt;3,HLOOKUP($A930,'Z-scores'!$C$2:$SK$20,5,FALSE)&lt;-3),"",'Total-corrected counts'!M930),"")</f>
        <v/>
      </c>
      <c r="N930" t="str">
        <f>IFERROR(IF(OR(HLOOKUP($A930,'Z-scores'!$C$2:$SK$20,5,FALSE)&gt;3,HLOOKUP($A930,'Z-scores'!$C$2:$SK$20,5,FALSE)&lt;-3),"",'Total-corrected counts'!N930),"")</f>
        <v/>
      </c>
      <c r="O930" t="str">
        <f>IFERROR(IF(OR(HLOOKUP($A930,'Z-scores'!$C$2:$SK$20,5,FALSE)&gt;3,HLOOKUP($A930,'Z-scores'!$C$2:$SK$20,5,FALSE)&lt;-3),"",'Total-corrected counts'!O930),"")</f>
        <v/>
      </c>
      <c r="P930" t="str">
        <f>IFERROR(IF(OR(HLOOKUP($A930,'Z-scores'!$C$2:$SK$20,5,FALSE)&gt;3,HLOOKUP($A930,'Z-scores'!$C$2:$SK$20,5,FALSE)&lt;-3),"",'Total-corrected counts'!P930),"")</f>
        <v/>
      </c>
      <c r="Q930" t="str">
        <f>IFERROR(IF(OR(HLOOKUP($A930,'Z-scores'!$C$2:$SK$20,5,FALSE)&gt;3,HLOOKUP($A930,'Z-scores'!$C$2:$SK$20,5,FALSE)&lt;-3),"",'Total-corrected counts'!Q930),"")</f>
        <v/>
      </c>
      <c r="R930" t="str">
        <f>IFERROR(IF(OR(HLOOKUP($A930,'Z-scores'!$C$2:$SK$20,5,FALSE)&gt;3,HLOOKUP($A930,'Z-scores'!$C$2:$SK$20,5,FALSE)&lt;-3),"",'Total-corrected counts'!R930),"")</f>
        <v/>
      </c>
      <c r="S930" t="str">
        <f>IFERROR(IF(OR(HLOOKUP($A930,'Z-scores'!$C$2:$SK$20,5,FALSE)&gt;3,HLOOKUP($A930,'Z-scores'!$C$2:$SK$20,5,FALSE)&lt;-3),"",'Total-corrected counts'!S930),"")</f>
        <v/>
      </c>
      <c r="T930" t="str">
        <f>IFERROR(IF(OR(HLOOKUP($A930,'Z-scores'!$C$2:$SK$20,5,FALSE)&gt;3,HLOOKUP($A930,'Z-scores'!$C$2:$SK$20,5,FALSE)&lt;-3),"",'Total-corrected counts'!T930),"")</f>
        <v/>
      </c>
      <c r="U930">
        <f t="shared" si="56"/>
        <v>0</v>
      </c>
      <c r="V930">
        <f>SUMIFS(Tabel132[Cluster],Tabel132[ID],'Total-corrected counts Z&lt;3'!A930)</f>
        <v>96</v>
      </c>
      <c r="W930" t="str">
        <f t="shared" si="57"/>
        <v/>
      </c>
      <c r="X930" t="str">
        <f t="shared" si="58"/>
        <v/>
      </c>
      <c r="Y930" t="str">
        <f t="shared" si="59"/>
        <v/>
      </c>
    </row>
    <row r="931" spans="1:25" x14ac:dyDescent="0.25">
      <c r="A931">
        <v>939</v>
      </c>
      <c r="B931" t="s">
        <v>1043</v>
      </c>
      <c r="C931">
        <v>92900</v>
      </c>
      <c r="D931">
        <v>135</v>
      </c>
      <c r="E931" t="str">
        <f>IFERROR(IF(OR(HLOOKUP($A931,'Z-scores'!$C$2:$SK$20,5,FALSE)&gt;3,HLOOKUP($A931,'Z-scores'!$C$2:$SK$20,5,FALSE)&lt;-3),"",'Total-corrected counts'!E931),"")</f>
        <v/>
      </c>
      <c r="F931" t="str">
        <f>IFERROR(IF(OR(HLOOKUP($A931,'Z-scores'!$C$2:$SK$20,5,FALSE)&gt;3,HLOOKUP($A931,'Z-scores'!$C$2:$SK$20,5,FALSE)&lt;-3),"",'Total-corrected counts'!F931),"")</f>
        <v/>
      </c>
      <c r="G931" t="str">
        <f>IFERROR(IF(OR(HLOOKUP($A931,'Z-scores'!$C$2:$SK$20,5,FALSE)&gt;3,HLOOKUP($A931,'Z-scores'!$C$2:$SK$20,5,FALSE)&lt;-3),"",'Total-corrected counts'!G931),"")</f>
        <v/>
      </c>
      <c r="H931" t="str">
        <f>IFERROR(IF(OR(HLOOKUP($A931,'Z-scores'!$C$2:$SK$20,5,FALSE)&gt;3,HLOOKUP($A931,'Z-scores'!$C$2:$SK$20,5,FALSE)&lt;-3),"",'Total-corrected counts'!H931),"")</f>
        <v/>
      </c>
      <c r="I931" t="str">
        <f>IFERROR(IF(OR(HLOOKUP($A931,'Z-scores'!$C$2:$SK$20,5,FALSE)&gt;3,HLOOKUP($A931,'Z-scores'!$C$2:$SK$20,5,FALSE)&lt;-3),"",'Total-corrected counts'!I931),"")</f>
        <v/>
      </c>
      <c r="J931" t="str">
        <f>IFERROR(IF(OR(HLOOKUP($A931,'Z-scores'!$C$2:$SK$20,5,FALSE)&gt;3,HLOOKUP($A931,'Z-scores'!$C$2:$SK$20,5,FALSE)&lt;-3),"",'Total-corrected counts'!J931),"")</f>
        <v/>
      </c>
      <c r="K931" t="str">
        <f>IFERROR(IF(OR(HLOOKUP($A931,'Z-scores'!$C$2:$SK$20,5,FALSE)&gt;3,HLOOKUP($A931,'Z-scores'!$C$2:$SK$20,5,FALSE)&lt;-3),"",'Total-corrected counts'!K931),"")</f>
        <v/>
      </c>
      <c r="L931" t="str">
        <f>IFERROR(IF(OR(HLOOKUP($A931,'Z-scores'!$C$2:$SK$20,5,FALSE)&gt;3,HLOOKUP($A931,'Z-scores'!$C$2:$SK$20,5,FALSE)&lt;-3),"",'Total-corrected counts'!L931),"")</f>
        <v/>
      </c>
      <c r="M931" t="str">
        <f>IFERROR(IF(OR(HLOOKUP($A931,'Z-scores'!$C$2:$SK$20,5,FALSE)&gt;3,HLOOKUP($A931,'Z-scores'!$C$2:$SK$20,5,FALSE)&lt;-3),"",'Total-corrected counts'!M931),"")</f>
        <v/>
      </c>
      <c r="N931" t="str">
        <f>IFERROR(IF(OR(HLOOKUP($A931,'Z-scores'!$C$2:$SK$20,5,FALSE)&gt;3,HLOOKUP($A931,'Z-scores'!$C$2:$SK$20,5,FALSE)&lt;-3),"",'Total-corrected counts'!N931),"")</f>
        <v/>
      </c>
      <c r="O931" t="str">
        <f>IFERROR(IF(OR(HLOOKUP($A931,'Z-scores'!$C$2:$SK$20,5,FALSE)&gt;3,HLOOKUP($A931,'Z-scores'!$C$2:$SK$20,5,FALSE)&lt;-3),"",'Total-corrected counts'!O931),"")</f>
        <v/>
      </c>
      <c r="P931" t="str">
        <f>IFERROR(IF(OR(HLOOKUP($A931,'Z-scores'!$C$2:$SK$20,5,FALSE)&gt;3,HLOOKUP($A931,'Z-scores'!$C$2:$SK$20,5,FALSE)&lt;-3),"",'Total-corrected counts'!P931),"")</f>
        <v/>
      </c>
      <c r="Q931" t="str">
        <f>IFERROR(IF(OR(HLOOKUP($A931,'Z-scores'!$C$2:$SK$20,5,FALSE)&gt;3,HLOOKUP($A931,'Z-scores'!$C$2:$SK$20,5,FALSE)&lt;-3),"",'Total-corrected counts'!Q931),"")</f>
        <v/>
      </c>
      <c r="R931" t="str">
        <f>IFERROR(IF(OR(HLOOKUP($A931,'Z-scores'!$C$2:$SK$20,5,FALSE)&gt;3,HLOOKUP($A931,'Z-scores'!$C$2:$SK$20,5,FALSE)&lt;-3),"",'Total-corrected counts'!R931),"")</f>
        <v/>
      </c>
      <c r="S931" t="str">
        <f>IFERROR(IF(OR(HLOOKUP($A931,'Z-scores'!$C$2:$SK$20,5,FALSE)&gt;3,HLOOKUP($A931,'Z-scores'!$C$2:$SK$20,5,FALSE)&lt;-3),"",'Total-corrected counts'!S931),"")</f>
        <v/>
      </c>
      <c r="T931" t="str">
        <f>IFERROR(IF(OR(HLOOKUP($A931,'Z-scores'!$C$2:$SK$20,5,FALSE)&gt;3,HLOOKUP($A931,'Z-scores'!$C$2:$SK$20,5,FALSE)&lt;-3),"",'Total-corrected counts'!T931),"")</f>
        <v/>
      </c>
      <c r="U931">
        <f t="shared" si="56"/>
        <v>0</v>
      </c>
      <c r="V931">
        <f>SUMIFS(Tabel132[Cluster],Tabel132[ID],'Total-corrected counts Z&lt;3'!A931)</f>
        <v>96</v>
      </c>
      <c r="W931" t="str">
        <f t="shared" si="57"/>
        <v/>
      </c>
      <c r="X931" t="str">
        <f t="shared" si="58"/>
        <v/>
      </c>
      <c r="Y931" t="str">
        <f t="shared" si="59"/>
        <v/>
      </c>
    </row>
    <row r="932" spans="1:25" x14ac:dyDescent="0.25">
      <c r="A932">
        <v>940</v>
      </c>
      <c r="B932" t="s">
        <v>399</v>
      </c>
      <c r="C932">
        <v>111000</v>
      </c>
      <c r="D932">
        <v>768</v>
      </c>
      <c r="E932" t="str">
        <f>IFERROR(IF(OR(HLOOKUP($A932,'Z-scores'!$C$2:$SK$20,5,FALSE)&gt;3,HLOOKUP($A932,'Z-scores'!$C$2:$SK$20,5,FALSE)&lt;-3),"",'Total-corrected counts'!E932),"")</f>
        <v/>
      </c>
      <c r="F932" t="str">
        <f>IFERROR(IF(OR(HLOOKUP($A932,'Z-scores'!$C$2:$SK$20,5,FALSE)&gt;3,HLOOKUP($A932,'Z-scores'!$C$2:$SK$20,5,FALSE)&lt;-3),"",'Total-corrected counts'!F932),"")</f>
        <v/>
      </c>
      <c r="G932" t="str">
        <f>IFERROR(IF(OR(HLOOKUP($A932,'Z-scores'!$C$2:$SK$20,5,FALSE)&gt;3,HLOOKUP($A932,'Z-scores'!$C$2:$SK$20,5,FALSE)&lt;-3),"",'Total-corrected counts'!G932),"")</f>
        <v/>
      </c>
      <c r="H932" t="str">
        <f>IFERROR(IF(OR(HLOOKUP($A932,'Z-scores'!$C$2:$SK$20,5,FALSE)&gt;3,HLOOKUP($A932,'Z-scores'!$C$2:$SK$20,5,FALSE)&lt;-3),"",'Total-corrected counts'!H932),"")</f>
        <v/>
      </c>
      <c r="I932" t="str">
        <f>IFERROR(IF(OR(HLOOKUP($A932,'Z-scores'!$C$2:$SK$20,5,FALSE)&gt;3,HLOOKUP($A932,'Z-scores'!$C$2:$SK$20,5,FALSE)&lt;-3),"",'Total-corrected counts'!I932),"")</f>
        <v/>
      </c>
      <c r="J932" t="str">
        <f>IFERROR(IF(OR(HLOOKUP($A932,'Z-scores'!$C$2:$SK$20,5,FALSE)&gt;3,HLOOKUP($A932,'Z-scores'!$C$2:$SK$20,5,FALSE)&lt;-3),"",'Total-corrected counts'!J932),"")</f>
        <v/>
      </c>
      <c r="K932" t="str">
        <f>IFERROR(IF(OR(HLOOKUP($A932,'Z-scores'!$C$2:$SK$20,5,FALSE)&gt;3,HLOOKUP($A932,'Z-scores'!$C$2:$SK$20,5,FALSE)&lt;-3),"",'Total-corrected counts'!K932),"")</f>
        <v/>
      </c>
      <c r="L932" t="str">
        <f>IFERROR(IF(OR(HLOOKUP($A932,'Z-scores'!$C$2:$SK$20,5,FALSE)&gt;3,HLOOKUP($A932,'Z-scores'!$C$2:$SK$20,5,FALSE)&lt;-3),"",'Total-corrected counts'!L932),"")</f>
        <v/>
      </c>
      <c r="M932" t="str">
        <f>IFERROR(IF(OR(HLOOKUP($A932,'Z-scores'!$C$2:$SK$20,5,FALSE)&gt;3,HLOOKUP($A932,'Z-scores'!$C$2:$SK$20,5,FALSE)&lt;-3),"",'Total-corrected counts'!M932),"")</f>
        <v/>
      </c>
      <c r="N932" t="str">
        <f>IFERROR(IF(OR(HLOOKUP($A932,'Z-scores'!$C$2:$SK$20,5,FALSE)&gt;3,HLOOKUP($A932,'Z-scores'!$C$2:$SK$20,5,FALSE)&lt;-3),"",'Total-corrected counts'!N932),"")</f>
        <v/>
      </c>
      <c r="O932" t="str">
        <f>IFERROR(IF(OR(HLOOKUP($A932,'Z-scores'!$C$2:$SK$20,5,FALSE)&gt;3,HLOOKUP($A932,'Z-scores'!$C$2:$SK$20,5,FALSE)&lt;-3),"",'Total-corrected counts'!O932),"")</f>
        <v/>
      </c>
      <c r="P932" t="str">
        <f>IFERROR(IF(OR(HLOOKUP($A932,'Z-scores'!$C$2:$SK$20,5,FALSE)&gt;3,HLOOKUP($A932,'Z-scores'!$C$2:$SK$20,5,FALSE)&lt;-3),"",'Total-corrected counts'!P932),"")</f>
        <v/>
      </c>
      <c r="Q932" t="str">
        <f>IFERROR(IF(OR(HLOOKUP($A932,'Z-scores'!$C$2:$SK$20,5,FALSE)&gt;3,HLOOKUP($A932,'Z-scores'!$C$2:$SK$20,5,FALSE)&lt;-3),"",'Total-corrected counts'!Q932),"")</f>
        <v/>
      </c>
      <c r="R932" t="str">
        <f>IFERROR(IF(OR(HLOOKUP($A932,'Z-scores'!$C$2:$SK$20,5,FALSE)&gt;3,HLOOKUP($A932,'Z-scores'!$C$2:$SK$20,5,FALSE)&lt;-3),"",'Total-corrected counts'!R932),"")</f>
        <v/>
      </c>
      <c r="S932" t="str">
        <f>IFERROR(IF(OR(HLOOKUP($A932,'Z-scores'!$C$2:$SK$20,5,FALSE)&gt;3,HLOOKUP($A932,'Z-scores'!$C$2:$SK$20,5,FALSE)&lt;-3),"",'Total-corrected counts'!S932),"")</f>
        <v/>
      </c>
      <c r="T932" t="str">
        <f>IFERROR(IF(OR(HLOOKUP($A932,'Z-scores'!$C$2:$SK$20,5,FALSE)&gt;3,HLOOKUP($A932,'Z-scores'!$C$2:$SK$20,5,FALSE)&lt;-3),"",'Total-corrected counts'!T932),"")</f>
        <v/>
      </c>
      <c r="U932">
        <f t="shared" si="56"/>
        <v>0</v>
      </c>
      <c r="V932">
        <f>SUMIFS(Tabel132[Cluster],Tabel132[ID],'Total-corrected counts Z&lt;3'!A932)</f>
        <v>0</v>
      </c>
      <c r="W932" t="str">
        <f t="shared" si="57"/>
        <v/>
      </c>
      <c r="X932" t="str">
        <f t="shared" si="58"/>
        <v/>
      </c>
      <c r="Y932" t="str">
        <f t="shared" si="59"/>
        <v/>
      </c>
    </row>
    <row r="933" spans="1:25" x14ac:dyDescent="0.25">
      <c r="A933">
        <v>941</v>
      </c>
      <c r="B933" t="s">
        <v>1044</v>
      </c>
      <c r="C933">
        <v>110400</v>
      </c>
      <c r="D933">
        <v>1000</v>
      </c>
      <c r="E933" t="str">
        <f>IFERROR(IF(OR(HLOOKUP($A933,'Z-scores'!$C$2:$SK$20,5,FALSE)&gt;3,HLOOKUP($A933,'Z-scores'!$C$2:$SK$20,5,FALSE)&lt;-3),"",'Total-corrected counts'!E933),"")</f>
        <v/>
      </c>
      <c r="F933" t="str">
        <f>IFERROR(IF(OR(HLOOKUP($A933,'Z-scores'!$C$2:$SK$20,5,FALSE)&gt;3,HLOOKUP($A933,'Z-scores'!$C$2:$SK$20,5,FALSE)&lt;-3),"",'Total-corrected counts'!F933),"")</f>
        <v/>
      </c>
      <c r="G933" t="str">
        <f>IFERROR(IF(OR(HLOOKUP($A933,'Z-scores'!$C$2:$SK$20,5,FALSE)&gt;3,HLOOKUP($A933,'Z-scores'!$C$2:$SK$20,5,FALSE)&lt;-3),"",'Total-corrected counts'!G933),"")</f>
        <v/>
      </c>
      <c r="H933" t="str">
        <f>IFERROR(IF(OR(HLOOKUP($A933,'Z-scores'!$C$2:$SK$20,5,FALSE)&gt;3,HLOOKUP($A933,'Z-scores'!$C$2:$SK$20,5,FALSE)&lt;-3),"",'Total-corrected counts'!H933),"")</f>
        <v/>
      </c>
      <c r="I933" t="str">
        <f>IFERROR(IF(OR(HLOOKUP($A933,'Z-scores'!$C$2:$SK$20,5,FALSE)&gt;3,HLOOKUP($A933,'Z-scores'!$C$2:$SK$20,5,FALSE)&lt;-3),"",'Total-corrected counts'!I933),"")</f>
        <v/>
      </c>
      <c r="J933" t="str">
        <f>IFERROR(IF(OR(HLOOKUP($A933,'Z-scores'!$C$2:$SK$20,5,FALSE)&gt;3,HLOOKUP($A933,'Z-scores'!$C$2:$SK$20,5,FALSE)&lt;-3),"",'Total-corrected counts'!J933),"")</f>
        <v/>
      </c>
      <c r="K933" t="str">
        <f>IFERROR(IF(OR(HLOOKUP($A933,'Z-scores'!$C$2:$SK$20,5,FALSE)&gt;3,HLOOKUP($A933,'Z-scores'!$C$2:$SK$20,5,FALSE)&lt;-3),"",'Total-corrected counts'!K933),"")</f>
        <v/>
      </c>
      <c r="L933" t="str">
        <f>IFERROR(IF(OR(HLOOKUP($A933,'Z-scores'!$C$2:$SK$20,5,FALSE)&gt;3,HLOOKUP($A933,'Z-scores'!$C$2:$SK$20,5,FALSE)&lt;-3),"",'Total-corrected counts'!L933),"")</f>
        <v/>
      </c>
      <c r="M933" t="str">
        <f>IFERROR(IF(OR(HLOOKUP($A933,'Z-scores'!$C$2:$SK$20,5,FALSE)&gt;3,HLOOKUP($A933,'Z-scores'!$C$2:$SK$20,5,FALSE)&lt;-3),"",'Total-corrected counts'!M933),"")</f>
        <v/>
      </c>
      <c r="N933" t="str">
        <f>IFERROR(IF(OR(HLOOKUP($A933,'Z-scores'!$C$2:$SK$20,5,FALSE)&gt;3,HLOOKUP($A933,'Z-scores'!$C$2:$SK$20,5,FALSE)&lt;-3),"",'Total-corrected counts'!N933),"")</f>
        <v/>
      </c>
      <c r="O933" t="str">
        <f>IFERROR(IF(OR(HLOOKUP($A933,'Z-scores'!$C$2:$SK$20,5,FALSE)&gt;3,HLOOKUP($A933,'Z-scores'!$C$2:$SK$20,5,FALSE)&lt;-3),"",'Total-corrected counts'!O933),"")</f>
        <v/>
      </c>
      <c r="P933" t="str">
        <f>IFERROR(IF(OR(HLOOKUP($A933,'Z-scores'!$C$2:$SK$20,5,FALSE)&gt;3,HLOOKUP($A933,'Z-scores'!$C$2:$SK$20,5,FALSE)&lt;-3),"",'Total-corrected counts'!P933),"")</f>
        <v/>
      </c>
      <c r="Q933" t="str">
        <f>IFERROR(IF(OR(HLOOKUP($A933,'Z-scores'!$C$2:$SK$20,5,FALSE)&gt;3,HLOOKUP($A933,'Z-scores'!$C$2:$SK$20,5,FALSE)&lt;-3),"",'Total-corrected counts'!Q933),"")</f>
        <v/>
      </c>
      <c r="R933" t="str">
        <f>IFERROR(IF(OR(HLOOKUP($A933,'Z-scores'!$C$2:$SK$20,5,FALSE)&gt;3,HLOOKUP($A933,'Z-scores'!$C$2:$SK$20,5,FALSE)&lt;-3),"",'Total-corrected counts'!R933),"")</f>
        <v/>
      </c>
      <c r="S933" t="str">
        <f>IFERROR(IF(OR(HLOOKUP($A933,'Z-scores'!$C$2:$SK$20,5,FALSE)&gt;3,HLOOKUP($A933,'Z-scores'!$C$2:$SK$20,5,FALSE)&lt;-3),"",'Total-corrected counts'!S933),"")</f>
        <v/>
      </c>
      <c r="T933" t="str">
        <f>IFERROR(IF(OR(HLOOKUP($A933,'Z-scores'!$C$2:$SK$20,5,FALSE)&gt;3,HLOOKUP($A933,'Z-scores'!$C$2:$SK$20,5,FALSE)&lt;-3),"",'Total-corrected counts'!T933),"")</f>
        <v/>
      </c>
      <c r="U933">
        <f t="shared" si="56"/>
        <v>0</v>
      </c>
      <c r="V933">
        <f>SUMIFS(Tabel132[Cluster],Tabel132[ID],'Total-corrected counts Z&lt;3'!A933)</f>
        <v>0</v>
      </c>
      <c r="W933" t="str">
        <f t="shared" si="57"/>
        <v/>
      </c>
      <c r="X933" t="str">
        <f t="shared" si="58"/>
        <v/>
      </c>
      <c r="Y933" t="str">
        <f t="shared" si="59"/>
        <v/>
      </c>
    </row>
    <row r="934" spans="1:25" x14ac:dyDescent="0.25">
      <c r="A934">
        <v>942</v>
      </c>
      <c r="B934" t="s">
        <v>1045</v>
      </c>
      <c r="C934">
        <v>46700</v>
      </c>
      <c r="D934">
        <v>703</v>
      </c>
      <c r="E934" t="str">
        <f>IFERROR(IF(OR(HLOOKUP($A934,'Z-scores'!$C$2:$SK$20,5,FALSE)&gt;3,HLOOKUP($A934,'Z-scores'!$C$2:$SK$20,5,FALSE)&lt;-3),"",'Total-corrected counts'!E934),"")</f>
        <v/>
      </c>
      <c r="F934" t="str">
        <f>IFERROR(IF(OR(HLOOKUP($A934,'Z-scores'!$C$2:$SK$20,5,FALSE)&gt;3,HLOOKUP($A934,'Z-scores'!$C$2:$SK$20,5,FALSE)&lt;-3),"",'Total-corrected counts'!F934),"")</f>
        <v/>
      </c>
      <c r="G934" t="str">
        <f>IFERROR(IF(OR(HLOOKUP($A934,'Z-scores'!$C$2:$SK$20,5,FALSE)&gt;3,HLOOKUP($A934,'Z-scores'!$C$2:$SK$20,5,FALSE)&lt;-3),"",'Total-corrected counts'!G934),"")</f>
        <v/>
      </c>
      <c r="H934" t="str">
        <f>IFERROR(IF(OR(HLOOKUP($A934,'Z-scores'!$C$2:$SK$20,5,FALSE)&gt;3,HLOOKUP($A934,'Z-scores'!$C$2:$SK$20,5,FALSE)&lt;-3),"",'Total-corrected counts'!H934),"")</f>
        <v/>
      </c>
      <c r="I934" t="str">
        <f>IFERROR(IF(OR(HLOOKUP($A934,'Z-scores'!$C$2:$SK$20,5,FALSE)&gt;3,HLOOKUP($A934,'Z-scores'!$C$2:$SK$20,5,FALSE)&lt;-3),"",'Total-corrected counts'!I934),"")</f>
        <v/>
      </c>
      <c r="J934" t="str">
        <f>IFERROR(IF(OR(HLOOKUP($A934,'Z-scores'!$C$2:$SK$20,5,FALSE)&gt;3,HLOOKUP($A934,'Z-scores'!$C$2:$SK$20,5,FALSE)&lt;-3),"",'Total-corrected counts'!J934),"")</f>
        <v/>
      </c>
      <c r="K934" t="str">
        <f>IFERROR(IF(OR(HLOOKUP($A934,'Z-scores'!$C$2:$SK$20,5,FALSE)&gt;3,HLOOKUP($A934,'Z-scores'!$C$2:$SK$20,5,FALSE)&lt;-3),"",'Total-corrected counts'!K934),"")</f>
        <v/>
      </c>
      <c r="L934" t="str">
        <f>IFERROR(IF(OR(HLOOKUP($A934,'Z-scores'!$C$2:$SK$20,5,FALSE)&gt;3,HLOOKUP($A934,'Z-scores'!$C$2:$SK$20,5,FALSE)&lt;-3),"",'Total-corrected counts'!L934),"")</f>
        <v/>
      </c>
      <c r="M934" t="str">
        <f>IFERROR(IF(OR(HLOOKUP($A934,'Z-scores'!$C$2:$SK$20,5,FALSE)&gt;3,HLOOKUP($A934,'Z-scores'!$C$2:$SK$20,5,FALSE)&lt;-3),"",'Total-corrected counts'!M934),"")</f>
        <v/>
      </c>
      <c r="N934" t="str">
        <f>IFERROR(IF(OR(HLOOKUP($A934,'Z-scores'!$C$2:$SK$20,5,FALSE)&gt;3,HLOOKUP($A934,'Z-scores'!$C$2:$SK$20,5,FALSE)&lt;-3),"",'Total-corrected counts'!N934),"")</f>
        <v/>
      </c>
      <c r="O934" t="str">
        <f>IFERROR(IF(OR(HLOOKUP($A934,'Z-scores'!$C$2:$SK$20,5,FALSE)&gt;3,HLOOKUP($A934,'Z-scores'!$C$2:$SK$20,5,FALSE)&lt;-3),"",'Total-corrected counts'!O934),"")</f>
        <v/>
      </c>
      <c r="P934" t="str">
        <f>IFERROR(IF(OR(HLOOKUP($A934,'Z-scores'!$C$2:$SK$20,5,FALSE)&gt;3,HLOOKUP($A934,'Z-scores'!$C$2:$SK$20,5,FALSE)&lt;-3),"",'Total-corrected counts'!P934),"")</f>
        <v/>
      </c>
      <c r="Q934" t="str">
        <f>IFERROR(IF(OR(HLOOKUP($A934,'Z-scores'!$C$2:$SK$20,5,FALSE)&gt;3,HLOOKUP($A934,'Z-scores'!$C$2:$SK$20,5,FALSE)&lt;-3),"",'Total-corrected counts'!Q934),"")</f>
        <v/>
      </c>
      <c r="R934" t="str">
        <f>IFERROR(IF(OR(HLOOKUP($A934,'Z-scores'!$C$2:$SK$20,5,FALSE)&gt;3,HLOOKUP($A934,'Z-scores'!$C$2:$SK$20,5,FALSE)&lt;-3),"",'Total-corrected counts'!R934),"")</f>
        <v/>
      </c>
      <c r="S934" t="str">
        <f>IFERROR(IF(OR(HLOOKUP($A934,'Z-scores'!$C$2:$SK$20,5,FALSE)&gt;3,HLOOKUP($A934,'Z-scores'!$C$2:$SK$20,5,FALSE)&lt;-3),"",'Total-corrected counts'!S934),"")</f>
        <v/>
      </c>
      <c r="T934" t="str">
        <f>IFERROR(IF(OR(HLOOKUP($A934,'Z-scores'!$C$2:$SK$20,5,FALSE)&gt;3,HLOOKUP($A934,'Z-scores'!$C$2:$SK$20,5,FALSE)&lt;-3),"",'Total-corrected counts'!T934),"")</f>
        <v/>
      </c>
      <c r="U934">
        <f t="shared" si="56"/>
        <v>0</v>
      </c>
      <c r="V934">
        <f>SUMIFS(Tabel132[Cluster],Tabel132[ID],'Total-corrected counts Z&lt;3'!A934)</f>
        <v>61</v>
      </c>
      <c r="W934" t="str">
        <f t="shared" si="57"/>
        <v/>
      </c>
      <c r="X934" t="str">
        <f t="shared" si="58"/>
        <v/>
      </c>
      <c r="Y934" t="str">
        <f t="shared" si="59"/>
        <v/>
      </c>
    </row>
    <row r="935" spans="1:25" x14ac:dyDescent="0.25">
      <c r="A935">
        <v>943</v>
      </c>
      <c r="B935" t="s">
        <v>400</v>
      </c>
      <c r="C935">
        <v>1700</v>
      </c>
      <c r="D935">
        <v>985</v>
      </c>
      <c r="E935">
        <f>IFERROR(IF(OR(HLOOKUP($A935,'Z-scores'!$C$2:$SK$20,5,FALSE)&gt;3,HLOOKUP($A935,'Z-scores'!$C$2:$SK$20,5,FALSE)&lt;-3),"",'Total-corrected counts'!E935),"")</f>
        <v>103.19569778473566</v>
      </c>
      <c r="F935">
        <f>IFERROR(IF(OR(HLOOKUP($A935,'Z-scores'!$C$2:$SK$20,5,FALSE)&gt;3,HLOOKUP($A935,'Z-scores'!$C$2:$SK$20,5,FALSE)&lt;-3),"",'Total-corrected counts'!F935),"")</f>
        <v>75.48682557287971</v>
      </c>
      <c r="G935">
        <f>IFERROR(IF(OR(HLOOKUP($A935,'Z-scores'!$C$2:$SK$20,5,FALSE)&gt;3,HLOOKUP($A935,'Z-scores'!$C$2:$SK$20,5,FALSE)&lt;-3),"",'Total-corrected counts'!G935),"")</f>
        <v>66.737050170809752</v>
      </c>
      <c r="H935">
        <f>IFERROR(IF(OR(HLOOKUP($A935,'Z-scores'!$C$2:$SK$20,5,FALSE)&gt;3,HLOOKUP($A935,'Z-scores'!$C$2:$SK$20,5,FALSE)&lt;-3),"",'Total-corrected counts'!H935),"")</f>
        <v>56.448888996115706</v>
      </c>
      <c r="I935">
        <f>IFERROR(IF(OR(HLOOKUP($A935,'Z-scores'!$C$2:$SK$20,5,FALSE)&gt;3,HLOOKUP($A935,'Z-scores'!$C$2:$SK$20,5,FALSE)&lt;-3),"",'Total-corrected counts'!I935),"")</f>
        <v>73.870405187078902</v>
      </c>
      <c r="J935">
        <f>IFERROR(IF(OR(HLOOKUP($A935,'Z-scores'!$C$2:$SK$20,5,FALSE)&gt;3,HLOOKUP($A935,'Z-scores'!$C$2:$SK$20,5,FALSE)&lt;-3),"",'Total-corrected counts'!J935),"")</f>
        <v>27.077249483059806</v>
      </c>
      <c r="K935">
        <f>IFERROR(IF(OR(HLOOKUP($A935,'Z-scores'!$C$2:$SK$20,5,FALSE)&gt;3,HLOOKUP($A935,'Z-scores'!$C$2:$SK$20,5,FALSE)&lt;-3),"",'Total-corrected counts'!K935),"")</f>
        <v>122.28800314340924</v>
      </c>
      <c r="L935">
        <f>IFERROR(IF(OR(HLOOKUP($A935,'Z-scores'!$C$2:$SK$20,5,FALSE)&gt;3,HLOOKUP($A935,'Z-scores'!$C$2:$SK$20,5,FALSE)&lt;-3),"",'Total-corrected counts'!L935),"")</f>
        <v>76.538607123524073</v>
      </c>
      <c r="M935">
        <f>IFERROR(IF(OR(HLOOKUP($A935,'Z-scores'!$C$2:$SK$20,5,FALSE)&gt;3,HLOOKUP($A935,'Z-scores'!$C$2:$SK$20,5,FALSE)&lt;-3),"",'Total-corrected counts'!M935),"")</f>
        <v>110.65143689159824</v>
      </c>
      <c r="N935">
        <f>IFERROR(IF(OR(HLOOKUP($A935,'Z-scores'!$C$2:$SK$20,5,FALSE)&gt;3,HLOOKUP($A935,'Z-scores'!$C$2:$SK$20,5,FALSE)&lt;-3),"",'Total-corrected counts'!N935),"")</f>
        <v>69.749538243475044</v>
      </c>
      <c r="O935">
        <f>IFERROR(IF(OR(HLOOKUP($A935,'Z-scores'!$C$2:$SK$20,5,FALSE)&gt;3,HLOOKUP($A935,'Z-scores'!$C$2:$SK$20,5,FALSE)&lt;-3),"",'Total-corrected counts'!O935),"")</f>
        <v>93.90244225928214</v>
      </c>
      <c r="P935">
        <f>IFERROR(IF(OR(HLOOKUP($A935,'Z-scores'!$C$2:$SK$20,5,FALSE)&gt;3,HLOOKUP($A935,'Z-scores'!$C$2:$SK$20,5,FALSE)&lt;-3),"",'Total-corrected counts'!P935),"")</f>
        <v>67.938819232080348</v>
      </c>
      <c r="Q935">
        <f>IFERROR(IF(OR(HLOOKUP($A935,'Z-scores'!$C$2:$SK$20,5,FALSE)&gt;3,HLOOKUP($A935,'Z-scores'!$C$2:$SK$20,5,FALSE)&lt;-3),"",'Total-corrected counts'!Q935),"")</f>
        <v>61.291321087324732</v>
      </c>
      <c r="R935">
        <f>IFERROR(IF(OR(HLOOKUP($A935,'Z-scores'!$C$2:$SK$20,5,FALSE)&gt;3,HLOOKUP($A935,'Z-scores'!$C$2:$SK$20,5,FALSE)&lt;-3),"",'Total-corrected counts'!R935),"")</f>
        <v>137.41121321103253</v>
      </c>
      <c r="S935">
        <f>IFERROR(IF(OR(HLOOKUP($A935,'Z-scores'!$C$2:$SK$20,5,FALSE)&gt;3,HLOOKUP($A935,'Z-scores'!$C$2:$SK$20,5,FALSE)&lt;-3),"",'Total-corrected counts'!S935),"")</f>
        <v>123.59903634649628</v>
      </c>
      <c r="T935">
        <f>IFERROR(IF(OR(HLOOKUP($A935,'Z-scores'!$C$2:$SK$20,5,FALSE)&gt;3,HLOOKUP($A935,'Z-scores'!$C$2:$SK$20,5,FALSE)&lt;-3),"",'Total-corrected counts'!T935),"")</f>
        <v>82.826334323781765</v>
      </c>
      <c r="U935">
        <f t="shared" si="56"/>
        <v>1</v>
      </c>
      <c r="V935">
        <f>SUMIFS(Tabel132[Cluster],Tabel132[ID],'Total-corrected counts Z&lt;3'!A935)</f>
        <v>3</v>
      </c>
      <c r="W935">
        <f t="shared" si="57"/>
        <v>0.29106295989448883</v>
      </c>
      <c r="X935">
        <f t="shared" si="58"/>
        <v>78.204370259668622</v>
      </c>
      <c r="Y935">
        <f t="shared" si="59"/>
        <v>94.494861076666311</v>
      </c>
    </row>
    <row r="936" spans="1:25" x14ac:dyDescent="0.25">
      <c r="A936">
        <v>944</v>
      </c>
      <c r="B936" t="s">
        <v>1046</v>
      </c>
      <c r="C936">
        <v>58000</v>
      </c>
      <c r="D936">
        <v>645</v>
      </c>
      <c r="E936" t="str">
        <f>IFERROR(IF(OR(HLOOKUP($A936,'Z-scores'!$C$2:$SK$20,5,FALSE)&gt;3,HLOOKUP($A936,'Z-scores'!$C$2:$SK$20,5,FALSE)&lt;-3),"",'Total-corrected counts'!E936),"")</f>
        <v/>
      </c>
      <c r="F936" t="str">
        <f>IFERROR(IF(OR(HLOOKUP($A936,'Z-scores'!$C$2:$SK$20,5,FALSE)&gt;3,HLOOKUP($A936,'Z-scores'!$C$2:$SK$20,5,FALSE)&lt;-3),"",'Total-corrected counts'!F936),"")</f>
        <v/>
      </c>
      <c r="G936" t="str">
        <f>IFERROR(IF(OR(HLOOKUP($A936,'Z-scores'!$C$2:$SK$20,5,FALSE)&gt;3,HLOOKUP($A936,'Z-scores'!$C$2:$SK$20,5,FALSE)&lt;-3),"",'Total-corrected counts'!G936),"")</f>
        <v/>
      </c>
      <c r="H936" t="str">
        <f>IFERROR(IF(OR(HLOOKUP($A936,'Z-scores'!$C$2:$SK$20,5,FALSE)&gt;3,HLOOKUP($A936,'Z-scores'!$C$2:$SK$20,5,FALSE)&lt;-3),"",'Total-corrected counts'!H936),"")</f>
        <v/>
      </c>
      <c r="I936" t="str">
        <f>IFERROR(IF(OR(HLOOKUP($A936,'Z-scores'!$C$2:$SK$20,5,FALSE)&gt;3,HLOOKUP($A936,'Z-scores'!$C$2:$SK$20,5,FALSE)&lt;-3),"",'Total-corrected counts'!I936),"")</f>
        <v/>
      </c>
      <c r="J936" t="str">
        <f>IFERROR(IF(OR(HLOOKUP($A936,'Z-scores'!$C$2:$SK$20,5,FALSE)&gt;3,HLOOKUP($A936,'Z-scores'!$C$2:$SK$20,5,FALSE)&lt;-3),"",'Total-corrected counts'!J936),"")</f>
        <v/>
      </c>
      <c r="K936" t="str">
        <f>IFERROR(IF(OR(HLOOKUP($A936,'Z-scores'!$C$2:$SK$20,5,FALSE)&gt;3,HLOOKUP($A936,'Z-scores'!$C$2:$SK$20,5,FALSE)&lt;-3),"",'Total-corrected counts'!K936),"")</f>
        <v/>
      </c>
      <c r="L936" t="str">
        <f>IFERROR(IF(OR(HLOOKUP($A936,'Z-scores'!$C$2:$SK$20,5,FALSE)&gt;3,HLOOKUP($A936,'Z-scores'!$C$2:$SK$20,5,FALSE)&lt;-3),"",'Total-corrected counts'!L936),"")</f>
        <v/>
      </c>
      <c r="M936" t="str">
        <f>IFERROR(IF(OR(HLOOKUP($A936,'Z-scores'!$C$2:$SK$20,5,FALSE)&gt;3,HLOOKUP($A936,'Z-scores'!$C$2:$SK$20,5,FALSE)&lt;-3),"",'Total-corrected counts'!M936),"")</f>
        <v/>
      </c>
      <c r="N936" t="str">
        <f>IFERROR(IF(OR(HLOOKUP($A936,'Z-scores'!$C$2:$SK$20,5,FALSE)&gt;3,HLOOKUP($A936,'Z-scores'!$C$2:$SK$20,5,FALSE)&lt;-3),"",'Total-corrected counts'!N936),"")</f>
        <v/>
      </c>
      <c r="O936" t="str">
        <f>IFERROR(IF(OR(HLOOKUP($A936,'Z-scores'!$C$2:$SK$20,5,FALSE)&gt;3,HLOOKUP($A936,'Z-scores'!$C$2:$SK$20,5,FALSE)&lt;-3),"",'Total-corrected counts'!O936),"")</f>
        <v/>
      </c>
      <c r="P936" t="str">
        <f>IFERROR(IF(OR(HLOOKUP($A936,'Z-scores'!$C$2:$SK$20,5,FALSE)&gt;3,HLOOKUP($A936,'Z-scores'!$C$2:$SK$20,5,FALSE)&lt;-3),"",'Total-corrected counts'!P936),"")</f>
        <v/>
      </c>
      <c r="Q936" t="str">
        <f>IFERROR(IF(OR(HLOOKUP($A936,'Z-scores'!$C$2:$SK$20,5,FALSE)&gt;3,HLOOKUP($A936,'Z-scores'!$C$2:$SK$20,5,FALSE)&lt;-3),"",'Total-corrected counts'!Q936),"")</f>
        <v/>
      </c>
      <c r="R936" t="str">
        <f>IFERROR(IF(OR(HLOOKUP($A936,'Z-scores'!$C$2:$SK$20,5,FALSE)&gt;3,HLOOKUP($A936,'Z-scores'!$C$2:$SK$20,5,FALSE)&lt;-3),"",'Total-corrected counts'!R936),"")</f>
        <v/>
      </c>
      <c r="S936" t="str">
        <f>IFERROR(IF(OR(HLOOKUP($A936,'Z-scores'!$C$2:$SK$20,5,FALSE)&gt;3,HLOOKUP($A936,'Z-scores'!$C$2:$SK$20,5,FALSE)&lt;-3),"",'Total-corrected counts'!S936),"")</f>
        <v/>
      </c>
      <c r="T936" t="str">
        <f>IFERROR(IF(OR(HLOOKUP($A936,'Z-scores'!$C$2:$SK$20,5,FALSE)&gt;3,HLOOKUP($A936,'Z-scores'!$C$2:$SK$20,5,FALSE)&lt;-3),"",'Total-corrected counts'!T936),"")</f>
        <v/>
      </c>
      <c r="U936">
        <f t="shared" si="56"/>
        <v>0</v>
      </c>
      <c r="V936">
        <f>SUMIFS(Tabel132[Cluster],Tabel132[ID],'Total-corrected counts Z&lt;3'!A936)</f>
        <v>0</v>
      </c>
      <c r="W936" t="str">
        <f t="shared" si="57"/>
        <v/>
      </c>
      <c r="X936" t="str">
        <f t="shared" si="58"/>
        <v/>
      </c>
      <c r="Y936" t="str">
        <f t="shared" si="59"/>
        <v/>
      </c>
    </row>
    <row r="937" spans="1:25" x14ac:dyDescent="0.25">
      <c r="A937">
        <v>945</v>
      </c>
      <c r="B937" t="s">
        <v>401</v>
      </c>
      <c r="C937">
        <v>6800</v>
      </c>
      <c r="D937">
        <v>369</v>
      </c>
      <c r="E937">
        <f>IFERROR(IF(OR(HLOOKUP($A937,'Z-scores'!$C$2:$SK$20,5,FALSE)&gt;3,HLOOKUP($A937,'Z-scores'!$C$2:$SK$20,5,FALSE)&lt;-3),"",'Total-corrected counts'!E937),"")</f>
        <v>39.866336057310022</v>
      </c>
      <c r="F937">
        <f>IFERROR(IF(OR(HLOOKUP($A937,'Z-scores'!$C$2:$SK$20,5,FALSE)&gt;3,HLOOKUP($A937,'Z-scores'!$C$2:$SK$20,5,FALSE)&lt;-3),"",'Total-corrected counts'!F937),"")</f>
        <v>26.290776555313329</v>
      </c>
      <c r="G937">
        <f>IFERROR(IF(OR(HLOOKUP($A937,'Z-scores'!$C$2:$SK$20,5,FALSE)&gt;3,HLOOKUP($A937,'Z-scores'!$C$2:$SK$20,5,FALSE)&lt;-3),"",'Total-corrected counts'!G937),"")</f>
        <v>56.030757161538084</v>
      </c>
      <c r="H937">
        <f>IFERROR(IF(OR(HLOOKUP($A937,'Z-scores'!$C$2:$SK$20,5,FALSE)&gt;3,HLOOKUP($A937,'Z-scores'!$C$2:$SK$20,5,FALSE)&lt;-3),"",'Total-corrected counts'!H937),"")</f>
        <v>46.358175106757706</v>
      </c>
      <c r="I937">
        <f>IFERROR(IF(OR(HLOOKUP($A937,'Z-scores'!$C$2:$SK$20,5,FALSE)&gt;3,HLOOKUP($A937,'Z-scores'!$C$2:$SK$20,5,FALSE)&lt;-3),"",'Total-corrected counts'!I937),"")</f>
        <v>37.742729305228778</v>
      </c>
      <c r="J937">
        <f>IFERROR(IF(OR(HLOOKUP($A937,'Z-scores'!$C$2:$SK$20,5,FALSE)&gt;3,HLOOKUP($A937,'Z-scores'!$C$2:$SK$20,5,FALSE)&lt;-3),"",'Total-corrected counts'!J937),"")</f>
        <v>8.3931690858390109</v>
      </c>
      <c r="K937">
        <f>IFERROR(IF(OR(HLOOKUP($A937,'Z-scores'!$C$2:$SK$20,5,FALSE)&gt;3,HLOOKUP($A937,'Z-scores'!$C$2:$SK$20,5,FALSE)&lt;-3),"",'Total-corrected counts'!K937),"")</f>
        <v>10.350965161524904</v>
      </c>
      <c r="L937">
        <f>IFERROR(IF(OR(HLOOKUP($A937,'Z-scores'!$C$2:$SK$20,5,FALSE)&gt;3,HLOOKUP($A937,'Z-scores'!$C$2:$SK$20,5,FALSE)&lt;-3),"",'Total-corrected counts'!L937),"")</f>
        <v>17.779640988279411</v>
      </c>
      <c r="M937">
        <f>IFERROR(IF(OR(HLOOKUP($A937,'Z-scores'!$C$2:$SK$20,5,FALSE)&gt;3,HLOOKUP($A937,'Z-scores'!$C$2:$SK$20,5,FALSE)&lt;-3),"",'Total-corrected counts'!M937),"")</f>
        <v>15.122931359452641</v>
      </c>
      <c r="N937">
        <f>IFERROR(IF(OR(HLOOKUP($A937,'Z-scores'!$C$2:$SK$20,5,FALSE)&gt;3,HLOOKUP($A937,'Z-scores'!$C$2:$SK$20,5,FALSE)&lt;-3),"",'Total-corrected counts'!N937),"")</f>
        <v>34.83165094028994</v>
      </c>
      <c r="O937">
        <f>IFERROR(IF(OR(HLOOKUP($A937,'Z-scores'!$C$2:$SK$20,5,FALSE)&gt;3,HLOOKUP($A937,'Z-scores'!$C$2:$SK$20,5,FALSE)&lt;-3),"",'Total-corrected counts'!O937),"")</f>
        <v>43.617772849815331</v>
      </c>
      <c r="P937">
        <f>IFERROR(IF(OR(HLOOKUP($A937,'Z-scores'!$C$2:$SK$20,5,FALSE)&gt;3,HLOOKUP($A937,'Z-scores'!$C$2:$SK$20,5,FALSE)&lt;-3),"",'Total-corrected counts'!P937),"")</f>
        <v>22.145308056164481</v>
      </c>
      <c r="Q937">
        <f>IFERROR(IF(OR(HLOOKUP($A937,'Z-scores'!$C$2:$SK$20,5,FALSE)&gt;3,HLOOKUP($A937,'Z-scores'!$C$2:$SK$20,5,FALSE)&lt;-3),"",'Total-corrected counts'!Q937),"")</f>
        <v>21.424138823649823</v>
      </c>
      <c r="R937">
        <f>IFERROR(IF(OR(HLOOKUP($A937,'Z-scores'!$C$2:$SK$20,5,FALSE)&gt;3,HLOOKUP($A937,'Z-scores'!$C$2:$SK$20,5,FALSE)&lt;-3),"",'Total-corrected counts'!R937),"")</f>
        <v>27.223412237234498</v>
      </c>
      <c r="S937">
        <f>IFERROR(IF(OR(HLOOKUP($A937,'Z-scores'!$C$2:$SK$20,5,FALSE)&gt;3,HLOOKUP($A937,'Z-scores'!$C$2:$SK$20,5,FALSE)&lt;-3),"",'Total-corrected counts'!S937),"")</f>
        <v>11.935261961448198</v>
      </c>
      <c r="T937">
        <f>IFERROR(IF(OR(HLOOKUP($A937,'Z-scores'!$C$2:$SK$20,5,FALSE)&gt;3,HLOOKUP($A937,'Z-scores'!$C$2:$SK$20,5,FALSE)&lt;-3),"",'Total-corrected counts'!T937),"")</f>
        <v>35.843174677285148</v>
      </c>
      <c r="U937">
        <f t="shared" si="56"/>
        <v>1</v>
      </c>
      <c r="V937">
        <f>SUMIFS(Tabel132[Cluster],Tabel132[ID],'Total-corrected counts Z&lt;3'!A937)</f>
        <v>9</v>
      </c>
      <c r="W937">
        <f t="shared" si="57"/>
        <v>0.77059442579139448</v>
      </c>
      <c r="X937">
        <f t="shared" si="58"/>
        <v>29.276713172153382</v>
      </c>
      <c r="Y937">
        <f t="shared" si="59"/>
        <v>27.031511434266246</v>
      </c>
    </row>
    <row r="938" spans="1:25" x14ac:dyDescent="0.25">
      <c r="A938">
        <v>946</v>
      </c>
      <c r="B938" t="s">
        <v>402</v>
      </c>
      <c r="C938">
        <v>77150</v>
      </c>
      <c r="D938">
        <v>467</v>
      </c>
      <c r="E938">
        <f>IFERROR(IF(OR(HLOOKUP($A938,'Z-scores'!$C$2:$SK$20,5,FALSE)&gt;3,HLOOKUP($A938,'Z-scores'!$C$2:$SK$20,5,FALSE)&lt;-3),"",'Total-corrected counts'!E938),"")</f>
        <v>2.4671847093998251</v>
      </c>
      <c r="F938">
        <f>IFERROR(IF(OR(HLOOKUP($A938,'Z-scores'!$C$2:$SK$20,5,FALSE)&gt;3,HLOOKUP($A938,'Z-scores'!$C$2:$SK$20,5,FALSE)&lt;-3),"",'Total-corrected counts'!F938),"")</f>
        <v>1.907592264430062</v>
      </c>
      <c r="G938">
        <f>IFERROR(IF(OR(HLOOKUP($A938,'Z-scores'!$C$2:$SK$20,5,FALSE)&gt;3,HLOOKUP($A938,'Z-scores'!$C$2:$SK$20,5,FALSE)&lt;-3),"",'Total-corrected counts'!G938),"")</f>
        <v>4.0266372966783717</v>
      </c>
      <c r="H938">
        <f>IFERROR(IF(OR(HLOOKUP($A938,'Z-scores'!$C$2:$SK$20,5,FALSE)&gt;3,HLOOKUP($A938,'Z-scores'!$C$2:$SK$20,5,FALSE)&lt;-3),"",'Total-corrected counts'!H938),"")</f>
        <v>2.0627759415184928</v>
      </c>
      <c r="I938">
        <f>IFERROR(IF(OR(HLOOKUP($A938,'Z-scores'!$C$2:$SK$20,5,FALSE)&gt;3,HLOOKUP($A938,'Z-scores'!$C$2:$SK$20,5,FALSE)&lt;-3),"",'Total-corrected counts'!I938),"")</f>
        <v>8.2272059406954643</v>
      </c>
      <c r="J938">
        <f>IFERROR(IF(OR(HLOOKUP($A938,'Z-scores'!$C$2:$SK$20,5,FALSE)&gt;3,HLOOKUP($A938,'Z-scores'!$C$2:$SK$20,5,FALSE)&lt;-3),"",'Total-corrected counts'!J938),"")</f>
        <v>0.28136872113725642</v>
      </c>
      <c r="K938">
        <f>IFERROR(IF(OR(HLOOKUP($A938,'Z-scores'!$C$2:$SK$20,5,FALSE)&gt;3,HLOOKUP($A938,'Z-scores'!$C$2:$SK$20,5,FALSE)&lt;-3),"",'Total-corrected counts'!K938),"")</f>
        <v>1.706589723514871</v>
      </c>
      <c r="L938">
        <f>IFERROR(IF(OR(HLOOKUP($A938,'Z-scores'!$C$2:$SK$20,5,FALSE)&gt;3,HLOOKUP($A938,'Z-scores'!$C$2:$SK$20,5,FALSE)&lt;-3),"",'Total-corrected counts'!L938),"")</f>
        <v>3.9480164270044322</v>
      </c>
      <c r="M938">
        <f>IFERROR(IF(OR(HLOOKUP($A938,'Z-scores'!$C$2:$SK$20,5,FALSE)&gt;3,HLOOKUP($A938,'Z-scores'!$C$2:$SK$20,5,FALSE)&lt;-3),"",'Total-corrected counts'!M938),"")</f>
        <v>1.3469127140887922</v>
      </c>
      <c r="N938">
        <f>IFERROR(IF(OR(HLOOKUP($A938,'Z-scores'!$C$2:$SK$20,5,FALSE)&gt;3,HLOOKUP($A938,'Z-scores'!$C$2:$SK$20,5,FALSE)&lt;-3),"",'Total-corrected counts'!N938),"")</f>
        <v>2.1794280804412796</v>
      </c>
      <c r="O938">
        <f>IFERROR(IF(OR(HLOOKUP($A938,'Z-scores'!$C$2:$SK$20,5,FALSE)&gt;3,HLOOKUP($A938,'Z-scores'!$C$2:$SK$20,5,FALSE)&lt;-3),"",'Total-corrected counts'!O938),"")</f>
        <v>11.919067058899467</v>
      </c>
      <c r="P938">
        <f>IFERROR(IF(OR(HLOOKUP($A938,'Z-scores'!$C$2:$SK$20,5,FALSE)&gt;3,HLOOKUP($A938,'Z-scores'!$C$2:$SK$20,5,FALSE)&lt;-3),"",'Total-corrected counts'!P938),"")</f>
        <v>2.1946249107345026</v>
      </c>
      <c r="Q938">
        <f>IFERROR(IF(OR(HLOOKUP($A938,'Z-scores'!$C$2:$SK$20,5,FALSE)&gt;3,HLOOKUP($A938,'Z-scores'!$C$2:$SK$20,5,FALSE)&lt;-3),"",'Total-corrected counts'!Q938),"")</f>
        <v>3.4133542142503317</v>
      </c>
      <c r="R938">
        <f>IFERROR(IF(OR(HLOOKUP($A938,'Z-scores'!$C$2:$SK$20,5,FALSE)&gt;3,HLOOKUP($A938,'Z-scores'!$C$2:$SK$20,5,FALSE)&lt;-3),"",'Total-corrected counts'!R938),"")</f>
        <v>2.7475052908735065</v>
      </c>
      <c r="S938">
        <f>IFERROR(IF(OR(HLOOKUP($A938,'Z-scores'!$C$2:$SK$20,5,FALSE)&gt;3,HLOOKUP($A938,'Z-scores'!$C$2:$SK$20,5,FALSE)&lt;-3),"",'Total-corrected counts'!S938),"")</f>
        <v>3.0517581580742781</v>
      </c>
      <c r="T938">
        <f>IFERROR(IF(OR(HLOOKUP($A938,'Z-scores'!$C$2:$SK$20,5,FALSE)&gt;3,HLOOKUP($A938,'Z-scores'!$C$2:$SK$20,5,FALSE)&lt;-3),"",'Total-corrected counts'!T938),"")</f>
        <v>0.98976582140665514</v>
      </c>
      <c r="U938">
        <f t="shared" si="56"/>
        <v>1</v>
      </c>
      <c r="V938">
        <f>SUMIFS(Tabel132[Cluster],Tabel132[ID],'Total-corrected counts Z&lt;3'!A938)</f>
        <v>84</v>
      </c>
      <c r="W938">
        <f t="shared" si="57"/>
        <v>0.42980708679996826</v>
      </c>
      <c r="X938">
        <f t="shared" si="58"/>
        <v>2.8153711818908844</v>
      </c>
      <c r="Y938">
        <f t="shared" si="59"/>
        <v>4.0526792423731237</v>
      </c>
    </row>
    <row r="939" spans="1:25" x14ac:dyDescent="0.25">
      <c r="A939">
        <v>947</v>
      </c>
      <c r="B939" t="s">
        <v>1047</v>
      </c>
      <c r="C939">
        <v>1400</v>
      </c>
      <c r="D939">
        <v>500</v>
      </c>
      <c r="E939" t="str">
        <f>IFERROR(IF(OR(HLOOKUP($A939,'Z-scores'!$C$2:$SK$20,5,FALSE)&gt;3,HLOOKUP($A939,'Z-scores'!$C$2:$SK$20,5,FALSE)&lt;-3),"",'Total-corrected counts'!E939),"")</f>
        <v/>
      </c>
      <c r="F939" t="str">
        <f>IFERROR(IF(OR(HLOOKUP($A939,'Z-scores'!$C$2:$SK$20,5,FALSE)&gt;3,HLOOKUP($A939,'Z-scores'!$C$2:$SK$20,5,FALSE)&lt;-3),"",'Total-corrected counts'!F939),"")</f>
        <v/>
      </c>
      <c r="G939" t="str">
        <f>IFERROR(IF(OR(HLOOKUP($A939,'Z-scores'!$C$2:$SK$20,5,FALSE)&gt;3,HLOOKUP($A939,'Z-scores'!$C$2:$SK$20,5,FALSE)&lt;-3),"",'Total-corrected counts'!G939),"")</f>
        <v/>
      </c>
      <c r="H939" t="str">
        <f>IFERROR(IF(OR(HLOOKUP($A939,'Z-scores'!$C$2:$SK$20,5,FALSE)&gt;3,HLOOKUP($A939,'Z-scores'!$C$2:$SK$20,5,FALSE)&lt;-3),"",'Total-corrected counts'!H939),"")</f>
        <v/>
      </c>
      <c r="I939" t="str">
        <f>IFERROR(IF(OR(HLOOKUP($A939,'Z-scores'!$C$2:$SK$20,5,FALSE)&gt;3,HLOOKUP($A939,'Z-scores'!$C$2:$SK$20,5,FALSE)&lt;-3),"",'Total-corrected counts'!I939),"")</f>
        <v/>
      </c>
      <c r="J939" t="str">
        <f>IFERROR(IF(OR(HLOOKUP($A939,'Z-scores'!$C$2:$SK$20,5,FALSE)&gt;3,HLOOKUP($A939,'Z-scores'!$C$2:$SK$20,5,FALSE)&lt;-3),"",'Total-corrected counts'!J939),"")</f>
        <v/>
      </c>
      <c r="K939" t="str">
        <f>IFERROR(IF(OR(HLOOKUP($A939,'Z-scores'!$C$2:$SK$20,5,FALSE)&gt;3,HLOOKUP($A939,'Z-scores'!$C$2:$SK$20,5,FALSE)&lt;-3),"",'Total-corrected counts'!K939),"")</f>
        <v/>
      </c>
      <c r="L939" t="str">
        <f>IFERROR(IF(OR(HLOOKUP($A939,'Z-scores'!$C$2:$SK$20,5,FALSE)&gt;3,HLOOKUP($A939,'Z-scores'!$C$2:$SK$20,5,FALSE)&lt;-3),"",'Total-corrected counts'!L939),"")</f>
        <v/>
      </c>
      <c r="M939" t="str">
        <f>IFERROR(IF(OR(HLOOKUP($A939,'Z-scores'!$C$2:$SK$20,5,FALSE)&gt;3,HLOOKUP($A939,'Z-scores'!$C$2:$SK$20,5,FALSE)&lt;-3),"",'Total-corrected counts'!M939),"")</f>
        <v/>
      </c>
      <c r="N939" t="str">
        <f>IFERROR(IF(OR(HLOOKUP($A939,'Z-scores'!$C$2:$SK$20,5,FALSE)&gt;3,HLOOKUP($A939,'Z-scores'!$C$2:$SK$20,5,FALSE)&lt;-3),"",'Total-corrected counts'!N939),"")</f>
        <v/>
      </c>
      <c r="O939" t="str">
        <f>IFERROR(IF(OR(HLOOKUP($A939,'Z-scores'!$C$2:$SK$20,5,FALSE)&gt;3,HLOOKUP($A939,'Z-scores'!$C$2:$SK$20,5,FALSE)&lt;-3),"",'Total-corrected counts'!O939),"")</f>
        <v/>
      </c>
      <c r="P939" t="str">
        <f>IFERROR(IF(OR(HLOOKUP($A939,'Z-scores'!$C$2:$SK$20,5,FALSE)&gt;3,HLOOKUP($A939,'Z-scores'!$C$2:$SK$20,5,FALSE)&lt;-3),"",'Total-corrected counts'!P939),"")</f>
        <v/>
      </c>
      <c r="Q939" t="str">
        <f>IFERROR(IF(OR(HLOOKUP($A939,'Z-scores'!$C$2:$SK$20,5,FALSE)&gt;3,HLOOKUP($A939,'Z-scores'!$C$2:$SK$20,5,FALSE)&lt;-3),"",'Total-corrected counts'!Q939),"")</f>
        <v/>
      </c>
      <c r="R939" t="str">
        <f>IFERROR(IF(OR(HLOOKUP($A939,'Z-scores'!$C$2:$SK$20,5,FALSE)&gt;3,HLOOKUP($A939,'Z-scores'!$C$2:$SK$20,5,FALSE)&lt;-3),"",'Total-corrected counts'!R939),"")</f>
        <v/>
      </c>
      <c r="S939" t="str">
        <f>IFERROR(IF(OR(HLOOKUP($A939,'Z-scores'!$C$2:$SK$20,5,FALSE)&gt;3,HLOOKUP($A939,'Z-scores'!$C$2:$SK$20,5,FALSE)&lt;-3),"",'Total-corrected counts'!S939),"")</f>
        <v/>
      </c>
      <c r="T939" t="str">
        <f>IFERROR(IF(OR(HLOOKUP($A939,'Z-scores'!$C$2:$SK$20,5,FALSE)&gt;3,HLOOKUP($A939,'Z-scores'!$C$2:$SK$20,5,FALSE)&lt;-3),"",'Total-corrected counts'!T939),"")</f>
        <v/>
      </c>
      <c r="U939">
        <f t="shared" si="56"/>
        <v>0</v>
      </c>
      <c r="V939">
        <f>SUMIFS(Tabel132[Cluster],Tabel132[ID],'Total-corrected counts Z&lt;3'!A939)</f>
        <v>2</v>
      </c>
      <c r="W939" t="str">
        <f t="shared" si="57"/>
        <v/>
      </c>
      <c r="X939" t="str">
        <f t="shared" si="58"/>
        <v/>
      </c>
      <c r="Y939" t="str">
        <f t="shared" si="59"/>
        <v/>
      </c>
    </row>
    <row r="940" spans="1:25" x14ac:dyDescent="0.25">
      <c r="A940">
        <v>948</v>
      </c>
      <c r="B940" t="s">
        <v>1048</v>
      </c>
      <c r="C940">
        <v>100700</v>
      </c>
      <c r="D940">
        <v>933</v>
      </c>
      <c r="E940" t="str">
        <f>IFERROR(IF(OR(HLOOKUP($A940,'Z-scores'!$C$2:$SK$20,5,FALSE)&gt;3,HLOOKUP($A940,'Z-scores'!$C$2:$SK$20,5,FALSE)&lt;-3),"",'Total-corrected counts'!E940),"")</f>
        <v/>
      </c>
      <c r="F940" t="str">
        <f>IFERROR(IF(OR(HLOOKUP($A940,'Z-scores'!$C$2:$SK$20,5,FALSE)&gt;3,HLOOKUP($A940,'Z-scores'!$C$2:$SK$20,5,FALSE)&lt;-3),"",'Total-corrected counts'!F940),"")</f>
        <v/>
      </c>
      <c r="G940" t="str">
        <f>IFERROR(IF(OR(HLOOKUP($A940,'Z-scores'!$C$2:$SK$20,5,FALSE)&gt;3,HLOOKUP($A940,'Z-scores'!$C$2:$SK$20,5,FALSE)&lt;-3),"",'Total-corrected counts'!G940),"")</f>
        <v/>
      </c>
      <c r="H940" t="str">
        <f>IFERROR(IF(OR(HLOOKUP($A940,'Z-scores'!$C$2:$SK$20,5,FALSE)&gt;3,HLOOKUP($A940,'Z-scores'!$C$2:$SK$20,5,FALSE)&lt;-3),"",'Total-corrected counts'!H940),"")</f>
        <v/>
      </c>
      <c r="I940" t="str">
        <f>IFERROR(IF(OR(HLOOKUP($A940,'Z-scores'!$C$2:$SK$20,5,FALSE)&gt;3,HLOOKUP($A940,'Z-scores'!$C$2:$SK$20,5,FALSE)&lt;-3),"",'Total-corrected counts'!I940),"")</f>
        <v/>
      </c>
      <c r="J940" t="str">
        <f>IFERROR(IF(OR(HLOOKUP($A940,'Z-scores'!$C$2:$SK$20,5,FALSE)&gt;3,HLOOKUP($A940,'Z-scores'!$C$2:$SK$20,5,FALSE)&lt;-3),"",'Total-corrected counts'!J940),"")</f>
        <v/>
      </c>
      <c r="K940" t="str">
        <f>IFERROR(IF(OR(HLOOKUP($A940,'Z-scores'!$C$2:$SK$20,5,FALSE)&gt;3,HLOOKUP($A940,'Z-scores'!$C$2:$SK$20,5,FALSE)&lt;-3),"",'Total-corrected counts'!K940),"")</f>
        <v/>
      </c>
      <c r="L940" t="str">
        <f>IFERROR(IF(OR(HLOOKUP($A940,'Z-scores'!$C$2:$SK$20,5,FALSE)&gt;3,HLOOKUP($A940,'Z-scores'!$C$2:$SK$20,5,FALSE)&lt;-3),"",'Total-corrected counts'!L940),"")</f>
        <v/>
      </c>
      <c r="M940" t="str">
        <f>IFERROR(IF(OR(HLOOKUP($A940,'Z-scores'!$C$2:$SK$20,5,FALSE)&gt;3,HLOOKUP($A940,'Z-scores'!$C$2:$SK$20,5,FALSE)&lt;-3),"",'Total-corrected counts'!M940),"")</f>
        <v/>
      </c>
      <c r="N940" t="str">
        <f>IFERROR(IF(OR(HLOOKUP($A940,'Z-scores'!$C$2:$SK$20,5,FALSE)&gt;3,HLOOKUP($A940,'Z-scores'!$C$2:$SK$20,5,FALSE)&lt;-3),"",'Total-corrected counts'!N940),"")</f>
        <v/>
      </c>
      <c r="O940" t="str">
        <f>IFERROR(IF(OR(HLOOKUP($A940,'Z-scores'!$C$2:$SK$20,5,FALSE)&gt;3,HLOOKUP($A940,'Z-scores'!$C$2:$SK$20,5,FALSE)&lt;-3),"",'Total-corrected counts'!O940),"")</f>
        <v/>
      </c>
      <c r="P940" t="str">
        <f>IFERROR(IF(OR(HLOOKUP($A940,'Z-scores'!$C$2:$SK$20,5,FALSE)&gt;3,HLOOKUP($A940,'Z-scores'!$C$2:$SK$20,5,FALSE)&lt;-3),"",'Total-corrected counts'!P940),"")</f>
        <v/>
      </c>
      <c r="Q940" t="str">
        <f>IFERROR(IF(OR(HLOOKUP($A940,'Z-scores'!$C$2:$SK$20,5,FALSE)&gt;3,HLOOKUP($A940,'Z-scores'!$C$2:$SK$20,5,FALSE)&lt;-3),"",'Total-corrected counts'!Q940),"")</f>
        <v/>
      </c>
      <c r="R940" t="str">
        <f>IFERROR(IF(OR(HLOOKUP($A940,'Z-scores'!$C$2:$SK$20,5,FALSE)&gt;3,HLOOKUP($A940,'Z-scores'!$C$2:$SK$20,5,FALSE)&lt;-3),"",'Total-corrected counts'!R940),"")</f>
        <v/>
      </c>
      <c r="S940" t="str">
        <f>IFERROR(IF(OR(HLOOKUP($A940,'Z-scores'!$C$2:$SK$20,5,FALSE)&gt;3,HLOOKUP($A940,'Z-scores'!$C$2:$SK$20,5,FALSE)&lt;-3),"",'Total-corrected counts'!S940),"")</f>
        <v/>
      </c>
      <c r="T940" t="str">
        <f>IFERROR(IF(OR(HLOOKUP($A940,'Z-scores'!$C$2:$SK$20,5,FALSE)&gt;3,HLOOKUP($A940,'Z-scores'!$C$2:$SK$20,5,FALSE)&lt;-3),"",'Total-corrected counts'!T940),"")</f>
        <v/>
      </c>
      <c r="U940">
        <f t="shared" si="56"/>
        <v>0</v>
      </c>
      <c r="V940">
        <f>SUMIFS(Tabel132[Cluster],Tabel132[ID],'Total-corrected counts Z&lt;3'!A940)</f>
        <v>0</v>
      </c>
      <c r="W940" t="str">
        <f t="shared" si="57"/>
        <v/>
      </c>
      <c r="X940" t="str">
        <f t="shared" si="58"/>
        <v/>
      </c>
      <c r="Y940" t="str">
        <f t="shared" si="59"/>
        <v/>
      </c>
    </row>
    <row r="941" spans="1:25" x14ac:dyDescent="0.25">
      <c r="A941">
        <v>949</v>
      </c>
      <c r="B941" t="s">
        <v>403</v>
      </c>
      <c r="C941">
        <v>97500</v>
      </c>
      <c r="D941">
        <v>967</v>
      </c>
      <c r="E941">
        <f>IFERROR(IF(OR(HLOOKUP($A941,'Z-scores'!$C$2:$SK$20,5,FALSE)&gt;3,HLOOKUP($A941,'Z-scores'!$C$2:$SK$20,5,FALSE)&lt;-3),"",'Total-corrected counts'!E941),"")</f>
        <v>0</v>
      </c>
      <c r="F941">
        <f>IFERROR(IF(OR(HLOOKUP($A941,'Z-scores'!$C$2:$SK$20,5,FALSE)&gt;3,HLOOKUP($A941,'Z-scores'!$C$2:$SK$20,5,FALSE)&lt;-3),"",'Total-corrected counts'!F941),"")</f>
        <v>0</v>
      </c>
      <c r="G941">
        <f>IFERROR(IF(OR(HLOOKUP($A941,'Z-scores'!$C$2:$SK$20,5,FALSE)&gt;3,HLOOKUP($A941,'Z-scores'!$C$2:$SK$20,5,FALSE)&lt;-3),"",'Total-corrected counts'!G941),"")</f>
        <v>0</v>
      </c>
      <c r="H941">
        <f>IFERROR(IF(OR(HLOOKUP($A941,'Z-scores'!$C$2:$SK$20,5,FALSE)&gt;3,HLOOKUP($A941,'Z-scores'!$C$2:$SK$20,5,FALSE)&lt;-3),"",'Total-corrected counts'!H941),"")</f>
        <v>6.0315086009312645E-3</v>
      </c>
      <c r="I941">
        <f>IFERROR(IF(OR(HLOOKUP($A941,'Z-scores'!$C$2:$SK$20,5,FALSE)&gt;3,HLOOKUP($A941,'Z-scores'!$C$2:$SK$20,5,FALSE)&lt;-3),"",'Total-corrected counts'!I941),"")</f>
        <v>0</v>
      </c>
      <c r="J941">
        <f>IFERROR(IF(OR(HLOOKUP($A941,'Z-scores'!$C$2:$SK$20,5,FALSE)&gt;3,HLOOKUP($A941,'Z-scores'!$C$2:$SK$20,5,FALSE)&lt;-3),"",'Total-corrected counts'!J941),"")</f>
        <v>0</v>
      </c>
      <c r="K941">
        <f>IFERROR(IF(OR(HLOOKUP($A941,'Z-scores'!$C$2:$SK$20,5,FALSE)&gt;3,HLOOKUP($A941,'Z-scores'!$C$2:$SK$20,5,FALSE)&lt;-3),"",'Total-corrected counts'!K941),"")</f>
        <v>0</v>
      </c>
      <c r="L941">
        <f>IFERROR(IF(OR(HLOOKUP($A941,'Z-scores'!$C$2:$SK$20,5,FALSE)&gt;3,HLOOKUP($A941,'Z-scores'!$C$2:$SK$20,5,FALSE)&lt;-3),"",'Total-corrected counts'!L941),"")</f>
        <v>0</v>
      </c>
      <c r="M941">
        <f>IFERROR(IF(OR(HLOOKUP($A941,'Z-scores'!$C$2:$SK$20,5,FALSE)&gt;3,HLOOKUP($A941,'Z-scores'!$C$2:$SK$20,5,FALSE)&lt;-3),"",'Total-corrected counts'!M941),"")</f>
        <v>0</v>
      </c>
      <c r="N941">
        <f>IFERROR(IF(OR(HLOOKUP($A941,'Z-scores'!$C$2:$SK$20,5,FALSE)&gt;3,HLOOKUP($A941,'Z-scores'!$C$2:$SK$20,5,FALSE)&lt;-3),"",'Total-corrected counts'!N941),"")</f>
        <v>7.839669354105322E-3</v>
      </c>
      <c r="O941">
        <f>IFERROR(IF(OR(HLOOKUP($A941,'Z-scores'!$C$2:$SK$20,5,FALSE)&gt;3,HLOOKUP($A941,'Z-scores'!$C$2:$SK$20,5,FALSE)&lt;-3),"",'Total-corrected counts'!O941),"")</f>
        <v>8.8420378775218595E-3</v>
      </c>
      <c r="P941">
        <f>IFERROR(IF(OR(HLOOKUP($A941,'Z-scores'!$C$2:$SK$20,5,FALSE)&gt;3,HLOOKUP($A941,'Z-scores'!$C$2:$SK$20,5,FALSE)&lt;-3),"",'Total-corrected counts'!P941),"")</f>
        <v>4.9764737204864001E-3</v>
      </c>
      <c r="Q941">
        <f>IFERROR(IF(OR(HLOOKUP($A941,'Z-scores'!$C$2:$SK$20,5,FALSE)&gt;3,HLOOKUP($A941,'Z-scores'!$C$2:$SK$20,5,FALSE)&lt;-3),"",'Total-corrected counts'!Q941),"")</f>
        <v>0</v>
      </c>
      <c r="R941">
        <f>IFERROR(IF(OR(HLOOKUP($A941,'Z-scores'!$C$2:$SK$20,5,FALSE)&gt;3,HLOOKUP($A941,'Z-scores'!$C$2:$SK$20,5,FALSE)&lt;-3),"",'Total-corrected counts'!R941),"")</f>
        <v>0</v>
      </c>
      <c r="S941">
        <f>IFERROR(IF(OR(HLOOKUP($A941,'Z-scores'!$C$2:$SK$20,5,FALSE)&gt;3,HLOOKUP($A941,'Z-scores'!$C$2:$SK$20,5,FALSE)&lt;-3),"",'Total-corrected counts'!S941),"")</f>
        <v>1.1323777952038139E-2</v>
      </c>
      <c r="T941">
        <f>IFERROR(IF(OR(HLOOKUP($A941,'Z-scores'!$C$2:$SK$20,5,FALSE)&gt;3,HLOOKUP($A941,'Z-scores'!$C$2:$SK$20,5,FALSE)&lt;-3),"",'Total-corrected counts'!T941),"")</f>
        <v>0</v>
      </c>
      <c r="U941">
        <f t="shared" si="56"/>
        <v>1</v>
      </c>
      <c r="V941">
        <f>SUMIFS(Tabel132[Cluster],Tabel132[ID],'Total-corrected counts Z&lt;3'!A941)</f>
        <v>0</v>
      </c>
      <c r="W941">
        <f t="shared" si="57"/>
        <v>0.17730898171620213</v>
      </c>
      <c r="X941">
        <f t="shared" si="58"/>
        <v>1.3871177955036586E-3</v>
      </c>
      <c r="Y941">
        <f t="shared" si="59"/>
        <v>4.1903815916743995E-3</v>
      </c>
    </row>
    <row r="942" spans="1:25" x14ac:dyDescent="0.25">
      <c r="A942">
        <v>950</v>
      </c>
      <c r="B942" t="s">
        <v>404</v>
      </c>
      <c r="C942">
        <v>5900</v>
      </c>
      <c r="D942">
        <v>345</v>
      </c>
      <c r="E942">
        <f>IFERROR(IF(OR(HLOOKUP($A942,'Z-scores'!$C$2:$SK$20,5,FALSE)&gt;3,HLOOKUP($A942,'Z-scores'!$C$2:$SK$20,5,FALSE)&lt;-3),"",'Total-corrected counts'!E942),"")</f>
        <v>20.13381256827488</v>
      </c>
      <c r="F942">
        <f>IFERROR(IF(OR(HLOOKUP($A942,'Z-scores'!$C$2:$SK$20,5,FALSE)&gt;3,HLOOKUP($A942,'Z-scores'!$C$2:$SK$20,5,FALSE)&lt;-3),"",'Total-corrected counts'!F942),"")</f>
        <v>27.929228326989648</v>
      </c>
      <c r="G942">
        <f>IFERROR(IF(OR(HLOOKUP($A942,'Z-scores'!$C$2:$SK$20,5,FALSE)&gt;3,HLOOKUP($A942,'Z-scores'!$C$2:$SK$20,5,FALSE)&lt;-3),"",'Total-corrected counts'!G942),"")</f>
        <v>22.201053173927424</v>
      </c>
      <c r="H942">
        <f>IFERROR(IF(OR(HLOOKUP($A942,'Z-scores'!$C$2:$SK$20,5,FALSE)&gt;3,HLOOKUP($A942,'Z-scores'!$C$2:$SK$20,5,FALSE)&lt;-3),"",'Total-corrected counts'!H942),"")</f>
        <v>25.072981254071269</v>
      </c>
      <c r="I942">
        <f>IFERROR(IF(OR(HLOOKUP($A942,'Z-scores'!$C$2:$SK$20,5,FALSE)&gt;3,HLOOKUP($A942,'Z-scores'!$C$2:$SK$20,5,FALSE)&lt;-3),"",'Total-corrected counts'!I942),"")</f>
        <v>26.763742444560616</v>
      </c>
      <c r="J942">
        <f>IFERROR(IF(OR(HLOOKUP($A942,'Z-scores'!$C$2:$SK$20,5,FALSE)&gt;3,HLOOKUP($A942,'Z-scores'!$C$2:$SK$20,5,FALSE)&lt;-3),"",'Total-corrected counts'!J942),"")</f>
        <v>29.154588764647638</v>
      </c>
      <c r="K942">
        <f>IFERROR(IF(OR(HLOOKUP($A942,'Z-scores'!$C$2:$SK$20,5,FALSE)&gt;3,HLOOKUP($A942,'Z-scores'!$C$2:$SK$20,5,FALSE)&lt;-3),"",'Total-corrected counts'!K942),"")</f>
        <v>43.386085135955383</v>
      </c>
      <c r="L942">
        <f>IFERROR(IF(OR(HLOOKUP($A942,'Z-scores'!$C$2:$SK$20,5,FALSE)&gt;3,HLOOKUP($A942,'Z-scores'!$C$2:$SK$20,5,FALSE)&lt;-3),"",'Total-corrected counts'!L942),"")</f>
        <v>28.579026128813876</v>
      </c>
      <c r="M942">
        <f>IFERROR(IF(OR(HLOOKUP($A942,'Z-scores'!$C$2:$SK$20,5,FALSE)&gt;3,HLOOKUP($A942,'Z-scores'!$C$2:$SK$20,5,FALSE)&lt;-3),"",'Total-corrected counts'!M942),"")</f>
        <v>21.456831021275253</v>
      </c>
      <c r="N942">
        <f>IFERROR(IF(OR(HLOOKUP($A942,'Z-scores'!$C$2:$SK$20,5,FALSE)&gt;3,HLOOKUP($A942,'Z-scores'!$C$2:$SK$20,5,FALSE)&lt;-3),"",'Total-corrected counts'!N942),"")</f>
        <v>26.106098949170722</v>
      </c>
      <c r="O942">
        <f>IFERROR(IF(OR(HLOOKUP($A942,'Z-scores'!$C$2:$SK$20,5,FALSE)&gt;3,HLOOKUP($A942,'Z-scores'!$C$2:$SK$20,5,FALSE)&lt;-3),"",'Total-corrected counts'!O942),"")</f>
        <v>26.835584958278844</v>
      </c>
      <c r="P942">
        <f>IFERROR(IF(OR(HLOOKUP($A942,'Z-scores'!$C$2:$SK$20,5,FALSE)&gt;3,HLOOKUP($A942,'Z-scores'!$C$2:$SK$20,5,FALSE)&lt;-3),"",'Total-corrected counts'!P942),"")</f>
        <v>22.588214217287771</v>
      </c>
      <c r="Q942">
        <f>IFERROR(IF(OR(HLOOKUP($A942,'Z-scores'!$C$2:$SK$20,5,FALSE)&gt;3,HLOOKUP($A942,'Z-scores'!$C$2:$SK$20,5,FALSE)&lt;-3),"",'Total-corrected counts'!Q942),"")</f>
        <v>33.323677896618598</v>
      </c>
      <c r="R942">
        <f>IFERROR(IF(OR(HLOOKUP($A942,'Z-scores'!$C$2:$SK$20,5,FALSE)&gt;3,HLOOKUP($A942,'Z-scores'!$C$2:$SK$20,5,FALSE)&lt;-3),"",'Total-corrected counts'!R942),"")</f>
        <v>36.606014417469822</v>
      </c>
      <c r="S942">
        <f>IFERROR(IF(OR(HLOOKUP($A942,'Z-scores'!$C$2:$SK$20,5,FALSE)&gt;3,HLOOKUP($A942,'Z-scores'!$C$2:$SK$20,5,FALSE)&lt;-3),"",'Total-corrected counts'!S942),"")</f>
        <v>33.286245290016112</v>
      </c>
      <c r="T942">
        <f>IFERROR(IF(OR(HLOOKUP($A942,'Z-scores'!$C$2:$SK$20,5,FALSE)&gt;3,HLOOKUP($A942,'Z-scores'!$C$2:$SK$20,5,FALSE)&lt;-3),"",'Total-corrected counts'!T942),"")</f>
        <v>21.624676704939887</v>
      </c>
      <c r="U942">
        <f t="shared" si="56"/>
        <v>1</v>
      </c>
      <c r="V942">
        <f>SUMIFS(Tabel132[Cluster],Tabel132[ID],'Total-corrected counts Z&lt;3'!A942)</f>
        <v>8</v>
      </c>
      <c r="W942">
        <f t="shared" si="57"/>
        <v>0.56267715557942277</v>
      </c>
      <c r="X942">
        <f t="shared" si="58"/>
        <v>27.07834477676867</v>
      </c>
      <c r="Y942">
        <f t="shared" si="59"/>
        <v>29.044068914101832</v>
      </c>
    </row>
    <row r="943" spans="1:25" x14ac:dyDescent="0.25">
      <c r="A943">
        <v>951</v>
      </c>
      <c r="B943" t="s">
        <v>1049</v>
      </c>
      <c r="C943">
        <v>58400</v>
      </c>
      <c r="D943">
        <v>645</v>
      </c>
      <c r="E943" t="str">
        <f>IFERROR(IF(OR(HLOOKUP($A943,'Z-scores'!$C$2:$SK$20,5,FALSE)&gt;3,HLOOKUP($A943,'Z-scores'!$C$2:$SK$20,5,FALSE)&lt;-3),"",'Total-corrected counts'!E943),"")</f>
        <v/>
      </c>
      <c r="F943" t="str">
        <f>IFERROR(IF(OR(HLOOKUP($A943,'Z-scores'!$C$2:$SK$20,5,FALSE)&gt;3,HLOOKUP($A943,'Z-scores'!$C$2:$SK$20,5,FALSE)&lt;-3),"",'Total-corrected counts'!F943),"")</f>
        <v/>
      </c>
      <c r="G943" t="str">
        <f>IFERROR(IF(OR(HLOOKUP($A943,'Z-scores'!$C$2:$SK$20,5,FALSE)&gt;3,HLOOKUP($A943,'Z-scores'!$C$2:$SK$20,5,FALSE)&lt;-3),"",'Total-corrected counts'!G943),"")</f>
        <v/>
      </c>
      <c r="H943" t="str">
        <f>IFERROR(IF(OR(HLOOKUP($A943,'Z-scores'!$C$2:$SK$20,5,FALSE)&gt;3,HLOOKUP($A943,'Z-scores'!$C$2:$SK$20,5,FALSE)&lt;-3),"",'Total-corrected counts'!H943),"")</f>
        <v/>
      </c>
      <c r="I943" t="str">
        <f>IFERROR(IF(OR(HLOOKUP($A943,'Z-scores'!$C$2:$SK$20,5,FALSE)&gt;3,HLOOKUP($A943,'Z-scores'!$C$2:$SK$20,5,FALSE)&lt;-3),"",'Total-corrected counts'!I943),"")</f>
        <v/>
      </c>
      <c r="J943" t="str">
        <f>IFERROR(IF(OR(HLOOKUP($A943,'Z-scores'!$C$2:$SK$20,5,FALSE)&gt;3,HLOOKUP($A943,'Z-scores'!$C$2:$SK$20,5,FALSE)&lt;-3),"",'Total-corrected counts'!J943),"")</f>
        <v/>
      </c>
      <c r="K943" t="str">
        <f>IFERROR(IF(OR(HLOOKUP($A943,'Z-scores'!$C$2:$SK$20,5,FALSE)&gt;3,HLOOKUP($A943,'Z-scores'!$C$2:$SK$20,5,FALSE)&lt;-3),"",'Total-corrected counts'!K943),"")</f>
        <v/>
      </c>
      <c r="L943" t="str">
        <f>IFERROR(IF(OR(HLOOKUP($A943,'Z-scores'!$C$2:$SK$20,5,FALSE)&gt;3,HLOOKUP($A943,'Z-scores'!$C$2:$SK$20,5,FALSE)&lt;-3),"",'Total-corrected counts'!L943),"")</f>
        <v/>
      </c>
      <c r="M943" t="str">
        <f>IFERROR(IF(OR(HLOOKUP($A943,'Z-scores'!$C$2:$SK$20,5,FALSE)&gt;3,HLOOKUP($A943,'Z-scores'!$C$2:$SK$20,5,FALSE)&lt;-3),"",'Total-corrected counts'!M943),"")</f>
        <v/>
      </c>
      <c r="N943" t="str">
        <f>IFERROR(IF(OR(HLOOKUP($A943,'Z-scores'!$C$2:$SK$20,5,FALSE)&gt;3,HLOOKUP($A943,'Z-scores'!$C$2:$SK$20,5,FALSE)&lt;-3),"",'Total-corrected counts'!N943),"")</f>
        <v/>
      </c>
      <c r="O943" t="str">
        <f>IFERROR(IF(OR(HLOOKUP($A943,'Z-scores'!$C$2:$SK$20,5,FALSE)&gt;3,HLOOKUP($A943,'Z-scores'!$C$2:$SK$20,5,FALSE)&lt;-3),"",'Total-corrected counts'!O943),"")</f>
        <v/>
      </c>
      <c r="P943" t="str">
        <f>IFERROR(IF(OR(HLOOKUP($A943,'Z-scores'!$C$2:$SK$20,5,FALSE)&gt;3,HLOOKUP($A943,'Z-scores'!$C$2:$SK$20,5,FALSE)&lt;-3),"",'Total-corrected counts'!P943),"")</f>
        <v/>
      </c>
      <c r="Q943" t="str">
        <f>IFERROR(IF(OR(HLOOKUP($A943,'Z-scores'!$C$2:$SK$20,5,FALSE)&gt;3,HLOOKUP($A943,'Z-scores'!$C$2:$SK$20,5,FALSE)&lt;-3),"",'Total-corrected counts'!Q943),"")</f>
        <v/>
      </c>
      <c r="R943" t="str">
        <f>IFERROR(IF(OR(HLOOKUP($A943,'Z-scores'!$C$2:$SK$20,5,FALSE)&gt;3,HLOOKUP($A943,'Z-scores'!$C$2:$SK$20,5,FALSE)&lt;-3),"",'Total-corrected counts'!R943),"")</f>
        <v/>
      </c>
      <c r="S943" t="str">
        <f>IFERROR(IF(OR(HLOOKUP($A943,'Z-scores'!$C$2:$SK$20,5,FALSE)&gt;3,HLOOKUP($A943,'Z-scores'!$C$2:$SK$20,5,FALSE)&lt;-3),"",'Total-corrected counts'!S943),"")</f>
        <v/>
      </c>
      <c r="T943" t="str">
        <f>IFERROR(IF(OR(HLOOKUP($A943,'Z-scores'!$C$2:$SK$20,5,FALSE)&gt;3,HLOOKUP($A943,'Z-scores'!$C$2:$SK$20,5,FALSE)&lt;-3),"",'Total-corrected counts'!T943),"")</f>
        <v/>
      </c>
      <c r="U943">
        <f t="shared" si="56"/>
        <v>0</v>
      </c>
      <c r="V943">
        <f>SUMIFS(Tabel132[Cluster],Tabel132[ID],'Total-corrected counts Z&lt;3'!A943)</f>
        <v>0</v>
      </c>
      <c r="W943" t="str">
        <f t="shared" si="57"/>
        <v/>
      </c>
      <c r="X943" t="str">
        <f t="shared" si="58"/>
        <v/>
      </c>
      <c r="Y943" t="str">
        <f t="shared" si="59"/>
        <v/>
      </c>
    </row>
    <row r="944" spans="1:25" x14ac:dyDescent="0.25">
      <c r="A944">
        <v>952</v>
      </c>
      <c r="B944" t="s">
        <v>405</v>
      </c>
      <c r="C944">
        <v>46800</v>
      </c>
      <c r="D944">
        <v>942</v>
      </c>
      <c r="E944">
        <f>IFERROR(IF(OR(HLOOKUP($A944,'Z-scores'!$C$2:$SK$20,5,FALSE)&gt;3,HLOOKUP($A944,'Z-scores'!$C$2:$SK$20,5,FALSE)&lt;-3),"",'Total-corrected counts'!E944),"")</f>
        <v>30.512832580709887</v>
      </c>
      <c r="F944">
        <f>IFERROR(IF(OR(HLOOKUP($A944,'Z-scores'!$C$2:$SK$20,5,FALSE)&gt;3,HLOOKUP($A944,'Z-scores'!$C$2:$SK$20,5,FALSE)&lt;-3),"",'Total-corrected counts'!F944),"")</f>
        <v>33.902258560910504</v>
      </c>
      <c r="G944">
        <f>IFERROR(IF(OR(HLOOKUP($A944,'Z-scores'!$C$2:$SK$20,5,FALSE)&gt;3,HLOOKUP($A944,'Z-scores'!$C$2:$SK$20,5,FALSE)&lt;-3),"",'Total-corrected counts'!G944),"")</f>
        <v>34.573540926652221</v>
      </c>
      <c r="H944">
        <f>IFERROR(IF(OR(HLOOKUP($A944,'Z-scores'!$C$2:$SK$20,5,FALSE)&gt;3,HLOOKUP($A944,'Z-scores'!$C$2:$SK$20,5,FALSE)&lt;-3),"",'Total-corrected counts'!H944),"")</f>
        <v>62.830225095900985</v>
      </c>
      <c r="I944">
        <f>IFERROR(IF(OR(HLOOKUP($A944,'Z-scores'!$C$2:$SK$20,5,FALSE)&gt;3,HLOOKUP($A944,'Z-scores'!$C$2:$SK$20,5,FALSE)&lt;-3),"",'Total-corrected counts'!I944),"")</f>
        <v>21.074477597745901</v>
      </c>
      <c r="J944">
        <f>IFERROR(IF(OR(HLOOKUP($A944,'Z-scores'!$C$2:$SK$20,5,FALSE)&gt;3,HLOOKUP($A944,'Z-scores'!$C$2:$SK$20,5,FALSE)&lt;-3),"",'Total-corrected counts'!J944),"")</f>
        <v>25.3770640191666</v>
      </c>
      <c r="K944">
        <f>IFERROR(IF(OR(HLOOKUP($A944,'Z-scores'!$C$2:$SK$20,5,FALSE)&gt;3,HLOOKUP($A944,'Z-scores'!$C$2:$SK$20,5,FALSE)&lt;-3),"",'Total-corrected counts'!K944),"")</f>
        <v>20.707794892546424</v>
      </c>
      <c r="L944">
        <f>IFERROR(IF(OR(HLOOKUP($A944,'Z-scores'!$C$2:$SK$20,5,FALSE)&gt;3,HLOOKUP($A944,'Z-scores'!$C$2:$SK$20,5,FALSE)&lt;-3),"",'Total-corrected counts'!L944),"")</f>
        <v>9.2798736634743371</v>
      </c>
      <c r="M944">
        <f>IFERROR(IF(OR(HLOOKUP($A944,'Z-scores'!$C$2:$SK$20,5,FALSE)&gt;3,HLOOKUP($A944,'Z-scores'!$C$2:$SK$20,5,FALSE)&lt;-3),"",'Total-corrected counts'!M944),"")</f>
        <v>16.452794545514994</v>
      </c>
      <c r="N944">
        <f>IFERROR(IF(OR(HLOOKUP($A944,'Z-scores'!$C$2:$SK$20,5,FALSE)&gt;3,HLOOKUP($A944,'Z-scores'!$C$2:$SK$20,5,FALSE)&lt;-3),"",'Total-corrected counts'!N944),"")</f>
        <v>9.1645734749491208</v>
      </c>
      <c r="O944">
        <f>IFERROR(IF(OR(HLOOKUP($A944,'Z-scores'!$C$2:$SK$20,5,FALSE)&gt;3,HLOOKUP($A944,'Z-scores'!$C$2:$SK$20,5,FALSE)&lt;-3),"",'Total-corrected counts'!O944),"")</f>
        <v>31.685442734099585</v>
      </c>
      <c r="P944">
        <f>IFERROR(IF(OR(HLOOKUP($A944,'Z-scores'!$C$2:$SK$20,5,FALSE)&gt;3,HLOOKUP($A944,'Z-scores'!$C$2:$SK$20,5,FALSE)&lt;-3),"",'Total-corrected counts'!P944),"")</f>
        <v>14.382009052205696</v>
      </c>
      <c r="Q944">
        <f>IFERROR(IF(OR(HLOOKUP($A944,'Z-scores'!$C$2:$SK$20,5,FALSE)&gt;3,HLOOKUP($A944,'Z-scores'!$C$2:$SK$20,5,FALSE)&lt;-3),"",'Total-corrected counts'!Q944),"")</f>
        <v>45.888994938596888</v>
      </c>
      <c r="R944">
        <f>IFERROR(IF(OR(HLOOKUP($A944,'Z-scores'!$C$2:$SK$20,5,FALSE)&gt;3,HLOOKUP($A944,'Z-scores'!$C$2:$SK$20,5,FALSE)&lt;-3),"",'Total-corrected counts'!R944),"")</f>
        <v>33.807153887514566</v>
      </c>
      <c r="S944">
        <f>IFERROR(IF(OR(HLOOKUP($A944,'Z-scores'!$C$2:$SK$20,5,FALSE)&gt;3,HLOOKUP($A944,'Z-scores'!$C$2:$SK$20,5,FALSE)&lt;-3),"",'Total-corrected counts'!S944),"")</f>
        <v>11.901290627592083</v>
      </c>
      <c r="T944">
        <f>IFERROR(IF(OR(HLOOKUP($A944,'Z-scores'!$C$2:$SK$20,5,FALSE)&gt;3,HLOOKUP($A944,'Z-scores'!$C$2:$SK$20,5,FALSE)&lt;-3),"",'Total-corrected counts'!T944),"")</f>
        <v>29.768060325202917</v>
      </c>
      <c r="U944">
        <f t="shared" si="56"/>
        <v>1</v>
      </c>
      <c r="V944">
        <f>SUMIFS(Tabel132[Cluster],Tabel132[ID],'Total-corrected counts Z&lt;3'!A944)</f>
        <v>61</v>
      </c>
      <c r="W944">
        <f t="shared" si="57"/>
        <v>0.84458118724972753</v>
      </c>
      <c r="X944">
        <f t="shared" si="58"/>
        <v>26.387543535757096</v>
      </c>
      <c r="Y944">
        <f t="shared" si="59"/>
        <v>27.905491927535294</v>
      </c>
    </row>
    <row r="945" spans="1:25" x14ac:dyDescent="0.25">
      <c r="A945">
        <v>953</v>
      </c>
      <c r="B945" t="s">
        <v>1050</v>
      </c>
      <c r="C945">
        <v>69900</v>
      </c>
      <c r="D945">
        <v>958</v>
      </c>
      <c r="E945" t="str">
        <f>IFERROR(IF(OR(HLOOKUP($A945,'Z-scores'!$C$2:$SK$20,5,FALSE)&gt;3,HLOOKUP($A945,'Z-scores'!$C$2:$SK$20,5,FALSE)&lt;-3),"",'Total-corrected counts'!E945),"")</f>
        <v/>
      </c>
      <c r="F945" t="str">
        <f>IFERROR(IF(OR(HLOOKUP($A945,'Z-scores'!$C$2:$SK$20,5,FALSE)&gt;3,HLOOKUP($A945,'Z-scores'!$C$2:$SK$20,5,FALSE)&lt;-3),"",'Total-corrected counts'!F945),"")</f>
        <v/>
      </c>
      <c r="G945" t="str">
        <f>IFERROR(IF(OR(HLOOKUP($A945,'Z-scores'!$C$2:$SK$20,5,FALSE)&gt;3,HLOOKUP($A945,'Z-scores'!$C$2:$SK$20,5,FALSE)&lt;-3),"",'Total-corrected counts'!G945),"")</f>
        <v/>
      </c>
      <c r="H945" t="str">
        <f>IFERROR(IF(OR(HLOOKUP($A945,'Z-scores'!$C$2:$SK$20,5,FALSE)&gt;3,HLOOKUP($A945,'Z-scores'!$C$2:$SK$20,5,FALSE)&lt;-3),"",'Total-corrected counts'!H945),"")</f>
        <v/>
      </c>
      <c r="I945" t="str">
        <f>IFERROR(IF(OR(HLOOKUP($A945,'Z-scores'!$C$2:$SK$20,5,FALSE)&gt;3,HLOOKUP($A945,'Z-scores'!$C$2:$SK$20,5,FALSE)&lt;-3),"",'Total-corrected counts'!I945),"")</f>
        <v/>
      </c>
      <c r="J945" t="str">
        <f>IFERROR(IF(OR(HLOOKUP($A945,'Z-scores'!$C$2:$SK$20,5,FALSE)&gt;3,HLOOKUP($A945,'Z-scores'!$C$2:$SK$20,5,FALSE)&lt;-3),"",'Total-corrected counts'!J945),"")</f>
        <v/>
      </c>
      <c r="K945" t="str">
        <f>IFERROR(IF(OR(HLOOKUP($A945,'Z-scores'!$C$2:$SK$20,5,FALSE)&gt;3,HLOOKUP($A945,'Z-scores'!$C$2:$SK$20,5,FALSE)&lt;-3),"",'Total-corrected counts'!K945),"")</f>
        <v/>
      </c>
      <c r="L945" t="str">
        <f>IFERROR(IF(OR(HLOOKUP($A945,'Z-scores'!$C$2:$SK$20,5,FALSE)&gt;3,HLOOKUP($A945,'Z-scores'!$C$2:$SK$20,5,FALSE)&lt;-3),"",'Total-corrected counts'!L945),"")</f>
        <v/>
      </c>
      <c r="M945" t="str">
        <f>IFERROR(IF(OR(HLOOKUP($A945,'Z-scores'!$C$2:$SK$20,5,FALSE)&gt;3,HLOOKUP($A945,'Z-scores'!$C$2:$SK$20,5,FALSE)&lt;-3),"",'Total-corrected counts'!M945),"")</f>
        <v/>
      </c>
      <c r="N945" t="str">
        <f>IFERROR(IF(OR(HLOOKUP($A945,'Z-scores'!$C$2:$SK$20,5,FALSE)&gt;3,HLOOKUP($A945,'Z-scores'!$C$2:$SK$20,5,FALSE)&lt;-3),"",'Total-corrected counts'!N945),"")</f>
        <v/>
      </c>
      <c r="O945" t="str">
        <f>IFERROR(IF(OR(HLOOKUP($A945,'Z-scores'!$C$2:$SK$20,5,FALSE)&gt;3,HLOOKUP($A945,'Z-scores'!$C$2:$SK$20,5,FALSE)&lt;-3),"",'Total-corrected counts'!O945),"")</f>
        <v/>
      </c>
      <c r="P945" t="str">
        <f>IFERROR(IF(OR(HLOOKUP($A945,'Z-scores'!$C$2:$SK$20,5,FALSE)&gt;3,HLOOKUP($A945,'Z-scores'!$C$2:$SK$20,5,FALSE)&lt;-3),"",'Total-corrected counts'!P945),"")</f>
        <v/>
      </c>
      <c r="Q945" t="str">
        <f>IFERROR(IF(OR(HLOOKUP($A945,'Z-scores'!$C$2:$SK$20,5,FALSE)&gt;3,HLOOKUP($A945,'Z-scores'!$C$2:$SK$20,5,FALSE)&lt;-3),"",'Total-corrected counts'!Q945),"")</f>
        <v/>
      </c>
      <c r="R945" t="str">
        <f>IFERROR(IF(OR(HLOOKUP($A945,'Z-scores'!$C$2:$SK$20,5,FALSE)&gt;3,HLOOKUP($A945,'Z-scores'!$C$2:$SK$20,5,FALSE)&lt;-3),"",'Total-corrected counts'!R945),"")</f>
        <v/>
      </c>
      <c r="S945" t="str">
        <f>IFERROR(IF(OR(HLOOKUP($A945,'Z-scores'!$C$2:$SK$20,5,FALSE)&gt;3,HLOOKUP($A945,'Z-scores'!$C$2:$SK$20,5,FALSE)&lt;-3),"",'Total-corrected counts'!S945),"")</f>
        <v/>
      </c>
      <c r="T945" t="str">
        <f>IFERROR(IF(OR(HLOOKUP($A945,'Z-scores'!$C$2:$SK$20,5,FALSE)&gt;3,HLOOKUP($A945,'Z-scores'!$C$2:$SK$20,5,FALSE)&lt;-3),"",'Total-corrected counts'!T945),"")</f>
        <v/>
      </c>
      <c r="U945">
        <f t="shared" si="56"/>
        <v>0</v>
      </c>
      <c r="V945">
        <f>SUMIFS(Tabel132[Cluster],Tabel132[ID],'Total-corrected counts Z&lt;3'!A945)</f>
        <v>82</v>
      </c>
      <c r="W945" t="str">
        <f t="shared" si="57"/>
        <v/>
      </c>
      <c r="X945" t="str">
        <f t="shared" si="58"/>
        <v/>
      </c>
      <c r="Y945" t="str">
        <f t="shared" si="59"/>
        <v/>
      </c>
    </row>
    <row r="946" spans="1:25" x14ac:dyDescent="0.25">
      <c r="A946">
        <v>954</v>
      </c>
      <c r="B946" t="s">
        <v>406</v>
      </c>
      <c r="C946">
        <v>11800</v>
      </c>
      <c r="D946">
        <v>1002</v>
      </c>
      <c r="E946">
        <f>IFERROR(IF(OR(HLOOKUP($A946,'Z-scores'!$C$2:$SK$20,5,FALSE)&gt;3,HLOOKUP($A946,'Z-scores'!$C$2:$SK$20,5,FALSE)&lt;-3),"",'Total-corrected counts'!E946),"")</f>
        <v>7.0151276074501059</v>
      </c>
      <c r="F946">
        <f>IFERROR(IF(OR(HLOOKUP($A946,'Z-scores'!$C$2:$SK$20,5,FALSE)&gt;3,HLOOKUP($A946,'Z-scores'!$C$2:$SK$20,5,FALSE)&lt;-3),"",'Total-corrected counts'!F946),"")</f>
        <v>8.3716858535507424</v>
      </c>
      <c r="G946">
        <f>IFERROR(IF(OR(HLOOKUP($A946,'Z-scores'!$C$2:$SK$20,5,FALSE)&gt;3,HLOOKUP($A946,'Z-scores'!$C$2:$SK$20,5,FALSE)&lt;-3),"",'Total-corrected counts'!G946),"")</f>
        <v>6.6251076703969263</v>
      </c>
      <c r="H946">
        <f>IFERROR(IF(OR(HLOOKUP($A946,'Z-scores'!$C$2:$SK$20,5,FALSE)&gt;3,HLOOKUP($A946,'Z-scores'!$C$2:$SK$20,5,FALSE)&lt;-3),"",'Total-corrected counts'!H946),"")</f>
        <v>4.5356944679003108</v>
      </c>
      <c r="I946">
        <f>IFERROR(IF(OR(HLOOKUP($A946,'Z-scores'!$C$2:$SK$20,5,FALSE)&gt;3,HLOOKUP($A946,'Z-scores'!$C$2:$SK$20,5,FALSE)&lt;-3),"",'Total-corrected counts'!I946),"")</f>
        <v>3.4326919451602138</v>
      </c>
      <c r="J946">
        <f>IFERROR(IF(OR(HLOOKUP($A946,'Z-scores'!$C$2:$SK$20,5,FALSE)&gt;3,HLOOKUP($A946,'Z-scores'!$C$2:$SK$20,5,FALSE)&lt;-3),"",'Total-corrected counts'!J946),"")</f>
        <v>11.548090703697184</v>
      </c>
      <c r="K946">
        <f>IFERROR(IF(OR(HLOOKUP($A946,'Z-scores'!$C$2:$SK$20,5,FALSE)&gt;3,HLOOKUP($A946,'Z-scores'!$C$2:$SK$20,5,FALSE)&lt;-3),"",'Total-corrected counts'!K946),"")</f>
        <v>17.312209154006528</v>
      </c>
      <c r="L946">
        <f>IFERROR(IF(OR(HLOOKUP($A946,'Z-scores'!$C$2:$SK$20,5,FALSE)&gt;3,HLOOKUP($A946,'Z-scores'!$C$2:$SK$20,5,FALSE)&lt;-3),"",'Total-corrected counts'!L946),"")</f>
        <v>5.806704573051193</v>
      </c>
      <c r="M946">
        <f>IFERROR(IF(OR(HLOOKUP($A946,'Z-scores'!$C$2:$SK$20,5,FALSE)&gt;3,HLOOKUP($A946,'Z-scores'!$C$2:$SK$20,5,FALSE)&lt;-3),"",'Total-corrected counts'!M946),"")</f>
        <v>17.441667171048536</v>
      </c>
      <c r="N946">
        <f>IFERROR(IF(OR(HLOOKUP($A946,'Z-scores'!$C$2:$SK$20,5,FALSE)&gt;3,HLOOKUP($A946,'Z-scores'!$C$2:$SK$20,5,FALSE)&lt;-3),"",'Total-corrected counts'!N946),"")</f>
        <v>7.1419387815899471</v>
      </c>
      <c r="O946">
        <f>IFERROR(IF(OR(HLOOKUP($A946,'Z-scores'!$C$2:$SK$20,5,FALSE)&gt;3,HLOOKUP($A946,'Z-scores'!$C$2:$SK$20,5,FALSE)&lt;-3),"",'Total-corrected counts'!O946),"")</f>
        <v>10.137396426578812</v>
      </c>
      <c r="P946">
        <f>IFERROR(IF(OR(HLOOKUP($A946,'Z-scores'!$C$2:$SK$20,5,FALSE)&gt;3,HLOOKUP($A946,'Z-scores'!$C$2:$SK$20,5,FALSE)&lt;-3),"",'Total-corrected counts'!P946),"")</f>
        <v>4.9068030883995908</v>
      </c>
      <c r="Q946">
        <f>IFERROR(IF(OR(HLOOKUP($A946,'Z-scores'!$C$2:$SK$20,5,FALSE)&gt;3,HLOOKUP($A946,'Z-scores'!$C$2:$SK$20,5,FALSE)&lt;-3),"",'Total-corrected counts'!Q946),"")</f>
        <v>10.791565288721571</v>
      </c>
      <c r="R946">
        <f>IFERROR(IF(OR(HLOOKUP($A946,'Z-scores'!$C$2:$SK$20,5,FALSE)&gt;3,HLOOKUP($A946,'Z-scores'!$C$2:$SK$20,5,FALSE)&lt;-3),"",'Total-corrected counts'!R946),"")</f>
        <v>12.253360044905023</v>
      </c>
      <c r="S946">
        <f>IFERROR(IF(OR(HLOOKUP($A946,'Z-scores'!$C$2:$SK$20,5,FALSE)&gt;3,HLOOKUP($A946,'Z-scores'!$C$2:$SK$20,5,FALSE)&lt;-3),"",'Total-corrected counts'!S946),"")</f>
        <v>9.7837441505609508</v>
      </c>
      <c r="T946">
        <f>IFERROR(IF(OR(HLOOKUP($A946,'Z-scores'!$C$2:$SK$20,5,FALSE)&gt;3,HLOOKUP($A946,'Z-scores'!$C$2:$SK$20,5,FALSE)&lt;-3),"",'Total-corrected counts'!T946),"")</f>
        <v>7.2423554242238701</v>
      </c>
      <c r="U946">
        <f t="shared" si="56"/>
        <v>1</v>
      </c>
      <c r="V946">
        <f>SUMIFS(Tabel132[Cluster],Tabel132[ID],'Total-corrected counts Z&lt;3'!A946)</f>
        <v>15</v>
      </c>
      <c r="W946">
        <f t="shared" si="57"/>
        <v>0.90708722699538602</v>
      </c>
      <c r="X946">
        <f t="shared" si="58"/>
        <v>8.9230917927851685</v>
      </c>
      <c r="Y946">
        <f t="shared" si="59"/>
        <v>9.1858707372316371</v>
      </c>
    </row>
    <row r="947" spans="1:25" x14ac:dyDescent="0.25">
      <c r="A947">
        <v>955</v>
      </c>
      <c r="B947" t="s">
        <v>1051</v>
      </c>
      <c r="C947">
        <v>94000</v>
      </c>
      <c r="D947">
        <v>235</v>
      </c>
      <c r="E947" t="str">
        <f>IFERROR(IF(OR(HLOOKUP($A947,'Z-scores'!$C$2:$SK$20,5,FALSE)&gt;3,HLOOKUP($A947,'Z-scores'!$C$2:$SK$20,5,FALSE)&lt;-3),"",'Total-corrected counts'!E947),"")</f>
        <v/>
      </c>
      <c r="F947" t="str">
        <f>IFERROR(IF(OR(HLOOKUP($A947,'Z-scores'!$C$2:$SK$20,5,FALSE)&gt;3,HLOOKUP($A947,'Z-scores'!$C$2:$SK$20,5,FALSE)&lt;-3),"",'Total-corrected counts'!F947),"")</f>
        <v/>
      </c>
      <c r="G947" t="str">
        <f>IFERROR(IF(OR(HLOOKUP($A947,'Z-scores'!$C$2:$SK$20,5,FALSE)&gt;3,HLOOKUP($A947,'Z-scores'!$C$2:$SK$20,5,FALSE)&lt;-3),"",'Total-corrected counts'!G947),"")</f>
        <v/>
      </c>
      <c r="H947" t="str">
        <f>IFERROR(IF(OR(HLOOKUP($A947,'Z-scores'!$C$2:$SK$20,5,FALSE)&gt;3,HLOOKUP($A947,'Z-scores'!$C$2:$SK$20,5,FALSE)&lt;-3),"",'Total-corrected counts'!H947),"")</f>
        <v/>
      </c>
      <c r="I947" t="str">
        <f>IFERROR(IF(OR(HLOOKUP($A947,'Z-scores'!$C$2:$SK$20,5,FALSE)&gt;3,HLOOKUP($A947,'Z-scores'!$C$2:$SK$20,5,FALSE)&lt;-3),"",'Total-corrected counts'!I947),"")</f>
        <v/>
      </c>
      <c r="J947" t="str">
        <f>IFERROR(IF(OR(HLOOKUP($A947,'Z-scores'!$C$2:$SK$20,5,FALSE)&gt;3,HLOOKUP($A947,'Z-scores'!$C$2:$SK$20,5,FALSE)&lt;-3),"",'Total-corrected counts'!J947),"")</f>
        <v/>
      </c>
      <c r="K947" t="str">
        <f>IFERROR(IF(OR(HLOOKUP($A947,'Z-scores'!$C$2:$SK$20,5,FALSE)&gt;3,HLOOKUP($A947,'Z-scores'!$C$2:$SK$20,5,FALSE)&lt;-3),"",'Total-corrected counts'!K947),"")</f>
        <v/>
      </c>
      <c r="L947" t="str">
        <f>IFERROR(IF(OR(HLOOKUP($A947,'Z-scores'!$C$2:$SK$20,5,FALSE)&gt;3,HLOOKUP($A947,'Z-scores'!$C$2:$SK$20,5,FALSE)&lt;-3),"",'Total-corrected counts'!L947),"")</f>
        <v/>
      </c>
      <c r="M947" t="str">
        <f>IFERROR(IF(OR(HLOOKUP($A947,'Z-scores'!$C$2:$SK$20,5,FALSE)&gt;3,HLOOKUP($A947,'Z-scores'!$C$2:$SK$20,5,FALSE)&lt;-3),"",'Total-corrected counts'!M947),"")</f>
        <v/>
      </c>
      <c r="N947" t="str">
        <f>IFERROR(IF(OR(HLOOKUP($A947,'Z-scores'!$C$2:$SK$20,5,FALSE)&gt;3,HLOOKUP($A947,'Z-scores'!$C$2:$SK$20,5,FALSE)&lt;-3),"",'Total-corrected counts'!N947),"")</f>
        <v/>
      </c>
      <c r="O947" t="str">
        <f>IFERROR(IF(OR(HLOOKUP($A947,'Z-scores'!$C$2:$SK$20,5,FALSE)&gt;3,HLOOKUP($A947,'Z-scores'!$C$2:$SK$20,5,FALSE)&lt;-3),"",'Total-corrected counts'!O947),"")</f>
        <v/>
      </c>
      <c r="P947" t="str">
        <f>IFERROR(IF(OR(HLOOKUP($A947,'Z-scores'!$C$2:$SK$20,5,FALSE)&gt;3,HLOOKUP($A947,'Z-scores'!$C$2:$SK$20,5,FALSE)&lt;-3),"",'Total-corrected counts'!P947),"")</f>
        <v/>
      </c>
      <c r="Q947" t="str">
        <f>IFERROR(IF(OR(HLOOKUP($A947,'Z-scores'!$C$2:$SK$20,5,FALSE)&gt;3,HLOOKUP($A947,'Z-scores'!$C$2:$SK$20,5,FALSE)&lt;-3),"",'Total-corrected counts'!Q947),"")</f>
        <v/>
      </c>
      <c r="R947" t="str">
        <f>IFERROR(IF(OR(HLOOKUP($A947,'Z-scores'!$C$2:$SK$20,5,FALSE)&gt;3,HLOOKUP($A947,'Z-scores'!$C$2:$SK$20,5,FALSE)&lt;-3),"",'Total-corrected counts'!R947),"")</f>
        <v/>
      </c>
      <c r="S947" t="str">
        <f>IFERROR(IF(OR(HLOOKUP($A947,'Z-scores'!$C$2:$SK$20,5,FALSE)&gt;3,HLOOKUP($A947,'Z-scores'!$C$2:$SK$20,5,FALSE)&lt;-3),"",'Total-corrected counts'!S947),"")</f>
        <v/>
      </c>
      <c r="T947" t="str">
        <f>IFERROR(IF(OR(HLOOKUP($A947,'Z-scores'!$C$2:$SK$20,5,FALSE)&gt;3,HLOOKUP($A947,'Z-scores'!$C$2:$SK$20,5,FALSE)&lt;-3),"",'Total-corrected counts'!T947),"")</f>
        <v/>
      </c>
      <c r="U947">
        <f t="shared" si="56"/>
        <v>0</v>
      </c>
      <c r="V947">
        <f>SUMIFS(Tabel132[Cluster],Tabel132[ID],'Total-corrected counts Z&lt;3'!A947)</f>
        <v>96</v>
      </c>
      <c r="W947" t="str">
        <f t="shared" si="57"/>
        <v/>
      </c>
      <c r="X947" t="str">
        <f t="shared" si="58"/>
        <v/>
      </c>
      <c r="Y947" t="str">
        <f t="shared" si="59"/>
        <v/>
      </c>
    </row>
    <row r="948" spans="1:25" x14ac:dyDescent="0.25">
      <c r="A948">
        <v>956</v>
      </c>
      <c r="B948" t="s">
        <v>1052</v>
      </c>
      <c r="C948">
        <v>106200</v>
      </c>
      <c r="D948">
        <v>776</v>
      </c>
      <c r="E948" t="str">
        <f>IFERROR(IF(OR(HLOOKUP($A948,'Z-scores'!$C$2:$SK$20,5,FALSE)&gt;3,HLOOKUP($A948,'Z-scores'!$C$2:$SK$20,5,FALSE)&lt;-3),"",'Total-corrected counts'!E948),"")</f>
        <v/>
      </c>
      <c r="F948" t="str">
        <f>IFERROR(IF(OR(HLOOKUP($A948,'Z-scores'!$C$2:$SK$20,5,FALSE)&gt;3,HLOOKUP($A948,'Z-scores'!$C$2:$SK$20,5,FALSE)&lt;-3),"",'Total-corrected counts'!F948),"")</f>
        <v/>
      </c>
      <c r="G948" t="str">
        <f>IFERROR(IF(OR(HLOOKUP($A948,'Z-scores'!$C$2:$SK$20,5,FALSE)&gt;3,HLOOKUP($A948,'Z-scores'!$C$2:$SK$20,5,FALSE)&lt;-3),"",'Total-corrected counts'!G948),"")</f>
        <v/>
      </c>
      <c r="H948" t="str">
        <f>IFERROR(IF(OR(HLOOKUP($A948,'Z-scores'!$C$2:$SK$20,5,FALSE)&gt;3,HLOOKUP($A948,'Z-scores'!$C$2:$SK$20,5,FALSE)&lt;-3),"",'Total-corrected counts'!H948),"")</f>
        <v/>
      </c>
      <c r="I948" t="str">
        <f>IFERROR(IF(OR(HLOOKUP($A948,'Z-scores'!$C$2:$SK$20,5,FALSE)&gt;3,HLOOKUP($A948,'Z-scores'!$C$2:$SK$20,5,FALSE)&lt;-3),"",'Total-corrected counts'!I948),"")</f>
        <v/>
      </c>
      <c r="J948" t="str">
        <f>IFERROR(IF(OR(HLOOKUP($A948,'Z-scores'!$C$2:$SK$20,5,FALSE)&gt;3,HLOOKUP($A948,'Z-scores'!$C$2:$SK$20,5,FALSE)&lt;-3),"",'Total-corrected counts'!J948),"")</f>
        <v/>
      </c>
      <c r="K948" t="str">
        <f>IFERROR(IF(OR(HLOOKUP($A948,'Z-scores'!$C$2:$SK$20,5,FALSE)&gt;3,HLOOKUP($A948,'Z-scores'!$C$2:$SK$20,5,FALSE)&lt;-3),"",'Total-corrected counts'!K948),"")</f>
        <v/>
      </c>
      <c r="L948" t="str">
        <f>IFERROR(IF(OR(HLOOKUP($A948,'Z-scores'!$C$2:$SK$20,5,FALSE)&gt;3,HLOOKUP($A948,'Z-scores'!$C$2:$SK$20,5,FALSE)&lt;-3),"",'Total-corrected counts'!L948),"")</f>
        <v/>
      </c>
      <c r="M948" t="str">
        <f>IFERROR(IF(OR(HLOOKUP($A948,'Z-scores'!$C$2:$SK$20,5,FALSE)&gt;3,HLOOKUP($A948,'Z-scores'!$C$2:$SK$20,5,FALSE)&lt;-3),"",'Total-corrected counts'!M948),"")</f>
        <v/>
      </c>
      <c r="N948" t="str">
        <f>IFERROR(IF(OR(HLOOKUP($A948,'Z-scores'!$C$2:$SK$20,5,FALSE)&gt;3,HLOOKUP($A948,'Z-scores'!$C$2:$SK$20,5,FALSE)&lt;-3),"",'Total-corrected counts'!N948),"")</f>
        <v/>
      </c>
      <c r="O948" t="str">
        <f>IFERROR(IF(OR(HLOOKUP($A948,'Z-scores'!$C$2:$SK$20,5,FALSE)&gt;3,HLOOKUP($A948,'Z-scores'!$C$2:$SK$20,5,FALSE)&lt;-3),"",'Total-corrected counts'!O948),"")</f>
        <v/>
      </c>
      <c r="P948" t="str">
        <f>IFERROR(IF(OR(HLOOKUP($A948,'Z-scores'!$C$2:$SK$20,5,FALSE)&gt;3,HLOOKUP($A948,'Z-scores'!$C$2:$SK$20,5,FALSE)&lt;-3),"",'Total-corrected counts'!P948),"")</f>
        <v/>
      </c>
      <c r="Q948" t="str">
        <f>IFERROR(IF(OR(HLOOKUP($A948,'Z-scores'!$C$2:$SK$20,5,FALSE)&gt;3,HLOOKUP($A948,'Z-scores'!$C$2:$SK$20,5,FALSE)&lt;-3),"",'Total-corrected counts'!Q948),"")</f>
        <v/>
      </c>
      <c r="R948" t="str">
        <f>IFERROR(IF(OR(HLOOKUP($A948,'Z-scores'!$C$2:$SK$20,5,FALSE)&gt;3,HLOOKUP($A948,'Z-scores'!$C$2:$SK$20,5,FALSE)&lt;-3),"",'Total-corrected counts'!R948),"")</f>
        <v/>
      </c>
      <c r="S948" t="str">
        <f>IFERROR(IF(OR(HLOOKUP($A948,'Z-scores'!$C$2:$SK$20,5,FALSE)&gt;3,HLOOKUP($A948,'Z-scores'!$C$2:$SK$20,5,FALSE)&lt;-3),"",'Total-corrected counts'!S948),"")</f>
        <v/>
      </c>
      <c r="T948" t="str">
        <f>IFERROR(IF(OR(HLOOKUP($A948,'Z-scores'!$C$2:$SK$20,5,FALSE)&gt;3,HLOOKUP($A948,'Z-scores'!$C$2:$SK$20,5,FALSE)&lt;-3),"",'Total-corrected counts'!T948),"")</f>
        <v/>
      </c>
      <c r="U948">
        <f t="shared" si="56"/>
        <v>0</v>
      </c>
      <c r="V948">
        <f>SUMIFS(Tabel132[Cluster],Tabel132[ID],'Total-corrected counts Z&lt;3'!A948)</f>
        <v>0</v>
      </c>
      <c r="W948" t="str">
        <f t="shared" si="57"/>
        <v/>
      </c>
      <c r="X948" t="str">
        <f t="shared" si="58"/>
        <v/>
      </c>
      <c r="Y948" t="str">
        <f t="shared" si="59"/>
        <v/>
      </c>
    </row>
    <row r="949" spans="1:25" x14ac:dyDescent="0.25">
      <c r="A949">
        <v>957</v>
      </c>
      <c r="B949" t="s">
        <v>1053</v>
      </c>
      <c r="C949">
        <v>58800</v>
      </c>
      <c r="D949">
        <v>645</v>
      </c>
      <c r="E949" t="str">
        <f>IFERROR(IF(OR(HLOOKUP($A949,'Z-scores'!$C$2:$SK$20,5,FALSE)&gt;3,HLOOKUP($A949,'Z-scores'!$C$2:$SK$20,5,FALSE)&lt;-3),"",'Total-corrected counts'!E949),"")</f>
        <v/>
      </c>
      <c r="F949" t="str">
        <f>IFERROR(IF(OR(HLOOKUP($A949,'Z-scores'!$C$2:$SK$20,5,FALSE)&gt;3,HLOOKUP($A949,'Z-scores'!$C$2:$SK$20,5,FALSE)&lt;-3),"",'Total-corrected counts'!F949),"")</f>
        <v/>
      </c>
      <c r="G949" t="str">
        <f>IFERROR(IF(OR(HLOOKUP($A949,'Z-scores'!$C$2:$SK$20,5,FALSE)&gt;3,HLOOKUP($A949,'Z-scores'!$C$2:$SK$20,5,FALSE)&lt;-3),"",'Total-corrected counts'!G949),"")</f>
        <v/>
      </c>
      <c r="H949" t="str">
        <f>IFERROR(IF(OR(HLOOKUP($A949,'Z-scores'!$C$2:$SK$20,5,FALSE)&gt;3,HLOOKUP($A949,'Z-scores'!$C$2:$SK$20,5,FALSE)&lt;-3),"",'Total-corrected counts'!H949),"")</f>
        <v/>
      </c>
      <c r="I949" t="str">
        <f>IFERROR(IF(OR(HLOOKUP($A949,'Z-scores'!$C$2:$SK$20,5,FALSE)&gt;3,HLOOKUP($A949,'Z-scores'!$C$2:$SK$20,5,FALSE)&lt;-3),"",'Total-corrected counts'!I949),"")</f>
        <v/>
      </c>
      <c r="J949" t="str">
        <f>IFERROR(IF(OR(HLOOKUP($A949,'Z-scores'!$C$2:$SK$20,5,FALSE)&gt;3,HLOOKUP($A949,'Z-scores'!$C$2:$SK$20,5,FALSE)&lt;-3),"",'Total-corrected counts'!J949),"")</f>
        <v/>
      </c>
      <c r="K949" t="str">
        <f>IFERROR(IF(OR(HLOOKUP($A949,'Z-scores'!$C$2:$SK$20,5,FALSE)&gt;3,HLOOKUP($A949,'Z-scores'!$C$2:$SK$20,5,FALSE)&lt;-3),"",'Total-corrected counts'!K949),"")</f>
        <v/>
      </c>
      <c r="L949" t="str">
        <f>IFERROR(IF(OR(HLOOKUP($A949,'Z-scores'!$C$2:$SK$20,5,FALSE)&gt;3,HLOOKUP($A949,'Z-scores'!$C$2:$SK$20,5,FALSE)&lt;-3),"",'Total-corrected counts'!L949),"")</f>
        <v/>
      </c>
      <c r="M949" t="str">
        <f>IFERROR(IF(OR(HLOOKUP($A949,'Z-scores'!$C$2:$SK$20,5,FALSE)&gt;3,HLOOKUP($A949,'Z-scores'!$C$2:$SK$20,5,FALSE)&lt;-3),"",'Total-corrected counts'!M949),"")</f>
        <v/>
      </c>
      <c r="N949" t="str">
        <f>IFERROR(IF(OR(HLOOKUP($A949,'Z-scores'!$C$2:$SK$20,5,FALSE)&gt;3,HLOOKUP($A949,'Z-scores'!$C$2:$SK$20,5,FALSE)&lt;-3),"",'Total-corrected counts'!N949),"")</f>
        <v/>
      </c>
      <c r="O949" t="str">
        <f>IFERROR(IF(OR(HLOOKUP($A949,'Z-scores'!$C$2:$SK$20,5,FALSE)&gt;3,HLOOKUP($A949,'Z-scores'!$C$2:$SK$20,5,FALSE)&lt;-3),"",'Total-corrected counts'!O949),"")</f>
        <v/>
      </c>
      <c r="P949" t="str">
        <f>IFERROR(IF(OR(HLOOKUP($A949,'Z-scores'!$C$2:$SK$20,5,FALSE)&gt;3,HLOOKUP($A949,'Z-scores'!$C$2:$SK$20,5,FALSE)&lt;-3),"",'Total-corrected counts'!P949),"")</f>
        <v/>
      </c>
      <c r="Q949" t="str">
        <f>IFERROR(IF(OR(HLOOKUP($A949,'Z-scores'!$C$2:$SK$20,5,FALSE)&gt;3,HLOOKUP($A949,'Z-scores'!$C$2:$SK$20,5,FALSE)&lt;-3),"",'Total-corrected counts'!Q949),"")</f>
        <v/>
      </c>
      <c r="R949" t="str">
        <f>IFERROR(IF(OR(HLOOKUP($A949,'Z-scores'!$C$2:$SK$20,5,FALSE)&gt;3,HLOOKUP($A949,'Z-scores'!$C$2:$SK$20,5,FALSE)&lt;-3),"",'Total-corrected counts'!R949),"")</f>
        <v/>
      </c>
      <c r="S949" t="str">
        <f>IFERROR(IF(OR(HLOOKUP($A949,'Z-scores'!$C$2:$SK$20,5,FALSE)&gt;3,HLOOKUP($A949,'Z-scores'!$C$2:$SK$20,5,FALSE)&lt;-3),"",'Total-corrected counts'!S949),"")</f>
        <v/>
      </c>
      <c r="T949" t="str">
        <f>IFERROR(IF(OR(HLOOKUP($A949,'Z-scores'!$C$2:$SK$20,5,FALSE)&gt;3,HLOOKUP($A949,'Z-scores'!$C$2:$SK$20,5,FALSE)&lt;-3),"",'Total-corrected counts'!T949),"")</f>
        <v/>
      </c>
      <c r="U949">
        <f t="shared" si="56"/>
        <v>0</v>
      </c>
      <c r="V949">
        <f>SUMIFS(Tabel132[Cluster],Tabel132[ID],'Total-corrected counts Z&lt;3'!A949)</f>
        <v>0</v>
      </c>
      <c r="W949" t="str">
        <f t="shared" si="57"/>
        <v/>
      </c>
      <c r="X949" t="str">
        <f t="shared" si="58"/>
        <v/>
      </c>
      <c r="Y949" t="str">
        <f t="shared" si="59"/>
        <v/>
      </c>
    </row>
    <row r="950" spans="1:25" x14ac:dyDescent="0.25">
      <c r="A950">
        <v>958</v>
      </c>
      <c r="B950" t="s">
        <v>1054</v>
      </c>
      <c r="C950">
        <v>69600</v>
      </c>
      <c r="D950">
        <v>856</v>
      </c>
      <c r="E950" t="str">
        <f>IFERROR(IF(OR(HLOOKUP($A950,'Z-scores'!$C$2:$SK$20,5,FALSE)&gt;3,HLOOKUP($A950,'Z-scores'!$C$2:$SK$20,5,FALSE)&lt;-3),"",'Total-corrected counts'!E950),"")</f>
        <v/>
      </c>
      <c r="F950" t="str">
        <f>IFERROR(IF(OR(HLOOKUP($A950,'Z-scores'!$C$2:$SK$20,5,FALSE)&gt;3,HLOOKUP($A950,'Z-scores'!$C$2:$SK$20,5,FALSE)&lt;-3),"",'Total-corrected counts'!F950),"")</f>
        <v/>
      </c>
      <c r="G950" t="str">
        <f>IFERROR(IF(OR(HLOOKUP($A950,'Z-scores'!$C$2:$SK$20,5,FALSE)&gt;3,HLOOKUP($A950,'Z-scores'!$C$2:$SK$20,5,FALSE)&lt;-3),"",'Total-corrected counts'!G950),"")</f>
        <v/>
      </c>
      <c r="H950" t="str">
        <f>IFERROR(IF(OR(HLOOKUP($A950,'Z-scores'!$C$2:$SK$20,5,FALSE)&gt;3,HLOOKUP($A950,'Z-scores'!$C$2:$SK$20,5,FALSE)&lt;-3),"",'Total-corrected counts'!H950),"")</f>
        <v/>
      </c>
      <c r="I950" t="str">
        <f>IFERROR(IF(OR(HLOOKUP($A950,'Z-scores'!$C$2:$SK$20,5,FALSE)&gt;3,HLOOKUP($A950,'Z-scores'!$C$2:$SK$20,5,FALSE)&lt;-3),"",'Total-corrected counts'!I950),"")</f>
        <v/>
      </c>
      <c r="J950" t="str">
        <f>IFERROR(IF(OR(HLOOKUP($A950,'Z-scores'!$C$2:$SK$20,5,FALSE)&gt;3,HLOOKUP($A950,'Z-scores'!$C$2:$SK$20,5,FALSE)&lt;-3),"",'Total-corrected counts'!J950),"")</f>
        <v/>
      </c>
      <c r="K950" t="str">
        <f>IFERROR(IF(OR(HLOOKUP($A950,'Z-scores'!$C$2:$SK$20,5,FALSE)&gt;3,HLOOKUP($A950,'Z-scores'!$C$2:$SK$20,5,FALSE)&lt;-3),"",'Total-corrected counts'!K950),"")</f>
        <v/>
      </c>
      <c r="L950" t="str">
        <f>IFERROR(IF(OR(HLOOKUP($A950,'Z-scores'!$C$2:$SK$20,5,FALSE)&gt;3,HLOOKUP($A950,'Z-scores'!$C$2:$SK$20,5,FALSE)&lt;-3),"",'Total-corrected counts'!L950),"")</f>
        <v/>
      </c>
      <c r="M950" t="str">
        <f>IFERROR(IF(OR(HLOOKUP($A950,'Z-scores'!$C$2:$SK$20,5,FALSE)&gt;3,HLOOKUP($A950,'Z-scores'!$C$2:$SK$20,5,FALSE)&lt;-3),"",'Total-corrected counts'!M950),"")</f>
        <v/>
      </c>
      <c r="N950" t="str">
        <f>IFERROR(IF(OR(HLOOKUP($A950,'Z-scores'!$C$2:$SK$20,5,FALSE)&gt;3,HLOOKUP($A950,'Z-scores'!$C$2:$SK$20,5,FALSE)&lt;-3),"",'Total-corrected counts'!N950),"")</f>
        <v/>
      </c>
      <c r="O950" t="str">
        <f>IFERROR(IF(OR(HLOOKUP($A950,'Z-scores'!$C$2:$SK$20,5,FALSE)&gt;3,HLOOKUP($A950,'Z-scores'!$C$2:$SK$20,5,FALSE)&lt;-3),"",'Total-corrected counts'!O950),"")</f>
        <v/>
      </c>
      <c r="P950" t="str">
        <f>IFERROR(IF(OR(HLOOKUP($A950,'Z-scores'!$C$2:$SK$20,5,FALSE)&gt;3,HLOOKUP($A950,'Z-scores'!$C$2:$SK$20,5,FALSE)&lt;-3),"",'Total-corrected counts'!P950),"")</f>
        <v/>
      </c>
      <c r="Q950" t="str">
        <f>IFERROR(IF(OR(HLOOKUP($A950,'Z-scores'!$C$2:$SK$20,5,FALSE)&gt;3,HLOOKUP($A950,'Z-scores'!$C$2:$SK$20,5,FALSE)&lt;-3),"",'Total-corrected counts'!Q950),"")</f>
        <v/>
      </c>
      <c r="R950" t="str">
        <f>IFERROR(IF(OR(HLOOKUP($A950,'Z-scores'!$C$2:$SK$20,5,FALSE)&gt;3,HLOOKUP($A950,'Z-scores'!$C$2:$SK$20,5,FALSE)&lt;-3),"",'Total-corrected counts'!R950),"")</f>
        <v/>
      </c>
      <c r="S950" t="str">
        <f>IFERROR(IF(OR(HLOOKUP($A950,'Z-scores'!$C$2:$SK$20,5,FALSE)&gt;3,HLOOKUP($A950,'Z-scores'!$C$2:$SK$20,5,FALSE)&lt;-3),"",'Total-corrected counts'!S950),"")</f>
        <v/>
      </c>
      <c r="T950" t="str">
        <f>IFERROR(IF(OR(HLOOKUP($A950,'Z-scores'!$C$2:$SK$20,5,FALSE)&gt;3,HLOOKUP($A950,'Z-scores'!$C$2:$SK$20,5,FALSE)&lt;-3),"",'Total-corrected counts'!T950),"")</f>
        <v/>
      </c>
      <c r="U950">
        <f t="shared" si="56"/>
        <v>0</v>
      </c>
      <c r="V950">
        <f>SUMIFS(Tabel132[Cluster],Tabel132[ID],'Total-corrected counts Z&lt;3'!A950)</f>
        <v>0</v>
      </c>
      <c r="W950" t="str">
        <f t="shared" si="57"/>
        <v/>
      </c>
      <c r="X950" t="str">
        <f t="shared" si="58"/>
        <v/>
      </c>
      <c r="Y950" t="str">
        <f t="shared" si="59"/>
        <v/>
      </c>
    </row>
    <row r="951" spans="1:25" x14ac:dyDescent="0.25">
      <c r="A951">
        <v>959</v>
      </c>
      <c r="B951" t="s">
        <v>407</v>
      </c>
      <c r="C951">
        <v>12800</v>
      </c>
      <c r="D951">
        <v>1018</v>
      </c>
      <c r="E951">
        <f>IFERROR(IF(OR(HLOOKUP($A951,'Z-scores'!$C$2:$SK$20,5,FALSE)&gt;3,HLOOKUP($A951,'Z-scores'!$C$2:$SK$20,5,FALSE)&lt;-3),"",'Total-corrected counts'!E951),"")</f>
        <v>4.7015226691173373</v>
      </c>
      <c r="F951">
        <f>IFERROR(IF(OR(HLOOKUP($A951,'Z-scores'!$C$2:$SK$20,5,FALSE)&gt;3,HLOOKUP($A951,'Z-scores'!$C$2:$SK$20,5,FALSE)&lt;-3),"",'Total-corrected counts'!F951),"")</f>
        <v>6.7568428970282639</v>
      </c>
      <c r="G951">
        <f>IFERROR(IF(OR(HLOOKUP($A951,'Z-scores'!$C$2:$SK$20,5,FALSE)&gt;3,HLOOKUP($A951,'Z-scores'!$C$2:$SK$20,5,FALSE)&lt;-3),"",'Total-corrected counts'!G951),"")</f>
        <v>10.364128017312556</v>
      </c>
      <c r="H951">
        <f>IFERROR(IF(OR(HLOOKUP($A951,'Z-scores'!$C$2:$SK$20,5,FALSE)&gt;3,HLOOKUP($A951,'Z-scores'!$C$2:$SK$20,5,FALSE)&lt;-3),"",'Total-corrected counts'!H951),"")</f>
        <v>10.929093584887452</v>
      </c>
      <c r="I951">
        <f>IFERROR(IF(OR(HLOOKUP($A951,'Z-scores'!$C$2:$SK$20,5,FALSE)&gt;3,HLOOKUP($A951,'Z-scores'!$C$2:$SK$20,5,FALSE)&lt;-3),"",'Total-corrected counts'!I951),"")</f>
        <v>10.658227121530237</v>
      </c>
      <c r="J951">
        <f>IFERROR(IF(OR(HLOOKUP($A951,'Z-scores'!$C$2:$SK$20,5,FALSE)&gt;3,HLOOKUP($A951,'Z-scores'!$C$2:$SK$20,5,FALSE)&lt;-3),"",'Total-corrected counts'!J951),"")</f>
        <v>9.2552349548552861</v>
      </c>
      <c r="K951">
        <f>IFERROR(IF(OR(HLOOKUP($A951,'Z-scores'!$C$2:$SK$20,5,FALSE)&gt;3,HLOOKUP($A951,'Z-scores'!$C$2:$SK$20,5,FALSE)&lt;-3),"",'Total-corrected counts'!K951),"")</f>
        <v>6.8908691585222455</v>
      </c>
      <c r="L951">
        <f>IFERROR(IF(OR(HLOOKUP($A951,'Z-scores'!$C$2:$SK$20,5,FALSE)&gt;3,HLOOKUP($A951,'Z-scores'!$C$2:$SK$20,5,FALSE)&lt;-3),"",'Total-corrected counts'!L951),"")</f>
        <v>8.4115813908685499</v>
      </c>
      <c r="M951">
        <f>IFERROR(IF(OR(HLOOKUP($A951,'Z-scores'!$C$2:$SK$20,5,FALSE)&gt;3,HLOOKUP($A951,'Z-scores'!$C$2:$SK$20,5,FALSE)&lt;-3),"",'Total-corrected counts'!M951),"")</f>
        <v>10.01659771553374</v>
      </c>
      <c r="N951">
        <f>IFERROR(IF(OR(HLOOKUP($A951,'Z-scores'!$C$2:$SK$20,5,FALSE)&gt;3,HLOOKUP($A951,'Z-scores'!$C$2:$SK$20,5,FALSE)&lt;-3),"",'Total-corrected counts'!N951),"")</f>
        <v>12.410196587548723</v>
      </c>
      <c r="O951">
        <f>IFERROR(IF(OR(HLOOKUP($A951,'Z-scores'!$C$2:$SK$20,5,FALSE)&gt;3,HLOOKUP($A951,'Z-scores'!$C$2:$SK$20,5,FALSE)&lt;-3),"",'Total-corrected counts'!O951),"")</f>
        <v>4.712806188719151</v>
      </c>
      <c r="P951">
        <f>IFERROR(IF(OR(HLOOKUP($A951,'Z-scores'!$C$2:$SK$20,5,FALSE)&gt;3,HLOOKUP($A951,'Z-scores'!$C$2:$SK$20,5,FALSE)&lt;-3),"",'Total-corrected counts'!P951),"")</f>
        <v>9.5448765958929176</v>
      </c>
      <c r="Q951">
        <f>IFERROR(IF(OR(HLOOKUP($A951,'Z-scores'!$C$2:$SK$20,5,FALSE)&gt;3,HLOOKUP($A951,'Z-scores'!$C$2:$SK$20,5,FALSE)&lt;-3),"",'Total-corrected counts'!Q951),"")</f>
        <v>4.1934075062988061</v>
      </c>
      <c r="R951">
        <f>IFERROR(IF(OR(HLOOKUP($A951,'Z-scores'!$C$2:$SK$20,5,FALSE)&gt;3,HLOOKUP($A951,'Z-scores'!$C$2:$SK$20,5,FALSE)&lt;-3),"",'Total-corrected counts'!R951),"")</f>
        <v>7.7032858622621676</v>
      </c>
      <c r="S951">
        <f>IFERROR(IF(OR(HLOOKUP($A951,'Z-scores'!$C$2:$SK$20,5,FALSE)&gt;3,HLOOKUP($A951,'Z-scores'!$C$2:$SK$20,5,FALSE)&lt;-3),"",'Total-corrected counts'!S951),"")</f>
        <v>21.685034778153035</v>
      </c>
      <c r="T951">
        <f>IFERROR(IF(OR(HLOOKUP($A951,'Z-scores'!$C$2:$SK$20,5,FALSE)&gt;3,HLOOKUP($A951,'Z-scores'!$C$2:$SK$20,5,FALSE)&lt;-3),"",'Total-corrected counts'!T951),"")</f>
        <v>32.607664336962706</v>
      </c>
      <c r="U951">
        <f t="shared" si="56"/>
        <v>1</v>
      </c>
      <c r="V951">
        <f>SUMIFS(Tabel132[Cluster],Tabel132[ID],'Total-corrected counts Z&lt;3'!A951)</f>
        <v>16</v>
      </c>
      <c r="W951">
        <f t="shared" si="57"/>
        <v>0.2496405987324502</v>
      </c>
      <c r="X951">
        <f t="shared" si="58"/>
        <v>9.0394294097204391</v>
      </c>
      <c r="Y951">
        <f t="shared" si="59"/>
        <v>13.40784587804813</v>
      </c>
    </row>
    <row r="952" spans="1:25" x14ac:dyDescent="0.25">
      <c r="A952">
        <v>960</v>
      </c>
      <c r="B952" t="s">
        <v>1055</v>
      </c>
      <c r="C952">
        <v>104200</v>
      </c>
      <c r="D952">
        <v>1009</v>
      </c>
      <c r="E952" t="str">
        <f>IFERROR(IF(OR(HLOOKUP($A952,'Z-scores'!$C$2:$SK$20,5,FALSE)&gt;3,HLOOKUP($A952,'Z-scores'!$C$2:$SK$20,5,FALSE)&lt;-3),"",'Total-corrected counts'!E952),"")</f>
        <v/>
      </c>
      <c r="F952" t="str">
        <f>IFERROR(IF(OR(HLOOKUP($A952,'Z-scores'!$C$2:$SK$20,5,FALSE)&gt;3,HLOOKUP($A952,'Z-scores'!$C$2:$SK$20,5,FALSE)&lt;-3),"",'Total-corrected counts'!F952),"")</f>
        <v/>
      </c>
      <c r="G952" t="str">
        <f>IFERROR(IF(OR(HLOOKUP($A952,'Z-scores'!$C$2:$SK$20,5,FALSE)&gt;3,HLOOKUP($A952,'Z-scores'!$C$2:$SK$20,5,FALSE)&lt;-3),"",'Total-corrected counts'!G952),"")</f>
        <v/>
      </c>
      <c r="H952" t="str">
        <f>IFERROR(IF(OR(HLOOKUP($A952,'Z-scores'!$C$2:$SK$20,5,FALSE)&gt;3,HLOOKUP($A952,'Z-scores'!$C$2:$SK$20,5,FALSE)&lt;-3),"",'Total-corrected counts'!H952),"")</f>
        <v/>
      </c>
      <c r="I952" t="str">
        <f>IFERROR(IF(OR(HLOOKUP($A952,'Z-scores'!$C$2:$SK$20,5,FALSE)&gt;3,HLOOKUP($A952,'Z-scores'!$C$2:$SK$20,5,FALSE)&lt;-3),"",'Total-corrected counts'!I952),"")</f>
        <v/>
      </c>
      <c r="J952" t="str">
        <f>IFERROR(IF(OR(HLOOKUP($A952,'Z-scores'!$C$2:$SK$20,5,FALSE)&gt;3,HLOOKUP($A952,'Z-scores'!$C$2:$SK$20,5,FALSE)&lt;-3),"",'Total-corrected counts'!J952),"")</f>
        <v/>
      </c>
      <c r="K952" t="str">
        <f>IFERROR(IF(OR(HLOOKUP($A952,'Z-scores'!$C$2:$SK$20,5,FALSE)&gt;3,HLOOKUP($A952,'Z-scores'!$C$2:$SK$20,5,FALSE)&lt;-3),"",'Total-corrected counts'!K952),"")</f>
        <v/>
      </c>
      <c r="L952" t="str">
        <f>IFERROR(IF(OR(HLOOKUP($A952,'Z-scores'!$C$2:$SK$20,5,FALSE)&gt;3,HLOOKUP($A952,'Z-scores'!$C$2:$SK$20,5,FALSE)&lt;-3),"",'Total-corrected counts'!L952),"")</f>
        <v/>
      </c>
      <c r="M952" t="str">
        <f>IFERROR(IF(OR(HLOOKUP($A952,'Z-scores'!$C$2:$SK$20,5,FALSE)&gt;3,HLOOKUP($A952,'Z-scores'!$C$2:$SK$20,5,FALSE)&lt;-3),"",'Total-corrected counts'!M952),"")</f>
        <v/>
      </c>
      <c r="N952" t="str">
        <f>IFERROR(IF(OR(HLOOKUP($A952,'Z-scores'!$C$2:$SK$20,5,FALSE)&gt;3,HLOOKUP($A952,'Z-scores'!$C$2:$SK$20,5,FALSE)&lt;-3),"",'Total-corrected counts'!N952),"")</f>
        <v/>
      </c>
      <c r="O952" t="str">
        <f>IFERROR(IF(OR(HLOOKUP($A952,'Z-scores'!$C$2:$SK$20,5,FALSE)&gt;3,HLOOKUP($A952,'Z-scores'!$C$2:$SK$20,5,FALSE)&lt;-3),"",'Total-corrected counts'!O952),"")</f>
        <v/>
      </c>
      <c r="P952" t="str">
        <f>IFERROR(IF(OR(HLOOKUP($A952,'Z-scores'!$C$2:$SK$20,5,FALSE)&gt;3,HLOOKUP($A952,'Z-scores'!$C$2:$SK$20,5,FALSE)&lt;-3),"",'Total-corrected counts'!P952),"")</f>
        <v/>
      </c>
      <c r="Q952" t="str">
        <f>IFERROR(IF(OR(HLOOKUP($A952,'Z-scores'!$C$2:$SK$20,5,FALSE)&gt;3,HLOOKUP($A952,'Z-scores'!$C$2:$SK$20,5,FALSE)&lt;-3),"",'Total-corrected counts'!Q952),"")</f>
        <v/>
      </c>
      <c r="R952" t="str">
        <f>IFERROR(IF(OR(HLOOKUP($A952,'Z-scores'!$C$2:$SK$20,5,FALSE)&gt;3,HLOOKUP($A952,'Z-scores'!$C$2:$SK$20,5,FALSE)&lt;-3),"",'Total-corrected counts'!R952),"")</f>
        <v/>
      </c>
      <c r="S952" t="str">
        <f>IFERROR(IF(OR(HLOOKUP($A952,'Z-scores'!$C$2:$SK$20,5,FALSE)&gt;3,HLOOKUP($A952,'Z-scores'!$C$2:$SK$20,5,FALSE)&lt;-3),"",'Total-corrected counts'!S952),"")</f>
        <v/>
      </c>
      <c r="T952" t="str">
        <f>IFERROR(IF(OR(HLOOKUP($A952,'Z-scores'!$C$2:$SK$20,5,FALSE)&gt;3,HLOOKUP($A952,'Z-scores'!$C$2:$SK$20,5,FALSE)&lt;-3),"",'Total-corrected counts'!T952),"")</f>
        <v/>
      </c>
      <c r="U952">
        <f t="shared" si="56"/>
        <v>0</v>
      </c>
      <c r="V952">
        <f>SUMIFS(Tabel132[Cluster],Tabel132[ID],'Total-corrected counts Z&lt;3'!A952)</f>
        <v>0</v>
      </c>
      <c r="W952" t="str">
        <f t="shared" si="57"/>
        <v/>
      </c>
      <c r="X952" t="str">
        <f t="shared" si="58"/>
        <v/>
      </c>
      <c r="Y952" t="str">
        <f t="shared" si="59"/>
        <v/>
      </c>
    </row>
    <row r="953" spans="1:25" x14ac:dyDescent="0.25">
      <c r="A953">
        <v>961</v>
      </c>
      <c r="B953" t="s">
        <v>408</v>
      </c>
      <c r="C953">
        <v>33600</v>
      </c>
      <c r="D953">
        <v>698</v>
      </c>
      <c r="E953">
        <f>IFERROR(IF(OR(HLOOKUP($A953,'Z-scores'!$C$2:$SK$20,5,FALSE)&gt;3,HLOOKUP($A953,'Z-scores'!$C$2:$SK$20,5,FALSE)&lt;-3),"",'Total-corrected counts'!E953),"")</f>
        <v>225.31638671386355</v>
      </c>
      <c r="F953">
        <f>IFERROR(IF(OR(HLOOKUP($A953,'Z-scores'!$C$2:$SK$20,5,FALSE)&gt;3,HLOOKUP($A953,'Z-scores'!$C$2:$SK$20,5,FALSE)&lt;-3),"",'Total-corrected counts'!F953),"")</f>
        <v>225.7049946337163</v>
      </c>
      <c r="G953">
        <f>IFERROR(IF(OR(HLOOKUP($A953,'Z-scores'!$C$2:$SK$20,5,FALSE)&gt;3,HLOOKUP($A953,'Z-scores'!$C$2:$SK$20,5,FALSE)&lt;-3),"",'Total-corrected counts'!G953),"")</f>
        <v>189.42551489632649</v>
      </c>
      <c r="H953">
        <f>IFERROR(IF(OR(HLOOKUP($A953,'Z-scores'!$C$2:$SK$20,5,FALSE)&gt;3,HLOOKUP($A953,'Z-scores'!$C$2:$SK$20,5,FALSE)&lt;-3),"",'Total-corrected counts'!H953),"")</f>
        <v>241.08543028782358</v>
      </c>
      <c r="I953">
        <f>IFERROR(IF(OR(HLOOKUP($A953,'Z-scores'!$C$2:$SK$20,5,FALSE)&gt;3,HLOOKUP($A953,'Z-scores'!$C$2:$SK$20,5,FALSE)&lt;-3),"",'Total-corrected counts'!I953),"")</f>
        <v>223.69896754755544</v>
      </c>
      <c r="J953">
        <f>IFERROR(IF(OR(HLOOKUP($A953,'Z-scores'!$C$2:$SK$20,5,FALSE)&gt;3,HLOOKUP($A953,'Z-scores'!$C$2:$SK$20,5,FALSE)&lt;-3),"",'Total-corrected counts'!J953),"")</f>
        <v>237.46921407130961</v>
      </c>
      <c r="K953">
        <f>IFERROR(IF(OR(HLOOKUP($A953,'Z-scores'!$C$2:$SK$20,5,FALSE)&gt;3,HLOOKUP($A953,'Z-scores'!$C$2:$SK$20,5,FALSE)&lt;-3),"",'Total-corrected counts'!K953),"")</f>
        <v>177.54397694051272</v>
      </c>
      <c r="L953">
        <f>IFERROR(IF(OR(HLOOKUP($A953,'Z-scores'!$C$2:$SK$20,5,FALSE)&gt;3,HLOOKUP($A953,'Z-scores'!$C$2:$SK$20,5,FALSE)&lt;-3),"",'Total-corrected counts'!L953),"")</f>
        <v>162.66234691261045</v>
      </c>
      <c r="M953">
        <f>IFERROR(IF(OR(HLOOKUP($A953,'Z-scores'!$C$2:$SK$20,5,FALSE)&gt;3,HLOOKUP($A953,'Z-scores'!$C$2:$SK$20,5,FALSE)&lt;-3),"",'Total-corrected counts'!M953),"")</f>
        <v>159.20849271090054</v>
      </c>
      <c r="N953">
        <f>IFERROR(IF(OR(HLOOKUP($A953,'Z-scores'!$C$2:$SK$20,5,FALSE)&gt;3,HLOOKUP($A953,'Z-scores'!$C$2:$SK$20,5,FALSE)&lt;-3),"",'Total-corrected counts'!N953),"")</f>
        <v>112.53061390882777</v>
      </c>
      <c r="O953">
        <f>IFERROR(IF(OR(HLOOKUP($A953,'Z-scores'!$C$2:$SK$20,5,FALSE)&gt;3,HLOOKUP($A953,'Z-scores'!$C$2:$SK$20,5,FALSE)&lt;-3),"",'Total-corrected counts'!O953),"")</f>
        <v>212.90743005284884</v>
      </c>
      <c r="P953">
        <f>IFERROR(IF(OR(HLOOKUP($A953,'Z-scores'!$C$2:$SK$20,5,FALSE)&gt;3,HLOOKUP($A953,'Z-scores'!$C$2:$SK$20,5,FALSE)&lt;-3),"",'Total-corrected counts'!P953),"")</f>
        <v>101.00251063099199</v>
      </c>
      <c r="Q953">
        <f>IFERROR(IF(OR(HLOOKUP($A953,'Z-scores'!$C$2:$SK$20,5,FALSE)&gt;3,HLOOKUP($A953,'Z-scores'!$C$2:$SK$20,5,FALSE)&lt;-3),"",'Total-corrected counts'!Q953),"")</f>
        <v>257.29337406834554</v>
      </c>
      <c r="R953">
        <f>IFERROR(IF(OR(HLOOKUP($A953,'Z-scores'!$C$2:$SK$20,5,FALSE)&gt;3,HLOOKUP($A953,'Z-scores'!$C$2:$SK$20,5,FALSE)&lt;-3),"",'Total-corrected counts'!R953),"")</f>
        <v>180.85774547419115</v>
      </c>
      <c r="S953">
        <f>IFERROR(IF(OR(HLOOKUP($A953,'Z-scores'!$C$2:$SK$20,5,FALSE)&gt;3,HLOOKUP($A953,'Z-scores'!$C$2:$SK$20,5,FALSE)&lt;-3),"",'Total-corrected counts'!S953),"")</f>
        <v>212.19627504324268</v>
      </c>
      <c r="T953">
        <f>IFERROR(IF(OR(HLOOKUP($A953,'Z-scores'!$C$2:$SK$20,5,FALSE)&gt;3,HLOOKUP($A953,'Z-scores'!$C$2:$SK$20,5,FALSE)&lt;-3),"",'Total-corrected counts'!T953),"")</f>
        <v>255.91248558866835</v>
      </c>
      <c r="U953">
        <f t="shared" si="56"/>
        <v>1</v>
      </c>
      <c r="V953">
        <f>SUMIFS(Tabel132[Cluster],Tabel132[ID],'Total-corrected counts Z&lt;3'!A953)</f>
        <v>43</v>
      </c>
      <c r="W953">
        <f t="shared" si="57"/>
        <v>0.75705691206581427</v>
      </c>
      <c r="X953">
        <f t="shared" si="58"/>
        <v>195.46459386234466</v>
      </c>
      <c r="Y953">
        <f t="shared" si="59"/>
        <v>203.36163680971472</v>
      </c>
    </row>
    <row r="954" spans="1:25" x14ac:dyDescent="0.25">
      <c r="A954">
        <v>962</v>
      </c>
      <c r="B954" t="s">
        <v>409</v>
      </c>
      <c r="C954">
        <v>2300</v>
      </c>
      <c r="D954">
        <v>993</v>
      </c>
      <c r="E954">
        <f>IFERROR(IF(OR(HLOOKUP($A954,'Z-scores'!$C$2:$SK$20,5,FALSE)&gt;3,HLOOKUP($A954,'Z-scores'!$C$2:$SK$20,5,FALSE)&lt;-3),"",'Total-corrected counts'!E954),"")</f>
        <v>58.038290904857334</v>
      </c>
      <c r="F954">
        <f>IFERROR(IF(OR(HLOOKUP($A954,'Z-scores'!$C$2:$SK$20,5,FALSE)&gt;3,HLOOKUP($A954,'Z-scores'!$C$2:$SK$20,5,FALSE)&lt;-3),"",'Total-corrected counts'!F954),"")</f>
        <v>32.882357746264731</v>
      </c>
      <c r="G954">
        <f>IFERROR(IF(OR(HLOOKUP($A954,'Z-scores'!$C$2:$SK$20,5,FALSE)&gt;3,HLOOKUP($A954,'Z-scores'!$C$2:$SK$20,5,FALSE)&lt;-3),"",'Total-corrected counts'!G954),"")</f>
        <v>40.464729483861461</v>
      </c>
      <c r="H954">
        <f>IFERROR(IF(OR(HLOOKUP($A954,'Z-scores'!$C$2:$SK$20,5,FALSE)&gt;3,HLOOKUP($A954,'Z-scores'!$C$2:$SK$20,5,FALSE)&lt;-3),"",'Total-corrected counts'!H954),"")</f>
        <v>28.595382277015126</v>
      </c>
      <c r="I954">
        <f>IFERROR(IF(OR(HLOOKUP($A954,'Z-scores'!$C$2:$SK$20,5,FALSE)&gt;3,HLOOKUP($A954,'Z-scores'!$C$2:$SK$20,5,FALSE)&lt;-3),"",'Total-corrected counts'!I954),"")</f>
        <v>49.194414728837039</v>
      </c>
      <c r="J954">
        <f>IFERROR(IF(OR(HLOOKUP($A954,'Z-scores'!$C$2:$SK$20,5,FALSE)&gt;3,HLOOKUP($A954,'Z-scores'!$C$2:$SK$20,5,FALSE)&lt;-3),"",'Total-corrected counts'!J954),"")</f>
        <v>74.047866207377126</v>
      </c>
      <c r="K954">
        <f>IFERROR(IF(OR(HLOOKUP($A954,'Z-scores'!$C$2:$SK$20,5,FALSE)&gt;3,HLOOKUP($A954,'Z-scores'!$C$2:$SK$20,5,FALSE)&lt;-3),"",'Total-corrected counts'!K954),"")</f>
        <v>77.277432256891601</v>
      </c>
      <c r="L954">
        <f>IFERROR(IF(OR(HLOOKUP($A954,'Z-scores'!$C$2:$SK$20,5,FALSE)&gt;3,HLOOKUP($A954,'Z-scores'!$C$2:$SK$20,5,FALSE)&lt;-3),"",'Total-corrected counts'!L954),"")</f>
        <v>72.231063427393806</v>
      </c>
      <c r="M954">
        <f>IFERROR(IF(OR(HLOOKUP($A954,'Z-scores'!$C$2:$SK$20,5,FALSE)&gt;3,HLOOKUP($A954,'Z-scores'!$C$2:$SK$20,5,FALSE)&lt;-3),"",'Total-corrected counts'!M954),"")</f>
        <v>78.598324201890279</v>
      </c>
      <c r="N954">
        <f>IFERROR(IF(OR(HLOOKUP($A954,'Z-scores'!$C$2:$SK$20,5,FALSE)&gt;3,HLOOKUP($A954,'Z-scores'!$C$2:$SK$20,5,FALSE)&lt;-3),"",'Total-corrected counts'!N954),"")</f>
        <v>41.926551705755259</v>
      </c>
      <c r="O954">
        <f>IFERROR(IF(OR(HLOOKUP($A954,'Z-scores'!$C$2:$SK$20,5,FALSE)&gt;3,HLOOKUP($A954,'Z-scores'!$C$2:$SK$20,5,FALSE)&lt;-3),"",'Total-corrected counts'!O954),"")</f>
        <v>49.245729958857993</v>
      </c>
      <c r="P954">
        <f>IFERROR(IF(OR(HLOOKUP($A954,'Z-scores'!$C$2:$SK$20,5,FALSE)&gt;3,HLOOKUP($A954,'Z-scores'!$C$2:$SK$20,5,FALSE)&lt;-3),"",'Total-corrected counts'!P954),"")</f>
        <v>73.791152327372345</v>
      </c>
      <c r="Q954">
        <f>IFERROR(IF(OR(HLOOKUP($A954,'Z-scores'!$C$2:$SK$20,5,FALSE)&gt;3,HLOOKUP($A954,'Z-scores'!$C$2:$SK$20,5,FALSE)&lt;-3),"",'Total-corrected counts'!Q954),"")</f>
        <v>42.550168108937171</v>
      </c>
      <c r="R954">
        <f>IFERROR(IF(OR(HLOOKUP($A954,'Z-scores'!$C$2:$SK$20,5,FALSE)&gt;3,HLOOKUP($A954,'Z-scores'!$C$2:$SK$20,5,FALSE)&lt;-3),"",'Total-corrected counts'!R954),"")</f>
        <v>44.658515905487867</v>
      </c>
      <c r="S954">
        <f>IFERROR(IF(OR(HLOOKUP($A954,'Z-scores'!$C$2:$SK$20,5,FALSE)&gt;3,HLOOKUP($A954,'Z-scores'!$C$2:$SK$20,5,FALSE)&lt;-3),"",'Total-corrected counts'!S954),"")</f>
        <v>51.217447677068499</v>
      </c>
      <c r="T954">
        <f>IFERROR(IF(OR(HLOOKUP($A954,'Z-scores'!$C$2:$SK$20,5,FALSE)&gt;3,HLOOKUP($A954,'Z-scores'!$C$2:$SK$20,5,FALSE)&lt;-3),"",'Total-corrected counts'!T954),"")</f>
        <v>36.518945824314514</v>
      </c>
      <c r="U954">
        <f t="shared" si="56"/>
        <v>1</v>
      </c>
      <c r="V954">
        <f>SUMIFS(Tabel132[Cluster],Tabel132[ID],'Total-corrected counts Z&lt;3'!A954)</f>
        <v>4</v>
      </c>
      <c r="W954">
        <f t="shared" si="57"/>
        <v>0.53482626164457026</v>
      </c>
      <c r="X954">
        <f t="shared" si="58"/>
        <v>55.325641294014375</v>
      </c>
      <c r="Y954">
        <f t="shared" si="59"/>
        <v>49.663659967006403</v>
      </c>
    </row>
    <row r="955" spans="1:25" x14ac:dyDescent="0.25">
      <c r="A955">
        <v>963</v>
      </c>
      <c r="B955" t="s">
        <v>1056</v>
      </c>
      <c r="C955">
        <v>94100</v>
      </c>
      <c r="D955">
        <v>235</v>
      </c>
      <c r="E955" t="str">
        <f>IFERROR(IF(OR(HLOOKUP($A955,'Z-scores'!$C$2:$SK$20,5,FALSE)&gt;3,HLOOKUP($A955,'Z-scores'!$C$2:$SK$20,5,FALSE)&lt;-3),"",'Total-corrected counts'!E955),"")</f>
        <v/>
      </c>
      <c r="F955" t="str">
        <f>IFERROR(IF(OR(HLOOKUP($A955,'Z-scores'!$C$2:$SK$20,5,FALSE)&gt;3,HLOOKUP($A955,'Z-scores'!$C$2:$SK$20,5,FALSE)&lt;-3),"",'Total-corrected counts'!F955),"")</f>
        <v/>
      </c>
      <c r="G955" t="str">
        <f>IFERROR(IF(OR(HLOOKUP($A955,'Z-scores'!$C$2:$SK$20,5,FALSE)&gt;3,HLOOKUP($A955,'Z-scores'!$C$2:$SK$20,5,FALSE)&lt;-3),"",'Total-corrected counts'!G955),"")</f>
        <v/>
      </c>
      <c r="H955" t="str">
        <f>IFERROR(IF(OR(HLOOKUP($A955,'Z-scores'!$C$2:$SK$20,5,FALSE)&gt;3,HLOOKUP($A955,'Z-scores'!$C$2:$SK$20,5,FALSE)&lt;-3),"",'Total-corrected counts'!H955),"")</f>
        <v/>
      </c>
      <c r="I955" t="str">
        <f>IFERROR(IF(OR(HLOOKUP($A955,'Z-scores'!$C$2:$SK$20,5,FALSE)&gt;3,HLOOKUP($A955,'Z-scores'!$C$2:$SK$20,5,FALSE)&lt;-3),"",'Total-corrected counts'!I955),"")</f>
        <v/>
      </c>
      <c r="J955" t="str">
        <f>IFERROR(IF(OR(HLOOKUP($A955,'Z-scores'!$C$2:$SK$20,5,FALSE)&gt;3,HLOOKUP($A955,'Z-scores'!$C$2:$SK$20,5,FALSE)&lt;-3),"",'Total-corrected counts'!J955),"")</f>
        <v/>
      </c>
      <c r="K955" t="str">
        <f>IFERROR(IF(OR(HLOOKUP($A955,'Z-scores'!$C$2:$SK$20,5,FALSE)&gt;3,HLOOKUP($A955,'Z-scores'!$C$2:$SK$20,5,FALSE)&lt;-3),"",'Total-corrected counts'!K955),"")</f>
        <v/>
      </c>
      <c r="L955" t="str">
        <f>IFERROR(IF(OR(HLOOKUP($A955,'Z-scores'!$C$2:$SK$20,5,FALSE)&gt;3,HLOOKUP($A955,'Z-scores'!$C$2:$SK$20,5,FALSE)&lt;-3),"",'Total-corrected counts'!L955),"")</f>
        <v/>
      </c>
      <c r="M955" t="str">
        <f>IFERROR(IF(OR(HLOOKUP($A955,'Z-scores'!$C$2:$SK$20,5,FALSE)&gt;3,HLOOKUP($A955,'Z-scores'!$C$2:$SK$20,5,FALSE)&lt;-3),"",'Total-corrected counts'!M955),"")</f>
        <v/>
      </c>
      <c r="N955" t="str">
        <f>IFERROR(IF(OR(HLOOKUP($A955,'Z-scores'!$C$2:$SK$20,5,FALSE)&gt;3,HLOOKUP($A955,'Z-scores'!$C$2:$SK$20,5,FALSE)&lt;-3),"",'Total-corrected counts'!N955),"")</f>
        <v/>
      </c>
      <c r="O955" t="str">
        <f>IFERROR(IF(OR(HLOOKUP($A955,'Z-scores'!$C$2:$SK$20,5,FALSE)&gt;3,HLOOKUP($A955,'Z-scores'!$C$2:$SK$20,5,FALSE)&lt;-3),"",'Total-corrected counts'!O955),"")</f>
        <v/>
      </c>
      <c r="P955" t="str">
        <f>IFERROR(IF(OR(HLOOKUP($A955,'Z-scores'!$C$2:$SK$20,5,FALSE)&gt;3,HLOOKUP($A955,'Z-scores'!$C$2:$SK$20,5,FALSE)&lt;-3),"",'Total-corrected counts'!P955),"")</f>
        <v/>
      </c>
      <c r="Q955" t="str">
        <f>IFERROR(IF(OR(HLOOKUP($A955,'Z-scores'!$C$2:$SK$20,5,FALSE)&gt;3,HLOOKUP($A955,'Z-scores'!$C$2:$SK$20,5,FALSE)&lt;-3),"",'Total-corrected counts'!Q955),"")</f>
        <v/>
      </c>
      <c r="R955" t="str">
        <f>IFERROR(IF(OR(HLOOKUP($A955,'Z-scores'!$C$2:$SK$20,5,FALSE)&gt;3,HLOOKUP($A955,'Z-scores'!$C$2:$SK$20,5,FALSE)&lt;-3),"",'Total-corrected counts'!R955),"")</f>
        <v/>
      </c>
      <c r="S955" t="str">
        <f>IFERROR(IF(OR(HLOOKUP($A955,'Z-scores'!$C$2:$SK$20,5,FALSE)&gt;3,HLOOKUP($A955,'Z-scores'!$C$2:$SK$20,5,FALSE)&lt;-3),"",'Total-corrected counts'!S955),"")</f>
        <v/>
      </c>
      <c r="T955" t="str">
        <f>IFERROR(IF(OR(HLOOKUP($A955,'Z-scores'!$C$2:$SK$20,5,FALSE)&gt;3,HLOOKUP($A955,'Z-scores'!$C$2:$SK$20,5,FALSE)&lt;-3),"",'Total-corrected counts'!T955),"")</f>
        <v/>
      </c>
      <c r="U955">
        <f t="shared" si="56"/>
        <v>0</v>
      </c>
      <c r="V955">
        <f>SUMIFS(Tabel132[Cluster],Tabel132[ID],'Total-corrected counts Z&lt;3'!A955)</f>
        <v>96</v>
      </c>
      <c r="W955" t="str">
        <f t="shared" si="57"/>
        <v/>
      </c>
      <c r="X955" t="str">
        <f t="shared" si="58"/>
        <v/>
      </c>
      <c r="Y955" t="str">
        <f t="shared" si="59"/>
        <v/>
      </c>
    </row>
    <row r="956" spans="1:25" x14ac:dyDescent="0.25">
      <c r="A956">
        <v>964</v>
      </c>
      <c r="B956" t="s">
        <v>1057</v>
      </c>
      <c r="C956">
        <v>106400</v>
      </c>
      <c r="D956">
        <v>776</v>
      </c>
      <c r="E956" t="str">
        <f>IFERROR(IF(OR(HLOOKUP($A956,'Z-scores'!$C$2:$SK$20,5,FALSE)&gt;3,HLOOKUP($A956,'Z-scores'!$C$2:$SK$20,5,FALSE)&lt;-3),"",'Total-corrected counts'!E956),"")</f>
        <v/>
      </c>
      <c r="F956" t="str">
        <f>IFERROR(IF(OR(HLOOKUP($A956,'Z-scores'!$C$2:$SK$20,5,FALSE)&gt;3,HLOOKUP($A956,'Z-scores'!$C$2:$SK$20,5,FALSE)&lt;-3),"",'Total-corrected counts'!F956),"")</f>
        <v/>
      </c>
      <c r="G956" t="str">
        <f>IFERROR(IF(OR(HLOOKUP($A956,'Z-scores'!$C$2:$SK$20,5,FALSE)&gt;3,HLOOKUP($A956,'Z-scores'!$C$2:$SK$20,5,FALSE)&lt;-3),"",'Total-corrected counts'!G956),"")</f>
        <v/>
      </c>
      <c r="H956" t="str">
        <f>IFERROR(IF(OR(HLOOKUP($A956,'Z-scores'!$C$2:$SK$20,5,FALSE)&gt;3,HLOOKUP($A956,'Z-scores'!$C$2:$SK$20,5,FALSE)&lt;-3),"",'Total-corrected counts'!H956),"")</f>
        <v/>
      </c>
      <c r="I956" t="str">
        <f>IFERROR(IF(OR(HLOOKUP($A956,'Z-scores'!$C$2:$SK$20,5,FALSE)&gt;3,HLOOKUP($A956,'Z-scores'!$C$2:$SK$20,5,FALSE)&lt;-3),"",'Total-corrected counts'!I956),"")</f>
        <v/>
      </c>
      <c r="J956" t="str">
        <f>IFERROR(IF(OR(HLOOKUP($A956,'Z-scores'!$C$2:$SK$20,5,FALSE)&gt;3,HLOOKUP($A956,'Z-scores'!$C$2:$SK$20,5,FALSE)&lt;-3),"",'Total-corrected counts'!J956),"")</f>
        <v/>
      </c>
      <c r="K956" t="str">
        <f>IFERROR(IF(OR(HLOOKUP($A956,'Z-scores'!$C$2:$SK$20,5,FALSE)&gt;3,HLOOKUP($A956,'Z-scores'!$C$2:$SK$20,5,FALSE)&lt;-3),"",'Total-corrected counts'!K956),"")</f>
        <v/>
      </c>
      <c r="L956" t="str">
        <f>IFERROR(IF(OR(HLOOKUP($A956,'Z-scores'!$C$2:$SK$20,5,FALSE)&gt;3,HLOOKUP($A956,'Z-scores'!$C$2:$SK$20,5,FALSE)&lt;-3),"",'Total-corrected counts'!L956),"")</f>
        <v/>
      </c>
      <c r="M956" t="str">
        <f>IFERROR(IF(OR(HLOOKUP($A956,'Z-scores'!$C$2:$SK$20,5,FALSE)&gt;3,HLOOKUP($A956,'Z-scores'!$C$2:$SK$20,5,FALSE)&lt;-3),"",'Total-corrected counts'!M956),"")</f>
        <v/>
      </c>
      <c r="N956" t="str">
        <f>IFERROR(IF(OR(HLOOKUP($A956,'Z-scores'!$C$2:$SK$20,5,FALSE)&gt;3,HLOOKUP($A956,'Z-scores'!$C$2:$SK$20,5,FALSE)&lt;-3),"",'Total-corrected counts'!N956),"")</f>
        <v/>
      </c>
      <c r="O956" t="str">
        <f>IFERROR(IF(OR(HLOOKUP($A956,'Z-scores'!$C$2:$SK$20,5,FALSE)&gt;3,HLOOKUP($A956,'Z-scores'!$C$2:$SK$20,5,FALSE)&lt;-3),"",'Total-corrected counts'!O956),"")</f>
        <v/>
      </c>
      <c r="P956" t="str">
        <f>IFERROR(IF(OR(HLOOKUP($A956,'Z-scores'!$C$2:$SK$20,5,FALSE)&gt;3,HLOOKUP($A956,'Z-scores'!$C$2:$SK$20,5,FALSE)&lt;-3),"",'Total-corrected counts'!P956),"")</f>
        <v/>
      </c>
      <c r="Q956" t="str">
        <f>IFERROR(IF(OR(HLOOKUP($A956,'Z-scores'!$C$2:$SK$20,5,FALSE)&gt;3,HLOOKUP($A956,'Z-scores'!$C$2:$SK$20,5,FALSE)&lt;-3),"",'Total-corrected counts'!Q956),"")</f>
        <v/>
      </c>
      <c r="R956" t="str">
        <f>IFERROR(IF(OR(HLOOKUP($A956,'Z-scores'!$C$2:$SK$20,5,FALSE)&gt;3,HLOOKUP($A956,'Z-scores'!$C$2:$SK$20,5,FALSE)&lt;-3),"",'Total-corrected counts'!R956),"")</f>
        <v/>
      </c>
      <c r="S956" t="str">
        <f>IFERROR(IF(OR(HLOOKUP($A956,'Z-scores'!$C$2:$SK$20,5,FALSE)&gt;3,HLOOKUP($A956,'Z-scores'!$C$2:$SK$20,5,FALSE)&lt;-3),"",'Total-corrected counts'!S956),"")</f>
        <v/>
      </c>
      <c r="T956" t="str">
        <f>IFERROR(IF(OR(HLOOKUP($A956,'Z-scores'!$C$2:$SK$20,5,FALSE)&gt;3,HLOOKUP($A956,'Z-scores'!$C$2:$SK$20,5,FALSE)&lt;-3),"",'Total-corrected counts'!T956),"")</f>
        <v/>
      </c>
      <c r="U956">
        <f t="shared" si="56"/>
        <v>0</v>
      </c>
      <c r="V956">
        <f>SUMIFS(Tabel132[Cluster],Tabel132[ID],'Total-corrected counts Z&lt;3'!A956)</f>
        <v>0</v>
      </c>
      <c r="W956" t="str">
        <f t="shared" si="57"/>
        <v/>
      </c>
      <c r="X956" t="str">
        <f t="shared" si="58"/>
        <v/>
      </c>
      <c r="Y956" t="str">
        <f t="shared" si="59"/>
        <v/>
      </c>
    </row>
    <row r="957" spans="1:25" x14ac:dyDescent="0.25">
      <c r="A957">
        <v>965</v>
      </c>
      <c r="B957" t="s">
        <v>410</v>
      </c>
      <c r="C957">
        <v>25500</v>
      </c>
      <c r="D957">
        <v>894</v>
      </c>
      <c r="E957">
        <f>IFERROR(IF(OR(HLOOKUP($A957,'Z-scores'!$C$2:$SK$20,5,FALSE)&gt;3,HLOOKUP($A957,'Z-scores'!$C$2:$SK$20,5,FALSE)&lt;-3),"",'Total-corrected counts'!E957),"")</f>
        <v>11.959405398576664</v>
      </c>
      <c r="F957">
        <f>IFERROR(IF(OR(HLOOKUP($A957,'Z-scores'!$C$2:$SK$20,5,FALSE)&gt;3,HLOOKUP($A957,'Z-scores'!$C$2:$SK$20,5,FALSE)&lt;-3),"",'Total-corrected counts'!F957),"")</f>
        <v>7.3376197498126636</v>
      </c>
      <c r="G957">
        <f>IFERROR(IF(OR(HLOOKUP($A957,'Z-scores'!$C$2:$SK$20,5,FALSE)&gt;3,HLOOKUP($A957,'Z-scores'!$C$2:$SK$20,5,FALSE)&lt;-3),"",'Total-corrected counts'!G957),"")</f>
        <v>8.415275237023641</v>
      </c>
      <c r="H957">
        <f>IFERROR(IF(OR(HLOOKUP($A957,'Z-scores'!$C$2:$SK$20,5,FALSE)&gt;3,HLOOKUP($A957,'Z-scores'!$C$2:$SK$20,5,FALSE)&lt;-3),"",'Total-corrected counts'!H957),"")</f>
        <v>3.6611257207652779</v>
      </c>
      <c r="I957">
        <f>IFERROR(IF(OR(HLOOKUP($A957,'Z-scores'!$C$2:$SK$20,5,FALSE)&gt;3,HLOOKUP($A957,'Z-scores'!$C$2:$SK$20,5,FALSE)&lt;-3),"",'Total-corrected counts'!I957),"")</f>
        <v>4.3668343433513543</v>
      </c>
      <c r="J957">
        <f>IFERROR(IF(OR(HLOOKUP($A957,'Z-scores'!$C$2:$SK$20,5,FALSE)&gt;3,HLOOKUP($A957,'Z-scores'!$C$2:$SK$20,5,FALSE)&lt;-3),"",'Total-corrected counts'!J957),"")</f>
        <v>15.020300453901626</v>
      </c>
      <c r="K957">
        <f>IFERROR(IF(OR(HLOOKUP($A957,'Z-scores'!$C$2:$SK$20,5,FALSE)&gt;3,HLOOKUP($A957,'Z-scores'!$C$2:$SK$20,5,FALSE)&lt;-3),"",'Total-corrected counts'!K957),"")</f>
        <v>6.7677131990933379</v>
      </c>
      <c r="L957">
        <f>IFERROR(IF(OR(HLOOKUP($A957,'Z-scores'!$C$2:$SK$20,5,FALSE)&gt;3,HLOOKUP($A957,'Z-scores'!$C$2:$SK$20,5,FALSE)&lt;-3),"",'Total-corrected counts'!L957),"")</f>
        <v>3.3578490229676872</v>
      </c>
      <c r="M957">
        <f>IFERROR(IF(OR(HLOOKUP($A957,'Z-scores'!$C$2:$SK$20,5,FALSE)&gt;3,HLOOKUP($A957,'Z-scores'!$C$2:$SK$20,5,FALSE)&lt;-3),"",'Total-corrected counts'!M957),"")</f>
        <v>6.3679987178754924</v>
      </c>
      <c r="N957">
        <f>IFERROR(IF(OR(HLOOKUP($A957,'Z-scores'!$C$2:$SK$20,5,FALSE)&gt;3,HLOOKUP($A957,'Z-scores'!$C$2:$SK$20,5,FALSE)&lt;-3),"",'Total-corrected counts'!N957),"")</f>
        <v>2.7830826207073893</v>
      </c>
      <c r="O957">
        <f>IFERROR(IF(OR(HLOOKUP($A957,'Z-scores'!$C$2:$SK$20,5,FALSE)&gt;3,HLOOKUP($A957,'Z-scores'!$C$2:$SK$20,5,FALSE)&lt;-3),"",'Total-corrected counts'!O957),"")</f>
        <v>3.1875546548466307</v>
      </c>
      <c r="P957">
        <f>IFERROR(IF(OR(HLOOKUP($A957,'Z-scores'!$C$2:$SK$20,5,FALSE)&gt;3,HLOOKUP($A957,'Z-scores'!$C$2:$SK$20,5,FALSE)&lt;-3),"",'Total-corrected counts'!P957),"")</f>
        <v>3.6378022896755589</v>
      </c>
      <c r="Q957">
        <f>IFERROR(IF(OR(HLOOKUP($A957,'Z-scores'!$C$2:$SK$20,5,FALSE)&gt;3,HLOOKUP($A957,'Z-scores'!$C$2:$SK$20,5,FALSE)&lt;-3),"",'Total-corrected counts'!Q957),"")</f>
        <v>3.1251816604999396</v>
      </c>
      <c r="R957">
        <f>IFERROR(IF(OR(HLOOKUP($A957,'Z-scores'!$C$2:$SK$20,5,FALSE)&gt;3,HLOOKUP($A957,'Z-scores'!$C$2:$SK$20,5,FALSE)&lt;-3),"",'Total-corrected counts'!R957),"")</f>
        <v>4.2573493198768908</v>
      </c>
      <c r="S957">
        <f>IFERROR(IF(OR(HLOOKUP($A957,'Z-scores'!$C$2:$SK$20,5,FALSE)&gt;3,HLOOKUP($A957,'Z-scores'!$C$2:$SK$20,5,FALSE)&lt;-3),"",'Total-corrected counts'!S957),"")</f>
        <v>5.8827026460838132</v>
      </c>
      <c r="T957">
        <f>IFERROR(IF(OR(HLOOKUP($A957,'Z-scores'!$C$2:$SK$20,5,FALSE)&gt;3,HLOOKUP($A957,'Z-scores'!$C$2:$SK$20,5,FALSE)&lt;-3),"",'Total-corrected counts'!T957),"")</f>
        <v>11.556369211320463</v>
      </c>
      <c r="U957">
        <f t="shared" si="56"/>
        <v>1</v>
      </c>
      <c r="V957">
        <f>SUMIFS(Tabel132[Cluster],Tabel132[ID],'Total-corrected counts Z&lt;3'!A957)</f>
        <v>33</v>
      </c>
      <c r="W957">
        <f t="shared" si="57"/>
        <v>0.38253866169147488</v>
      </c>
      <c r="X957">
        <f t="shared" si="58"/>
        <v>7.0037204464075131</v>
      </c>
      <c r="Y957">
        <f t="shared" si="59"/>
        <v>5.27449329705055</v>
      </c>
    </row>
    <row r="958" spans="1:25" x14ac:dyDescent="0.25">
      <c r="A958">
        <v>966</v>
      </c>
      <c r="B958" t="s">
        <v>411</v>
      </c>
      <c r="C958">
        <v>46900</v>
      </c>
      <c r="D958">
        <v>942</v>
      </c>
      <c r="E958">
        <f>IFERROR(IF(OR(HLOOKUP($A958,'Z-scores'!$C$2:$SK$20,5,FALSE)&gt;3,HLOOKUP($A958,'Z-scores'!$C$2:$SK$20,5,FALSE)&lt;-3),"",'Total-corrected counts'!E958),"")</f>
        <v>6.5742050389027469</v>
      </c>
      <c r="F958">
        <f>IFERROR(IF(OR(HLOOKUP($A958,'Z-scores'!$C$2:$SK$20,5,FALSE)&gt;3,HLOOKUP($A958,'Z-scores'!$C$2:$SK$20,5,FALSE)&lt;-3),"",'Total-corrected counts'!F958),"")</f>
        <v>10.151790516150083</v>
      </c>
      <c r="G958">
        <f>IFERROR(IF(OR(HLOOKUP($A958,'Z-scores'!$C$2:$SK$20,5,FALSE)&gt;3,HLOOKUP($A958,'Z-scores'!$C$2:$SK$20,5,FALSE)&lt;-3),"",'Total-corrected counts'!G958),"")</f>
        <v>13.061776649569987</v>
      </c>
      <c r="H958">
        <f>IFERROR(IF(OR(HLOOKUP($A958,'Z-scores'!$C$2:$SK$20,5,FALSE)&gt;3,HLOOKUP($A958,'Z-scores'!$C$2:$SK$20,5,FALSE)&lt;-3),"",'Total-corrected counts'!H958),"")</f>
        <v>13.613114912301866</v>
      </c>
      <c r="I958">
        <f>IFERROR(IF(OR(HLOOKUP($A958,'Z-scores'!$C$2:$SK$20,5,FALSE)&gt;3,HLOOKUP($A958,'Z-scores'!$C$2:$SK$20,5,FALSE)&lt;-3),"",'Total-corrected counts'!I958),"")</f>
        <v>7.4675118216845959</v>
      </c>
      <c r="J958">
        <f>IFERROR(IF(OR(HLOOKUP($A958,'Z-scores'!$C$2:$SK$20,5,FALSE)&gt;3,HLOOKUP($A958,'Z-scores'!$C$2:$SK$20,5,FALSE)&lt;-3),"",'Total-corrected counts'!J958),"")</f>
        <v>5.968608829230738</v>
      </c>
      <c r="K958">
        <f>IFERROR(IF(OR(HLOOKUP($A958,'Z-scores'!$C$2:$SK$20,5,FALSE)&gt;3,HLOOKUP($A958,'Z-scores'!$C$2:$SK$20,5,FALSE)&lt;-3),"",'Total-corrected counts'!K958),"")</f>
        <v>6.2457665138946314</v>
      </c>
      <c r="L958">
        <f>IFERROR(IF(OR(HLOOKUP($A958,'Z-scores'!$C$2:$SK$20,5,FALSE)&gt;3,HLOOKUP($A958,'Z-scores'!$C$2:$SK$20,5,FALSE)&lt;-3),"",'Total-corrected counts'!L958),"")</f>
        <v>2.1028953477171375</v>
      </c>
      <c r="M958">
        <f>IFERROR(IF(OR(HLOOKUP($A958,'Z-scores'!$C$2:$SK$20,5,FALSE)&gt;3,HLOOKUP($A958,'Z-scores'!$C$2:$SK$20,5,FALSE)&lt;-3),"",'Total-corrected counts'!M958),"")</f>
        <v>2.9580931125874108</v>
      </c>
      <c r="N958">
        <f>IFERROR(IF(OR(HLOOKUP($A958,'Z-scores'!$C$2:$SK$20,5,FALSE)&gt;3,HLOOKUP($A958,'Z-scores'!$C$2:$SK$20,5,FALSE)&lt;-3),"",'Total-corrected counts'!N958),"")</f>
        <v>2.3283817981692807</v>
      </c>
      <c r="O958">
        <f>IFERROR(IF(OR(HLOOKUP($A958,'Z-scores'!$C$2:$SK$20,5,FALSE)&gt;3,HLOOKUP($A958,'Z-scores'!$C$2:$SK$20,5,FALSE)&lt;-3),"",'Total-corrected counts'!O958),"")</f>
        <v>9.602453134988739</v>
      </c>
      <c r="P958">
        <f>IFERROR(IF(OR(HLOOKUP($A958,'Z-scores'!$C$2:$SK$20,5,FALSE)&gt;3,HLOOKUP($A958,'Z-scores'!$C$2:$SK$20,5,FALSE)&lt;-3),"",'Total-corrected counts'!P958),"")</f>
        <v>4.1354496617241994</v>
      </c>
      <c r="Q958">
        <f>IFERROR(IF(OR(HLOOKUP($A958,'Z-scores'!$C$2:$SK$20,5,FALSE)&gt;3,HLOOKUP($A958,'Z-scores'!$C$2:$SK$20,5,FALSE)&lt;-3),"",'Total-corrected counts'!Q958),"")</f>
        <v>8.2973821510888701</v>
      </c>
      <c r="R958">
        <f>IFERROR(IF(OR(HLOOKUP($A958,'Z-scores'!$C$2:$SK$20,5,FALSE)&gt;3,HLOOKUP($A958,'Z-scores'!$C$2:$SK$20,5,FALSE)&lt;-3),"",'Total-corrected counts'!R958),"")</f>
        <v>8.6636288330908506</v>
      </c>
      <c r="S958">
        <f>IFERROR(IF(OR(HLOOKUP($A958,'Z-scores'!$C$2:$SK$20,5,FALSE)&gt;3,HLOOKUP($A958,'Z-scores'!$C$2:$SK$20,5,FALSE)&lt;-3),"",'Total-corrected counts'!S958),"")</f>
        <v>5.1409951902253148</v>
      </c>
      <c r="T958">
        <f>IFERROR(IF(OR(HLOOKUP($A958,'Z-scores'!$C$2:$SK$20,5,FALSE)&gt;3,HLOOKUP($A958,'Z-scores'!$C$2:$SK$20,5,FALSE)&lt;-3),"",'Total-corrected counts'!T958),"")</f>
        <v>6.2867194587277888</v>
      </c>
      <c r="U958">
        <f t="shared" si="56"/>
        <v>1</v>
      </c>
      <c r="V958">
        <f>SUMIFS(Tabel132[Cluster],Tabel132[ID],'Total-corrected counts Z&lt;3'!A958)</f>
        <v>61</v>
      </c>
      <c r="W958">
        <f t="shared" si="57"/>
        <v>0.98888522155667702</v>
      </c>
      <c r="X958">
        <f t="shared" si="58"/>
        <v>7.0472144540208479</v>
      </c>
      <c r="Y958">
        <f t="shared" si="59"/>
        <v>7.0211047383076268</v>
      </c>
    </row>
    <row r="959" spans="1:25" x14ac:dyDescent="0.25">
      <c r="A959">
        <v>967</v>
      </c>
      <c r="B959" t="s">
        <v>1058</v>
      </c>
      <c r="C959">
        <v>97300</v>
      </c>
      <c r="D959">
        <v>1009</v>
      </c>
      <c r="E959" t="str">
        <f>IFERROR(IF(OR(HLOOKUP($A959,'Z-scores'!$C$2:$SK$20,5,FALSE)&gt;3,HLOOKUP($A959,'Z-scores'!$C$2:$SK$20,5,FALSE)&lt;-3),"",'Total-corrected counts'!E959),"")</f>
        <v/>
      </c>
      <c r="F959" t="str">
        <f>IFERROR(IF(OR(HLOOKUP($A959,'Z-scores'!$C$2:$SK$20,5,FALSE)&gt;3,HLOOKUP($A959,'Z-scores'!$C$2:$SK$20,5,FALSE)&lt;-3),"",'Total-corrected counts'!F959),"")</f>
        <v/>
      </c>
      <c r="G959" t="str">
        <f>IFERROR(IF(OR(HLOOKUP($A959,'Z-scores'!$C$2:$SK$20,5,FALSE)&gt;3,HLOOKUP($A959,'Z-scores'!$C$2:$SK$20,5,FALSE)&lt;-3),"",'Total-corrected counts'!G959),"")</f>
        <v/>
      </c>
      <c r="H959" t="str">
        <f>IFERROR(IF(OR(HLOOKUP($A959,'Z-scores'!$C$2:$SK$20,5,FALSE)&gt;3,HLOOKUP($A959,'Z-scores'!$C$2:$SK$20,5,FALSE)&lt;-3),"",'Total-corrected counts'!H959),"")</f>
        <v/>
      </c>
      <c r="I959" t="str">
        <f>IFERROR(IF(OR(HLOOKUP($A959,'Z-scores'!$C$2:$SK$20,5,FALSE)&gt;3,HLOOKUP($A959,'Z-scores'!$C$2:$SK$20,5,FALSE)&lt;-3),"",'Total-corrected counts'!I959),"")</f>
        <v/>
      </c>
      <c r="J959" t="str">
        <f>IFERROR(IF(OR(HLOOKUP($A959,'Z-scores'!$C$2:$SK$20,5,FALSE)&gt;3,HLOOKUP($A959,'Z-scores'!$C$2:$SK$20,5,FALSE)&lt;-3),"",'Total-corrected counts'!J959),"")</f>
        <v/>
      </c>
      <c r="K959" t="str">
        <f>IFERROR(IF(OR(HLOOKUP($A959,'Z-scores'!$C$2:$SK$20,5,FALSE)&gt;3,HLOOKUP($A959,'Z-scores'!$C$2:$SK$20,5,FALSE)&lt;-3),"",'Total-corrected counts'!K959),"")</f>
        <v/>
      </c>
      <c r="L959" t="str">
        <f>IFERROR(IF(OR(HLOOKUP($A959,'Z-scores'!$C$2:$SK$20,5,FALSE)&gt;3,HLOOKUP($A959,'Z-scores'!$C$2:$SK$20,5,FALSE)&lt;-3),"",'Total-corrected counts'!L959),"")</f>
        <v/>
      </c>
      <c r="M959" t="str">
        <f>IFERROR(IF(OR(HLOOKUP($A959,'Z-scores'!$C$2:$SK$20,5,FALSE)&gt;3,HLOOKUP($A959,'Z-scores'!$C$2:$SK$20,5,FALSE)&lt;-3),"",'Total-corrected counts'!M959),"")</f>
        <v/>
      </c>
      <c r="N959" t="str">
        <f>IFERROR(IF(OR(HLOOKUP($A959,'Z-scores'!$C$2:$SK$20,5,FALSE)&gt;3,HLOOKUP($A959,'Z-scores'!$C$2:$SK$20,5,FALSE)&lt;-3),"",'Total-corrected counts'!N959),"")</f>
        <v/>
      </c>
      <c r="O959" t="str">
        <f>IFERROR(IF(OR(HLOOKUP($A959,'Z-scores'!$C$2:$SK$20,5,FALSE)&gt;3,HLOOKUP($A959,'Z-scores'!$C$2:$SK$20,5,FALSE)&lt;-3),"",'Total-corrected counts'!O959),"")</f>
        <v/>
      </c>
      <c r="P959" t="str">
        <f>IFERROR(IF(OR(HLOOKUP($A959,'Z-scores'!$C$2:$SK$20,5,FALSE)&gt;3,HLOOKUP($A959,'Z-scores'!$C$2:$SK$20,5,FALSE)&lt;-3),"",'Total-corrected counts'!P959),"")</f>
        <v/>
      </c>
      <c r="Q959" t="str">
        <f>IFERROR(IF(OR(HLOOKUP($A959,'Z-scores'!$C$2:$SK$20,5,FALSE)&gt;3,HLOOKUP($A959,'Z-scores'!$C$2:$SK$20,5,FALSE)&lt;-3),"",'Total-corrected counts'!Q959),"")</f>
        <v/>
      </c>
      <c r="R959" t="str">
        <f>IFERROR(IF(OR(HLOOKUP($A959,'Z-scores'!$C$2:$SK$20,5,FALSE)&gt;3,HLOOKUP($A959,'Z-scores'!$C$2:$SK$20,5,FALSE)&lt;-3),"",'Total-corrected counts'!R959),"")</f>
        <v/>
      </c>
      <c r="S959" t="str">
        <f>IFERROR(IF(OR(HLOOKUP($A959,'Z-scores'!$C$2:$SK$20,5,FALSE)&gt;3,HLOOKUP($A959,'Z-scores'!$C$2:$SK$20,5,FALSE)&lt;-3),"",'Total-corrected counts'!S959),"")</f>
        <v/>
      </c>
      <c r="T959" t="str">
        <f>IFERROR(IF(OR(HLOOKUP($A959,'Z-scores'!$C$2:$SK$20,5,FALSE)&gt;3,HLOOKUP($A959,'Z-scores'!$C$2:$SK$20,5,FALSE)&lt;-3),"",'Total-corrected counts'!T959),"")</f>
        <v/>
      </c>
      <c r="U959">
        <f t="shared" si="56"/>
        <v>0</v>
      </c>
      <c r="V959">
        <f>SUMIFS(Tabel132[Cluster],Tabel132[ID],'Total-corrected counts Z&lt;3'!A959)</f>
        <v>0</v>
      </c>
      <c r="W959" t="str">
        <f t="shared" si="57"/>
        <v/>
      </c>
      <c r="X959" t="str">
        <f t="shared" si="58"/>
        <v/>
      </c>
      <c r="Y959" t="str">
        <f t="shared" si="59"/>
        <v/>
      </c>
    </row>
    <row r="960" spans="1:25" x14ac:dyDescent="0.25">
      <c r="A960">
        <v>968</v>
      </c>
      <c r="B960" t="s">
        <v>1059</v>
      </c>
      <c r="C960">
        <v>59200</v>
      </c>
      <c r="D960">
        <v>645</v>
      </c>
      <c r="E960" t="str">
        <f>IFERROR(IF(OR(HLOOKUP($A960,'Z-scores'!$C$2:$SK$20,5,FALSE)&gt;3,HLOOKUP($A960,'Z-scores'!$C$2:$SK$20,5,FALSE)&lt;-3),"",'Total-corrected counts'!E960),"")</f>
        <v/>
      </c>
      <c r="F960" t="str">
        <f>IFERROR(IF(OR(HLOOKUP($A960,'Z-scores'!$C$2:$SK$20,5,FALSE)&gt;3,HLOOKUP($A960,'Z-scores'!$C$2:$SK$20,5,FALSE)&lt;-3),"",'Total-corrected counts'!F960),"")</f>
        <v/>
      </c>
      <c r="G960" t="str">
        <f>IFERROR(IF(OR(HLOOKUP($A960,'Z-scores'!$C$2:$SK$20,5,FALSE)&gt;3,HLOOKUP($A960,'Z-scores'!$C$2:$SK$20,5,FALSE)&lt;-3),"",'Total-corrected counts'!G960),"")</f>
        <v/>
      </c>
      <c r="H960" t="str">
        <f>IFERROR(IF(OR(HLOOKUP($A960,'Z-scores'!$C$2:$SK$20,5,FALSE)&gt;3,HLOOKUP($A960,'Z-scores'!$C$2:$SK$20,5,FALSE)&lt;-3),"",'Total-corrected counts'!H960),"")</f>
        <v/>
      </c>
      <c r="I960" t="str">
        <f>IFERROR(IF(OR(HLOOKUP($A960,'Z-scores'!$C$2:$SK$20,5,FALSE)&gt;3,HLOOKUP($A960,'Z-scores'!$C$2:$SK$20,5,FALSE)&lt;-3),"",'Total-corrected counts'!I960),"")</f>
        <v/>
      </c>
      <c r="J960" t="str">
        <f>IFERROR(IF(OR(HLOOKUP($A960,'Z-scores'!$C$2:$SK$20,5,FALSE)&gt;3,HLOOKUP($A960,'Z-scores'!$C$2:$SK$20,5,FALSE)&lt;-3),"",'Total-corrected counts'!J960),"")</f>
        <v/>
      </c>
      <c r="K960" t="str">
        <f>IFERROR(IF(OR(HLOOKUP($A960,'Z-scores'!$C$2:$SK$20,5,FALSE)&gt;3,HLOOKUP($A960,'Z-scores'!$C$2:$SK$20,5,FALSE)&lt;-3),"",'Total-corrected counts'!K960),"")</f>
        <v/>
      </c>
      <c r="L960" t="str">
        <f>IFERROR(IF(OR(HLOOKUP($A960,'Z-scores'!$C$2:$SK$20,5,FALSE)&gt;3,HLOOKUP($A960,'Z-scores'!$C$2:$SK$20,5,FALSE)&lt;-3),"",'Total-corrected counts'!L960),"")</f>
        <v/>
      </c>
      <c r="M960" t="str">
        <f>IFERROR(IF(OR(HLOOKUP($A960,'Z-scores'!$C$2:$SK$20,5,FALSE)&gt;3,HLOOKUP($A960,'Z-scores'!$C$2:$SK$20,5,FALSE)&lt;-3),"",'Total-corrected counts'!M960),"")</f>
        <v/>
      </c>
      <c r="N960" t="str">
        <f>IFERROR(IF(OR(HLOOKUP($A960,'Z-scores'!$C$2:$SK$20,5,FALSE)&gt;3,HLOOKUP($A960,'Z-scores'!$C$2:$SK$20,5,FALSE)&lt;-3),"",'Total-corrected counts'!N960),"")</f>
        <v/>
      </c>
      <c r="O960" t="str">
        <f>IFERROR(IF(OR(HLOOKUP($A960,'Z-scores'!$C$2:$SK$20,5,FALSE)&gt;3,HLOOKUP($A960,'Z-scores'!$C$2:$SK$20,5,FALSE)&lt;-3),"",'Total-corrected counts'!O960),"")</f>
        <v/>
      </c>
      <c r="P960" t="str">
        <f>IFERROR(IF(OR(HLOOKUP($A960,'Z-scores'!$C$2:$SK$20,5,FALSE)&gt;3,HLOOKUP($A960,'Z-scores'!$C$2:$SK$20,5,FALSE)&lt;-3),"",'Total-corrected counts'!P960),"")</f>
        <v/>
      </c>
      <c r="Q960" t="str">
        <f>IFERROR(IF(OR(HLOOKUP($A960,'Z-scores'!$C$2:$SK$20,5,FALSE)&gt;3,HLOOKUP($A960,'Z-scores'!$C$2:$SK$20,5,FALSE)&lt;-3),"",'Total-corrected counts'!Q960),"")</f>
        <v/>
      </c>
      <c r="R960" t="str">
        <f>IFERROR(IF(OR(HLOOKUP($A960,'Z-scores'!$C$2:$SK$20,5,FALSE)&gt;3,HLOOKUP($A960,'Z-scores'!$C$2:$SK$20,5,FALSE)&lt;-3),"",'Total-corrected counts'!R960),"")</f>
        <v/>
      </c>
      <c r="S960" t="str">
        <f>IFERROR(IF(OR(HLOOKUP($A960,'Z-scores'!$C$2:$SK$20,5,FALSE)&gt;3,HLOOKUP($A960,'Z-scores'!$C$2:$SK$20,5,FALSE)&lt;-3),"",'Total-corrected counts'!S960),"")</f>
        <v/>
      </c>
      <c r="T960" t="str">
        <f>IFERROR(IF(OR(HLOOKUP($A960,'Z-scores'!$C$2:$SK$20,5,FALSE)&gt;3,HLOOKUP($A960,'Z-scores'!$C$2:$SK$20,5,FALSE)&lt;-3),"",'Total-corrected counts'!T960),"")</f>
        <v/>
      </c>
      <c r="U960">
        <f t="shared" si="56"/>
        <v>0</v>
      </c>
      <c r="V960">
        <f>SUMIFS(Tabel132[Cluster],Tabel132[ID],'Total-corrected counts Z&lt;3'!A960)</f>
        <v>0</v>
      </c>
      <c r="W960" t="str">
        <f t="shared" si="57"/>
        <v/>
      </c>
      <c r="X960" t="str">
        <f t="shared" si="58"/>
        <v/>
      </c>
      <c r="Y960" t="str">
        <f t="shared" si="59"/>
        <v/>
      </c>
    </row>
    <row r="961" spans="1:25" x14ac:dyDescent="0.25">
      <c r="A961">
        <v>969</v>
      </c>
      <c r="B961" t="s">
        <v>412</v>
      </c>
      <c r="C961">
        <v>22800</v>
      </c>
      <c r="D961">
        <v>746</v>
      </c>
      <c r="E961">
        <f>IFERROR(IF(OR(HLOOKUP($A961,'Z-scores'!$C$2:$SK$20,5,FALSE)&gt;3,HLOOKUP($A961,'Z-scores'!$C$2:$SK$20,5,FALSE)&lt;-3),"",'Total-corrected counts'!E961),"")</f>
        <v>1.7983695773336075</v>
      </c>
      <c r="F961">
        <f>IFERROR(IF(OR(HLOOKUP($A961,'Z-scores'!$C$2:$SK$20,5,FALSE)&gt;3,HLOOKUP($A961,'Z-scores'!$C$2:$SK$20,5,FALSE)&lt;-3),"",'Total-corrected counts'!F961),"")</f>
        <v>2.1814545202145759</v>
      </c>
      <c r="G961">
        <f>IFERROR(IF(OR(HLOOKUP($A961,'Z-scores'!$C$2:$SK$20,5,FALSE)&gt;3,HLOOKUP($A961,'Z-scores'!$C$2:$SK$20,5,FALSE)&lt;-3),"",'Total-corrected counts'!G961),"")</f>
        <v>2.5290455927413413</v>
      </c>
      <c r="H961">
        <f>IFERROR(IF(OR(HLOOKUP($A961,'Z-scores'!$C$2:$SK$20,5,FALSE)&gt;3,HLOOKUP($A961,'Z-scores'!$C$2:$SK$20,5,FALSE)&lt;-3),"",'Total-corrected counts'!H961),"")</f>
        <v>3.2690776617047455</v>
      </c>
      <c r="I961">
        <f>IFERROR(IF(OR(HLOOKUP($A961,'Z-scores'!$C$2:$SK$20,5,FALSE)&gt;3,HLOOKUP($A961,'Z-scores'!$C$2:$SK$20,5,FALSE)&lt;-3),"",'Total-corrected counts'!I961),"")</f>
        <v>3.4326919451602138</v>
      </c>
      <c r="J961">
        <f>IFERROR(IF(OR(HLOOKUP($A961,'Z-scores'!$C$2:$SK$20,5,FALSE)&gt;3,HLOOKUP($A961,'Z-scores'!$C$2:$SK$20,5,FALSE)&lt;-3),"",'Total-corrected counts'!J961),"")</f>
        <v>1.9635944794259601</v>
      </c>
      <c r="K961">
        <f>IFERROR(IF(OR(HLOOKUP($A961,'Z-scores'!$C$2:$SK$20,5,FALSE)&gt;3,HLOOKUP($A961,'Z-scores'!$C$2:$SK$20,5,FALSE)&lt;-3),"",'Total-corrected counts'!K961),"")</f>
        <v>13.658582357615582</v>
      </c>
      <c r="L961">
        <f>IFERROR(IF(OR(HLOOKUP($A961,'Z-scores'!$C$2:$SK$20,5,FALSE)&gt;3,HLOOKUP($A961,'Z-scores'!$C$2:$SK$20,5,FALSE)&lt;-3),"",'Total-corrected counts'!L961),"")</f>
        <v>10.005711735105736</v>
      </c>
      <c r="M961">
        <f>IFERROR(IF(OR(HLOOKUP($A961,'Z-scores'!$C$2:$SK$20,5,FALSE)&gt;3,HLOOKUP($A961,'Z-scores'!$C$2:$SK$20,5,FALSE)&lt;-3),"",'Total-corrected counts'!M961),"")</f>
        <v>12.94911653608149</v>
      </c>
      <c r="N961">
        <f>IFERROR(IF(OR(HLOOKUP($A961,'Z-scores'!$C$2:$SK$20,5,FALSE)&gt;3,HLOOKUP($A961,'Z-scores'!$C$2:$SK$20,5,FALSE)&lt;-3),"",'Total-corrected counts'!N961),"")</f>
        <v>1.1053933789288501</v>
      </c>
      <c r="O961">
        <f>IFERROR(IF(OR(HLOOKUP($A961,'Z-scores'!$C$2:$SK$20,5,FALSE)&gt;3,HLOOKUP($A961,'Z-scores'!$C$2:$SK$20,5,FALSE)&lt;-3),"",'Total-corrected counts'!O961),"")</f>
        <v>8.2849894912379813</v>
      </c>
      <c r="P961">
        <f>IFERROR(IF(OR(HLOOKUP($A961,'Z-scores'!$C$2:$SK$20,5,FALSE)&gt;3,HLOOKUP($A961,'Z-scores'!$C$2:$SK$20,5,FALSE)&lt;-3),"",'Total-corrected counts'!P961),"")</f>
        <v>5.3944975130072583</v>
      </c>
      <c r="Q961">
        <f>IFERROR(IF(OR(HLOOKUP($A961,'Z-scores'!$C$2:$SK$20,5,FALSE)&gt;3,HLOOKUP($A961,'Z-scores'!$C$2:$SK$20,5,FALSE)&lt;-3),"",'Total-corrected counts'!Q961),"")</f>
        <v>2.0072708916406605</v>
      </c>
      <c r="R961">
        <f>IFERROR(IF(OR(HLOOKUP($A961,'Z-scores'!$C$2:$SK$20,5,FALSE)&gt;3,HLOOKUP($A961,'Z-scores'!$C$2:$SK$20,5,FALSE)&lt;-3),"",'Total-corrected counts'!R961),"")</f>
        <v>3.6513574987122674</v>
      </c>
      <c r="S961">
        <f>IFERROR(IF(OR(HLOOKUP($A961,'Z-scores'!$C$2:$SK$20,5,FALSE)&gt;3,HLOOKUP($A961,'Z-scores'!$C$2:$SK$20,5,FALSE)&lt;-3),"",'Total-corrected counts'!S961),"")</f>
        <v>2.6610878187289626</v>
      </c>
      <c r="T961">
        <f>IFERROR(IF(OR(HLOOKUP($A961,'Z-scores'!$C$2:$SK$20,5,FALSE)&gt;3,HLOOKUP($A961,'Z-scores'!$C$2:$SK$20,5,FALSE)&lt;-3),"",'Total-corrected counts'!T961),"")</f>
        <v>0.28669078964882427</v>
      </c>
      <c r="U961">
        <f t="shared" si="56"/>
        <v>1</v>
      </c>
      <c r="V961">
        <f>SUMIFS(Tabel132[Cluster],Tabel132[ID],'Total-corrected counts Z&lt;3'!A961)</f>
        <v>29</v>
      </c>
      <c r="W961">
        <f t="shared" si="57"/>
        <v>0.48742419933588199</v>
      </c>
      <c r="X961">
        <f t="shared" si="58"/>
        <v>5.2893037784312105</v>
      </c>
      <c r="Y961">
        <f t="shared" si="59"/>
        <v>3.7143156671626585</v>
      </c>
    </row>
    <row r="962" spans="1:25" x14ac:dyDescent="0.25">
      <c r="A962">
        <v>970</v>
      </c>
      <c r="B962" t="s">
        <v>1060</v>
      </c>
      <c r="C962">
        <v>94900</v>
      </c>
      <c r="D962">
        <v>938</v>
      </c>
      <c r="E962" t="str">
        <f>IFERROR(IF(OR(HLOOKUP($A962,'Z-scores'!$C$2:$SK$20,5,FALSE)&gt;3,HLOOKUP($A962,'Z-scores'!$C$2:$SK$20,5,FALSE)&lt;-3),"",'Total-corrected counts'!E962),"")</f>
        <v/>
      </c>
      <c r="F962" t="str">
        <f>IFERROR(IF(OR(HLOOKUP($A962,'Z-scores'!$C$2:$SK$20,5,FALSE)&gt;3,HLOOKUP($A962,'Z-scores'!$C$2:$SK$20,5,FALSE)&lt;-3),"",'Total-corrected counts'!F962),"")</f>
        <v/>
      </c>
      <c r="G962" t="str">
        <f>IFERROR(IF(OR(HLOOKUP($A962,'Z-scores'!$C$2:$SK$20,5,FALSE)&gt;3,HLOOKUP($A962,'Z-scores'!$C$2:$SK$20,5,FALSE)&lt;-3),"",'Total-corrected counts'!G962),"")</f>
        <v/>
      </c>
      <c r="H962" t="str">
        <f>IFERROR(IF(OR(HLOOKUP($A962,'Z-scores'!$C$2:$SK$20,5,FALSE)&gt;3,HLOOKUP($A962,'Z-scores'!$C$2:$SK$20,5,FALSE)&lt;-3),"",'Total-corrected counts'!H962),"")</f>
        <v/>
      </c>
      <c r="I962" t="str">
        <f>IFERROR(IF(OR(HLOOKUP($A962,'Z-scores'!$C$2:$SK$20,5,FALSE)&gt;3,HLOOKUP($A962,'Z-scores'!$C$2:$SK$20,5,FALSE)&lt;-3),"",'Total-corrected counts'!I962),"")</f>
        <v/>
      </c>
      <c r="J962" t="str">
        <f>IFERROR(IF(OR(HLOOKUP($A962,'Z-scores'!$C$2:$SK$20,5,FALSE)&gt;3,HLOOKUP($A962,'Z-scores'!$C$2:$SK$20,5,FALSE)&lt;-3),"",'Total-corrected counts'!J962),"")</f>
        <v/>
      </c>
      <c r="K962" t="str">
        <f>IFERROR(IF(OR(HLOOKUP($A962,'Z-scores'!$C$2:$SK$20,5,FALSE)&gt;3,HLOOKUP($A962,'Z-scores'!$C$2:$SK$20,5,FALSE)&lt;-3),"",'Total-corrected counts'!K962),"")</f>
        <v/>
      </c>
      <c r="L962" t="str">
        <f>IFERROR(IF(OR(HLOOKUP($A962,'Z-scores'!$C$2:$SK$20,5,FALSE)&gt;3,HLOOKUP($A962,'Z-scores'!$C$2:$SK$20,5,FALSE)&lt;-3),"",'Total-corrected counts'!L962),"")</f>
        <v/>
      </c>
      <c r="M962" t="str">
        <f>IFERROR(IF(OR(HLOOKUP($A962,'Z-scores'!$C$2:$SK$20,5,FALSE)&gt;3,HLOOKUP($A962,'Z-scores'!$C$2:$SK$20,5,FALSE)&lt;-3),"",'Total-corrected counts'!M962),"")</f>
        <v/>
      </c>
      <c r="N962" t="str">
        <f>IFERROR(IF(OR(HLOOKUP($A962,'Z-scores'!$C$2:$SK$20,5,FALSE)&gt;3,HLOOKUP($A962,'Z-scores'!$C$2:$SK$20,5,FALSE)&lt;-3),"",'Total-corrected counts'!N962),"")</f>
        <v/>
      </c>
      <c r="O962" t="str">
        <f>IFERROR(IF(OR(HLOOKUP($A962,'Z-scores'!$C$2:$SK$20,5,FALSE)&gt;3,HLOOKUP($A962,'Z-scores'!$C$2:$SK$20,5,FALSE)&lt;-3),"",'Total-corrected counts'!O962),"")</f>
        <v/>
      </c>
      <c r="P962" t="str">
        <f>IFERROR(IF(OR(HLOOKUP($A962,'Z-scores'!$C$2:$SK$20,5,FALSE)&gt;3,HLOOKUP($A962,'Z-scores'!$C$2:$SK$20,5,FALSE)&lt;-3),"",'Total-corrected counts'!P962),"")</f>
        <v/>
      </c>
      <c r="Q962" t="str">
        <f>IFERROR(IF(OR(HLOOKUP($A962,'Z-scores'!$C$2:$SK$20,5,FALSE)&gt;3,HLOOKUP($A962,'Z-scores'!$C$2:$SK$20,5,FALSE)&lt;-3),"",'Total-corrected counts'!Q962),"")</f>
        <v/>
      </c>
      <c r="R962" t="str">
        <f>IFERROR(IF(OR(HLOOKUP($A962,'Z-scores'!$C$2:$SK$20,5,FALSE)&gt;3,HLOOKUP($A962,'Z-scores'!$C$2:$SK$20,5,FALSE)&lt;-3),"",'Total-corrected counts'!R962),"")</f>
        <v/>
      </c>
      <c r="S962" t="str">
        <f>IFERROR(IF(OR(HLOOKUP($A962,'Z-scores'!$C$2:$SK$20,5,FALSE)&gt;3,HLOOKUP($A962,'Z-scores'!$C$2:$SK$20,5,FALSE)&lt;-3),"",'Total-corrected counts'!S962),"")</f>
        <v/>
      </c>
      <c r="T962" t="str">
        <f>IFERROR(IF(OR(HLOOKUP($A962,'Z-scores'!$C$2:$SK$20,5,FALSE)&gt;3,HLOOKUP($A962,'Z-scores'!$C$2:$SK$20,5,FALSE)&lt;-3),"",'Total-corrected counts'!T962),"")</f>
        <v/>
      </c>
      <c r="U962">
        <f t="shared" si="56"/>
        <v>0</v>
      </c>
      <c r="V962">
        <f>SUMIFS(Tabel132[Cluster],Tabel132[ID],'Total-corrected counts Z&lt;3'!A962)</f>
        <v>96</v>
      </c>
      <c r="W962" t="str">
        <f t="shared" si="57"/>
        <v/>
      </c>
      <c r="X962" t="str">
        <f t="shared" si="58"/>
        <v/>
      </c>
      <c r="Y962" t="str">
        <f t="shared" si="59"/>
        <v/>
      </c>
    </row>
    <row r="963" spans="1:25" x14ac:dyDescent="0.25">
      <c r="A963">
        <v>971</v>
      </c>
      <c r="B963" t="s">
        <v>1061</v>
      </c>
      <c r="C963">
        <v>106600</v>
      </c>
      <c r="D963">
        <v>776</v>
      </c>
      <c r="E963" t="str">
        <f>IFERROR(IF(OR(HLOOKUP($A963,'Z-scores'!$C$2:$SK$20,5,FALSE)&gt;3,HLOOKUP($A963,'Z-scores'!$C$2:$SK$20,5,FALSE)&lt;-3),"",'Total-corrected counts'!E963),"")</f>
        <v/>
      </c>
      <c r="F963" t="str">
        <f>IFERROR(IF(OR(HLOOKUP($A963,'Z-scores'!$C$2:$SK$20,5,FALSE)&gt;3,HLOOKUP($A963,'Z-scores'!$C$2:$SK$20,5,FALSE)&lt;-3),"",'Total-corrected counts'!F963),"")</f>
        <v/>
      </c>
      <c r="G963" t="str">
        <f>IFERROR(IF(OR(HLOOKUP($A963,'Z-scores'!$C$2:$SK$20,5,FALSE)&gt;3,HLOOKUP($A963,'Z-scores'!$C$2:$SK$20,5,FALSE)&lt;-3),"",'Total-corrected counts'!G963),"")</f>
        <v/>
      </c>
      <c r="H963" t="str">
        <f>IFERROR(IF(OR(HLOOKUP($A963,'Z-scores'!$C$2:$SK$20,5,FALSE)&gt;3,HLOOKUP($A963,'Z-scores'!$C$2:$SK$20,5,FALSE)&lt;-3),"",'Total-corrected counts'!H963),"")</f>
        <v/>
      </c>
      <c r="I963" t="str">
        <f>IFERROR(IF(OR(HLOOKUP($A963,'Z-scores'!$C$2:$SK$20,5,FALSE)&gt;3,HLOOKUP($A963,'Z-scores'!$C$2:$SK$20,5,FALSE)&lt;-3),"",'Total-corrected counts'!I963),"")</f>
        <v/>
      </c>
      <c r="J963" t="str">
        <f>IFERROR(IF(OR(HLOOKUP($A963,'Z-scores'!$C$2:$SK$20,5,FALSE)&gt;3,HLOOKUP($A963,'Z-scores'!$C$2:$SK$20,5,FALSE)&lt;-3),"",'Total-corrected counts'!J963),"")</f>
        <v/>
      </c>
      <c r="K963" t="str">
        <f>IFERROR(IF(OR(HLOOKUP($A963,'Z-scores'!$C$2:$SK$20,5,FALSE)&gt;3,HLOOKUP($A963,'Z-scores'!$C$2:$SK$20,5,FALSE)&lt;-3),"",'Total-corrected counts'!K963),"")</f>
        <v/>
      </c>
      <c r="L963" t="str">
        <f>IFERROR(IF(OR(HLOOKUP($A963,'Z-scores'!$C$2:$SK$20,5,FALSE)&gt;3,HLOOKUP($A963,'Z-scores'!$C$2:$SK$20,5,FALSE)&lt;-3),"",'Total-corrected counts'!L963),"")</f>
        <v/>
      </c>
      <c r="M963" t="str">
        <f>IFERROR(IF(OR(HLOOKUP($A963,'Z-scores'!$C$2:$SK$20,5,FALSE)&gt;3,HLOOKUP($A963,'Z-scores'!$C$2:$SK$20,5,FALSE)&lt;-3),"",'Total-corrected counts'!M963),"")</f>
        <v/>
      </c>
      <c r="N963" t="str">
        <f>IFERROR(IF(OR(HLOOKUP($A963,'Z-scores'!$C$2:$SK$20,5,FALSE)&gt;3,HLOOKUP($A963,'Z-scores'!$C$2:$SK$20,5,FALSE)&lt;-3),"",'Total-corrected counts'!N963),"")</f>
        <v/>
      </c>
      <c r="O963" t="str">
        <f>IFERROR(IF(OR(HLOOKUP($A963,'Z-scores'!$C$2:$SK$20,5,FALSE)&gt;3,HLOOKUP($A963,'Z-scores'!$C$2:$SK$20,5,FALSE)&lt;-3),"",'Total-corrected counts'!O963),"")</f>
        <v/>
      </c>
      <c r="P963" t="str">
        <f>IFERROR(IF(OR(HLOOKUP($A963,'Z-scores'!$C$2:$SK$20,5,FALSE)&gt;3,HLOOKUP($A963,'Z-scores'!$C$2:$SK$20,5,FALSE)&lt;-3),"",'Total-corrected counts'!P963),"")</f>
        <v/>
      </c>
      <c r="Q963" t="str">
        <f>IFERROR(IF(OR(HLOOKUP($A963,'Z-scores'!$C$2:$SK$20,5,FALSE)&gt;3,HLOOKUP($A963,'Z-scores'!$C$2:$SK$20,5,FALSE)&lt;-3),"",'Total-corrected counts'!Q963),"")</f>
        <v/>
      </c>
      <c r="R963" t="str">
        <f>IFERROR(IF(OR(HLOOKUP($A963,'Z-scores'!$C$2:$SK$20,5,FALSE)&gt;3,HLOOKUP($A963,'Z-scores'!$C$2:$SK$20,5,FALSE)&lt;-3),"",'Total-corrected counts'!R963),"")</f>
        <v/>
      </c>
      <c r="S963" t="str">
        <f>IFERROR(IF(OR(HLOOKUP($A963,'Z-scores'!$C$2:$SK$20,5,FALSE)&gt;3,HLOOKUP($A963,'Z-scores'!$C$2:$SK$20,5,FALSE)&lt;-3),"",'Total-corrected counts'!S963),"")</f>
        <v/>
      </c>
      <c r="T963" t="str">
        <f>IFERROR(IF(OR(HLOOKUP($A963,'Z-scores'!$C$2:$SK$20,5,FALSE)&gt;3,HLOOKUP($A963,'Z-scores'!$C$2:$SK$20,5,FALSE)&lt;-3),"",'Total-corrected counts'!T963),"")</f>
        <v/>
      </c>
      <c r="U963">
        <f t="shared" si="56"/>
        <v>0</v>
      </c>
      <c r="V963">
        <f>SUMIFS(Tabel132[Cluster],Tabel132[ID],'Total-corrected counts Z&lt;3'!A963)</f>
        <v>0</v>
      </c>
      <c r="W963" t="str">
        <f t="shared" si="57"/>
        <v/>
      </c>
      <c r="X963" t="str">
        <f t="shared" si="58"/>
        <v/>
      </c>
      <c r="Y963" t="str">
        <f t="shared" si="59"/>
        <v/>
      </c>
    </row>
    <row r="964" spans="1:25" x14ac:dyDescent="0.25">
      <c r="A964">
        <v>972</v>
      </c>
      <c r="B964" t="s">
        <v>413</v>
      </c>
      <c r="C964">
        <v>20100</v>
      </c>
      <c r="D964">
        <v>315</v>
      </c>
      <c r="E964" t="str">
        <f>IFERROR(IF(OR(HLOOKUP($A964,'Z-scores'!$C$2:$SK$20,5,FALSE)&gt;3,HLOOKUP($A964,'Z-scores'!$C$2:$SK$20,5,FALSE)&lt;-3),"",'Total-corrected counts'!E964),"")</f>
        <v/>
      </c>
      <c r="F964" t="str">
        <f>IFERROR(IF(OR(HLOOKUP($A964,'Z-scores'!$C$2:$SK$20,5,FALSE)&gt;3,HLOOKUP($A964,'Z-scores'!$C$2:$SK$20,5,FALSE)&lt;-3),"",'Total-corrected counts'!F964),"")</f>
        <v/>
      </c>
      <c r="G964" t="str">
        <f>IFERROR(IF(OR(HLOOKUP($A964,'Z-scores'!$C$2:$SK$20,5,FALSE)&gt;3,HLOOKUP($A964,'Z-scores'!$C$2:$SK$20,5,FALSE)&lt;-3),"",'Total-corrected counts'!G964),"")</f>
        <v/>
      </c>
      <c r="H964" t="str">
        <f>IFERROR(IF(OR(HLOOKUP($A964,'Z-scores'!$C$2:$SK$20,5,FALSE)&gt;3,HLOOKUP($A964,'Z-scores'!$C$2:$SK$20,5,FALSE)&lt;-3),"",'Total-corrected counts'!H964),"")</f>
        <v/>
      </c>
      <c r="I964" t="str">
        <f>IFERROR(IF(OR(HLOOKUP($A964,'Z-scores'!$C$2:$SK$20,5,FALSE)&gt;3,HLOOKUP($A964,'Z-scores'!$C$2:$SK$20,5,FALSE)&lt;-3),"",'Total-corrected counts'!I964),"")</f>
        <v/>
      </c>
      <c r="J964" t="str">
        <f>IFERROR(IF(OR(HLOOKUP($A964,'Z-scores'!$C$2:$SK$20,5,FALSE)&gt;3,HLOOKUP($A964,'Z-scores'!$C$2:$SK$20,5,FALSE)&lt;-3),"",'Total-corrected counts'!J964),"")</f>
        <v/>
      </c>
      <c r="K964" t="str">
        <f>IFERROR(IF(OR(HLOOKUP($A964,'Z-scores'!$C$2:$SK$20,5,FALSE)&gt;3,HLOOKUP($A964,'Z-scores'!$C$2:$SK$20,5,FALSE)&lt;-3),"",'Total-corrected counts'!K964),"")</f>
        <v/>
      </c>
      <c r="L964" t="str">
        <f>IFERROR(IF(OR(HLOOKUP($A964,'Z-scores'!$C$2:$SK$20,5,FALSE)&gt;3,HLOOKUP($A964,'Z-scores'!$C$2:$SK$20,5,FALSE)&lt;-3),"",'Total-corrected counts'!L964),"")</f>
        <v/>
      </c>
      <c r="M964" t="str">
        <f>IFERROR(IF(OR(HLOOKUP($A964,'Z-scores'!$C$2:$SK$20,5,FALSE)&gt;3,HLOOKUP($A964,'Z-scores'!$C$2:$SK$20,5,FALSE)&lt;-3),"",'Total-corrected counts'!M964),"")</f>
        <v/>
      </c>
      <c r="N964" t="str">
        <f>IFERROR(IF(OR(HLOOKUP($A964,'Z-scores'!$C$2:$SK$20,5,FALSE)&gt;3,HLOOKUP($A964,'Z-scores'!$C$2:$SK$20,5,FALSE)&lt;-3),"",'Total-corrected counts'!N964),"")</f>
        <v/>
      </c>
      <c r="O964" t="str">
        <f>IFERROR(IF(OR(HLOOKUP($A964,'Z-scores'!$C$2:$SK$20,5,FALSE)&gt;3,HLOOKUP($A964,'Z-scores'!$C$2:$SK$20,5,FALSE)&lt;-3),"",'Total-corrected counts'!O964),"")</f>
        <v/>
      </c>
      <c r="P964" t="str">
        <f>IFERROR(IF(OR(HLOOKUP($A964,'Z-scores'!$C$2:$SK$20,5,FALSE)&gt;3,HLOOKUP($A964,'Z-scores'!$C$2:$SK$20,5,FALSE)&lt;-3),"",'Total-corrected counts'!P964),"")</f>
        <v/>
      </c>
      <c r="Q964" t="str">
        <f>IFERROR(IF(OR(HLOOKUP($A964,'Z-scores'!$C$2:$SK$20,5,FALSE)&gt;3,HLOOKUP($A964,'Z-scores'!$C$2:$SK$20,5,FALSE)&lt;-3),"",'Total-corrected counts'!Q964),"")</f>
        <v/>
      </c>
      <c r="R964" t="str">
        <f>IFERROR(IF(OR(HLOOKUP($A964,'Z-scores'!$C$2:$SK$20,5,FALSE)&gt;3,HLOOKUP($A964,'Z-scores'!$C$2:$SK$20,5,FALSE)&lt;-3),"",'Total-corrected counts'!R964),"")</f>
        <v/>
      </c>
      <c r="S964" t="str">
        <f>IFERROR(IF(OR(HLOOKUP($A964,'Z-scores'!$C$2:$SK$20,5,FALSE)&gt;3,HLOOKUP($A964,'Z-scores'!$C$2:$SK$20,5,FALSE)&lt;-3),"",'Total-corrected counts'!S964),"")</f>
        <v/>
      </c>
      <c r="T964" t="str">
        <f>IFERROR(IF(OR(HLOOKUP($A964,'Z-scores'!$C$2:$SK$20,5,FALSE)&gt;3,HLOOKUP($A964,'Z-scores'!$C$2:$SK$20,5,FALSE)&lt;-3),"",'Total-corrected counts'!T964),"")</f>
        <v/>
      </c>
      <c r="U964">
        <f t="shared" ref="U964:U1027" si="60">IFERROR(IF(X964-Y964=0,0,1),0)</f>
        <v>0</v>
      </c>
      <c r="V964">
        <f>SUMIFS(Tabel132[Cluster],Tabel132[ID],'Total-corrected counts Z&lt;3'!A964)</f>
        <v>25</v>
      </c>
      <c r="W964" t="str">
        <f t="shared" ref="W964:W1027" si="61">IFERROR(_xlfn.T.TEST(E964:N964,O964:T964,2,2),"")</f>
        <v/>
      </c>
      <c r="X964" t="str">
        <f t="shared" ref="X964:X1027" si="62">IFERROR(AVERAGE(E964:N964),"")</f>
        <v/>
      </c>
      <c r="Y964" t="str">
        <f t="shared" ref="Y964:Y1027" si="63">IFERROR(AVERAGE(O964:T964),"")</f>
        <v/>
      </c>
    </row>
    <row r="965" spans="1:25" x14ac:dyDescent="0.25">
      <c r="A965">
        <v>973</v>
      </c>
      <c r="B965" t="s">
        <v>414</v>
      </c>
      <c r="C965">
        <v>15700</v>
      </c>
      <c r="D965">
        <v>409</v>
      </c>
      <c r="E965">
        <f>IFERROR(IF(OR(HLOOKUP($A965,'Z-scores'!$C$2:$SK$20,5,FALSE)&gt;3,HLOOKUP($A965,'Z-scores'!$C$2:$SK$20,5,FALSE)&lt;-3),"",'Total-corrected counts'!E965),"")</f>
        <v>9.4674497583595691</v>
      </c>
      <c r="F965">
        <f>IFERROR(IF(OR(HLOOKUP($A965,'Z-scores'!$C$2:$SK$20,5,FALSE)&gt;3,HLOOKUP($A965,'Z-scores'!$C$2:$SK$20,5,FALSE)&lt;-3),"",'Total-corrected counts'!F965),"")</f>
        <v>5.6613938738902085</v>
      </c>
      <c r="G965">
        <f>IFERROR(IF(OR(HLOOKUP($A965,'Z-scores'!$C$2:$SK$20,5,FALSE)&gt;3,HLOOKUP($A965,'Z-scores'!$C$2:$SK$20,5,FALSE)&lt;-3),"",'Total-corrected counts'!G965),"")</f>
        <v>3.2828003576368001</v>
      </c>
      <c r="H965">
        <f>IFERROR(IF(OR(HLOOKUP($A965,'Z-scores'!$C$2:$SK$20,5,FALSE)&gt;3,HLOOKUP($A965,'Z-scores'!$C$2:$SK$20,5,FALSE)&lt;-3),"",'Total-corrected counts'!H965),"")</f>
        <v>2.0265868899129047</v>
      </c>
      <c r="I965">
        <f>IFERROR(IF(OR(HLOOKUP($A965,'Z-scores'!$C$2:$SK$20,5,FALSE)&gt;3,HLOOKUP($A965,'Z-scores'!$C$2:$SK$20,5,FALSE)&lt;-3),"",'Total-corrected counts'!I965),"")</f>
        <v>2.3072191762552259</v>
      </c>
      <c r="J965">
        <f>IFERROR(IF(OR(HLOOKUP($A965,'Z-scores'!$C$2:$SK$20,5,FALSE)&gt;3,HLOOKUP($A965,'Z-scores'!$C$2:$SK$20,5,FALSE)&lt;-3),"",'Total-corrected counts'!J965),"")</f>
        <v>7.471237531474384</v>
      </c>
      <c r="K965">
        <f>IFERROR(IF(OR(HLOOKUP($A965,'Z-scores'!$C$2:$SK$20,5,FALSE)&gt;3,HLOOKUP($A965,'Z-scores'!$C$2:$SK$20,5,FALSE)&lt;-3),"",'Total-corrected counts'!K965),"")</f>
        <v>4.0582820916573565</v>
      </c>
      <c r="L965">
        <f>IFERROR(IF(OR(HLOOKUP($A965,'Z-scores'!$C$2:$SK$20,5,FALSE)&gt;3,HLOOKUP($A965,'Z-scores'!$C$2:$SK$20,5,FALSE)&lt;-3),"",'Total-corrected counts'!L965),"")</f>
        <v>3.5613550243596683</v>
      </c>
      <c r="M965">
        <f>IFERROR(IF(OR(HLOOKUP($A965,'Z-scores'!$C$2:$SK$20,5,FALSE)&gt;3,HLOOKUP($A965,'Z-scores'!$C$2:$SK$20,5,FALSE)&lt;-3),"",'Total-corrected counts'!M965),"")</f>
        <v>4.5777982750992496</v>
      </c>
      <c r="N965">
        <f>IFERROR(IF(OR(HLOOKUP($A965,'Z-scores'!$C$2:$SK$20,5,FALSE)&gt;3,HLOOKUP($A965,'Z-scores'!$C$2:$SK$20,5,FALSE)&lt;-3),"",'Total-corrected counts'!N965),"")</f>
        <v>3.7552016206164489</v>
      </c>
      <c r="O965">
        <f>IFERROR(IF(OR(HLOOKUP($A965,'Z-scores'!$C$2:$SK$20,5,FALSE)&gt;3,HLOOKUP($A965,'Z-scores'!$C$2:$SK$20,5,FALSE)&lt;-3),"",'Total-corrected counts'!O965),"")</f>
        <v>5.0532246470037432</v>
      </c>
      <c r="P965">
        <f>IFERROR(IF(OR(HLOOKUP($A965,'Z-scores'!$C$2:$SK$20,5,FALSE)&gt;3,HLOOKUP($A965,'Z-scores'!$C$2:$SK$20,5,FALSE)&lt;-3),"",'Total-corrected counts'!P965),"")</f>
        <v>3.1152725490244868</v>
      </c>
      <c r="Q965">
        <f>IFERROR(IF(OR(HLOOKUP($A965,'Z-scores'!$C$2:$SK$20,5,FALSE)&gt;3,HLOOKUP($A965,'Z-scores'!$C$2:$SK$20,5,FALSE)&lt;-3),"",'Total-corrected counts'!Q965),"")</f>
        <v>0.80986424588472206</v>
      </c>
      <c r="R965">
        <f>IFERROR(IF(OR(HLOOKUP($A965,'Z-scores'!$C$2:$SK$20,5,FALSE)&gt;3,HLOOKUP($A965,'Z-scores'!$C$2:$SK$20,5,FALSE)&lt;-3),"",'Total-corrected counts'!R965),"")</f>
        <v>4.5141255152856301</v>
      </c>
      <c r="S965">
        <f>IFERROR(IF(OR(HLOOKUP($A965,'Z-scores'!$C$2:$SK$20,5,FALSE)&gt;3,HLOOKUP($A965,'Z-scores'!$C$2:$SK$20,5,FALSE)&lt;-3),"",'Total-corrected counts'!S965),"")</f>
        <v>4.5125255138871978</v>
      </c>
      <c r="T965">
        <f>IFERROR(IF(OR(HLOOKUP($A965,'Z-scores'!$C$2:$SK$20,5,FALSE)&gt;3,HLOOKUP($A965,'Z-scores'!$C$2:$SK$20,5,FALSE)&lt;-3),"",'Total-corrected counts'!T965),"")</f>
        <v>3.7406322077989453</v>
      </c>
      <c r="U965">
        <f t="shared" si="60"/>
        <v>1</v>
      </c>
      <c r="V965">
        <f>SUMIFS(Tabel132[Cluster],Tabel132[ID],'Total-corrected counts Z&lt;3'!A965)</f>
        <v>19</v>
      </c>
      <c r="W965">
        <f t="shared" si="61"/>
        <v>0.37108032984598571</v>
      </c>
      <c r="X965">
        <f t="shared" si="62"/>
        <v>4.616932459926181</v>
      </c>
      <c r="Y965">
        <f t="shared" si="63"/>
        <v>3.6242741131474543</v>
      </c>
    </row>
    <row r="966" spans="1:25" x14ac:dyDescent="0.25">
      <c r="A966">
        <v>974</v>
      </c>
      <c r="B966" t="s">
        <v>415</v>
      </c>
      <c r="C966">
        <v>6000</v>
      </c>
      <c r="D966">
        <v>345</v>
      </c>
      <c r="E966">
        <f>IFERROR(IF(OR(HLOOKUP($A966,'Z-scores'!$C$2:$SK$20,5,FALSE)&gt;3,HLOOKUP($A966,'Z-scores'!$C$2:$SK$20,5,FALSE)&lt;-3),"",'Total-corrected counts'!E966),"")</f>
        <v>117.71641742981777</v>
      </c>
      <c r="F966">
        <f>IFERROR(IF(OR(HLOOKUP($A966,'Z-scores'!$C$2:$SK$20,5,FALSE)&gt;3,HLOOKUP($A966,'Z-scores'!$C$2:$SK$20,5,FALSE)&lt;-3),"",'Total-corrected counts'!F966),"")</f>
        <v>130.87782768681302</v>
      </c>
      <c r="G966">
        <f>IFERROR(IF(OR(HLOOKUP($A966,'Z-scores'!$C$2:$SK$20,5,FALSE)&gt;3,HLOOKUP($A966,'Z-scores'!$C$2:$SK$20,5,FALSE)&lt;-3),"",'Total-corrected counts'!G966),"")</f>
        <v>108.27786375981802</v>
      </c>
      <c r="H966">
        <f>IFERROR(IF(OR(HLOOKUP($A966,'Z-scores'!$C$2:$SK$20,5,FALSE)&gt;3,HLOOKUP($A966,'Z-scores'!$C$2:$SK$20,5,FALSE)&lt;-3),"",'Total-corrected counts'!H966),"")</f>
        <v>124.08019493835798</v>
      </c>
      <c r="I966">
        <f>IFERROR(IF(OR(HLOOKUP($A966,'Z-scores'!$C$2:$SK$20,5,FALSE)&gt;3,HLOOKUP($A966,'Z-scores'!$C$2:$SK$20,5,FALSE)&lt;-3),"",'Total-corrected counts'!I966),"")</f>
        <v>106.65542694528121</v>
      </c>
      <c r="J966">
        <f>IFERROR(IF(OR(HLOOKUP($A966,'Z-scores'!$C$2:$SK$20,5,FALSE)&gt;3,HLOOKUP($A966,'Z-scores'!$C$2:$SK$20,5,FALSE)&lt;-3),"",'Total-corrected counts'!J966),"")</f>
        <v>108.60832635898099</v>
      </c>
      <c r="K966">
        <f>IFERROR(IF(OR(HLOOKUP($A966,'Z-scores'!$C$2:$SK$20,5,FALSE)&gt;3,HLOOKUP($A966,'Z-scores'!$C$2:$SK$20,5,FALSE)&lt;-3),"",'Total-corrected counts'!K966),"")</f>
        <v>88.19139609009153</v>
      </c>
      <c r="L966">
        <f>IFERROR(IF(OR(HLOOKUP($A966,'Z-scores'!$C$2:$SK$20,5,FALSE)&gt;3,HLOOKUP($A966,'Z-scores'!$C$2:$SK$20,5,FALSE)&lt;-3),"",'Total-corrected counts'!L966),"")</f>
        <v>103.10970737193706</v>
      </c>
      <c r="M966">
        <f>IFERROR(IF(OR(HLOOKUP($A966,'Z-scores'!$C$2:$SK$20,5,FALSE)&gt;3,HLOOKUP($A966,'Z-scores'!$C$2:$SK$20,5,FALSE)&lt;-3),"",'Total-corrected counts'!M966),"")</f>
        <v>49.298710288452433</v>
      </c>
      <c r="N966">
        <f>IFERROR(IF(OR(HLOOKUP($A966,'Z-scores'!$C$2:$SK$20,5,FALSE)&gt;3,HLOOKUP($A966,'Z-scores'!$C$2:$SK$20,5,FALSE)&lt;-3),"",'Total-corrected counts'!N966),"")</f>
        <v>124.47827000448429</v>
      </c>
      <c r="O966">
        <f>IFERROR(IF(OR(HLOOKUP($A966,'Z-scores'!$C$2:$SK$20,5,FALSE)&gt;3,HLOOKUP($A966,'Z-scores'!$C$2:$SK$20,5,FALSE)&lt;-3),"",'Total-corrected counts'!O966),"")</f>
        <v>130.22553386014195</v>
      </c>
      <c r="P966">
        <f>IFERROR(IF(OR(HLOOKUP($A966,'Z-scores'!$C$2:$SK$20,5,FALSE)&gt;3,HLOOKUP($A966,'Z-scores'!$C$2:$SK$20,5,FALSE)&lt;-3),"",'Total-corrected counts'!P966),"")</f>
        <v>96.055895752828505</v>
      </c>
      <c r="Q966">
        <f>IFERROR(IF(OR(HLOOKUP($A966,'Z-scores'!$C$2:$SK$20,5,FALSE)&gt;3,HLOOKUP($A966,'Z-scores'!$C$2:$SK$20,5,FALSE)&lt;-3),"",'Total-corrected counts'!Q966),"")</f>
        <v>158.09742517823224</v>
      </c>
      <c r="R966">
        <f>IFERROR(IF(OR(HLOOKUP($A966,'Z-scores'!$C$2:$SK$20,5,FALSE)&gt;3,HLOOKUP($A966,'Z-scores'!$C$2:$SK$20,5,FALSE)&lt;-3),"",'Total-corrected counts'!R966),"")</f>
        <v>163.10423932363096</v>
      </c>
      <c r="S966">
        <f>IFERROR(IF(OR(HLOOKUP($A966,'Z-scores'!$C$2:$SK$20,5,FALSE)&gt;3,HLOOKUP($A966,'Z-scores'!$C$2:$SK$20,5,FALSE)&lt;-3),"",'Total-corrected counts'!S966),"")</f>
        <v>69.443068290873882</v>
      </c>
      <c r="T966">
        <f>IFERROR(IF(OR(HLOOKUP($A966,'Z-scores'!$C$2:$SK$20,5,FALSE)&gt;3,HLOOKUP($A966,'Z-scores'!$C$2:$SK$20,5,FALSE)&lt;-3),"",'Total-corrected counts'!T966),"")</f>
        <v>59.986634748425416</v>
      </c>
      <c r="U966">
        <f t="shared" si="60"/>
        <v>1</v>
      </c>
      <c r="V966">
        <f>SUMIFS(Tabel132[Cluster],Tabel132[ID],'Total-corrected counts Z&lt;3'!A966)</f>
        <v>8</v>
      </c>
      <c r="W966">
        <f t="shared" si="61"/>
        <v>0.69645836218505086</v>
      </c>
      <c r="X966">
        <f t="shared" si="62"/>
        <v>106.12941408740342</v>
      </c>
      <c r="Y966">
        <f t="shared" si="63"/>
        <v>112.81879952568882</v>
      </c>
    </row>
    <row r="967" spans="1:25" x14ac:dyDescent="0.25">
      <c r="A967">
        <v>975</v>
      </c>
      <c r="B967" t="s">
        <v>1062</v>
      </c>
      <c r="C967">
        <v>82900</v>
      </c>
      <c r="D967">
        <v>323</v>
      </c>
      <c r="E967" t="str">
        <f>IFERROR(IF(OR(HLOOKUP($A967,'Z-scores'!$C$2:$SK$20,5,FALSE)&gt;3,HLOOKUP($A967,'Z-scores'!$C$2:$SK$20,5,FALSE)&lt;-3),"",'Total-corrected counts'!E967),"")</f>
        <v/>
      </c>
      <c r="F967" t="str">
        <f>IFERROR(IF(OR(HLOOKUP($A967,'Z-scores'!$C$2:$SK$20,5,FALSE)&gt;3,HLOOKUP($A967,'Z-scores'!$C$2:$SK$20,5,FALSE)&lt;-3),"",'Total-corrected counts'!F967),"")</f>
        <v/>
      </c>
      <c r="G967" t="str">
        <f>IFERROR(IF(OR(HLOOKUP($A967,'Z-scores'!$C$2:$SK$20,5,FALSE)&gt;3,HLOOKUP($A967,'Z-scores'!$C$2:$SK$20,5,FALSE)&lt;-3),"",'Total-corrected counts'!G967),"")</f>
        <v/>
      </c>
      <c r="H967" t="str">
        <f>IFERROR(IF(OR(HLOOKUP($A967,'Z-scores'!$C$2:$SK$20,5,FALSE)&gt;3,HLOOKUP($A967,'Z-scores'!$C$2:$SK$20,5,FALSE)&lt;-3),"",'Total-corrected counts'!H967),"")</f>
        <v/>
      </c>
      <c r="I967" t="str">
        <f>IFERROR(IF(OR(HLOOKUP($A967,'Z-scores'!$C$2:$SK$20,5,FALSE)&gt;3,HLOOKUP($A967,'Z-scores'!$C$2:$SK$20,5,FALSE)&lt;-3),"",'Total-corrected counts'!I967),"")</f>
        <v/>
      </c>
      <c r="J967" t="str">
        <f>IFERROR(IF(OR(HLOOKUP($A967,'Z-scores'!$C$2:$SK$20,5,FALSE)&gt;3,HLOOKUP($A967,'Z-scores'!$C$2:$SK$20,5,FALSE)&lt;-3),"",'Total-corrected counts'!J967),"")</f>
        <v/>
      </c>
      <c r="K967" t="str">
        <f>IFERROR(IF(OR(HLOOKUP($A967,'Z-scores'!$C$2:$SK$20,5,FALSE)&gt;3,HLOOKUP($A967,'Z-scores'!$C$2:$SK$20,5,FALSE)&lt;-3),"",'Total-corrected counts'!K967),"")</f>
        <v/>
      </c>
      <c r="L967" t="str">
        <f>IFERROR(IF(OR(HLOOKUP($A967,'Z-scores'!$C$2:$SK$20,5,FALSE)&gt;3,HLOOKUP($A967,'Z-scores'!$C$2:$SK$20,5,FALSE)&lt;-3),"",'Total-corrected counts'!L967),"")</f>
        <v/>
      </c>
      <c r="M967" t="str">
        <f>IFERROR(IF(OR(HLOOKUP($A967,'Z-scores'!$C$2:$SK$20,5,FALSE)&gt;3,HLOOKUP($A967,'Z-scores'!$C$2:$SK$20,5,FALSE)&lt;-3),"",'Total-corrected counts'!M967),"")</f>
        <v/>
      </c>
      <c r="N967" t="str">
        <f>IFERROR(IF(OR(HLOOKUP($A967,'Z-scores'!$C$2:$SK$20,5,FALSE)&gt;3,HLOOKUP($A967,'Z-scores'!$C$2:$SK$20,5,FALSE)&lt;-3),"",'Total-corrected counts'!N967),"")</f>
        <v/>
      </c>
      <c r="O967" t="str">
        <f>IFERROR(IF(OR(HLOOKUP($A967,'Z-scores'!$C$2:$SK$20,5,FALSE)&gt;3,HLOOKUP($A967,'Z-scores'!$C$2:$SK$20,5,FALSE)&lt;-3),"",'Total-corrected counts'!O967),"")</f>
        <v/>
      </c>
      <c r="P967" t="str">
        <f>IFERROR(IF(OR(HLOOKUP($A967,'Z-scores'!$C$2:$SK$20,5,FALSE)&gt;3,HLOOKUP($A967,'Z-scores'!$C$2:$SK$20,5,FALSE)&lt;-3),"",'Total-corrected counts'!P967),"")</f>
        <v/>
      </c>
      <c r="Q967" t="str">
        <f>IFERROR(IF(OR(HLOOKUP($A967,'Z-scores'!$C$2:$SK$20,5,FALSE)&gt;3,HLOOKUP($A967,'Z-scores'!$C$2:$SK$20,5,FALSE)&lt;-3),"",'Total-corrected counts'!Q967),"")</f>
        <v/>
      </c>
      <c r="R967" t="str">
        <f>IFERROR(IF(OR(HLOOKUP($A967,'Z-scores'!$C$2:$SK$20,5,FALSE)&gt;3,HLOOKUP($A967,'Z-scores'!$C$2:$SK$20,5,FALSE)&lt;-3),"",'Total-corrected counts'!R967),"")</f>
        <v/>
      </c>
      <c r="S967" t="str">
        <f>IFERROR(IF(OR(HLOOKUP($A967,'Z-scores'!$C$2:$SK$20,5,FALSE)&gt;3,HLOOKUP($A967,'Z-scores'!$C$2:$SK$20,5,FALSE)&lt;-3),"",'Total-corrected counts'!S967),"")</f>
        <v/>
      </c>
      <c r="T967" t="str">
        <f>IFERROR(IF(OR(HLOOKUP($A967,'Z-scores'!$C$2:$SK$20,5,FALSE)&gt;3,HLOOKUP($A967,'Z-scores'!$C$2:$SK$20,5,FALSE)&lt;-3),"",'Total-corrected counts'!T967),"")</f>
        <v/>
      </c>
      <c r="U967">
        <f t="shared" si="60"/>
        <v>0</v>
      </c>
      <c r="V967">
        <f>SUMIFS(Tabel132[Cluster],Tabel132[ID],'Total-corrected counts Z&lt;3'!A967)</f>
        <v>91</v>
      </c>
      <c r="W967" t="str">
        <f t="shared" si="61"/>
        <v/>
      </c>
      <c r="X967" t="str">
        <f t="shared" si="62"/>
        <v/>
      </c>
      <c r="Y967" t="str">
        <f t="shared" si="63"/>
        <v/>
      </c>
    </row>
    <row r="968" spans="1:25" x14ac:dyDescent="0.25">
      <c r="A968">
        <v>976</v>
      </c>
      <c r="B968" t="s">
        <v>1063</v>
      </c>
      <c r="C968">
        <v>55500</v>
      </c>
      <c r="D968">
        <v>920</v>
      </c>
      <c r="E968" t="str">
        <f>IFERROR(IF(OR(HLOOKUP($A968,'Z-scores'!$C$2:$SK$20,5,FALSE)&gt;3,HLOOKUP($A968,'Z-scores'!$C$2:$SK$20,5,FALSE)&lt;-3),"",'Total-corrected counts'!E968),"")</f>
        <v/>
      </c>
      <c r="F968" t="str">
        <f>IFERROR(IF(OR(HLOOKUP($A968,'Z-scores'!$C$2:$SK$20,5,FALSE)&gt;3,HLOOKUP($A968,'Z-scores'!$C$2:$SK$20,5,FALSE)&lt;-3),"",'Total-corrected counts'!F968),"")</f>
        <v/>
      </c>
      <c r="G968" t="str">
        <f>IFERROR(IF(OR(HLOOKUP($A968,'Z-scores'!$C$2:$SK$20,5,FALSE)&gt;3,HLOOKUP($A968,'Z-scores'!$C$2:$SK$20,5,FALSE)&lt;-3),"",'Total-corrected counts'!G968),"")</f>
        <v/>
      </c>
      <c r="H968" t="str">
        <f>IFERROR(IF(OR(HLOOKUP($A968,'Z-scores'!$C$2:$SK$20,5,FALSE)&gt;3,HLOOKUP($A968,'Z-scores'!$C$2:$SK$20,5,FALSE)&lt;-3),"",'Total-corrected counts'!H968),"")</f>
        <v/>
      </c>
      <c r="I968" t="str">
        <f>IFERROR(IF(OR(HLOOKUP($A968,'Z-scores'!$C$2:$SK$20,5,FALSE)&gt;3,HLOOKUP($A968,'Z-scores'!$C$2:$SK$20,5,FALSE)&lt;-3),"",'Total-corrected counts'!I968),"")</f>
        <v/>
      </c>
      <c r="J968" t="str">
        <f>IFERROR(IF(OR(HLOOKUP($A968,'Z-scores'!$C$2:$SK$20,5,FALSE)&gt;3,HLOOKUP($A968,'Z-scores'!$C$2:$SK$20,5,FALSE)&lt;-3),"",'Total-corrected counts'!J968),"")</f>
        <v/>
      </c>
      <c r="K968" t="str">
        <f>IFERROR(IF(OR(HLOOKUP($A968,'Z-scores'!$C$2:$SK$20,5,FALSE)&gt;3,HLOOKUP($A968,'Z-scores'!$C$2:$SK$20,5,FALSE)&lt;-3),"",'Total-corrected counts'!K968),"")</f>
        <v/>
      </c>
      <c r="L968" t="str">
        <f>IFERROR(IF(OR(HLOOKUP($A968,'Z-scores'!$C$2:$SK$20,5,FALSE)&gt;3,HLOOKUP($A968,'Z-scores'!$C$2:$SK$20,5,FALSE)&lt;-3),"",'Total-corrected counts'!L968),"")</f>
        <v/>
      </c>
      <c r="M968" t="str">
        <f>IFERROR(IF(OR(HLOOKUP($A968,'Z-scores'!$C$2:$SK$20,5,FALSE)&gt;3,HLOOKUP($A968,'Z-scores'!$C$2:$SK$20,5,FALSE)&lt;-3),"",'Total-corrected counts'!M968),"")</f>
        <v/>
      </c>
      <c r="N968" t="str">
        <f>IFERROR(IF(OR(HLOOKUP($A968,'Z-scores'!$C$2:$SK$20,5,FALSE)&gt;3,HLOOKUP($A968,'Z-scores'!$C$2:$SK$20,5,FALSE)&lt;-3),"",'Total-corrected counts'!N968),"")</f>
        <v/>
      </c>
      <c r="O968" t="str">
        <f>IFERROR(IF(OR(HLOOKUP($A968,'Z-scores'!$C$2:$SK$20,5,FALSE)&gt;3,HLOOKUP($A968,'Z-scores'!$C$2:$SK$20,5,FALSE)&lt;-3),"",'Total-corrected counts'!O968),"")</f>
        <v/>
      </c>
      <c r="P968" t="str">
        <f>IFERROR(IF(OR(HLOOKUP($A968,'Z-scores'!$C$2:$SK$20,5,FALSE)&gt;3,HLOOKUP($A968,'Z-scores'!$C$2:$SK$20,5,FALSE)&lt;-3),"",'Total-corrected counts'!P968),"")</f>
        <v/>
      </c>
      <c r="Q968" t="str">
        <f>IFERROR(IF(OR(HLOOKUP($A968,'Z-scores'!$C$2:$SK$20,5,FALSE)&gt;3,HLOOKUP($A968,'Z-scores'!$C$2:$SK$20,5,FALSE)&lt;-3),"",'Total-corrected counts'!Q968),"")</f>
        <v/>
      </c>
      <c r="R968" t="str">
        <f>IFERROR(IF(OR(HLOOKUP($A968,'Z-scores'!$C$2:$SK$20,5,FALSE)&gt;3,HLOOKUP($A968,'Z-scores'!$C$2:$SK$20,5,FALSE)&lt;-3),"",'Total-corrected counts'!R968),"")</f>
        <v/>
      </c>
      <c r="S968" t="str">
        <f>IFERROR(IF(OR(HLOOKUP($A968,'Z-scores'!$C$2:$SK$20,5,FALSE)&gt;3,HLOOKUP($A968,'Z-scores'!$C$2:$SK$20,5,FALSE)&lt;-3),"",'Total-corrected counts'!S968),"")</f>
        <v/>
      </c>
      <c r="T968" t="str">
        <f>IFERROR(IF(OR(HLOOKUP($A968,'Z-scores'!$C$2:$SK$20,5,FALSE)&gt;3,HLOOKUP($A968,'Z-scores'!$C$2:$SK$20,5,FALSE)&lt;-3),"",'Total-corrected counts'!T968),"")</f>
        <v/>
      </c>
      <c r="U968">
        <f t="shared" si="60"/>
        <v>0</v>
      </c>
      <c r="V968">
        <f>SUMIFS(Tabel132[Cluster],Tabel132[ID],'Total-corrected counts Z&lt;3'!A968)</f>
        <v>0</v>
      </c>
      <c r="W968" t="str">
        <f t="shared" si="61"/>
        <v/>
      </c>
      <c r="X968" t="str">
        <f t="shared" si="62"/>
        <v/>
      </c>
      <c r="Y968" t="str">
        <f t="shared" si="63"/>
        <v/>
      </c>
    </row>
    <row r="969" spans="1:25" x14ac:dyDescent="0.25">
      <c r="A969">
        <v>977</v>
      </c>
      <c r="B969" t="s">
        <v>416</v>
      </c>
      <c r="C969">
        <v>29700</v>
      </c>
      <c r="D969">
        <v>895</v>
      </c>
      <c r="E969">
        <f>IFERROR(IF(OR(HLOOKUP($A969,'Z-scores'!$C$2:$SK$20,5,FALSE)&gt;3,HLOOKUP($A969,'Z-scores'!$C$2:$SK$20,5,FALSE)&lt;-3),"",'Total-corrected counts'!E969),"")</f>
        <v>2.0113995823621065</v>
      </c>
      <c r="F969">
        <f>IFERROR(IF(OR(HLOOKUP($A969,'Z-scores'!$C$2:$SK$20,5,FALSE)&gt;3,HLOOKUP($A969,'Z-scores'!$C$2:$SK$20,5,FALSE)&lt;-3),"",'Total-corrected counts'!F969),"")</f>
        <v>2.5214214584298342</v>
      </c>
      <c r="G969">
        <f>IFERROR(IF(OR(HLOOKUP($A969,'Z-scores'!$C$2:$SK$20,5,FALSE)&gt;3,HLOOKUP($A969,'Z-scores'!$C$2:$SK$20,5,FALSE)&lt;-3),"",'Total-corrected counts'!G969),"")</f>
        <v>2.9158408010429588</v>
      </c>
      <c r="H969">
        <f>IFERROR(IF(OR(HLOOKUP($A969,'Z-scores'!$C$2:$SK$20,5,FALSE)&gt;3,HLOOKUP($A969,'Z-scores'!$C$2:$SK$20,5,FALSE)&lt;-3),"",'Total-corrected counts'!H969),"")</f>
        <v>2.4608555091799564</v>
      </c>
      <c r="I969">
        <f>IFERROR(IF(OR(HLOOKUP($A969,'Z-scores'!$C$2:$SK$20,5,FALSE)&gt;3,HLOOKUP($A969,'Z-scores'!$C$2:$SK$20,5,FALSE)&lt;-3),"",'Total-corrected counts'!I969),"")</f>
        <v>2.0764972586297032</v>
      </c>
      <c r="J969">
        <f>IFERROR(IF(OR(HLOOKUP($A969,'Z-scores'!$C$2:$SK$20,5,FALSE)&gt;3,HLOOKUP($A969,'Z-scores'!$C$2:$SK$20,5,FALSE)&lt;-3),"",'Total-corrected counts'!J969),"")</f>
        <v>15.098125844854485</v>
      </c>
      <c r="K969">
        <f>IFERROR(IF(OR(HLOOKUP($A969,'Z-scores'!$C$2:$SK$20,5,FALSE)&gt;3,HLOOKUP($A969,'Z-scores'!$C$2:$SK$20,5,FALSE)&lt;-3),"",'Total-corrected counts'!K969),"")</f>
        <v>5.9584026085605117</v>
      </c>
      <c r="L969">
        <f>IFERROR(IF(OR(HLOOKUP($A969,'Z-scores'!$C$2:$SK$20,5,FALSE)&gt;3,HLOOKUP($A969,'Z-scores'!$C$2:$SK$20,5,FALSE)&lt;-3),"",'Total-corrected counts'!L969),"")</f>
        <v>2.1503800813752663</v>
      </c>
      <c r="M969">
        <f>IFERROR(IF(OR(HLOOKUP($A969,'Z-scores'!$C$2:$SK$20,5,FALSE)&gt;3,HLOOKUP($A969,'Z-scores'!$C$2:$SK$20,5,FALSE)&lt;-3),"",'Total-corrected counts'!M969),"")</f>
        <v>4.0748371983192575</v>
      </c>
      <c r="N969">
        <f>IFERROR(IF(OR(HLOOKUP($A969,'Z-scores'!$C$2:$SK$20,5,FALSE)&gt;3,HLOOKUP($A969,'Z-scores'!$C$2:$SK$20,5,FALSE)&lt;-3),"",'Total-corrected counts'!N969),"")</f>
        <v>3.5513702174097106</v>
      </c>
      <c r="O969">
        <f>IFERROR(IF(OR(HLOOKUP($A969,'Z-scores'!$C$2:$SK$20,5,FALSE)&gt;3,HLOOKUP($A969,'Z-scores'!$C$2:$SK$20,5,FALSE)&lt;-3),"",'Total-corrected counts'!O969),"")</f>
        <v>3.3688164313358286</v>
      </c>
      <c r="P969">
        <f>IFERROR(IF(OR(HLOOKUP($A969,'Z-scores'!$C$2:$SK$20,5,FALSE)&gt;3,HLOOKUP($A969,'Z-scores'!$C$2:$SK$20,5,FALSE)&lt;-3),"",'Total-corrected counts'!P969),"")</f>
        <v>2.9012841790435711</v>
      </c>
      <c r="Q969">
        <f>IFERROR(IF(OR(HLOOKUP($A969,'Z-scores'!$C$2:$SK$20,5,FALSE)&gt;3,HLOOKUP($A969,'Z-scores'!$C$2:$SK$20,5,FALSE)&lt;-3),"",'Total-corrected counts'!Q969),"")</f>
        <v>4.2033444909108884</v>
      </c>
      <c r="R969">
        <f>IFERROR(IF(OR(HLOOKUP($A969,'Z-scores'!$C$2:$SK$20,5,FALSE)&gt;3,HLOOKUP($A969,'Z-scores'!$C$2:$SK$20,5,FALSE)&lt;-3),"",'Total-corrected counts'!R969),"")</f>
        <v>4.2470782720605413</v>
      </c>
      <c r="S969">
        <f>IFERROR(IF(OR(HLOOKUP($A969,'Z-scores'!$C$2:$SK$20,5,FALSE)&gt;3,HLOOKUP($A969,'Z-scores'!$C$2:$SK$20,5,FALSE)&lt;-3),"",'Total-corrected counts'!S969),"")</f>
        <v>2.4629217045682954</v>
      </c>
      <c r="T969">
        <f>IFERROR(IF(OR(HLOOKUP($A969,'Z-scores'!$C$2:$SK$20,5,FALSE)&gt;3,HLOOKUP($A969,'Z-scores'!$C$2:$SK$20,5,FALSE)&lt;-3),"",'Total-corrected counts'!T969),"")</f>
        <v>2.491479481471925</v>
      </c>
      <c r="U969">
        <f t="shared" si="60"/>
        <v>1</v>
      </c>
      <c r="V969">
        <f>SUMIFS(Tabel132[Cluster],Tabel132[ID],'Total-corrected counts Z&lt;3'!A969)</f>
        <v>38</v>
      </c>
      <c r="W969">
        <f t="shared" si="61"/>
        <v>0.55784321165554696</v>
      </c>
      <c r="X969">
        <f t="shared" si="62"/>
        <v>4.2819130560163794</v>
      </c>
      <c r="Y969">
        <f t="shared" si="63"/>
        <v>3.2791540932318415</v>
      </c>
    </row>
    <row r="970" spans="1:25" x14ac:dyDescent="0.25">
      <c r="A970">
        <v>978</v>
      </c>
      <c r="B970" t="s">
        <v>1064</v>
      </c>
      <c r="C970">
        <v>95000</v>
      </c>
      <c r="D970">
        <v>938</v>
      </c>
      <c r="E970">
        <f>IFERROR(IF(OR(HLOOKUP($A970,'Z-scores'!$C$2:$SK$20,5,FALSE)&gt;3,HLOOKUP($A970,'Z-scores'!$C$2:$SK$20,5,FALSE)&lt;-3),"",'Total-corrected counts'!E970),"")</f>
        <v>0</v>
      </c>
      <c r="F970">
        <f>IFERROR(IF(OR(HLOOKUP($A970,'Z-scores'!$C$2:$SK$20,5,FALSE)&gt;3,HLOOKUP($A970,'Z-scores'!$C$2:$SK$20,5,FALSE)&lt;-3),"",'Total-corrected counts'!F970),"")</f>
        <v>0</v>
      </c>
      <c r="G970">
        <f>IFERROR(IF(OR(HLOOKUP($A970,'Z-scores'!$C$2:$SK$20,5,FALSE)&gt;3,HLOOKUP($A970,'Z-scores'!$C$2:$SK$20,5,FALSE)&lt;-3),"",'Total-corrected counts'!G970),"")</f>
        <v>0</v>
      </c>
      <c r="H970">
        <f>IFERROR(IF(OR(HLOOKUP($A970,'Z-scores'!$C$2:$SK$20,5,FALSE)&gt;3,HLOOKUP($A970,'Z-scores'!$C$2:$SK$20,5,FALSE)&lt;-3),"",'Total-corrected counts'!H970),"")</f>
        <v>0</v>
      </c>
      <c r="I970">
        <f>IFERROR(IF(OR(HLOOKUP($A970,'Z-scores'!$C$2:$SK$20,5,FALSE)&gt;3,HLOOKUP($A970,'Z-scores'!$C$2:$SK$20,5,FALSE)&lt;-3),"",'Total-corrected counts'!I970),"")</f>
        <v>0</v>
      </c>
      <c r="J970">
        <f>IFERROR(IF(OR(HLOOKUP($A970,'Z-scores'!$C$2:$SK$20,5,FALSE)&gt;3,HLOOKUP($A970,'Z-scores'!$C$2:$SK$20,5,FALSE)&lt;-3),"",'Total-corrected counts'!J970),"")</f>
        <v>1.1973137069670488E-2</v>
      </c>
      <c r="K970">
        <f>IFERROR(IF(OR(HLOOKUP($A970,'Z-scores'!$C$2:$SK$20,5,FALSE)&gt;3,HLOOKUP($A970,'Z-scores'!$C$2:$SK$20,5,FALSE)&lt;-3),"",'Total-corrected counts'!K970),"")</f>
        <v>0</v>
      </c>
      <c r="L970">
        <f>IFERROR(IF(OR(HLOOKUP($A970,'Z-scores'!$C$2:$SK$20,5,FALSE)&gt;3,HLOOKUP($A970,'Z-scores'!$C$2:$SK$20,5,FALSE)&lt;-3),"",'Total-corrected counts'!L970),"")</f>
        <v>0</v>
      </c>
      <c r="M970">
        <f>IFERROR(IF(OR(HLOOKUP($A970,'Z-scores'!$C$2:$SK$20,5,FALSE)&gt;3,HLOOKUP($A970,'Z-scores'!$C$2:$SK$20,5,FALSE)&lt;-3),"",'Total-corrected counts'!M970),"")</f>
        <v>0</v>
      </c>
      <c r="N970">
        <f>IFERROR(IF(OR(HLOOKUP($A970,'Z-scores'!$C$2:$SK$20,5,FALSE)&gt;3,HLOOKUP($A970,'Z-scores'!$C$2:$SK$20,5,FALSE)&lt;-3),"",'Total-corrected counts'!N970),"")</f>
        <v>0</v>
      </c>
      <c r="O970">
        <f>IFERROR(IF(OR(HLOOKUP($A970,'Z-scores'!$C$2:$SK$20,5,FALSE)&gt;3,HLOOKUP($A970,'Z-scores'!$C$2:$SK$20,5,FALSE)&lt;-3),"",'Total-corrected counts'!O970),"")</f>
        <v>0</v>
      </c>
      <c r="P970">
        <f>IFERROR(IF(OR(HLOOKUP($A970,'Z-scores'!$C$2:$SK$20,5,FALSE)&gt;3,HLOOKUP($A970,'Z-scores'!$C$2:$SK$20,5,FALSE)&lt;-3),"",'Total-corrected counts'!P970),"")</f>
        <v>0</v>
      </c>
      <c r="Q970">
        <f>IFERROR(IF(OR(HLOOKUP($A970,'Z-scores'!$C$2:$SK$20,5,FALSE)&gt;3,HLOOKUP($A970,'Z-scores'!$C$2:$SK$20,5,FALSE)&lt;-3),"",'Total-corrected counts'!Q970),"")</f>
        <v>0</v>
      </c>
      <c r="R970">
        <f>IFERROR(IF(OR(HLOOKUP($A970,'Z-scores'!$C$2:$SK$20,5,FALSE)&gt;3,HLOOKUP($A970,'Z-scores'!$C$2:$SK$20,5,FALSE)&lt;-3),"",'Total-corrected counts'!R970),"")</f>
        <v>0</v>
      </c>
      <c r="S970">
        <f>IFERROR(IF(OR(HLOOKUP($A970,'Z-scores'!$C$2:$SK$20,5,FALSE)&gt;3,HLOOKUP($A970,'Z-scores'!$C$2:$SK$20,5,FALSE)&lt;-3),"",'Total-corrected counts'!S970),"")</f>
        <v>0</v>
      </c>
      <c r="T970">
        <f>IFERROR(IF(OR(HLOOKUP($A970,'Z-scores'!$C$2:$SK$20,5,FALSE)&gt;3,HLOOKUP($A970,'Z-scores'!$C$2:$SK$20,5,FALSE)&lt;-3),"",'Total-corrected counts'!T970),"")</f>
        <v>0</v>
      </c>
      <c r="U970">
        <f t="shared" si="60"/>
        <v>1</v>
      </c>
      <c r="V970">
        <f>SUMIFS(Tabel132[Cluster],Tabel132[ID],'Total-corrected counts Z&lt;3'!A970)</f>
        <v>96</v>
      </c>
      <c r="W970">
        <f t="shared" si="61"/>
        <v>0.45768790507519963</v>
      </c>
      <c r="X970">
        <f t="shared" si="62"/>
        <v>1.1973137069670489E-3</v>
      </c>
      <c r="Y970">
        <f t="shared" si="63"/>
        <v>0</v>
      </c>
    </row>
    <row r="971" spans="1:25" x14ac:dyDescent="0.25">
      <c r="A971">
        <v>979</v>
      </c>
      <c r="B971" t="s">
        <v>1065</v>
      </c>
      <c r="C971">
        <v>106700</v>
      </c>
      <c r="D971">
        <v>776</v>
      </c>
      <c r="E971" t="str">
        <f>IFERROR(IF(OR(HLOOKUP($A971,'Z-scores'!$C$2:$SK$20,5,FALSE)&gt;3,HLOOKUP($A971,'Z-scores'!$C$2:$SK$20,5,FALSE)&lt;-3),"",'Total-corrected counts'!E971),"")</f>
        <v/>
      </c>
      <c r="F971" t="str">
        <f>IFERROR(IF(OR(HLOOKUP($A971,'Z-scores'!$C$2:$SK$20,5,FALSE)&gt;3,HLOOKUP($A971,'Z-scores'!$C$2:$SK$20,5,FALSE)&lt;-3),"",'Total-corrected counts'!F971),"")</f>
        <v/>
      </c>
      <c r="G971" t="str">
        <f>IFERROR(IF(OR(HLOOKUP($A971,'Z-scores'!$C$2:$SK$20,5,FALSE)&gt;3,HLOOKUP($A971,'Z-scores'!$C$2:$SK$20,5,FALSE)&lt;-3),"",'Total-corrected counts'!G971),"")</f>
        <v/>
      </c>
      <c r="H971" t="str">
        <f>IFERROR(IF(OR(HLOOKUP($A971,'Z-scores'!$C$2:$SK$20,5,FALSE)&gt;3,HLOOKUP($A971,'Z-scores'!$C$2:$SK$20,5,FALSE)&lt;-3),"",'Total-corrected counts'!H971),"")</f>
        <v/>
      </c>
      <c r="I971" t="str">
        <f>IFERROR(IF(OR(HLOOKUP($A971,'Z-scores'!$C$2:$SK$20,5,FALSE)&gt;3,HLOOKUP($A971,'Z-scores'!$C$2:$SK$20,5,FALSE)&lt;-3),"",'Total-corrected counts'!I971),"")</f>
        <v/>
      </c>
      <c r="J971" t="str">
        <f>IFERROR(IF(OR(HLOOKUP($A971,'Z-scores'!$C$2:$SK$20,5,FALSE)&gt;3,HLOOKUP($A971,'Z-scores'!$C$2:$SK$20,5,FALSE)&lt;-3),"",'Total-corrected counts'!J971),"")</f>
        <v/>
      </c>
      <c r="K971" t="str">
        <f>IFERROR(IF(OR(HLOOKUP($A971,'Z-scores'!$C$2:$SK$20,5,FALSE)&gt;3,HLOOKUP($A971,'Z-scores'!$C$2:$SK$20,5,FALSE)&lt;-3),"",'Total-corrected counts'!K971),"")</f>
        <v/>
      </c>
      <c r="L971" t="str">
        <f>IFERROR(IF(OR(HLOOKUP($A971,'Z-scores'!$C$2:$SK$20,5,FALSE)&gt;3,HLOOKUP($A971,'Z-scores'!$C$2:$SK$20,5,FALSE)&lt;-3),"",'Total-corrected counts'!L971),"")</f>
        <v/>
      </c>
      <c r="M971" t="str">
        <f>IFERROR(IF(OR(HLOOKUP($A971,'Z-scores'!$C$2:$SK$20,5,FALSE)&gt;3,HLOOKUP($A971,'Z-scores'!$C$2:$SK$20,5,FALSE)&lt;-3),"",'Total-corrected counts'!M971),"")</f>
        <v/>
      </c>
      <c r="N971" t="str">
        <f>IFERROR(IF(OR(HLOOKUP($A971,'Z-scores'!$C$2:$SK$20,5,FALSE)&gt;3,HLOOKUP($A971,'Z-scores'!$C$2:$SK$20,5,FALSE)&lt;-3),"",'Total-corrected counts'!N971),"")</f>
        <v/>
      </c>
      <c r="O971" t="str">
        <f>IFERROR(IF(OR(HLOOKUP($A971,'Z-scores'!$C$2:$SK$20,5,FALSE)&gt;3,HLOOKUP($A971,'Z-scores'!$C$2:$SK$20,5,FALSE)&lt;-3),"",'Total-corrected counts'!O971),"")</f>
        <v/>
      </c>
      <c r="P971" t="str">
        <f>IFERROR(IF(OR(HLOOKUP($A971,'Z-scores'!$C$2:$SK$20,5,FALSE)&gt;3,HLOOKUP($A971,'Z-scores'!$C$2:$SK$20,5,FALSE)&lt;-3),"",'Total-corrected counts'!P971),"")</f>
        <v/>
      </c>
      <c r="Q971" t="str">
        <f>IFERROR(IF(OR(HLOOKUP($A971,'Z-scores'!$C$2:$SK$20,5,FALSE)&gt;3,HLOOKUP($A971,'Z-scores'!$C$2:$SK$20,5,FALSE)&lt;-3),"",'Total-corrected counts'!Q971),"")</f>
        <v/>
      </c>
      <c r="R971" t="str">
        <f>IFERROR(IF(OR(HLOOKUP($A971,'Z-scores'!$C$2:$SK$20,5,FALSE)&gt;3,HLOOKUP($A971,'Z-scores'!$C$2:$SK$20,5,FALSE)&lt;-3),"",'Total-corrected counts'!R971),"")</f>
        <v/>
      </c>
      <c r="S971" t="str">
        <f>IFERROR(IF(OR(HLOOKUP($A971,'Z-scores'!$C$2:$SK$20,5,FALSE)&gt;3,HLOOKUP($A971,'Z-scores'!$C$2:$SK$20,5,FALSE)&lt;-3),"",'Total-corrected counts'!S971),"")</f>
        <v/>
      </c>
      <c r="T971" t="str">
        <f>IFERROR(IF(OR(HLOOKUP($A971,'Z-scores'!$C$2:$SK$20,5,FALSE)&gt;3,HLOOKUP($A971,'Z-scores'!$C$2:$SK$20,5,FALSE)&lt;-3),"",'Total-corrected counts'!T971),"")</f>
        <v/>
      </c>
      <c r="U971">
        <f t="shared" si="60"/>
        <v>0</v>
      </c>
      <c r="V971">
        <f>SUMIFS(Tabel132[Cluster],Tabel132[ID],'Total-corrected counts Z&lt;3'!A971)</f>
        <v>0</v>
      </c>
      <c r="W971" t="str">
        <f t="shared" si="61"/>
        <v/>
      </c>
      <c r="X971" t="str">
        <f t="shared" si="62"/>
        <v/>
      </c>
      <c r="Y971" t="str">
        <f t="shared" si="63"/>
        <v/>
      </c>
    </row>
    <row r="972" spans="1:25" x14ac:dyDescent="0.25">
      <c r="A972">
        <v>980</v>
      </c>
      <c r="B972" t="s">
        <v>417</v>
      </c>
      <c r="C972">
        <v>76000</v>
      </c>
      <c r="D972">
        <v>467</v>
      </c>
      <c r="E972">
        <f>IFERROR(IF(OR(HLOOKUP($A972,'Z-scores'!$C$2:$SK$20,5,FALSE)&gt;3,HLOOKUP($A972,'Z-scores'!$C$2:$SK$20,5,FALSE)&lt;-3),"",'Total-corrected counts'!E972),"")</f>
        <v>0.11890046792288314</v>
      </c>
      <c r="F972">
        <f>IFERROR(IF(OR(HLOOKUP($A972,'Z-scores'!$C$2:$SK$20,5,FALSE)&gt;3,HLOOKUP($A972,'Z-scores'!$C$2:$SK$20,5,FALSE)&lt;-3),"",'Total-corrected counts'!F972),"")</f>
        <v>0.10860054970765205</v>
      </c>
      <c r="G972">
        <f>IFERROR(IF(OR(HLOOKUP($A972,'Z-scores'!$C$2:$SK$20,5,FALSE)&gt;3,HLOOKUP($A972,'Z-scores'!$C$2:$SK$20,5,FALSE)&lt;-3),"",'Total-corrected counts'!G972),"")</f>
        <v>0.34216499195912264</v>
      </c>
      <c r="H972">
        <f>IFERROR(IF(OR(HLOOKUP($A972,'Z-scores'!$C$2:$SK$20,5,FALSE)&gt;3,HLOOKUP($A972,'Z-scores'!$C$2:$SK$20,5,FALSE)&lt;-3),"",'Total-corrected counts'!H972),"")</f>
        <v>0</v>
      </c>
      <c r="I972">
        <f>IFERROR(IF(OR(HLOOKUP($A972,'Z-scores'!$C$2:$SK$20,5,FALSE)&gt;3,HLOOKUP($A972,'Z-scores'!$C$2:$SK$20,5,FALSE)&lt;-3),"",'Total-corrected counts'!I972),"")</f>
        <v>3.1850879360011164</v>
      </c>
      <c r="J972">
        <f>IFERROR(IF(OR(HLOOKUP($A972,'Z-scores'!$C$2:$SK$20,5,FALSE)&gt;3,HLOOKUP($A972,'Z-scores'!$C$2:$SK$20,5,FALSE)&lt;-3),"",'Total-corrected counts'!J972),"")</f>
        <v>2.9932842674176219E-2</v>
      </c>
      <c r="K972">
        <f>IFERROR(IF(OR(HLOOKUP($A972,'Z-scores'!$C$2:$SK$20,5,FALSE)&gt;3,HLOOKUP($A972,'Z-scores'!$C$2:$SK$20,5,FALSE)&lt;-3),"",'Total-corrected counts'!K972),"")</f>
        <v>9.9697681442449518E-2</v>
      </c>
      <c r="L972">
        <f>IFERROR(IF(OR(HLOOKUP($A972,'Z-scores'!$C$2:$SK$20,5,FALSE)&gt;3,HLOOKUP($A972,'Z-scores'!$C$2:$SK$20,5,FALSE)&lt;-3),"",'Total-corrected counts'!L972),"")</f>
        <v>0.21028953477171375</v>
      </c>
      <c r="M972">
        <f>IFERROR(IF(OR(HLOOKUP($A972,'Z-scores'!$C$2:$SK$20,5,FALSE)&gt;3,HLOOKUP($A972,'Z-scores'!$C$2:$SK$20,5,FALSE)&lt;-3),"",'Total-corrected counts'!M972),"")</f>
        <v>0.15344575223796367</v>
      </c>
      <c r="N972">
        <f>IFERROR(IF(OR(HLOOKUP($A972,'Z-scores'!$C$2:$SK$20,5,FALSE)&gt;3,HLOOKUP($A972,'Z-scores'!$C$2:$SK$20,5,FALSE)&lt;-3),"",'Total-corrected counts'!N972),"")</f>
        <v>0.27438842739368624</v>
      </c>
      <c r="O972">
        <f>IFERROR(IF(OR(HLOOKUP($A972,'Z-scores'!$C$2:$SK$20,5,FALSE)&gt;3,HLOOKUP($A972,'Z-scores'!$C$2:$SK$20,5,FALSE)&lt;-3),"",'Total-corrected counts'!O972),"")</f>
        <v>3.4130266207234374</v>
      </c>
      <c r="P972">
        <f>IFERROR(IF(OR(HLOOKUP($A972,'Z-scores'!$C$2:$SK$20,5,FALSE)&gt;3,HLOOKUP($A972,'Z-scores'!$C$2:$SK$20,5,FALSE)&lt;-3),"",'Total-corrected counts'!P972),"")</f>
        <v>0.33342373927258878</v>
      </c>
      <c r="Q972">
        <f>IFERROR(IF(OR(HLOOKUP($A972,'Z-scores'!$C$2:$SK$20,5,FALSE)&gt;3,HLOOKUP($A972,'Z-scores'!$C$2:$SK$20,5,FALSE)&lt;-3),"",'Total-corrected counts'!Q972),"")</f>
        <v>0.24345612299602074</v>
      </c>
      <c r="R972">
        <f>IFERROR(IF(OR(HLOOKUP($A972,'Z-scores'!$C$2:$SK$20,5,FALSE)&gt;3,HLOOKUP($A972,'Z-scores'!$C$2:$SK$20,5,FALSE)&lt;-3),"",'Total-corrected counts'!R972),"")</f>
        <v>1.016833733818606</v>
      </c>
      <c r="S972">
        <f>IFERROR(IF(OR(HLOOKUP($A972,'Z-scores'!$C$2:$SK$20,5,FALSE)&gt;3,HLOOKUP($A972,'Z-scores'!$C$2:$SK$20,5,FALSE)&lt;-3),"",'Total-corrected counts'!S972),"")</f>
        <v>0.57185078657792598</v>
      </c>
      <c r="T972">
        <f>IFERROR(IF(OR(HLOOKUP($A972,'Z-scores'!$C$2:$SK$20,5,FALSE)&gt;3,HLOOKUP($A972,'Z-scores'!$C$2:$SK$20,5,FALSE)&lt;-3),"",'Total-corrected counts'!T972),"")</f>
        <v>0</v>
      </c>
      <c r="U972">
        <f t="shared" si="60"/>
        <v>1</v>
      </c>
      <c r="V972">
        <f>SUMIFS(Tabel132[Cluster],Tabel132[ID],'Total-corrected counts Z&lt;3'!A972)</f>
        <v>84</v>
      </c>
      <c r="W972">
        <f t="shared" si="61"/>
        <v>0.40714159486147983</v>
      </c>
      <c r="X972">
        <f t="shared" si="62"/>
        <v>0.45225081841107634</v>
      </c>
      <c r="Y972">
        <f t="shared" si="63"/>
        <v>0.92976516723142977</v>
      </c>
    </row>
    <row r="973" spans="1:25" x14ac:dyDescent="0.25">
      <c r="A973">
        <v>981</v>
      </c>
      <c r="B973" t="s">
        <v>418</v>
      </c>
      <c r="C973">
        <v>4300</v>
      </c>
      <c r="D973">
        <v>329</v>
      </c>
      <c r="E973">
        <f>IFERROR(IF(OR(HLOOKUP($A973,'Z-scores'!$C$2:$SK$20,5,FALSE)&gt;3,HLOOKUP($A973,'Z-scores'!$C$2:$SK$20,5,FALSE)&lt;-3),"",'Total-corrected counts'!E973),"")</f>
        <v>8.149636238880948</v>
      </c>
      <c r="F973">
        <f>IFERROR(IF(OR(HLOOKUP($A973,'Z-scores'!$C$2:$SK$20,5,FALSE)&gt;3,HLOOKUP($A973,'Z-scores'!$C$2:$SK$20,5,FALSE)&lt;-3),"",'Total-corrected counts'!F973),"")</f>
        <v>16.885024598024508</v>
      </c>
      <c r="G973">
        <f>IFERROR(IF(OR(HLOOKUP($A973,'Z-scores'!$C$2:$SK$20,5,FALSE)&gt;3,HLOOKUP($A973,'Z-scores'!$C$2:$SK$20,5,FALSE)&lt;-3),"",'Total-corrected counts'!G973),"")</f>
        <v>18.571128911404557</v>
      </c>
      <c r="H973">
        <f>IFERROR(IF(OR(HLOOKUP($A973,'Z-scores'!$C$2:$SK$20,5,FALSE)&gt;3,HLOOKUP($A973,'Z-scores'!$C$2:$SK$20,5,FALSE)&lt;-3),"",'Total-corrected counts'!H973),"")</f>
        <v>36.804265482882577</v>
      </c>
      <c r="I973">
        <f>IFERROR(IF(OR(HLOOKUP($A973,'Z-scores'!$C$2:$SK$20,5,FALSE)&gt;3,HLOOKUP($A973,'Z-scores'!$C$2:$SK$20,5,FALSE)&lt;-3),"",'Total-corrected counts'!I973),"")</f>
        <v>16.353119332189479</v>
      </c>
      <c r="J973">
        <f>IFERROR(IF(OR(HLOOKUP($A973,'Z-scores'!$C$2:$SK$20,5,FALSE)&gt;3,HLOOKUP($A973,'Z-scores'!$C$2:$SK$20,5,FALSE)&lt;-3),"",'Total-corrected counts'!J973),"")</f>
        <v>8.7523631979291263</v>
      </c>
      <c r="K973">
        <f>IFERROR(IF(OR(HLOOKUP($A973,'Z-scores'!$C$2:$SK$20,5,FALSE)&gt;3,HLOOKUP($A973,'Z-scores'!$C$2:$SK$20,5,FALSE)&lt;-3),"",'Total-corrected counts'!K973),"")</f>
        <v>11.993044620577015</v>
      </c>
      <c r="L973">
        <f>IFERROR(IF(OR(HLOOKUP($A973,'Z-scores'!$C$2:$SK$20,5,FALSE)&gt;3,HLOOKUP($A973,'Z-scores'!$C$2:$SK$20,5,FALSE)&lt;-3),"",'Total-corrected counts'!L973),"")</f>
        <v>12.563103819264963</v>
      </c>
      <c r="M973">
        <f>IFERROR(IF(OR(HLOOKUP($A973,'Z-scores'!$C$2:$SK$20,5,FALSE)&gt;3,HLOOKUP($A973,'Z-scores'!$C$2:$SK$20,5,FALSE)&lt;-3),"",'Total-corrected counts'!M973),"")</f>
        <v>43.4592469393966</v>
      </c>
      <c r="N973">
        <f>IFERROR(IF(OR(HLOOKUP($A973,'Z-scores'!$C$2:$SK$20,5,FALSE)&gt;3,HLOOKUP($A973,'Z-scores'!$C$2:$SK$20,5,FALSE)&lt;-3),"",'Total-corrected counts'!N973),"")</f>
        <v>8.9921007491588032</v>
      </c>
      <c r="O973">
        <f>IFERROR(IF(OR(HLOOKUP($A973,'Z-scores'!$C$2:$SK$20,5,FALSE)&gt;3,HLOOKUP($A973,'Z-scores'!$C$2:$SK$20,5,FALSE)&lt;-3),"",'Total-corrected counts'!O973),"")</f>
        <v>10.018028915232268</v>
      </c>
      <c r="P973">
        <f>IFERROR(IF(OR(HLOOKUP($A973,'Z-scores'!$C$2:$SK$20,5,FALSE)&gt;3,HLOOKUP($A973,'Z-scores'!$C$2:$SK$20,5,FALSE)&lt;-3),"",'Total-corrected counts'!P973),"")</f>
        <v>9.9529474409728014</v>
      </c>
      <c r="Q973">
        <f>IFERROR(IF(OR(HLOOKUP($A973,'Z-scores'!$C$2:$SK$20,5,FALSE)&gt;3,HLOOKUP($A973,'Z-scores'!$C$2:$SK$20,5,FALSE)&lt;-3),"",'Total-corrected counts'!Q973),"")</f>
        <v>13.216189534069699</v>
      </c>
      <c r="R973">
        <f>IFERROR(IF(OR(HLOOKUP($A973,'Z-scores'!$C$2:$SK$20,5,FALSE)&gt;3,HLOOKUP($A973,'Z-scores'!$C$2:$SK$20,5,FALSE)&lt;-3),"",'Total-corrected counts'!R973),"")</f>
        <v>3.1069919644457409</v>
      </c>
      <c r="S973">
        <f>IFERROR(IF(OR(HLOOKUP($A973,'Z-scores'!$C$2:$SK$20,5,FALSE)&gt;3,HLOOKUP($A973,'Z-scores'!$C$2:$SK$20,5,FALSE)&lt;-3),"",'Total-corrected counts'!S973),"")</f>
        <v>49.547190429142873</v>
      </c>
      <c r="T973">
        <f>IFERROR(IF(OR(HLOOKUP($A973,'Z-scores'!$C$2:$SK$20,5,FALSE)&gt;3,HLOOKUP($A973,'Z-scores'!$C$2:$SK$20,5,FALSE)&lt;-3),"",'Total-corrected counts'!T973),"")</f>
        <v>35.460920291086715</v>
      </c>
      <c r="U973">
        <f t="shared" si="60"/>
        <v>1</v>
      </c>
      <c r="V973">
        <f>SUMIFS(Tabel132[Cluster],Tabel132[ID],'Total-corrected counts Z&lt;3'!A973)</f>
        <v>6</v>
      </c>
      <c r="W973">
        <f t="shared" si="61"/>
        <v>0.79800886399801496</v>
      </c>
      <c r="X973">
        <f t="shared" si="62"/>
        <v>18.252303388970855</v>
      </c>
      <c r="Y973">
        <f t="shared" si="63"/>
        <v>20.217044762491682</v>
      </c>
    </row>
    <row r="974" spans="1:25" x14ac:dyDescent="0.25">
      <c r="A974">
        <v>982</v>
      </c>
      <c r="B974" t="s">
        <v>419</v>
      </c>
      <c r="C974">
        <v>41000</v>
      </c>
      <c r="D974">
        <v>1080</v>
      </c>
      <c r="E974" t="str">
        <f>IFERROR(IF(OR(HLOOKUP($A974,'Z-scores'!$C$2:$SK$20,5,FALSE)&gt;3,HLOOKUP($A974,'Z-scores'!$C$2:$SK$20,5,FALSE)&lt;-3),"",'Total-corrected counts'!E974),"")</f>
        <v/>
      </c>
      <c r="F974" t="str">
        <f>IFERROR(IF(OR(HLOOKUP($A974,'Z-scores'!$C$2:$SK$20,5,FALSE)&gt;3,HLOOKUP($A974,'Z-scores'!$C$2:$SK$20,5,FALSE)&lt;-3),"",'Total-corrected counts'!F974),"")</f>
        <v/>
      </c>
      <c r="G974" t="str">
        <f>IFERROR(IF(OR(HLOOKUP($A974,'Z-scores'!$C$2:$SK$20,5,FALSE)&gt;3,HLOOKUP($A974,'Z-scores'!$C$2:$SK$20,5,FALSE)&lt;-3),"",'Total-corrected counts'!G974),"")</f>
        <v/>
      </c>
      <c r="H974" t="str">
        <f>IFERROR(IF(OR(HLOOKUP($A974,'Z-scores'!$C$2:$SK$20,5,FALSE)&gt;3,HLOOKUP($A974,'Z-scores'!$C$2:$SK$20,5,FALSE)&lt;-3),"",'Total-corrected counts'!H974),"")</f>
        <v/>
      </c>
      <c r="I974" t="str">
        <f>IFERROR(IF(OR(HLOOKUP($A974,'Z-scores'!$C$2:$SK$20,5,FALSE)&gt;3,HLOOKUP($A974,'Z-scores'!$C$2:$SK$20,5,FALSE)&lt;-3),"",'Total-corrected counts'!I974),"")</f>
        <v/>
      </c>
      <c r="J974" t="str">
        <f>IFERROR(IF(OR(HLOOKUP($A974,'Z-scores'!$C$2:$SK$20,5,FALSE)&gt;3,HLOOKUP($A974,'Z-scores'!$C$2:$SK$20,5,FALSE)&lt;-3),"",'Total-corrected counts'!J974),"")</f>
        <v/>
      </c>
      <c r="K974" t="str">
        <f>IFERROR(IF(OR(HLOOKUP($A974,'Z-scores'!$C$2:$SK$20,5,FALSE)&gt;3,HLOOKUP($A974,'Z-scores'!$C$2:$SK$20,5,FALSE)&lt;-3),"",'Total-corrected counts'!K974),"")</f>
        <v/>
      </c>
      <c r="L974" t="str">
        <f>IFERROR(IF(OR(HLOOKUP($A974,'Z-scores'!$C$2:$SK$20,5,FALSE)&gt;3,HLOOKUP($A974,'Z-scores'!$C$2:$SK$20,5,FALSE)&lt;-3),"",'Total-corrected counts'!L974),"")</f>
        <v/>
      </c>
      <c r="M974" t="str">
        <f>IFERROR(IF(OR(HLOOKUP($A974,'Z-scores'!$C$2:$SK$20,5,FALSE)&gt;3,HLOOKUP($A974,'Z-scores'!$C$2:$SK$20,5,FALSE)&lt;-3),"",'Total-corrected counts'!M974),"")</f>
        <v/>
      </c>
      <c r="N974" t="str">
        <f>IFERROR(IF(OR(HLOOKUP($A974,'Z-scores'!$C$2:$SK$20,5,FALSE)&gt;3,HLOOKUP($A974,'Z-scores'!$C$2:$SK$20,5,FALSE)&lt;-3),"",'Total-corrected counts'!N974),"")</f>
        <v/>
      </c>
      <c r="O974" t="str">
        <f>IFERROR(IF(OR(HLOOKUP($A974,'Z-scores'!$C$2:$SK$20,5,FALSE)&gt;3,HLOOKUP($A974,'Z-scores'!$C$2:$SK$20,5,FALSE)&lt;-3),"",'Total-corrected counts'!O974),"")</f>
        <v/>
      </c>
      <c r="P974" t="str">
        <f>IFERROR(IF(OR(HLOOKUP($A974,'Z-scores'!$C$2:$SK$20,5,FALSE)&gt;3,HLOOKUP($A974,'Z-scores'!$C$2:$SK$20,5,FALSE)&lt;-3),"",'Total-corrected counts'!P974),"")</f>
        <v/>
      </c>
      <c r="Q974" t="str">
        <f>IFERROR(IF(OR(HLOOKUP($A974,'Z-scores'!$C$2:$SK$20,5,FALSE)&gt;3,HLOOKUP($A974,'Z-scores'!$C$2:$SK$20,5,FALSE)&lt;-3),"",'Total-corrected counts'!Q974),"")</f>
        <v/>
      </c>
      <c r="R974" t="str">
        <f>IFERROR(IF(OR(HLOOKUP($A974,'Z-scores'!$C$2:$SK$20,5,FALSE)&gt;3,HLOOKUP($A974,'Z-scores'!$C$2:$SK$20,5,FALSE)&lt;-3),"",'Total-corrected counts'!R974),"")</f>
        <v/>
      </c>
      <c r="S974" t="str">
        <f>IFERROR(IF(OR(HLOOKUP($A974,'Z-scores'!$C$2:$SK$20,5,FALSE)&gt;3,HLOOKUP($A974,'Z-scores'!$C$2:$SK$20,5,FALSE)&lt;-3),"",'Total-corrected counts'!S974),"")</f>
        <v/>
      </c>
      <c r="T974" t="str">
        <f>IFERROR(IF(OR(HLOOKUP($A974,'Z-scores'!$C$2:$SK$20,5,FALSE)&gt;3,HLOOKUP($A974,'Z-scores'!$C$2:$SK$20,5,FALSE)&lt;-3),"",'Total-corrected counts'!T974),"")</f>
        <v/>
      </c>
      <c r="U974">
        <f t="shared" si="60"/>
        <v>0</v>
      </c>
      <c r="V974">
        <f>SUMIFS(Tabel132[Cluster],Tabel132[ID],'Total-corrected counts Z&lt;3'!A974)</f>
        <v>0</v>
      </c>
      <c r="W974" t="str">
        <f t="shared" si="61"/>
        <v/>
      </c>
      <c r="X974" t="str">
        <f t="shared" si="62"/>
        <v/>
      </c>
      <c r="Y974" t="str">
        <f t="shared" si="63"/>
        <v/>
      </c>
    </row>
    <row r="975" spans="1:25" x14ac:dyDescent="0.25">
      <c r="A975">
        <v>983</v>
      </c>
      <c r="B975" t="s">
        <v>1066</v>
      </c>
      <c r="C975">
        <v>106000</v>
      </c>
      <c r="D975">
        <v>1009</v>
      </c>
      <c r="E975" t="str">
        <f>IFERROR(IF(OR(HLOOKUP($A975,'Z-scores'!$C$2:$SK$20,5,FALSE)&gt;3,HLOOKUP($A975,'Z-scores'!$C$2:$SK$20,5,FALSE)&lt;-3),"",'Total-corrected counts'!E975),"")</f>
        <v/>
      </c>
      <c r="F975" t="str">
        <f>IFERROR(IF(OR(HLOOKUP($A975,'Z-scores'!$C$2:$SK$20,5,FALSE)&gt;3,HLOOKUP($A975,'Z-scores'!$C$2:$SK$20,5,FALSE)&lt;-3),"",'Total-corrected counts'!F975),"")</f>
        <v/>
      </c>
      <c r="G975" t="str">
        <f>IFERROR(IF(OR(HLOOKUP($A975,'Z-scores'!$C$2:$SK$20,5,FALSE)&gt;3,HLOOKUP($A975,'Z-scores'!$C$2:$SK$20,5,FALSE)&lt;-3),"",'Total-corrected counts'!G975),"")</f>
        <v/>
      </c>
      <c r="H975" t="str">
        <f>IFERROR(IF(OR(HLOOKUP($A975,'Z-scores'!$C$2:$SK$20,5,FALSE)&gt;3,HLOOKUP($A975,'Z-scores'!$C$2:$SK$20,5,FALSE)&lt;-3),"",'Total-corrected counts'!H975),"")</f>
        <v/>
      </c>
      <c r="I975" t="str">
        <f>IFERROR(IF(OR(HLOOKUP($A975,'Z-scores'!$C$2:$SK$20,5,FALSE)&gt;3,HLOOKUP($A975,'Z-scores'!$C$2:$SK$20,5,FALSE)&lt;-3),"",'Total-corrected counts'!I975),"")</f>
        <v/>
      </c>
      <c r="J975" t="str">
        <f>IFERROR(IF(OR(HLOOKUP($A975,'Z-scores'!$C$2:$SK$20,5,FALSE)&gt;3,HLOOKUP($A975,'Z-scores'!$C$2:$SK$20,5,FALSE)&lt;-3),"",'Total-corrected counts'!J975),"")</f>
        <v/>
      </c>
      <c r="K975" t="str">
        <f>IFERROR(IF(OR(HLOOKUP($A975,'Z-scores'!$C$2:$SK$20,5,FALSE)&gt;3,HLOOKUP($A975,'Z-scores'!$C$2:$SK$20,5,FALSE)&lt;-3),"",'Total-corrected counts'!K975),"")</f>
        <v/>
      </c>
      <c r="L975" t="str">
        <f>IFERROR(IF(OR(HLOOKUP($A975,'Z-scores'!$C$2:$SK$20,5,FALSE)&gt;3,HLOOKUP($A975,'Z-scores'!$C$2:$SK$20,5,FALSE)&lt;-3),"",'Total-corrected counts'!L975),"")</f>
        <v/>
      </c>
      <c r="M975" t="str">
        <f>IFERROR(IF(OR(HLOOKUP($A975,'Z-scores'!$C$2:$SK$20,5,FALSE)&gt;3,HLOOKUP($A975,'Z-scores'!$C$2:$SK$20,5,FALSE)&lt;-3),"",'Total-corrected counts'!M975),"")</f>
        <v/>
      </c>
      <c r="N975" t="str">
        <f>IFERROR(IF(OR(HLOOKUP($A975,'Z-scores'!$C$2:$SK$20,5,FALSE)&gt;3,HLOOKUP($A975,'Z-scores'!$C$2:$SK$20,5,FALSE)&lt;-3),"",'Total-corrected counts'!N975),"")</f>
        <v/>
      </c>
      <c r="O975" t="str">
        <f>IFERROR(IF(OR(HLOOKUP($A975,'Z-scores'!$C$2:$SK$20,5,FALSE)&gt;3,HLOOKUP($A975,'Z-scores'!$C$2:$SK$20,5,FALSE)&lt;-3),"",'Total-corrected counts'!O975),"")</f>
        <v/>
      </c>
      <c r="P975" t="str">
        <f>IFERROR(IF(OR(HLOOKUP($A975,'Z-scores'!$C$2:$SK$20,5,FALSE)&gt;3,HLOOKUP($A975,'Z-scores'!$C$2:$SK$20,5,FALSE)&lt;-3),"",'Total-corrected counts'!P975),"")</f>
        <v/>
      </c>
      <c r="Q975" t="str">
        <f>IFERROR(IF(OR(HLOOKUP($A975,'Z-scores'!$C$2:$SK$20,5,FALSE)&gt;3,HLOOKUP($A975,'Z-scores'!$C$2:$SK$20,5,FALSE)&lt;-3),"",'Total-corrected counts'!Q975),"")</f>
        <v/>
      </c>
      <c r="R975" t="str">
        <f>IFERROR(IF(OR(HLOOKUP($A975,'Z-scores'!$C$2:$SK$20,5,FALSE)&gt;3,HLOOKUP($A975,'Z-scores'!$C$2:$SK$20,5,FALSE)&lt;-3),"",'Total-corrected counts'!R975),"")</f>
        <v/>
      </c>
      <c r="S975" t="str">
        <f>IFERROR(IF(OR(HLOOKUP($A975,'Z-scores'!$C$2:$SK$20,5,FALSE)&gt;3,HLOOKUP($A975,'Z-scores'!$C$2:$SK$20,5,FALSE)&lt;-3),"",'Total-corrected counts'!S975),"")</f>
        <v/>
      </c>
      <c r="T975" t="str">
        <f>IFERROR(IF(OR(HLOOKUP($A975,'Z-scores'!$C$2:$SK$20,5,FALSE)&gt;3,HLOOKUP($A975,'Z-scores'!$C$2:$SK$20,5,FALSE)&lt;-3),"",'Total-corrected counts'!T975),"")</f>
        <v/>
      </c>
      <c r="U975">
        <f t="shared" si="60"/>
        <v>0</v>
      </c>
      <c r="V975">
        <f>SUMIFS(Tabel132[Cluster],Tabel132[ID],'Total-corrected counts Z&lt;3'!A975)</f>
        <v>0</v>
      </c>
      <c r="W975" t="str">
        <f t="shared" si="61"/>
        <v/>
      </c>
      <c r="X975" t="str">
        <f t="shared" si="62"/>
        <v/>
      </c>
      <c r="Y975" t="str">
        <f t="shared" si="63"/>
        <v/>
      </c>
    </row>
    <row r="976" spans="1:25" x14ac:dyDescent="0.25">
      <c r="A976">
        <v>984</v>
      </c>
      <c r="B976" t="s">
        <v>1067</v>
      </c>
      <c r="C976">
        <v>55900</v>
      </c>
      <c r="D976">
        <v>920</v>
      </c>
      <c r="E976" t="str">
        <f>IFERROR(IF(OR(HLOOKUP($A976,'Z-scores'!$C$2:$SK$20,5,FALSE)&gt;3,HLOOKUP($A976,'Z-scores'!$C$2:$SK$20,5,FALSE)&lt;-3),"",'Total-corrected counts'!E976),"")</f>
        <v/>
      </c>
      <c r="F976" t="str">
        <f>IFERROR(IF(OR(HLOOKUP($A976,'Z-scores'!$C$2:$SK$20,5,FALSE)&gt;3,HLOOKUP($A976,'Z-scores'!$C$2:$SK$20,5,FALSE)&lt;-3),"",'Total-corrected counts'!F976),"")</f>
        <v/>
      </c>
      <c r="G976" t="str">
        <f>IFERROR(IF(OR(HLOOKUP($A976,'Z-scores'!$C$2:$SK$20,5,FALSE)&gt;3,HLOOKUP($A976,'Z-scores'!$C$2:$SK$20,5,FALSE)&lt;-3),"",'Total-corrected counts'!G976),"")</f>
        <v/>
      </c>
      <c r="H976" t="str">
        <f>IFERROR(IF(OR(HLOOKUP($A976,'Z-scores'!$C$2:$SK$20,5,FALSE)&gt;3,HLOOKUP($A976,'Z-scores'!$C$2:$SK$20,5,FALSE)&lt;-3),"",'Total-corrected counts'!H976),"")</f>
        <v/>
      </c>
      <c r="I976" t="str">
        <f>IFERROR(IF(OR(HLOOKUP($A976,'Z-scores'!$C$2:$SK$20,5,FALSE)&gt;3,HLOOKUP($A976,'Z-scores'!$C$2:$SK$20,5,FALSE)&lt;-3),"",'Total-corrected counts'!I976),"")</f>
        <v/>
      </c>
      <c r="J976" t="str">
        <f>IFERROR(IF(OR(HLOOKUP($A976,'Z-scores'!$C$2:$SK$20,5,FALSE)&gt;3,HLOOKUP($A976,'Z-scores'!$C$2:$SK$20,5,FALSE)&lt;-3),"",'Total-corrected counts'!J976),"")</f>
        <v/>
      </c>
      <c r="K976" t="str">
        <f>IFERROR(IF(OR(HLOOKUP($A976,'Z-scores'!$C$2:$SK$20,5,FALSE)&gt;3,HLOOKUP($A976,'Z-scores'!$C$2:$SK$20,5,FALSE)&lt;-3),"",'Total-corrected counts'!K976),"")</f>
        <v/>
      </c>
      <c r="L976" t="str">
        <f>IFERROR(IF(OR(HLOOKUP($A976,'Z-scores'!$C$2:$SK$20,5,FALSE)&gt;3,HLOOKUP($A976,'Z-scores'!$C$2:$SK$20,5,FALSE)&lt;-3),"",'Total-corrected counts'!L976),"")</f>
        <v/>
      </c>
      <c r="M976" t="str">
        <f>IFERROR(IF(OR(HLOOKUP($A976,'Z-scores'!$C$2:$SK$20,5,FALSE)&gt;3,HLOOKUP($A976,'Z-scores'!$C$2:$SK$20,5,FALSE)&lt;-3),"",'Total-corrected counts'!M976),"")</f>
        <v/>
      </c>
      <c r="N976" t="str">
        <f>IFERROR(IF(OR(HLOOKUP($A976,'Z-scores'!$C$2:$SK$20,5,FALSE)&gt;3,HLOOKUP($A976,'Z-scores'!$C$2:$SK$20,5,FALSE)&lt;-3),"",'Total-corrected counts'!N976),"")</f>
        <v/>
      </c>
      <c r="O976" t="str">
        <f>IFERROR(IF(OR(HLOOKUP($A976,'Z-scores'!$C$2:$SK$20,5,FALSE)&gt;3,HLOOKUP($A976,'Z-scores'!$C$2:$SK$20,5,FALSE)&lt;-3),"",'Total-corrected counts'!O976),"")</f>
        <v/>
      </c>
      <c r="P976" t="str">
        <f>IFERROR(IF(OR(HLOOKUP($A976,'Z-scores'!$C$2:$SK$20,5,FALSE)&gt;3,HLOOKUP($A976,'Z-scores'!$C$2:$SK$20,5,FALSE)&lt;-3),"",'Total-corrected counts'!P976),"")</f>
        <v/>
      </c>
      <c r="Q976" t="str">
        <f>IFERROR(IF(OR(HLOOKUP($A976,'Z-scores'!$C$2:$SK$20,5,FALSE)&gt;3,HLOOKUP($A976,'Z-scores'!$C$2:$SK$20,5,FALSE)&lt;-3),"",'Total-corrected counts'!Q976),"")</f>
        <v/>
      </c>
      <c r="R976" t="str">
        <f>IFERROR(IF(OR(HLOOKUP($A976,'Z-scores'!$C$2:$SK$20,5,FALSE)&gt;3,HLOOKUP($A976,'Z-scores'!$C$2:$SK$20,5,FALSE)&lt;-3),"",'Total-corrected counts'!R976),"")</f>
        <v/>
      </c>
      <c r="S976" t="str">
        <f>IFERROR(IF(OR(HLOOKUP($A976,'Z-scores'!$C$2:$SK$20,5,FALSE)&gt;3,HLOOKUP($A976,'Z-scores'!$C$2:$SK$20,5,FALSE)&lt;-3),"",'Total-corrected counts'!S976),"")</f>
        <v/>
      </c>
      <c r="T976" t="str">
        <f>IFERROR(IF(OR(HLOOKUP($A976,'Z-scores'!$C$2:$SK$20,5,FALSE)&gt;3,HLOOKUP($A976,'Z-scores'!$C$2:$SK$20,5,FALSE)&lt;-3),"",'Total-corrected counts'!T976),"")</f>
        <v/>
      </c>
      <c r="U976">
        <f t="shared" si="60"/>
        <v>0</v>
      </c>
      <c r="V976">
        <f>SUMIFS(Tabel132[Cluster],Tabel132[ID],'Total-corrected counts Z&lt;3'!A976)</f>
        <v>0</v>
      </c>
      <c r="W976" t="str">
        <f t="shared" si="61"/>
        <v/>
      </c>
      <c r="X976" t="str">
        <f t="shared" si="62"/>
        <v/>
      </c>
      <c r="Y976" t="str">
        <f t="shared" si="63"/>
        <v/>
      </c>
    </row>
    <row r="977" spans="1:25" x14ac:dyDescent="0.25">
      <c r="A977">
        <v>985</v>
      </c>
      <c r="B977" t="s">
        <v>420</v>
      </c>
      <c r="C977">
        <v>1500</v>
      </c>
      <c r="D977">
        <v>500</v>
      </c>
      <c r="E977">
        <f>IFERROR(IF(OR(HLOOKUP($A977,'Z-scores'!$C$2:$SK$20,5,FALSE)&gt;3,HLOOKUP($A977,'Z-scores'!$C$2:$SK$20,5,FALSE)&lt;-3),"",'Total-corrected counts'!E977),"")</f>
        <v>15.952479446320153</v>
      </c>
      <c r="F977">
        <f>IFERROR(IF(OR(HLOOKUP($A977,'Z-scores'!$C$2:$SK$20,5,FALSE)&gt;3,HLOOKUP($A977,'Z-scores'!$C$2:$SK$20,5,FALSE)&lt;-3),"",'Total-corrected counts'!F977),"")</f>
        <v>15.16158109179438</v>
      </c>
      <c r="G977">
        <f>IFERROR(IF(OR(HLOOKUP($A977,'Z-scores'!$C$2:$SK$20,5,FALSE)&gt;3,HLOOKUP($A977,'Z-scores'!$C$2:$SK$20,5,FALSE)&lt;-3),"",'Total-corrected counts'!G977),"")</f>
        <v>11.375746254409092</v>
      </c>
      <c r="H977">
        <f>IFERROR(IF(OR(HLOOKUP($A977,'Z-scores'!$C$2:$SK$20,5,FALSE)&gt;3,HLOOKUP($A977,'Z-scores'!$C$2:$SK$20,5,FALSE)&lt;-3),"",'Total-corrected counts'!H977),"")</f>
        <v>7.3101884243286932</v>
      </c>
      <c r="I977">
        <f>IFERROR(IF(OR(HLOOKUP($A977,'Z-scores'!$C$2:$SK$20,5,FALSE)&gt;3,HLOOKUP($A977,'Z-scores'!$C$2:$SK$20,5,FALSE)&lt;-3),"",'Total-corrected counts'!I977),"")</f>
        <v>12.644686558647541</v>
      </c>
      <c r="J977">
        <f>IFERROR(IF(OR(HLOOKUP($A977,'Z-scores'!$C$2:$SK$20,5,FALSE)&gt;3,HLOOKUP($A977,'Z-scores'!$C$2:$SK$20,5,FALSE)&lt;-3),"",'Total-corrected counts'!J977),"")</f>
        <v>6.2559641189028294</v>
      </c>
      <c r="K977">
        <f>IFERROR(IF(OR(HLOOKUP($A977,'Z-scores'!$C$2:$SK$20,5,FALSE)&gt;3,HLOOKUP($A977,'Z-scores'!$C$2:$SK$20,5,FALSE)&lt;-3),"",'Total-corrected counts'!K977),"")</f>
        <v>21.388084954153726</v>
      </c>
      <c r="L977">
        <f>IFERROR(IF(OR(HLOOKUP($A977,'Z-scores'!$C$2:$SK$20,5,FALSE)&gt;3,HLOOKUP($A977,'Z-scores'!$C$2:$SK$20,5,FALSE)&lt;-3),"",'Total-corrected counts'!L977),"")</f>
        <v>11.002891141926442</v>
      </c>
      <c r="M977">
        <f>IFERROR(IF(OR(HLOOKUP($A977,'Z-scores'!$C$2:$SK$20,5,FALSE)&gt;3,HLOOKUP($A977,'Z-scores'!$C$2:$SK$20,5,FALSE)&lt;-3),"",'Total-corrected counts'!M977),"")</f>
        <v>9.9824986594808589</v>
      </c>
      <c r="N977">
        <f>IFERROR(IF(OR(HLOOKUP($A977,'Z-scores'!$C$2:$SK$20,5,FALSE)&gt;3,HLOOKUP($A977,'Z-scores'!$C$2:$SK$20,5,FALSE)&lt;-3),"",'Total-corrected counts'!N977),"")</f>
        <v>9.2900081846148055</v>
      </c>
      <c r="O977">
        <f>IFERROR(IF(OR(HLOOKUP($A977,'Z-scores'!$C$2:$SK$20,5,FALSE)&gt;3,HLOOKUP($A977,'Z-scores'!$C$2:$SK$20,5,FALSE)&lt;-3),"",'Total-corrected counts'!O977),"")</f>
        <v>12.944743452692002</v>
      </c>
      <c r="P977">
        <f>IFERROR(IF(OR(HLOOKUP($A977,'Z-scores'!$C$2:$SK$20,5,FALSE)&gt;3,HLOOKUP($A977,'Z-scores'!$C$2:$SK$20,5,FALSE)&lt;-3),"",'Total-corrected counts'!P977),"")</f>
        <v>13.754973363424412</v>
      </c>
      <c r="Q977">
        <f>IFERROR(IF(OR(HLOOKUP($A977,'Z-scores'!$C$2:$SK$20,5,FALSE)&gt;3,HLOOKUP($A977,'Z-scores'!$C$2:$SK$20,5,FALSE)&lt;-3),"",'Total-corrected counts'!Q977),"")</f>
        <v>11.293383011631738</v>
      </c>
      <c r="R977">
        <f>IFERROR(IF(OR(HLOOKUP($A977,'Z-scores'!$C$2:$SK$20,5,FALSE)&gt;3,HLOOKUP($A977,'Z-scores'!$C$2:$SK$20,5,FALSE)&lt;-3),"",'Total-corrected counts'!R977),"")</f>
        <v>20.264777341657677</v>
      </c>
      <c r="S977">
        <f>IFERROR(IF(OR(HLOOKUP($A977,'Z-scores'!$C$2:$SK$20,5,FALSE)&gt;3,HLOOKUP($A977,'Z-scores'!$C$2:$SK$20,5,FALSE)&lt;-3),"",'Total-corrected counts'!S977),"")</f>
        <v>20.24125308926817</v>
      </c>
      <c r="T977">
        <f>IFERROR(IF(OR(HLOOKUP($A977,'Z-scores'!$C$2:$SK$20,5,FALSE)&gt;3,HLOOKUP($A977,'Z-scores'!$C$2:$SK$20,5,FALSE)&lt;-3),"",'Total-corrected counts'!T977),"")</f>
        <v>8.5051600929151192</v>
      </c>
      <c r="U977">
        <f t="shared" si="60"/>
        <v>1</v>
      </c>
      <c r="V977">
        <f>SUMIFS(Tabel132[Cluster],Tabel132[ID],'Total-corrected counts Z&lt;3'!A977)</f>
        <v>3</v>
      </c>
      <c r="W977">
        <f t="shared" si="61"/>
        <v>0.31798849867370016</v>
      </c>
      <c r="X977">
        <f t="shared" si="62"/>
        <v>12.036412883457851</v>
      </c>
      <c r="Y977">
        <f t="shared" si="63"/>
        <v>14.500715058598187</v>
      </c>
    </row>
    <row r="978" spans="1:25" x14ac:dyDescent="0.25">
      <c r="A978">
        <v>986</v>
      </c>
      <c r="B978" t="s">
        <v>1068</v>
      </c>
      <c r="C978">
        <v>106800</v>
      </c>
      <c r="D978">
        <v>776</v>
      </c>
      <c r="E978" t="str">
        <f>IFERROR(IF(OR(HLOOKUP($A978,'Z-scores'!$C$2:$SK$20,5,FALSE)&gt;3,HLOOKUP($A978,'Z-scores'!$C$2:$SK$20,5,FALSE)&lt;-3),"",'Total-corrected counts'!E978),"")</f>
        <v/>
      </c>
      <c r="F978" t="str">
        <f>IFERROR(IF(OR(HLOOKUP($A978,'Z-scores'!$C$2:$SK$20,5,FALSE)&gt;3,HLOOKUP($A978,'Z-scores'!$C$2:$SK$20,5,FALSE)&lt;-3),"",'Total-corrected counts'!F978),"")</f>
        <v/>
      </c>
      <c r="G978" t="str">
        <f>IFERROR(IF(OR(HLOOKUP($A978,'Z-scores'!$C$2:$SK$20,5,FALSE)&gt;3,HLOOKUP($A978,'Z-scores'!$C$2:$SK$20,5,FALSE)&lt;-3),"",'Total-corrected counts'!G978),"")</f>
        <v/>
      </c>
      <c r="H978" t="str">
        <f>IFERROR(IF(OR(HLOOKUP($A978,'Z-scores'!$C$2:$SK$20,5,FALSE)&gt;3,HLOOKUP($A978,'Z-scores'!$C$2:$SK$20,5,FALSE)&lt;-3),"",'Total-corrected counts'!H978),"")</f>
        <v/>
      </c>
      <c r="I978" t="str">
        <f>IFERROR(IF(OR(HLOOKUP($A978,'Z-scores'!$C$2:$SK$20,5,FALSE)&gt;3,HLOOKUP($A978,'Z-scores'!$C$2:$SK$20,5,FALSE)&lt;-3),"",'Total-corrected counts'!I978),"")</f>
        <v/>
      </c>
      <c r="J978" t="str">
        <f>IFERROR(IF(OR(HLOOKUP($A978,'Z-scores'!$C$2:$SK$20,5,FALSE)&gt;3,HLOOKUP($A978,'Z-scores'!$C$2:$SK$20,5,FALSE)&lt;-3),"",'Total-corrected counts'!J978),"")</f>
        <v/>
      </c>
      <c r="K978" t="str">
        <f>IFERROR(IF(OR(HLOOKUP($A978,'Z-scores'!$C$2:$SK$20,5,FALSE)&gt;3,HLOOKUP($A978,'Z-scores'!$C$2:$SK$20,5,FALSE)&lt;-3),"",'Total-corrected counts'!K978),"")</f>
        <v/>
      </c>
      <c r="L978" t="str">
        <f>IFERROR(IF(OR(HLOOKUP($A978,'Z-scores'!$C$2:$SK$20,5,FALSE)&gt;3,HLOOKUP($A978,'Z-scores'!$C$2:$SK$20,5,FALSE)&lt;-3),"",'Total-corrected counts'!L978),"")</f>
        <v/>
      </c>
      <c r="M978" t="str">
        <f>IFERROR(IF(OR(HLOOKUP($A978,'Z-scores'!$C$2:$SK$20,5,FALSE)&gt;3,HLOOKUP($A978,'Z-scores'!$C$2:$SK$20,5,FALSE)&lt;-3),"",'Total-corrected counts'!M978),"")</f>
        <v/>
      </c>
      <c r="N978" t="str">
        <f>IFERROR(IF(OR(HLOOKUP($A978,'Z-scores'!$C$2:$SK$20,5,FALSE)&gt;3,HLOOKUP($A978,'Z-scores'!$C$2:$SK$20,5,FALSE)&lt;-3),"",'Total-corrected counts'!N978),"")</f>
        <v/>
      </c>
      <c r="O978" t="str">
        <f>IFERROR(IF(OR(HLOOKUP($A978,'Z-scores'!$C$2:$SK$20,5,FALSE)&gt;3,HLOOKUP($A978,'Z-scores'!$C$2:$SK$20,5,FALSE)&lt;-3),"",'Total-corrected counts'!O978),"")</f>
        <v/>
      </c>
      <c r="P978" t="str">
        <f>IFERROR(IF(OR(HLOOKUP($A978,'Z-scores'!$C$2:$SK$20,5,FALSE)&gt;3,HLOOKUP($A978,'Z-scores'!$C$2:$SK$20,5,FALSE)&lt;-3),"",'Total-corrected counts'!P978),"")</f>
        <v/>
      </c>
      <c r="Q978" t="str">
        <f>IFERROR(IF(OR(HLOOKUP($A978,'Z-scores'!$C$2:$SK$20,5,FALSE)&gt;3,HLOOKUP($A978,'Z-scores'!$C$2:$SK$20,5,FALSE)&lt;-3),"",'Total-corrected counts'!Q978),"")</f>
        <v/>
      </c>
      <c r="R978" t="str">
        <f>IFERROR(IF(OR(HLOOKUP($A978,'Z-scores'!$C$2:$SK$20,5,FALSE)&gt;3,HLOOKUP($A978,'Z-scores'!$C$2:$SK$20,5,FALSE)&lt;-3),"",'Total-corrected counts'!R978),"")</f>
        <v/>
      </c>
      <c r="S978" t="str">
        <f>IFERROR(IF(OR(HLOOKUP($A978,'Z-scores'!$C$2:$SK$20,5,FALSE)&gt;3,HLOOKUP($A978,'Z-scores'!$C$2:$SK$20,5,FALSE)&lt;-3),"",'Total-corrected counts'!S978),"")</f>
        <v/>
      </c>
      <c r="T978" t="str">
        <f>IFERROR(IF(OR(HLOOKUP($A978,'Z-scores'!$C$2:$SK$20,5,FALSE)&gt;3,HLOOKUP($A978,'Z-scores'!$C$2:$SK$20,5,FALSE)&lt;-3),"",'Total-corrected counts'!T978),"")</f>
        <v/>
      </c>
      <c r="U978">
        <f t="shared" si="60"/>
        <v>0</v>
      </c>
      <c r="V978">
        <f>SUMIFS(Tabel132[Cluster],Tabel132[ID],'Total-corrected counts Z&lt;3'!A978)</f>
        <v>0</v>
      </c>
      <c r="W978" t="str">
        <f t="shared" si="61"/>
        <v/>
      </c>
      <c r="X978" t="str">
        <f t="shared" si="62"/>
        <v/>
      </c>
      <c r="Y978" t="str">
        <f t="shared" si="63"/>
        <v/>
      </c>
    </row>
    <row r="979" spans="1:25" x14ac:dyDescent="0.25">
      <c r="A979">
        <v>987</v>
      </c>
      <c r="B979" t="s">
        <v>1069</v>
      </c>
      <c r="C979">
        <v>87000</v>
      </c>
      <c r="D979">
        <v>771</v>
      </c>
      <c r="E979" t="str">
        <f>IFERROR(IF(OR(HLOOKUP($A979,'Z-scores'!$C$2:$SK$20,5,FALSE)&gt;3,HLOOKUP($A979,'Z-scores'!$C$2:$SK$20,5,FALSE)&lt;-3),"",'Total-corrected counts'!E979),"")</f>
        <v/>
      </c>
      <c r="F979" t="str">
        <f>IFERROR(IF(OR(HLOOKUP($A979,'Z-scores'!$C$2:$SK$20,5,FALSE)&gt;3,HLOOKUP($A979,'Z-scores'!$C$2:$SK$20,5,FALSE)&lt;-3),"",'Total-corrected counts'!F979),"")</f>
        <v/>
      </c>
      <c r="G979" t="str">
        <f>IFERROR(IF(OR(HLOOKUP($A979,'Z-scores'!$C$2:$SK$20,5,FALSE)&gt;3,HLOOKUP($A979,'Z-scores'!$C$2:$SK$20,5,FALSE)&lt;-3),"",'Total-corrected counts'!G979),"")</f>
        <v/>
      </c>
      <c r="H979" t="str">
        <f>IFERROR(IF(OR(HLOOKUP($A979,'Z-scores'!$C$2:$SK$20,5,FALSE)&gt;3,HLOOKUP($A979,'Z-scores'!$C$2:$SK$20,5,FALSE)&lt;-3),"",'Total-corrected counts'!H979),"")</f>
        <v/>
      </c>
      <c r="I979" t="str">
        <f>IFERROR(IF(OR(HLOOKUP($A979,'Z-scores'!$C$2:$SK$20,5,FALSE)&gt;3,HLOOKUP($A979,'Z-scores'!$C$2:$SK$20,5,FALSE)&lt;-3),"",'Total-corrected counts'!I979),"")</f>
        <v/>
      </c>
      <c r="J979" t="str">
        <f>IFERROR(IF(OR(HLOOKUP($A979,'Z-scores'!$C$2:$SK$20,5,FALSE)&gt;3,HLOOKUP($A979,'Z-scores'!$C$2:$SK$20,5,FALSE)&lt;-3),"",'Total-corrected counts'!J979),"")</f>
        <v/>
      </c>
      <c r="K979" t="str">
        <f>IFERROR(IF(OR(HLOOKUP($A979,'Z-scores'!$C$2:$SK$20,5,FALSE)&gt;3,HLOOKUP($A979,'Z-scores'!$C$2:$SK$20,5,FALSE)&lt;-3),"",'Total-corrected counts'!K979),"")</f>
        <v/>
      </c>
      <c r="L979" t="str">
        <f>IFERROR(IF(OR(HLOOKUP($A979,'Z-scores'!$C$2:$SK$20,5,FALSE)&gt;3,HLOOKUP($A979,'Z-scores'!$C$2:$SK$20,5,FALSE)&lt;-3),"",'Total-corrected counts'!L979),"")</f>
        <v/>
      </c>
      <c r="M979" t="str">
        <f>IFERROR(IF(OR(HLOOKUP($A979,'Z-scores'!$C$2:$SK$20,5,FALSE)&gt;3,HLOOKUP($A979,'Z-scores'!$C$2:$SK$20,5,FALSE)&lt;-3),"",'Total-corrected counts'!M979),"")</f>
        <v/>
      </c>
      <c r="N979" t="str">
        <f>IFERROR(IF(OR(HLOOKUP($A979,'Z-scores'!$C$2:$SK$20,5,FALSE)&gt;3,HLOOKUP($A979,'Z-scores'!$C$2:$SK$20,5,FALSE)&lt;-3),"",'Total-corrected counts'!N979),"")</f>
        <v/>
      </c>
      <c r="O979" t="str">
        <f>IFERROR(IF(OR(HLOOKUP($A979,'Z-scores'!$C$2:$SK$20,5,FALSE)&gt;3,HLOOKUP($A979,'Z-scores'!$C$2:$SK$20,5,FALSE)&lt;-3),"",'Total-corrected counts'!O979),"")</f>
        <v/>
      </c>
      <c r="P979" t="str">
        <f>IFERROR(IF(OR(HLOOKUP($A979,'Z-scores'!$C$2:$SK$20,5,FALSE)&gt;3,HLOOKUP($A979,'Z-scores'!$C$2:$SK$20,5,FALSE)&lt;-3),"",'Total-corrected counts'!P979),"")</f>
        <v/>
      </c>
      <c r="Q979" t="str">
        <f>IFERROR(IF(OR(HLOOKUP($A979,'Z-scores'!$C$2:$SK$20,5,FALSE)&gt;3,HLOOKUP($A979,'Z-scores'!$C$2:$SK$20,5,FALSE)&lt;-3),"",'Total-corrected counts'!Q979),"")</f>
        <v/>
      </c>
      <c r="R979" t="str">
        <f>IFERROR(IF(OR(HLOOKUP($A979,'Z-scores'!$C$2:$SK$20,5,FALSE)&gt;3,HLOOKUP($A979,'Z-scores'!$C$2:$SK$20,5,FALSE)&lt;-3),"",'Total-corrected counts'!R979),"")</f>
        <v/>
      </c>
      <c r="S979" t="str">
        <f>IFERROR(IF(OR(HLOOKUP($A979,'Z-scores'!$C$2:$SK$20,5,FALSE)&gt;3,HLOOKUP($A979,'Z-scores'!$C$2:$SK$20,5,FALSE)&lt;-3),"",'Total-corrected counts'!S979),"")</f>
        <v/>
      </c>
      <c r="T979" t="str">
        <f>IFERROR(IF(OR(HLOOKUP($A979,'Z-scores'!$C$2:$SK$20,5,FALSE)&gt;3,HLOOKUP($A979,'Z-scores'!$C$2:$SK$20,5,FALSE)&lt;-3),"",'Total-corrected counts'!T979),"")</f>
        <v/>
      </c>
      <c r="U979">
        <f t="shared" si="60"/>
        <v>0</v>
      </c>
      <c r="V979">
        <f>SUMIFS(Tabel132[Cluster],Tabel132[ID],'Total-corrected counts Z&lt;3'!A979)</f>
        <v>94</v>
      </c>
      <c r="W979" t="str">
        <f t="shared" si="61"/>
        <v/>
      </c>
      <c r="X979" t="str">
        <f t="shared" si="62"/>
        <v/>
      </c>
      <c r="Y979" t="str">
        <f t="shared" si="63"/>
        <v/>
      </c>
    </row>
    <row r="980" spans="1:25" x14ac:dyDescent="0.25">
      <c r="A980">
        <v>988</v>
      </c>
      <c r="B980" t="s">
        <v>421</v>
      </c>
      <c r="C980">
        <v>29600</v>
      </c>
      <c r="D980">
        <v>895</v>
      </c>
      <c r="E980">
        <f>IFERROR(IF(OR(HLOOKUP($A980,'Z-scores'!$C$2:$SK$20,5,FALSE)&gt;3,HLOOKUP($A980,'Z-scores'!$C$2:$SK$20,5,FALSE)&lt;-3),"",'Total-corrected counts'!E980),"")</f>
        <v>5.1077659345205211</v>
      </c>
      <c r="F980">
        <f>IFERROR(IF(OR(HLOOKUP($A980,'Z-scores'!$C$2:$SK$20,5,FALSE)&gt;3,HLOOKUP($A980,'Z-scores'!$C$2:$SK$20,5,FALSE)&lt;-3),"",'Total-corrected counts'!F980),"")</f>
        <v>4.5328925095367811</v>
      </c>
      <c r="G980">
        <f>IFERROR(IF(OR(HLOOKUP($A980,'Z-scores'!$C$2:$SK$20,5,FALSE)&gt;3,HLOOKUP($A980,'Z-scores'!$C$2:$SK$20,5,FALSE)&lt;-3),"",'Total-corrected counts'!G980),"")</f>
        <v>4.1406922939980788</v>
      </c>
      <c r="H980">
        <f>IFERROR(IF(OR(HLOOKUP($A980,'Z-scores'!$C$2:$SK$20,5,FALSE)&gt;3,HLOOKUP($A980,'Z-scores'!$C$2:$SK$20,5,FALSE)&lt;-3),"",'Total-corrected counts'!H980),"")</f>
        <v>6.9784554512774726</v>
      </c>
      <c r="I980">
        <f>IFERROR(IF(OR(HLOOKUP($A980,'Z-scores'!$C$2:$SK$20,5,FALSE)&gt;3,HLOOKUP($A980,'Z-scores'!$C$2:$SK$20,5,FALSE)&lt;-3),"",'Total-corrected counts'!I980),"")</f>
        <v>5.1152737346731705</v>
      </c>
      <c r="J980">
        <f>IFERROR(IF(OR(HLOOKUP($A980,'Z-scores'!$C$2:$SK$20,5,FALSE)&gt;3,HLOOKUP($A980,'Z-scores'!$C$2:$SK$20,5,FALSE)&lt;-3),"",'Total-corrected counts'!J980),"")</f>
        <v>16.193667886729337</v>
      </c>
      <c r="K980">
        <f>IFERROR(IF(OR(HLOOKUP($A980,'Z-scores'!$C$2:$SK$20,5,FALSE)&gt;3,HLOOKUP($A980,'Z-scores'!$C$2:$SK$20,5,FALSE)&lt;-3),"",'Total-corrected counts'!K980),"")</f>
        <v>7.9934082238858046</v>
      </c>
      <c r="L980">
        <f>IFERROR(IF(OR(HLOOKUP($A980,'Z-scores'!$C$2:$SK$20,5,FALSE)&gt;3,HLOOKUP($A980,'Z-scores'!$C$2:$SK$20,5,FALSE)&lt;-3),"",'Total-corrected counts'!L980),"")</f>
        <v>6.152664775417561</v>
      </c>
      <c r="M980">
        <f>IFERROR(IF(OR(HLOOKUP($A980,'Z-scores'!$C$2:$SK$20,5,FALSE)&gt;3,HLOOKUP($A980,'Z-scores'!$C$2:$SK$20,5,FALSE)&lt;-3),"",'Total-corrected counts'!M980),"")</f>
        <v>10.02512247954696</v>
      </c>
      <c r="N980">
        <f>IFERROR(IF(OR(HLOOKUP($A980,'Z-scores'!$C$2:$SK$20,5,FALSE)&gt;3,HLOOKUP($A980,'Z-scores'!$C$2:$SK$20,5,FALSE)&lt;-3),"",'Total-corrected counts'!N980),"")</f>
        <v>10.246447845815654</v>
      </c>
      <c r="O980">
        <f>IFERROR(IF(OR(HLOOKUP($A980,'Z-scores'!$C$2:$SK$20,5,FALSE)&gt;3,HLOOKUP($A980,'Z-scores'!$C$2:$SK$20,5,FALSE)&lt;-3),"",'Total-corrected counts'!O980),"")</f>
        <v>4.9515412114122412</v>
      </c>
      <c r="P980">
        <f>IFERROR(IF(OR(HLOOKUP($A980,'Z-scores'!$C$2:$SK$20,5,FALSE)&gt;3,HLOOKUP($A980,'Z-scores'!$C$2:$SK$20,5,FALSE)&lt;-3),"",'Total-corrected counts'!P980),"")</f>
        <v>3.9015553968613377</v>
      </c>
      <c r="Q980">
        <f>IFERROR(IF(OR(HLOOKUP($A980,'Z-scores'!$C$2:$SK$20,5,FALSE)&gt;3,HLOOKUP($A980,'Z-scores'!$C$2:$SK$20,5,FALSE)&lt;-3),"",'Total-corrected counts'!Q980),"")</f>
        <v>6.5087249209140241</v>
      </c>
      <c r="R980">
        <f>IFERROR(IF(OR(HLOOKUP($A980,'Z-scores'!$C$2:$SK$20,5,FALSE)&gt;3,HLOOKUP($A980,'Z-scores'!$C$2:$SK$20,5,FALSE)&lt;-3),"",'Total-corrected counts'!R980),"")</f>
        <v>5.4590619143897889</v>
      </c>
      <c r="S980">
        <f>IFERROR(IF(OR(HLOOKUP($A980,'Z-scores'!$C$2:$SK$20,5,FALSE)&gt;3,HLOOKUP($A980,'Z-scores'!$C$2:$SK$20,5,FALSE)&lt;-3),"",'Total-corrected counts'!S980),"")</f>
        <v>5.2145997469135636</v>
      </c>
      <c r="T980">
        <f>IFERROR(IF(OR(HLOOKUP($A980,'Z-scores'!$C$2:$SK$20,5,FALSE)&gt;3,HLOOKUP($A980,'Z-scores'!$C$2:$SK$20,5,FALSE)&lt;-3),"",'Total-corrected counts'!T980),"")</f>
        <v>8.6689834012858764</v>
      </c>
      <c r="U980">
        <f t="shared" si="60"/>
        <v>1</v>
      </c>
      <c r="V980">
        <f>SUMIFS(Tabel132[Cluster],Tabel132[ID],'Total-corrected counts Z&lt;3'!A980)</f>
        <v>38</v>
      </c>
      <c r="W980">
        <f t="shared" si="61"/>
        <v>0.26709344338074009</v>
      </c>
      <c r="X980">
        <f t="shared" si="62"/>
        <v>7.6486391135401348</v>
      </c>
      <c r="Y980">
        <f t="shared" si="63"/>
        <v>5.7840777652961384</v>
      </c>
    </row>
    <row r="981" spans="1:25" x14ac:dyDescent="0.25">
      <c r="A981">
        <v>989</v>
      </c>
      <c r="B981" t="s">
        <v>1070</v>
      </c>
      <c r="C981">
        <v>63000</v>
      </c>
      <c r="D981">
        <v>519</v>
      </c>
      <c r="E981" t="str">
        <f>IFERROR(IF(OR(HLOOKUP($A981,'Z-scores'!$C$2:$SK$20,5,FALSE)&gt;3,HLOOKUP($A981,'Z-scores'!$C$2:$SK$20,5,FALSE)&lt;-3),"",'Total-corrected counts'!E981),"")</f>
        <v/>
      </c>
      <c r="F981" t="str">
        <f>IFERROR(IF(OR(HLOOKUP($A981,'Z-scores'!$C$2:$SK$20,5,FALSE)&gt;3,HLOOKUP($A981,'Z-scores'!$C$2:$SK$20,5,FALSE)&lt;-3),"",'Total-corrected counts'!F981),"")</f>
        <v/>
      </c>
      <c r="G981" t="str">
        <f>IFERROR(IF(OR(HLOOKUP($A981,'Z-scores'!$C$2:$SK$20,5,FALSE)&gt;3,HLOOKUP($A981,'Z-scores'!$C$2:$SK$20,5,FALSE)&lt;-3),"",'Total-corrected counts'!G981),"")</f>
        <v/>
      </c>
      <c r="H981" t="str">
        <f>IFERROR(IF(OR(HLOOKUP($A981,'Z-scores'!$C$2:$SK$20,5,FALSE)&gt;3,HLOOKUP($A981,'Z-scores'!$C$2:$SK$20,5,FALSE)&lt;-3),"",'Total-corrected counts'!H981),"")</f>
        <v/>
      </c>
      <c r="I981" t="str">
        <f>IFERROR(IF(OR(HLOOKUP($A981,'Z-scores'!$C$2:$SK$20,5,FALSE)&gt;3,HLOOKUP($A981,'Z-scores'!$C$2:$SK$20,5,FALSE)&lt;-3),"",'Total-corrected counts'!I981),"")</f>
        <v/>
      </c>
      <c r="J981" t="str">
        <f>IFERROR(IF(OR(HLOOKUP($A981,'Z-scores'!$C$2:$SK$20,5,FALSE)&gt;3,HLOOKUP($A981,'Z-scores'!$C$2:$SK$20,5,FALSE)&lt;-3),"",'Total-corrected counts'!J981),"")</f>
        <v/>
      </c>
      <c r="K981" t="str">
        <f>IFERROR(IF(OR(HLOOKUP($A981,'Z-scores'!$C$2:$SK$20,5,FALSE)&gt;3,HLOOKUP($A981,'Z-scores'!$C$2:$SK$20,5,FALSE)&lt;-3),"",'Total-corrected counts'!K981),"")</f>
        <v/>
      </c>
      <c r="L981" t="str">
        <f>IFERROR(IF(OR(HLOOKUP($A981,'Z-scores'!$C$2:$SK$20,5,FALSE)&gt;3,HLOOKUP($A981,'Z-scores'!$C$2:$SK$20,5,FALSE)&lt;-3),"",'Total-corrected counts'!L981),"")</f>
        <v/>
      </c>
      <c r="M981" t="str">
        <f>IFERROR(IF(OR(HLOOKUP($A981,'Z-scores'!$C$2:$SK$20,5,FALSE)&gt;3,HLOOKUP($A981,'Z-scores'!$C$2:$SK$20,5,FALSE)&lt;-3),"",'Total-corrected counts'!M981),"")</f>
        <v/>
      </c>
      <c r="N981" t="str">
        <f>IFERROR(IF(OR(HLOOKUP($A981,'Z-scores'!$C$2:$SK$20,5,FALSE)&gt;3,HLOOKUP($A981,'Z-scores'!$C$2:$SK$20,5,FALSE)&lt;-3),"",'Total-corrected counts'!N981),"")</f>
        <v/>
      </c>
      <c r="O981" t="str">
        <f>IFERROR(IF(OR(HLOOKUP($A981,'Z-scores'!$C$2:$SK$20,5,FALSE)&gt;3,HLOOKUP($A981,'Z-scores'!$C$2:$SK$20,5,FALSE)&lt;-3),"",'Total-corrected counts'!O981),"")</f>
        <v/>
      </c>
      <c r="P981" t="str">
        <f>IFERROR(IF(OR(HLOOKUP($A981,'Z-scores'!$C$2:$SK$20,5,FALSE)&gt;3,HLOOKUP($A981,'Z-scores'!$C$2:$SK$20,5,FALSE)&lt;-3),"",'Total-corrected counts'!P981),"")</f>
        <v/>
      </c>
      <c r="Q981" t="str">
        <f>IFERROR(IF(OR(HLOOKUP($A981,'Z-scores'!$C$2:$SK$20,5,FALSE)&gt;3,HLOOKUP($A981,'Z-scores'!$C$2:$SK$20,5,FALSE)&lt;-3),"",'Total-corrected counts'!Q981),"")</f>
        <v/>
      </c>
      <c r="R981" t="str">
        <f>IFERROR(IF(OR(HLOOKUP($A981,'Z-scores'!$C$2:$SK$20,5,FALSE)&gt;3,HLOOKUP($A981,'Z-scores'!$C$2:$SK$20,5,FALSE)&lt;-3),"",'Total-corrected counts'!R981),"")</f>
        <v/>
      </c>
      <c r="S981" t="str">
        <f>IFERROR(IF(OR(HLOOKUP($A981,'Z-scores'!$C$2:$SK$20,5,FALSE)&gt;3,HLOOKUP($A981,'Z-scores'!$C$2:$SK$20,5,FALSE)&lt;-3),"",'Total-corrected counts'!S981),"")</f>
        <v/>
      </c>
      <c r="T981" t="str">
        <f>IFERROR(IF(OR(HLOOKUP($A981,'Z-scores'!$C$2:$SK$20,5,FALSE)&gt;3,HLOOKUP($A981,'Z-scores'!$C$2:$SK$20,5,FALSE)&lt;-3),"",'Total-corrected counts'!T981),"")</f>
        <v/>
      </c>
      <c r="U981">
        <f t="shared" si="60"/>
        <v>0</v>
      </c>
      <c r="V981">
        <f>SUMIFS(Tabel132[Cluster],Tabel132[ID],'Total-corrected counts Z&lt;3'!A981)</f>
        <v>0</v>
      </c>
      <c r="W981" t="str">
        <f t="shared" si="61"/>
        <v/>
      </c>
      <c r="X981" t="str">
        <f t="shared" si="62"/>
        <v/>
      </c>
      <c r="Y981" t="str">
        <f t="shared" si="63"/>
        <v/>
      </c>
    </row>
    <row r="982" spans="1:25" x14ac:dyDescent="0.25">
      <c r="A982">
        <v>990</v>
      </c>
      <c r="B982" t="s">
        <v>422</v>
      </c>
      <c r="C982">
        <v>13000</v>
      </c>
      <c r="D982">
        <v>1018</v>
      </c>
      <c r="E982">
        <f>IFERROR(IF(OR(HLOOKUP($A982,'Z-scores'!$C$2:$SK$20,5,FALSE)&gt;3,HLOOKUP($A982,'Z-scores'!$C$2:$SK$20,5,FALSE)&lt;-3),"",'Total-corrected counts'!E982),"")</f>
        <v>2.1501167949388034</v>
      </c>
      <c r="F982">
        <f>IFERROR(IF(OR(HLOOKUP($A982,'Z-scores'!$C$2:$SK$20,5,FALSE)&gt;3,HLOOKUP($A982,'Z-scores'!$C$2:$SK$20,5,FALSE)&lt;-3),"",'Total-corrected counts'!F982),"")</f>
        <v>2.3844903305375773</v>
      </c>
      <c r="G982">
        <f>IFERROR(IF(OR(HLOOKUP($A982,'Z-scores'!$C$2:$SK$20,5,FALSE)&gt;3,HLOOKUP($A982,'Z-scores'!$C$2:$SK$20,5,FALSE)&lt;-3),"",'Total-corrected counts'!G982),"")</f>
        <v>1.720742785649501</v>
      </c>
      <c r="H982">
        <f>IFERROR(IF(OR(HLOOKUP($A982,'Z-scores'!$C$2:$SK$20,5,FALSE)&gt;3,HLOOKUP($A982,'Z-scores'!$C$2:$SK$20,5,FALSE)&lt;-3),"",'Total-corrected counts'!H982),"")</f>
        <v>3.8842915389997348</v>
      </c>
      <c r="I982">
        <f>IFERROR(IF(OR(HLOOKUP($A982,'Z-scores'!$C$2:$SK$20,5,FALSE)&gt;3,HLOOKUP($A982,'Z-scores'!$C$2:$SK$20,5,FALSE)&lt;-3),"",'Total-corrected counts'!I982),"")</f>
        <v>2.644861006926722</v>
      </c>
      <c r="J982">
        <f>IFERROR(IF(OR(HLOOKUP($A982,'Z-scores'!$C$2:$SK$20,5,FALSE)&gt;3,HLOOKUP($A982,'Z-scores'!$C$2:$SK$20,5,FALSE)&lt;-3),"",'Total-corrected counts'!J982),"")</f>
        <v>11.105084632119377</v>
      </c>
      <c r="K982">
        <f>IFERROR(IF(OR(HLOOKUP($A982,'Z-scores'!$C$2:$SK$20,5,FALSE)&gt;3,HLOOKUP($A982,'Z-scores'!$C$2:$SK$20,5,FALSE)&lt;-3),"",'Total-corrected counts'!K982),"")</f>
        <v>3.958584410214907</v>
      </c>
      <c r="L982">
        <f>IFERROR(IF(OR(HLOOKUP($A982,'Z-scores'!$C$2:$SK$20,5,FALSE)&gt;3,HLOOKUP($A982,'Z-scores'!$C$2:$SK$20,5,FALSE)&lt;-3),"",'Total-corrected counts'!L982),"")</f>
        <v>2.5777426842984266</v>
      </c>
      <c r="M982">
        <f>IFERROR(IF(OR(HLOOKUP($A982,'Z-scores'!$C$2:$SK$20,5,FALSE)&gt;3,HLOOKUP($A982,'Z-scores'!$C$2:$SK$20,5,FALSE)&lt;-3),"",'Total-corrected counts'!M982),"")</f>
        <v>4.3135305906894237</v>
      </c>
      <c r="N982">
        <f>IFERROR(IF(OR(HLOOKUP($A982,'Z-scores'!$C$2:$SK$20,5,FALSE)&gt;3,HLOOKUP($A982,'Z-scores'!$C$2:$SK$20,5,FALSE)&lt;-3),"",'Total-corrected counts'!N982),"")</f>
        <v>5.5583255720606726</v>
      </c>
      <c r="O982">
        <f>IFERROR(IF(OR(HLOOKUP($A982,'Z-scores'!$C$2:$SK$20,5,FALSE)&gt;3,HLOOKUP($A982,'Z-scores'!$C$2:$SK$20,5,FALSE)&lt;-3),"",'Total-corrected counts'!O982),"")</f>
        <v>1.582724780076413</v>
      </c>
      <c r="P982">
        <f>IFERROR(IF(OR(HLOOKUP($A982,'Z-scores'!$C$2:$SK$20,5,FALSE)&gt;3,HLOOKUP($A982,'Z-scores'!$C$2:$SK$20,5,FALSE)&lt;-3),"",'Total-corrected counts'!P982),"")</f>
        <v>1.6720951700834308</v>
      </c>
      <c r="Q982">
        <f>IFERROR(IF(OR(HLOOKUP($A982,'Z-scores'!$C$2:$SK$20,5,FALSE)&gt;3,HLOOKUP($A982,'Z-scores'!$C$2:$SK$20,5,FALSE)&lt;-3),"",'Total-corrected counts'!Q982),"")</f>
        <v>2.2407900300245989</v>
      </c>
      <c r="R982">
        <f>IFERROR(IF(OR(HLOOKUP($A982,'Z-scores'!$C$2:$SK$20,5,FALSE)&gt;3,HLOOKUP($A982,'Z-scores'!$C$2:$SK$20,5,FALSE)&lt;-3),"",'Total-corrected counts'!R982),"")</f>
        <v>2.1620555653415816</v>
      </c>
      <c r="S982">
        <f>IFERROR(IF(OR(HLOOKUP($A982,'Z-scores'!$C$2:$SK$20,5,FALSE)&gt;3,HLOOKUP($A982,'Z-scores'!$C$2:$SK$20,5,FALSE)&lt;-3),"",'Total-corrected counts'!S982),"")</f>
        <v>2.842268265961573</v>
      </c>
      <c r="T982">
        <f>IFERROR(IF(OR(HLOOKUP($A982,'Z-scores'!$C$2:$SK$20,5,FALSE)&gt;3,HLOOKUP($A982,'Z-scores'!$C$2:$SK$20,5,FALSE)&lt;-3),"",'Total-corrected counts'!T982),"")</f>
        <v>6.5119765077375797</v>
      </c>
      <c r="U982">
        <f t="shared" si="60"/>
        <v>1</v>
      </c>
      <c r="V982">
        <f>SUMIFS(Tabel132[Cluster],Tabel132[ID],'Total-corrected counts Z&lt;3'!A982)</f>
        <v>16</v>
      </c>
      <c r="W982">
        <f t="shared" si="61"/>
        <v>0.36473381580840603</v>
      </c>
      <c r="X982">
        <f t="shared" si="62"/>
        <v>4.029777034643514</v>
      </c>
      <c r="Y982">
        <f t="shared" si="63"/>
        <v>2.8353183865375295</v>
      </c>
    </row>
    <row r="983" spans="1:25" x14ac:dyDescent="0.25">
      <c r="A983">
        <v>991</v>
      </c>
      <c r="B983" t="s">
        <v>1071</v>
      </c>
      <c r="C983">
        <v>110500</v>
      </c>
      <c r="D983">
        <v>1009</v>
      </c>
      <c r="E983" t="str">
        <f>IFERROR(IF(OR(HLOOKUP($A983,'Z-scores'!$C$2:$SK$20,5,FALSE)&gt;3,HLOOKUP($A983,'Z-scores'!$C$2:$SK$20,5,FALSE)&lt;-3),"",'Total-corrected counts'!E983),"")</f>
        <v/>
      </c>
      <c r="F983" t="str">
        <f>IFERROR(IF(OR(HLOOKUP($A983,'Z-scores'!$C$2:$SK$20,5,FALSE)&gt;3,HLOOKUP($A983,'Z-scores'!$C$2:$SK$20,5,FALSE)&lt;-3),"",'Total-corrected counts'!F983),"")</f>
        <v/>
      </c>
      <c r="G983" t="str">
        <f>IFERROR(IF(OR(HLOOKUP($A983,'Z-scores'!$C$2:$SK$20,5,FALSE)&gt;3,HLOOKUP($A983,'Z-scores'!$C$2:$SK$20,5,FALSE)&lt;-3),"",'Total-corrected counts'!G983),"")</f>
        <v/>
      </c>
      <c r="H983" t="str">
        <f>IFERROR(IF(OR(HLOOKUP($A983,'Z-scores'!$C$2:$SK$20,5,FALSE)&gt;3,HLOOKUP($A983,'Z-scores'!$C$2:$SK$20,5,FALSE)&lt;-3),"",'Total-corrected counts'!H983),"")</f>
        <v/>
      </c>
      <c r="I983" t="str">
        <f>IFERROR(IF(OR(HLOOKUP($A983,'Z-scores'!$C$2:$SK$20,5,FALSE)&gt;3,HLOOKUP($A983,'Z-scores'!$C$2:$SK$20,5,FALSE)&lt;-3),"",'Total-corrected counts'!I983),"")</f>
        <v/>
      </c>
      <c r="J983" t="str">
        <f>IFERROR(IF(OR(HLOOKUP($A983,'Z-scores'!$C$2:$SK$20,5,FALSE)&gt;3,HLOOKUP($A983,'Z-scores'!$C$2:$SK$20,5,FALSE)&lt;-3),"",'Total-corrected counts'!J983),"")</f>
        <v/>
      </c>
      <c r="K983" t="str">
        <f>IFERROR(IF(OR(HLOOKUP($A983,'Z-scores'!$C$2:$SK$20,5,FALSE)&gt;3,HLOOKUP($A983,'Z-scores'!$C$2:$SK$20,5,FALSE)&lt;-3),"",'Total-corrected counts'!K983),"")</f>
        <v/>
      </c>
      <c r="L983" t="str">
        <f>IFERROR(IF(OR(HLOOKUP($A983,'Z-scores'!$C$2:$SK$20,5,FALSE)&gt;3,HLOOKUP($A983,'Z-scores'!$C$2:$SK$20,5,FALSE)&lt;-3),"",'Total-corrected counts'!L983),"")</f>
        <v/>
      </c>
      <c r="M983" t="str">
        <f>IFERROR(IF(OR(HLOOKUP($A983,'Z-scores'!$C$2:$SK$20,5,FALSE)&gt;3,HLOOKUP($A983,'Z-scores'!$C$2:$SK$20,5,FALSE)&lt;-3),"",'Total-corrected counts'!M983),"")</f>
        <v/>
      </c>
      <c r="N983" t="str">
        <f>IFERROR(IF(OR(HLOOKUP($A983,'Z-scores'!$C$2:$SK$20,5,FALSE)&gt;3,HLOOKUP($A983,'Z-scores'!$C$2:$SK$20,5,FALSE)&lt;-3),"",'Total-corrected counts'!N983),"")</f>
        <v/>
      </c>
      <c r="O983" t="str">
        <f>IFERROR(IF(OR(HLOOKUP($A983,'Z-scores'!$C$2:$SK$20,5,FALSE)&gt;3,HLOOKUP($A983,'Z-scores'!$C$2:$SK$20,5,FALSE)&lt;-3),"",'Total-corrected counts'!O983),"")</f>
        <v/>
      </c>
      <c r="P983" t="str">
        <f>IFERROR(IF(OR(HLOOKUP($A983,'Z-scores'!$C$2:$SK$20,5,FALSE)&gt;3,HLOOKUP($A983,'Z-scores'!$C$2:$SK$20,5,FALSE)&lt;-3),"",'Total-corrected counts'!P983),"")</f>
        <v/>
      </c>
      <c r="Q983" t="str">
        <f>IFERROR(IF(OR(HLOOKUP($A983,'Z-scores'!$C$2:$SK$20,5,FALSE)&gt;3,HLOOKUP($A983,'Z-scores'!$C$2:$SK$20,5,FALSE)&lt;-3),"",'Total-corrected counts'!Q983),"")</f>
        <v/>
      </c>
      <c r="R983" t="str">
        <f>IFERROR(IF(OR(HLOOKUP($A983,'Z-scores'!$C$2:$SK$20,5,FALSE)&gt;3,HLOOKUP($A983,'Z-scores'!$C$2:$SK$20,5,FALSE)&lt;-3),"",'Total-corrected counts'!R983),"")</f>
        <v/>
      </c>
      <c r="S983" t="str">
        <f>IFERROR(IF(OR(HLOOKUP($A983,'Z-scores'!$C$2:$SK$20,5,FALSE)&gt;3,HLOOKUP($A983,'Z-scores'!$C$2:$SK$20,5,FALSE)&lt;-3),"",'Total-corrected counts'!S983),"")</f>
        <v/>
      </c>
      <c r="T983" t="str">
        <f>IFERROR(IF(OR(HLOOKUP($A983,'Z-scores'!$C$2:$SK$20,5,FALSE)&gt;3,HLOOKUP($A983,'Z-scores'!$C$2:$SK$20,5,FALSE)&lt;-3),"",'Total-corrected counts'!T983),"")</f>
        <v/>
      </c>
      <c r="U983">
        <f t="shared" si="60"/>
        <v>0</v>
      </c>
      <c r="V983">
        <f>SUMIFS(Tabel132[Cluster],Tabel132[ID],'Total-corrected counts Z&lt;3'!A983)</f>
        <v>0</v>
      </c>
      <c r="W983" t="str">
        <f t="shared" si="61"/>
        <v/>
      </c>
      <c r="X983" t="str">
        <f t="shared" si="62"/>
        <v/>
      </c>
      <c r="Y983" t="str">
        <f t="shared" si="63"/>
        <v/>
      </c>
    </row>
    <row r="984" spans="1:25" x14ac:dyDescent="0.25">
      <c r="A984">
        <v>992</v>
      </c>
      <c r="B984" t="s">
        <v>1072</v>
      </c>
      <c r="C984">
        <v>56400</v>
      </c>
      <c r="D984">
        <v>928</v>
      </c>
      <c r="E984" t="str">
        <f>IFERROR(IF(OR(HLOOKUP($A984,'Z-scores'!$C$2:$SK$20,5,FALSE)&gt;3,HLOOKUP($A984,'Z-scores'!$C$2:$SK$20,5,FALSE)&lt;-3),"",'Total-corrected counts'!E984),"")</f>
        <v/>
      </c>
      <c r="F984" t="str">
        <f>IFERROR(IF(OR(HLOOKUP($A984,'Z-scores'!$C$2:$SK$20,5,FALSE)&gt;3,HLOOKUP($A984,'Z-scores'!$C$2:$SK$20,5,FALSE)&lt;-3),"",'Total-corrected counts'!F984),"")</f>
        <v/>
      </c>
      <c r="G984" t="str">
        <f>IFERROR(IF(OR(HLOOKUP($A984,'Z-scores'!$C$2:$SK$20,5,FALSE)&gt;3,HLOOKUP($A984,'Z-scores'!$C$2:$SK$20,5,FALSE)&lt;-3),"",'Total-corrected counts'!G984),"")</f>
        <v/>
      </c>
      <c r="H984" t="str">
        <f>IFERROR(IF(OR(HLOOKUP($A984,'Z-scores'!$C$2:$SK$20,5,FALSE)&gt;3,HLOOKUP($A984,'Z-scores'!$C$2:$SK$20,5,FALSE)&lt;-3),"",'Total-corrected counts'!H984),"")</f>
        <v/>
      </c>
      <c r="I984" t="str">
        <f>IFERROR(IF(OR(HLOOKUP($A984,'Z-scores'!$C$2:$SK$20,5,FALSE)&gt;3,HLOOKUP($A984,'Z-scores'!$C$2:$SK$20,5,FALSE)&lt;-3),"",'Total-corrected counts'!I984),"")</f>
        <v/>
      </c>
      <c r="J984" t="str">
        <f>IFERROR(IF(OR(HLOOKUP($A984,'Z-scores'!$C$2:$SK$20,5,FALSE)&gt;3,HLOOKUP($A984,'Z-scores'!$C$2:$SK$20,5,FALSE)&lt;-3),"",'Total-corrected counts'!J984),"")</f>
        <v/>
      </c>
      <c r="K984" t="str">
        <f>IFERROR(IF(OR(HLOOKUP($A984,'Z-scores'!$C$2:$SK$20,5,FALSE)&gt;3,HLOOKUP($A984,'Z-scores'!$C$2:$SK$20,5,FALSE)&lt;-3),"",'Total-corrected counts'!K984),"")</f>
        <v/>
      </c>
      <c r="L984" t="str">
        <f>IFERROR(IF(OR(HLOOKUP($A984,'Z-scores'!$C$2:$SK$20,5,FALSE)&gt;3,HLOOKUP($A984,'Z-scores'!$C$2:$SK$20,5,FALSE)&lt;-3),"",'Total-corrected counts'!L984),"")</f>
        <v/>
      </c>
      <c r="M984" t="str">
        <f>IFERROR(IF(OR(HLOOKUP($A984,'Z-scores'!$C$2:$SK$20,5,FALSE)&gt;3,HLOOKUP($A984,'Z-scores'!$C$2:$SK$20,5,FALSE)&lt;-3),"",'Total-corrected counts'!M984),"")</f>
        <v/>
      </c>
      <c r="N984" t="str">
        <f>IFERROR(IF(OR(HLOOKUP($A984,'Z-scores'!$C$2:$SK$20,5,FALSE)&gt;3,HLOOKUP($A984,'Z-scores'!$C$2:$SK$20,5,FALSE)&lt;-3),"",'Total-corrected counts'!N984),"")</f>
        <v/>
      </c>
      <c r="O984" t="str">
        <f>IFERROR(IF(OR(HLOOKUP($A984,'Z-scores'!$C$2:$SK$20,5,FALSE)&gt;3,HLOOKUP($A984,'Z-scores'!$C$2:$SK$20,5,FALSE)&lt;-3),"",'Total-corrected counts'!O984),"")</f>
        <v/>
      </c>
      <c r="P984" t="str">
        <f>IFERROR(IF(OR(HLOOKUP($A984,'Z-scores'!$C$2:$SK$20,5,FALSE)&gt;3,HLOOKUP($A984,'Z-scores'!$C$2:$SK$20,5,FALSE)&lt;-3),"",'Total-corrected counts'!P984),"")</f>
        <v/>
      </c>
      <c r="Q984" t="str">
        <f>IFERROR(IF(OR(HLOOKUP($A984,'Z-scores'!$C$2:$SK$20,5,FALSE)&gt;3,HLOOKUP($A984,'Z-scores'!$C$2:$SK$20,5,FALSE)&lt;-3),"",'Total-corrected counts'!Q984),"")</f>
        <v/>
      </c>
      <c r="R984" t="str">
        <f>IFERROR(IF(OR(HLOOKUP($A984,'Z-scores'!$C$2:$SK$20,5,FALSE)&gt;3,HLOOKUP($A984,'Z-scores'!$C$2:$SK$20,5,FALSE)&lt;-3),"",'Total-corrected counts'!R984),"")</f>
        <v/>
      </c>
      <c r="S984" t="str">
        <f>IFERROR(IF(OR(HLOOKUP($A984,'Z-scores'!$C$2:$SK$20,5,FALSE)&gt;3,HLOOKUP($A984,'Z-scores'!$C$2:$SK$20,5,FALSE)&lt;-3),"",'Total-corrected counts'!S984),"")</f>
        <v/>
      </c>
      <c r="T984" t="str">
        <f>IFERROR(IF(OR(HLOOKUP($A984,'Z-scores'!$C$2:$SK$20,5,FALSE)&gt;3,HLOOKUP($A984,'Z-scores'!$C$2:$SK$20,5,FALSE)&lt;-3),"",'Total-corrected counts'!T984),"")</f>
        <v/>
      </c>
      <c r="U984">
        <f t="shared" si="60"/>
        <v>0</v>
      </c>
      <c r="V984">
        <f>SUMIFS(Tabel132[Cluster],Tabel132[ID],'Total-corrected counts Z&lt;3'!A984)</f>
        <v>0</v>
      </c>
      <c r="W984" t="str">
        <f t="shared" si="61"/>
        <v/>
      </c>
      <c r="X984" t="str">
        <f t="shared" si="62"/>
        <v/>
      </c>
      <c r="Y984" t="str">
        <f t="shared" si="63"/>
        <v/>
      </c>
    </row>
    <row r="985" spans="1:25" x14ac:dyDescent="0.25">
      <c r="A985">
        <v>993</v>
      </c>
      <c r="B985" t="s">
        <v>1073</v>
      </c>
      <c r="C985">
        <v>2100</v>
      </c>
      <c r="D985">
        <v>500</v>
      </c>
      <c r="E985" t="str">
        <f>IFERROR(IF(OR(HLOOKUP($A985,'Z-scores'!$C$2:$SK$20,5,FALSE)&gt;3,HLOOKUP($A985,'Z-scores'!$C$2:$SK$20,5,FALSE)&lt;-3),"",'Total-corrected counts'!E985),"")</f>
        <v/>
      </c>
      <c r="F985" t="str">
        <f>IFERROR(IF(OR(HLOOKUP($A985,'Z-scores'!$C$2:$SK$20,5,FALSE)&gt;3,HLOOKUP($A985,'Z-scores'!$C$2:$SK$20,5,FALSE)&lt;-3),"",'Total-corrected counts'!F985),"")</f>
        <v/>
      </c>
      <c r="G985" t="str">
        <f>IFERROR(IF(OR(HLOOKUP($A985,'Z-scores'!$C$2:$SK$20,5,FALSE)&gt;3,HLOOKUP($A985,'Z-scores'!$C$2:$SK$20,5,FALSE)&lt;-3),"",'Total-corrected counts'!G985),"")</f>
        <v/>
      </c>
      <c r="H985" t="str">
        <f>IFERROR(IF(OR(HLOOKUP($A985,'Z-scores'!$C$2:$SK$20,5,FALSE)&gt;3,HLOOKUP($A985,'Z-scores'!$C$2:$SK$20,5,FALSE)&lt;-3),"",'Total-corrected counts'!H985),"")</f>
        <v/>
      </c>
      <c r="I985" t="str">
        <f>IFERROR(IF(OR(HLOOKUP($A985,'Z-scores'!$C$2:$SK$20,5,FALSE)&gt;3,HLOOKUP($A985,'Z-scores'!$C$2:$SK$20,5,FALSE)&lt;-3),"",'Total-corrected counts'!I985),"")</f>
        <v/>
      </c>
      <c r="J985" t="str">
        <f>IFERROR(IF(OR(HLOOKUP($A985,'Z-scores'!$C$2:$SK$20,5,FALSE)&gt;3,HLOOKUP($A985,'Z-scores'!$C$2:$SK$20,5,FALSE)&lt;-3),"",'Total-corrected counts'!J985),"")</f>
        <v/>
      </c>
      <c r="K985" t="str">
        <f>IFERROR(IF(OR(HLOOKUP($A985,'Z-scores'!$C$2:$SK$20,5,FALSE)&gt;3,HLOOKUP($A985,'Z-scores'!$C$2:$SK$20,5,FALSE)&lt;-3),"",'Total-corrected counts'!K985),"")</f>
        <v/>
      </c>
      <c r="L985" t="str">
        <f>IFERROR(IF(OR(HLOOKUP($A985,'Z-scores'!$C$2:$SK$20,5,FALSE)&gt;3,HLOOKUP($A985,'Z-scores'!$C$2:$SK$20,5,FALSE)&lt;-3),"",'Total-corrected counts'!L985),"")</f>
        <v/>
      </c>
      <c r="M985" t="str">
        <f>IFERROR(IF(OR(HLOOKUP($A985,'Z-scores'!$C$2:$SK$20,5,FALSE)&gt;3,HLOOKUP($A985,'Z-scores'!$C$2:$SK$20,5,FALSE)&lt;-3),"",'Total-corrected counts'!M985),"")</f>
        <v/>
      </c>
      <c r="N985" t="str">
        <f>IFERROR(IF(OR(HLOOKUP($A985,'Z-scores'!$C$2:$SK$20,5,FALSE)&gt;3,HLOOKUP($A985,'Z-scores'!$C$2:$SK$20,5,FALSE)&lt;-3),"",'Total-corrected counts'!N985),"")</f>
        <v/>
      </c>
      <c r="O985" t="str">
        <f>IFERROR(IF(OR(HLOOKUP($A985,'Z-scores'!$C$2:$SK$20,5,FALSE)&gt;3,HLOOKUP($A985,'Z-scores'!$C$2:$SK$20,5,FALSE)&lt;-3),"",'Total-corrected counts'!O985),"")</f>
        <v/>
      </c>
      <c r="P985" t="str">
        <f>IFERROR(IF(OR(HLOOKUP($A985,'Z-scores'!$C$2:$SK$20,5,FALSE)&gt;3,HLOOKUP($A985,'Z-scores'!$C$2:$SK$20,5,FALSE)&lt;-3),"",'Total-corrected counts'!P985),"")</f>
        <v/>
      </c>
      <c r="Q985" t="str">
        <f>IFERROR(IF(OR(HLOOKUP($A985,'Z-scores'!$C$2:$SK$20,5,FALSE)&gt;3,HLOOKUP($A985,'Z-scores'!$C$2:$SK$20,5,FALSE)&lt;-3),"",'Total-corrected counts'!Q985),"")</f>
        <v/>
      </c>
      <c r="R985" t="str">
        <f>IFERROR(IF(OR(HLOOKUP($A985,'Z-scores'!$C$2:$SK$20,5,FALSE)&gt;3,HLOOKUP($A985,'Z-scores'!$C$2:$SK$20,5,FALSE)&lt;-3),"",'Total-corrected counts'!R985),"")</f>
        <v/>
      </c>
      <c r="S985" t="str">
        <f>IFERROR(IF(OR(HLOOKUP($A985,'Z-scores'!$C$2:$SK$20,5,FALSE)&gt;3,HLOOKUP($A985,'Z-scores'!$C$2:$SK$20,5,FALSE)&lt;-3),"",'Total-corrected counts'!S985),"")</f>
        <v/>
      </c>
      <c r="T985" t="str">
        <f>IFERROR(IF(OR(HLOOKUP($A985,'Z-scores'!$C$2:$SK$20,5,FALSE)&gt;3,HLOOKUP($A985,'Z-scores'!$C$2:$SK$20,5,FALSE)&lt;-3),"",'Total-corrected counts'!T985),"")</f>
        <v/>
      </c>
      <c r="U985">
        <f t="shared" si="60"/>
        <v>0</v>
      </c>
      <c r="V985">
        <f>SUMIFS(Tabel132[Cluster],Tabel132[ID],'Total-corrected counts Z&lt;3'!A985)</f>
        <v>4</v>
      </c>
      <c r="W985" t="str">
        <f t="shared" si="61"/>
        <v/>
      </c>
      <c r="X985" t="str">
        <f t="shared" si="62"/>
        <v/>
      </c>
      <c r="Y985" t="str">
        <f t="shared" si="63"/>
        <v/>
      </c>
    </row>
    <row r="986" spans="1:25" x14ac:dyDescent="0.25">
      <c r="A986">
        <v>994</v>
      </c>
      <c r="B986" t="s">
        <v>1074</v>
      </c>
      <c r="C986">
        <v>107500</v>
      </c>
      <c r="D986">
        <v>784</v>
      </c>
      <c r="E986" t="str">
        <f>IFERROR(IF(OR(HLOOKUP($A986,'Z-scores'!$C$2:$SK$20,5,FALSE)&gt;3,HLOOKUP($A986,'Z-scores'!$C$2:$SK$20,5,FALSE)&lt;-3),"",'Total-corrected counts'!E986),"")</f>
        <v/>
      </c>
      <c r="F986" t="str">
        <f>IFERROR(IF(OR(HLOOKUP($A986,'Z-scores'!$C$2:$SK$20,5,FALSE)&gt;3,HLOOKUP($A986,'Z-scores'!$C$2:$SK$20,5,FALSE)&lt;-3),"",'Total-corrected counts'!F986),"")</f>
        <v/>
      </c>
      <c r="G986" t="str">
        <f>IFERROR(IF(OR(HLOOKUP($A986,'Z-scores'!$C$2:$SK$20,5,FALSE)&gt;3,HLOOKUP($A986,'Z-scores'!$C$2:$SK$20,5,FALSE)&lt;-3),"",'Total-corrected counts'!G986),"")</f>
        <v/>
      </c>
      <c r="H986" t="str">
        <f>IFERROR(IF(OR(HLOOKUP($A986,'Z-scores'!$C$2:$SK$20,5,FALSE)&gt;3,HLOOKUP($A986,'Z-scores'!$C$2:$SK$20,5,FALSE)&lt;-3),"",'Total-corrected counts'!H986),"")</f>
        <v/>
      </c>
      <c r="I986" t="str">
        <f>IFERROR(IF(OR(HLOOKUP($A986,'Z-scores'!$C$2:$SK$20,5,FALSE)&gt;3,HLOOKUP($A986,'Z-scores'!$C$2:$SK$20,5,FALSE)&lt;-3),"",'Total-corrected counts'!I986),"")</f>
        <v/>
      </c>
      <c r="J986" t="str">
        <f>IFERROR(IF(OR(HLOOKUP($A986,'Z-scores'!$C$2:$SK$20,5,FALSE)&gt;3,HLOOKUP($A986,'Z-scores'!$C$2:$SK$20,5,FALSE)&lt;-3),"",'Total-corrected counts'!J986),"")</f>
        <v/>
      </c>
      <c r="K986" t="str">
        <f>IFERROR(IF(OR(HLOOKUP($A986,'Z-scores'!$C$2:$SK$20,5,FALSE)&gt;3,HLOOKUP($A986,'Z-scores'!$C$2:$SK$20,5,FALSE)&lt;-3),"",'Total-corrected counts'!K986),"")</f>
        <v/>
      </c>
      <c r="L986" t="str">
        <f>IFERROR(IF(OR(HLOOKUP($A986,'Z-scores'!$C$2:$SK$20,5,FALSE)&gt;3,HLOOKUP($A986,'Z-scores'!$C$2:$SK$20,5,FALSE)&lt;-3),"",'Total-corrected counts'!L986),"")</f>
        <v/>
      </c>
      <c r="M986" t="str">
        <f>IFERROR(IF(OR(HLOOKUP($A986,'Z-scores'!$C$2:$SK$20,5,FALSE)&gt;3,HLOOKUP($A986,'Z-scores'!$C$2:$SK$20,5,FALSE)&lt;-3),"",'Total-corrected counts'!M986),"")</f>
        <v/>
      </c>
      <c r="N986" t="str">
        <f>IFERROR(IF(OR(HLOOKUP($A986,'Z-scores'!$C$2:$SK$20,5,FALSE)&gt;3,HLOOKUP($A986,'Z-scores'!$C$2:$SK$20,5,FALSE)&lt;-3),"",'Total-corrected counts'!N986),"")</f>
        <v/>
      </c>
      <c r="O986" t="str">
        <f>IFERROR(IF(OR(HLOOKUP($A986,'Z-scores'!$C$2:$SK$20,5,FALSE)&gt;3,HLOOKUP($A986,'Z-scores'!$C$2:$SK$20,5,FALSE)&lt;-3),"",'Total-corrected counts'!O986),"")</f>
        <v/>
      </c>
      <c r="P986" t="str">
        <f>IFERROR(IF(OR(HLOOKUP($A986,'Z-scores'!$C$2:$SK$20,5,FALSE)&gt;3,HLOOKUP($A986,'Z-scores'!$C$2:$SK$20,5,FALSE)&lt;-3),"",'Total-corrected counts'!P986),"")</f>
        <v/>
      </c>
      <c r="Q986" t="str">
        <f>IFERROR(IF(OR(HLOOKUP($A986,'Z-scores'!$C$2:$SK$20,5,FALSE)&gt;3,HLOOKUP($A986,'Z-scores'!$C$2:$SK$20,5,FALSE)&lt;-3),"",'Total-corrected counts'!Q986),"")</f>
        <v/>
      </c>
      <c r="R986" t="str">
        <f>IFERROR(IF(OR(HLOOKUP($A986,'Z-scores'!$C$2:$SK$20,5,FALSE)&gt;3,HLOOKUP($A986,'Z-scores'!$C$2:$SK$20,5,FALSE)&lt;-3),"",'Total-corrected counts'!R986),"")</f>
        <v/>
      </c>
      <c r="S986" t="str">
        <f>IFERROR(IF(OR(HLOOKUP($A986,'Z-scores'!$C$2:$SK$20,5,FALSE)&gt;3,HLOOKUP($A986,'Z-scores'!$C$2:$SK$20,5,FALSE)&lt;-3),"",'Total-corrected counts'!S986),"")</f>
        <v/>
      </c>
      <c r="T986" t="str">
        <f>IFERROR(IF(OR(HLOOKUP($A986,'Z-scores'!$C$2:$SK$20,5,FALSE)&gt;3,HLOOKUP($A986,'Z-scores'!$C$2:$SK$20,5,FALSE)&lt;-3),"",'Total-corrected counts'!T986),"")</f>
        <v/>
      </c>
      <c r="U986">
        <f t="shared" si="60"/>
        <v>0</v>
      </c>
      <c r="V986">
        <f>SUMIFS(Tabel132[Cluster],Tabel132[ID],'Total-corrected counts Z&lt;3'!A986)</f>
        <v>0</v>
      </c>
      <c r="W986" t="str">
        <f t="shared" si="61"/>
        <v/>
      </c>
      <c r="X986" t="str">
        <f t="shared" si="62"/>
        <v/>
      </c>
      <c r="Y986" t="str">
        <f t="shared" si="63"/>
        <v/>
      </c>
    </row>
    <row r="987" spans="1:25" x14ac:dyDescent="0.25">
      <c r="A987">
        <v>995</v>
      </c>
      <c r="B987" t="s">
        <v>1075</v>
      </c>
      <c r="C987">
        <v>95500</v>
      </c>
      <c r="D987">
        <v>370</v>
      </c>
      <c r="E987" t="str">
        <f>IFERROR(IF(OR(HLOOKUP($A987,'Z-scores'!$C$2:$SK$20,5,FALSE)&gt;3,HLOOKUP($A987,'Z-scores'!$C$2:$SK$20,5,FALSE)&lt;-3),"",'Total-corrected counts'!E987),"")</f>
        <v/>
      </c>
      <c r="F987" t="str">
        <f>IFERROR(IF(OR(HLOOKUP($A987,'Z-scores'!$C$2:$SK$20,5,FALSE)&gt;3,HLOOKUP($A987,'Z-scores'!$C$2:$SK$20,5,FALSE)&lt;-3),"",'Total-corrected counts'!F987),"")</f>
        <v/>
      </c>
      <c r="G987" t="str">
        <f>IFERROR(IF(OR(HLOOKUP($A987,'Z-scores'!$C$2:$SK$20,5,FALSE)&gt;3,HLOOKUP($A987,'Z-scores'!$C$2:$SK$20,5,FALSE)&lt;-3),"",'Total-corrected counts'!G987),"")</f>
        <v/>
      </c>
      <c r="H987" t="str">
        <f>IFERROR(IF(OR(HLOOKUP($A987,'Z-scores'!$C$2:$SK$20,5,FALSE)&gt;3,HLOOKUP($A987,'Z-scores'!$C$2:$SK$20,5,FALSE)&lt;-3),"",'Total-corrected counts'!H987),"")</f>
        <v/>
      </c>
      <c r="I987" t="str">
        <f>IFERROR(IF(OR(HLOOKUP($A987,'Z-scores'!$C$2:$SK$20,5,FALSE)&gt;3,HLOOKUP($A987,'Z-scores'!$C$2:$SK$20,5,FALSE)&lt;-3),"",'Total-corrected counts'!I987),"")</f>
        <v/>
      </c>
      <c r="J987" t="str">
        <f>IFERROR(IF(OR(HLOOKUP($A987,'Z-scores'!$C$2:$SK$20,5,FALSE)&gt;3,HLOOKUP($A987,'Z-scores'!$C$2:$SK$20,5,FALSE)&lt;-3),"",'Total-corrected counts'!J987),"")</f>
        <v/>
      </c>
      <c r="K987" t="str">
        <f>IFERROR(IF(OR(HLOOKUP($A987,'Z-scores'!$C$2:$SK$20,5,FALSE)&gt;3,HLOOKUP($A987,'Z-scores'!$C$2:$SK$20,5,FALSE)&lt;-3),"",'Total-corrected counts'!K987),"")</f>
        <v/>
      </c>
      <c r="L987" t="str">
        <f>IFERROR(IF(OR(HLOOKUP($A987,'Z-scores'!$C$2:$SK$20,5,FALSE)&gt;3,HLOOKUP($A987,'Z-scores'!$C$2:$SK$20,5,FALSE)&lt;-3),"",'Total-corrected counts'!L987),"")</f>
        <v/>
      </c>
      <c r="M987" t="str">
        <f>IFERROR(IF(OR(HLOOKUP($A987,'Z-scores'!$C$2:$SK$20,5,FALSE)&gt;3,HLOOKUP($A987,'Z-scores'!$C$2:$SK$20,5,FALSE)&lt;-3),"",'Total-corrected counts'!M987),"")</f>
        <v/>
      </c>
      <c r="N987" t="str">
        <f>IFERROR(IF(OR(HLOOKUP($A987,'Z-scores'!$C$2:$SK$20,5,FALSE)&gt;3,HLOOKUP($A987,'Z-scores'!$C$2:$SK$20,5,FALSE)&lt;-3),"",'Total-corrected counts'!N987),"")</f>
        <v/>
      </c>
      <c r="O987" t="str">
        <f>IFERROR(IF(OR(HLOOKUP($A987,'Z-scores'!$C$2:$SK$20,5,FALSE)&gt;3,HLOOKUP($A987,'Z-scores'!$C$2:$SK$20,5,FALSE)&lt;-3),"",'Total-corrected counts'!O987),"")</f>
        <v/>
      </c>
      <c r="P987" t="str">
        <f>IFERROR(IF(OR(HLOOKUP($A987,'Z-scores'!$C$2:$SK$20,5,FALSE)&gt;3,HLOOKUP($A987,'Z-scores'!$C$2:$SK$20,5,FALSE)&lt;-3),"",'Total-corrected counts'!P987),"")</f>
        <v/>
      </c>
      <c r="Q987" t="str">
        <f>IFERROR(IF(OR(HLOOKUP($A987,'Z-scores'!$C$2:$SK$20,5,FALSE)&gt;3,HLOOKUP($A987,'Z-scores'!$C$2:$SK$20,5,FALSE)&lt;-3),"",'Total-corrected counts'!Q987),"")</f>
        <v/>
      </c>
      <c r="R987" t="str">
        <f>IFERROR(IF(OR(HLOOKUP($A987,'Z-scores'!$C$2:$SK$20,5,FALSE)&gt;3,HLOOKUP($A987,'Z-scores'!$C$2:$SK$20,5,FALSE)&lt;-3),"",'Total-corrected counts'!R987),"")</f>
        <v/>
      </c>
      <c r="S987" t="str">
        <f>IFERROR(IF(OR(HLOOKUP($A987,'Z-scores'!$C$2:$SK$20,5,FALSE)&gt;3,HLOOKUP($A987,'Z-scores'!$C$2:$SK$20,5,FALSE)&lt;-3),"",'Total-corrected counts'!S987),"")</f>
        <v/>
      </c>
      <c r="T987" t="str">
        <f>IFERROR(IF(OR(HLOOKUP($A987,'Z-scores'!$C$2:$SK$20,5,FALSE)&gt;3,HLOOKUP($A987,'Z-scores'!$C$2:$SK$20,5,FALSE)&lt;-3),"",'Total-corrected counts'!T987),"")</f>
        <v/>
      </c>
      <c r="U987">
        <f t="shared" si="60"/>
        <v>0</v>
      </c>
      <c r="V987">
        <f>SUMIFS(Tabel132[Cluster],Tabel132[ID],'Total-corrected counts Z&lt;3'!A987)</f>
        <v>96</v>
      </c>
      <c r="W987" t="str">
        <f t="shared" si="61"/>
        <v/>
      </c>
      <c r="X987" t="str">
        <f t="shared" si="62"/>
        <v/>
      </c>
      <c r="Y987" t="str">
        <f t="shared" si="63"/>
        <v/>
      </c>
    </row>
    <row r="988" spans="1:25" x14ac:dyDescent="0.25">
      <c r="A988">
        <v>996</v>
      </c>
      <c r="B988" t="s">
        <v>423</v>
      </c>
      <c r="C988">
        <v>23500</v>
      </c>
      <c r="D988">
        <v>104</v>
      </c>
      <c r="E988">
        <f>IFERROR(IF(OR(HLOOKUP($A988,'Z-scores'!$C$2:$SK$20,5,FALSE)&gt;3,HLOOKUP($A988,'Z-scores'!$C$2:$SK$20,5,FALSE)&lt;-3),"",'Total-corrected counts'!E988),"")</f>
        <v>7.7433929734777651</v>
      </c>
      <c r="F988">
        <f>IFERROR(IF(OR(HLOOKUP($A988,'Z-scores'!$C$2:$SK$20,5,FALSE)&gt;3,HLOOKUP($A988,'Z-scores'!$C$2:$SK$20,5,FALSE)&lt;-3),"",'Total-corrected counts'!F988),"")</f>
        <v>8.2064241474738804</v>
      </c>
      <c r="G988">
        <f>IFERROR(IF(OR(HLOOKUP($A988,'Z-scores'!$C$2:$SK$20,5,FALSE)&gt;3,HLOOKUP($A988,'Z-scores'!$C$2:$SK$20,5,FALSE)&lt;-3),"",'Total-corrected counts'!G988),"")</f>
        <v>4.3539255498566627</v>
      </c>
      <c r="H988">
        <f>IFERROR(IF(OR(HLOOKUP($A988,'Z-scores'!$C$2:$SK$20,5,FALSE)&gt;3,HLOOKUP($A988,'Z-scores'!$C$2:$SK$20,5,FALSE)&lt;-3),"",'Total-corrected counts'!H988),"")</f>
        <v>8.3596709208907338</v>
      </c>
      <c r="I988">
        <f>IFERROR(IF(OR(HLOOKUP($A988,'Z-scores'!$C$2:$SK$20,5,FALSE)&gt;3,HLOOKUP($A988,'Z-scores'!$C$2:$SK$20,5,FALSE)&lt;-3),"",'Total-corrected counts'!I988),"")</f>
        <v>12.672823377870166</v>
      </c>
      <c r="J988">
        <f>IFERROR(IF(OR(HLOOKUP($A988,'Z-scores'!$C$2:$SK$20,5,FALSE)&gt;3,HLOOKUP($A988,'Z-scores'!$C$2:$SK$20,5,FALSE)&lt;-3),"",'Total-corrected counts'!J988),"")</f>
        <v>7.4472912573350429</v>
      </c>
      <c r="K988">
        <f>IFERROR(IF(OR(HLOOKUP($A988,'Z-scores'!$C$2:$SK$20,5,FALSE)&gt;3,HLOOKUP($A988,'Z-scores'!$C$2:$SK$20,5,FALSE)&lt;-3),"",'Total-corrected counts'!K988),"")</f>
        <v>16.168618102166665</v>
      </c>
      <c r="L988">
        <f>IFERROR(IF(OR(HLOOKUP($A988,'Z-scores'!$C$2:$SK$20,5,FALSE)&gt;3,HLOOKUP($A988,'Z-scores'!$C$2:$SK$20,5,FALSE)&lt;-3),"",'Total-corrected counts'!L988),"")</f>
        <v>7.5839903185411597</v>
      </c>
      <c r="M988">
        <f>IFERROR(IF(OR(HLOOKUP($A988,'Z-scores'!$C$2:$SK$20,5,FALSE)&gt;3,HLOOKUP($A988,'Z-scores'!$C$2:$SK$20,5,FALSE)&lt;-3),"",'Total-corrected counts'!M988),"")</f>
        <v>8.8487050457225713</v>
      </c>
      <c r="N988">
        <f>IFERROR(IF(OR(HLOOKUP($A988,'Z-scores'!$C$2:$SK$20,5,FALSE)&gt;3,HLOOKUP($A988,'Z-scores'!$C$2:$SK$20,5,FALSE)&lt;-3),"",'Total-corrected counts'!N988),"")</f>
        <v>6.0130263945987812</v>
      </c>
      <c r="O988">
        <f>IFERROR(IF(OR(HLOOKUP($A988,'Z-scores'!$C$2:$SK$20,5,FALSE)&gt;3,HLOOKUP($A988,'Z-scores'!$C$2:$SK$20,5,FALSE)&lt;-3),"",'Total-corrected counts'!O988),"")</f>
        <v>4.3458616168019937</v>
      </c>
      <c r="P988">
        <f>IFERROR(IF(OR(HLOOKUP($A988,'Z-scores'!$C$2:$SK$20,5,FALSE)&gt;3,HLOOKUP($A988,'Z-scores'!$C$2:$SK$20,5,FALSE)&lt;-3),"",'Total-corrected counts'!P988),"")</f>
        <v>5.7528036208822799</v>
      </c>
      <c r="Q988">
        <f>IFERROR(IF(OR(HLOOKUP($A988,'Z-scores'!$C$2:$SK$20,5,FALSE)&gt;3,HLOOKUP($A988,'Z-scores'!$C$2:$SK$20,5,FALSE)&lt;-3),"",'Total-corrected counts'!Q988),"")</f>
        <v>9.6736545198622927</v>
      </c>
      <c r="R988">
        <f>IFERROR(IF(OR(HLOOKUP($A988,'Z-scores'!$C$2:$SK$20,5,FALSE)&gt;3,HLOOKUP($A988,'Z-scores'!$C$2:$SK$20,5,FALSE)&lt;-3),"",'Total-corrected counts'!R988),"")</f>
        <v>5.4077066753080416</v>
      </c>
      <c r="S988">
        <f>IFERROR(IF(OR(HLOOKUP($A988,'Z-scores'!$C$2:$SK$20,5,FALSE)&gt;3,HLOOKUP($A988,'Z-scores'!$C$2:$SK$20,5,FALSE)&lt;-3),"",'Total-corrected counts'!S988),"")</f>
        <v>11.431353842582499</v>
      </c>
      <c r="T988">
        <f>IFERROR(IF(OR(HLOOKUP($A988,'Z-scores'!$C$2:$SK$20,5,FALSE)&gt;3,HLOOKUP($A988,'Z-scores'!$C$2:$SK$20,5,FALSE)&lt;-3),"",'Total-corrected counts'!T988),"")</f>
        <v>40.116232637289045</v>
      </c>
      <c r="U988">
        <f t="shared" si="60"/>
        <v>1</v>
      </c>
      <c r="V988">
        <f>SUMIFS(Tabel132[Cluster],Tabel132[ID],'Total-corrected counts Z&lt;3'!A988)</f>
        <v>30</v>
      </c>
      <c r="W988">
        <f t="shared" si="61"/>
        <v>0.37742659624914676</v>
      </c>
      <c r="X988">
        <f t="shared" si="62"/>
        <v>8.7397868087933421</v>
      </c>
      <c r="Y988">
        <f t="shared" si="63"/>
        <v>12.78793548545436</v>
      </c>
    </row>
    <row r="989" spans="1:25" x14ac:dyDescent="0.25">
      <c r="A989">
        <v>997</v>
      </c>
      <c r="B989" t="s">
        <v>424</v>
      </c>
      <c r="C989">
        <v>0</v>
      </c>
      <c r="E989">
        <f>IFERROR(IF(OR(HLOOKUP($A989,'Z-scores'!$C$2:$SK$20,5,FALSE)&gt;3,HLOOKUP($A989,'Z-scores'!$C$2:$SK$20,5,FALSE)&lt;-3),"",'Total-corrected counts'!E989),"")</f>
        <v>9.9083723269069272E-3</v>
      </c>
      <c r="F989">
        <f>IFERROR(IF(OR(HLOOKUP($A989,'Z-scores'!$C$2:$SK$20,5,FALSE)&gt;3,HLOOKUP($A989,'Z-scores'!$C$2:$SK$20,5,FALSE)&lt;-3),"",'Total-corrected counts'!F989),"")</f>
        <v>1.4165289092302439E-2</v>
      </c>
      <c r="G989">
        <f>IFERROR(IF(OR(HLOOKUP($A989,'Z-scores'!$C$2:$SK$20,5,FALSE)&gt;3,HLOOKUP($A989,'Z-scores'!$C$2:$SK$20,5,FALSE)&lt;-3),"",'Total-corrected counts'!G989),"")</f>
        <v>1.4876738780831421E-2</v>
      </c>
      <c r="H989">
        <f>IFERROR(IF(OR(HLOOKUP($A989,'Z-scores'!$C$2:$SK$20,5,FALSE)&gt;3,HLOOKUP($A989,'Z-scores'!$C$2:$SK$20,5,FALSE)&lt;-3),"",'Total-corrected counts'!H989),"")</f>
        <v>6.0315086009312645E-3</v>
      </c>
      <c r="I989">
        <f>IFERROR(IF(OR(HLOOKUP($A989,'Z-scores'!$C$2:$SK$20,5,FALSE)&gt;3,HLOOKUP($A989,'Z-scores'!$C$2:$SK$20,5,FALSE)&lt;-3),"",'Total-corrected counts'!I989),"")</f>
        <v>0</v>
      </c>
      <c r="J989">
        <f>IFERROR(IF(OR(HLOOKUP($A989,'Z-scores'!$C$2:$SK$20,5,FALSE)&gt;3,HLOOKUP($A989,'Z-scores'!$C$2:$SK$20,5,FALSE)&lt;-3),"",'Total-corrected counts'!J989),"")</f>
        <v>5.9865685348352441E-3</v>
      </c>
      <c r="K989">
        <f>IFERROR(IF(OR(HLOOKUP($A989,'Z-scores'!$C$2:$SK$20,5,FALSE)&gt;3,HLOOKUP($A989,'Z-scores'!$C$2:$SK$20,5,FALSE)&lt;-3),"",'Total-corrected counts'!K989),"")</f>
        <v>2.9322847483073386E-2</v>
      </c>
      <c r="L989">
        <f>IFERROR(IF(OR(HLOOKUP($A989,'Z-scores'!$C$2:$SK$20,5,FALSE)&gt;3,HLOOKUP($A989,'Z-scores'!$C$2:$SK$20,5,FALSE)&lt;-3),"",'Total-corrected counts'!L989),"")</f>
        <v>0</v>
      </c>
      <c r="M989">
        <f>IFERROR(IF(OR(HLOOKUP($A989,'Z-scores'!$C$2:$SK$20,5,FALSE)&gt;3,HLOOKUP($A989,'Z-scores'!$C$2:$SK$20,5,FALSE)&lt;-3),"",'Total-corrected counts'!M989),"")</f>
        <v>0</v>
      </c>
      <c r="N989">
        <f>IFERROR(IF(OR(HLOOKUP($A989,'Z-scores'!$C$2:$SK$20,5,FALSE)&gt;3,HLOOKUP($A989,'Z-scores'!$C$2:$SK$20,5,FALSE)&lt;-3),"",'Total-corrected counts'!N989),"")</f>
        <v>0</v>
      </c>
      <c r="O989">
        <f>IFERROR(IF(OR(HLOOKUP($A989,'Z-scores'!$C$2:$SK$20,5,FALSE)&gt;3,HLOOKUP($A989,'Z-scores'!$C$2:$SK$20,5,FALSE)&lt;-3),"",'Total-corrected counts'!O989),"")</f>
        <v>8.8420378775218595E-3</v>
      </c>
      <c r="P989">
        <f>IFERROR(IF(OR(HLOOKUP($A989,'Z-scores'!$C$2:$SK$20,5,FALSE)&gt;3,HLOOKUP($A989,'Z-scores'!$C$2:$SK$20,5,FALSE)&lt;-3),"",'Total-corrected counts'!P989),"")</f>
        <v>1.99058948819456E-2</v>
      </c>
      <c r="Q989">
        <f>IFERROR(IF(OR(HLOOKUP($A989,'Z-scores'!$C$2:$SK$20,5,FALSE)&gt;3,HLOOKUP($A989,'Z-scores'!$C$2:$SK$20,5,FALSE)&lt;-3),"",'Total-corrected counts'!Q989),"")</f>
        <v>1.4905476918123719E-2</v>
      </c>
      <c r="R989">
        <f>IFERROR(IF(OR(HLOOKUP($A989,'Z-scores'!$C$2:$SK$20,5,FALSE)&gt;3,HLOOKUP($A989,'Z-scores'!$C$2:$SK$20,5,FALSE)&lt;-3),"",'Total-corrected counts'!R989),"")</f>
        <v>5.1355239081747788E-3</v>
      </c>
      <c r="S989">
        <f>IFERROR(IF(OR(HLOOKUP($A989,'Z-scores'!$C$2:$SK$20,5,FALSE)&gt;3,HLOOKUP($A989,'Z-scores'!$C$2:$SK$20,5,FALSE)&lt;-3),"",'Total-corrected counts'!S989),"")</f>
        <v>4.5295111808152558E-2</v>
      </c>
      <c r="T989">
        <f>IFERROR(IF(OR(HLOOKUP($A989,'Z-scores'!$C$2:$SK$20,5,FALSE)&gt;3,HLOOKUP($A989,'Z-scores'!$C$2:$SK$20,5,FALSE)&lt;-3),"",'Total-corrected counts'!T989),"")</f>
        <v>4.7781798274804041E-2</v>
      </c>
      <c r="U989">
        <f t="shared" si="60"/>
        <v>1</v>
      </c>
      <c r="V989">
        <f>SUMIFS(Tabel132[Cluster],Tabel132[ID],'Total-corrected counts Z&lt;3'!A989)</f>
        <v>0</v>
      </c>
      <c r="W989">
        <f t="shared" si="61"/>
        <v>4.0444737819041308E-2</v>
      </c>
      <c r="X989">
        <f t="shared" si="62"/>
        <v>8.029132481888069E-3</v>
      </c>
      <c r="Y989">
        <f t="shared" si="63"/>
        <v>2.3644307278120429E-2</v>
      </c>
    </row>
    <row r="990" spans="1:25" x14ac:dyDescent="0.25">
      <c r="A990">
        <v>998</v>
      </c>
      <c r="B990" t="s">
        <v>425</v>
      </c>
      <c r="C990">
        <v>48500</v>
      </c>
      <c r="D990">
        <v>493</v>
      </c>
      <c r="E990">
        <f>IFERROR(IF(OR(HLOOKUP($A990,'Z-scores'!$C$2:$SK$20,5,FALSE)&gt;3,HLOOKUP($A990,'Z-scores'!$C$2:$SK$20,5,FALSE)&lt;-3),"",'Total-corrected counts'!E990),"")</f>
        <v>13.242539614911109</v>
      </c>
      <c r="F990">
        <f>IFERROR(IF(OR(HLOOKUP($A990,'Z-scores'!$C$2:$SK$20,5,FALSE)&gt;3,HLOOKUP($A990,'Z-scores'!$C$2:$SK$20,5,FALSE)&lt;-3),"",'Total-corrected counts'!F990),"")</f>
        <v>10.047911729473197</v>
      </c>
      <c r="G990">
        <f>IFERROR(IF(OR(HLOOKUP($A990,'Z-scores'!$C$2:$SK$20,5,FALSE)&gt;3,HLOOKUP($A990,'Z-scores'!$C$2:$SK$20,5,FALSE)&lt;-3),"",'Total-corrected counts'!G990),"")</f>
        <v>8.4847000180008543</v>
      </c>
      <c r="H990">
        <f>IFERROR(IF(OR(HLOOKUP($A990,'Z-scores'!$C$2:$SK$20,5,FALSE)&gt;3,HLOOKUP($A990,'Z-scores'!$C$2:$SK$20,5,FALSE)&lt;-3),"",'Total-corrected counts'!H990),"")</f>
        <v>16.031749861275301</v>
      </c>
      <c r="I990">
        <f>IFERROR(IF(OR(HLOOKUP($A990,'Z-scores'!$C$2:$SK$20,5,FALSE)&gt;3,HLOOKUP($A990,'Z-scores'!$C$2:$SK$20,5,FALSE)&lt;-3),"",'Total-corrected counts'!I990),"")</f>
        <v>13.072366210831436</v>
      </c>
      <c r="J990">
        <f>IFERROR(IF(OR(HLOOKUP($A990,'Z-scores'!$C$2:$SK$20,5,FALSE)&gt;3,HLOOKUP($A990,'Z-scores'!$C$2:$SK$20,5,FALSE)&lt;-3),"",'Total-corrected counts'!J990),"")</f>
        <v>8.0818675220275793</v>
      </c>
      <c r="K990">
        <f>IFERROR(IF(OR(HLOOKUP($A990,'Z-scores'!$C$2:$SK$20,5,FALSE)&gt;3,HLOOKUP($A990,'Z-scores'!$C$2:$SK$20,5,FALSE)&lt;-3),"",'Total-corrected counts'!K990),"")</f>
        <v>11.787784688195501</v>
      </c>
      <c r="L990">
        <f>IFERROR(IF(OR(HLOOKUP($A990,'Z-scores'!$C$2:$SK$20,5,FALSE)&gt;3,HLOOKUP($A990,'Z-scores'!$C$2:$SK$20,5,FALSE)&lt;-3),"",'Total-corrected counts'!L990),"")</f>
        <v>8.6150873922605307</v>
      </c>
      <c r="M990">
        <f>IFERROR(IF(OR(HLOOKUP($A990,'Z-scores'!$C$2:$SK$20,5,FALSE)&gt;3,HLOOKUP($A990,'Z-scores'!$C$2:$SK$20,5,FALSE)&lt;-3),"",'Total-corrected counts'!M990),"")</f>
        <v>7.7149114319642846</v>
      </c>
      <c r="N990">
        <f>IFERROR(IF(OR(HLOOKUP($A990,'Z-scores'!$C$2:$SK$20,5,FALSE)&gt;3,HLOOKUP($A990,'Z-scores'!$C$2:$SK$20,5,FALSE)&lt;-3),"",'Total-corrected counts'!N990),"")</f>
        <v>6.7342759751764714</v>
      </c>
      <c r="O990">
        <f>IFERROR(IF(OR(HLOOKUP($A990,'Z-scores'!$C$2:$SK$20,5,FALSE)&gt;3,HLOOKUP($A990,'Z-scores'!$C$2:$SK$20,5,FALSE)&lt;-3),"",'Total-corrected counts'!O990),"")</f>
        <v>9.7439257410290896</v>
      </c>
      <c r="P990">
        <f>IFERROR(IF(OR(HLOOKUP($A990,'Z-scores'!$C$2:$SK$20,5,FALSE)&gt;3,HLOOKUP($A990,'Z-scores'!$C$2:$SK$20,5,FALSE)&lt;-3),"",'Total-corrected counts'!P990),"")</f>
        <v>10.336135917450255</v>
      </c>
      <c r="Q990">
        <f>IFERROR(IF(OR(HLOOKUP($A990,'Z-scores'!$C$2:$SK$20,5,FALSE)&gt;3,HLOOKUP($A990,'Z-scores'!$C$2:$SK$20,5,FALSE)&lt;-3),"",'Total-corrected counts'!Q990),"")</f>
        <v>13.330464857108646</v>
      </c>
      <c r="R990">
        <f>IFERROR(IF(OR(HLOOKUP($A990,'Z-scores'!$C$2:$SK$20,5,FALSE)&gt;3,HLOOKUP($A990,'Z-scores'!$C$2:$SK$20,5,FALSE)&lt;-3),"",'Total-corrected counts'!R990),"")</f>
        <v>10.312132007614956</v>
      </c>
      <c r="S990">
        <f>IFERROR(IF(OR(HLOOKUP($A990,'Z-scores'!$C$2:$SK$20,5,FALSE)&gt;3,HLOOKUP($A990,'Z-scores'!$C$2:$SK$20,5,FALSE)&lt;-3),"",'Total-corrected counts'!S990),"")</f>
        <v>7.586931227865553</v>
      </c>
      <c r="T990">
        <f>IFERROR(IF(OR(HLOOKUP($A990,'Z-scores'!$C$2:$SK$20,5,FALSE)&gt;3,HLOOKUP($A990,'Z-scores'!$C$2:$SK$20,5,FALSE)&lt;-3),"",'Total-corrected counts'!T990),"")</f>
        <v>8.5597678623720395</v>
      </c>
      <c r="U990">
        <f t="shared" si="60"/>
        <v>1</v>
      </c>
      <c r="V990">
        <f>SUMIFS(Tabel132[Cluster],Tabel132[ID],'Total-corrected counts Z&lt;3'!A990)</f>
        <v>64</v>
      </c>
      <c r="W990">
        <f t="shared" si="61"/>
        <v>0.77573473223952905</v>
      </c>
      <c r="X990">
        <f t="shared" si="62"/>
        <v>10.381319444411627</v>
      </c>
      <c r="Y990">
        <f t="shared" si="63"/>
        <v>9.9782262689067576</v>
      </c>
    </row>
    <row r="991" spans="1:25" x14ac:dyDescent="0.25">
      <c r="A991">
        <v>999</v>
      </c>
      <c r="B991" t="s">
        <v>1076</v>
      </c>
      <c r="C991">
        <v>41600</v>
      </c>
      <c r="D991">
        <v>918</v>
      </c>
      <c r="E991" t="str">
        <f>IFERROR(IF(OR(HLOOKUP($A991,'Z-scores'!$C$2:$SK$20,5,FALSE)&gt;3,HLOOKUP($A991,'Z-scores'!$C$2:$SK$20,5,FALSE)&lt;-3),"",'Total-corrected counts'!E991),"")</f>
        <v/>
      </c>
      <c r="F991" t="str">
        <f>IFERROR(IF(OR(HLOOKUP($A991,'Z-scores'!$C$2:$SK$20,5,FALSE)&gt;3,HLOOKUP($A991,'Z-scores'!$C$2:$SK$20,5,FALSE)&lt;-3),"",'Total-corrected counts'!F991),"")</f>
        <v/>
      </c>
      <c r="G991" t="str">
        <f>IFERROR(IF(OR(HLOOKUP($A991,'Z-scores'!$C$2:$SK$20,5,FALSE)&gt;3,HLOOKUP($A991,'Z-scores'!$C$2:$SK$20,5,FALSE)&lt;-3),"",'Total-corrected counts'!G991),"")</f>
        <v/>
      </c>
      <c r="H991" t="str">
        <f>IFERROR(IF(OR(HLOOKUP($A991,'Z-scores'!$C$2:$SK$20,5,FALSE)&gt;3,HLOOKUP($A991,'Z-scores'!$C$2:$SK$20,5,FALSE)&lt;-3),"",'Total-corrected counts'!H991),"")</f>
        <v/>
      </c>
      <c r="I991" t="str">
        <f>IFERROR(IF(OR(HLOOKUP($A991,'Z-scores'!$C$2:$SK$20,5,FALSE)&gt;3,HLOOKUP($A991,'Z-scores'!$C$2:$SK$20,5,FALSE)&lt;-3),"",'Total-corrected counts'!I991),"")</f>
        <v/>
      </c>
      <c r="J991" t="str">
        <f>IFERROR(IF(OR(HLOOKUP($A991,'Z-scores'!$C$2:$SK$20,5,FALSE)&gt;3,HLOOKUP($A991,'Z-scores'!$C$2:$SK$20,5,FALSE)&lt;-3),"",'Total-corrected counts'!J991),"")</f>
        <v/>
      </c>
      <c r="K991" t="str">
        <f>IFERROR(IF(OR(HLOOKUP($A991,'Z-scores'!$C$2:$SK$20,5,FALSE)&gt;3,HLOOKUP($A991,'Z-scores'!$C$2:$SK$20,5,FALSE)&lt;-3),"",'Total-corrected counts'!K991),"")</f>
        <v/>
      </c>
      <c r="L991" t="str">
        <f>IFERROR(IF(OR(HLOOKUP($A991,'Z-scores'!$C$2:$SK$20,5,FALSE)&gt;3,HLOOKUP($A991,'Z-scores'!$C$2:$SK$20,5,FALSE)&lt;-3),"",'Total-corrected counts'!L991),"")</f>
        <v/>
      </c>
      <c r="M991" t="str">
        <f>IFERROR(IF(OR(HLOOKUP($A991,'Z-scores'!$C$2:$SK$20,5,FALSE)&gt;3,HLOOKUP($A991,'Z-scores'!$C$2:$SK$20,5,FALSE)&lt;-3),"",'Total-corrected counts'!M991),"")</f>
        <v/>
      </c>
      <c r="N991" t="str">
        <f>IFERROR(IF(OR(HLOOKUP($A991,'Z-scores'!$C$2:$SK$20,5,FALSE)&gt;3,HLOOKUP($A991,'Z-scores'!$C$2:$SK$20,5,FALSE)&lt;-3),"",'Total-corrected counts'!N991),"")</f>
        <v/>
      </c>
      <c r="O991" t="str">
        <f>IFERROR(IF(OR(HLOOKUP($A991,'Z-scores'!$C$2:$SK$20,5,FALSE)&gt;3,HLOOKUP($A991,'Z-scores'!$C$2:$SK$20,5,FALSE)&lt;-3),"",'Total-corrected counts'!O991),"")</f>
        <v/>
      </c>
      <c r="P991" t="str">
        <f>IFERROR(IF(OR(HLOOKUP($A991,'Z-scores'!$C$2:$SK$20,5,FALSE)&gt;3,HLOOKUP($A991,'Z-scores'!$C$2:$SK$20,5,FALSE)&lt;-3),"",'Total-corrected counts'!P991),"")</f>
        <v/>
      </c>
      <c r="Q991" t="str">
        <f>IFERROR(IF(OR(HLOOKUP($A991,'Z-scores'!$C$2:$SK$20,5,FALSE)&gt;3,HLOOKUP($A991,'Z-scores'!$C$2:$SK$20,5,FALSE)&lt;-3),"",'Total-corrected counts'!Q991),"")</f>
        <v/>
      </c>
      <c r="R991" t="str">
        <f>IFERROR(IF(OR(HLOOKUP($A991,'Z-scores'!$C$2:$SK$20,5,FALSE)&gt;3,HLOOKUP($A991,'Z-scores'!$C$2:$SK$20,5,FALSE)&lt;-3),"",'Total-corrected counts'!R991),"")</f>
        <v/>
      </c>
      <c r="S991" t="str">
        <f>IFERROR(IF(OR(HLOOKUP($A991,'Z-scores'!$C$2:$SK$20,5,FALSE)&gt;3,HLOOKUP($A991,'Z-scores'!$C$2:$SK$20,5,FALSE)&lt;-3),"",'Total-corrected counts'!S991),"")</f>
        <v/>
      </c>
      <c r="T991" t="str">
        <f>IFERROR(IF(OR(HLOOKUP($A991,'Z-scores'!$C$2:$SK$20,5,FALSE)&gt;3,HLOOKUP($A991,'Z-scores'!$C$2:$SK$20,5,FALSE)&lt;-3),"",'Total-corrected counts'!T991),"")</f>
        <v/>
      </c>
      <c r="U991">
        <f t="shared" si="60"/>
        <v>0</v>
      </c>
      <c r="V991">
        <f>SUMIFS(Tabel132[Cluster],Tabel132[ID],'Total-corrected counts Z&lt;3'!A991)</f>
        <v>54</v>
      </c>
      <c r="W991" t="str">
        <f t="shared" si="61"/>
        <v/>
      </c>
      <c r="X991" t="str">
        <f t="shared" si="62"/>
        <v/>
      </c>
      <c r="Y991" t="str">
        <f t="shared" si="63"/>
        <v/>
      </c>
    </row>
    <row r="992" spans="1:25" x14ac:dyDescent="0.25">
      <c r="A992">
        <v>1000</v>
      </c>
      <c r="B992" t="s">
        <v>1077</v>
      </c>
      <c r="C992">
        <v>108500</v>
      </c>
      <c r="D992">
        <v>1009</v>
      </c>
      <c r="E992" t="str">
        <f>IFERROR(IF(OR(HLOOKUP($A992,'Z-scores'!$C$2:$SK$20,5,FALSE)&gt;3,HLOOKUP($A992,'Z-scores'!$C$2:$SK$20,5,FALSE)&lt;-3),"",'Total-corrected counts'!E992),"")</f>
        <v/>
      </c>
      <c r="F992" t="str">
        <f>IFERROR(IF(OR(HLOOKUP($A992,'Z-scores'!$C$2:$SK$20,5,FALSE)&gt;3,HLOOKUP($A992,'Z-scores'!$C$2:$SK$20,5,FALSE)&lt;-3),"",'Total-corrected counts'!F992),"")</f>
        <v/>
      </c>
      <c r="G992" t="str">
        <f>IFERROR(IF(OR(HLOOKUP($A992,'Z-scores'!$C$2:$SK$20,5,FALSE)&gt;3,HLOOKUP($A992,'Z-scores'!$C$2:$SK$20,5,FALSE)&lt;-3),"",'Total-corrected counts'!G992),"")</f>
        <v/>
      </c>
      <c r="H992" t="str">
        <f>IFERROR(IF(OR(HLOOKUP($A992,'Z-scores'!$C$2:$SK$20,5,FALSE)&gt;3,HLOOKUP($A992,'Z-scores'!$C$2:$SK$20,5,FALSE)&lt;-3),"",'Total-corrected counts'!H992),"")</f>
        <v/>
      </c>
      <c r="I992" t="str">
        <f>IFERROR(IF(OR(HLOOKUP($A992,'Z-scores'!$C$2:$SK$20,5,FALSE)&gt;3,HLOOKUP($A992,'Z-scores'!$C$2:$SK$20,5,FALSE)&lt;-3),"",'Total-corrected counts'!I992),"")</f>
        <v/>
      </c>
      <c r="J992" t="str">
        <f>IFERROR(IF(OR(HLOOKUP($A992,'Z-scores'!$C$2:$SK$20,5,FALSE)&gt;3,HLOOKUP($A992,'Z-scores'!$C$2:$SK$20,5,FALSE)&lt;-3),"",'Total-corrected counts'!J992),"")</f>
        <v/>
      </c>
      <c r="K992" t="str">
        <f>IFERROR(IF(OR(HLOOKUP($A992,'Z-scores'!$C$2:$SK$20,5,FALSE)&gt;3,HLOOKUP($A992,'Z-scores'!$C$2:$SK$20,5,FALSE)&lt;-3),"",'Total-corrected counts'!K992),"")</f>
        <v/>
      </c>
      <c r="L992" t="str">
        <f>IFERROR(IF(OR(HLOOKUP($A992,'Z-scores'!$C$2:$SK$20,5,FALSE)&gt;3,HLOOKUP($A992,'Z-scores'!$C$2:$SK$20,5,FALSE)&lt;-3),"",'Total-corrected counts'!L992),"")</f>
        <v/>
      </c>
      <c r="M992" t="str">
        <f>IFERROR(IF(OR(HLOOKUP($A992,'Z-scores'!$C$2:$SK$20,5,FALSE)&gt;3,HLOOKUP($A992,'Z-scores'!$C$2:$SK$20,5,FALSE)&lt;-3),"",'Total-corrected counts'!M992),"")</f>
        <v/>
      </c>
      <c r="N992" t="str">
        <f>IFERROR(IF(OR(HLOOKUP($A992,'Z-scores'!$C$2:$SK$20,5,FALSE)&gt;3,HLOOKUP($A992,'Z-scores'!$C$2:$SK$20,5,FALSE)&lt;-3),"",'Total-corrected counts'!N992),"")</f>
        <v/>
      </c>
      <c r="O992" t="str">
        <f>IFERROR(IF(OR(HLOOKUP($A992,'Z-scores'!$C$2:$SK$20,5,FALSE)&gt;3,HLOOKUP($A992,'Z-scores'!$C$2:$SK$20,5,FALSE)&lt;-3),"",'Total-corrected counts'!O992),"")</f>
        <v/>
      </c>
      <c r="P992" t="str">
        <f>IFERROR(IF(OR(HLOOKUP($A992,'Z-scores'!$C$2:$SK$20,5,FALSE)&gt;3,HLOOKUP($A992,'Z-scores'!$C$2:$SK$20,5,FALSE)&lt;-3),"",'Total-corrected counts'!P992),"")</f>
        <v/>
      </c>
      <c r="Q992" t="str">
        <f>IFERROR(IF(OR(HLOOKUP($A992,'Z-scores'!$C$2:$SK$20,5,FALSE)&gt;3,HLOOKUP($A992,'Z-scores'!$C$2:$SK$20,5,FALSE)&lt;-3),"",'Total-corrected counts'!Q992),"")</f>
        <v/>
      </c>
      <c r="R992" t="str">
        <f>IFERROR(IF(OR(HLOOKUP($A992,'Z-scores'!$C$2:$SK$20,5,FALSE)&gt;3,HLOOKUP($A992,'Z-scores'!$C$2:$SK$20,5,FALSE)&lt;-3),"",'Total-corrected counts'!R992),"")</f>
        <v/>
      </c>
      <c r="S992" t="str">
        <f>IFERROR(IF(OR(HLOOKUP($A992,'Z-scores'!$C$2:$SK$20,5,FALSE)&gt;3,HLOOKUP($A992,'Z-scores'!$C$2:$SK$20,5,FALSE)&lt;-3),"",'Total-corrected counts'!S992),"")</f>
        <v/>
      </c>
      <c r="T992" t="str">
        <f>IFERROR(IF(OR(HLOOKUP($A992,'Z-scores'!$C$2:$SK$20,5,FALSE)&gt;3,HLOOKUP($A992,'Z-scores'!$C$2:$SK$20,5,FALSE)&lt;-3),"",'Total-corrected counts'!T992),"")</f>
        <v/>
      </c>
      <c r="U992">
        <f t="shared" si="60"/>
        <v>0</v>
      </c>
      <c r="V992">
        <f>SUMIFS(Tabel132[Cluster],Tabel132[ID],'Total-corrected counts Z&lt;3'!A992)</f>
        <v>0</v>
      </c>
      <c r="W992" t="str">
        <f t="shared" si="61"/>
        <v/>
      </c>
      <c r="X992" t="str">
        <f t="shared" si="62"/>
        <v/>
      </c>
      <c r="Y992" t="str">
        <f t="shared" si="63"/>
        <v/>
      </c>
    </row>
    <row r="993" spans="1:25" x14ac:dyDescent="0.25">
      <c r="A993">
        <v>1001</v>
      </c>
      <c r="B993" t="s">
        <v>1078</v>
      </c>
      <c r="C993">
        <v>56800</v>
      </c>
      <c r="D993">
        <v>928</v>
      </c>
      <c r="E993" t="str">
        <f>IFERROR(IF(OR(HLOOKUP($A993,'Z-scores'!$C$2:$SK$20,5,FALSE)&gt;3,HLOOKUP($A993,'Z-scores'!$C$2:$SK$20,5,FALSE)&lt;-3),"",'Total-corrected counts'!E993),"")</f>
        <v/>
      </c>
      <c r="F993" t="str">
        <f>IFERROR(IF(OR(HLOOKUP($A993,'Z-scores'!$C$2:$SK$20,5,FALSE)&gt;3,HLOOKUP($A993,'Z-scores'!$C$2:$SK$20,5,FALSE)&lt;-3),"",'Total-corrected counts'!F993),"")</f>
        <v/>
      </c>
      <c r="G993" t="str">
        <f>IFERROR(IF(OR(HLOOKUP($A993,'Z-scores'!$C$2:$SK$20,5,FALSE)&gt;3,HLOOKUP($A993,'Z-scores'!$C$2:$SK$20,5,FALSE)&lt;-3),"",'Total-corrected counts'!G993),"")</f>
        <v/>
      </c>
      <c r="H993" t="str">
        <f>IFERROR(IF(OR(HLOOKUP($A993,'Z-scores'!$C$2:$SK$20,5,FALSE)&gt;3,HLOOKUP($A993,'Z-scores'!$C$2:$SK$20,5,FALSE)&lt;-3),"",'Total-corrected counts'!H993),"")</f>
        <v/>
      </c>
      <c r="I993" t="str">
        <f>IFERROR(IF(OR(HLOOKUP($A993,'Z-scores'!$C$2:$SK$20,5,FALSE)&gt;3,HLOOKUP($A993,'Z-scores'!$C$2:$SK$20,5,FALSE)&lt;-3),"",'Total-corrected counts'!I993),"")</f>
        <v/>
      </c>
      <c r="J993" t="str">
        <f>IFERROR(IF(OR(HLOOKUP($A993,'Z-scores'!$C$2:$SK$20,5,FALSE)&gt;3,HLOOKUP($A993,'Z-scores'!$C$2:$SK$20,5,FALSE)&lt;-3),"",'Total-corrected counts'!J993),"")</f>
        <v/>
      </c>
      <c r="K993" t="str">
        <f>IFERROR(IF(OR(HLOOKUP($A993,'Z-scores'!$C$2:$SK$20,5,FALSE)&gt;3,HLOOKUP($A993,'Z-scores'!$C$2:$SK$20,5,FALSE)&lt;-3),"",'Total-corrected counts'!K993),"")</f>
        <v/>
      </c>
      <c r="L993" t="str">
        <f>IFERROR(IF(OR(HLOOKUP($A993,'Z-scores'!$C$2:$SK$20,5,FALSE)&gt;3,HLOOKUP($A993,'Z-scores'!$C$2:$SK$20,5,FALSE)&lt;-3),"",'Total-corrected counts'!L993),"")</f>
        <v/>
      </c>
      <c r="M993" t="str">
        <f>IFERROR(IF(OR(HLOOKUP($A993,'Z-scores'!$C$2:$SK$20,5,FALSE)&gt;3,HLOOKUP($A993,'Z-scores'!$C$2:$SK$20,5,FALSE)&lt;-3),"",'Total-corrected counts'!M993),"")</f>
        <v/>
      </c>
      <c r="N993" t="str">
        <f>IFERROR(IF(OR(HLOOKUP($A993,'Z-scores'!$C$2:$SK$20,5,FALSE)&gt;3,HLOOKUP($A993,'Z-scores'!$C$2:$SK$20,5,FALSE)&lt;-3),"",'Total-corrected counts'!N993),"")</f>
        <v/>
      </c>
      <c r="O993" t="str">
        <f>IFERROR(IF(OR(HLOOKUP($A993,'Z-scores'!$C$2:$SK$20,5,FALSE)&gt;3,HLOOKUP($A993,'Z-scores'!$C$2:$SK$20,5,FALSE)&lt;-3),"",'Total-corrected counts'!O993),"")</f>
        <v/>
      </c>
      <c r="P993" t="str">
        <f>IFERROR(IF(OR(HLOOKUP($A993,'Z-scores'!$C$2:$SK$20,5,FALSE)&gt;3,HLOOKUP($A993,'Z-scores'!$C$2:$SK$20,5,FALSE)&lt;-3),"",'Total-corrected counts'!P993),"")</f>
        <v/>
      </c>
      <c r="Q993" t="str">
        <f>IFERROR(IF(OR(HLOOKUP($A993,'Z-scores'!$C$2:$SK$20,5,FALSE)&gt;3,HLOOKUP($A993,'Z-scores'!$C$2:$SK$20,5,FALSE)&lt;-3),"",'Total-corrected counts'!Q993),"")</f>
        <v/>
      </c>
      <c r="R993" t="str">
        <f>IFERROR(IF(OR(HLOOKUP($A993,'Z-scores'!$C$2:$SK$20,5,FALSE)&gt;3,HLOOKUP($A993,'Z-scores'!$C$2:$SK$20,5,FALSE)&lt;-3),"",'Total-corrected counts'!R993),"")</f>
        <v/>
      </c>
      <c r="S993" t="str">
        <f>IFERROR(IF(OR(HLOOKUP($A993,'Z-scores'!$C$2:$SK$20,5,FALSE)&gt;3,HLOOKUP($A993,'Z-scores'!$C$2:$SK$20,5,FALSE)&lt;-3),"",'Total-corrected counts'!S993),"")</f>
        <v/>
      </c>
      <c r="T993" t="str">
        <f>IFERROR(IF(OR(HLOOKUP($A993,'Z-scores'!$C$2:$SK$20,5,FALSE)&gt;3,HLOOKUP($A993,'Z-scores'!$C$2:$SK$20,5,FALSE)&lt;-3),"",'Total-corrected counts'!T993),"")</f>
        <v/>
      </c>
      <c r="U993">
        <f t="shared" si="60"/>
        <v>0</v>
      </c>
      <c r="V993">
        <f>SUMIFS(Tabel132[Cluster],Tabel132[ID],'Total-corrected counts Z&lt;3'!A993)</f>
        <v>0</v>
      </c>
      <c r="W993" t="str">
        <f t="shared" si="61"/>
        <v/>
      </c>
      <c r="X993" t="str">
        <f t="shared" si="62"/>
        <v/>
      </c>
      <c r="Y993" t="str">
        <f t="shared" si="63"/>
        <v/>
      </c>
    </row>
    <row r="994" spans="1:25" x14ac:dyDescent="0.25">
      <c r="A994">
        <v>1002</v>
      </c>
      <c r="B994" t="s">
        <v>1079</v>
      </c>
      <c r="C994">
        <v>11300</v>
      </c>
      <c r="D994">
        <v>247</v>
      </c>
      <c r="E994" t="str">
        <f>IFERROR(IF(OR(HLOOKUP($A994,'Z-scores'!$C$2:$SK$20,5,FALSE)&gt;3,HLOOKUP($A994,'Z-scores'!$C$2:$SK$20,5,FALSE)&lt;-3),"",'Total-corrected counts'!E994),"")</f>
        <v/>
      </c>
      <c r="F994" t="str">
        <f>IFERROR(IF(OR(HLOOKUP($A994,'Z-scores'!$C$2:$SK$20,5,FALSE)&gt;3,HLOOKUP($A994,'Z-scores'!$C$2:$SK$20,5,FALSE)&lt;-3),"",'Total-corrected counts'!F994),"")</f>
        <v/>
      </c>
      <c r="G994" t="str">
        <f>IFERROR(IF(OR(HLOOKUP($A994,'Z-scores'!$C$2:$SK$20,5,FALSE)&gt;3,HLOOKUP($A994,'Z-scores'!$C$2:$SK$20,5,FALSE)&lt;-3),"",'Total-corrected counts'!G994),"")</f>
        <v/>
      </c>
      <c r="H994" t="str">
        <f>IFERROR(IF(OR(HLOOKUP($A994,'Z-scores'!$C$2:$SK$20,5,FALSE)&gt;3,HLOOKUP($A994,'Z-scores'!$C$2:$SK$20,5,FALSE)&lt;-3),"",'Total-corrected counts'!H994),"")</f>
        <v/>
      </c>
      <c r="I994" t="str">
        <f>IFERROR(IF(OR(HLOOKUP($A994,'Z-scores'!$C$2:$SK$20,5,FALSE)&gt;3,HLOOKUP($A994,'Z-scores'!$C$2:$SK$20,5,FALSE)&lt;-3),"",'Total-corrected counts'!I994),"")</f>
        <v/>
      </c>
      <c r="J994" t="str">
        <f>IFERROR(IF(OR(HLOOKUP($A994,'Z-scores'!$C$2:$SK$20,5,FALSE)&gt;3,HLOOKUP($A994,'Z-scores'!$C$2:$SK$20,5,FALSE)&lt;-3),"",'Total-corrected counts'!J994),"")</f>
        <v/>
      </c>
      <c r="K994" t="str">
        <f>IFERROR(IF(OR(HLOOKUP($A994,'Z-scores'!$C$2:$SK$20,5,FALSE)&gt;3,HLOOKUP($A994,'Z-scores'!$C$2:$SK$20,5,FALSE)&lt;-3),"",'Total-corrected counts'!K994),"")</f>
        <v/>
      </c>
      <c r="L994" t="str">
        <f>IFERROR(IF(OR(HLOOKUP($A994,'Z-scores'!$C$2:$SK$20,5,FALSE)&gt;3,HLOOKUP($A994,'Z-scores'!$C$2:$SK$20,5,FALSE)&lt;-3),"",'Total-corrected counts'!L994),"")</f>
        <v/>
      </c>
      <c r="M994" t="str">
        <f>IFERROR(IF(OR(HLOOKUP($A994,'Z-scores'!$C$2:$SK$20,5,FALSE)&gt;3,HLOOKUP($A994,'Z-scores'!$C$2:$SK$20,5,FALSE)&lt;-3),"",'Total-corrected counts'!M994),"")</f>
        <v/>
      </c>
      <c r="N994" t="str">
        <f>IFERROR(IF(OR(HLOOKUP($A994,'Z-scores'!$C$2:$SK$20,5,FALSE)&gt;3,HLOOKUP($A994,'Z-scores'!$C$2:$SK$20,5,FALSE)&lt;-3),"",'Total-corrected counts'!N994),"")</f>
        <v/>
      </c>
      <c r="O994" t="str">
        <f>IFERROR(IF(OR(HLOOKUP($A994,'Z-scores'!$C$2:$SK$20,5,FALSE)&gt;3,HLOOKUP($A994,'Z-scores'!$C$2:$SK$20,5,FALSE)&lt;-3),"",'Total-corrected counts'!O994),"")</f>
        <v/>
      </c>
      <c r="P994" t="str">
        <f>IFERROR(IF(OR(HLOOKUP($A994,'Z-scores'!$C$2:$SK$20,5,FALSE)&gt;3,HLOOKUP($A994,'Z-scores'!$C$2:$SK$20,5,FALSE)&lt;-3),"",'Total-corrected counts'!P994),"")</f>
        <v/>
      </c>
      <c r="Q994" t="str">
        <f>IFERROR(IF(OR(HLOOKUP($A994,'Z-scores'!$C$2:$SK$20,5,FALSE)&gt;3,HLOOKUP($A994,'Z-scores'!$C$2:$SK$20,5,FALSE)&lt;-3),"",'Total-corrected counts'!Q994),"")</f>
        <v/>
      </c>
      <c r="R994" t="str">
        <f>IFERROR(IF(OR(HLOOKUP($A994,'Z-scores'!$C$2:$SK$20,5,FALSE)&gt;3,HLOOKUP($A994,'Z-scores'!$C$2:$SK$20,5,FALSE)&lt;-3),"",'Total-corrected counts'!R994),"")</f>
        <v/>
      </c>
      <c r="S994" t="str">
        <f>IFERROR(IF(OR(HLOOKUP($A994,'Z-scores'!$C$2:$SK$20,5,FALSE)&gt;3,HLOOKUP($A994,'Z-scores'!$C$2:$SK$20,5,FALSE)&lt;-3),"",'Total-corrected counts'!S994),"")</f>
        <v/>
      </c>
      <c r="T994" t="str">
        <f>IFERROR(IF(OR(HLOOKUP($A994,'Z-scores'!$C$2:$SK$20,5,FALSE)&gt;3,HLOOKUP($A994,'Z-scores'!$C$2:$SK$20,5,FALSE)&lt;-3),"",'Total-corrected counts'!T994),"")</f>
        <v/>
      </c>
      <c r="U994">
        <f t="shared" si="60"/>
        <v>0</v>
      </c>
      <c r="V994">
        <f>SUMIFS(Tabel132[Cluster],Tabel132[ID],'Total-corrected counts Z&lt;3'!A994)</f>
        <v>15</v>
      </c>
      <c r="W994" t="str">
        <f t="shared" si="61"/>
        <v/>
      </c>
      <c r="X994" t="str">
        <f t="shared" si="62"/>
        <v/>
      </c>
      <c r="Y994" t="str">
        <f t="shared" si="63"/>
        <v/>
      </c>
    </row>
    <row r="995" spans="1:25" x14ac:dyDescent="0.25">
      <c r="A995">
        <v>1003</v>
      </c>
      <c r="B995" t="s">
        <v>1080</v>
      </c>
      <c r="C995">
        <v>107400</v>
      </c>
      <c r="D995">
        <v>784</v>
      </c>
      <c r="E995" t="str">
        <f>IFERROR(IF(OR(HLOOKUP($A995,'Z-scores'!$C$2:$SK$20,5,FALSE)&gt;3,HLOOKUP($A995,'Z-scores'!$C$2:$SK$20,5,FALSE)&lt;-3),"",'Total-corrected counts'!E995),"")</f>
        <v/>
      </c>
      <c r="F995" t="str">
        <f>IFERROR(IF(OR(HLOOKUP($A995,'Z-scores'!$C$2:$SK$20,5,FALSE)&gt;3,HLOOKUP($A995,'Z-scores'!$C$2:$SK$20,5,FALSE)&lt;-3),"",'Total-corrected counts'!F995),"")</f>
        <v/>
      </c>
      <c r="G995" t="str">
        <f>IFERROR(IF(OR(HLOOKUP($A995,'Z-scores'!$C$2:$SK$20,5,FALSE)&gt;3,HLOOKUP($A995,'Z-scores'!$C$2:$SK$20,5,FALSE)&lt;-3),"",'Total-corrected counts'!G995),"")</f>
        <v/>
      </c>
      <c r="H995" t="str">
        <f>IFERROR(IF(OR(HLOOKUP($A995,'Z-scores'!$C$2:$SK$20,5,FALSE)&gt;3,HLOOKUP($A995,'Z-scores'!$C$2:$SK$20,5,FALSE)&lt;-3),"",'Total-corrected counts'!H995),"")</f>
        <v/>
      </c>
      <c r="I995" t="str">
        <f>IFERROR(IF(OR(HLOOKUP($A995,'Z-scores'!$C$2:$SK$20,5,FALSE)&gt;3,HLOOKUP($A995,'Z-scores'!$C$2:$SK$20,5,FALSE)&lt;-3),"",'Total-corrected counts'!I995),"")</f>
        <v/>
      </c>
      <c r="J995" t="str">
        <f>IFERROR(IF(OR(HLOOKUP($A995,'Z-scores'!$C$2:$SK$20,5,FALSE)&gt;3,HLOOKUP($A995,'Z-scores'!$C$2:$SK$20,5,FALSE)&lt;-3),"",'Total-corrected counts'!J995),"")</f>
        <v/>
      </c>
      <c r="K995" t="str">
        <f>IFERROR(IF(OR(HLOOKUP($A995,'Z-scores'!$C$2:$SK$20,5,FALSE)&gt;3,HLOOKUP($A995,'Z-scores'!$C$2:$SK$20,5,FALSE)&lt;-3),"",'Total-corrected counts'!K995),"")</f>
        <v/>
      </c>
      <c r="L995" t="str">
        <f>IFERROR(IF(OR(HLOOKUP($A995,'Z-scores'!$C$2:$SK$20,5,FALSE)&gt;3,HLOOKUP($A995,'Z-scores'!$C$2:$SK$20,5,FALSE)&lt;-3),"",'Total-corrected counts'!L995),"")</f>
        <v/>
      </c>
      <c r="M995" t="str">
        <f>IFERROR(IF(OR(HLOOKUP($A995,'Z-scores'!$C$2:$SK$20,5,FALSE)&gt;3,HLOOKUP($A995,'Z-scores'!$C$2:$SK$20,5,FALSE)&lt;-3),"",'Total-corrected counts'!M995),"")</f>
        <v/>
      </c>
      <c r="N995" t="str">
        <f>IFERROR(IF(OR(HLOOKUP($A995,'Z-scores'!$C$2:$SK$20,5,FALSE)&gt;3,HLOOKUP($A995,'Z-scores'!$C$2:$SK$20,5,FALSE)&lt;-3),"",'Total-corrected counts'!N995),"")</f>
        <v/>
      </c>
      <c r="O995" t="str">
        <f>IFERROR(IF(OR(HLOOKUP($A995,'Z-scores'!$C$2:$SK$20,5,FALSE)&gt;3,HLOOKUP($A995,'Z-scores'!$C$2:$SK$20,5,FALSE)&lt;-3),"",'Total-corrected counts'!O995),"")</f>
        <v/>
      </c>
      <c r="P995" t="str">
        <f>IFERROR(IF(OR(HLOOKUP($A995,'Z-scores'!$C$2:$SK$20,5,FALSE)&gt;3,HLOOKUP($A995,'Z-scores'!$C$2:$SK$20,5,FALSE)&lt;-3),"",'Total-corrected counts'!P995),"")</f>
        <v/>
      </c>
      <c r="Q995" t="str">
        <f>IFERROR(IF(OR(HLOOKUP($A995,'Z-scores'!$C$2:$SK$20,5,FALSE)&gt;3,HLOOKUP($A995,'Z-scores'!$C$2:$SK$20,5,FALSE)&lt;-3),"",'Total-corrected counts'!Q995),"")</f>
        <v/>
      </c>
      <c r="R995" t="str">
        <f>IFERROR(IF(OR(HLOOKUP($A995,'Z-scores'!$C$2:$SK$20,5,FALSE)&gt;3,HLOOKUP($A995,'Z-scores'!$C$2:$SK$20,5,FALSE)&lt;-3),"",'Total-corrected counts'!R995),"")</f>
        <v/>
      </c>
      <c r="S995" t="str">
        <f>IFERROR(IF(OR(HLOOKUP($A995,'Z-scores'!$C$2:$SK$20,5,FALSE)&gt;3,HLOOKUP($A995,'Z-scores'!$C$2:$SK$20,5,FALSE)&lt;-3),"",'Total-corrected counts'!S995),"")</f>
        <v/>
      </c>
      <c r="T995" t="str">
        <f>IFERROR(IF(OR(HLOOKUP($A995,'Z-scores'!$C$2:$SK$20,5,FALSE)&gt;3,HLOOKUP($A995,'Z-scores'!$C$2:$SK$20,5,FALSE)&lt;-3),"",'Total-corrected counts'!T995),"")</f>
        <v/>
      </c>
      <c r="U995">
        <f t="shared" si="60"/>
        <v>0</v>
      </c>
      <c r="V995">
        <f>SUMIFS(Tabel132[Cluster],Tabel132[ID],'Total-corrected counts Z&lt;3'!A995)</f>
        <v>0</v>
      </c>
      <c r="W995" t="str">
        <f t="shared" si="61"/>
        <v/>
      </c>
      <c r="X995" t="str">
        <f t="shared" si="62"/>
        <v/>
      </c>
      <c r="Y995" t="str">
        <f t="shared" si="63"/>
        <v/>
      </c>
    </row>
    <row r="996" spans="1:25" x14ac:dyDescent="0.25">
      <c r="A996">
        <v>1004</v>
      </c>
      <c r="B996" t="s">
        <v>426</v>
      </c>
      <c r="C996">
        <v>76100</v>
      </c>
      <c r="D996">
        <v>467</v>
      </c>
      <c r="E996">
        <f>IFERROR(IF(OR(HLOOKUP($A996,'Z-scores'!$C$2:$SK$20,5,FALSE)&gt;3,HLOOKUP($A996,'Z-scores'!$C$2:$SK$20,5,FALSE)&lt;-3),"",'Total-corrected counts'!E996),"")</f>
        <v>0.30220535597066128</v>
      </c>
      <c r="F996">
        <f>IFERROR(IF(OR(HLOOKUP($A996,'Z-scores'!$C$2:$SK$20,5,FALSE)&gt;3,HLOOKUP($A996,'Z-scores'!$C$2:$SK$20,5,FALSE)&lt;-3),"",'Total-corrected counts'!F996),"")</f>
        <v>8.4991734553814646E-2</v>
      </c>
      <c r="G996">
        <f>IFERROR(IF(OR(HLOOKUP($A996,'Z-scores'!$C$2:$SK$20,5,FALSE)&gt;3,HLOOKUP($A996,'Z-scores'!$C$2:$SK$20,5,FALSE)&lt;-3),"",'Total-corrected counts'!G996),"")</f>
        <v>0.27769912390885321</v>
      </c>
      <c r="H996">
        <f>IFERROR(IF(OR(HLOOKUP($A996,'Z-scores'!$C$2:$SK$20,5,FALSE)&gt;3,HLOOKUP($A996,'Z-scores'!$C$2:$SK$20,5,FALSE)&lt;-3),"",'Total-corrected counts'!H996),"")</f>
        <v>6.0315086009312645E-3</v>
      </c>
      <c r="I996">
        <f>IFERROR(IF(OR(HLOOKUP($A996,'Z-scores'!$C$2:$SK$20,5,FALSE)&gt;3,HLOOKUP($A996,'Z-scores'!$C$2:$SK$20,5,FALSE)&lt;-3),"",'Total-corrected counts'!I996),"")</f>
        <v>2.2847097208771259</v>
      </c>
      <c r="J996">
        <f>IFERROR(IF(OR(HLOOKUP($A996,'Z-scores'!$C$2:$SK$20,5,FALSE)&gt;3,HLOOKUP($A996,'Z-scores'!$C$2:$SK$20,5,FALSE)&lt;-3),"",'Total-corrected counts'!J996),"")</f>
        <v>2.9932842674176219E-2</v>
      </c>
      <c r="K996">
        <f>IFERROR(IF(OR(HLOOKUP($A996,'Z-scores'!$C$2:$SK$20,5,FALSE)&gt;3,HLOOKUP($A996,'Z-scores'!$C$2:$SK$20,5,FALSE)&lt;-3),"",'Total-corrected counts'!K996),"")</f>
        <v>0</v>
      </c>
      <c r="L996">
        <f>IFERROR(IF(OR(HLOOKUP($A996,'Z-scores'!$C$2:$SK$20,5,FALSE)&gt;3,HLOOKUP($A996,'Z-scores'!$C$2:$SK$20,5,FALSE)&lt;-3),"",'Total-corrected counts'!L996),"")</f>
        <v>0.50198147010021987</v>
      </c>
      <c r="M996">
        <f>IFERROR(IF(OR(HLOOKUP($A996,'Z-scores'!$C$2:$SK$20,5,FALSE)&gt;3,HLOOKUP($A996,'Z-scores'!$C$2:$SK$20,5,FALSE)&lt;-3),"",'Total-corrected counts'!M996),"")</f>
        <v>8.5247640132202034E-3</v>
      </c>
      <c r="N996">
        <f>IFERROR(IF(OR(HLOOKUP($A996,'Z-scores'!$C$2:$SK$20,5,FALSE)&gt;3,HLOOKUP($A996,'Z-scores'!$C$2:$SK$20,5,FALSE)&lt;-3),"",'Total-corrected counts'!N996),"")</f>
        <v>9.407603224926385E-2</v>
      </c>
      <c r="O996">
        <f>IFERROR(IF(OR(HLOOKUP($A996,'Z-scores'!$C$2:$SK$20,5,FALSE)&gt;3,HLOOKUP($A996,'Z-scores'!$C$2:$SK$20,5,FALSE)&lt;-3),"",'Total-corrected counts'!O996),"")</f>
        <v>1.7020922914229579</v>
      </c>
      <c r="P996">
        <f>IFERROR(IF(OR(HLOOKUP($A996,'Z-scores'!$C$2:$SK$20,5,FALSE)&gt;3,HLOOKUP($A996,'Z-scores'!$C$2:$SK$20,5,FALSE)&lt;-3),"",'Total-corrected counts'!P996),"")</f>
        <v>0</v>
      </c>
      <c r="Q996">
        <f>IFERROR(IF(OR(HLOOKUP($A996,'Z-scores'!$C$2:$SK$20,5,FALSE)&gt;3,HLOOKUP($A996,'Z-scores'!$C$2:$SK$20,5,FALSE)&lt;-3),"",'Total-corrected counts'!Q996),"")</f>
        <v>0.16396024609936091</v>
      </c>
      <c r="R996">
        <f>IFERROR(IF(OR(HLOOKUP($A996,'Z-scores'!$C$2:$SK$20,5,FALSE)&gt;3,HLOOKUP($A996,'Z-scores'!$C$2:$SK$20,5,FALSE)&lt;-3),"",'Total-corrected counts'!R996),"")</f>
        <v>0.41084191265398229</v>
      </c>
      <c r="S996">
        <f>IFERROR(IF(OR(HLOOKUP($A996,'Z-scores'!$C$2:$SK$20,5,FALSE)&gt;3,HLOOKUP($A996,'Z-scores'!$C$2:$SK$20,5,FALSE)&lt;-3),"",'Total-corrected counts'!S996),"")</f>
        <v>0.48692245193763994</v>
      </c>
      <c r="T996">
        <f>IFERROR(IF(OR(HLOOKUP($A996,'Z-scores'!$C$2:$SK$20,5,FALSE)&gt;3,HLOOKUP($A996,'Z-scores'!$C$2:$SK$20,5,FALSE)&lt;-3),"",'Total-corrected counts'!T996),"")</f>
        <v>0</v>
      </c>
      <c r="U996">
        <f t="shared" si="60"/>
        <v>1</v>
      </c>
      <c r="V996">
        <f>SUMIFS(Tabel132[Cluster],Tabel132[ID],'Total-corrected counts Z&lt;3'!A996)</f>
        <v>84</v>
      </c>
      <c r="W996">
        <f t="shared" si="61"/>
        <v>0.77570696599450795</v>
      </c>
      <c r="X996">
        <f t="shared" si="62"/>
        <v>0.35901525529482664</v>
      </c>
      <c r="Y996">
        <f t="shared" si="63"/>
        <v>0.46063615035232353</v>
      </c>
    </row>
    <row r="997" spans="1:25" x14ac:dyDescent="0.25">
      <c r="A997">
        <v>1005</v>
      </c>
      <c r="B997" t="s">
        <v>427</v>
      </c>
      <c r="C997">
        <v>11900</v>
      </c>
      <c r="D997">
        <v>1002</v>
      </c>
      <c r="E997">
        <f>IFERROR(IF(OR(HLOOKUP($A997,'Z-scores'!$C$2:$SK$20,5,FALSE)&gt;3,HLOOKUP($A997,'Z-scores'!$C$2:$SK$20,5,FALSE)&lt;-3),"",'Total-corrected counts'!E997),"")</f>
        <v>2.4225970339287439</v>
      </c>
      <c r="F997">
        <f>IFERROR(IF(OR(HLOOKUP($A997,'Z-scores'!$C$2:$SK$20,5,FALSE)&gt;3,HLOOKUP($A997,'Z-scores'!$C$2:$SK$20,5,FALSE)&lt;-3),"",'Total-corrected counts'!F997),"")</f>
        <v>3.2202423869834216</v>
      </c>
      <c r="G997">
        <f>IFERROR(IF(OR(HLOOKUP($A997,'Z-scores'!$C$2:$SK$20,5,FALSE)&gt;3,HLOOKUP($A997,'Z-scores'!$C$2:$SK$20,5,FALSE)&lt;-3),"",'Total-corrected counts'!G997),"")</f>
        <v>2.0877023422433427</v>
      </c>
      <c r="H997">
        <f>IFERROR(IF(OR(HLOOKUP($A997,'Z-scores'!$C$2:$SK$20,5,FALSE)&gt;3,HLOOKUP($A997,'Z-scores'!$C$2:$SK$20,5,FALSE)&lt;-3),"",'Total-corrected counts'!H997),"")</f>
        <v>1.4596250814253662</v>
      </c>
      <c r="I997">
        <f>IFERROR(IF(OR(HLOOKUP($A997,'Z-scores'!$C$2:$SK$20,5,FALSE)&gt;3,HLOOKUP($A997,'Z-scores'!$C$2:$SK$20,5,FALSE)&lt;-3),"",'Total-corrected counts'!I997),"")</f>
        <v>0.31513237529339672</v>
      </c>
      <c r="J997">
        <f>IFERROR(IF(OR(HLOOKUP($A997,'Z-scores'!$C$2:$SK$20,5,FALSE)&gt;3,HLOOKUP($A997,'Z-scores'!$C$2:$SK$20,5,FALSE)&lt;-3),"",'Total-corrected counts'!J997),"")</f>
        <v>3.2686664200200428</v>
      </c>
      <c r="K997">
        <f>IFERROR(IF(OR(HLOOKUP($A997,'Z-scores'!$C$2:$SK$20,5,FALSE)&gt;3,HLOOKUP($A997,'Z-scores'!$C$2:$SK$20,5,FALSE)&lt;-3),"",'Total-corrected counts'!K997),"")</f>
        <v>2.0584638933117518</v>
      </c>
      <c r="L997">
        <f>IFERROR(IF(OR(HLOOKUP($A997,'Z-scores'!$C$2:$SK$20,5,FALSE)&gt;3,HLOOKUP($A997,'Z-scores'!$C$2:$SK$20,5,FALSE)&lt;-3),"",'Total-corrected counts'!L997),"")</f>
        <v>0.95647820654231097</v>
      </c>
      <c r="M997">
        <f>IFERROR(IF(OR(HLOOKUP($A997,'Z-scores'!$C$2:$SK$20,5,FALSE)&gt;3,HLOOKUP($A997,'Z-scores'!$C$2:$SK$20,5,FALSE)&lt;-3),"",'Total-corrected counts'!M997),"")</f>
        <v>3.8531933339755322</v>
      </c>
      <c r="N997">
        <f>IFERROR(IF(OR(HLOOKUP($A997,'Z-scores'!$C$2:$SK$20,5,FALSE)&gt;3,HLOOKUP($A997,'Z-scores'!$C$2:$SK$20,5,FALSE)&lt;-3),"",'Total-corrected counts'!N997),"")</f>
        <v>1.097553709574745</v>
      </c>
      <c r="O997">
        <f>IFERROR(IF(OR(HLOOKUP($A997,'Z-scores'!$C$2:$SK$20,5,FALSE)&gt;3,HLOOKUP($A997,'Z-scores'!$C$2:$SK$20,5,FALSE)&lt;-3),"",'Total-corrected counts'!O997),"")</f>
        <v>2.259140677706835</v>
      </c>
      <c r="P997">
        <f>IFERROR(IF(OR(HLOOKUP($A997,'Z-scores'!$C$2:$SK$20,5,FALSE)&gt;3,HLOOKUP($A997,'Z-scores'!$C$2:$SK$20,5,FALSE)&lt;-3),"",'Total-corrected counts'!P997),"")</f>
        <v>1.1047771659479808</v>
      </c>
      <c r="Q997">
        <f>IFERROR(IF(OR(HLOOKUP($A997,'Z-scores'!$C$2:$SK$20,5,FALSE)&gt;3,HLOOKUP($A997,'Z-scores'!$C$2:$SK$20,5,FALSE)&lt;-3),"",'Total-corrected counts'!Q997),"")</f>
        <v>4.8343430137781258</v>
      </c>
      <c r="R997">
        <f>IFERROR(IF(OR(HLOOKUP($A997,'Z-scores'!$C$2:$SK$20,5,FALSE)&gt;3,HLOOKUP($A997,'Z-scores'!$C$2:$SK$20,5,FALSE)&lt;-3),"",'Total-corrected counts'!R997),"")</f>
        <v>3.687306166069491</v>
      </c>
      <c r="S997">
        <f>IFERROR(IF(OR(HLOOKUP($A997,'Z-scores'!$C$2:$SK$20,5,FALSE)&gt;3,HLOOKUP($A997,'Z-scores'!$C$2:$SK$20,5,FALSE)&lt;-3),"",'Total-corrected counts'!S997),"")</f>
        <v>3.0064630462661257</v>
      </c>
      <c r="T997">
        <f>IFERROR(IF(OR(HLOOKUP($A997,'Z-scores'!$C$2:$SK$20,5,FALSE)&gt;3,HLOOKUP($A997,'Z-scores'!$C$2:$SK$20,5,FALSE)&lt;-3),"",'Total-corrected counts'!T997),"")</f>
        <v>2.491479481471925</v>
      </c>
      <c r="U997">
        <f t="shared" si="60"/>
        <v>1</v>
      </c>
      <c r="V997">
        <f>SUMIFS(Tabel132[Cluster],Tabel132[ID],'Total-corrected counts Z&lt;3'!A997)</f>
        <v>15</v>
      </c>
      <c r="W997">
        <f t="shared" si="61"/>
        <v>0.20220639904026164</v>
      </c>
      <c r="X997">
        <f t="shared" si="62"/>
        <v>2.0739654783298653</v>
      </c>
      <c r="Y997">
        <f t="shared" si="63"/>
        <v>2.8972515918734136</v>
      </c>
    </row>
    <row r="998" spans="1:25" x14ac:dyDescent="0.25">
      <c r="A998">
        <v>1006</v>
      </c>
      <c r="B998" t="s">
        <v>428</v>
      </c>
      <c r="C998">
        <v>7100</v>
      </c>
      <c r="D998">
        <v>361</v>
      </c>
      <c r="E998">
        <f>IFERROR(IF(OR(HLOOKUP($A998,'Z-scores'!$C$2:$SK$20,5,FALSE)&gt;3,HLOOKUP($A998,'Z-scores'!$C$2:$SK$20,5,FALSE)&lt;-3),"",'Total-corrected counts'!E998),"")</f>
        <v>4.82042313704022</v>
      </c>
      <c r="F998">
        <f>IFERROR(IF(OR(HLOOKUP($A998,'Z-scores'!$C$2:$SK$20,5,FALSE)&gt;3,HLOOKUP($A998,'Z-scores'!$C$2:$SK$20,5,FALSE)&lt;-3),"",'Total-corrected counts'!F998),"")</f>
        <v>2.2570027287068557</v>
      </c>
      <c r="G998">
        <f>IFERROR(IF(OR(HLOOKUP($A998,'Z-scores'!$C$2:$SK$20,5,FALSE)&gt;3,HLOOKUP($A998,'Z-scores'!$C$2:$SK$20,5,FALSE)&lt;-3),"",'Total-corrected counts'!G998),"")</f>
        <v>0.5256447702560435</v>
      </c>
      <c r="H998">
        <f>IFERROR(IF(OR(HLOOKUP($A998,'Z-scores'!$C$2:$SK$20,5,FALSE)&gt;3,HLOOKUP($A998,'Z-scores'!$C$2:$SK$20,5,FALSE)&lt;-3),"",'Total-corrected counts'!H998),"")</f>
        <v>1.5380346932374727</v>
      </c>
      <c r="I998">
        <f>IFERROR(IF(OR(HLOOKUP($A998,'Z-scores'!$C$2:$SK$20,5,FALSE)&gt;3,HLOOKUP($A998,'Z-scores'!$C$2:$SK$20,5,FALSE)&lt;-3),"",'Total-corrected counts'!I998),"")</f>
        <v>4.5187731671535269</v>
      </c>
      <c r="J998">
        <f>IFERROR(IF(OR(HLOOKUP($A998,'Z-scores'!$C$2:$SK$20,5,FALSE)&gt;3,HLOOKUP($A998,'Z-scores'!$C$2:$SK$20,5,FALSE)&lt;-3),"",'Total-corrected counts'!J998),"")</f>
        <v>3.3943843592515832</v>
      </c>
      <c r="K998">
        <f>IFERROR(IF(OR(HLOOKUP($A998,'Z-scores'!$C$2:$SK$20,5,FALSE)&gt;3,HLOOKUP($A998,'Z-scores'!$C$2:$SK$20,5,FALSE)&lt;-3),"",'Total-corrected counts'!K998),"")</f>
        <v>6.2164436664115579</v>
      </c>
      <c r="L998">
        <f>IFERROR(IF(OR(HLOOKUP($A998,'Z-scores'!$C$2:$SK$20,5,FALSE)&gt;3,HLOOKUP($A998,'Z-scores'!$C$2:$SK$20,5,FALSE)&lt;-3),"",'Total-corrected counts'!L998),"")</f>
        <v>2.4963402837416342</v>
      </c>
      <c r="M998">
        <f>IFERROR(IF(OR(HLOOKUP($A998,'Z-scores'!$C$2:$SK$20,5,FALSE)&gt;3,HLOOKUP($A998,'Z-scores'!$C$2:$SK$20,5,FALSE)&lt;-3),"",'Total-corrected counts'!M998),"")</f>
        <v>5.6433937767517754</v>
      </c>
      <c r="N998">
        <f>IFERROR(IF(OR(HLOOKUP($A998,'Z-scores'!$C$2:$SK$20,5,FALSE)&gt;3,HLOOKUP($A998,'Z-scores'!$C$2:$SK$20,5,FALSE)&lt;-3),"",'Total-corrected counts'!N998),"")</f>
        <v>0.69773057251537363</v>
      </c>
      <c r="O998">
        <f>IFERROR(IF(OR(HLOOKUP($A998,'Z-scores'!$C$2:$SK$20,5,FALSE)&gt;3,HLOOKUP($A998,'Z-scores'!$C$2:$SK$20,5,FALSE)&lt;-3),"",'Total-corrected counts'!O998),"")</f>
        <v>1.3395687384445618</v>
      </c>
      <c r="P998">
        <f>IFERROR(IF(OR(HLOOKUP($A998,'Z-scores'!$C$2:$SK$20,5,FALSE)&gt;3,HLOOKUP($A998,'Z-scores'!$C$2:$SK$20,5,FALSE)&lt;-3),"",'Total-corrected counts'!P998),"")</f>
        <v>0.46281205600523523</v>
      </c>
      <c r="Q998">
        <f>IFERROR(IF(OR(HLOOKUP($A998,'Z-scores'!$C$2:$SK$20,5,FALSE)&gt;3,HLOOKUP($A998,'Z-scores'!$C$2:$SK$20,5,FALSE)&lt;-3),"",'Total-corrected counts'!Q998),"")</f>
        <v>1.3315559380190523</v>
      </c>
      <c r="R998">
        <f>IFERROR(IF(OR(HLOOKUP($A998,'Z-scores'!$C$2:$SK$20,5,FALSE)&gt;3,HLOOKUP($A998,'Z-scores'!$C$2:$SK$20,5,FALSE)&lt;-3),"",'Total-corrected counts'!R998),"")</f>
        <v>0.23623409977603979</v>
      </c>
      <c r="S998">
        <f>IFERROR(IF(OR(HLOOKUP($A998,'Z-scores'!$C$2:$SK$20,5,FALSE)&gt;3,HLOOKUP($A998,'Z-scores'!$C$2:$SK$20,5,FALSE)&lt;-3),"",'Total-corrected counts'!S998),"")</f>
        <v>7.5076647822012861</v>
      </c>
      <c r="T998">
        <f>IFERROR(IF(OR(HLOOKUP($A998,'Z-scores'!$C$2:$SK$20,5,FALSE)&gt;3,HLOOKUP($A998,'Z-scores'!$C$2:$SK$20,5,FALSE)&lt;-3),"",'Total-corrected counts'!T998),"")</f>
        <v>4.5392708361063843</v>
      </c>
      <c r="U998">
        <f t="shared" si="60"/>
        <v>1</v>
      </c>
      <c r="V998">
        <f>SUMIFS(Tabel132[Cluster],Tabel132[ID],'Total-corrected counts Z&lt;3'!A998)</f>
        <v>10</v>
      </c>
      <c r="W998">
        <f t="shared" si="61"/>
        <v>0.60754202882380071</v>
      </c>
      <c r="X998">
        <f t="shared" si="62"/>
        <v>3.2108171155066039</v>
      </c>
      <c r="Y998">
        <f t="shared" si="63"/>
        <v>2.56951774175876</v>
      </c>
    </row>
    <row r="999" spans="1:25" x14ac:dyDescent="0.25">
      <c r="A999">
        <v>1007</v>
      </c>
      <c r="B999" t="s">
        <v>429</v>
      </c>
      <c r="C999">
        <v>59700</v>
      </c>
      <c r="D999">
        <v>1073</v>
      </c>
      <c r="E999">
        <f>IFERROR(IF(OR(HLOOKUP($A999,'Z-scores'!$C$2:$SK$20,5,FALSE)&gt;3,HLOOKUP($A999,'Z-scores'!$C$2:$SK$20,5,FALSE)&lt;-3),"",'Total-corrected counts'!E999),"")</f>
        <v>7.1637531923537088</v>
      </c>
      <c r="F999">
        <f>IFERROR(IF(OR(HLOOKUP($A999,'Z-scores'!$C$2:$SK$20,5,FALSE)&gt;3,HLOOKUP($A999,'Z-scores'!$C$2:$SK$20,5,FALSE)&lt;-3),"",'Total-corrected counts'!F999),"")</f>
        <v>2.5544737996452067</v>
      </c>
      <c r="G999">
        <f>IFERROR(IF(OR(HLOOKUP($A999,'Z-scores'!$C$2:$SK$20,5,FALSE)&gt;3,HLOOKUP($A999,'Z-scores'!$C$2:$SK$20,5,FALSE)&lt;-3),"",'Total-corrected counts'!G999),"")</f>
        <v>0.11901391024665137</v>
      </c>
      <c r="H999">
        <f>IFERROR(IF(OR(HLOOKUP($A999,'Z-scores'!$C$2:$SK$20,5,FALSE)&gt;3,HLOOKUP($A999,'Z-scores'!$C$2:$SK$20,5,FALSE)&lt;-3),"",'Total-corrected counts'!H999),"")</f>
        <v>3.1725735240898452</v>
      </c>
      <c r="I999">
        <f>IFERROR(IF(OR(HLOOKUP($A999,'Z-scores'!$C$2:$SK$20,5,FALSE)&gt;3,HLOOKUP($A999,'Z-scores'!$C$2:$SK$20,5,FALSE)&lt;-3),"",'Total-corrected counts'!I999),"")</f>
        <v>0.73718466363276725</v>
      </c>
      <c r="J999">
        <f>IFERROR(IF(OR(HLOOKUP($A999,'Z-scores'!$C$2:$SK$20,5,FALSE)&gt;3,HLOOKUP($A999,'Z-scores'!$C$2:$SK$20,5,FALSE)&lt;-3),"",'Total-corrected counts'!J999),"")</f>
        <v>16.391224648378898</v>
      </c>
      <c r="K999">
        <f>IFERROR(IF(OR(HLOOKUP($A999,'Z-scores'!$C$2:$SK$20,5,FALSE)&gt;3,HLOOKUP($A999,'Z-scores'!$C$2:$SK$20,5,FALSE)&lt;-3),"",'Total-corrected counts'!K999),"")</f>
        <v>0.31082218332057787</v>
      </c>
      <c r="L999">
        <f>IFERROR(IF(OR(HLOOKUP($A999,'Z-scores'!$C$2:$SK$20,5,FALSE)&gt;3,HLOOKUP($A999,'Z-scores'!$C$2:$SK$20,5,FALSE)&lt;-3),"",'Total-corrected counts'!L999),"")</f>
        <v>19.40768899941526</v>
      </c>
      <c r="M999">
        <f>IFERROR(IF(OR(HLOOKUP($A999,'Z-scores'!$C$2:$SK$20,5,FALSE)&gt;3,HLOOKUP($A999,'Z-scores'!$C$2:$SK$20,5,FALSE)&lt;-3),"",'Total-corrected counts'!M999),"")</f>
        <v>7.8854067122286882</v>
      </c>
      <c r="N999">
        <f>IFERROR(IF(OR(HLOOKUP($A999,'Z-scores'!$C$2:$SK$20,5,FALSE)&gt;3,HLOOKUP($A999,'Z-scores'!$C$2:$SK$20,5,FALSE)&lt;-3),"",'Total-corrected counts'!N999),"")</f>
        <v>10.230768507107443</v>
      </c>
      <c r="O999">
        <f>IFERROR(IF(OR(HLOOKUP($A999,'Z-scores'!$C$2:$SK$20,5,FALSE)&gt;3,HLOOKUP($A999,'Z-scores'!$C$2:$SK$20,5,FALSE)&lt;-3),"",'Total-corrected counts'!O999),"")</f>
        <v>8.4043570025845273</v>
      </c>
      <c r="P999">
        <f>IFERROR(IF(OR(HLOOKUP($A999,'Z-scores'!$C$2:$SK$20,5,FALSE)&gt;3,HLOOKUP($A999,'Z-scores'!$C$2:$SK$20,5,FALSE)&lt;-3),"",'Total-corrected counts'!P999),"")</f>
        <v>2.8017547046338436</v>
      </c>
      <c r="Q999">
        <f>IFERROR(IF(OR(HLOOKUP($A999,'Z-scores'!$C$2:$SK$20,5,FALSE)&gt;3,HLOOKUP($A999,'Z-scores'!$C$2:$SK$20,5,FALSE)&lt;-3),"",'Total-corrected counts'!Q999),"")</f>
        <v>0.81980123049680453</v>
      </c>
      <c r="R999">
        <f>IFERROR(IF(OR(HLOOKUP($A999,'Z-scores'!$C$2:$SK$20,5,FALSE)&gt;3,HLOOKUP($A999,'Z-scores'!$C$2:$SK$20,5,FALSE)&lt;-3),"",'Total-corrected counts'!R999),"")</f>
        <v>3.3791747315790044</v>
      </c>
      <c r="S999">
        <f>IFERROR(IF(OR(HLOOKUP($A999,'Z-scores'!$C$2:$SK$20,5,FALSE)&gt;3,HLOOKUP($A999,'Z-scores'!$C$2:$SK$20,5,FALSE)&lt;-3),"",'Total-corrected counts'!S999),"")</f>
        <v>3.8330988367649099</v>
      </c>
      <c r="T999">
        <f>IFERROR(IF(OR(HLOOKUP($A999,'Z-scores'!$C$2:$SK$20,5,FALSE)&gt;3,HLOOKUP($A999,'Z-scores'!$C$2:$SK$20,5,FALSE)&lt;-3),"",'Total-corrected counts'!T999),"")</f>
        <v>0</v>
      </c>
      <c r="U999">
        <f t="shared" si="60"/>
        <v>1</v>
      </c>
      <c r="V999">
        <f>SUMIFS(Tabel132[Cluster],Tabel132[ID],'Total-corrected counts Z&lt;3'!A999)</f>
        <v>0</v>
      </c>
      <c r="W999">
        <f t="shared" si="61"/>
        <v>0.24627021442875738</v>
      </c>
      <c r="X999">
        <f t="shared" si="62"/>
        <v>6.7972910140419049</v>
      </c>
      <c r="Y999">
        <f t="shared" si="63"/>
        <v>3.2063644176765149</v>
      </c>
    </row>
    <row r="1000" spans="1:25" x14ac:dyDescent="0.25">
      <c r="A1000">
        <v>1008</v>
      </c>
      <c r="B1000" t="s">
        <v>1081</v>
      </c>
      <c r="C1000">
        <v>65000</v>
      </c>
      <c r="D1000">
        <v>864</v>
      </c>
      <c r="E1000" t="str">
        <f>IFERROR(IF(OR(HLOOKUP($A1000,'Z-scores'!$C$2:$SK$20,5,FALSE)&gt;3,HLOOKUP($A1000,'Z-scores'!$C$2:$SK$20,5,FALSE)&lt;-3),"",'Total-corrected counts'!E1000),"")</f>
        <v/>
      </c>
      <c r="F1000" t="str">
        <f>IFERROR(IF(OR(HLOOKUP($A1000,'Z-scores'!$C$2:$SK$20,5,FALSE)&gt;3,HLOOKUP($A1000,'Z-scores'!$C$2:$SK$20,5,FALSE)&lt;-3),"",'Total-corrected counts'!F1000),"")</f>
        <v/>
      </c>
      <c r="G1000" t="str">
        <f>IFERROR(IF(OR(HLOOKUP($A1000,'Z-scores'!$C$2:$SK$20,5,FALSE)&gt;3,HLOOKUP($A1000,'Z-scores'!$C$2:$SK$20,5,FALSE)&lt;-3),"",'Total-corrected counts'!G1000),"")</f>
        <v/>
      </c>
      <c r="H1000" t="str">
        <f>IFERROR(IF(OR(HLOOKUP($A1000,'Z-scores'!$C$2:$SK$20,5,FALSE)&gt;3,HLOOKUP($A1000,'Z-scores'!$C$2:$SK$20,5,FALSE)&lt;-3),"",'Total-corrected counts'!H1000),"")</f>
        <v/>
      </c>
      <c r="I1000" t="str">
        <f>IFERROR(IF(OR(HLOOKUP($A1000,'Z-scores'!$C$2:$SK$20,5,FALSE)&gt;3,HLOOKUP($A1000,'Z-scores'!$C$2:$SK$20,5,FALSE)&lt;-3),"",'Total-corrected counts'!I1000),"")</f>
        <v/>
      </c>
      <c r="J1000" t="str">
        <f>IFERROR(IF(OR(HLOOKUP($A1000,'Z-scores'!$C$2:$SK$20,5,FALSE)&gt;3,HLOOKUP($A1000,'Z-scores'!$C$2:$SK$20,5,FALSE)&lt;-3),"",'Total-corrected counts'!J1000),"")</f>
        <v/>
      </c>
      <c r="K1000" t="str">
        <f>IFERROR(IF(OR(HLOOKUP($A1000,'Z-scores'!$C$2:$SK$20,5,FALSE)&gt;3,HLOOKUP($A1000,'Z-scores'!$C$2:$SK$20,5,FALSE)&lt;-3),"",'Total-corrected counts'!K1000),"")</f>
        <v/>
      </c>
      <c r="L1000" t="str">
        <f>IFERROR(IF(OR(HLOOKUP($A1000,'Z-scores'!$C$2:$SK$20,5,FALSE)&gt;3,HLOOKUP($A1000,'Z-scores'!$C$2:$SK$20,5,FALSE)&lt;-3),"",'Total-corrected counts'!L1000),"")</f>
        <v/>
      </c>
      <c r="M1000" t="str">
        <f>IFERROR(IF(OR(HLOOKUP($A1000,'Z-scores'!$C$2:$SK$20,5,FALSE)&gt;3,HLOOKUP($A1000,'Z-scores'!$C$2:$SK$20,5,FALSE)&lt;-3),"",'Total-corrected counts'!M1000),"")</f>
        <v/>
      </c>
      <c r="N1000" t="str">
        <f>IFERROR(IF(OR(HLOOKUP($A1000,'Z-scores'!$C$2:$SK$20,5,FALSE)&gt;3,HLOOKUP($A1000,'Z-scores'!$C$2:$SK$20,5,FALSE)&lt;-3),"",'Total-corrected counts'!N1000),"")</f>
        <v/>
      </c>
      <c r="O1000" t="str">
        <f>IFERROR(IF(OR(HLOOKUP($A1000,'Z-scores'!$C$2:$SK$20,5,FALSE)&gt;3,HLOOKUP($A1000,'Z-scores'!$C$2:$SK$20,5,FALSE)&lt;-3),"",'Total-corrected counts'!O1000),"")</f>
        <v/>
      </c>
      <c r="P1000" t="str">
        <f>IFERROR(IF(OR(HLOOKUP($A1000,'Z-scores'!$C$2:$SK$20,5,FALSE)&gt;3,HLOOKUP($A1000,'Z-scores'!$C$2:$SK$20,5,FALSE)&lt;-3),"",'Total-corrected counts'!P1000),"")</f>
        <v/>
      </c>
      <c r="Q1000" t="str">
        <f>IFERROR(IF(OR(HLOOKUP($A1000,'Z-scores'!$C$2:$SK$20,5,FALSE)&gt;3,HLOOKUP($A1000,'Z-scores'!$C$2:$SK$20,5,FALSE)&lt;-3),"",'Total-corrected counts'!Q1000),"")</f>
        <v/>
      </c>
      <c r="R1000" t="str">
        <f>IFERROR(IF(OR(HLOOKUP($A1000,'Z-scores'!$C$2:$SK$20,5,FALSE)&gt;3,HLOOKUP($A1000,'Z-scores'!$C$2:$SK$20,5,FALSE)&lt;-3),"",'Total-corrected counts'!R1000),"")</f>
        <v/>
      </c>
      <c r="S1000" t="str">
        <f>IFERROR(IF(OR(HLOOKUP($A1000,'Z-scores'!$C$2:$SK$20,5,FALSE)&gt;3,HLOOKUP($A1000,'Z-scores'!$C$2:$SK$20,5,FALSE)&lt;-3),"",'Total-corrected counts'!S1000),"")</f>
        <v/>
      </c>
      <c r="T1000" t="str">
        <f>IFERROR(IF(OR(HLOOKUP($A1000,'Z-scores'!$C$2:$SK$20,5,FALSE)&gt;3,HLOOKUP($A1000,'Z-scores'!$C$2:$SK$20,5,FALSE)&lt;-3),"",'Total-corrected counts'!T1000),"")</f>
        <v/>
      </c>
      <c r="U1000">
        <f t="shared" si="60"/>
        <v>0</v>
      </c>
      <c r="V1000">
        <f>SUMIFS(Tabel132[Cluster],Tabel132[ID],'Total-corrected counts Z&lt;3'!A1000)</f>
        <v>77</v>
      </c>
      <c r="W1000" t="str">
        <f t="shared" si="61"/>
        <v/>
      </c>
      <c r="X1000" t="str">
        <f t="shared" si="62"/>
        <v/>
      </c>
      <c r="Y1000" t="str">
        <f t="shared" si="63"/>
        <v/>
      </c>
    </row>
    <row r="1001" spans="1:25" x14ac:dyDescent="0.25">
      <c r="A1001">
        <v>1009</v>
      </c>
      <c r="B1001" t="s">
        <v>430</v>
      </c>
      <c r="C1001">
        <v>97200</v>
      </c>
      <c r="D1001">
        <v>997</v>
      </c>
      <c r="E1001">
        <f>IFERROR(IF(OR(HLOOKUP($A1001,'Z-scores'!$C$2:$SK$20,5,FALSE)&gt;3,HLOOKUP($A1001,'Z-scores'!$C$2:$SK$20,5,FALSE)&lt;-3),"",'Total-corrected counts'!E1001),"")</f>
        <v>56.046708067149041</v>
      </c>
      <c r="F1001">
        <f>IFERROR(IF(OR(HLOOKUP($A1001,'Z-scores'!$C$2:$SK$20,5,FALSE)&gt;3,HLOOKUP($A1001,'Z-scores'!$C$2:$SK$20,5,FALSE)&lt;-3),"",'Total-corrected counts'!F1001),"")</f>
        <v>54.984930493287308</v>
      </c>
      <c r="G1001">
        <f>IFERROR(IF(OR(HLOOKUP($A1001,'Z-scores'!$C$2:$SK$20,5,FALSE)&gt;3,HLOOKUP($A1001,'Z-scores'!$C$2:$SK$20,5,FALSE)&lt;-3),"",'Total-corrected counts'!G1001),"")</f>
        <v>63.930305454159566</v>
      </c>
      <c r="H1001">
        <f>IFERROR(IF(OR(HLOOKUP($A1001,'Z-scores'!$C$2:$SK$20,5,FALSE)&gt;3,HLOOKUP($A1001,'Z-scores'!$C$2:$SK$20,5,FALSE)&lt;-3),"",'Total-corrected counts'!H1001),"")</f>
        <v>41.213298270163328</v>
      </c>
      <c r="I1001">
        <f>IFERROR(IF(OR(HLOOKUP($A1001,'Z-scores'!$C$2:$SK$20,5,FALSE)&gt;3,HLOOKUP($A1001,'Z-scores'!$C$2:$SK$20,5,FALSE)&lt;-3),"",'Total-corrected counts'!I1001),"")</f>
        <v>65.592552971782709</v>
      </c>
      <c r="J1001">
        <f>IFERROR(IF(OR(HLOOKUP($A1001,'Z-scores'!$C$2:$SK$20,5,FALSE)&gt;3,HLOOKUP($A1001,'Z-scores'!$C$2:$SK$20,5,FALSE)&lt;-3),"",'Total-corrected counts'!J1001),"")</f>
        <v>73.191786906895686</v>
      </c>
      <c r="K1001">
        <f>IFERROR(IF(OR(HLOOKUP($A1001,'Z-scores'!$C$2:$SK$20,5,FALSE)&gt;3,HLOOKUP($A1001,'Z-scores'!$C$2:$SK$20,5,FALSE)&lt;-3),"",'Total-corrected counts'!K1001),"")</f>
        <v>42.002046734754316</v>
      </c>
      <c r="L1001">
        <f>IFERROR(IF(OR(HLOOKUP($A1001,'Z-scores'!$C$2:$SK$20,5,FALSE)&gt;3,HLOOKUP($A1001,'Z-scores'!$C$2:$SK$20,5,FALSE)&lt;-3),"",'Total-corrected counts'!L1001),"")</f>
        <v>45.429323044069903</v>
      </c>
      <c r="M1001">
        <f>IFERROR(IF(OR(HLOOKUP($A1001,'Z-scores'!$C$2:$SK$20,5,FALSE)&gt;3,HLOOKUP($A1001,'Z-scores'!$C$2:$SK$20,5,FALSE)&lt;-3),"",'Total-corrected counts'!M1001),"")</f>
        <v>47.909173754297548</v>
      </c>
      <c r="N1001">
        <f>IFERROR(IF(OR(HLOOKUP($A1001,'Z-scores'!$C$2:$SK$20,5,FALSE)&gt;3,HLOOKUP($A1001,'Z-scores'!$C$2:$SK$20,5,FALSE)&lt;-3),"",'Total-corrected counts'!N1001),"")</f>
        <v>61.894189550661515</v>
      </c>
      <c r="O1001">
        <f>IFERROR(IF(OR(HLOOKUP($A1001,'Z-scores'!$C$2:$SK$20,5,FALSE)&gt;3,HLOOKUP($A1001,'Z-scores'!$C$2:$SK$20,5,FALSE)&lt;-3),"",'Total-corrected counts'!O1001),"")</f>
        <v>38.582232278566636</v>
      </c>
      <c r="P1001">
        <f>IFERROR(IF(OR(HLOOKUP($A1001,'Z-scores'!$C$2:$SK$20,5,FALSE)&gt;3,HLOOKUP($A1001,'Z-scores'!$C$2:$SK$20,5,FALSE)&lt;-3),"",'Total-corrected counts'!P1001),"")</f>
        <v>46.873405973261406</v>
      </c>
      <c r="Q1001">
        <f>IFERROR(IF(OR(HLOOKUP($A1001,'Z-scores'!$C$2:$SK$20,5,FALSE)&gt;3,HLOOKUP($A1001,'Z-scores'!$C$2:$SK$20,5,FALSE)&lt;-3),"",'Total-corrected counts'!Q1001),"")</f>
        <v>46.758481092154106</v>
      </c>
      <c r="R1001">
        <f>IFERROR(IF(OR(HLOOKUP($A1001,'Z-scores'!$C$2:$SK$20,5,FALSE)&gt;3,HLOOKUP($A1001,'Z-scores'!$C$2:$SK$20,5,FALSE)&lt;-3),"",'Total-corrected counts'!R1001),"")</f>
        <v>31.799164039418226</v>
      </c>
      <c r="S1001">
        <f>IFERROR(IF(OR(HLOOKUP($A1001,'Z-scores'!$C$2:$SK$20,5,FALSE)&gt;3,HLOOKUP($A1001,'Z-scores'!$C$2:$SK$20,5,FALSE)&lt;-3),"",'Total-corrected counts'!S1001),"")</f>
        <v>44.779879911334817</v>
      </c>
      <c r="T1001">
        <f>IFERROR(IF(OR(HLOOKUP($A1001,'Z-scores'!$C$2:$SK$20,5,FALSE)&gt;3,HLOOKUP($A1001,'Z-scores'!$C$2:$SK$20,5,FALSE)&lt;-3),"",'Total-corrected counts'!T1001),"")</f>
        <v>48.334701940555348</v>
      </c>
      <c r="U1001">
        <f t="shared" si="60"/>
        <v>1</v>
      </c>
      <c r="V1001">
        <f>SUMIFS(Tabel132[Cluster],Tabel132[ID],'Total-corrected counts Z&lt;3'!A1001)</f>
        <v>0</v>
      </c>
      <c r="W1001">
        <f t="shared" si="61"/>
        <v>2.5145626813200268E-2</v>
      </c>
      <c r="X1001">
        <f t="shared" si="62"/>
        <v>55.219431524722097</v>
      </c>
      <c r="Y1001">
        <f t="shared" si="63"/>
        <v>42.854644205881762</v>
      </c>
    </row>
    <row r="1002" spans="1:25" x14ac:dyDescent="0.25">
      <c r="A1002">
        <v>1010</v>
      </c>
      <c r="B1002" t="s">
        <v>431</v>
      </c>
      <c r="C1002">
        <v>10100</v>
      </c>
      <c r="D1002">
        <v>677</v>
      </c>
      <c r="E1002">
        <f>IFERROR(IF(OR(HLOOKUP($A1002,'Z-scores'!$C$2:$SK$20,5,FALSE)&gt;3,HLOOKUP($A1002,'Z-scores'!$C$2:$SK$20,5,FALSE)&lt;-3),"",'Total-corrected counts'!E1002),"")</f>
        <v>2.8486570439857415</v>
      </c>
      <c r="F1002">
        <f>IFERROR(IF(OR(HLOOKUP($A1002,'Z-scores'!$C$2:$SK$20,5,FALSE)&gt;3,HLOOKUP($A1002,'Z-scores'!$C$2:$SK$20,5,FALSE)&lt;-3),"",'Total-corrected counts'!F1002),"")</f>
        <v>2.3136638850760654</v>
      </c>
      <c r="G1002">
        <f>IFERROR(IF(OR(HLOOKUP($A1002,'Z-scores'!$C$2:$SK$20,5,FALSE)&gt;3,HLOOKUP($A1002,'Z-scores'!$C$2:$SK$20,5,FALSE)&lt;-3),"",'Total-corrected counts'!G1002),"")</f>
        <v>1.5918110495489621</v>
      </c>
      <c r="H1002">
        <f>IFERROR(IF(OR(HLOOKUP($A1002,'Z-scores'!$C$2:$SK$20,5,FALSE)&gt;3,HLOOKUP($A1002,'Z-scores'!$C$2:$SK$20,5,FALSE)&lt;-3),"",'Total-corrected counts'!H1002),"")</f>
        <v>3.3052667133103335</v>
      </c>
      <c r="I1002">
        <f>IFERROR(IF(OR(HLOOKUP($A1002,'Z-scores'!$C$2:$SK$20,5,FALSE)&gt;3,HLOOKUP($A1002,'Z-scores'!$C$2:$SK$20,5,FALSE)&lt;-3),"",'Total-corrected counts'!I1002),"")</f>
        <v>3.427064581315689</v>
      </c>
      <c r="J1002">
        <f>IFERROR(IF(OR(HLOOKUP($A1002,'Z-scores'!$C$2:$SK$20,5,FALSE)&gt;3,HLOOKUP($A1002,'Z-scores'!$C$2:$SK$20,5,FALSE)&lt;-3),"",'Total-corrected counts'!J1002),"")</f>
        <v>5.2741668791898499</v>
      </c>
      <c r="K1002">
        <f>IFERROR(IF(OR(HLOOKUP($A1002,'Z-scores'!$C$2:$SK$20,5,FALSE)&gt;3,HLOOKUP($A1002,'Z-scores'!$C$2:$SK$20,5,FALSE)&lt;-3),"",'Total-corrected counts'!K1002),"")</f>
        <v>1.9235787948896141</v>
      </c>
      <c r="L1002">
        <f>IFERROR(IF(OR(HLOOKUP($A1002,'Z-scores'!$C$2:$SK$20,5,FALSE)&gt;3,HLOOKUP($A1002,'Z-scores'!$C$2:$SK$20,5,FALSE)&lt;-3),"",'Total-corrected counts'!L1002),"")</f>
        <v>3.323931356069024</v>
      </c>
      <c r="M1002">
        <f>IFERROR(IF(OR(HLOOKUP($A1002,'Z-scores'!$C$2:$SK$20,5,FALSE)&gt;3,HLOOKUP($A1002,'Z-scores'!$C$2:$SK$20,5,FALSE)&lt;-3),"",'Total-corrected counts'!M1002),"")</f>
        <v>4.2538572425968812</v>
      </c>
      <c r="N1002">
        <f>IFERROR(IF(OR(HLOOKUP($A1002,'Z-scores'!$C$2:$SK$20,5,FALSE)&gt;3,HLOOKUP($A1002,'Z-scores'!$C$2:$SK$20,5,FALSE)&lt;-3),"",'Total-corrected counts'!N1002),"")</f>
        <v>4.4764512011941386</v>
      </c>
      <c r="O1002">
        <f>IFERROR(IF(OR(HLOOKUP($A1002,'Z-scores'!$C$2:$SK$20,5,FALSE)&gt;3,HLOOKUP($A1002,'Z-scores'!$C$2:$SK$20,5,FALSE)&lt;-3),"",'Total-corrected counts'!O1002),"")</f>
        <v>4.0319692721499685</v>
      </c>
      <c r="P1002">
        <f>IFERROR(IF(OR(HLOOKUP($A1002,'Z-scores'!$C$2:$SK$20,5,FALSE)&gt;3,HLOOKUP($A1002,'Z-scores'!$C$2:$SK$20,5,FALSE)&lt;-3),"",'Total-corrected counts'!P1002),"")</f>
        <v>1.478012694984461</v>
      </c>
      <c r="Q1002">
        <f>IFERROR(IF(OR(HLOOKUP($A1002,'Z-scores'!$C$2:$SK$20,5,FALSE)&gt;3,HLOOKUP($A1002,'Z-scores'!$C$2:$SK$20,5,FALSE)&lt;-3),"",'Total-corrected counts'!Q1002),"")</f>
        <v>1.7787202455627638</v>
      </c>
      <c r="R1002">
        <f>IFERROR(IF(OR(HLOOKUP($A1002,'Z-scores'!$C$2:$SK$20,5,FALSE)&gt;3,HLOOKUP($A1002,'Z-scores'!$C$2:$SK$20,5,FALSE)&lt;-3),"",'Total-corrected counts'!R1002),"")</f>
        <v>4.1495033178052205</v>
      </c>
      <c r="S1002">
        <f>IFERROR(IF(OR(HLOOKUP($A1002,'Z-scores'!$C$2:$SK$20,5,FALSE)&gt;3,HLOOKUP($A1002,'Z-scores'!$C$2:$SK$20,5,FALSE)&lt;-3),"",'Total-corrected counts'!S1002),"")</f>
        <v>1.8287901392541595</v>
      </c>
      <c r="T1002">
        <f>IFERROR(IF(OR(HLOOKUP($A1002,'Z-scores'!$C$2:$SK$20,5,FALSE)&gt;3,HLOOKUP($A1002,'Z-scores'!$C$2:$SK$20,5,FALSE)&lt;-3),"",'Total-corrected counts'!T1002),"")</f>
        <v>3.3720297639647425</v>
      </c>
      <c r="U1002">
        <f t="shared" si="60"/>
        <v>1</v>
      </c>
      <c r="V1002">
        <f>SUMIFS(Tabel132[Cluster],Tabel132[ID],'Total-corrected counts Z&lt;3'!A1002)</f>
        <v>13</v>
      </c>
      <c r="W1002">
        <f t="shared" si="61"/>
        <v>0.4261138065208554</v>
      </c>
      <c r="X1002">
        <f t="shared" si="62"/>
        <v>3.2738448747176299</v>
      </c>
      <c r="Y1002">
        <f t="shared" si="63"/>
        <v>2.7731709056202192</v>
      </c>
    </row>
    <row r="1003" spans="1:25" x14ac:dyDescent="0.25">
      <c r="A1003">
        <v>1011</v>
      </c>
      <c r="B1003" t="s">
        <v>1082</v>
      </c>
      <c r="C1003">
        <v>10600</v>
      </c>
      <c r="D1003">
        <v>247</v>
      </c>
      <c r="E1003" t="str">
        <f>IFERROR(IF(OR(HLOOKUP($A1003,'Z-scores'!$C$2:$SK$20,5,FALSE)&gt;3,HLOOKUP($A1003,'Z-scores'!$C$2:$SK$20,5,FALSE)&lt;-3),"",'Total-corrected counts'!E1003),"")</f>
        <v/>
      </c>
      <c r="F1003" t="str">
        <f>IFERROR(IF(OR(HLOOKUP($A1003,'Z-scores'!$C$2:$SK$20,5,FALSE)&gt;3,HLOOKUP($A1003,'Z-scores'!$C$2:$SK$20,5,FALSE)&lt;-3),"",'Total-corrected counts'!F1003),"")</f>
        <v/>
      </c>
      <c r="G1003" t="str">
        <f>IFERROR(IF(OR(HLOOKUP($A1003,'Z-scores'!$C$2:$SK$20,5,FALSE)&gt;3,HLOOKUP($A1003,'Z-scores'!$C$2:$SK$20,5,FALSE)&lt;-3),"",'Total-corrected counts'!G1003),"")</f>
        <v/>
      </c>
      <c r="H1003" t="str">
        <f>IFERROR(IF(OR(HLOOKUP($A1003,'Z-scores'!$C$2:$SK$20,5,FALSE)&gt;3,HLOOKUP($A1003,'Z-scores'!$C$2:$SK$20,5,FALSE)&lt;-3),"",'Total-corrected counts'!H1003),"")</f>
        <v/>
      </c>
      <c r="I1003" t="str">
        <f>IFERROR(IF(OR(HLOOKUP($A1003,'Z-scores'!$C$2:$SK$20,5,FALSE)&gt;3,HLOOKUP($A1003,'Z-scores'!$C$2:$SK$20,5,FALSE)&lt;-3),"",'Total-corrected counts'!I1003),"")</f>
        <v/>
      </c>
      <c r="J1003" t="str">
        <f>IFERROR(IF(OR(HLOOKUP($A1003,'Z-scores'!$C$2:$SK$20,5,FALSE)&gt;3,HLOOKUP($A1003,'Z-scores'!$C$2:$SK$20,5,FALSE)&lt;-3),"",'Total-corrected counts'!J1003),"")</f>
        <v/>
      </c>
      <c r="K1003" t="str">
        <f>IFERROR(IF(OR(HLOOKUP($A1003,'Z-scores'!$C$2:$SK$20,5,FALSE)&gt;3,HLOOKUP($A1003,'Z-scores'!$C$2:$SK$20,5,FALSE)&lt;-3),"",'Total-corrected counts'!K1003),"")</f>
        <v/>
      </c>
      <c r="L1003" t="str">
        <f>IFERROR(IF(OR(HLOOKUP($A1003,'Z-scores'!$C$2:$SK$20,5,FALSE)&gt;3,HLOOKUP($A1003,'Z-scores'!$C$2:$SK$20,5,FALSE)&lt;-3),"",'Total-corrected counts'!L1003),"")</f>
        <v/>
      </c>
      <c r="M1003" t="str">
        <f>IFERROR(IF(OR(HLOOKUP($A1003,'Z-scores'!$C$2:$SK$20,5,FALSE)&gt;3,HLOOKUP($A1003,'Z-scores'!$C$2:$SK$20,5,FALSE)&lt;-3),"",'Total-corrected counts'!M1003),"")</f>
        <v/>
      </c>
      <c r="N1003" t="str">
        <f>IFERROR(IF(OR(HLOOKUP($A1003,'Z-scores'!$C$2:$SK$20,5,FALSE)&gt;3,HLOOKUP($A1003,'Z-scores'!$C$2:$SK$20,5,FALSE)&lt;-3),"",'Total-corrected counts'!N1003),"")</f>
        <v/>
      </c>
      <c r="O1003" t="str">
        <f>IFERROR(IF(OR(HLOOKUP($A1003,'Z-scores'!$C$2:$SK$20,5,FALSE)&gt;3,HLOOKUP($A1003,'Z-scores'!$C$2:$SK$20,5,FALSE)&lt;-3),"",'Total-corrected counts'!O1003),"")</f>
        <v/>
      </c>
      <c r="P1003" t="str">
        <f>IFERROR(IF(OR(HLOOKUP($A1003,'Z-scores'!$C$2:$SK$20,5,FALSE)&gt;3,HLOOKUP($A1003,'Z-scores'!$C$2:$SK$20,5,FALSE)&lt;-3),"",'Total-corrected counts'!P1003),"")</f>
        <v/>
      </c>
      <c r="Q1003" t="str">
        <f>IFERROR(IF(OR(HLOOKUP($A1003,'Z-scores'!$C$2:$SK$20,5,FALSE)&gt;3,HLOOKUP($A1003,'Z-scores'!$C$2:$SK$20,5,FALSE)&lt;-3),"",'Total-corrected counts'!Q1003),"")</f>
        <v/>
      </c>
      <c r="R1003" t="str">
        <f>IFERROR(IF(OR(HLOOKUP($A1003,'Z-scores'!$C$2:$SK$20,5,FALSE)&gt;3,HLOOKUP($A1003,'Z-scores'!$C$2:$SK$20,5,FALSE)&lt;-3),"",'Total-corrected counts'!R1003),"")</f>
        <v/>
      </c>
      <c r="S1003" t="str">
        <f>IFERROR(IF(OR(HLOOKUP($A1003,'Z-scores'!$C$2:$SK$20,5,FALSE)&gt;3,HLOOKUP($A1003,'Z-scores'!$C$2:$SK$20,5,FALSE)&lt;-3),"",'Total-corrected counts'!S1003),"")</f>
        <v/>
      </c>
      <c r="T1003" t="str">
        <f>IFERROR(IF(OR(HLOOKUP($A1003,'Z-scores'!$C$2:$SK$20,5,FALSE)&gt;3,HLOOKUP($A1003,'Z-scores'!$C$2:$SK$20,5,FALSE)&lt;-3),"",'Total-corrected counts'!T1003),"")</f>
        <v/>
      </c>
      <c r="U1003">
        <f t="shared" si="60"/>
        <v>0</v>
      </c>
      <c r="V1003">
        <f>SUMIFS(Tabel132[Cluster],Tabel132[ID],'Total-corrected counts Z&lt;3'!A1003)</f>
        <v>14</v>
      </c>
      <c r="W1003" t="str">
        <f t="shared" si="61"/>
        <v/>
      </c>
      <c r="X1003" t="str">
        <f t="shared" si="62"/>
        <v/>
      </c>
      <c r="Y1003" t="str">
        <f t="shared" si="63"/>
        <v/>
      </c>
    </row>
    <row r="1004" spans="1:25" x14ac:dyDescent="0.25">
      <c r="A1004">
        <v>1012</v>
      </c>
      <c r="B1004" t="s">
        <v>1083</v>
      </c>
      <c r="C1004">
        <v>107300</v>
      </c>
      <c r="D1004">
        <v>784</v>
      </c>
      <c r="E1004" t="str">
        <f>IFERROR(IF(OR(HLOOKUP($A1004,'Z-scores'!$C$2:$SK$20,5,FALSE)&gt;3,HLOOKUP($A1004,'Z-scores'!$C$2:$SK$20,5,FALSE)&lt;-3),"",'Total-corrected counts'!E1004),"")</f>
        <v/>
      </c>
      <c r="F1004" t="str">
        <f>IFERROR(IF(OR(HLOOKUP($A1004,'Z-scores'!$C$2:$SK$20,5,FALSE)&gt;3,HLOOKUP($A1004,'Z-scores'!$C$2:$SK$20,5,FALSE)&lt;-3),"",'Total-corrected counts'!F1004),"")</f>
        <v/>
      </c>
      <c r="G1004" t="str">
        <f>IFERROR(IF(OR(HLOOKUP($A1004,'Z-scores'!$C$2:$SK$20,5,FALSE)&gt;3,HLOOKUP($A1004,'Z-scores'!$C$2:$SK$20,5,FALSE)&lt;-3),"",'Total-corrected counts'!G1004),"")</f>
        <v/>
      </c>
      <c r="H1004" t="str">
        <f>IFERROR(IF(OR(HLOOKUP($A1004,'Z-scores'!$C$2:$SK$20,5,FALSE)&gt;3,HLOOKUP($A1004,'Z-scores'!$C$2:$SK$20,5,FALSE)&lt;-3),"",'Total-corrected counts'!H1004),"")</f>
        <v/>
      </c>
      <c r="I1004" t="str">
        <f>IFERROR(IF(OR(HLOOKUP($A1004,'Z-scores'!$C$2:$SK$20,5,FALSE)&gt;3,HLOOKUP($A1004,'Z-scores'!$C$2:$SK$20,5,FALSE)&lt;-3),"",'Total-corrected counts'!I1004),"")</f>
        <v/>
      </c>
      <c r="J1004" t="str">
        <f>IFERROR(IF(OR(HLOOKUP($A1004,'Z-scores'!$C$2:$SK$20,5,FALSE)&gt;3,HLOOKUP($A1004,'Z-scores'!$C$2:$SK$20,5,FALSE)&lt;-3),"",'Total-corrected counts'!J1004),"")</f>
        <v/>
      </c>
      <c r="K1004" t="str">
        <f>IFERROR(IF(OR(HLOOKUP($A1004,'Z-scores'!$C$2:$SK$20,5,FALSE)&gt;3,HLOOKUP($A1004,'Z-scores'!$C$2:$SK$20,5,FALSE)&lt;-3),"",'Total-corrected counts'!K1004),"")</f>
        <v/>
      </c>
      <c r="L1004" t="str">
        <f>IFERROR(IF(OR(HLOOKUP($A1004,'Z-scores'!$C$2:$SK$20,5,FALSE)&gt;3,HLOOKUP($A1004,'Z-scores'!$C$2:$SK$20,5,FALSE)&lt;-3),"",'Total-corrected counts'!L1004),"")</f>
        <v/>
      </c>
      <c r="M1004" t="str">
        <f>IFERROR(IF(OR(HLOOKUP($A1004,'Z-scores'!$C$2:$SK$20,5,FALSE)&gt;3,HLOOKUP($A1004,'Z-scores'!$C$2:$SK$20,5,FALSE)&lt;-3),"",'Total-corrected counts'!M1004),"")</f>
        <v/>
      </c>
      <c r="N1004" t="str">
        <f>IFERROR(IF(OR(HLOOKUP($A1004,'Z-scores'!$C$2:$SK$20,5,FALSE)&gt;3,HLOOKUP($A1004,'Z-scores'!$C$2:$SK$20,5,FALSE)&lt;-3),"",'Total-corrected counts'!N1004),"")</f>
        <v/>
      </c>
      <c r="O1004" t="str">
        <f>IFERROR(IF(OR(HLOOKUP($A1004,'Z-scores'!$C$2:$SK$20,5,FALSE)&gt;3,HLOOKUP($A1004,'Z-scores'!$C$2:$SK$20,5,FALSE)&lt;-3),"",'Total-corrected counts'!O1004),"")</f>
        <v/>
      </c>
      <c r="P1004" t="str">
        <f>IFERROR(IF(OR(HLOOKUP($A1004,'Z-scores'!$C$2:$SK$20,5,FALSE)&gt;3,HLOOKUP($A1004,'Z-scores'!$C$2:$SK$20,5,FALSE)&lt;-3),"",'Total-corrected counts'!P1004),"")</f>
        <v/>
      </c>
      <c r="Q1004" t="str">
        <f>IFERROR(IF(OR(HLOOKUP($A1004,'Z-scores'!$C$2:$SK$20,5,FALSE)&gt;3,HLOOKUP($A1004,'Z-scores'!$C$2:$SK$20,5,FALSE)&lt;-3),"",'Total-corrected counts'!Q1004),"")</f>
        <v/>
      </c>
      <c r="R1004" t="str">
        <f>IFERROR(IF(OR(HLOOKUP($A1004,'Z-scores'!$C$2:$SK$20,5,FALSE)&gt;3,HLOOKUP($A1004,'Z-scores'!$C$2:$SK$20,5,FALSE)&lt;-3),"",'Total-corrected counts'!R1004),"")</f>
        <v/>
      </c>
      <c r="S1004" t="str">
        <f>IFERROR(IF(OR(HLOOKUP($A1004,'Z-scores'!$C$2:$SK$20,5,FALSE)&gt;3,HLOOKUP($A1004,'Z-scores'!$C$2:$SK$20,5,FALSE)&lt;-3),"",'Total-corrected counts'!S1004),"")</f>
        <v/>
      </c>
      <c r="T1004" t="str">
        <f>IFERROR(IF(OR(HLOOKUP($A1004,'Z-scores'!$C$2:$SK$20,5,FALSE)&gt;3,HLOOKUP($A1004,'Z-scores'!$C$2:$SK$20,5,FALSE)&lt;-3),"",'Total-corrected counts'!T1004),"")</f>
        <v/>
      </c>
      <c r="U1004">
        <f t="shared" si="60"/>
        <v>0</v>
      </c>
      <c r="V1004">
        <f>SUMIFS(Tabel132[Cluster],Tabel132[ID],'Total-corrected counts Z&lt;3'!A1004)</f>
        <v>0</v>
      </c>
      <c r="W1004" t="str">
        <f t="shared" si="61"/>
        <v/>
      </c>
      <c r="X1004" t="str">
        <f t="shared" si="62"/>
        <v/>
      </c>
      <c r="Y1004" t="str">
        <f t="shared" si="63"/>
        <v/>
      </c>
    </row>
    <row r="1005" spans="1:25" x14ac:dyDescent="0.25">
      <c r="A1005">
        <v>1014</v>
      </c>
      <c r="B1005" t="s">
        <v>1084</v>
      </c>
      <c r="C1005">
        <v>69000</v>
      </c>
      <c r="D1005">
        <v>856</v>
      </c>
      <c r="E1005" t="str">
        <f>IFERROR(IF(OR(HLOOKUP($A1005,'Z-scores'!$C$2:$SK$20,5,FALSE)&gt;3,HLOOKUP($A1005,'Z-scores'!$C$2:$SK$20,5,FALSE)&lt;-3),"",'Total-corrected counts'!E1005),"")</f>
        <v/>
      </c>
      <c r="F1005" t="str">
        <f>IFERROR(IF(OR(HLOOKUP($A1005,'Z-scores'!$C$2:$SK$20,5,FALSE)&gt;3,HLOOKUP($A1005,'Z-scores'!$C$2:$SK$20,5,FALSE)&lt;-3),"",'Total-corrected counts'!F1005),"")</f>
        <v/>
      </c>
      <c r="G1005" t="str">
        <f>IFERROR(IF(OR(HLOOKUP($A1005,'Z-scores'!$C$2:$SK$20,5,FALSE)&gt;3,HLOOKUP($A1005,'Z-scores'!$C$2:$SK$20,5,FALSE)&lt;-3),"",'Total-corrected counts'!G1005),"")</f>
        <v/>
      </c>
      <c r="H1005" t="str">
        <f>IFERROR(IF(OR(HLOOKUP($A1005,'Z-scores'!$C$2:$SK$20,5,FALSE)&gt;3,HLOOKUP($A1005,'Z-scores'!$C$2:$SK$20,5,FALSE)&lt;-3),"",'Total-corrected counts'!H1005),"")</f>
        <v/>
      </c>
      <c r="I1005" t="str">
        <f>IFERROR(IF(OR(HLOOKUP($A1005,'Z-scores'!$C$2:$SK$20,5,FALSE)&gt;3,HLOOKUP($A1005,'Z-scores'!$C$2:$SK$20,5,FALSE)&lt;-3),"",'Total-corrected counts'!I1005),"")</f>
        <v/>
      </c>
      <c r="J1005" t="str">
        <f>IFERROR(IF(OR(HLOOKUP($A1005,'Z-scores'!$C$2:$SK$20,5,FALSE)&gt;3,HLOOKUP($A1005,'Z-scores'!$C$2:$SK$20,5,FALSE)&lt;-3),"",'Total-corrected counts'!J1005),"")</f>
        <v/>
      </c>
      <c r="K1005" t="str">
        <f>IFERROR(IF(OR(HLOOKUP($A1005,'Z-scores'!$C$2:$SK$20,5,FALSE)&gt;3,HLOOKUP($A1005,'Z-scores'!$C$2:$SK$20,5,FALSE)&lt;-3),"",'Total-corrected counts'!K1005),"")</f>
        <v/>
      </c>
      <c r="L1005" t="str">
        <f>IFERROR(IF(OR(HLOOKUP($A1005,'Z-scores'!$C$2:$SK$20,5,FALSE)&gt;3,HLOOKUP($A1005,'Z-scores'!$C$2:$SK$20,5,FALSE)&lt;-3),"",'Total-corrected counts'!L1005),"")</f>
        <v/>
      </c>
      <c r="M1005" t="str">
        <f>IFERROR(IF(OR(HLOOKUP($A1005,'Z-scores'!$C$2:$SK$20,5,FALSE)&gt;3,HLOOKUP($A1005,'Z-scores'!$C$2:$SK$20,5,FALSE)&lt;-3),"",'Total-corrected counts'!M1005),"")</f>
        <v/>
      </c>
      <c r="N1005" t="str">
        <f>IFERROR(IF(OR(HLOOKUP($A1005,'Z-scores'!$C$2:$SK$20,5,FALSE)&gt;3,HLOOKUP($A1005,'Z-scores'!$C$2:$SK$20,5,FALSE)&lt;-3),"",'Total-corrected counts'!N1005),"")</f>
        <v/>
      </c>
      <c r="O1005" t="str">
        <f>IFERROR(IF(OR(HLOOKUP($A1005,'Z-scores'!$C$2:$SK$20,5,FALSE)&gt;3,HLOOKUP($A1005,'Z-scores'!$C$2:$SK$20,5,FALSE)&lt;-3),"",'Total-corrected counts'!O1005),"")</f>
        <v/>
      </c>
      <c r="P1005" t="str">
        <f>IFERROR(IF(OR(HLOOKUP($A1005,'Z-scores'!$C$2:$SK$20,5,FALSE)&gt;3,HLOOKUP($A1005,'Z-scores'!$C$2:$SK$20,5,FALSE)&lt;-3),"",'Total-corrected counts'!P1005),"")</f>
        <v/>
      </c>
      <c r="Q1005" t="str">
        <f>IFERROR(IF(OR(HLOOKUP($A1005,'Z-scores'!$C$2:$SK$20,5,FALSE)&gt;3,HLOOKUP($A1005,'Z-scores'!$C$2:$SK$20,5,FALSE)&lt;-3),"",'Total-corrected counts'!Q1005),"")</f>
        <v/>
      </c>
      <c r="R1005" t="str">
        <f>IFERROR(IF(OR(HLOOKUP($A1005,'Z-scores'!$C$2:$SK$20,5,FALSE)&gt;3,HLOOKUP($A1005,'Z-scores'!$C$2:$SK$20,5,FALSE)&lt;-3),"",'Total-corrected counts'!R1005),"")</f>
        <v/>
      </c>
      <c r="S1005" t="str">
        <f>IFERROR(IF(OR(HLOOKUP($A1005,'Z-scores'!$C$2:$SK$20,5,FALSE)&gt;3,HLOOKUP($A1005,'Z-scores'!$C$2:$SK$20,5,FALSE)&lt;-3),"",'Total-corrected counts'!S1005),"")</f>
        <v/>
      </c>
      <c r="T1005" t="str">
        <f>IFERROR(IF(OR(HLOOKUP($A1005,'Z-scores'!$C$2:$SK$20,5,FALSE)&gt;3,HLOOKUP($A1005,'Z-scores'!$C$2:$SK$20,5,FALSE)&lt;-3),"",'Total-corrected counts'!T1005),"")</f>
        <v/>
      </c>
      <c r="U1005">
        <f t="shared" si="60"/>
        <v>0</v>
      </c>
      <c r="V1005">
        <f>SUMIFS(Tabel132[Cluster],Tabel132[ID],'Total-corrected counts Z&lt;3'!A1005)</f>
        <v>82</v>
      </c>
      <c r="W1005" t="str">
        <f t="shared" si="61"/>
        <v/>
      </c>
      <c r="X1005" t="str">
        <f t="shared" si="62"/>
        <v/>
      </c>
      <c r="Y1005" t="str">
        <f t="shared" si="63"/>
        <v/>
      </c>
    </row>
    <row r="1006" spans="1:25" x14ac:dyDescent="0.25">
      <c r="A1006">
        <v>1015</v>
      </c>
      <c r="B1006" t="s">
        <v>432</v>
      </c>
      <c r="C1006">
        <v>19200</v>
      </c>
      <c r="D1006">
        <v>39</v>
      </c>
      <c r="E1006">
        <f>IFERROR(IF(OR(HLOOKUP($A1006,'Z-scores'!$C$2:$SK$20,5,FALSE)&gt;3,HLOOKUP($A1006,'Z-scores'!$C$2:$SK$20,5,FALSE)&lt;-3),"",'Total-corrected counts'!E1006),"")</f>
        <v>12.553907738191079</v>
      </c>
      <c r="F1006">
        <f>IFERROR(IF(OR(HLOOKUP($A1006,'Z-scores'!$C$2:$SK$20,5,FALSE)&gt;3,HLOOKUP($A1006,'Z-scores'!$C$2:$SK$20,5,FALSE)&lt;-3),"",'Total-corrected counts'!F1006),"")</f>
        <v>9.448247824565728</v>
      </c>
      <c r="G1006">
        <f>IFERROR(IF(OR(HLOOKUP($A1006,'Z-scores'!$C$2:$SK$20,5,FALSE)&gt;3,HLOOKUP($A1006,'Z-scores'!$C$2:$SK$20,5,FALSE)&lt;-3),"",'Total-corrected counts'!G1006),"")</f>
        <v>10.269908671700625</v>
      </c>
      <c r="H1006">
        <f>IFERROR(IF(OR(HLOOKUP($A1006,'Z-scores'!$C$2:$SK$20,5,FALSE)&gt;3,HLOOKUP($A1006,'Z-scores'!$C$2:$SK$20,5,FALSE)&lt;-3),"",'Total-corrected counts'!H1006),"")</f>
        <v>14.710849477671355</v>
      </c>
      <c r="I1006">
        <f>IFERROR(IF(OR(HLOOKUP($A1006,'Z-scores'!$C$2:$SK$20,5,FALSE)&gt;3,HLOOKUP($A1006,'Z-scores'!$C$2:$SK$20,5,FALSE)&lt;-3),"",'Total-corrected counts'!I1006),"")</f>
        <v>10.748264943042637</v>
      </c>
      <c r="J1006">
        <f>IFERROR(IF(OR(HLOOKUP($A1006,'Z-scores'!$C$2:$SK$20,5,FALSE)&gt;3,HLOOKUP($A1006,'Z-scores'!$C$2:$SK$20,5,FALSE)&lt;-3),"",'Total-corrected counts'!J1006),"")</f>
        <v>21.180479476247093</v>
      </c>
      <c r="K1006">
        <f>IFERROR(IF(OR(HLOOKUP($A1006,'Z-scores'!$C$2:$SK$20,5,FALSE)&gt;3,HLOOKUP($A1006,'Z-scores'!$C$2:$SK$20,5,FALSE)&lt;-3),"",'Total-corrected counts'!K1006),"")</f>
        <v>67.360445238116185</v>
      </c>
      <c r="L1006">
        <f>IFERROR(IF(OR(HLOOKUP($A1006,'Z-scores'!$C$2:$SK$20,5,FALSE)&gt;3,HLOOKUP($A1006,'Z-scores'!$C$2:$SK$20,5,FALSE)&lt;-3),"",'Total-corrected counts'!L1006),"")</f>
        <v>14.014779962527761</v>
      </c>
      <c r="M1006">
        <f>IFERROR(IF(OR(HLOOKUP($A1006,'Z-scores'!$C$2:$SK$20,5,FALSE)&gt;3,HLOOKUP($A1006,'Z-scores'!$C$2:$SK$20,5,FALSE)&lt;-3),"",'Total-corrected counts'!M1006),"")</f>
        <v>19.240392377837999</v>
      </c>
      <c r="N1006">
        <f>IFERROR(IF(OR(HLOOKUP($A1006,'Z-scores'!$C$2:$SK$20,5,FALSE)&gt;3,HLOOKUP($A1006,'Z-scores'!$C$2:$SK$20,5,FALSE)&lt;-3),"",'Total-corrected counts'!N1006),"")</f>
        <v>15.695018046918852</v>
      </c>
      <c r="O1006">
        <f>IFERROR(IF(OR(HLOOKUP($A1006,'Z-scores'!$C$2:$SK$20,5,FALSE)&gt;3,HLOOKUP($A1006,'Z-scores'!$C$2:$SK$20,5,FALSE)&lt;-3),"",'Total-corrected counts'!O1006),"")</f>
        <v>9.8013989872329805</v>
      </c>
      <c r="P1006">
        <f>IFERROR(IF(OR(HLOOKUP($A1006,'Z-scores'!$C$2:$SK$20,5,FALSE)&gt;3,HLOOKUP($A1006,'Z-scores'!$C$2:$SK$20,5,FALSE)&lt;-3),"",'Total-corrected counts'!P1006),"")</f>
        <v>14.625856264509531</v>
      </c>
      <c r="Q1006">
        <f>IFERROR(IF(OR(HLOOKUP($A1006,'Z-scores'!$C$2:$SK$20,5,FALSE)&gt;3,HLOOKUP($A1006,'Z-scores'!$C$2:$SK$20,5,FALSE)&lt;-3),"",'Total-corrected counts'!Q1006),"")</f>
        <v>18.333736609292174</v>
      </c>
      <c r="R1006">
        <f>IFERROR(IF(OR(HLOOKUP($A1006,'Z-scores'!$C$2:$SK$20,5,FALSE)&gt;3,HLOOKUP($A1006,'Z-scores'!$C$2:$SK$20,5,FALSE)&lt;-3),"",'Total-corrected counts'!R1006),"")</f>
        <v>12.705286148824403</v>
      </c>
      <c r="S1006">
        <f>IFERROR(IF(OR(HLOOKUP($A1006,'Z-scores'!$C$2:$SK$20,5,FALSE)&gt;3,HLOOKUP($A1006,'Z-scores'!$C$2:$SK$20,5,FALSE)&lt;-3),"",'Total-corrected counts'!S1006),"")</f>
        <v>6.9358139956233602</v>
      </c>
      <c r="T1006">
        <f>IFERROR(IF(OR(HLOOKUP($A1006,'Z-scores'!$C$2:$SK$20,5,FALSE)&gt;3,HLOOKUP($A1006,'Z-scores'!$C$2:$SK$20,5,FALSE)&lt;-3),"",'Total-corrected counts'!T1006),"")</f>
        <v>12.047839136432733</v>
      </c>
      <c r="U1006">
        <f t="shared" si="60"/>
        <v>1</v>
      </c>
      <c r="V1006">
        <f>SUMIFS(Tabel132[Cluster],Tabel132[ID],'Total-corrected counts Z&lt;3'!A1006)</f>
        <v>23</v>
      </c>
      <c r="W1006">
        <f t="shared" si="61"/>
        <v>0.34224701522307077</v>
      </c>
      <c r="X1006">
        <f t="shared" si="62"/>
        <v>19.522229375681931</v>
      </c>
      <c r="Y1006">
        <f t="shared" si="63"/>
        <v>12.408321856985863</v>
      </c>
    </row>
    <row r="1007" spans="1:25" x14ac:dyDescent="0.25">
      <c r="A1007">
        <v>1016</v>
      </c>
      <c r="B1007" t="s">
        <v>433</v>
      </c>
      <c r="C1007">
        <v>97700</v>
      </c>
      <c r="D1007">
        <v>840</v>
      </c>
      <c r="E1007">
        <f>IFERROR(IF(OR(HLOOKUP($A1007,'Z-scores'!$C$2:$SK$20,5,FALSE)&gt;3,HLOOKUP($A1007,'Z-scores'!$C$2:$SK$20,5,FALSE)&lt;-3),"",'Total-corrected counts'!E1007),"")</f>
        <v>0.11394628175942967</v>
      </c>
      <c r="F1007">
        <f>IFERROR(IF(OR(HLOOKUP($A1007,'Z-scores'!$C$2:$SK$20,5,FALSE)&gt;3,HLOOKUP($A1007,'Z-scores'!$C$2:$SK$20,5,FALSE)&lt;-3),"",'Total-corrected counts'!F1007),"")</f>
        <v>2.9511018942296752</v>
      </c>
      <c r="G1007">
        <f>IFERROR(IF(OR(HLOOKUP($A1007,'Z-scores'!$C$2:$SK$20,5,FALSE)&gt;3,HLOOKUP($A1007,'Z-scores'!$C$2:$SK$20,5,FALSE)&lt;-3),"",'Total-corrected counts'!G1007),"")</f>
        <v>0.11405499731970757</v>
      </c>
      <c r="H1007">
        <f>IFERROR(IF(OR(HLOOKUP($A1007,'Z-scores'!$C$2:$SK$20,5,FALSE)&gt;3,HLOOKUP($A1007,'Z-scores'!$C$2:$SK$20,5,FALSE)&lt;-3),"",'Total-corrected counts'!H1007),"")</f>
        <v>0.97710439335086496</v>
      </c>
      <c r="I1007">
        <f>IFERROR(IF(OR(HLOOKUP($A1007,'Z-scores'!$C$2:$SK$20,5,FALSE)&gt;3,HLOOKUP($A1007,'Z-scores'!$C$2:$SK$20,5,FALSE)&lt;-3),"",'Total-corrected counts'!I1007),"")</f>
        <v>9.566518535692399E-2</v>
      </c>
      <c r="J1007">
        <f>IFERROR(IF(OR(HLOOKUP($A1007,'Z-scores'!$C$2:$SK$20,5,FALSE)&gt;3,HLOOKUP($A1007,'Z-scores'!$C$2:$SK$20,5,FALSE)&lt;-3),"",'Total-corrected counts'!J1007),"")</f>
        <v>6.5852253883187689E-2</v>
      </c>
      <c r="K1007">
        <f>IFERROR(IF(OR(HLOOKUP($A1007,'Z-scores'!$C$2:$SK$20,5,FALSE)&gt;3,HLOOKUP($A1007,'Z-scores'!$C$2:$SK$20,5,FALSE)&lt;-3),"",'Total-corrected counts'!K1007),"")</f>
        <v>0.60991522764792638</v>
      </c>
      <c r="L1007">
        <f>IFERROR(IF(OR(HLOOKUP($A1007,'Z-scores'!$C$2:$SK$20,5,FALSE)&gt;3,HLOOKUP($A1007,'Z-scores'!$C$2:$SK$20,5,FALSE)&lt;-3),"",'Total-corrected counts'!L1007),"")</f>
        <v>0.36631080250556591</v>
      </c>
      <c r="M1007">
        <f>IFERROR(IF(OR(HLOOKUP($A1007,'Z-scores'!$C$2:$SK$20,5,FALSE)&gt;3,HLOOKUP($A1007,'Z-scores'!$C$2:$SK$20,5,FALSE)&lt;-3),"",'Total-corrected counts'!M1007),"")</f>
        <v>0.24721815638338593</v>
      </c>
      <c r="N1007">
        <f>IFERROR(IF(OR(HLOOKUP($A1007,'Z-scores'!$C$2:$SK$20,5,FALSE)&gt;3,HLOOKUP($A1007,'Z-scores'!$C$2:$SK$20,5,FALSE)&lt;-3),"",'Total-corrected counts'!N1007),"")</f>
        <v>6.2717354832842576E-2</v>
      </c>
      <c r="O1007">
        <f>IFERROR(IF(OR(HLOOKUP($A1007,'Z-scores'!$C$2:$SK$20,5,FALSE)&gt;3,HLOOKUP($A1007,'Z-scores'!$C$2:$SK$20,5,FALSE)&lt;-3),"",'Total-corrected counts'!O1007),"")</f>
        <v>8.8420378775218595E-3</v>
      </c>
      <c r="P1007">
        <f>IFERROR(IF(OR(HLOOKUP($A1007,'Z-scores'!$C$2:$SK$20,5,FALSE)&gt;3,HLOOKUP($A1007,'Z-scores'!$C$2:$SK$20,5,FALSE)&lt;-3),"",'Total-corrected counts'!P1007),"")</f>
        <v>0.26872958090626564</v>
      </c>
      <c r="Q1007">
        <f>IFERROR(IF(OR(HLOOKUP($A1007,'Z-scores'!$C$2:$SK$20,5,FALSE)&gt;3,HLOOKUP($A1007,'Z-scores'!$C$2:$SK$20,5,FALSE)&lt;-3),"",'Total-corrected counts'!Q1007),"")</f>
        <v>0.69558892284577345</v>
      </c>
      <c r="R1007">
        <f>IFERROR(IF(OR(HLOOKUP($A1007,'Z-scores'!$C$2:$SK$20,5,FALSE)&gt;3,HLOOKUP($A1007,'Z-scores'!$C$2:$SK$20,5,FALSE)&lt;-3),"",'Total-corrected counts'!R1007),"")</f>
        <v>1.6793163179731525</v>
      </c>
      <c r="S1007">
        <f>IFERROR(IF(OR(HLOOKUP($A1007,'Z-scores'!$C$2:$SK$20,5,FALSE)&gt;3,HLOOKUP($A1007,'Z-scores'!$C$2:$SK$20,5,FALSE)&lt;-3),"",'Total-corrected counts'!S1007),"")</f>
        <v>0.53221756374579254</v>
      </c>
      <c r="T1007">
        <f>IFERROR(IF(OR(HLOOKUP($A1007,'Z-scores'!$C$2:$SK$20,5,FALSE)&gt;3,HLOOKUP($A1007,'Z-scores'!$C$2:$SK$20,5,FALSE)&lt;-3),"",'Total-corrected counts'!T1007),"")</f>
        <v>0.68259711821148639</v>
      </c>
      <c r="U1007">
        <f t="shared" si="60"/>
        <v>1</v>
      </c>
      <c r="V1007">
        <f>SUMIFS(Tabel132[Cluster],Tabel132[ID],'Total-corrected counts Z&lt;3'!A1007)</f>
        <v>0</v>
      </c>
      <c r="W1007">
        <f t="shared" si="61"/>
        <v>0.83979443802502796</v>
      </c>
      <c r="X1007">
        <f t="shared" si="62"/>
        <v>0.56038865472695087</v>
      </c>
      <c r="Y1007">
        <f t="shared" si="63"/>
        <v>0.64454859025999867</v>
      </c>
    </row>
    <row r="1008" spans="1:25" x14ac:dyDescent="0.25">
      <c r="A1008">
        <v>1017</v>
      </c>
      <c r="B1008" t="s">
        <v>434</v>
      </c>
      <c r="C1008">
        <v>60100</v>
      </c>
      <c r="D1008">
        <v>1073</v>
      </c>
      <c r="E1008">
        <f>IFERROR(IF(OR(HLOOKUP($A1008,'Z-scores'!$C$2:$SK$20,5,FALSE)&gt;3,HLOOKUP($A1008,'Z-scores'!$C$2:$SK$20,5,FALSE)&lt;-3),"",'Total-corrected counts'!E1008),"")</f>
        <v>7.4312792451801959E-2</v>
      </c>
      <c r="F1008">
        <f>IFERROR(IF(OR(HLOOKUP($A1008,'Z-scores'!$C$2:$SK$20,5,FALSE)&gt;3,HLOOKUP($A1008,'Z-scores'!$C$2:$SK$20,5,FALSE)&lt;-3),"",'Total-corrected counts'!F1008),"")</f>
        <v>0</v>
      </c>
      <c r="G1008">
        <f>IFERROR(IF(OR(HLOOKUP($A1008,'Z-scores'!$C$2:$SK$20,5,FALSE)&gt;3,HLOOKUP($A1008,'Z-scores'!$C$2:$SK$20,5,FALSE)&lt;-3),"",'Total-corrected counts'!G1008),"")</f>
        <v>0</v>
      </c>
      <c r="H1008">
        <f>IFERROR(IF(OR(HLOOKUP($A1008,'Z-scores'!$C$2:$SK$20,5,FALSE)&gt;3,HLOOKUP($A1008,'Z-scores'!$C$2:$SK$20,5,FALSE)&lt;-3),"",'Total-corrected counts'!H1008),"")</f>
        <v>4.2220560206518855E-2</v>
      </c>
      <c r="I1008">
        <f>IFERROR(IF(OR(HLOOKUP($A1008,'Z-scores'!$C$2:$SK$20,5,FALSE)&gt;3,HLOOKUP($A1008,'Z-scores'!$C$2:$SK$20,5,FALSE)&lt;-3),"",'Total-corrected counts'!I1008),"")</f>
        <v>0</v>
      </c>
      <c r="J1008">
        <f>IFERROR(IF(OR(HLOOKUP($A1008,'Z-scores'!$C$2:$SK$20,5,FALSE)&gt;3,HLOOKUP($A1008,'Z-scores'!$C$2:$SK$20,5,FALSE)&lt;-3),"",'Total-corrected counts'!J1008),"")</f>
        <v>6.7887687185031664</v>
      </c>
      <c r="K1008">
        <f>IFERROR(IF(OR(HLOOKUP($A1008,'Z-scores'!$C$2:$SK$20,5,FALSE)&gt;3,HLOOKUP($A1008,'Z-scores'!$C$2:$SK$20,5,FALSE)&lt;-3),"",'Total-corrected counts'!K1008),"")</f>
        <v>0</v>
      </c>
      <c r="L1008">
        <f>IFERROR(IF(OR(HLOOKUP($A1008,'Z-scores'!$C$2:$SK$20,5,FALSE)&gt;3,HLOOKUP($A1008,'Z-scores'!$C$2:$SK$20,5,FALSE)&lt;-3),"",'Total-corrected counts'!L1008),"")</f>
        <v>3.7648610257516495</v>
      </c>
      <c r="M1008">
        <f>IFERROR(IF(OR(HLOOKUP($A1008,'Z-scores'!$C$2:$SK$20,5,FALSE)&gt;3,HLOOKUP($A1008,'Z-scores'!$C$2:$SK$20,5,FALSE)&lt;-3),"",'Total-corrected counts'!M1008),"")</f>
        <v>0</v>
      </c>
      <c r="N1008">
        <f>IFERROR(IF(OR(HLOOKUP($A1008,'Z-scores'!$C$2:$SK$20,5,FALSE)&gt;3,HLOOKUP($A1008,'Z-scores'!$C$2:$SK$20,5,FALSE)&lt;-3),"",'Total-corrected counts'!N1008),"")</f>
        <v>0.96427933055495452</v>
      </c>
      <c r="O1008">
        <f>IFERROR(IF(OR(HLOOKUP($A1008,'Z-scores'!$C$2:$SK$20,5,FALSE)&gt;3,HLOOKUP($A1008,'Z-scores'!$C$2:$SK$20,5,FALSE)&lt;-3),"",'Total-corrected counts'!O1008),"")</f>
        <v>1.7684075755043719E-2</v>
      </c>
      <c r="P1008">
        <f>IFERROR(IF(OR(HLOOKUP($A1008,'Z-scores'!$C$2:$SK$20,5,FALSE)&gt;3,HLOOKUP($A1008,'Z-scores'!$C$2:$SK$20,5,FALSE)&lt;-3),"",'Total-corrected counts'!P1008),"")</f>
        <v>1.49294211614592E-2</v>
      </c>
      <c r="Q1008">
        <f>IFERROR(IF(OR(HLOOKUP($A1008,'Z-scores'!$C$2:$SK$20,5,FALSE)&gt;3,HLOOKUP($A1008,'Z-scores'!$C$2:$SK$20,5,FALSE)&lt;-3),"",'Total-corrected counts'!Q1008),"")</f>
        <v>0</v>
      </c>
      <c r="R1008">
        <f>IFERROR(IF(OR(HLOOKUP($A1008,'Z-scores'!$C$2:$SK$20,5,FALSE)&gt;3,HLOOKUP($A1008,'Z-scores'!$C$2:$SK$20,5,FALSE)&lt;-3),"",'Total-corrected counts'!R1008),"")</f>
        <v>0</v>
      </c>
      <c r="S1008">
        <f>IFERROR(IF(OR(HLOOKUP($A1008,'Z-scores'!$C$2:$SK$20,5,FALSE)&gt;3,HLOOKUP($A1008,'Z-scores'!$C$2:$SK$20,5,FALSE)&lt;-3),"",'Total-corrected counts'!S1008),"")</f>
        <v>0</v>
      </c>
      <c r="T1008">
        <f>IFERROR(IF(OR(HLOOKUP($A1008,'Z-scores'!$C$2:$SK$20,5,FALSE)&gt;3,HLOOKUP($A1008,'Z-scores'!$C$2:$SK$20,5,FALSE)&lt;-3),"",'Total-corrected counts'!T1008),"")</f>
        <v>0</v>
      </c>
      <c r="U1008">
        <f t="shared" si="60"/>
        <v>1</v>
      </c>
      <c r="V1008">
        <f>SUMIFS(Tabel132[Cluster],Tabel132[ID],'Total-corrected counts Z&lt;3'!A1008)</f>
        <v>0</v>
      </c>
      <c r="W1008">
        <f t="shared" si="61"/>
        <v>0.24433200041930125</v>
      </c>
      <c r="X1008">
        <f t="shared" si="62"/>
        <v>1.163444242746809</v>
      </c>
      <c r="Y1008">
        <f t="shared" si="63"/>
        <v>5.4355828194171535E-3</v>
      </c>
    </row>
    <row r="1009" spans="1:25" x14ac:dyDescent="0.25">
      <c r="A1009">
        <v>1018</v>
      </c>
      <c r="B1009" t="s">
        <v>1085</v>
      </c>
      <c r="C1009">
        <v>12700</v>
      </c>
      <c r="D1009">
        <v>247</v>
      </c>
      <c r="E1009" t="str">
        <f>IFERROR(IF(OR(HLOOKUP($A1009,'Z-scores'!$C$2:$SK$20,5,FALSE)&gt;3,HLOOKUP($A1009,'Z-scores'!$C$2:$SK$20,5,FALSE)&lt;-3),"",'Total-corrected counts'!E1009),"")</f>
        <v/>
      </c>
      <c r="F1009" t="str">
        <f>IFERROR(IF(OR(HLOOKUP($A1009,'Z-scores'!$C$2:$SK$20,5,FALSE)&gt;3,HLOOKUP($A1009,'Z-scores'!$C$2:$SK$20,5,FALSE)&lt;-3),"",'Total-corrected counts'!F1009),"")</f>
        <v/>
      </c>
      <c r="G1009" t="str">
        <f>IFERROR(IF(OR(HLOOKUP($A1009,'Z-scores'!$C$2:$SK$20,5,FALSE)&gt;3,HLOOKUP($A1009,'Z-scores'!$C$2:$SK$20,5,FALSE)&lt;-3),"",'Total-corrected counts'!G1009),"")</f>
        <v/>
      </c>
      <c r="H1009" t="str">
        <f>IFERROR(IF(OR(HLOOKUP($A1009,'Z-scores'!$C$2:$SK$20,5,FALSE)&gt;3,HLOOKUP($A1009,'Z-scores'!$C$2:$SK$20,5,FALSE)&lt;-3),"",'Total-corrected counts'!H1009),"")</f>
        <v/>
      </c>
      <c r="I1009" t="str">
        <f>IFERROR(IF(OR(HLOOKUP($A1009,'Z-scores'!$C$2:$SK$20,5,FALSE)&gt;3,HLOOKUP($A1009,'Z-scores'!$C$2:$SK$20,5,FALSE)&lt;-3),"",'Total-corrected counts'!I1009),"")</f>
        <v/>
      </c>
      <c r="J1009" t="str">
        <f>IFERROR(IF(OR(HLOOKUP($A1009,'Z-scores'!$C$2:$SK$20,5,FALSE)&gt;3,HLOOKUP($A1009,'Z-scores'!$C$2:$SK$20,5,FALSE)&lt;-3),"",'Total-corrected counts'!J1009),"")</f>
        <v/>
      </c>
      <c r="K1009" t="str">
        <f>IFERROR(IF(OR(HLOOKUP($A1009,'Z-scores'!$C$2:$SK$20,5,FALSE)&gt;3,HLOOKUP($A1009,'Z-scores'!$C$2:$SK$20,5,FALSE)&lt;-3),"",'Total-corrected counts'!K1009),"")</f>
        <v/>
      </c>
      <c r="L1009" t="str">
        <f>IFERROR(IF(OR(HLOOKUP($A1009,'Z-scores'!$C$2:$SK$20,5,FALSE)&gt;3,HLOOKUP($A1009,'Z-scores'!$C$2:$SK$20,5,FALSE)&lt;-3),"",'Total-corrected counts'!L1009),"")</f>
        <v/>
      </c>
      <c r="M1009" t="str">
        <f>IFERROR(IF(OR(HLOOKUP($A1009,'Z-scores'!$C$2:$SK$20,5,FALSE)&gt;3,HLOOKUP($A1009,'Z-scores'!$C$2:$SK$20,5,FALSE)&lt;-3),"",'Total-corrected counts'!M1009),"")</f>
        <v/>
      </c>
      <c r="N1009" t="str">
        <f>IFERROR(IF(OR(HLOOKUP($A1009,'Z-scores'!$C$2:$SK$20,5,FALSE)&gt;3,HLOOKUP($A1009,'Z-scores'!$C$2:$SK$20,5,FALSE)&lt;-3),"",'Total-corrected counts'!N1009),"")</f>
        <v/>
      </c>
      <c r="O1009" t="str">
        <f>IFERROR(IF(OR(HLOOKUP($A1009,'Z-scores'!$C$2:$SK$20,5,FALSE)&gt;3,HLOOKUP($A1009,'Z-scores'!$C$2:$SK$20,5,FALSE)&lt;-3),"",'Total-corrected counts'!O1009),"")</f>
        <v/>
      </c>
      <c r="P1009" t="str">
        <f>IFERROR(IF(OR(HLOOKUP($A1009,'Z-scores'!$C$2:$SK$20,5,FALSE)&gt;3,HLOOKUP($A1009,'Z-scores'!$C$2:$SK$20,5,FALSE)&lt;-3),"",'Total-corrected counts'!P1009),"")</f>
        <v/>
      </c>
      <c r="Q1009" t="str">
        <f>IFERROR(IF(OR(HLOOKUP($A1009,'Z-scores'!$C$2:$SK$20,5,FALSE)&gt;3,HLOOKUP($A1009,'Z-scores'!$C$2:$SK$20,5,FALSE)&lt;-3),"",'Total-corrected counts'!Q1009),"")</f>
        <v/>
      </c>
      <c r="R1009" t="str">
        <f>IFERROR(IF(OR(HLOOKUP($A1009,'Z-scores'!$C$2:$SK$20,5,FALSE)&gt;3,HLOOKUP($A1009,'Z-scores'!$C$2:$SK$20,5,FALSE)&lt;-3),"",'Total-corrected counts'!R1009),"")</f>
        <v/>
      </c>
      <c r="S1009" t="str">
        <f>IFERROR(IF(OR(HLOOKUP($A1009,'Z-scores'!$C$2:$SK$20,5,FALSE)&gt;3,HLOOKUP($A1009,'Z-scores'!$C$2:$SK$20,5,FALSE)&lt;-3),"",'Total-corrected counts'!S1009),"")</f>
        <v/>
      </c>
      <c r="T1009" t="str">
        <f>IFERROR(IF(OR(HLOOKUP($A1009,'Z-scores'!$C$2:$SK$20,5,FALSE)&gt;3,HLOOKUP($A1009,'Z-scores'!$C$2:$SK$20,5,FALSE)&lt;-3),"",'Total-corrected counts'!T1009),"")</f>
        <v/>
      </c>
      <c r="U1009">
        <f t="shared" si="60"/>
        <v>0</v>
      </c>
      <c r="V1009">
        <f>SUMIFS(Tabel132[Cluster],Tabel132[ID],'Total-corrected counts Z&lt;3'!A1009)</f>
        <v>16</v>
      </c>
      <c r="W1009" t="str">
        <f t="shared" si="61"/>
        <v/>
      </c>
      <c r="X1009" t="str">
        <f t="shared" si="62"/>
        <v/>
      </c>
      <c r="Y1009" t="str">
        <f t="shared" si="63"/>
        <v/>
      </c>
    </row>
    <row r="1010" spans="1:25" x14ac:dyDescent="0.25">
      <c r="A1010">
        <v>1019</v>
      </c>
      <c r="B1010" t="s">
        <v>1086</v>
      </c>
      <c r="C1010">
        <v>107800</v>
      </c>
      <c r="D1010">
        <v>784</v>
      </c>
      <c r="E1010" t="str">
        <f>IFERROR(IF(OR(HLOOKUP($A1010,'Z-scores'!$C$2:$SK$20,5,FALSE)&gt;3,HLOOKUP($A1010,'Z-scores'!$C$2:$SK$20,5,FALSE)&lt;-3),"",'Total-corrected counts'!E1010),"")</f>
        <v/>
      </c>
      <c r="F1010" t="str">
        <f>IFERROR(IF(OR(HLOOKUP($A1010,'Z-scores'!$C$2:$SK$20,5,FALSE)&gt;3,HLOOKUP($A1010,'Z-scores'!$C$2:$SK$20,5,FALSE)&lt;-3),"",'Total-corrected counts'!F1010),"")</f>
        <v/>
      </c>
      <c r="G1010" t="str">
        <f>IFERROR(IF(OR(HLOOKUP($A1010,'Z-scores'!$C$2:$SK$20,5,FALSE)&gt;3,HLOOKUP($A1010,'Z-scores'!$C$2:$SK$20,5,FALSE)&lt;-3),"",'Total-corrected counts'!G1010),"")</f>
        <v/>
      </c>
      <c r="H1010" t="str">
        <f>IFERROR(IF(OR(HLOOKUP($A1010,'Z-scores'!$C$2:$SK$20,5,FALSE)&gt;3,HLOOKUP($A1010,'Z-scores'!$C$2:$SK$20,5,FALSE)&lt;-3),"",'Total-corrected counts'!H1010),"")</f>
        <v/>
      </c>
      <c r="I1010" t="str">
        <f>IFERROR(IF(OR(HLOOKUP($A1010,'Z-scores'!$C$2:$SK$20,5,FALSE)&gt;3,HLOOKUP($A1010,'Z-scores'!$C$2:$SK$20,5,FALSE)&lt;-3),"",'Total-corrected counts'!I1010),"")</f>
        <v/>
      </c>
      <c r="J1010" t="str">
        <f>IFERROR(IF(OR(HLOOKUP($A1010,'Z-scores'!$C$2:$SK$20,5,FALSE)&gt;3,HLOOKUP($A1010,'Z-scores'!$C$2:$SK$20,5,FALSE)&lt;-3),"",'Total-corrected counts'!J1010),"")</f>
        <v/>
      </c>
      <c r="K1010" t="str">
        <f>IFERROR(IF(OR(HLOOKUP($A1010,'Z-scores'!$C$2:$SK$20,5,FALSE)&gt;3,HLOOKUP($A1010,'Z-scores'!$C$2:$SK$20,5,FALSE)&lt;-3),"",'Total-corrected counts'!K1010),"")</f>
        <v/>
      </c>
      <c r="L1010" t="str">
        <f>IFERROR(IF(OR(HLOOKUP($A1010,'Z-scores'!$C$2:$SK$20,5,FALSE)&gt;3,HLOOKUP($A1010,'Z-scores'!$C$2:$SK$20,5,FALSE)&lt;-3),"",'Total-corrected counts'!L1010),"")</f>
        <v/>
      </c>
      <c r="M1010" t="str">
        <f>IFERROR(IF(OR(HLOOKUP($A1010,'Z-scores'!$C$2:$SK$20,5,FALSE)&gt;3,HLOOKUP($A1010,'Z-scores'!$C$2:$SK$20,5,FALSE)&lt;-3),"",'Total-corrected counts'!M1010),"")</f>
        <v/>
      </c>
      <c r="N1010" t="str">
        <f>IFERROR(IF(OR(HLOOKUP($A1010,'Z-scores'!$C$2:$SK$20,5,FALSE)&gt;3,HLOOKUP($A1010,'Z-scores'!$C$2:$SK$20,5,FALSE)&lt;-3),"",'Total-corrected counts'!N1010),"")</f>
        <v/>
      </c>
      <c r="O1010" t="str">
        <f>IFERROR(IF(OR(HLOOKUP($A1010,'Z-scores'!$C$2:$SK$20,5,FALSE)&gt;3,HLOOKUP($A1010,'Z-scores'!$C$2:$SK$20,5,FALSE)&lt;-3),"",'Total-corrected counts'!O1010),"")</f>
        <v/>
      </c>
      <c r="P1010" t="str">
        <f>IFERROR(IF(OR(HLOOKUP($A1010,'Z-scores'!$C$2:$SK$20,5,FALSE)&gt;3,HLOOKUP($A1010,'Z-scores'!$C$2:$SK$20,5,FALSE)&lt;-3),"",'Total-corrected counts'!P1010),"")</f>
        <v/>
      </c>
      <c r="Q1010" t="str">
        <f>IFERROR(IF(OR(HLOOKUP($A1010,'Z-scores'!$C$2:$SK$20,5,FALSE)&gt;3,HLOOKUP($A1010,'Z-scores'!$C$2:$SK$20,5,FALSE)&lt;-3),"",'Total-corrected counts'!Q1010),"")</f>
        <v/>
      </c>
      <c r="R1010" t="str">
        <f>IFERROR(IF(OR(HLOOKUP($A1010,'Z-scores'!$C$2:$SK$20,5,FALSE)&gt;3,HLOOKUP($A1010,'Z-scores'!$C$2:$SK$20,5,FALSE)&lt;-3),"",'Total-corrected counts'!R1010),"")</f>
        <v/>
      </c>
      <c r="S1010" t="str">
        <f>IFERROR(IF(OR(HLOOKUP($A1010,'Z-scores'!$C$2:$SK$20,5,FALSE)&gt;3,HLOOKUP($A1010,'Z-scores'!$C$2:$SK$20,5,FALSE)&lt;-3),"",'Total-corrected counts'!S1010),"")</f>
        <v/>
      </c>
      <c r="T1010" t="str">
        <f>IFERROR(IF(OR(HLOOKUP($A1010,'Z-scores'!$C$2:$SK$20,5,FALSE)&gt;3,HLOOKUP($A1010,'Z-scores'!$C$2:$SK$20,5,FALSE)&lt;-3),"",'Total-corrected counts'!T1010),"")</f>
        <v/>
      </c>
      <c r="U1010">
        <f t="shared" si="60"/>
        <v>0</v>
      </c>
      <c r="V1010">
        <f>SUMIFS(Tabel132[Cluster],Tabel132[ID],'Total-corrected counts Z&lt;3'!A1010)</f>
        <v>0</v>
      </c>
      <c r="W1010" t="str">
        <f t="shared" si="61"/>
        <v/>
      </c>
      <c r="X1010" t="str">
        <f t="shared" si="62"/>
        <v/>
      </c>
      <c r="Y1010" t="str">
        <f t="shared" si="63"/>
        <v/>
      </c>
    </row>
    <row r="1011" spans="1:25" x14ac:dyDescent="0.25">
      <c r="A1011">
        <v>1020</v>
      </c>
      <c r="B1011" t="s">
        <v>435</v>
      </c>
      <c r="C1011">
        <v>65900</v>
      </c>
      <c r="D1011">
        <v>138</v>
      </c>
      <c r="E1011">
        <f>IFERROR(IF(OR(HLOOKUP($A1011,'Z-scores'!$C$2:$SK$20,5,FALSE)&gt;3,HLOOKUP($A1011,'Z-scores'!$C$2:$SK$20,5,FALSE)&lt;-3),"",'Total-corrected counts'!E1011),"")</f>
        <v>48.986992784227851</v>
      </c>
      <c r="F1011">
        <f>IFERROR(IF(OR(HLOOKUP($A1011,'Z-scores'!$C$2:$SK$20,5,FALSE)&gt;3,HLOOKUP($A1011,'Z-scores'!$C$2:$SK$20,5,FALSE)&lt;-3),"",'Total-corrected counts'!F1011),"")</f>
        <v>49.890148183089195</v>
      </c>
      <c r="G1011">
        <f>IFERROR(IF(OR(HLOOKUP($A1011,'Z-scores'!$C$2:$SK$20,5,FALSE)&gt;3,HLOOKUP($A1011,'Z-scores'!$C$2:$SK$20,5,FALSE)&lt;-3),"",'Total-corrected counts'!G1011),"")</f>
        <v>70.411604649675112</v>
      </c>
      <c r="H1011">
        <f>IFERROR(IF(OR(HLOOKUP($A1011,'Z-scores'!$C$2:$SK$20,5,FALSE)&gt;3,HLOOKUP($A1011,'Z-scores'!$C$2:$SK$20,5,FALSE)&lt;-3),"",'Total-corrected counts'!H1011),"")</f>
        <v>51.153224444498051</v>
      </c>
      <c r="I1011">
        <f>IFERROR(IF(OR(HLOOKUP($A1011,'Z-scores'!$C$2:$SK$20,5,FALSE)&gt;3,HLOOKUP($A1011,'Z-scores'!$C$2:$SK$20,5,FALSE)&lt;-3),"",'Total-corrected counts'!I1011),"")</f>
        <v>62.289290395046564</v>
      </c>
      <c r="J1011">
        <f>IFERROR(IF(OR(HLOOKUP($A1011,'Z-scores'!$C$2:$SK$20,5,FALSE)&gt;3,HLOOKUP($A1011,'Z-scores'!$C$2:$SK$20,5,FALSE)&lt;-3),"",'Total-corrected counts'!J1011),"")</f>
        <v>60.835509450995744</v>
      </c>
      <c r="K1011">
        <f>IFERROR(IF(OR(HLOOKUP($A1011,'Z-scores'!$C$2:$SK$20,5,FALSE)&gt;3,HLOOKUP($A1011,'Z-scores'!$C$2:$SK$20,5,FALSE)&lt;-3),"",'Total-corrected counts'!K1011),"")</f>
        <v>41.268975547677485</v>
      </c>
      <c r="L1011">
        <f>IFERROR(IF(OR(HLOOKUP($A1011,'Z-scores'!$C$2:$SK$20,5,FALSE)&gt;3,HLOOKUP($A1011,'Z-scores'!$C$2:$SK$20,5,FALSE)&lt;-3),"",'Total-corrected counts'!L1011),"")</f>
        <v>43.265375895935172</v>
      </c>
      <c r="M1011">
        <f>IFERROR(IF(OR(HLOOKUP($A1011,'Z-scores'!$C$2:$SK$20,5,FALSE)&gt;3,HLOOKUP($A1011,'Z-scores'!$C$2:$SK$20,5,FALSE)&lt;-3),"",'Total-corrected counts'!M1011),"")</f>
        <v>28.523860388234802</v>
      </c>
      <c r="N1011">
        <f>IFERROR(IF(OR(HLOOKUP($A1011,'Z-scores'!$C$2:$SK$20,5,FALSE)&gt;3,HLOOKUP($A1011,'Z-scores'!$C$2:$SK$20,5,FALSE)&lt;-3),"",'Total-corrected counts'!N1011),"")</f>
        <v>45.807188036037395</v>
      </c>
      <c r="O1011">
        <f>IFERROR(IF(OR(HLOOKUP($A1011,'Z-scores'!$C$2:$SK$20,5,FALSE)&gt;3,HLOOKUP($A1011,'Z-scores'!$C$2:$SK$20,5,FALSE)&lt;-3),"",'Total-corrected counts'!O1011),"")</f>
        <v>38.652968581586812</v>
      </c>
      <c r="P1011">
        <f>IFERROR(IF(OR(HLOOKUP($A1011,'Z-scores'!$C$2:$SK$20,5,FALSE)&gt;3,HLOOKUP($A1011,'Z-scores'!$C$2:$SK$20,5,FALSE)&lt;-3),"",'Total-corrected counts'!P1011),"")</f>
        <v>54.512293134208036</v>
      </c>
      <c r="Q1011">
        <f>IFERROR(IF(OR(HLOOKUP($A1011,'Z-scores'!$C$2:$SK$20,5,FALSE)&gt;3,HLOOKUP($A1011,'Z-scores'!$C$2:$SK$20,5,FALSE)&lt;-3),"",'Total-corrected counts'!Q1011),"")</f>
        <v>39.673411063739294</v>
      </c>
      <c r="R1011">
        <f>IFERROR(IF(OR(HLOOKUP($A1011,'Z-scores'!$C$2:$SK$20,5,FALSE)&gt;3,HLOOKUP($A1011,'Z-scores'!$C$2:$SK$20,5,FALSE)&lt;-3),"",'Total-corrected counts'!R1011),"")</f>
        <v>46.948959568533823</v>
      </c>
      <c r="S1011">
        <f>IFERROR(IF(OR(HLOOKUP($A1011,'Z-scores'!$C$2:$SK$20,5,FALSE)&gt;3,HLOOKUP($A1011,'Z-scores'!$C$2:$SK$20,5,FALSE)&lt;-3),"",'Total-corrected counts'!S1011),"")</f>
        <v>31.055461033464596</v>
      </c>
      <c r="T1011">
        <f>IFERROR(IF(OR(HLOOKUP($A1011,'Z-scores'!$C$2:$SK$20,5,FALSE)&gt;3,HLOOKUP($A1011,'Z-scores'!$C$2:$SK$20,5,FALSE)&lt;-3),"",'Total-corrected counts'!T1011),"")</f>
        <v>6.7850153550221739</v>
      </c>
      <c r="U1011">
        <f t="shared" si="60"/>
        <v>1</v>
      </c>
      <c r="V1011">
        <f>SUMIFS(Tabel132[Cluster],Tabel132[ID],'Total-corrected counts Z&lt;3'!A1011)</f>
        <v>78</v>
      </c>
      <c r="W1011">
        <f t="shared" si="61"/>
        <v>6.9279056668748465E-2</v>
      </c>
      <c r="X1011">
        <f t="shared" si="62"/>
        <v>50.243216977541742</v>
      </c>
      <c r="Y1011">
        <f t="shared" si="63"/>
        <v>36.271351456092461</v>
      </c>
    </row>
    <row r="1012" spans="1:25" x14ac:dyDescent="0.25">
      <c r="A1012">
        <v>1021</v>
      </c>
      <c r="B1012" t="s">
        <v>436</v>
      </c>
      <c r="C1012">
        <v>2500</v>
      </c>
      <c r="D1012">
        <v>993</v>
      </c>
      <c r="E1012">
        <f>IFERROR(IF(OR(HLOOKUP($A1012,'Z-scores'!$C$2:$SK$20,5,FALSE)&gt;3,HLOOKUP($A1012,'Z-scores'!$C$2:$SK$20,5,FALSE)&lt;-3),"",'Total-corrected counts'!E1012),"")</f>
        <v>92.331167528282208</v>
      </c>
      <c r="F1012">
        <f>IFERROR(IF(OR(HLOOKUP($A1012,'Z-scores'!$C$2:$SK$20,5,FALSE)&gt;3,HLOOKUP($A1012,'Z-scores'!$C$2:$SK$20,5,FALSE)&lt;-3),"",'Total-corrected counts'!F1012),"")</f>
        <v>92.003552654504347</v>
      </c>
      <c r="G1012">
        <f>IFERROR(IF(OR(HLOOKUP($A1012,'Z-scores'!$C$2:$SK$20,5,FALSE)&gt;3,HLOOKUP($A1012,'Z-scores'!$C$2:$SK$20,5,FALSE)&lt;-3),"",'Total-corrected counts'!G1012),"")</f>
        <v>54.04719199076056</v>
      </c>
      <c r="H1012">
        <f>IFERROR(IF(OR(HLOOKUP($A1012,'Z-scores'!$C$2:$SK$20,5,FALSE)&gt;3,HLOOKUP($A1012,'Z-scores'!$C$2:$SK$20,5,FALSE)&lt;-3),"",'Total-corrected counts'!H1012),"")</f>
        <v>58.48753890323048</v>
      </c>
      <c r="I1012">
        <f>IFERROR(IF(OR(HLOOKUP($A1012,'Z-scores'!$C$2:$SK$20,5,FALSE)&gt;3,HLOOKUP($A1012,'Z-scores'!$C$2:$SK$20,5,FALSE)&lt;-3),"",'Total-corrected counts'!I1012),"")</f>
        <v>54.163377003552561</v>
      </c>
      <c r="J1012">
        <f>IFERROR(IF(OR(HLOOKUP($A1012,'Z-scores'!$C$2:$SK$20,5,FALSE)&gt;3,HLOOKUP($A1012,'Z-scores'!$C$2:$SK$20,5,FALSE)&lt;-3),"",'Total-corrected counts'!J1012),"")</f>
        <v>48.281675233446244</v>
      </c>
      <c r="K1012">
        <f>IFERROR(IF(OR(HLOOKUP($A1012,'Z-scores'!$C$2:$SK$20,5,FALSE)&gt;3,HLOOKUP($A1012,'Z-scores'!$C$2:$SK$20,5,FALSE)&lt;-3),"",'Total-corrected counts'!K1012),"")</f>
        <v>38.190076561954776</v>
      </c>
      <c r="L1012">
        <f>IFERROR(IF(OR(HLOOKUP($A1012,'Z-scores'!$C$2:$SK$20,5,FALSE)&gt;3,HLOOKUP($A1012,'Z-scores'!$C$2:$SK$20,5,FALSE)&lt;-3),"",'Total-corrected counts'!L1012),"")</f>
        <v>25.852045710161327</v>
      </c>
      <c r="M1012">
        <f>IFERROR(IF(OR(HLOOKUP($A1012,'Z-scores'!$C$2:$SK$20,5,FALSE)&gt;3,HLOOKUP($A1012,'Z-scores'!$C$2:$SK$20,5,FALSE)&lt;-3),"",'Total-corrected counts'!M1012),"")</f>
        <v>53.322398902692377</v>
      </c>
      <c r="N1012">
        <f>IFERROR(IF(OR(HLOOKUP($A1012,'Z-scores'!$C$2:$SK$20,5,FALSE)&gt;3,HLOOKUP($A1012,'Z-scores'!$C$2:$SK$20,5,FALSE)&lt;-3),"",'Total-corrected counts'!N1012),"")</f>
        <v>20.97895519158584</v>
      </c>
      <c r="O1012">
        <f>IFERROR(IF(OR(HLOOKUP($A1012,'Z-scores'!$C$2:$SK$20,5,FALSE)&gt;3,HLOOKUP($A1012,'Z-scores'!$C$2:$SK$20,5,FALSE)&lt;-3),"",'Total-corrected counts'!O1012),"")</f>
        <v>50.355405712486991</v>
      </c>
      <c r="P1012">
        <f>IFERROR(IF(OR(HLOOKUP($A1012,'Z-scores'!$C$2:$SK$20,5,FALSE)&gt;3,HLOOKUP($A1012,'Z-scores'!$C$2:$SK$20,5,FALSE)&lt;-3),"",'Total-corrected counts'!P1012),"")</f>
        <v>43.021615313604933</v>
      </c>
      <c r="Q1012">
        <f>IFERROR(IF(OR(HLOOKUP($A1012,'Z-scores'!$C$2:$SK$20,5,FALSE)&gt;3,HLOOKUP($A1012,'Z-scores'!$C$2:$SK$20,5,FALSE)&lt;-3),"",'Total-corrected counts'!Q1012),"")</f>
        <v>89.909836770122268</v>
      </c>
      <c r="R1012">
        <f>IFERROR(IF(OR(HLOOKUP($A1012,'Z-scores'!$C$2:$SK$20,5,FALSE)&gt;3,HLOOKUP($A1012,'Z-scores'!$C$2:$SK$20,5,FALSE)&lt;-3),"",'Total-corrected counts'!R1012),"")</f>
        <v>96.676237571390203</v>
      </c>
      <c r="S1012">
        <f>IFERROR(IF(OR(HLOOKUP($A1012,'Z-scores'!$C$2:$SK$20,5,FALSE)&gt;3,HLOOKUP($A1012,'Z-scores'!$C$2:$SK$20,5,FALSE)&lt;-3),"",'Total-corrected counts'!S1012),"")</f>
        <v>69.935652631787548</v>
      </c>
      <c r="T1012">
        <f>IFERROR(IF(OR(HLOOKUP($A1012,'Z-scores'!$C$2:$SK$20,5,FALSE)&gt;3,HLOOKUP($A1012,'Z-scores'!$C$2:$SK$20,5,FALSE)&lt;-3),"",'Total-corrected counts'!T1012),"")</f>
        <v>27.181017247181384</v>
      </c>
      <c r="U1012">
        <f t="shared" si="60"/>
        <v>1</v>
      </c>
      <c r="V1012">
        <f>SUMIFS(Tabel132[Cluster],Tabel132[ID],'Total-corrected counts Z&lt;3'!A1012)</f>
        <v>4</v>
      </c>
      <c r="W1012">
        <f t="shared" si="61"/>
        <v>0.4956840135688706</v>
      </c>
      <c r="X1012">
        <f t="shared" si="62"/>
        <v>53.765797968017068</v>
      </c>
      <c r="Y1012">
        <f t="shared" si="63"/>
        <v>62.846627541095557</v>
      </c>
    </row>
    <row r="1013" spans="1:25" x14ac:dyDescent="0.25">
      <c r="A1013">
        <v>1022</v>
      </c>
      <c r="B1013" t="s">
        <v>437</v>
      </c>
      <c r="C1013">
        <v>51800</v>
      </c>
      <c r="D1013">
        <v>818</v>
      </c>
      <c r="E1013">
        <f>IFERROR(IF(OR(HLOOKUP($A1013,'Z-scores'!$C$2:$SK$20,5,FALSE)&gt;3,HLOOKUP($A1013,'Z-scores'!$C$2:$SK$20,5,FALSE)&lt;-3),"",'Total-corrected counts'!E1013),"")</f>
        <v>68.352906497167453</v>
      </c>
      <c r="F1013">
        <f>IFERROR(IF(OR(HLOOKUP($A1013,'Z-scores'!$C$2:$SK$20,5,FALSE)&gt;3,HLOOKUP($A1013,'Z-scores'!$C$2:$SK$20,5,FALSE)&lt;-3),"",'Total-corrected counts'!F1013),"")</f>
        <v>57.128610909255741</v>
      </c>
      <c r="G1013">
        <f>IFERROR(IF(OR(HLOOKUP($A1013,'Z-scores'!$C$2:$SK$20,5,FALSE)&gt;3,HLOOKUP($A1013,'Z-scores'!$C$2:$SK$20,5,FALSE)&lt;-3),"",'Total-corrected counts'!G1013),"")</f>
        <v>82.868393922157949</v>
      </c>
      <c r="H1013">
        <f>IFERROR(IF(OR(HLOOKUP($A1013,'Z-scores'!$C$2:$SK$20,5,FALSE)&gt;3,HLOOKUP($A1013,'Z-scores'!$C$2:$SK$20,5,FALSE)&lt;-3),"",'Total-corrected counts'!H1013),"")</f>
        <v>81.527901758787905</v>
      </c>
      <c r="I1013">
        <f>IFERROR(IF(OR(HLOOKUP($A1013,'Z-scores'!$C$2:$SK$20,5,FALSE)&gt;3,HLOOKUP($A1013,'Z-scores'!$C$2:$SK$20,5,FALSE)&lt;-3),"",'Total-corrected counts'!I1013),"")</f>
        <v>86.993417672511058</v>
      </c>
      <c r="J1013">
        <f>IFERROR(IF(OR(HLOOKUP($A1013,'Z-scores'!$C$2:$SK$20,5,FALSE)&gt;3,HLOOKUP($A1013,'Z-scores'!$C$2:$SK$20,5,FALSE)&lt;-3),"",'Total-corrected counts'!J1013),"")</f>
        <v>49.251499336089552</v>
      </c>
      <c r="K1013">
        <f>IFERROR(IF(OR(HLOOKUP($A1013,'Z-scores'!$C$2:$SK$20,5,FALSE)&gt;3,HLOOKUP($A1013,'Z-scores'!$C$2:$SK$20,5,FALSE)&lt;-3),"",'Total-corrected counts'!K1013),"")</f>
        <v>58.839225759535061</v>
      </c>
      <c r="L1013">
        <f>IFERROR(IF(OR(HLOOKUP($A1013,'Z-scores'!$C$2:$SK$20,5,FALSE)&gt;3,HLOOKUP($A1013,'Z-scores'!$C$2:$SK$20,5,FALSE)&lt;-3),"",'Total-corrected counts'!L1013),"")</f>
        <v>58.162015197828183</v>
      </c>
      <c r="M1013">
        <f>IFERROR(IF(OR(HLOOKUP($A1013,'Z-scores'!$C$2:$SK$20,5,FALSE)&gt;3,HLOOKUP($A1013,'Z-scores'!$C$2:$SK$20,5,FALSE)&lt;-3),"",'Total-corrected counts'!M1013),"")</f>
        <v>58.155940098188232</v>
      </c>
      <c r="N1013">
        <f>IFERROR(IF(OR(HLOOKUP($A1013,'Z-scores'!$C$2:$SK$20,5,FALSE)&gt;3,HLOOKUP($A1013,'Z-scores'!$C$2:$SK$20,5,FALSE)&lt;-3),"",'Total-corrected counts'!N1013),"")</f>
        <v>67.225164711453132</v>
      </c>
      <c r="O1013">
        <f>IFERROR(IF(OR(HLOOKUP($A1013,'Z-scores'!$C$2:$SK$20,5,FALSE)&gt;3,HLOOKUP($A1013,'Z-scores'!$C$2:$SK$20,5,FALSE)&lt;-3),"",'Total-corrected counts'!O1013),"")</f>
        <v>53.604854632476275</v>
      </c>
      <c r="P1013">
        <f>IFERROR(IF(OR(HLOOKUP($A1013,'Z-scores'!$C$2:$SK$20,5,FALSE)&gt;3,HLOOKUP($A1013,'Z-scores'!$C$2:$SK$20,5,FALSE)&lt;-3),"",'Total-corrected counts'!P1013),"")</f>
        <v>57.58775389346863</v>
      </c>
      <c r="Q1013">
        <f>IFERROR(IF(OR(HLOOKUP($A1013,'Z-scores'!$C$2:$SK$20,5,FALSE)&gt;3,HLOOKUP($A1013,'Z-scores'!$C$2:$SK$20,5,FALSE)&lt;-3),"",'Total-corrected counts'!Q1013),"")</f>
        <v>61.052833456634751</v>
      </c>
      <c r="R1013">
        <f>IFERROR(IF(OR(HLOOKUP($A1013,'Z-scores'!$C$2:$SK$20,5,FALSE)&gt;3,HLOOKUP($A1013,'Z-scores'!$C$2:$SK$20,5,FALSE)&lt;-3),"",'Total-corrected counts'!R1013),"")</f>
        <v>57.944116255936024</v>
      </c>
      <c r="S1013">
        <f>IFERROR(IF(OR(HLOOKUP($A1013,'Z-scores'!$C$2:$SK$20,5,FALSE)&gt;3,HLOOKUP($A1013,'Z-scores'!$C$2:$SK$20,5,FALSE)&lt;-3),"",'Total-corrected counts'!S1013),"")</f>
        <v>55.656368634267444</v>
      </c>
      <c r="T1013">
        <f>IFERROR(IF(OR(HLOOKUP($A1013,'Z-scores'!$C$2:$SK$20,5,FALSE)&gt;3,HLOOKUP($A1013,'Z-scores'!$C$2:$SK$20,5,FALSE)&lt;-3),"",'Total-corrected counts'!T1013),"")</f>
        <v>63.515661849578798</v>
      </c>
      <c r="U1013">
        <f t="shared" si="60"/>
        <v>1</v>
      </c>
      <c r="V1013">
        <f>SUMIFS(Tabel132[Cluster],Tabel132[ID],'Total-corrected counts Z&lt;3'!A1013)</f>
        <v>72</v>
      </c>
      <c r="W1013">
        <f t="shared" si="61"/>
        <v>0.13644271220767951</v>
      </c>
      <c r="X1013">
        <f t="shared" si="62"/>
        <v>66.850507586297425</v>
      </c>
      <c r="Y1013">
        <f t="shared" si="63"/>
        <v>58.226931453726991</v>
      </c>
    </row>
    <row r="1014" spans="1:25" x14ac:dyDescent="0.25">
      <c r="A1014">
        <v>1023</v>
      </c>
      <c r="B1014" t="s">
        <v>438</v>
      </c>
      <c r="C1014">
        <v>13100</v>
      </c>
      <c r="D1014">
        <v>1018</v>
      </c>
      <c r="E1014">
        <f>IFERROR(IF(OR(HLOOKUP($A1014,'Z-scores'!$C$2:$SK$20,5,FALSE)&gt;3,HLOOKUP($A1014,'Z-scores'!$C$2:$SK$20,5,FALSE)&lt;-3),"",'Total-corrected counts'!E1014),"")</f>
        <v>6.5890675973931074</v>
      </c>
      <c r="F1014">
        <f>IFERROR(IF(OR(HLOOKUP($A1014,'Z-scores'!$C$2:$SK$20,5,FALSE)&gt;3,HLOOKUP($A1014,'Z-scores'!$C$2:$SK$20,5,FALSE)&lt;-3),"",'Total-corrected counts'!F1014),"")</f>
        <v>10.189564620396222</v>
      </c>
      <c r="G1014">
        <f>IFERROR(IF(OR(HLOOKUP($A1014,'Z-scores'!$C$2:$SK$20,5,FALSE)&gt;3,HLOOKUP($A1014,'Z-scores'!$C$2:$SK$20,5,FALSE)&lt;-3),"",'Total-corrected counts'!G1014),"")</f>
        <v>14.975917039370296</v>
      </c>
      <c r="H1014">
        <f>IFERROR(IF(OR(HLOOKUP($A1014,'Z-scores'!$C$2:$SK$20,5,FALSE)&gt;3,HLOOKUP($A1014,'Z-scores'!$C$2:$SK$20,5,FALSE)&lt;-3),"",'Total-corrected counts'!H1014),"")</f>
        <v>18.87862192091486</v>
      </c>
      <c r="I1014">
        <f>IFERROR(IF(OR(HLOOKUP($A1014,'Z-scores'!$C$2:$SK$20,5,FALSE)&gt;3,HLOOKUP($A1014,'Z-scores'!$C$2:$SK$20,5,FALSE)&lt;-3),"",'Total-corrected counts'!I1014),"")</f>
        <v>9.5271269887807239</v>
      </c>
      <c r="J1014">
        <f>IFERROR(IF(OR(HLOOKUP($A1014,'Z-scores'!$C$2:$SK$20,5,FALSE)&gt;3,HLOOKUP($A1014,'Z-scores'!$C$2:$SK$20,5,FALSE)&lt;-3),"",'Total-corrected counts'!J1014),"")</f>
        <v>21.994652796984685</v>
      </c>
      <c r="K1014">
        <f>IFERROR(IF(OR(HLOOKUP($A1014,'Z-scores'!$C$2:$SK$20,5,FALSE)&gt;3,HLOOKUP($A1014,'Z-scores'!$C$2:$SK$20,5,FALSE)&lt;-3),"",'Total-corrected counts'!K1014),"")</f>
        <v>19.194735962419838</v>
      </c>
      <c r="L1014">
        <f>IFERROR(IF(OR(HLOOKUP($A1014,'Z-scores'!$C$2:$SK$20,5,FALSE)&gt;3,HLOOKUP($A1014,'Z-scores'!$C$2:$SK$20,5,FALSE)&lt;-3),"",'Total-corrected counts'!L1014),"")</f>
        <v>14.74061803415916</v>
      </c>
      <c r="M1014">
        <f>IFERROR(IF(OR(HLOOKUP($A1014,'Z-scores'!$C$2:$SK$20,5,FALSE)&gt;3,HLOOKUP($A1014,'Z-scores'!$C$2:$SK$20,5,FALSE)&lt;-3),"",'Total-corrected counts'!M1014),"")</f>
        <v>26.043154060387725</v>
      </c>
      <c r="N1014">
        <f>IFERROR(IF(OR(HLOOKUP($A1014,'Z-scores'!$C$2:$SK$20,5,FALSE)&gt;3,HLOOKUP($A1014,'Z-scores'!$C$2:$SK$20,5,FALSE)&lt;-3),"",'Total-corrected counts'!N1014),"")</f>
        <v>27.595636126450731</v>
      </c>
      <c r="O1014">
        <f>IFERROR(IF(OR(HLOOKUP($A1014,'Z-scores'!$C$2:$SK$20,5,FALSE)&gt;3,HLOOKUP($A1014,'Z-scores'!$C$2:$SK$20,5,FALSE)&lt;-3),"",'Total-corrected counts'!O1014),"")</f>
        <v>13.917367619219407</v>
      </c>
      <c r="P1014">
        <f>IFERROR(IF(OR(HLOOKUP($A1014,'Z-scores'!$C$2:$SK$20,5,FALSE)&gt;3,HLOOKUP($A1014,'Z-scores'!$C$2:$SK$20,5,FALSE)&lt;-3),"",'Total-corrected counts'!P1014),"")</f>
        <v>7.6886518981514893</v>
      </c>
      <c r="Q1014">
        <f>IFERROR(IF(OR(HLOOKUP($A1014,'Z-scores'!$C$2:$SK$20,5,FALSE)&gt;3,HLOOKUP($A1014,'Z-scores'!$C$2:$SK$20,5,FALSE)&lt;-3),"",'Total-corrected counts'!Q1014),"")</f>
        <v>12.048593842150005</v>
      </c>
      <c r="R1014">
        <f>IFERROR(IF(OR(HLOOKUP($A1014,'Z-scores'!$C$2:$SK$20,5,FALSE)&gt;3,HLOOKUP($A1014,'Z-scores'!$C$2:$SK$20,5,FALSE)&lt;-3),"",'Total-corrected counts'!R1014),"")</f>
        <v>16.746943464557951</v>
      </c>
      <c r="S1014">
        <f>IFERROR(IF(OR(HLOOKUP($A1014,'Z-scores'!$C$2:$SK$20,5,FALSE)&gt;3,HLOOKUP($A1014,'Z-scores'!$C$2:$SK$20,5,FALSE)&lt;-3),"",'Total-corrected counts'!S1014),"")</f>
        <v>12.008866518136447</v>
      </c>
      <c r="T1014">
        <f>IFERROR(IF(OR(HLOOKUP($A1014,'Z-scores'!$C$2:$SK$20,5,FALSE)&gt;3,HLOOKUP($A1014,'Z-scores'!$C$2:$SK$20,5,FALSE)&lt;-3),"",'Total-corrected counts'!T1014),"")</f>
        <v>25.058140209543662</v>
      </c>
      <c r="U1014">
        <f t="shared" si="60"/>
        <v>1</v>
      </c>
      <c r="V1014">
        <f>SUMIFS(Tabel132[Cluster],Tabel132[ID],'Total-corrected counts Z&lt;3'!A1014)</f>
        <v>16</v>
      </c>
      <c r="W1014">
        <f t="shared" si="61"/>
        <v>0.49816755288160608</v>
      </c>
      <c r="X1014">
        <f t="shared" si="62"/>
        <v>16.972909514725735</v>
      </c>
      <c r="Y1014">
        <f t="shared" si="63"/>
        <v>14.57809392529316</v>
      </c>
    </row>
    <row r="1015" spans="1:25" x14ac:dyDescent="0.25">
      <c r="A1015">
        <v>1024</v>
      </c>
      <c r="B1015" t="s">
        <v>1087</v>
      </c>
      <c r="C1015">
        <v>117000</v>
      </c>
      <c r="D1015">
        <v>997</v>
      </c>
      <c r="E1015" t="str">
        <f>IFERROR(IF(OR(HLOOKUP($A1015,'Z-scores'!$C$2:$SK$20,5,FALSE)&gt;3,HLOOKUP($A1015,'Z-scores'!$C$2:$SK$20,5,FALSE)&lt;-3),"",'Total-corrected counts'!E1015),"")</f>
        <v/>
      </c>
      <c r="F1015" t="str">
        <f>IFERROR(IF(OR(HLOOKUP($A1015,'Z-scores'!$C$2:$SK$20,5,FALSE)&gt;3,HLOOKUP($A1015,'Z-scores'!$C$2:$SK$20,5,FALSE)&lt;-3),"",'Total-corrected counts'!F1015),"")</f>
        <v/>
      </c>
      <c r="G1015" t="str">
        <f>IFERROR(IF(OR(HLOOKUP($A1015,'Z-scores'!$C$2:$SK$20,5,FALSE)&gt;3,HLOOKUP($A1015,'Z-scores'!$C$2:$SK$20,5,FALSE)&lt;-3),"",'Total-corrected counts'!G1015),"")</f>
        <v/>
      </c>
      <c r="H1015" t="str">
        <f>IFERROR(IF(OR(HLOOKUP($A1015,'Z-scores'!$C$2:$SK$20,5,FALSE)&gt;3,HLOOKUP($A1015,'Z-scores'!$C$2:$SK$20,5,FALSE)&lt;-3),"",'Total-corrected counts'!H1015),"")</f>
        <v/>
      </c>
      <c r="I1015" t="str">
        <f>IFERROR(IF(OR(HLOOKUP($A1015,'Z-scores'!$C$2:$SK$20,5,FALSE)&gt;3,HLOOKUP($A1015,'Z-scores'!$C$2:$SK$20,5,FALSE)&lt;-3),"",'Total-corrected counts'!I1015),"")</f>
        <v/>
      </c>
      <c r="J1015" t="str">
        <f>IFERROR(IF(OR(HLOOKUP($A1015,'Z-scores'!$C$2:$SK$20,5,FALSE)&gt;3,HLOOKUP($A1015,'Z-scores'!$C$2:$SK$20,5,FALSE)&lt;-3),"",'Total-corrected counts'!J1015),"")</f>
        <v/>
      </c>
      <c r="K1015" t="str">
        <f>IFERROR(IF(OR(HLOOKUP($A1015,'Z-scores'!$C$2:$SK$20,5,FALSE)&gt;3,HLOOKUP($A1015,'Z-scores'!$C$2:$SK$20,5,FALSE)&lt;-3),"",'Total-corrected counts'!K1015),"")</f>
        <v/>
      </c>
      <c r="L1015" t="str">
        <f>IFERROR(IF(OR(HLOOKUP($A1015,'Z-scores'!$C$2:$SK$20,5,FALSE)&gt;3,HLOOKUP($A1015,'Z-scores'!$C$2:$SK$20,5,FALSE)&lt;-3),"",'Total-corrected counts'!L1015),"")</f>
        <v/>
      </c>
      <c r="M1015" t="str">
        <f>IFERROR(IF(OR(HLOOKUP($A1015,'Z-scores'!$C$2:$SK$20,5,FALSE)&gt;3,HLOOKUP($A1015,'Z-scores'!$C$2:$SK$20,5,FALSE)&lt;-3),"",'Total-corrected counts'!M1015),"")</f>
        <v/>
      </c>
      <c r="N1015" t="str">
        <f>IFERROR(IF(OR(HLOOKUP($A1015,'Z-scores'!$C$2:$SK$20,5,FALSE)&gt;3,HLOOKUP($A1015,'Z-scores'!$C$2:$SK$20,5,FALSE)&lt;-3),"",'Total-corrected counts'!N1015),"")</f>
        <v/>
      </c>
      <c r="O1015" t="str">
        <f>IFERROR(IF(OR(HLOOKUP($A1015,'Z-scores'!$C$2:$SK$20,5,FALSE)&gt;3,HLOOKUP($A1015,'Z-scores'!$C$2:$SK$20,5,FALSE)&lt;-3),"",'Total-corrected counts'!O1015),"")</f>
        <v/>
      </c>
      <c r="P1015" t="str">
        <f>IFERROR(IF(OR(HLOOKUP($A1015,'Z-scores'!$C$2:$SK$20,5,FALSE)&gt;3,HLOOKUP($A1015,'Z-scores'!$C$2:$SK$20,5,FALSE)&lt;-3),"",'Total-corrected counts'!P1015),"")</f>
        <v/>
      </c>
      <c r="Q1015" t="str">
        <f>IFERROR(IF(OR(HLOOKUP($A1015,'Z-scores'!$C$2:$SK$20,5,FALSE)&gt;3,HLOOKUP($A1015,'Z-scores'!$C$2:$SK$20,5,FALSE)&lt;-3),"",'Total-corrected counts'!Q1015),"")</f>
        <v/>
      </c>
      <c r="R1015" t="str">
        <f>IFERROR(IF(OR(HLOOKUP($A1015,'Z-scores'!$C$2:$SK$20,5,FALSE)&gt;3,HLOOKUP($A1015,'Z-scores'!$C$2:$SK$20,5,FALSE)&lt;-3),"",'Total-corrected counts'!R1015),"")</f>
        <v/>
      </c>
      <c r="S1015" t="str">
        <f>IFERROR(IF(OR(HLOOKUP($A1015,'Z-scores'!$C$2:$SK$20,5,FALSE)&gt;3,HLOOKUP($A1015,'Z-scores'!$C$2:$SK$20,5,FALSE)&lt;-3),"",'Total-corrected counts'!S1015),"")</f>
        <v/>
      </c>
      <c r="T1015" t="str">
        <f>IFERROR(IF(OR(HLOOKUP($A1015,'Z-scores'!$C$2:$SK$20,5,FALSE)&gt;3,HLOOKUP($A1015,'Z-scores'!$C$2:$SK$20,5,FALSE)&lt;-3),"",'Total-corrected counts'!T1015),"")</f>
        <v/>
      </c>
      <c r="U1015">
        <f t="shared" si="60"/>
        <v>0</v>
      </c>
      <c r="V1015">
        <f>SUMIFS(Tabel132[Cluster],Tabel132[ID],'Total-corrected counts Z&lt;3'!A1015)</f>
        <v>0</v>
      </c>
      <c r="W1015" t="str">
        <f t="shared" si="61"/>
        <v/>
      </c>
      <c r="X1015" t="str">
        <f t="shared" si="62"/>
        <v/>
      </c>
      <c r="Y1015" t="str">
        <f t="shared" si="63"/>
        <v/>
      </c>
    </row>
    <row r="1016" spans="1:25" x14ac:dyDescent="0.25">
      <c r="A1016">
        <v>1025</v>
      </c>
      <c r="B1016" t="s">
        <v>1088</v>
      </c>
      <c r="C1016">
        <v>61000</v>
      </c>
      <c r="D1016">
        <v>1073</v>
      </c>
      <c r="E1016">
        <f>IFERROR(IF(OR(HLOOKUP($A1016,'Z-scores'!$C$2:$SK$20,5,FALSE)&gt;3,HLOOKUP($A1016,'Z-scores'!$C$2:$SK$20,5,FALSE)&lt;-3),"",'Total-corrected counts'!E1016),"")</f>
        <v>0</v>
      </c>
      <c r="F1016">
        <f>IFERROR(IF(OR(HLOOKUP($A1016,'Z-scores'!$C$2:$SK$20,5,FALSE)&gt;3,HLOOKUP($A1016,'Z-scores'!$C$2:$SK$20,5,FALSE)&lt;-3),"",'Total-corrected counts'!F1016),"")</f>
        <v>0</v>
      </c>
      <c r="G1016">
        <f>IFERROR(IF(OR(HLOOKUP($A1016,'Z-scores'!$C$2:$SK$20,5,FALSE)&gt;3,HLOOKUP($A1016,'Z-scores'!$C$2:$SK$20,5,FALSE)&lt;-3),"",'Total-corrected counts'!G1016),"")</f>
        <v>0</v>
      </c>
      <c r="H1016">
        <f>IFERROR(IF(OR(HLOOKUP($A1016,'Z-scores'!$C$2:$SK$20,5,FALSE)&gt;3,HLOOKUP($A1016,'Z-scores'!$C$2:$SK$20,5,FALSE)&lt;-3),"",'Total-corrected counts'!H1016),"")</f>
        <v>0</v>
      </c>
      <c r="I1016">
        <f>IFERROR(IF(OR(HLOOKUP($A1016,'Z-scores'!$C$2:$SK$20,5,FALSE)&gt;3,HLOOKUP($A1016,'Z-scores'!$C$2:$SK$20,5,FALSE)&lt;-3),"",'Total-corrected counts'!I1016),"")</f>
        <v>0</v>
      </c>
      <c r="J1016">
        <f>IFERROR(IF(OR(HLOOKUP($A1016,'Z-scores'!$C$2:$SK$20,5,FALSE)&gt;3,HLOOKUP($A1016,'Z-scores'!$C$2:$SK$20,5,FALSE)&lt;-3),"",'Total-corrected counts'!J1016),"")</f>
        <v>2.3946274139340976E-2</v>
      </c>
      <c r="K1016">
        <f>IFERROR(IF(OR(HLOOKUP($A1016,'Z-scores'!$C$2:$SK$20,5,FALSE)&gt;3,HLOOKUP($A1016,'Z-scores'!$C$2:$SK$20,5,FALSE)&lt;-3),"",'Total-corrected counts'!K1016),"")</f>
        <v>0</v>
      </c>
      <c r="L1016">
        <f>IFERROR(IF(OR(HLOOKUP($A1016,'Z-scores'!$C$2:$SK$20,5,FALSE)&gt;3,HLOOKUP($A1016,'Z-scores'!$C$2:$SK$20,5,FALSE)&lt;-3),"",'Total-corrected counts'!L1016),"")</f>
        <v>0</v>
      </c>
      <c r="M1016">
        <f>IFERROR(IF(OR(HLOOKUP($A1016,'Z-scores'!$C$2:$SK$20,5,FALSE)&gt;3,HLOOKUP($A1016,'Z-scores'!$C$2:$SK$20,5,FALSE)&lt;-3),"",'Total-corrected counts'!M1016),"")</f>
        <v>0</v>
      </c>
      <c r="N1016">
        <f>IFERROR(IF(OR(HLOOKUP($A1016,'Z-scores'!$C$2:$SK$20,5,FALSE)&gt;3,HLOOKUP($A1016,'Z-scores'!$C$2:$SK$20,5,FALSE)&lt;-3),"",'Total-corrected counts'!N1016),"")</f>
        <v>0</v>
      </c>
      <c r="O1016">
        <f>IFERROR(IF(OR(HLOOKUP($A1016,'Z-scores'!$C$2:$SK$20,5,FALSE)&gt;3,HLOOKUP($A1016,'Z-scores'!$C$2:$SK$20,5,FALSE)&lt;-3),"",'Total-corrected counts'!O1016),"")</f>
        <v>0</v>
      </c>
      <c r="P1016">
        <f>IFERROR(IF(OR(HLOOKUP($A1016,'Z-scores'!$C$2:$SK$20,5,FALSE)&gt;3,HLOOKUP($A1016,'Z-scores'!$C$2:$SK$20,5,FALSE)&lt;-3),"",'Total-corrected counts'!P1016),"")</f>
        <v>0</v>
      </c>
      <c r="Q1016">
        <f>IFERROR(IF(OR(HLOOKUP($A1016,'Z-scores'!$C$2:$SK$20,5,FALSE)&gt;3,HLOOKUP($A1016,'Z-scores'!$C$2:$SK$20,5,FALSE)&lt;-3),"",'Total-corrected counts'!Q1016),"")</f>
        <v>0</v>
      </c>
      <c r="R1016">
        <f>IFERROR(IF(OR(HLOOKUP($A1016,'Z-scores'!$C$2:$SK$20,5,FALSE)&gt;3,HLOOKUP($A1016,'Z-scores'!$C$2:$SK$20,5,FALSE)&lt;-3),"",'Total-corrected counts'!R1016),"")</f>
        <v>0</v>
      </c>
      <c r="S1016">
        <f>IFERROR(IF(OR(HLOOKUP($A1016,'Z-scores'!$C$2:$SK$20,5,FALSE)&gt;3,HLOOKUP($A1016,'Z-scores'!$C$2:$SK$20,5,FALSE)&lt;-3),"",'Total-corrected counts'!S1016),"")</f>
        <v>0</v>
      </c>
      <c r="T1016">
        <f>IFERROR(IF(OR(HLOOKUP($A1016,'Z-scores'!$C$2:$SK$20,5,FALSE)&gt;3,HLOOKUP($A1016,'Z-scores'!$C$2:$SK$20,5,FALSE)&lt;-3),"",'Total-corrected counts'!T1016),"")</f>
        <v>0</v>
      </c>
      <c r="U1016">
        <f t="shared" si="60"/>
        <v>1</v>
      </c>
      <c r="V1016">
        <f>SUMIFS(Tabel132[Cluster],Tabel132[ID],'Total-corrected counts Z&lt;3'!A1016)</f>
        <v>0</v>
      </c>
      <c r="W1016">
        <f t="shared" si="61"/>
        <v>0.45768790507519963</v>
      </c>
      <c r="X1016">
        <f t="shared" si="62"/>
        <v>2.3946274139340978E-3</v>
      </c>
      <c r="Y1016">
        <f t="shared" si="63"/>
        <v>0</v>
      </c>
    </row>
    <row r="1017" spans="1:25" x14ac:dyDescent="0.25">
      <c r="A1017">
        <v>1026</v>
      </c>
      <c r="B1017" t="s">
        <v>439</v>
      </c>
      <c r="C1017">
        <v>6900</v>
      </c>
      <c r="D1017">
        <v>369</v>
      </c>
      <c r="E1017">
        <f>IFERROR(IF(OR(HLOOKUP($A1017,'Z-scores'!$C$2:$SK$20,5,FALSE)&gt;3,HLOOKUP($A1017,'Z-scores'!$C$2:$SK$20,5,FALSE)&lt;-3),"",'Total-corrected counts'!E1017),"")</f>
        <v>5.3158417533855671</v>
      </c>
      <c r="F1017">
        <f>IFERROR(IF(OR(HLOOKUP($A1017,'Z-scores'!$C$2:$SK$20,5,FALSE)&gt;3,HLOOKUP($A1017,'Z-scores'!$C$2:$SK$20,5,FALSE)&lt;-3),"",'Total-corrected counts'!F1017),"")</f>
        <v>4.1268208888907782</v>
      </c>
      <c r="G1017">
        <f>IFERROR(IF(OR(HLOOKUP($A1017,'Z-scores'!$C$2:$SK$20,5,FALSE)&gt;3,HLOOKUP($A1017,'Z-scores'!$C$2:$SK$20,5,FALSE)&lt;-3),"",'Total-corrected counts'!G1017),"")</f>
        <v>8.2714667621422713</v>
      </c>
      <c r="H1017">
        <f>IFERROR(IF(OR(HLOOKUP($A1017,'Z-scores'!$C$2:$SK$20,5,FALSE)&gt;3,HLOOKUP($A1017,'Z-scores'!$C$2:$SK$20,5,FALSE)&lt;-3),"",'Total-corrected counts'!H1017),"")</f>
        <v>4.4090327872807551</v>
      </c>
      <c r="I1017">
        <f>IFERROR(IF(OR(HLOOKUP($A1017,'Z-scores'!$C$2:$SK$20,5,FALSE)&gt;3,HLOOKUP($A1017,'Z-scores'!$C$2:$SK$20,5,FALSE)&lt;-3),"",'Total-corrected counts'!I1017),"")</f>
        <v>24.062607799188648</v>
      </c>
      <c r="J1017">
        <f>IFERROR(IF(OR(HLOOKUP($A1017,'Z-scores'!$C$2:$SK$20,5,FALSE)&gt;3,HLOOKUP($A1017,'Z-scores'!$C$2:$SK$20,5,FALSE)&lt;-3),"",'Total-corrected counts'!J1017),"")</f>
        <v>0.23946274139340976</v>
      </c>
      <c r="K1017">
        <f>IFERROR(IF(OR(HLOOKUP($A1017,'Z-scores'!$C$2:$SK$20,5,FALSE)&gt;3,HLOOKUP($A1017,'Z-scores'!$C$2:$SK$20,5,FALSE)&lt;-3),"",'Total-corrected counts'!K1017),"")</f>
        <v>0.30495761382396319</v>
      </c>
      <c r="L1017">
        <f>IFERROR(IF(OR(HLOOKUP($A1017,'Z-scores'!$C$2:$SK$20,5,FALSE)&gt;3,HLOOKUP($A1017,'Z-scores'!$C$2:$SK$20,5,FALSE)&lt;-3),"",'Total-corrected counts'!L1017),"")</f>
        <v>1.6009138776169176</v>
      </c>
      <c r="M1017">
        <f>IFERROR(IF(OR(HLOOKUP($A1017,'Z-scores'!$C$2:$SK$20,5,FALSE)&gt;3,HLOOKUP($A1017,'Z-scores'!$C$2:$SK$20,5,FALSE)&lt;-3),"",'Total-corrected counts'!M1017),"")</f>
        <v>1.3895365341548931</v>
      </c>
      <c r="N1017">
        <f>IFERROR(IF(OR(HLOOKUP($A1017,'Z-scores'!$C$2:$SK$20,5,FALSE)&gt;3,HLOOKUP($A1017,'Z-scores'!$C$2:$SK$20,5,FALSE)&lt;-3),"",'Total-corrected counts'!N1017),"")</f>
        <v>4.8762743382535101</v>
      </c>
      <c r="O1017">
        <f>IFERROR(IF(OR(HLOOKUP($A1017,'Z-scores'!$C$2:$SK$20,5,FALSE)&gt;3,HLOOKUP($A1017,'Z-scores'!$C$2:$SK$20,5,FALSE)&lt;-3),"",'Total-corrected counts'!O1017),"")</f>
        <v>2.6349272875015139</v>
      </c>
      <c r="P1017">
        <f>IFERROR(IF(OR(HLOOKUP($A1017,'Z-scores'!$C$2:$SK$20,5,FALSE)&gt;3,HLOOKUP($A1017,'Z-scores'!$C$2:$SK$20,5,FALSE)&lt;-3),"",'Total-corrected counts'!P1017),"")</f>
        <v>1.6521892752014851</v>
      </c>
      <c r="Q1017">
        <f>IFERROR(IF(OR(HLOOKUP($A1017,'Z-scores'!$C$2:$SK$20,5,FALSE)&gt;3,HLOOKUP($A1017,'Z-scores'!$C$2:$SK$20,5,FALSE)&lt;-3),"",'Total-corrected counts'!Q1017),"")</f>
        <v>3.4431651680865789</v>
      </c>
      <c r="R1017">
        <f>IFERROR(IF(OR(HLOOKUP($A1017,'Z-scores'!$C$2:$SK$20,5,FALSE)&gt;3,HLOOKUP($A1017,'Z-scores'!$C$2:$SK$20,5,FALSE)&lt;-3),"",'Total-corrected counts'!R1017),"")</f>
        <v>1.2941520248600442</v>
      </c>
      <c r="S1017">
        <f>IFERROR(IF(OR(HLOOKUP($A1017,'Z-scores'!$C$2:$SK$20,5,FALSE)&gt;3,HLOOKUP($A1017,'Z-scores'!$C$2:$SK$20,5,FALSE)&lt;-3),"",'Total-corrected counts'!S1017),"")</f>
        <v>3.8387607257409289</v>
      </c>
      <c r="T1017">
        <f>IFERROR(IF(OR(HLOOKUP($A1017,'Z-scores'!$C$2:$SK$20,5,FALSE)&gt;3,HLOOKUP($A1017,'Z-scores'!$C$2:$SK$20,5,FALSE)&lt;-3),"",'Total-corrected counts'!T1017),"")</f>
        <v>7.3993527614125121</v>
      </c>
      <c r="U1017">
        <f t="shared" si="60"/>
        <v>1</v>
      </c>
      <c r="V1017">
        <f>SUMIFS(Tabel132[Cluster],Tabel132[ID],'Total-corrected counts Z&lt;3'!A1017)</f>
        <v>9</v>
      </c>
      <c r="W1017">
        <f t="shared" si="61"/>
        <v>0.49632929278162019</v>
      </c>
      <c r="X1017">
        <f t="shared" si="62"/>
        <v>5.4596915096130711</v>
      </c>
      <c r="Y1017">
        <f t="shared" si="63"/>
        <v>3.3770912071338439</v>
      </c>
    </row>
    <row r="1018" spans="1:25" x14ac:dyDescent="0.25">
      <c r="A1018">
        <v>1027</v>
      </c>
      <c r="B1018" t="s">
        <v>1089</v>
      </c>
      <c r="C1018">
        <v>12000</v>
      </c>
      <c r="D1018">
        <v>247</v>
      </c>
      <c r="E1018" t="str">
        <f>IFERROR(IF(OR(HLOOKUP($A1018,'Z-scores'!$C$2:$SK$20,5,FALSE)&gt;3,HLOOKUP($A1018,'Z-scores'!$C$2:$SK$20,5,FALSE)&lt;-3),"",'Total-corrected counts'!E1018),"")</f>
        <v/>
      </c>
      <c r="F1018" t="str">
        <f>IFERROR(IF(OR(HLOOKUP($A1018,'Z-scores'!$C$2:$SK$20,5,FALSE)&gt;3,HLOOKUP($A1018,'Z-scores'!$C$2:$SK$20,5,FALSE)&lt;-3),"",'Total-corrected counts'!F1018),"")</f>
        <v/>
      </c>
      <c r="G1018" t="str">
        <f>IFERROR(IF(OR(HLOOKUP($A1018,'Z-scores'!$C$2:$SK$20,5,FALSE)&gt;3,HLOOKUP($A1018,'Z-scores'!$C$2:$SK$20,5,FALSE)&lt;-3),"",'Total-corrected counts'!G1018),"")</f>
        <v/>
      </c>
      <c r="H1018" t="str">
        <f>IFERROR(IF(OR(HLOOKUP($A1018,'Z-scores'!$C$2:$SK$20,5,FALSE)&gt;3,HLOOKUP($A1018,'Z-scores'!$C$2:$SK$20,5,FALSE)&lt;-3),"",'Total-corrected counts'!H1018),"")</f>
        <v/>
      </c>
      <c r="I1018" t="str">
        <f>IFERROR(IF(OR(HLOOKUP($A1018,'Z-scores'!$C$2:$SK$20,5,FALSE)&gt;3,HLOOKUP($A1018,'Z-scores'!$C$2:$SK$20,5,FALSE)&lt;-3),"",'Total-corrected counts'!I1018),"")</f>
        <v/>
      </c>
      <c r="J1018" t="str">
        <f>IFERROR(IF(OR(HLOOKUP($A1018,'Z-scores'!$C$2:$SK$20,5,FALSE)&gt;3,HLOOKUP($A1018,'Z-scores'!$C$2:$SK$20,5,FALSE)&lt;-3),"",'Total-corrected counts'!J1018),"")</f>
        <v/>
      </c>
      <c r="K1018" t="str">
        <f>IFERROR(IF(OR(HLOOKUP($A1018,'Z-scores'!$C$2:$SK$20,5,FALSE)&gt;3,HLOOKUP($A1018,'Z-scores'!$C$2:$SK$20,5,FALSE)&lt;-3),"",'Total-corrected counts'!K1018),"")</f>
        <v/>
      </c>
      <c r="L1018" t="str">
        <f>IFERROR(IF(OR(HLOOKUP($A1018,'Z-scores'!$C$2:$SK$20,5,FALSE)&gt;3,HLOOKUP($A1018,'Z-scores'!$C$2:$SK$20,5,FALSE)&lt;-3),"",'Total-corrected counts'!L1018),"")</f>
        <v/>
      </c>
      <c r="M1018" t="str">
        <f>IFERROR(IF(OR(HLOOKUP($A1018,'Z-scores'!$C$2:$SK$20,5,FALSE)&gt;3,HLOOKUP($A1018,'Z-scores'!$C$2:$SK$20,5,FALSE)&lt;-3),"",'Total-corrected counts'!M1018),"")</f>
        <v/>
      </c>
      <c r="N1018" t="str">
        <f>IFERROR(IF(OR(HLOOKUP($A1018,'Z-scores'!$C$2:$SK$20,5,FALSE)&gt;3,HLOOKUP($A1018,'Z-scores'!$C$2:$SK$20,5,FALSE)&lt;-3),"",'Total-corrected counts'!N1018),"")</f>
        <v/>
      </c>
      <c r="O1018" t="str">
        <f>IFERROR(IF(OR(HLOOKUP($A1018,'Z-scores'!$C$2:$SK$20,5,FALSE)&gt;3,HLOOKUP($A1018,'Z-scores'!$C$2:$SK$20,5,FALSE)&lt;-3),"",'Total-corrected counts'!O1018),"")</f>
        <v/>
      </c>
      <c r="P1018" t="str">
        <f>IFERROR(IF(OR(HLOOKUP($A1018,'Z-scores'!$C$2:$SK$20,5,FALSE)&gt;3,HLOOKUP($A1018,'Z-scores'!$C$2:$SK$20,5,FALSE)&lt;-3),"",'Total-corrected counts'!P1018),"")</f>
        <v/>
      </c>
      <c r="Q1018" t="str">
        <f>IFERROR(IF(OR(HLOOKUP($A1018,'Z-scores'!$C$2:$SK$20,5,FALSE)&gt;3,HLOOKUP($A1018,'Z-scores'!$C$2:$SK$20,5,FALSE)&lt;-3),"",'Total-corrected counts'!Q1018),"")</f>
        <v/>
      </c>
      <c r="R1018" t="str">
        <f>IFERROR(IF(OR(HLOOKUP($A1018,'Z-scores'!$C$2:$SK$20,5,FALSE)&gt;3,HLOOKUP($A1018,'Z-scores'!$C$2:$SK$20,5,FALSE)&lt;-3),"",'Total-corrected counts'!R1018),"")</f>
        <v/>
      </c>
      <c r="S1018" t="str">
        <f>IFERROR(IF(OR(HLOOKUP($A1018,'Z-scores'!$C$2:$SK$20,5,FALSE)&gt;3,HLOOKUP($A1018,'Z-scores'!$C$2:$SK$20,5,FALSE)&lt;-3),"",'Total-corrected counts'!S1018),"")</f>
        <v/>
      </c>
      <c r="T1018" t="str">
        <f>IFERROR(IF(OR(HLOOKUP($A1018,'Z-scores'!$C$2:$SK$20,5,FALSE)&gt;3,HLOOKUP($A1018,'Z-scores'!$C$2:$SK$20,5,FALSE)&lt;-3),"",'Total-corrected counts'!T1018),"")</f>
        <v/>
      </c>
      <c r="U1018">
        <f t="shared" si="60"/>
        <v>0</v>
      </c>
      <c r="V1018">
        <f>SUMIFS(Tabel132[Cluster],Tabel132[ID],'Total-corrected counts Z&lt;3'!A1018)</f>
        <v>15</v>
      </c>
      <c r="W1018" t="str">
        <f t="shared" si="61"/>
        <v/>
      </c>
      <c r="X1018" t="str">
        <f t="shared" si="62"/>
        <v/>
      </c>
      <c r="Y1018" t="str">
        <f t="shared" si="63"/>
        <v/>
      </c>
    </row>
    <row r="1019" spans="1:25" x14ac:dyDescent="0.25">
      <c r="A1019">
        <v>1028</v>
      </c>
      <c r="B1019" t="s">
        <v>1090</v>
      </c>
      <c r="C1019">
        <v>107900</v>
      </c>
      <c r="D1019">
        <v>784</v>
      </c>
      <c r="E1019" t="str">
        <f>IFERROR(IF(OR(HLOOKUP($A1019,'Z-scores'!$C$2:$SK$20,5,FALSE)&gt;3,HLOOKUP($A1019,'Z-scores'!$C$2:$SK$20,5,FALSE)&lt;-3),"",'Total-corrected counts'!E1019),"")</f>
        <v/>
      </c>
      <c r="F1019" t="str">
        <f>IFERROR(IF(OR(HLOOKUP($A1019,'Z-scores'!$C$2:$SK$20,5,FALSE)&gt;3,HLOOKUP($A1019,'Z-scores'!$C$2:$SK$20,5,FALSE)&lt;-3),"",'Total-corrected counts'!F1019),"")</f>
        <v/>
      </c>
      <c r="G1019" t="str">
        <f>IFERROR(IF(OR(HLOOKUP($A1019,'Z-scores'!$C$2:$SK$20,5,FALSE)&gt;3,HLOOKUP($A1019,'Z-scores'!$C$2:$SK$20,5,FALSE)&lt;-3),"",'Total-corrected counts'!G1019),"")</f>
        <v/>
      </c>
      <c r="H1019" t="str">
        <f>IFERROR(IF(OR(HLOOKUP($A1019,'Z-scores'!$C$2:$SK$20,5,FALSE)&gt;3,HLOOKUP($A1019,'Z-scores'!$C$2:$SK$20,5,FALSE)&lt;-3),"",'Total-corrected counts'!H1019),"")</f>
        <v/>
      </c>
      <c r="I1019" t="str">
        <f>IFERROR(IF(OR(HLOOKUP($A1019,'Z-scores'!$C$2:$SK$20,5,FALSE)&gt;3,HLOOKUP($A1019,'Z-scores'!$C$2:$SK$20,5,FALSE)&lt;-3),"",'Total-corrected counts'!I1019),"")</f>
        <v/>
      </c>
      <c r="J1019" t="str">
        <f>IFERROR(IF(OR(HLOOKUP($A1019,'Z-scores'!$C$2:$SK$20,5,FALSE)&gt;3,HLOOKUP($A1019,'Z-scores'!$C$2:$SK$20,5,FALSE)&lt;-3),"",'Total-corrected counts'!J1019),"")</f>
        <v/>
      </c>
      <c r="K1019" t="str">
        <f>IFERROR(IF(OR(HLOOKUP($A1019,'Z-scores'!$C$2:$SK$20,5,FALSE)&gt;3,HLOOKUP($A1019,'Z-scores'!$C$2:$SK$20,5,FALSE)&lt;-3),"",'Total-corrected counts'!K1019),"")</f>
        <v/>
      </c>
      <c r="L1019" t="str">
        <f>IFERROR(IF(OR(HLOOKUP($A1019,'Z-scores'!$C$2:$SK$20,5,FALSE)&gt;3,HLOOKUP($A1019,'Z-scores'!$C$2:$SK$20,5,FALSE)&lt;-3),"",'Total-corrected counts'!L1019),"")</f>
        <v/>
      </c>
      <c r="M1019" t="str">
        <f>IFERROR(IF(OR(HLOOKUP($A1019,'Z-scores'!$C$2:$SK$20,5,FALSE)&gt;3,HLOOKUP($A1019,'Z-scores'!$C$2:$SK$20,5,FALSE)&lt;-3),"",'Total-corrected counts'!M1019),"")</f>
        <v/>
      </c>
      <c r="N1019" t="str">
        <f>IFERROR(IF(OR(HLOOKUP($A1019,'Z-scores'!$C$2:$SK$20,5,FALSE)&gt;3,HLOOKUP($A1019,'Z-scores'!$C$2:$SK$20,5,FALSE)&lt;-3),"",'Total-corrected counts'!N1019),"")</f>
        <v/>
      </c>
      <c r="O1019" t="str">
        <f>IFERROR(IF(OR(HLOOKUP($A1019,'Z-scores'!$C$2:$SK$20,5,FALSE)&gt;3,HLOOKUP($A1019,'Z-scores'!$C$2:$SK$20,5,FALSE)&lt;-3),"",'Total-corrected counts'!O1019),"")</f>
        <v/>
      </c>
      <c r="P1019" t="str">
        <f>IFERROR(IF(OR(HLOOKUP($A1019,'Z-scores'!$C$2:$SK$20,5,FALSE)&gt;3,HLOOKUP($A1019,'Z-scores'!$C$2:$SK$20,5,FALSE)&lt;-3),"",'Total-corrected counts'!P1019),"")</f>
        <v/>
      </c>
      <c r="Q1019" t="str">
        <f>IFERROR(IF(OR(HLOOKUP($A1019,'Z-scores'!$C$2:$SK$20,5,FALSE)&gt;3,HLOOKUP($A1019,'Z-scores'!$C$2:$SK$20,5,FALSE)&lt;-3),"",'Total-corrected counts'!Q1019),"")</f>
        <v/>
      </c>
      <c r="R1019" t="str">
        <f>IFERROR(IF(OR(HLOOKUP($A1019,'Z-scores'!$C$2:$SK$20,5,FALSE)&gt;3,HLOOKUP($A1019,'Z-scores'!$C$2:$SK$20,5,FALSE)&lt;-3),"",'Total-corrected counts'!R1019),"")</f>
        <v/>
      </c>
      <c r="S1019" t="str">
        <f>IFERROR(IF(OR(HLOOKUP($A1019,'Z-scores'!$C$2:$SK$20,5,FALSE)&gt;3,HLOOKUP($A1019,'Z-scores'!$C$2:$SK$20,5,FALSE)&lt;-3),"",'Total-corrected counts'!S1019),"")</f>
        <v/>
      </c>
      <c r="T1019" t="str">
        <f>IFERROR(IF(OR(HLOOKUP($A1019,'Z-scores'!$C$2:$SK$20,5,FALSE)&gt;3,HLOOKUP($A1019,'Z-scores'!$C$2:$SK$20,5,FALSE)&lt;-3),"",'Total-corrected counts'!T1019),"")</f>
        <v/>
      </c>
      <c r="U1019">
        <f t="shared" si="60"/>
        <v>0</v>
      </c>
      <c r="V1019">
        <f>SUMIFS(Tabel132[Cluster],Tabel132[ID],'Total-corrected counts Z&lt;3'!A1019)</f>
        <v>0</v>
      </c>
      <c r="W1019" t="str">
        <f t="shared" si="61"/>
        <v/>
      </c>
      <c r="X1019" t="str">
        <f t="shared" si="62"/>
        <v/>
      </c>
      <c r="Y1019" t="str">
        <f t="shared" si="63"/>
        <v/>
      </c>
    </row>
    <row r="1020" spans="1:25" x14ac:dyDescent="0.25">
      <c r="A1020">
        <v>1029</v>
      </c>
      <c r="B1020" t="s">
        <v>440</v>
      </c>
      <c r="C1020">
        <v>66000</v>
      </c>
      <c r="D1020">
        <v>138</v>
      </c>
      <c r="E1020">
        <f>IFERROR(IF(OR(HLOOKUP($A1020,'Z-scores'!$C$2:$SK$20,5,FALSE)&gt;3,HLOOKUP($A1020,'Z-scores'!$C$2:$SK$20,5,FALSE)&lt;-3),"",'Total-corrected counts'!E1020),"")</f>
        <v>4.9591403496169173</v>
      </c>
      <c r="F1020">
        <f>IFERROR(IF(OR(HLOOKUP($A1020,'Z-scores'!$C$2:$SK$20,5,FALSE)&gt;3,HLOOKUP($A1020,'Z-scores'!$C$2:$SK$20,5,FALSE)&lt;-3),"",'Total-corrected counts'!F1020),"")</f>
        <v>5.5386280350902535</v>
      </c>
      <c r="G1020">
        <f>IFERROR(IF(OR(HLOOKUP($A1020,'Z-scores'!$C$2:$SK$20,5,FALSE)&gt;3,HLOOKUP($A1020,'Z-scores'!$C$2:$SK$20,5,FALSE)&lt;-3),"",'Total-corrected counts'!G1020),"")</f>
        <v>4.3787201144913812</v>
      </c>
      <c r="H1020">
        <f>IFERROR(IF(OR(HLOOKUP($A1020,'Z-scores'!$C$2:$SK$20,5,FALSE)&gt;3,HLOOKUP($A1020,'Z-scores'!$C$2:$SK$20,5,FALSE)&lt;-3),"",'Total-corrected counts'!H1020),"")</f>
        <v>3.2328886100991578</v>
      </c>
      <c r="I1020">
        <f>IFERROR(IF(OR(HLOOKUP($A1020,'Z-scores'!$C$2:$SK$20,5,FALSE)&gt;3,HLOOKUP($A1020,'Z-scores'!$C$2:$SK$20,5,FALSE)&lt;-3),"",'Total-corrected counts'!I1020),"")</f>
        <v>4.8845518170476492</v>
      </c>
      <c r="J1020">
        <f>IFERROR(IF(OR(HLOOKUP($A1020,'Z-scores'!$C$2:$SK$20,5,FALSE)&gt;3,HLOOKUP($A1020,'Z-scores'!$C$2:$SK$20,5,FALSE)&lt;-3),"",'Total-corrected counts'!J1020),"")</f>
        <v>8.0399615422837325</v>
      </c>
      <c r="K1020">
        <f>IFERROR(IF(OR(HLOOKUP($A1020,'Z-scores'!$C$2:$SK$20,5,FALSE)&gt;3,HLOOKUP($A1020,'Z-scores'!$C$2:$SK$20,5,FALSE)&lt;-3),"",'Total-corrected counts'!K1020),"")</f>
        <v>6.8087651855696407</v>
      </c>
      <c r="L1020">
        <f>IFERROR(IF(OR(HLOOKUP($A1020,'Z-scores'!$C$2:$SK$20,5,FALSE)&gt;3,HLOOKUP($A1020,'Z-scores'!$C$2:$SK$20,5,FALSE)&lt;-3),"",'Total-corrected counts'!L1020),"")</f>
        <v>5.8813234402282522</v>
      </c>
      <c r="M1020">
        <f>IFERROR(IF(OR(HLOOKUP($A1020,'Z-scores'!$C$2:$SK$20,5,FALSE)&gt;3,HLOOKUP($A1020,'Z-scores'!$C$2:$SK$20,5,FALSE)&lt;-3),"",'Total-corrected counts'!M1020),"")</f>
        <v>3.1967865049575761</v>
      </c>
      <c r="N1020">
        <f>IFERROR(IF(OR(HLOOKUP($A1020,'Z-scores'!$C$2:$SK$20,5,FALSE)&gt;3,HLOOKUP($A1020,'Z-scores'!$C$2:$SK$20,5,FALSE)&lt;-3),"",'Total-corrected counts'!N1020),"")</f>
        <v>5.2212197898341435</v>
      </c>
      <c r="O1020">
        <f>IFERROR(IF(OR(HLOOKUP($A1020,'Z-scores'!$C$2:$SK$20,5,FALSE)&gt;3,HLOOKUP($A1020,'Z-scores'!$C$2:$SK$20,5,FALSE)&lt;-3),"",'Total-corrected counts'!O1020),"")</f>
        <v>4.916173059902154</v>
      </c>
      <c r="P1020">
        <f>IFERROR(IF(OR(HLOOKUP($A1020,'Z-scores'!$C$2:$SK$20,5,FALSE)&gt;3,HLOOKUP($A1020,'Z-scores'!$C$2:$SK$20,5,FALSE)&lt;-3),"",'Total-corrected counts'!P1020),"")</f>
        <v>6.4345805205889155</v>
      </c>
      <c r="Q1020">
        <f>IFERROR(IF(OR(HLOOKUP($A1020,'Z-scores'!$C$2:$SK$20,5,FALSE)&gt;3,HLOOKUP($A1020,'Z-scores'!$C$2:$SK$20,5,FALSE)&lt;-3),"",'Total-corrected counts'!Q1020),"")</f>
        <v>6.0317496595340652</v>
      </c>
      <c r="R1020">
        <f>IFERROR(IF(OR(HLOOKUP($A1020,'Z-scores'!$C$2:$SK$20,5,FALSE)&gt;3,HLOOKUP($A1020,'Z-scores'!$C$2:$SK$20,5,FALSE)&lt;-3),"",'Total-corrected counts'!R1020),"")</f>
        <v>5.9161235422173446</v>
      </c>
      <c r="S1020">
        <f>IFERROR(IF(OR(HLOOKUP($A1020,'Z-scores'!$C$2:$SK$20,5,FALSE)&gt;3,HLOOKUP($A1020,'Z-scores'!$C$2:$SK$20,5,FALSE)&lt;-3),"",'Total-corrected counts'!S1020),"")</f>
        <v>5.831745645299641</v>
      </c>
      <c r="T1020">
        <f>IFERROR(IF(OR(HLOOKUP($A1020,'Z-scores'!$C$2:$SK$20,5,FALSE)&gt;3,HLOOKUP($A1020,'Z-scores'!$C$2:$SK$20,5,FALSE)&lt;-3),"",'Total-corrected counts'!T1020),"")</f>
        <v>5.0170888188544254</v>
      </c>
      <c r="U1020">
        <f t="shared" si="60"/>
        <v>1</v>
      </c>
      <c r="V1020">
        <f>SUMIFS(Tabel132[Cluster],Tabel132[ID],'Total-corrected counts Z&lt;3'!A1020)</f>
        <v>78</v>
      </c>
      <c r="W1020">
        <f t="shared" si="61"/>
        <v>0.47074154195353635</v>
      </c>
      <c r="X1020">
        <f t="shared" si="62"/>
        <v>5.2141985389218712</v>
      </c>
      <c r="Y1020">
        <f t="shared" si="63"/>
        <v>5.6912435410660906</v>
      </c>
    </row>
    <row r="1021" spans="1:25" x14ac:dyDescent="0.25">
      <c r="A1021">
        <v>1030</v>
      </c>
      <c r="B1021" t="s">
        <v>441</v>
      </c>
      <c r="C1021">
        <v>5000</v>
      </c>
      <c r="D1021">
        <v>337</v>
      </c>
      <c r="E1021">
        <f>IFERROR(IF(OR(HLOOKUP($A1021,'Z-scores'!$C$2:$SK$20,5,FALSE)&gt;3,HLOOKUP($A1021,'Z-scores'!$C$2:$SK$20,5,FALSE)&lt;-3),"",'Total-corrected counts'!E1021),"")</f>
        <v>4.4240882439639435</v>
      </c>
      <c r="F1021">
        <f>IFERROR(IF(OR(HLOOKUP($A1021,'Z-scores'!$C$2:$SK$20,5,FALSE)&gt;3,HLOOKUP($A1021,'Z-scores'!$C$2:$SK$20,5,FALSE)&lt;-3),"",'Total-corrected counts'!F1021),"")</f>
        <v>1.8273222929070148</v>
      </c>
      <c r="G1021">
        <f>IFERROR(IF(OR(HLOOKUP($A1021,'Z-scores'!$C$2:$SK$20,5,FALSE)&gt;3,HLOOKUP($A1021,'Z-scores'!$C$2:$SK$20,5,FALSE)&lt;-3),"",'Total-corrected counts'!G1021),"")</f>
        <v>7.6268080816395747</v>
      </c>
      <c r="H1021">
        <f>IFERROR(IF(OR(HLOOKUP($A1021,'Z-scores'!$C$2:$SK$20,5,FALSE)&gt;3,HLOOKUP($A1021,'Z-scores'!$C$2:$SK$20,5,FALSE)&lt;-3),"",'Total-corrected counts'!H1021),"")</f>
        <v>7.5936693285724628</v>
      </c>
      <c r="I1021">
        <f>IFERROR(IF(OR(HLOOKUP($A1021,'Z-scores'!$C$2:$SK$20,5,FALSE)&gt;3,HLOOKUP($A1021,'Z-scores'!$C$2:$SK$20,5,FALSE)&lt;-3),"",'Total-corrected counts'!I1021),"")</f>
        <v>14.929396279524667</v>
      </c>
      <c r="J1021">
        <f>IFERROR(IF(OR(HLOOKUP($A1021,'Z-scores'!$C$2:$SK$20,5,FALSE)&gt;3,HLOOKUP($A1021,'Z-scores'!$C$2:$SK$20,5,FALSE)&lt;-3),"",'Total-corrected counts'!J1021),"")</f>
        <v>4.4061144416387394</v>
      </c>
      <c r="K1021">
        <f>IFERROR(IF(OR(HLOOKUP($A1021,'Z-scores'!$C$2:$SK$20,5,FALSE)&gt;3,HLOOKUP($A1021,'Z-scores'!$C$2:$SK$20,5,FALSE)&lt;-3),"",'Total-corrected counts'!K1021),"")</f>
        <v>2.9440138873005677</v>
      </c>
      <c r="L1021">
        <f>IFERROR(IF(OR(HLOOKUP($A1021,'Z-scores'!$C$2:$SK$20,5,FALSE)&gt;3,HLOOKUP($A1021,'Z-scores'!$C$2:$SK$20,5,FALSE)&lt;-3),"",'Total-corrected counts'!L1021),"")</f>
        <v>2.523474417260565</v>
      </c>
      <c r="M1021">
        <f>IFERROR(IF(OR(HLOOKUP($A1021,'Z-scores'!$C$2:$SK$20,5,FALSE)&gt;3,HLOOKUP($A1021,'Z-scores'!$C$2:$SK$20,5,FALSE)&lt;-3),"",'Total-corrected counts'!M1021),"")</f>
        <v>14.449475002408246</v>
      </c>
      <c r="N1021">
        <f>IFERROR(IF(OR(HLOOKUP($A1021,'Z-scores'!$C$2:$SK$20,5,FALSE)&gt;3,HLOOKUP($A1021,'Z-scores'!$C$2:$SK$20,5,FALSE)&lt;-3),"",'Total-corrected counts'!N1021),"")</f>
        <v>1.9207189917558036</v>
      </c>
      <c r="O1021">
        <f>IFERROR(IF(OR(HLOOKUP($A1021,'Z-scores'!$C$2:$SK$20,5,FALSE)&gt;3,HLOOKUP($A1021,'Z-scores'!$C$2:$SK$20,5,FALSE)&lt;-3),"",'Total-corrected counts'!O1021),"")</f>
        <v>3.0637661245613246</v>
      </c>
      <c r="P1021">
        <f>IFERROR(IF(OR(HLOOKUP($A1021,'Z-scores'!$C$2:$SK$20,5,FALSE)&gt;3,HLOOKUP($A1021,'Z-scores'!$C$2:$SK$20,5,FALSE)&lt;-3),"",'Total-corrected counts'!P1021),"")</f>
        <v>2.1398836998091522</v>
      </c>
      <c r="Q1021">
        <f>IFERROR(IF(OR(HLOOKUP($A1021,'Z-scores'!$C$2:$SK$20,5,FALSE)&gt;3,HLOOKUP($A1021,'Z-scores'!$C$2:$SK$20,5,FALSE)&lt;-3),"",'Total-corrected counts'!Q1021),"")</f>
        <v>1.8979640609077535</v>
      </c>
      <c r="R1021">
        <f>IFERROR(IF(OR(HLOOKUP($A1021,'Z-scores'!$C$2:$SK$20,5,FALSE)&gt;3,HLOOKUP($A1021,'Z-scores'!$C$2:$SK$20,5,FALSE)&lt;-3),"",'Total-corrected counts'!R1021),"")</f>
        <v>0.77546411013439154</v>
      </c>
      <c r="S1021">
        <f>IFERROR(IF(OR(HLOOKUP($A1021,'Z-scores'!$C$2:$SK$20,5,FALSE)&gt;3,HLOOKUP($A1021,'Z-scores'!$C$2:$SK$20,5,FALSE)&lt;-3),"",'Total-corrected counts'!S1021),"")</f>
        <v>8.5720999096928701</v>
      </c>
      <c r="T1021">
        <f>IFERROR(IF(OR(HLOOKUP($A1021,'Z-scores'!$C$2:$SK$20,5,FALSE)&gt;3,HLOOKUP($A1021,'Z-scores'!$C$2:$SK$20,5,FALSE)&lt;-3),"",'Total-corrected counts'!T1021),"")</f>
        <v>10.744078640648794</v>
      </c>
      <c r="U1021">
        <f t="shared" si="60"/>
        <v>1</v>
      </c>
      <c r="V1021">
        <f>SUMIFS(Tabel132[Cluster],Tabel132[ID],'Total-corrected counts Z&lt;3'!A1021)</f>
        <v>7</v>
      </c>
      <c r="W1021">
        <f t="shared" si="61"/>
        <v>0.48055777036913483</v>
      </c>
      <c r="X1021">
        <f t="shared" si="62"/>
        <v>6.2645080966971589</v>
      </c>
      <c r="Y1021">
        <f t="shared" si="63"/>
        <v>4.5322094242923816</v>
      </c>
    </row>
    <row r="1022" spans="1:25" x14ac:dyDescent="0.25">
      <c r="A1022">
        <v>1031</v>
      </c>
      <c r="B1022" t="s">
        <v>442</v>
      </c>
      <c r="C1022">
        <v>51900</v>
      </c>
      <c r="D1022">
        <v>818</v>
      </c>
      <c r="E1022">
        <f>IFERROR(IF(OR(HLOOKUP($A1022,'Z-scores'!$C$2:$SK$20,5,FALSE)&gt;3,HLOOKUP($A1022,'Z-scores'!$C$2:$SK$20,5,FALSE)&lt;-3),"",'Total-corrected counts'!E1022),"")</f>
        <v>23.041919846222058</v>
      </c>
      <c r="F1022">
        <f>IFERROR(IF(OR(HLOOKUP($A1022,'Z-scores'!$C$2:$SK$20,5,FALSE)&gt;3,HLOOKUP($A1022,'Z-scores'!$C$2:$SK$20,5,FALSE)&lt;-3),"",'Total-corrected counts'!F1022),"")</f>
        <v>22.197008007637923</v>
      </c>
      <c r="G1022">
        <f>IFERROR(IF(OR(HLOOKUP($A1022,'Z-scores'!$C$2:$SK$20,5,FALSE)&gt;3,HLOOKUP($A1022,'Z-scores'!$C$2:$SK$20,5,FALSE)&lt;-3),"",'Total-corrected counts'!G1022),"")</f>
        <v>27.953392169182244</v>
      </c>
      <c r="H1022">
        <f>IFERROR(IF(OR(HLOOKUP($A1022,'Z-scores'!$C$2:$SK$20,5,FALSE)&gt;3,HLOOKUP($A1022,'Z-scores'!$C$2:$SK$20,5,FALSE)&lt;-3),"",'Total-corrected counts'!H1022),"")</f>
        <v>26.430070689280804</v>
      </c>
      <c r="I1022">
        <f>IFERROR(IF(OR(HLOOKUP($A1022,'Z-scores'!$C$2:$SK$20,5,FALSE)&gt;3,HLOOKUP($A1022,'Z-scores'!$C$2:$SK$20,5,FALSE)&lt;-3),"",'Total-corrected counts'!I1022),"")</f>
        <v>29.301683538441367</v>
      </c>
      <c r="J1022">
        <f>IFERROR(IF(OR(HLOOKUP($A1022,'Z-scores'!$C$2:$SK$20,5,FALSE)&gt;3,HLOOKUP($A1022,'Z-scores'!$C$2:$SK$20,5,FALSE)&lt;-3),"",'Total-corrected counts'!J1022),"")</f>
        <v>16.534902293214945</v>
      </c>
      <c r="K1022">
        <f>IFERROR(IF(OR(HLOOKUP($A1022,'Z-scores'!$C$2:$SK$20,5,FALSE)&gt;3,HLOOKUP($A1022,'Z-scores'!$C$2:$SK$20,5,FALSE)&lt;-3),"",'Total-corrected counts'!K1022),"")</f>
        <v>22.355738921095149</v>
      </c>
      <c r="L1022">
        <f>IFERROR(IF(OR(HLOOKUP($A1022,'Z-scores'!$C$2:$SK$20,5,FALSE)&gt;3,HLOOKUP($A1022,'Z-scores'!$C$2:$SK$20,5,FALSE)&lt;-3),"",'Total-corrected counts'!L1022),"")</f>
        <v>22.155020018207004</v>
      </c>
      <c r="M1022">
        <f>IFERROR(IF(OR(HLOOKUP($A1022,'Z-scores'!$C$2:$SK$20,5,FALSE)&gt;3,HLOOKUP($A1022,'Z-scores'!$C$2:$SK$20,5,FALSE)&lt;-3),"",'Total-corrected counts'!M1022),"")</f>
        <v>26.24774839670501</v>
      </c>
      <c r="N1022">
        <f>IFERROR(IF(OR(HLOOKUP($A1022,'Z-scores'!$C$2:$SK$20,5,FALSE)&gt;3,HLOOKUP($A1022,'Z-scores'!$C$2:$SK$20,5,FALSE)&lt;-3),"",'Total-corrected counts'!N1022),"")</f>
        <v>26.803829521686094</v>
      </c>
      <c r="O1022">
        <f>IFERROR(IF(OR(HLOOKUP($A1022,'Z-scores'!$C$2:$SK$20,5,FALSE)&gt;3,HLOOKUP($A1022,'Z-scores'!$C$2:$SK$20,5,FALSE)&lt;-3),"",'Total-corrected counts'!O1022),"")</f>
        <v>17.533761111125848</v>
      </c>
      <c r="P1022">
        <f>IFERROR(IF(OR(HLOOKUP($A1022,'Z-scores'!$C$2:$SK$20,5,FALSE)&gt;3,HLOOKUP($A1022,'Z-scores'!$C$2:$SK$20,5,FALSE)&lt;-3),"",'Total-corrected counts'!P1022),"")</f>
        <v>18.656799978103514</v>
      </c>
      <c r="Q1022">
        <f>IFERROR(IF(OR(HLOOKUP($A1022,'Z-scores'!$C$2:$SK$20,5,FALSE)&gt;3,HLOOKUP($A1022,'Z-scores'!$C$2:$SK$20,5,FALSE)&lt;-3),"",'Total-corrected counts'!Q1022),"")</f>
        <v>17.83191888638201</v>
      </c>
      <c r="R1022">
        <f>IFERROR(IF(OR(HLOOKUP($A1022,'Z-scores'!$C$2:$SK$20,5,FALSE)&gt;3,HLOOKUP($A1022,'Z-scores'!$C$2:$SK$20,5,FALSE)&lt;-3),"",'Total-corrected counts'!R1022),"")</f>
        <v>22.668202530683473</v>
      </c>
      <c r="S1022">
        <f>IFERROR(IF(OR(HLOOKUP($A1022,'Z-scores'!$C$2:$SK$20,5,FALSE)&gt;3,HLOOKUP($A1022,'Z-scores'!$C$2:$SK$20,5,FALSE)&lt;-3),"",'Total-corrected counts'!S1022),"")</f>
        <v>23.621400807951556</v>
      </c>
      <c r="T1022">
        <f>IFERROR(IF(OR(HLOOKUP($A1022,'Z-scores'!$C$2:$SK$20,5,FALSE)&gt;3,HLOOKUP($A1022,'Z-scores'!$C$2:$SK$20,5,FALSE)&lt;-3),"",'Total-corrected counts'!T1022),"")</f>
        <v>24.798753304623297</v>
      </c>
      <c r="U1022">
        <f t="shared" si="60"/>
        <v>1</v>
      </c>
      <c r="V1022">
        <f>SUMIFS(Tabel132[Cluster],Tabel132[ID],'Total-corrected counts Z&lt;3'!A1022)</f>
        <v>72</v>
      </c>
      <c r="W1022">
        <f t="shared" si="61"/>
        <v>8.2858155674128131E-2</v>
      </c>
      <c r="X1022">
        <f t="shared" si="62"/>
        <v>24.302131340167257</v>
      </c>
      <c r="Y1022">
        <f t="shared" si="63"/>
        <v>20.851806103144952</v>
      </c>
    </row>
    <row r="1023" spans="1:25" x14ac:dyDescent="0.25">
      <c r="A1023">
        <v>1032</v>
      </c>
      <c r="B1023" t="s">
        <v>1091</v>
      </c>
      <c r="C1023">
        <v>117100</v>
      </c>
      <c r="D1023">
        <v>1024</v>
      </c>
      <c r="E1023" t="str">
        <f>IFERROR(IF(OR(HLOOKUP($A1023,'Z-scores'!$C$2:$SK$20,5,FALSE)&gt;3,HLOOKUP($A1023,'Z-scores'!$C$2:$SK$20,5,FALSE)&lt;-3),"",'Total-corrected counts'!E1023),"")</f>
        <v/>
      </c>
      <c r="F1023" t="str">
        <f>IFERROR(IF(OR(HLOOKUP($A1023,'Z-scores'!$C$2:$SK$20,5,FALSE)&gt;3,HLOOKUP($A1023,'Z-scores'!$C$2:$SK$20,5,FALSE)&lt;-3),"",'Total-corrected counts'!F1023),"")</f>
        <v/>
      </c>
      <c r="G1023" t="str">
        <f>IFERROR(IF(OR(HLOOKUP($A1023,'Z-scores'!$C$2:$SK$20,5,FALSE)&gt;3,HLOOKUP($A1023,'Z-scores'!$C$2:$SK$20,5,FALSE)&lt;-3),"",'Total-corrected counts'!G1023),"")</f>
        <v/>
      </c>
      <c r="H1023" t="str">
        <f>IFERROR(IF(OR(HLOOKUP($A1023,'Z-scores'!$C$2:$SK$20,5,FALSE)&gt;3,HLOOKUP($A1023,'Z-scores'!$C$2:$SK$20,5,FALSE)&lt;-3),"",'Total-corrected counts'!H1023),"")</f>
        <v/>
      </c>
      <c r="I1023" t="str">
        <f>IFERROR(IF(OR(HLOOKUP($A1023,'Z-scores'!$C$2:$SK$20,5,FALSE)&gt;3,HLOOKUP($A1023,'Z-scores'!$C$2:$SK$20,5,FALSE)&lt;-3),"",'Total-corrected counts'!I1023),"")</f>
        <v/>
      </c>
      <c r="J1023" t="str">
        <f>IFERROR(IF(OR(HLOOKUP($A1023,'Z-scores'!$C$2:$SK$20,5,FALSE)&gt;3,HLOOKUP($A1023,'Z-scores'!$C$2:$SK$20,5,FALSE)&lt;-3),"",'Total-corrected counts'!J1023),"")</f>
        <v/>
      </c>
      <c r="K1023" t="str">
        <f>IFERROR(IF(OR(HLOOKUP($A1023,'Z-scores'!$C$2:$SK$20,5,FALSE)&gt;3,HLOOKUP($A1023,'Z-scores'!$C$2:$SK$20,5,FALSE)&lt;-3),"",'Total-corrected counts'!K1023),"")</f>
        <v/>
      </c>
      <c r="L1023" t="str">
        <f>IFERROR(IF(OR(HLOOKUP($A1023,'Z-scores'!$C$2:$SK$20,5,FALSE)&gt;3,HLOOKUP($A1023,'Z-scores'!$C$2:$SK$20,5,FALSE)&lt;-3),"",'Total-corrected counts'!L1023),"")</f>
        <v/>
      </c>
      <c r="M1023" t="str">
        <f>IFERROR(IF(OR(HLOOKUP($A1023,'Z-scores'!$C$2:$SK$20,5,FALSE)&gt;3,HLOOKUP($A1023,'Z-scores'!$C$2:$SK$20,5,FALSE)&lt;-3),"",'Total-corrected counts'!M1023),"")</f>
        <v/>
      </c>
      <c r="N1023" t="str">
        <f>IFERROR(IF(OR(HLOOKUP($A1023,'Z-scores'!$C$2:$SK$20,5,FALSE)&gt;3,HLOOKUP($A1023,'Z-scores'!$C$2:$SK$20,5,FALSE)&lt;-3),"",'Total-corrected counts'!N1023),"")</f>
        <v/>
      </c>
      <c r="O1023" t="str">
        <f>IFERROR(IF(OR(HLOOKUP($A1023,'Z-scores'!$C$2:$SK$20,5,FALSE)&gt;3,HLOOKUP($A1023,'Z-scores'!$C$2:$SK$20,5,FALSE)&lt;-3),"",'Total-corrected counts'!O1023),"")</f>
        <v/>
      </c>
      <c r="P1023" t="str">
        <f>IFERROR(IF(OR(HLOOKUP($A1023,'Z-scores'!$C$2:$SK$20,5,FALSE)&gt;3,HLOOKUP($A1023,'Z-scores'!$C$2:$SK$20,5,FALSE)&lt;-3),"",'Total-corrected counts'!P1023),"")</f>
        <v/>
      </c>
      <c r="Q1023" t="str">
        <f>IFERROR(IF(OR(HLOOKUP($A1023,'Z-scores'!$C$2:$SK$20,5,FALSE)&gt;3,HLOOKUP($A1023,'Z-scores'!$C$2:$SK$20,5,FALSE)&lt;-3),"",'Total-corrected counts'!Q1023),"")</f>
        <v/>
      </c>
      <c r="R1023" t="str">
        <f>IFERROR(IF(OR(HLOOKUP($A1023,'Z-scores'!$C$2:$SK$20,5,FALSE)&gt;3,HLOOKUP($A1023,'Z-scores'!$C$2:$SK$20,5,FALSE)&lt;-3),"",'Total-corrected counts'!R1023),"")</f>
        <v/>
      </c>
      <c r="S1023" t="str">
        <f>IFERROR(IF(OR(HLOOKUP($A1023,'Z-scores'!$C$2:$SK$20,5,FALSE)&gt;3,HLOOKUP($A1023,'Z-scores'!$C$2:$SK$20,5,FALSE)&lt;-3),"",'Total-corrected counts'!S1023),"")</f>
        <v/>
      </c>
      <c r="T1023" t="str">
        <f>IFERROR(IF(OR(HLOOKUP($A1023,'Z-scores'!$C$2:$SK$20,5,FALSE)&gt;3,HLOOKUP($A1023,'Z-scores'!$C$2:$SK$20,5,FALSE)&lt;-3),"",'Total-corrected counts'!T1023),"")</f>
        <v/>
      </c>
      <c r="U1023">
        <f t="shared" si="60"/>
        <v>0</v>
      </c>
      <c r="V1023">
        <f>SUMIFS(Tabel132[Cluster],Tabel132[ID],'Total-corrected counts Z&lt;3'!A1023)</f>
        <v>0</v>
      </c>
      <c r="W1023" t="str">
        <f t="shared" si="61"/>
        <v/>
      </c>
      <c r="X1023" t="str">
        <f t="shared" si="62"/>
        <v/>
      </c>
      <c r="Y1023" t="str">
        <f t="shared" si="63"/>
        <v/>
      </c>
    </row>
    <row r="1024" spans="1:25" x14ac:dyDescent="0.25">
      <c r="A1024">
        <v>1033</v>
      </c>
      <c r="B1024" t="s">
        <v>1092</v>
      </c>
      <c r="C1024">
        <v>61400</v>
      </c>
      <c r="D1024">
        <v>1073</v>
      </c>
      <c r="E1024" t="str">
        <f>IFERROR(IF(OR(HLOOKUP($A1024,'Z-scores'!$C$2:$SK$20,5,FALSE)&gt;3,HLOOKUP($A1024,'Z-scores'!$C$2:$SK$20,5,FALSE)&lt;-3),"",'Total-corrected counts'!E1024),"")</f>
        <v/>
      </c>
      <c r="F1024" t="str">
        <f>IFERROR(IF(OR(HLOOKUP($A1024,'Z-scores'!$C$2:$SK$20,5,FALSE)&gt;3,HLOOKUP($A1024,'Z-scores'!$C$2:$SK$20,5,FALSE)&lt;-3),"",'Total-corrected counts'!F1024),"")</f>
        <v/>
      </c>
      <c r="G1024" t="str">
        <f>IFERROR(IF(OR(HLOOKUP($A1024,'Z-scores'!$C$2:$SK$20,5,FALSE)&gt;3,HLOOKUP($A1024,'Z-scores'!$C$2:$SK$20,5,FALSE)&lt;-3),"",'Total-corrected counts'!G1024),"")</f>
        <v/>
      </c>
      <c r="H1024" t="str">
        <f>IFERROR(IF(OR(HLOOKUP($A1024,'Z-scores'!$C$2:$SK$20,5,FALSE)&gt;3,HLOOKUP($A1024,'Z-scores'!$C$2:$SK$20,5,FALSE)&lt;-3),"",'Total-corrected counts'!H1024),"")</f>
        <v/>
      </c>
      <c r="I1024" t="str">
        <f>IFERROR(IF(OR(HLOOKUP($A1024,'Z-scores'!$C$2:$SK$20,5,FALSE)&gt;3,HLOOKUP($A1024,'Z-scores'!$C$2:$SK$20,5,FALSE)&lt;-3),"",'Total-corrected counts'!I1024),"")</f>
        <v/>
      </c>
      <c r="J1024" t="str">
        <f>IFERROR(IF(OR(HLOOKUP($A1024,'Z-scores'!$C$2:$SK$20,5,FALSE)&gt;3,HLOOKUP($A1024,'Z-scores'!$C$2:$SK$20,5,FALSE)&lt;-3),"",'Total-corrected counts'!J1024),"")</f>
        <v/>
      </c>
      <c r="K1024" t="str">
        <f>IFERROR(IF(OR(HLOOKUP($A1024,'Z-scores'!$C$2:$SK$20,5,FALSE)&gt;3,HLOOKUP($A1024,'Z-scores'!$C$2:$SK$20,5,FALSE)&lt;-3),"",'Total-corrected counts'!K1024),"")</f>
        <v/>
      </c>
      <c r="L1024" t="str">
        <f>IFERROR(IF(OR(HLOOKUP($A1024,'Z-scores'!$C$2:$SK$20,5,FALSE)&gt;3,HLOOKUP($A1024,'Z-scores'!$C$2:$SK$20,5,FALSE)&lt;-3),"",'Total-corrected counts'!L1024),"")</f>
        <v/>
      </c>
      <c r="M1024" t="str">
        <f>IFERROR(IF(OR(HLOOKUP($A1024,'Z-scores'!$C$2:$SK$20,5,FALSE)&gt;3,HLOOKUP($A1024,'Z-scores'!$C$2:$SK$20,5,FALSE)&lt;-3),"",'Total-corrected counts'!M1024),"")</f>
        <v/>
      </c>
      <c r="N1024" t="str">
        <f>IFERROR(IF(OR(HLOOKUP($A1024,'Z-scores'!$C$2:$SK$20,5,FALSE)&gt;3,HLOOKUP($A1024,'Z-scores'!$C$2:$SK$20,5,FALSE)&lt;-3),"",'Total-corrected counts'!N1024),"")</f>
        <v/>
      </c>
      <c r="O1024" t="str">
        <f>IFERROR(IF(OR(HLOOKUP($A1024,'Z-scores'!$C$2:$SK$20,5,FALSE)&gt;3,HLOOKUP($A1024,'Z-scores'!$C$2:$SK$20,5,FALSE)&lt;-3),"",'Total-corrected counts'!O1024),"")</f>
        <v/>
      </c>
      <c r="P1024" t="str">
        <f>IFERROR(IF(OR(HLOOKUP($A1024,'Z-scores'!$C$2:$SK$20,5,FALSE)&gt;3,HLOOKUP($A1024,'Z-scores'!$C$2:$SK$20,5,FALSE)&lt;-3),"",'Total-corrected counts'!P1024),"")</f>
        <v/>
      </c>
      <c r="Q1024" t="str">
        <f>IFERROR(IF(OR(HLOOKUP($A1024,'Z-scores'!$C$2:$SK$20,5,FALSE)&gt;3,HLOOKUP($A1024,'Z-scores'!$C$2:$SK$20,5,FALSE)&lt;-3),"",'Total-corrected counts'!Q1024),"")</f>
        <v/>
      </c>
      <c r="R1024" t="str">
        <f>IFERROR(IF(OR(HLOOKUP($A1024,'Z-scores'!$C$2:$SK$20,5,FALSE)&gt;3,HLOOKUP($A1024,'Z-scores'!$C$2:$SK$20,5,FALSE)&lt;-3),"",'Total-corrected counts'!R1024),"")</f>
        <v/>
      </c>
      <c r="S1024" t="str">
        <f>IFERROR(IF(OR(HLOOKUP($A1024,'Z-scores'!$C$2:$SK$20,5,FALSE)&gt;3,HLOOKUP($A1024,'Z-scores'!$C$2:$SK$20,5,FALSE)&lt;-3),"",'Total-corrected counts'!S1024),"")</f>
        <v/>
      </c>
      <c r="T1024" t="str">
        <f>IFERROR(IF(OR(HLOOKUP($A1024,'Z-scores'!$C$2:$SK$20,5,FALSE)&gt;3,HLOOKUP($A1024,'Z-scores'!$C$2:$SK$20,5,FALSE)&lt;-3),"",'Total-corrected counts'!T1024),"")</f>
        <v/>
      </c>
      <c r="U1024">
        <f t="shared" si="60"/>
        <v>0</v>
      </c>
      <c r="V1024">
        <f>SUMIFS(Tabel132[Cluster],Tabel132[ID],'Total-corrected counts Z&lt;3'!A1024)</f>
        <v>0</v>
      </c>
      <c r="W1024" t="str">
        <f t="shared" si="61"/>
        <v/>
      </c>
      <c r="X1024" t="str">
        <f t="shared" si="62"/>
        <v/>
      </c>
      <c r="Y1024" t="str">
        <f t="shared" si="63"/>
        <v/>
      </c>
    </row>
    <row r="1025" spans="1:25" x14ac:dyDescent="0.25">
      <c r="A1025">
        <v>1034</v>
      </c>
      <c r="B1025" t="s">
        <v>1093</v>
      </c>
      <c r="C1025">
        <v>32100</v>
      </c>
      <c r="D1025">
        <v>589</v>
      </c>
      <c r="E1025" t="str">
        <f>IFERROR(IF(OR(HLOOKUP($A1025,'Z-scores'!$C$2:$SK$20,5,FALSE)&gt;3,HLOOKUP($A1025,'Z-scores'!$C$2:$SK$20,5,FALSE)&lt;-3),"",'Total-corrected counts'!E1025),"")</f>
        <v/>
      </c>
      <c r="F1025" t="str">
        <f>IFERROR(IF(OR(HLOOKUP($A1025,'Z-scores'!$C$2:$SK$20,5,FALSE)&gt;3,HLOOKUP($A1025,'Z-scores'!$C$2:$SK$20,5,FALSE)&lt;-3),"",'Total-corrected counts'!F1025),"")</f>
        <v/>
      </c>
      <c r="G1025" t="str">
        <f>IFERROR(IF(OR(HLOOKUP($A1025,'Z-scores'!$C$2:$SK$20,5,FALSE)&gt;3,HLOOKUP($A1025,'Z-scores'!$C$2:$SK$20,5,FALSE)&lt;-3),"",'Total-corrected counts'!G1025),"")</f>
        <v/>
      </c>
      <c r="H1025" t="str">
        <f>IFERROR(IF(OR(HLOOKUP($A1025,'Z-scores'!$C$2:$SK$20,5,FALSE)&gt;3,HLOOKUP($A1025,'Z-scores'!$C$2:$SK$20,5,FALSE)&lt;-3),"",'Total-corrected counts'!H1025),"")</f>
        <v/>
      </c>
      <c r="I1025" t="str">
        <f>IFERROR(IF(OR(HLOOKUP($A1025,'Z-scores'!$C$2:$SK$20,5,FALSE)&gt;3,HLOOKUP($A1025,'Z-scores'!$C$2:$SK$20,5,FALSE)&lt;-3),"",'Total-corrected counts'!I1025),"")</f>
        <v/>
      </c>
      <c r="J1025" t="str">
        <f>IFERROR(IF(OR(HLOOKUP($A1025,'Z-scores'!$C$2:$SK$20,5,FALSE)&gt;3,HLOOKUP($A1025,'Z-scores'!$C$2:$SK$20,5,FALSE)&lt;-3),"",'Total-corrected counts'!J1025),"")</f>
        <v/>
      </c>
      <c r="K1025" t="str">
        <f>IFERROR(IF(OR(HLOOKUP($A1025,'Z-scores'!$C$2:$SK$20,5,FALSE)&gt;3,HLOOKUP($A1025,'Z-scores'!$C$2:$SK$20,5,FALSE)&lt;-3),"",'Total-corrected counts'!K1025),"")</f>
        <v/>
      </c>
      <c r="L1025" t="str">
        <f>IFERROR(IF(OR(HLOOKUP($A1025,'Z-scores'!$C$2:$SK$20,5,FALSE)&gt;3,HLOOKUP($A1025,'Z-scores'!$C$2:$SK$20,5,FALSE)&lt;-3),"",'Total-corrected counts'!L1025),"")</f>
        <v/>
      </c>
      <c r="M1025" t="str">
        <f>IFERROR(IF(OR(HLOOKUP($A1025,'Z-scores'!$C$2:$SK$20,5,FALSE)&gt;3,HLOOKUP($A1025,'Z-scores'!$C$2:$SK$20,5,FALSE)&lt;-3),"",'Total-corrected counts'!M1025),"")</f>
        <v/>
      </c>
      <c r="N1025" t="str">
        <f>IFERROR(IF(OR(HLOOKUP($A1025,'Z-scores'!$C$2:$SK$20,5,FALSE)&gt;3,HLOOKUP($A1025,'Z-scores'!$C$2:$SK$20,5,FALSE)&lt;-3),"",'Total-corrected counts'!N1025),"")</f>
        <v/>
      </c>
      <c r="O1025" t="str">
        <f>IFERROR(IF(OR(HLOOKUP($A1025,'Z-scores'!$C$2:$SK$20,5,FALSE)&gt;3,HLOOKUP($A1025,'Z-scores'!$C$2:$SK$20,5,FALSE)&lt;-3),"",'Total-corrected counts'!O1025),"")</f>
        <v/>
      </c>
      <c r="P1025" t="str">
        <f>IFERROR(IF(OR(HLOOKUP($A1025,'Z-scores'!$C$2:$SK$20,5,FALSE)&gt;3,HLOOKUP($A1025,'Z-scores'!$C$2:$SK$20,5,FALSE)&lt;-3),"",'Total-corrected counts'!P1025),"")</f>
        <v/>
      </c>
      <c r="Q1025" t="str">
        <f>IFERROR(IF(OR(HLOOKUP($A1025,'Z-scores'!$C$2:$SK$20,5,FALSE)&gt;3,HLOOKUP($A1025,'Z-scores'!$C$2:$SK$20,5,FALSE)&lt;-3),"",'Total-corrected counts'!Q1025),"")</f>
        <v/>
      </c>
      <c r="R1025" t="str">
        <f>IFERROR(IF(OR(HLOOKUP($A1025,'Z-scores'!$C$2:$SK$20,5,FALSE)&gt;3,HLOOKUP($A1025,'Z-scores'!$C$2:$SK$20,5,FALSE)&lt;-3),"",'Total-corrected counts'!R1025),"")</f>
        <v/>
      </c>
      <c r="S1025" t="str">
        <f>IFERROR(IF(OR(HLOOKUP($A1025,'Z-scores'!$C$2:$SK$20,5,FALSE)&gt;3,HLOOKUP($A1025,'Z-scores'!$C$2:$SK$20,5,FALSE)&lt;-3),"",'Total-corrected counts'!S1025),"")</f>
        <v/>
      </c>
      <c r="T1025" t="str">
        <f>IFERROR(IF(OR(HLOOKUP($A1025,'Z-scores'!$C$2:$SK$20,5,FALSE)&gt;3,HLOOKUP($A1025,'Z-scores'!$C$2:$SK$20,5,FALSE)&lt;-3),"",'Total-corrected counts'!T1025),"")</f>
        <v/>
      </c>
      <c r="U1025">
        <f t="shared" si="60"/>
        <v>0</v>
      </c>
      <c r="V1025">
        <f>SUMIFS(Tabel132[Cluster],Tabel132[ID],'Total-corrected counts Z&lt;3'!A1025)</f>
        <v>42</v>
      </c>
      <c r="W1025" t="str">
        <f t="shared" si="61"/>
        <v/>
      </c>
      <c r="X1025" t="str">
        <f t="shared" si="62"/>
        <v/>
      </c>
      <c r="Y1025" t="str">
        <f t="shared" si="63"/>
        <v/>
      </c>
    </row>
    <row r="1026" spans="1:25" x14ac:dyDescent="0.25">
      <c r="A1026">
        <v>1035</v>
      </c>
      <c r="B1026" t="s">
        <v>443</v>
      </c>
      <c r="C1026">
        <v>8000</v>
      </c>
      <c r="D1026">
        <v>378</v>
      </c>
      <c r="E1026">
        <f>IFERROR(IF(OR(HLOOKUP($A1026,'Z-scores'!$C$2:$SK$20,5,FALSE)&gt;3,HLOOKUP($A1026,'Z-scores'!$C$2:$SK$20,5,FALSE)&lt;-3),"",'Total-corrected counts'!E1026),"")</f>
        <v>17.726078092836495</v>
      </c>
      <c r="F1026">
        <f>IFERROR(IF(OR(HLOOKUP($A1026,'Z-scores'!$C$2:$SK$20,5,FALSE)&gt;3,HLOOKUP($A1026,'Z-scores'!$C$2:$SK$20,5,FALSE)&lt;-3),"",'Total-corrected counts'!F1026),"")</f>
        <v>12.531559083656893</v>
      </c>
      <c r="G1026">
        <f>IFERROR(IF(OR(HLOOKUP($A1026,'Z-scores'!$C$2:$SK$20,5,FALSE)&gt;3,HLOOKUP($A1026,'Z-scores'!$C$2:$SK$20,5,FALSE)&lt;-3),"",'Total-corrected counts'!G1026),"")</f>
        <v>10.899690613422489</v>
      </c>
      <c r="H1026">
        <f>IFERROR(IF(OR(HLOOKUP($A1026,'Z-scores'!$C$2:$SK$20,5,FALSE)&gt;3,HLOOKUP($A1026,'Z-scores'!$C$2:$SK$20,5,FALSE)&lt;-3),"",'Total-corrected counts'!H1026),"")</f>
        <v>26.52054331829477</v>
      </c>
      <c r="I1026">
        <f>IFERROR(IF(OR(HLOOKUP($A1026,'Z-scores'!$C$2:$SK$20,5,FALSE)&gt;3,HLOOKUP($A1026,'Z-scores'!$C$2:$SK$20,5,FALSE)&lt;-3),"",'Total-corrected counts'!I1026),"")</f>
        <v>15.672208307001959</v>
      </c>
      <c r="J1026">
        <f>IFERROR(IF(OR(HLOOKUP($A1026,'Z-scores'!$C$2:$SK$20,5,FALSE)&gt;3,HLOOKUP($A1026,'Z-scores'!$C$2:$SK$20,5,FALSE)&lt;-3),"",'Total-corrected counts'!J1026),"")</f>
        <v>14.032516645653811</v>
      </c>
      <c r="K1026">
        <f>IFERROR(IF(OR(HLOOKUP($A1026,'Z-scores'!$C$2:$SK$20,5,FALSE)&gt;3,HLOOKUP($A1026,'Z-scores'!$C$2:$SK$20,5,FALSE)&lt;-3),"",'Total-corrected counts'!K1026),"")</f>
        <v>20.948242241907625</v>
      </c>
      <c r="L1026">
        <f>IFERROR(IF(OR(HLOOKUP($A1026,'Z-scores'!$C$2:$SK$20,5,FALSE)&gt;3,HLOOKUP($A1026,'Z-scores'!$C$2:$SK$20,5,FALSE)&lt;-3),"",'Total-corrected counts'!L1026),"")</f>
        <v>8.7778921933741163</v>
      </c>
      <c r="M1026">
        <f>IFERROR(IF(OR(HLOOKUP($A1026,'Z-scores'!$C$2:$SK$20,5,FALSE)&gt;3,HLOOKUP($A1026,'Z-scores'!$C$2:$SK$20,5,FALSE)&lt;-3),"",'Total-corrected counts'!M1026),"")</f>
        <v>23.579497260567084</v>
      </c>
      <c r="N1026">
        <f>IFERROR(IF(OR(HLOOKUP($A1026,'Z-scores'!$C$2:$SK$20,5,FALSE)&gt;3,HLOOKUP($A1026,'Z-scores'!$C$2:$SK$20,5,FALSE)&lt;-3),"",'Total-corrected counts'!N1026),"")</f>
        <v>21.519892377019108</v>
      </c>
      <c r="O1026">
        <f>IFERROR(IF(OR(HLOOKUP($A1026,'Z-scores'!$C$2:$SK$20,5,FALSE)&gt;3,HLOOKUP($A1026,'Z-scores'!$C$2:$SK$20,5,FALSE)&lt;-3),"",'Total-corrected counts'!O1026),"")</f>
        <v>21.313732303766443</v>
      </c>
      <c r="P1026">
        <f>IFERROR(IF(OR(HLOOKUP($A1026,'Z-scores'!$C$2:$SK$20,5,FALSE)&gt;3,HLOOKUP($A1026,'Z-scores'!$C$2:$SK$20,5,FALSE)&lt;-3),"",'Total-corrected counts'!P1026),"")</f>
        <v>6.9919455772833929</v>
      </c>
      <c r="Q1026">
        <f>IFERROR(IF(OR(HLOOKUP($A1026,'Z-scores'!$C$2:$SK$20,5,FALSE)&gt;3,HLOOKUP($A1026,'Z-scores'!$C$2:$SK$20,5,FALSE)&lt;-3),"",'Total-corrected counts'!Q1026),"")</f>
        <v>18.269146209313639</v>
      </c>
      <c r="R1026">
        <f>IFERROR(IF(OR(HLOOKUP($A1026,'Z-scores'!$C$2:$SK$20,5,FALSE)&gt;3,HLOOKUP($A1026,'Z-scores'!$C$2:$SK$20,5,FALSE)&lt;-3),"",'Total-corrected counts'!R1026),"")</f>
        <v>23.525835023348662</v>
      </c>
      <c r="S1026">
        <f>IFERROR(IF(OR(HLOOKUP($A1026,'Z-scores'!$C$2:$SK$20,5,FALSE)&gt;3,HLOOKUP($A1026,'Z-scores'!$C$2:$SK$20,5,FALSE)&lt;-3),"",'Total-corrected counts'!S1026),"")</f>
        <v>22.307842565515131</v>
      </c>
      <c r="T1026">
        <f>IFERROR(IF(OR(HLOOKUP($A1026,'Z-scores'!$C$2:$SK$20,5,FALSE)&gt;3,HLOOKUP($A1026,'Z-scores'!$C$2:$SK$20,5,FALSE)&lt;-3),"",'Total-corrected counts'!T1026),"")</f>
        <v>19.447191897845247</v>
      </c>
      <c r="U1026">
        <f t="shared" si="60"/>
        <v>1</v>
      </c>
      <c r="V1026">
        <f>SUMIFS(Tabel132[Cluster],Tabel132[ID],'Total-corrected counts Z&lt;3'!A1026)</f>
        <v>11</v>
      </c>
      <c r="W1026">
        <f t="shared" si="61"/>
        <v>0.64756545894226947</v>
      </c>
      <c r="X1026">
        <f t="shared" si="62"/>
        <v>17.220812013373436</v>
      </c>
      <c r="Y1026">
        <f t="shared" si="63"/>
        <v>18.642615596178754</v>
      </c>
    </row>
    <row r="1027" spans="1:25" x14ac:dyDescent="0.25">
      <c r="A1027">
        <v>1036</v>
      </c>
      <c r="B1027" t="s">
        <v>1094</v>
      </c>
      <c r="C1027">
        <v>107200</v>
      </c>
      <c r="D1027">
        <v>784</v>
      </c>
      <c r="E1027" t="str">
        <f>IFERROR(IF(OR(HLOOKUP($A1027,'Z-scores'!$C$2:$SK$20,5,FALSE)&gt;3,HLOOKUP($A1027,'Z-scores'!$C$2:$SK$20,5,FALSE)&lt;-3),"",'Total-corrected counts'!E1027),"")</f>
        <v/>
      </c>
      <c r="F1027" t="str">
        <f>IFERROR(IF(OR(HLOOKUP($A1027,'Z-scores'!$C$2:$SK$20,5,FALSE)&gt;3,HLOOKUP($A1027,'Z-scores'!$C$2:$SK$20,5,FALSE)&lt;-3),"",'Total-corrected counts'!F1027),"")</f>
        <v/>
      </c>
      <c r="G1027" t="str">
        <f>IFERROR(IF(OR(HLOOKUP($A1027,'Z-scores'!$C$2:$SK$20,5,FALSE)&gt;3,HLOOKUP($A1027,'Z-scores'!$C$2:$SK$20,5,FALSE)&lt;-3),"",'Total-corrected counts'!G1027),"")</f>
        <v/>
      </c>
      <c r="H1027" t="str">
        <f>IFERROR(IF(OR(HLOOKUP($A1027,'Z-scores'!$C$2:$SK$20,5,FALSE)&gt;3,HLOOKUP($A1027,'Z-scores'!$C$2:$SK$20,5,FALSE)&lt;-3),"",'Total-corrected counts'!H1027),"")</f>
        <v/>
      </c>
      <c r="I1027" t="str">
        <f>IFERROR(IF(OR(HLOOKUP($A1027,'Z-scores'!$C$2:$SK$20,5,FALSE)&gt;3,HLOOKUP($A1027,'Z-scores'!$C$2:$SK$20,5,FALSE)&lt;-3),"",'Total-corrected counts'!I1027),"")</f>
        <v/>
      </c>
      <c r="J1027" t="str">
        <f>IFERROR(IF(OR(HLOOKUP($A1027,'Z-scores'!$C$2:$SK$20,5,FALSE)&gt;3,HLOOKUP($A1027,'Z-scores'!$C$2:$SK$20,5,FALSE)&lt;-3),"",'Total-corrected counts'!J1027),"")</f>
        <v/>
      </c>
      <c r="K1027" t="str">
        <f>IFERROR(IF(OR(HLOOKUP($A1027,'Z-scores'!$C$2:$SK$20,5,FALSE)&gt;3,HLOOKUP($A1027,'Z-scores'!$C$2:$SK$20,5,FALSE)&lt;-3),"",'Total-corrected counts'!K1027),"")</f>
        <v/>
      </c>
      <c r="L1027" t="str">
        <f>IFERROR(IF(OR(HLOOKUP($A1027,'Z-scores'!$C$2:$SK$20,5,FALSE)&gt;3,HLOOKUP($A1027,'Z-scores'!$C$2:$SK$20,5,FALSE)&lt;-3),"",'Total-corrected counts'!L1027),"")</f>
        <v/>
      </c>
      <c r="M1027" t="str">
        <f>IFERROR(IF(OR(HLOOKUP($A1027,'Z-scores'!$C$2:$SK$20,5,FALSE)&gt;3,HLOOKUP($A1027,'Z-scores'!$C$2:$SK$20,5,FALSE)&lt;-3),"",'Total-corrected counts'!M1027),"")</f>
        <v/>
      </c>
      <c r="N1027" t="str">
        <f>IFERROR(IF(OR(HLOOKUP($A1027,'Z-scores'!$C$2:$SK$20,5,FALSE)&gt;3,HLOOKUP($A1027,'Z-scores'!$C$2:$SK$20,5,FALSE)&lt;-3),"",'Total-corrected counts'!N1027),"")</f>
        <v/>
      </c>
      <c r="O1027" t="str">
        <f>IFERROR(IF(OR(HLOOKUP($A1027,'Z-scores'!$C$2:$SK$20,5,FALSE)&gt;3,HLOOKUP($A1027,'Z-scores'!$C$2:$SK$20,5,FALSE)&lt;-3),"",'Total-corrected counts'!O1027),"")</f>
        <v/>
      </c>
      <c r="P1027" t="str">
        <f>IFERROR(IF(OR(HLOOKUP($A1027,'Z-scores'!$C$2:$SK$20,5,FALSE)&gt;3,HLOOKUP($A1027,'Z-scores'!$C$2:$SK$20,5,FALSE)&lt;-3),"",'Total-corrected counts'!P1027),"")</f>
        <v/>
      </c>
      <c r="Q1027" t="str">
        <f>IFERROR(IF(OR(HLOOKUP($A1027,'Z-scores'!$C$2:$SK$20,5,FALSE)&gt;3,HLOOKUP($A1027,'Z-scores'!$C$2:$SK$20,5,FALSE)&lt;-3),"",'Total-corrected counts'!Q1027),"")</f>
        <v/>
      </c>
      <c r="R1027" t="str">
        <f>IFERROR(IF(OR(HLOOKUP($A1027,'Z-scores'!$C$2:$SK$20,5,FALSE)&gt;3,HLOOKUP($A1027,'Z-scores'!$C$2:$SK$20,5,FALSE)&lt;-3),"",'Total-corrected counts'!R1027),"")</f>
        <v/>
      </c>
      <c r="S1027" t="str">
        <f>IFERROR(IF(OR(HLOOKUP($A1027,'Z-scores'!$C$2:$SK$20,5,FALSE)&gt;3,HLOOKUP($A1027,'Z-scores'!$C$2:$SK$20,5,FALSE)&lt;-3),"",'Total-corrected counts'!S1027),"")</f>
        <v/>
      </c>
      <c r="T1027" t="str">
        <f>IFERROR(IF(OR(HLOOKUP($A1027,'Z-scores'!$C$2:$SK$20,5,FALSE)&gt;3,HLOOKUP($A1027,'Z-scores'!$C$2:$SK$20,5,FALSE)&lt;-3),"",'Total-corrected counts'!T1027),"")</f>
        <v/>
      </c>
      <c r="U1027">
        <f t="shared" si="60"/>
        <v>0</v>
      </c>
      <c r="V1027">
        <f>SUMIFS(Tabel132[Cluster],Tabel132[ID],'Total-corrected counts Z&lt;3'!A1027)</f>
        <v>0</v>
      </c>
      <c r="W1027" t="str">
        <f t="shared" si="61"/>
        <v/>
      </c>
      <c r="X1027" t="str">
        <f t="shared" si="62"/>
        <v/>
      </c>
      <c r="Y1027" t="str">
        <f t="shared" si="63"/>
        <v/>
      </c>
    </row>
    <row r="1028" spans="1:25" x14ac:dyDescent="0.25">
      <c r="A1028">
        <v>1037</v>
      </c>
      <c r="B1028" t="s">
        <v>444</v>
      </c>
      <c r="C1028">
        <v>44700</v>
      </c>
      <c r="D1028">
        <v>822</v>
      </c>
      <c r="E1028">
        <f>IFERROR(IF(OR(HLOOKUP($A1028,'Z-scores'!$C$2:$SK$20,5,FALSE)&gt;3,HLOOKUP($A1028,'Z-scores'!$C$2:$SK$20,5,FALSE)&lt;-3),"",'Total-corrected counts'!E1028),"")</f>
        <v>31.939638195784482</v>
      </c>
      <c r="F1028">
        <f>IFERROR(IF(OR(HLOOKUP($A1028,'Z-scores'!$C$2:$SK$20,5,FALSE)&gt;3,HLOOKUP($A1028,'Z-scores'!$C$2:$SK$20,5,FALSE)&lt;-3),"",'Total-corrected counts'!F1028),"")</f>
        <v>15.034093489963658</v>
      </c>
      <c r="G1028">
        <f>IFERROR(IF(OR(HLOOKUP($A1028,'Z-scores'!$C$2:$SK$20,5,FALSE)&gt;3,HLOOKUP($A1028,'Z-scores'!$C$2:$SK$20,5,FALSE)&lt;-3),"",'Total-corrected counts'!G1028),"")</f>
        <v>19.92987105338716</v>
      </c>
      <c r="H1028">
        <f>IFERROR(IF(OR(HLOOKUP($A1028,'Z-scores'!$C$2:$SK$20,5,FALSE)&gt;3,HLOOKUP($A1028,'Z-scores'!$C$2:$SK$20,5,FALSE)&lt;-3),"",'Total-corrected counts'!H1028),"")</f>
        <v>49.355834881420542</v>
      </c>
      <c r="I1028">
        <f>IFERROR(IF(OR(HLOOKUP($A1028,'Z-scores'!$C$2:$SK$20,5,FALSE)&gt;3,HLOOKUP($A1028,'Z-scores'!$C$2:$SK$20,5,FALSE)&lt;-3),"",'Total-corrected counts'!I1028),"")</f>
        <v>15.998595409984405</v>
      </c>
      <c r="J1028">
        <f>IFERROR(IF(OR(HLOOKUP($A1028,'Z-scores'!$C$2:$SK$20,5,FALSE)&gt;3,HLOOKUP($A1028,'Z-scores'!$C$2:$SK$20,5,FALSE)&lt;-3),"",'Total-corrected counts'!J1028),"")</f>
        <v>12.607713334363023</v>
      </c>
      <c r="K1028">
        <f>IFERROR(IF(OR(HLOOKUP($A1028,'Z-scores'!$C$2:$SK$20,5,FALSE)&gt;3,HLOOKUP($A1028,'Z-scores'!$C$2:$SK$20,5,FALSE)&lt;-3),"",'Total-corrected counts'!K1028),"")</f>
        <v>13.312572757315317</v>
      </c>
      <c r="L1028">
        <f>IFERROR(IF(OR(HLOOKUP($A1028,'Z-scores'!$C$2:$SK$20,5,FALSE)&gt;3,HLOOKUP($A1028,'Z-scores'!$C$2:$SK$20,5,FALSE)&lt;-3),"",'Total-corrected counts'!L1028),"")</f>
        <v>36.69213205097418</v>
      </c>
      <c r="M1028">
        <f>IFERROR(IF(OR(HLOOKUP($A1028,'Z-scores'!$C$2:$SK$20,5,FALSE)&gt;3,HLOOKUP($A1028,'Z-scores'!$C$2:$SK$20,5,FALSE)&lt;-3),"",'Total-corrected counts'!M1028),"")</f>
        <v>26.486441789075172</v>
      </c>
      <c r="N1028">
        <f>IFERROR(IF(OR(HLOOKUP($A1028,'Z-scores'!$C$2:$SK$20,5,FALSE)&gt;3,HLOOKUP($A1028,'Z-scores'!$C$2:$SK$20,5,FALSE)&lt;-3),"",'Total-corrected counts'!N1028),"")</f>
        <v>18.760328764374034</v>
      </c>
      <c r="O1028">
        <f>IFERROR(IF(OR(HLOOKUP($A1028,'Z-scores'!$C$2:$SK$20,5,FALSE)&gt;3,HLOOKUP($A1028,'Z-scores'!$C$2:$SK$20,5,FALSE)&lt;-3),"",'Total-corrected counts'!O1028),"")</f>
        <v>12.851902054978023</v>
      </c>
      <c r="P1028">
        <f>IFERROR(IF(OR(HLOOKUP($A1028,'Z-scores'!$C$2:$SK$20,5,FALSE)&gt;3,HLOOKUP($A1028,'Z-scores'!$C$2:$SK$20,5,FALSE)&lt;-3),"",'Total-corrected counts'!P1028),"")</f>
        <v>18.676705872985462</v>
      </c>
      <c r="Q1028">
        <f>IFERROR(IF(OR(HLOOKUP($A1028,'Z-scores'!$C$2:$SK$20,5,FALSE)&gt;3,HLOOKUP($A1028,'Z-scores'!$C$2:$SK$20,5,FALSE)&lt;-3),"",'Total-corrected counts'!Q1028),"")</f>
        <v>18.691468055327142</v>
      </c>
      <c r="R1028">
        <f>IFERROR(IF(OR(HLOOKUP($A1028,'Z-scores'!$C$2:$SK$20,5,FALSE)&gt;3,HLOOKUP($A1028,'Z-scores'!$C$2:$SK$20,5,FALSE)&lt;-3),"",'Total-corrected counts'!R1028),"")</f>
        <v>13.953218458510872</v>
      </c>
      <c r="S1028">
        <f>IFERROR(IF(OR(HLOOKUP($A1028,'Z-scores'!$C$2:$SK$20,5,FALSE)&gt;3,HLOOKUP($A1028,'Z-scores'!$C$2:$SK$20,5,FALSE)&lt;-3),"",'Total-corrected counts'!S1028),"")</f>
        <v>15.479604460436136</v>
      </c>
      <c r="T1028">
        <f>IFERROR(IF(OR(HLOOKUP($A1028,'Z-scores'!$C$2:$SK$20,5,FALSE)&gt;3,HLOOKUP($A1028,'Z-scores'!$C$2:$SK$20,5,FALSE)&lt;-3),"",'Total-corrected counts'!T1028),"")</f>
        <v>18.204865142700339</v>
      </c>
      <c r="U1028">
        <f t="shared" ref="U1028:U1091" si="64">IFERROR(IF(X1028-Y1028=0,0,1),0)</f>
        <v>1</v>
      </c>
      <c r="V1028">
        <f>SUMIFS(Tabel132[Cluster],Tabel132[ID],'Total-corrected counts Z&lt;3'!A1028)</f>
        <v>58</v>
      </c>
      <c r="W1028">
        <f t="shared" ref="W1028:W1091" si="65">IFERROR(_xlfn.T.TEST(E1028:N1028,O1028:T1028,2,2),"")</f>
        <v>0.14946489374101146</v>
      </c>
      <c r="X1028">
        <f t="shared" ref="X1028:X1091" si="66">IFERROR(AVERAGE(E1028:N1028),"")</f>
        <v>24.011722172664197</v>
      </c>
      <c r="Y1028">
        <f t="shared" ref="Y1028:Y1091" si="67">IFERROR(AVERAGE(O1028:T1028),"")</f>
        <v>16.309627340822995</v>
      </c>
    </row>
    <row r="1029" spans="1:25" x14ac:dyDescent="0.25">
      <c r="A1029">
        <v>1038</v>
      </c>
      <c r="B1029" t="s">
        <v>445</v>
      </c>
      <c r="C1029">
        <v>4700</v>
      </c>
      <c r="D1029">
        <v>329</v>
      </c>
      <c r="E1029">
        <f>IFERROR(IF(OR(HLOOKUP($A1029,'Z-scores'!$C$2:$SK$20,5,FALSE)&gt;3,HLOOKUP($A1029,'Z-scores'!$C$2:$SK$20,5,FALSE)&lt;-3),"",'Total-corrected counts'!E1029),"")</f>
        <v>64.572862454452448</v>
      </c>
      <c r="F1029">
        <f>IFERROR(IF(OR(HLOOKUP($A1029,'Z-scores'!$C$2:$SK$20,5,FALSE)&gt;3,HLOOKUP($A1029,'Z-scores'!$C$2:$SK$20,5,FALSE)&lt;-3),"",'Total-corrected counts'!F1029),"")</f>
        <v>63.455773370484167</v>
      </c>
      <c r="G1029">
        <f>IFERROR(IF(OR(HLOOKUP($A1029,'Z-scores'!$C$2:$SK$20,5,FALSE)&gt;3,HLOOKUP($A1029,'Z-scores'!$C$2:$SK$20,5,FALSE)&lt;-3),"",'Total-corrected counts'!G1029),"")</f>
        <v>112.07639106185698</v>
      </c>
      <c r="H1029">
        <f>IFERROR(IF(OR(HLOOKUP($A1029,'Z-scores'!$C$2:$SK$20,5,FALSE)&gt;3,HLOOKUP($A1029,'Z-scores'!$C$2:$SK$20,5,FALSE)&lt;-3),"",'Total-corrected counts'!H1029),"")</f>
        <v>63.312745783975494</v>
      </c>
      <c r="I1029">
        <f>IFERROR(IF(OR(HLOOKUP($A1029,'Z-scores'!$C$2:$SK$20,5,FALSE)&gt;3,HLOOKUP($A1029,'Z-scores'!$C$2:$SK$20,5,FALSE)&lt;-3),"",'Total-corrected counts'!I1029),"")</f>
        <v>43.837164348849285</v>
      </c>
      <c r="J1029">
        <f>IFERROR(IF(OR(HLOOKUP($A1029,'Z-scores'!$C$2:$SK$20,5,FALSE)&gt;3,HLOOKUP($A1029,'Z-scores'!$C$2:$SK$20,5,FALSE)&lt;-3),"",'Total-corrected counts'!J1029),"")</f>
        <v>40.25967339676702</v>
      </c>
      <c r="K1029">
        <f>IFERROR(IF(OR(HLOOKUP($A1029,'Z-scores'!$C$2:$SK$20,5,FALSE)&gt;3,HLOOKUP($A1029,'Z-scores'!$C$2:$SK$20,5,FALSE)&lt;-3),"",'Total-corrected counts'!K1029),"")</f>
        <v>43.779011292228567</v>
      </c>
      <c r="L1029">
        <f>IFERROR(IF(OR(HLOOKUP($A1029,'Z-scores'!$C$2:$SK$20,5,FALSE)&gt;3,HLOOKUP($A1029,'Z-scores'!$C$2:$SK$20,5,FALSE)&lt;-3),"",'Total-corrected counts'!L1029),"")</f>
        <v>41.596626684520928</v>
      </c>
      <c r="M1029">
        <f>IFERROR(IF(OR(HLOOKUP($A1029,'Z-scores'!$C$2:$SK$20,5,FALSE)&gt;3,HLOOKUP($A1029,'Z-scores'!$C$2:$SK$20,5,FALSE)&lt;-3),"",'Total-corrected counts'!M1029),"")</f>
        <v>51.472525111823593</v>
      </c>
      <c r="N1029">
        <f>IFERROR(IF(OR(HLOOKUP($A1029,'Z-scores'!$C$2:$SK$20,5,FALSE)&gt;3,HLOOKUP($A1029,'Z-scores'!$C$2:$SK$20,5,FALSE)&lt;-3),"",'Total-corrected counts'!N1029),"")</f>
        <v>74.312225807564332</v>
      </c>
      <c r="O1029">
        <f>IFERROR(IF(OR(HLOOKUP($A1029,'Z-scores'!$C$2:$SK$20,5,FALSE)&gt;3,HLOOKUP($A1029,'Z-scores'!$C$2:$SK$20,5,FALSE)&lt;-3),"",'Total-corrected counts'!O1029),"")</f>
        <v>58.375134067399316</v>
      </c>
      <c r="P1029">
        <f>IFERROR(IF(OR(HLOOKUP($A1029,'Z-scores'!$C$2:$SK$20,5,FALSE)&gt;3,HLOOKUP($A1029,'Z-scores'!$C$2:$SK$20,5,FALSE)&lt;-3),"",'Total-corrected counts'!P1029),"")</f>
        <v>55.716599774565736</v>
      </c>
      <c r="Q1029">
        <f>IFERROR(IF(OR(HLOOKUP($A1029,'Z-scores'!$C$2:$SK$20,5,FALSE)&gt;3,HLOOKUP($A1029,'Z-scores'!$C$2:$SK$20,5,FALSE)&lt;-3),"",'Total-corrected counts'!Q1029),"")</f>
        <v>45.059256723487998</v>
      </c>
      <c r="R1029">
        <f>IFERROR(IF(OR(HLOOKUP($A1029,'Z-scores'!$C$2:$SK$20,5,FALSE)&gt;3,HLOOKUP($A1029,'Z-scores'!$C$2:$SK$20,5,FALSE)&lt;-3),"",'Total-corrected counts'!R1029),"")</f>
        <v>68.323010074357256</v>
      </c>
      <c r="S1029">
        <f>IFERROR(IF(OR(HLOOKUP($A1029,'Z-scores'!$C$2:$SK$20,5,FALSE)&gt;3,HLOOKUP($A1029,'Z-scores'!$C$2:$SK$20,5,FALSE)&lt;-3),"",'Total-corrected counts'!S1029),"")</f>
        <v>24.804735603939545</v>
      </c>
      <c r="T1029">
        <f>IFERROR(IF(OR(HLOOKUP($A1029,'Z-scores'!$C$2:$SK$20,5,FALSE)&gt;3,HLOOKUP($A1029,'Z-scores'!$C$2:$SK$20,5,FALSE)&lt;-3),"",'Total-corrected counts'!T1029),"")</f>
        <v>72.573725608245226</v>
      </c>
      <c r="U1029">
        <f t="shared" si="64"/>
        <v>1</v>
      </c>
      <c r="V1029">
        <f>SUMIFS(Tabel132[Cluster],Tabel132[ID],'Total-corrected counts Z&lt;3'!A1029)</f>
        <v>6</v>
      </c>
      <c r="W1029">
        <f t="shared" si="65"/>
        <v>0.59421143740351723</v>
      </c>
      <c r="X1029">
        <f t="shared" si="66"/>
        <v>59.867499931252283</v>
      </c>
      <c r="Y1029">
        <f t="shared" si="67"/>
        <v>54.142076975332515</v>
      </c>
    </row>
    <row r="1030" spans="1:25" x14ac:dyDescent="0.25">
      <c r="A1030">
        <v>1039</v>
      </c>
      <c r="B1030" t="s">
        <v>1095</v>
      </c>
      <c r="C1030">
        <v>90400</v>
      </c>
      <c r="D1030">
        <v>720</v>
      </c>
      <c r="E1030" t="str">
        <f>IFERROR(IF(OR(HLOOKUP($A1030,'Z-scores'!$C$2:$SK$20,5,FALSE)&gt;3,HLOOKUP($A1030,'Z-scores'!$C$2:$SK$20,5,FALSE)&lt;-3),"",'Total-corrected counts'!E1030),"")</f>
        <v/>
      </c>
      <c r="F1030" t="str">
        <f>IFERROR(IF(OR(HLOOKUP($A1030,'Z-scores'!$C$2:$SK$20,5,FALSE)&gt;3,HLOOKUP($A1030,'Z-scores'!$C$2:$SK$20,5,FALSE)&lt;-3),"",'Total-corrected counts'!F1030),"")</f>
        <v/>
      </c>
      <c r="G1030" t="str">
        <f>IFERROR(IF(OR(HLOOKUP($A1030,'Z-scores'!$C$2:$SK$20,5,FALSE)&gt;3,HLOOKUP($A1030,'Z-scores'!$C$2:$SK$20,5,FALSE)&lt;-3),"",'Total-corrected counts'!G1030),"")</f>
        <v/>
      </c>
      <c r="H1030" t="str">
        <f>IFERROR(IF(OR(HLOOKUP($A1030,'Z-scores'!$C$2:$SK$20,5,FALSE)&gt;3,HLOOKUP($A1030,'Z-scores'!$C$2:$SK$20,5,FALSE)&lt;-3),"",'Total-corrected counts'!H1030),"")</f>
        <v/>
      </c>
      <c r="I1030" t="str">
        <f>IFERROR(IF(OR(HLOOKUP($A1030,'Z-scores'!$C$2:$SK$20,5,FALSE)&gt;3,HLOOKUP($A1030,'Z-scores'!$C$2:$SK$20,5,FALSE)&lt;-3),"",'Total-corrected counts'!I1030),"")</f>
        <v/>
      </c>
      <c r="J1030" t="str">
        <f>IFERROR(IF(OR(HLOOKUP($A1030,'Z-scores'!$C$2:$SK$20,5,FALSE)&gt;3,HLOOKUP($A1030,'Z-scores'!$C$2:$SK$20,5,FALSE)&lt;-3),"",'Total-corrected counts'!J1030),"")</f>
        <v/>
      </c>
      <c r="K1030" t="str">
        <f>IFERROR(IF(OR(HLOOKUP($A1030,'Z-scores'!$C$2:$SK$20,5,FALSE)&gt;3,HLOOKUP($A1030,'Z-scores'!$C$2:$SK$20,5,FALSE)&lt;-3),"",'Total-corrected counts'!K1030),"")</f>
        <v/>
      </c>
      <c r="L1030" t="str">
        <f>IFERROR(IF(OR(HLOOKUP($A1030,'Z-scores'!$C$2:$SK$20,5,FALSE)&gt;3,HLOOKUP($A1030,'Z-scores'!$C$2:$SK$20,5,FALSE)&lt;-3),"",'Total-corrected counts'!L1030),"")</f>
        <v/>
      </c>
      <c r="M1030" t="str">
        <f>IFERROR(IF(OR(HLOOKUP($A1030,'Z-scores'!$C$2:$SK$20,5,FALSE)&gt;3,HLOOKUP($A1030,'Z-scores'!$C$2:$SK$20,5,FALSE)&lt;-3),"",'Total-corrected counts'!M1030),"")</f>
        <v/>
      </c>
      <c r="N1030" t="str">
        <f>IFERROR(IF(OR(HLOOKUP($A1030,'Z-scores'!$C$2:$SK$20,5,FALSE)&gt;3,HLOOKUP($A1030,'Z-scores'!$C$2:$SK$20,5,FALSE)&lt;-3),"",'Total-corrected counts'!N1030),"")</f>
        <v/>
      </c>
      <c r="O1030" t="str">
        <f>IFERROR(IF(OR(HLOOKUP($A1030,'Z-scores'!$C$2:$SK$20,5,FALSE)&gt;3,HLOOKUP($A1030,'Z-scores'!$C$2:$SK$20,5,FALSE)&lt;-3),"",'Total-corrected counts'!O1030),"")</f>
        <v/>
      </c>
      <c r="P1030" t="str">
        <f>IFERROR(IF(OR(HLOOKUP($A1030,'Z-scores'!$C$2:$SK$20,5,FALSE)&gt;3,HLOOKUP($A1030,'Z-scores'!$C$2:$SK$20,5,FALSE)&lt;-3),"",'Total-corrected counts'!P1030),"")</f>
        <v/>
      </c>
      <c r="Q1030" t="str">
        <f>IFERROR(IF(OR(HLOOKUP($A1030,'Z-scores'!$C$2:$SK$20,5,FALSE)&gt;3,HLOOKUP($A1030,'Z-scores'!$C$2:$SK$20,5,FALSE)&lt;-3),"",'Total-corrected counts'!Q1030),"")</f>
        <v/>
      </c>
      <c r="R1030" t="str">
        <f>IFERROR(IF(OR(HLOOKUP($A1030,'Z-scores'!$C$2:$SK$20,5,FALSE)&gt;3,HLOOKUP($A1030,'Z-scores'!$C$2:$SK$20,5,FALSE)&lt;-3),"",'Total-corrected counts'!R1030),"")</f>
        <v/>
      </c>
      <c r="S1030" t="str">
        <f>IFERROR(IF(OR(HLOOKUP($A1030,'Z-scores'!$C$2:$SK$20,5,FALSE)&gt;3,HLOOKUP($A1030,'Z-scores'!$C$2:$SK$20,5,FALSE)&lt;-3),"",'Total-corrected counts'!S1030),"")</f>
        <v/>
      </c>
      <c r="T1030" t="str">
        <f>IFERROR(IF(OR(HLOOKUP($A1030,'Z-scores'!$C$2:$SK$20,5,FALSE)&gt;3,HLOOKUP($A1030,'Z-scores'!$C$2:$SK$20,5,FALSE)&lt;-3),"",'Total-corrected counts'!T1030),"")</f>
        <v/>
      </c>
      <c r="U1030">
        <f t="shared" si="64"/>
        <v>0</v>
      </c>
      <c r="V1030">
        <f>SUMIFS(Tabel132[Cluster],Tabel132[ID],'Total-corrected counts Z&lt;3'!A1030)</f>
        <v>96</v>
      </c>
      <c r="W1030" t="str">
        <f t="shared" si="65"/>
        <v/>
      </c>
      <c r="X1030" t="str">
        <f t="shared" si="66"/>
        <v/>
      </c>
      <c r="Y1030" t="str">
        <f t="shared" si="67"/>
        <v/>
      </c>
    </row>
    <row r="1031" spans="1:25" x14ac:dyDescent="0.25">
      <c r="A1031">
        <v>1040</v>
      </c>
      <c r="B1031" t="s">
        <v>1096</v>
      </c>
      <c r="C1031">
        <v>117600</v>
      </c>
      <c r="D1031">
        <v>1024</v>
      </c>
      <c r="E1031" t="str">
        <f>IFERROR(IF(OR(HLOOKUP($A1031,'Z-scores'!$C$2:$SK$20,5,FALSE)&gt;3,HLOOKUP($A1031,'Z-scores'!$C$2:$SK$20,5,FALSE)&lt;-3),"",'Total-corrected counts'!E1031),"")</f>
        <v/>
      </c>
      <c r="F1031" t="str">
        <f>IFERROR(IF(OR(HLOOKUP($A1031,'Z-scores'!$C$2:$SK$20,5,FALSE)&gt;3,HLOOKUP($A1031,'Z-scores'!$C$2:$SK$20,5,FALSE)&lt;-3),"",'Total-corrected counts'!F1031),"")</f>
        <v/>
      </c>
      <c r="G1031" t="str">
        <f>IFERROR(IF(OR(HLOOKUP($A1031,'Z-scores'!$C$2:$SK$20,5,FALSE)&gt;3,HLOOKUP($A1031,'Z-scores'!$C$2:$SK$20,5,FALSE)&lt;-3),"",'Total-corrected counts'!G1031),"")</f>
        <v/>
      </c>
      <c r="H1031" t="str">
        <f>IFERROR(IF(OR(HLOOKUP($A1031,'Z-scores'!$C$2:$SK$20,5,FALSE)&gt;3,HLOOKUP($A1031,'Z-scores'!$C$2:$SK$20,5,FALSE)&lt;-3),"",'Total-corrected counts'!H1031),"")</f>
        <v/>
      </c>
      <c r="I1031" t="str">
        <f>IFERROR(IF(OR(HLOOKUP($A1031,'Z-scores'!$C$2:$SK$20,5,FALSE)&gt;3,HLOOKUP($A1031,'Z-scores'!$C$2:$SK$20,5,FALSE)&lt;-3),"",'Total-corrected counts'!I1031),"")</f>
        <v/>
      </c>
      <c r="J1031" t="str">
        <f>IFERROR(IF(OR(HLOOKUP($A1031,'Z-scores'!$C$2:$SK$20,5,FALSE)&gt;3,HLOOKUP($A1031,'Z-scores'!$C$2:$SK$20,5,FALSE)&lt;-3),"",'Total-corrected counts'!J1031),"")</f>
        <v/>
      </c>
      <c r="K1031" t="str">
        <f>IFERROR(IF(OR(HLOOKUP($A1031,'Z-scores'!$C$2:$SK$20,5,FALSE)&gt;3,HLOOKUP($A1031,'Z-scores'!$C$2:$SK$20,5,FALSE)&lt;-3),"",'Total-corrected counts'!K1031),"")</f>
        <v/>
      </c>
      <c r="L1031" t="str">
        <f>IFERROR(IF(OR(HLOOKUP($A1031,'Z-scores'!$C$2:$SK$20,5,FALSE)&gt;3,HLOOKUP($A1031,'Z-scores'!$C$2:$SK$20,5,FALSE)&lt;-3),"",'Total-corrected counts'!L1031),"")</f>
        <v/>
      </c>
      <c r="M1031" t="str">
        <f>IFERROR(IF(OR(HLOOKUP($A1031,'Z-scores'!$C$2:$SK$20,5,FALSE)&gt;3,HLOOKUP($A1031,'Z-scores'!$C$2:$SK$20,5,FALSE)&lt;-3),"",'Total-corrected counts'!M1031),"")</f>
        <v/>
      </c>
      <c r="N1031" t="str">
        <f>IFERROR(IF(OR(HLOOKUP($A1031,'Z-scores'!$C$2:$SK$20,5,FALSE)&gt;3,HLOOKUP($A1031,'Z-scores'!$C$2:$SK$20,5,FALSE)&lt;-3),"",'Total-corrected counts'!N1031),"")</f>
        <v/>
      </c>
      <c r="O1031" t="str">
        <f>IFERROR(IF(OR(HLOOKUP($A1031,'Z-scores'!$C$2:$SK$20,5,FALSE)&gt;3,HLOOKUP($A1031,'Z-scores'!$C$2:$SK$20,5,FALSE)&lt;-3),"",'Total-corrected counts'!O1031),"")</f>
        <v/>
      </c>
      <c r="P1031" t="str">
        <f>IFERROR(IF(OR(HLOOKUP($A1031,'Z-scores'!$C$2:$SK$20,5,FALSE)&gt;3,HLOOKUP($A1031,'Z-scores'!$C$2:$SK$20,5,FALSE)&lt;-3),"",'Total-corrected counts'!P1031),"")</f>
        <v/>
      </c>
      <c r="Q1031" t="str">
        <f>IFERROR(IF(OR(HLOOKUP($A1031,'Z-scores'!$C$2:$SK$20,5,FALSE)&gt;3,HLOOKUP($A1031,'Z-scores'!$C$2:$SK$20,5,FALSE)&lt;-3),"",'Total-corrected counts'!Q1031),"")</f>
        <v/>
      </c>
      <c r="R1031" t="str">
        <f>IFERROR(IF(OR(HLOOKUP($A1031,'Z-scores'!$C$2:$SK$20,5,FALSE)&gt;3,HLOOKUP($A1031,'Z-scores'!$C$2:$SK$20,5,FALSE)&lt;-3),"",'Total-corrected counts'!R1031),"")</f>
        <v/>
      </c>
      <c r="S1031" t="str">
        <f>IFERROR(IF(OR(HLOOKUP($A1031,'Z-scores'!$C$2:$SK$20,5,FALSE)&gt;3,HLOOKUP($A1031,'Z-scores'!$C$2:$SK$20,5,FALSE)&lt;-3),"",'Total-corrected counts'!S1031),"")</f>
        <v/>
      </c>
      <c r="T1031" t="str">
        <f>IFERROR(IF(OR(HLOOKUP($A1031,'Z-scores'!$C$2:$SK$20,5,FALSE)&gt;3,HLOOKUP($A1031,'Z-scores'!$C$2:$SK$20,5,FALSE)&lt;-3),"",'Total-corrected counts'!T1031),"")</f>
        <v/>
      </c>
      <c r="U1031">
        <f t="shared" si="64"/>
        <v>0</v>
      </c>
      <c r="V1031">
        <f>SUMIFS(Tabel132[Cluster],Tabel132[ID],'Total-corrected counts Z&lt;3'!A1031)</f>
        <v>0</v>
      </c>
      <c r="W1031" t="str">
        <f t="shared" si="65"/>
        <v/>
      </c>
      <c r="X1031" t="str">
        <f t="shared" si="66"/>
        <v/>
      </c>
      <c r="Y1031" t="str">
        <f t="shared" si="67"/>
        <v/>
      </c>
    </row>
    <row r="1032" spans="1:25" x14ac:dyDescent="0.25">
      <c r="A1032">
        <v>1041</v>
      </c>
      <c r="B1032" t="s">
        <v>446</v>
      </c>
      <c r="C1032">
        <v>61800</v>
      </c>
      <c r="D1032">
        <v>1073</v>
      </c>
      <c r="E1032">
        <f>IFERROR(IF(OR(HLOOKUP($A1032,'Z-scores'!$C$2:$SK$20,5,FALSE)&gt;3,HLOOKUP($A1032,'Z-scores'!$C$2:$SK$20,5,FALSE)&lt;-3),"",'Total-corrected counts'!E1032),"")</f>
        <v>5.3455668703662882</v>
      </c>
      <c r="F1032">
        <f>IFERROR(IF(OR(HLOOKUP($A1032,'Z-scores'!$C$2:$SK$20,5,FALSE)&gt;3,HLOOKUP($A1032,'Z-scores'!$C$2:$SK$20,5,FALSE)&lt;-3),"",'Total-corrected counts'!F1032),"")</f>
        <v>0.14165289092302441</v>
      </c>
      <c r="G1032">
        <f>IFERROR(IF(OR(HLOOKUP($A1032,'Z-scores'!$C$2:$SK$20,5,FALSE)&gt;3,HLOOKUP($A1032,'Z-scores'!$C$2:$SK$20,5,FALSE)&lt;-3),"",'Total-corrected counts'!G1032),"")</f>
        <v>0</v>
      </c>
      <c r="H1032">
        <f>IFERROR(IF(OR(HLOOKUP($A1032,'Z-scores'!$C$2:$SK$20,5,FALSE)&gt;3,HLOOKUP($A1032,'Z-scores'!$C$2:$SK$20,5,FALSE)&lt;-3),"",'Total-corrected counts'!H1032),"")</f>
        <v>1.7491374942700668</v>
      </c>
      <c r="I1032">
        <f>IFERROR(IF(OR(HLOOKUP($A1032,'Z-scores'!$C$2:$SK$20,5,FALSE)&gt;3,HLOOKUP($A1032,'Z-scores'!$C$2:$SK$20,5,FALSE)&lt;-3),"",'Total-corrected counts'!I1032),"")</f>
        <v>3.3764183067149643E-2</v>
      </c>
      <c r="J1032">
        <f>IFERROR(IF(OR(HLOOKUP($A1032,'Z-scores'!$C$2:$SK$20,5,FALSE)&gt;3,HLOOKUP($A1032,'Z-scores'!$C$2:$SK$20,5,FALSE)&lt;-3),"",'Total-corrected counts'!J1032),"")</f>
        <v>14.02054350858414</v>
      </c>
      <c r="K1032">
        <f>IFERROR(IF(OR(HLOOKUP($A1032,'Z-scores'!$C$2:$SK$20,5,FALSE)&gt;3,HLOOKUP($A1032,'Z-scores'!$C$2:$SK$20,5,FALSE)&lt;-3),"",'Total-corrected counts'!K1032),"")</f>
        <v>2.3458277986458709E-2</v>
      </c>
      <c r="L1032">
        <f>IFERROR(IF(OR(HLOOKUP($A1032,'Z-scores'!$C$2:$SK$20,5,FALSE)&gt;3,HLOOKUP($A1032,'Z-scores'!$C$2:$SK$20,5,FALSE)&lt;-3),"",'Total-corrected counts'!L1032),"")</f>
        <v>4.8366592997494164</v>
      </c>
      <c r="M1032">
        <f>IFERROR(IF(OR(HLOOKUP($A1032,'Z-scores'!$C$2:$SK$20,5,FALSE)&gt;3,HLOOKUP($A1032,'Z-scores'!$C$2:$SK$20,5,FALSE)&lt;-3),"",'Total-corrected counts'!M1032),"")</f>
        <v>1.9095471389613257</v>
      </c>
      <c r="N1032">
        <f>IFERROR(IF(OR(HLOOKUP($A1032,'Z-scores'!$C$2:$SK$20,5,FALSE)&gt;3,HLOOKUP($A1032,'Z-scores'!$C$2:$SK$20,5,FALSE)&lt;-3),"",'Total-corrected counts'!N1032),"")</f>
        <v>4.1707040963840312</v>
      </c>
      <c r="O1032">
        <f>IFERROR(IF(OR(HLOOKUP($A1032,'Z-scores'!$C$2:$SK$20,5,FALSE)&gt;3,HLOOKUP($A1032,'Z-scores'!$C$2:$SK$20,5,FALSE)&lt;-3),"",'Total-corrected counts'!O1032),"")</f>
        <v>0.81788850367077204</v>
      </c>
      <c r="P1032">
        <f>IFERROR(IF(OR(HLOOKUP($A1032,'Z-scores'!$C$2:$SK$20,5,FALSE)&gt;3,HLOOKUP($A1032,'Z-scores'!$C$2:$SK$20,5,FALSE)&lt;-3),"",'Total-corrected counts'!P1032),"")</f>
        <v>1.1644948505938177</v>
      </c>
      <c r="Q1032">
        <f>IFERROR(IF(OR(HLOOKUP($A1032,'Z-scores'!$C$2:$SK$20,5,FALSE)&gt;3,HLOOKUP($A1032,'Z-scores'!$C$2:$SK$20,5,FALSE)&lt;-3),"",'Total-corrected counts'!Q1032),"")</f>
        <v>9.440135381478354E-2</v>
      </c>
      <c r="R1032">
        <f>IFERROR(IF(OR(HLOOKUP($A1032,'Z-scores'!$C$2:$SK$20,5,FALSE)&gt;3,HLOOKUP($A1032,'Z-scores'!$C$2:$SK$20,5,FALSE)&lt;-3),"",'Total-corrected counts'!R1032),"")</f>
        <v>0.39029981702128314</v>
      </c>
      <c r="S1032">
        <f>IFERROR(IF(OR(HLOOKUP($A1032,'Z-scores'!$C$2:$SK$20,5,FALSE)&gt;3,HLOOKUP($A1032,'Z-scores'!$C$2:$SK$20,5,FALSE)&lt;-3),"",'Total-corrected counts'!S1032),"")</f>
        <v>0.64545534326617393</v>
      </c>
      <c r="T1032">
        <f>IFERROR(IF(OR(HLOOKUP($A1032,'Z-scores'!$C$2:$SK$20,5,FALSE)&gt;3,HLOOKUP($A1032,'Z-scores'!$C$2:$SK$20,5,FALSE)&lt;-3),"",'Total-corrected counts'!T1032),"")</f>
        <v>0</v>
      </c>
      <c r="U1032">
        <f t="shared" si="64"/>
        <v>1</v>
      </c>
      <c r="V1032">
        <f>SUMIFS(Tabel132[Cluster],Tabel132[ID],'Total-corrected counts Z&lt;3'!A1032)</f>
        <v>0</v>
      </c>
      <c r="W1032">
        <f t="shared" si="65"/>
        <v>0.15483568122275035</v>
      </c>
      <c r="X1032">
        <f t="shared" si="66"/>
        <v>3.2231033760291901</v>
      </c>
      <c r="Y1032">
        <f t="shared" si="67"/>
        <v>0.51875664472780503</v>
      </c>
    </row>
    <row r="1033" spans="1:25" x14ac:dyDescent="0.25">
      <c r="A1033">
        <v>1042</v>
      </c>
      <c r="B1033" t="s">
        <v>1097</v>
      </c>
      <c r="C1033">
        <v>32200</v>
      </c>
      <c r="D1033">
        <v>589</v>
      </c>
      <c r="E1033" t="str">
        <f>IFERROR(IF(OR(HLOOKUP($A1033,'Z-scores'!$C$2:$SK$20,5,FALSE)&gt;3,HLOOKUP($A1033,'Z-scores'!$C$2:$SK$20,5,FALSE)&lt;-3),"",'Total-corrected counts'!E1033),"")</f>
        <v/>
      </c>
      <c r="F1033" t="str">
        <f>IFERROR(IF(OR(HLOOKUP($A1033,'Z-scores'!$C$2:$SK$20,5,FALSE)&gt;3,HLOOKUP($A1033,'Z-scores'!$C$2:$SK$20,5,FALSE)&lt;-3),"",'Total-corrected counts'!F1033),"")</f>
        <v/>
      </c>
      <c r="G1033" t="str">
        <f>IFERROR(IF(OR(HLOOKUP($A1033,'Z-scores'!$C$2:$SK$20,5,FALSE)&gt;3,HLOOKUP($A1033,'Z-scores'!$C$2:$SK$20,5,FALSE)&lt;-3),"",'Total-corrected counts'!G1033),"")</f>
        <v/>
      </c>
      <c r="H1033" t="str">
        <f>IFERROR(IF(OR(HLOOKUP($A1033,'Z-scores'!$C$2:$SK$20,5,FALSE)&gt;3,HLOOKUP($A1033,'Z-scores'!$C$2:$SK$20,5,FALSE)&lt;-3),"",'Total-corrected counts'!H1033),"")</f>
        <v/>
      </c>
      <c r="I1033" t="str">
        <f>IFERROR(IF(OR(HLOOKUP($A1033,'Z-scores'!$C$2:$SK$20,5,FALSE)&gt;3,HLOOKUP($A1033,'Z-scores'!$C$2:$SK$20,5,FALSE)&lt;-3),"",'Total-corrected counts'!I1033),"")</f>
        <v/>
      </c>
      <c r="J1033" t="str">
        <f>IFERROR(IF(OR(HLOOKUP($A1033,'Z-scores'!$C$2:$SK$20,5,FALSE)&gt;3,HLOOKUP($A1033,'Z-scores'!$C$2:$SK$20,5,FALSE)&lt;-3),"",'Total-corrected counts'!J1033),"")</f>
        <v/>
      </c>
      <c r="K1033" t="str">
        <f>IFERROR(IF(OR(HLOOKUP($A1033,'Z-scores'!$C$2:$SK$20,5,FALSE)&gt;3,HLOOKUP($A1033,'Z-scores'!$C$2:$SK$20,5,FALSE)&lt;-3),"",'Total-corrected counts'!K1033),"")</f>
        <v/>
      </c>
      <c r="L1033" t="str">
        <f>IFERROR(IF(OR(HLOOKUP($A1033,'Z-scores'!$C$2:$SK$20,5,FALSE)&gt;3,HLOOKUP($A1033,'Z-scores'!$C$2:$SK$20,5,FALSE)&lt;-3),"",'Total-corrected counts'!L1033),"")</f>
        <v/>
      </c>
      <c r="M1033" t="str">
        <f>IFERROR(IF(OR(HLOOKUP($A1033,'Z-scores'!$C$2:$SK$20,5,FALSE)&gt;3,HLOOKUP($A1033,'Z-scores'!$C$2:$SK$20,5,FALSE)&lt;-3),"",'Total-corrected counts'!M1033),"")</f>
        <v/>
      </c>
      <c r="N1033" t="str">
        <f>IFERROR(IF(OR(HLOOKUP($A1033,'Z-scores'!$C$2:$SK$20,5,FALSE)&gt;3,HLOOKUP($A1033,'Z-scores'!$C$2:$SK$20,5,FALSE)&lt;-3),"",'Total-corrected counts'!N1033),"")</f>
        <v/>
      </c>
      <c r="O1033" t="str">
        <f>IFERROR(IF(OR(HLOOKUP($A1033,'Z-scores'!$C$2:$SK$20,5,FALSE)&gt;3,HLOOKUP($A1033,'Z-scores'!$C$2:$SK$20,5,FALSE)&lt;-3),"",'Total-corrected counts'!O1033),"")</f>
        <v/>
      </c>
      <c r="P1033" t="str">
        <f>IFERROR(IF(OR(HLOOKUP($A1033,'Z-scores'!$C$2:$SK$20,5,FALSE)&gt;3,HLOOKUP($A1033,'Z-scores'!$C$2:$SK$20,5,FALSE)&lt;-3),"",'Total-corrected counts'!P1033),"")</f>
        <v/>
      </c>
      <c r="Q1033" t="str">
        <f>IFERROR(IF(OR(HLOOKUP($A1033,'Z-scores'!$C$2:$SK$20,5,FALSE)&gt;3,HLOOKUP($A1033,'Z-scores'!$C$2:$SK$20,5,FALSE)&lt;-3),"",'Total-corrected counts'!Q1033),"")</f>
        <v/>
      </c>
      <c r="R1033" t="str">
        <f>IFERROR(IF(OR(HLOOKUP($A1033,'Z-scores'!$C$2:$SK$20,5,FALSE)&gt;3,HLOOKUP($A1033,'Z-scores'!$C$2:$SK$20,5,FALSE)&lt;-3),"",'Total-corrected counts'!R1033),"")</f>
        <v/>
      </c>
      <c r="S1033" t="str">
        <f>IFERROR(IF(OR(HLOOKUP($A1033,'Z-scores'!$C$2:$SK$20,5,FALSE)&gt;3,HLOOKUP($A1033,'Z-scores'!$C$2:$SK$20,5,FALSE)&lt;-3),"",'Total-corrected counts'!S1033),"")</f>
        <v/>
      </c>
      <c r="T1033" t="str">
        <f>IFERROR(IF(OR(HLOOKUP($A1033,'Z-scores'!$C$2:$SK$20,5,FALSE)&gt;3,HLOOKUP($A1033,'Z-scores'!$C$2:$SK$20,5,FALSE)&lt;-3),"",'Total-corrected counts'!T1033),"")</f>
        <v/>
      </c>
      <c r="U1033">
        <f t="shared" si="64"/>
        <v>0</v>
      </c>
      <c r="V1033">
        <f>SUMIFS(Tabel132[Cluster],Tabel132[ID],'Total-corrected counts Z&lt;3'!A1033)</f>
        <v>42</v>
      </c>
      <c r="W1033" t="str">
        <f t="shared" si="65"/>
        <v/>
      </c>
      <c r="X1033" t="str">
        <f t="shared" si="66"/>
        <v/>
      </c>
      <c r="Y1033" t="str">
        <f t="shared" si="67"/>
        <v/>
      </c>
    </row>
    <row r="1034" spans="1:25" x14ac:dyDescent="0.25">
      <c r="A1034">
        <v>1043</v>
      </c>
      <c r="B1034" t="s">
        <v>1098</v>
      </c>
      <c r="C1034">
        <v>109600</v>
      </c>
      <c r="D1034">
        <v>877</v>
      </c>
      <c r="E1034" t="str">
        <f>IFERROR(IF(OR(HLOOKUP($A1034,'Z-scores'!$C$2:$SK$20,5,FALSE)&gt;3,HLOOKUP($A1034,'Z-scores'!$C$2:$SK$20,5,FALSE)&lt;-3),"",'Total-corrected counts'!E1034),"")</f>
        <v/>
      </c>
      <c r="F1034" t="str">
        <f>IFERROR(IF(OR(HLOOKUP($A1034,'Z-scores'!$C$2:$SK$20,5,FALSE)&gt;3,HLOOKUP($A1034,'Z-scores'!$C$2:$SK$20,5,FALSE)&lt;-3),"",'Total-corrected counts'!F1034),"")</f>
        <v/>
      </c>
      <c r="G1034" t="str">
        <f>IFERROR(IF(OR(HLOOKUP($A1034,'Z-scores'!$C$2:$SK$20,5,FALSE)&gt;3,HLOOKUP($A1034,'Z-scores'!$C$2:$SK$20,5,FALSE)&lt;-3),"",'Total-corrected counts'!G1034),"")</f>
        <v/>
      </c>
      <c r="H1034" t="str">
        <f>IFERROR(IF(OR(HLOOKUP($A1034,'Z-scores'!$C$2:$SK$20,5,FALSE)&gt;3,HLOOKUP($A1034,'Z-scores'!$C$2:$SK$20,5,FALSE)&lt;-3),"",'Total-corrected counts'!H1034),"")</f>
        <v/>
      </c>
      <c r="I1034" t="str">
        <f>IFERROR(IF(OR(HLOOKUP($A1034,'Z-scores'!$C$2:$SK$20,5,FALSE)&gt;3,HLOOKUP($A1034,'Z-scores'!$C$2:$SK$20,5,FALSE)&lt;-3),"",'Total-corrected counts'!I1034),"")</f>
        <v/>
      </c>
      <c r="J1034" t="str">
        <f>IFERROR(IF(OR(HLOOKUP($A1034,'Z-scores'!$C$2:$SK$20,5,FALSE)&gt;3,HLOOKUP($A1034,'Z-scores'!$C$2:$SK$20,5,FALSE)&lt;-3),"",'Total-corrected counts'!J1034),"")</f>
        <v/>
      </c>
      <c r="K1034" t="str">
        <f>IFERROR(IF(OR(HLOOKUP($A1034,'Z-scores'!$C$2:$SK$20,5,FALSE)&gt;3,HLOOKUP($A1034,'Z-scores'!$C$2:$SK$20,5,FALSE)&lt;-3),"",'Total-corrected counts'!K1034),"")</f>
        <v/>
      </c>
      <c r="L1034" t="str">
        <f>IFERROR(IF(OR(HLOOKUP($A1034,'Z-scores'!$C$2:$SK$20,5,FALSE)&gt;3,HLOOKUP($A1034,'Z-scores'!$C$2:$SK$20,5,FALSE)&lt;-3),"",'Total-corrected counts'!L1034),"")</f>
        <v/>
      </c>
      <c r="M1034" t="str">
        <f>IFERROR(IF(OR(HLOOKUP($A1034,'Z-scores'!$C$2:$SK$20,5,FALSE)&gt;3,HLOOKUP($A1034,'Z-scores'!$C$2:$SK$20,5,FALSE)&lt;-3),"",'Total-corrected counts'!M1034),"")</f>
        <v/>
      </c>
      <c r="N1034" t="str">
        <f>IFERROR(IF(OR(HLOOKUP($A1034,'Z-scores'!$C$2:$SK$20,5,FALSE)&gt;3,HLOOKUP($A1034,'Z-scores'!$C$2:$SK$20,5,FALSE)&lt;-3),"",'Total-corrected counts'!N1034),"")</f>
        <v/>
      </c>
      <c r="O1034" t="str">
        <f>IFERROR(IF(OR(HLOOKUP($A1034,'Z-scores'!$C$2:$SK$20,5,FALSE)&gt;3,HLOOKUP($A1034,'Z-scores'!$C$2:$SK$20,5,FALSE)&lt;-3),"",'Total-corrected counts'!O1034),"")</f>
        <v/>
      </c>
      <c r="P1034" t="str">
        <f>IFERROR(IF(OR(HLOOKUP($A1034,'Z-scores'!$C$2:$SK$20,5,FALSE)&gt;3,HLOOKUP($A1034,'Z-scores'!$C$2:$SK$20,5,FALSE)&lt;-3),"",'Total-corrected counts'!P1034),"")</f>
        <v/>
      </c>
      <c r="Q1034" t="str">
        <f>IFERROR(IF(OR(HLOOKUP($A1034,'Z-scores'!$C$2:$SK$20,5,FALSE)&gt;3,HLOOKUP($A1034,'Z-scores'!$C$2:$SK$20,5,FALSE)&lt;-3),"",'Total-corrected counts'!Q1034),"")</f>
        <v/>
      </c>
      <c r="R1034" t="str">
        <f>IFERROR(IF(OR(HLOOKUP($A1034,'Z-scores'!$C$2:$SK$20,5,FALSE)&gt;3,HLOOKUP($A1034,'Z-scores'!$C$2:$SK$20,5,FALSE)&lt;-3),"",'Total-corrected counts'!R1034),"")</f>
        <v/>
      </c>
      <c r="S1034" t="str">
        <f>IFERROR(IF(OR(HLOOKUP($A1034,'Z-scores'!$C$2:$SK$20,5,FALSE)&gt;3,HLOOKUP($A1034,'Z-scores'!$C$2:$SK$20,5,FALSE)&lt;-3),"",'Total-corrected counts'!S1034),"")</f>
        <v/>
      </c>
      <c r="T1034" t="str">
        <f>IFERROR(IF(OR(HLOOKUP($A1034,'Z-scores'!$C$2:$SK$20,5,FALSE)&gt;3,HLOOKUP($A1034,'Z-scores'!$C$2:$SK$20,5,FALSE)&lt;-3),"",'Total-corrected counts'!T1034),"")</f>
        <v/>
      </c>
      <c r="U1034">
        <f t="shared" si="64"/>
        <v>0</v>
      </c>
      <c r="V1034">
        <f>SUMIFS(Tabel132[Cluster],Tabel132[ID],'Total-corrected counts Z&lt;3'!A1034)</f>
        <v>0</v>
      </c>
      <c r="W1034" t="str">
        <f t="shared" si="65"/>
        <v/>
      </c>
      <c r="X1034" t="str">
        <f t="shared" si="66"/>
        <v/>
      </c>
      <c r="Y1034" t="str">
        <f t="shared" si="67"/>
        <v/>
      </c>
    </row>
    <row r="1035" spans="1:25" x14ac:dyDescent="0.25">
      <c r="A1035">
        <v>1044</v>
      </c>
      <c r="B1035" t="s">
        <v>447</v>
      </c>
      <c r="C1035">
        <v>64900</v>
      </c>
      <c r="D1035">
        <v>864</v>
      </c>
      <c r="E1035">
        <f>IFERROR(IF(OR(HLOOKUP($A1035,'Z-scores'!$C$2:$SK$20,5,FALSE)&gt;3,HLOOKUP($A1035,'Z-scores'!$C$2:$SK$20,5,FALSE)&lt;-3),"",'Total-corrected counts'!E1035),"")</f>
        <v>0.83725746162363546</v>
      </c>
      <c r="F1035">
        <f>IFERROR(IF(OR(HLOOKUP($A1035,'Z-scores'!$C$2:$SK$20,5,FALSE)&gt;3,HLOOKUP($A1035,'Z-scores'!$C$2:$SK$20,5,FALSE)&lt;-3),"",'Total-corrected counts'!F1035),"")</f>
        <v>1.317371885584127</v>
      </c>
      <c r="G1035">
        <f>IFERROR(IF(OR(HLOOKUP($A1035,'Z-scores'!$C$2:$SK$20,5,FALSE)&gt;3,HLOOKUP($A1035,'Z-scores'!$C$2:$SK$20,5,FALSE)&lt;-3),"",'Total-corrected counts'!G1035),"")</f>
        <v>0.73887802611462727</v>
      </c>
      <c r="H1035">
        <f>IFERROR(IF(OR(HLOOKUP($A1035,'Z-scores'!$C$2:$SK$20,5,FALSE)&gt;3,HLOOKUP($A1035,'Z-scores'!$C$2:$SK$20,5,FALSE)&lt;-3),"",'Total-corrected counts'!H1035),"")</f>
        <v>0.37395353325773839</v>
      </c>
      <c r="I1035">
        <f>IFERROR(IF(OR(HLOOKUP($A1035,'Z-scores'!$C$2:$SK$20,5,FALSE)&gt;3,HLOOKUP($A1035,'Z-scores'!$C$2:$SK$20,5,FALSE)&lt;-3),"",'Total-corrected counts'!I1035),"")</f>
        <v>0.25323137300362231</v>
      </c>
      <c r="J1035">
        <f>IFERROR(IF(OR(HLOOKUP($A1035,'Z-scores'!$C$2:$SK$20,5,FALSE)&gt;3,HLOOKUP($A1035,'Z-scores'!$C$2:$SK$20,5,FALSE)&lt;-3),"",'Total-corrected counts'!J1035),"")</f>
        <v>1.0476494935961675</v>
      </c>
      <c r="K1035">
        <f>IFERROR(IF(OR(HLOOKUP($A1035,'Z-scores'!$C$2:$SK$20,5,FALSE)&gt;3,HLOOKUP($A1035,'Z-scores'!$C$2:$SK$20,5,FALSE)&lt;-3),"",'Total-corrected counts'!K1035),"")</f>
        <v>1.3312572757315317</v>
      </c>
      <c r="L1035">
        <f>IFERROR(IF(OR(HLOOKUP($A1035,'Z-scores'!$C$2:$SK$20,5,FALSE)&gt;3,HLOOKUP($A1035,'Z-scores'!$C$2:$SK$20,5,FALSE)&lt;-3),"",'Total-corrected counts'!L1035),"")</f>
        <v>0.89542640612471658</v>
      </c>
      <c r="M1035">
        <f>IFERROR(IF(OR(HLOOKUP($A1035,'Z-scores'!$C$2:$SK$20,5,FALSE)&gt;3,HLOOKUP($A1035,'Z-scores'!$C$2:$SK$20,5,FALSE)&lt;-3),"",'Total-corrected counts'!M1035),"")</f>
        <v>1.0229716815864245</v>
      </c>
      <c r="N1035">
        <f>IFERROR(IF(OR(HLOOKUP($A1035,'Z-scores'!$C$2:$SK$20,5,FALSE)&gt;3,HLOOKUP($A1035,'Z-scores'!$C$2:$SK$20,5,FALSE)&lt;-3),"",'Total-corrected counts'!N1035),"")</f>
        <v>0.48605949995452991</v>
      </c>
      <c r="O1035">
        <f>IFERROR(IF(OR(HLOOKUP($A1035,'Z-scores'!$C$2:$SK$20,5,FALSE)&gt;3,HLOOKUP($A1035,'Z-scores'!$C$2:$SK$20,5,FALSE)&lt;-3),"",'Total-corrected counts'!O1035),"")</f>
        <v>1.5517776475050862</v>
      </c>
      <c r="P1035">
        <f>IFERROR(IF(OR(HLOOKUP($A1035,'Z-scores'!$C$2:$SK$20,5,FALSE)&gt;3,HLOOKUP($A1035,'Z-scores'!$C$2:$SK$20,5,FALSE)&lt;-3),"",'Total-corrected counts'!P1035),"")</f>
        <v>1.2988596410469506</v>
      </c>
      <c r="Q1035">
        <f>IFERROR(IF(OR(HLOOKUP($A1035,'Z-scores'!$C$2:$SK$20,5,FALSE)&gt;3,HLOOKUP($A1035,'Z-scores'!$C$2:$SK$20,5,FALSE)&lt;-3),"",'Total-corrected counts'!Q1035),"")</f>
        <v>0.45710129215579404</v>
      </c>
      <c r="R1035">
        <f>IFERROR(IF(OR(HLOOKUP($A1035,'Z-scores'!$C$2:$SK$20,5,FALSE)&gt;3,HLOOKUP($A1035,'Z-scores'!$C$2:$SK$20,5,FALSE)&lt;-3),"",'Total-corrected counts'!R1035),"")</f>
        <v>0.39543534092945792</v>
      </c>
      <c r="S1035">
        <f>IFERROR(IF(OR(HLOOKUP($A1035,'Z-scores'!$C$2:$SK$20,5,FALSE)&gt;3,HLOOKUP($A1035,'Z-scores'!$C$2:$SK$20,5,FALSE)&lt;-3),"",'Total-corrected counts'!S1035),"")</f>
        <v>1.0587732385155659</v>
      </c>
      <c r="T1035">
        <f>IFERROR(IF(OR(HLOOKUP($A1035,'Z-scores'!$C$2:$SK$20,5,FALSE)&gt;3,HLOOKUP($A1035,'Z-scores'!$C$2:$SK$20,5,FALSE)&lt;-3),"",'Total-corrected counts'!T1035),"")</f>
        <v>1.9385758157206212</v>
      </c>
      <c r="U1035">
        <f t="shared" si="64"/>
        <v>1</v>
      </c>
      <c r="V1035">
        <f>SUMIFS(Tabel132[Cluster],Tabel132[ID],'Total-corrected counts Z&lt;3'!A1035)</f>
        <v>76</v>
      </c>
      <c r="W1035">
        <f t="shared" si="65"/>
        <v>0.25839381189895422</v>
      </c>
      <c r="X1035">
        <f t="shared" si="66"/>
        <v>0.83040566365771207</v>
      </c>
      <c r="Y1035">
        <f t="shared" si="67"/>
        <v>1.1167538293122459</v>
      </c>
    </row>
    <row r="1036" spans="1:25" x14ac:dyDescent="0.25">
      <c r="A1036">
        <v>1045</v>
      </c>
      <c r="B1036" t="s">
        <v>448</v>
      </c>
      <c r="C1036">
        <v>29800</v>
      </c>
      <c r="D1036">
        <v>895</v>
      </c>
      <c r="E1036">
        <f>IFERROR(IF(OR(HLOOKUP($A1036,'Z-scores'!$C$2:$SK$20,5,FALSE)&gt;3,HLOOKUP($A1036,'Z-scores'!$C$2:$SK$20,5,FALSE)&lt;-3),"",'Total-corrected counts'!E1036),"")</f>
        <v>0.84716583395054235</v>
      </c>
      <c r="F1036">
        <f>IFERROR(IF(OR(HLOOKUP($A1036,'Z-scores'!$C$2:$SK$20,5,FALSE)&gt;3,HLOOKUP($A1036,'Z-scores'!$C$2:$SK$20,5,FALSE)&lt;-3),"",'Total-corrected counts'!F1036),"")</f>
        <v>1.2465454401226148</v>
      </c>
      <c r="G1036">
        <f>IFERROR(IF(OR(HLOOKUP($A1036,'Z-scores'!$C$2:$SK$20,5,FALSE)&gt;3,HLOOKUP($A1036,'Z-scores'!$C$2:$SK$20,5,FALSE)&lt;-3),"",'Total-corrected counts'!G1036),"")</f>
        <v>2.077784516389455</v>
      </c>
      <c r="H1036">
        <f>IFERROR(IF(OR(HLOOKUP($A1036,'Z-scores'!$C$2:$SK$20,5,FALSE)&gt;3,HLOOKUP($A1036,'Z-scores'!$C$2:$SK$20,5,FALSE)&lt;-3),"",'Total-corrected counts'!H1036),"")</f>
        <v>1.393278486815122</v>
      </c>
      <c r="I1036">
        <f>IFERROR(IF(OR(HLOOKUP($A1036,'Z-scores'!$C$2:$SK$20,5,FALSE)&gt;3,HLOOKUP($A1036,'Z-scores'!$C$2:$SK$20,5,FALSE)&lt;-3),"",'Total-corrected counts'!I1036),"")</f>
        <v>0.46144383525104515</v>
      </c>
      <c r="J1036">
        <f>IFERROR(IF(OR(HLOOKUP($A1036,'Z-scores'!$C$2:$SK$20,5,FALSE)&gt;3,HLOOKUP($A1036,'Z-scores'!$C$2:$SK$20,5,FALSE)&lt;-3),"",'Total-corrected counts'!J1036),"")</f>
        <v>5.6333609912799636</v>
      </c>
      <c r="K1036">
        <f>IFERROR(IF(OR(HLOOKUP($A1036,'Z-scores'!$C$2:$SK$20,5,FALSE)&gt;3,HLOOKUP($A1036,'Z-scores'!$C$2:$SK$20,5,FALSE)&lt;-3),"",'Total-corrected counts'!K1036),"")</f>
        <v>2.7856705108919719</v>
      </c>
      <c r="L1036">
        <f>IFERROR(IF(OR(HLOOKUP($A1036,'Z-scores'!$C$2:$SK$20,5,FALSE)&gt;3,HLOOKUP($A1036,'Z-scores'!$C$2:$SK$20,5,FALSE)&lt;-3),"",'Total-corrected counts'!L1036),"")</f>
        <v>0.69870393811246834</v>
      </c>
      <c r="M1036">
        <f>IFERROR(IF(OR(HLOOKUP($A1036,'Z-scores'!$C$2:$SK$20,5,FALSE)&gt;3,HLOOKUP($A1036,'Z-scores'!$C$2:$SK$20,5,FALSE)&lt;-3),"",'Total-corrected counts'!M1036),"")</f>
        <v>1.176417433824388</v>
      </c>
      <c r="N1036">
        <f>IFERROR(IF(OR(HLOOKUP($A1036,'Z-scores'!$C$2:$SK$20,5,FALSE)&gt;3,HLOOKUP($A1036,'Z-scores'!$C$2:$SK$20,5,FALSE)&lt;-3),"",'Total-corrected counts'!N1036),"")</f>
        <v>0.81532561282695337</v>
      </c>
      <c r="O1036">
        <f>IFERROR(IF(OR(HLOOKUP($A1036,'Z-scores'!$C$2:$SK$20,5,FALSE)&gt;3,HLOOKUP($A1036,'Z-scores'!$C$2:$SK$20,5,FALSE)&lt;-3),"",'Total-corrected counts'!O1036),"")</f>
        <v>1.768407575504372</v>
      </c>
      <c r="P1036">
        <f>IFERROR(IF(OR(HLOOKUP($A1036,'Z-scores'!$C$2:$SK$20,5,FALSE)&gt;3,HLOOKUP($A1036,'Z-scores'!$C$2:$SK$20,5,FALSE)&lt;-3),"",'Total-corrected counts'!P1036),"")</f>
        <v>1.1396124819913858</v>
      </c>
      <c r="Q1036">
        <f>IFERROR(IF(OR(HLOOKUP($A1036,'Z-scores'!$C$2:$SK$20,5,FALSE)&gt;3,HLOOKUP($A1036,'Z-scores'!$C$2:$SK$20,5,FALSE)&lt;-3),"",'Total-corrected counts'!Q1036),"")</f>
        <v>2.181168122352104</v>
      </c>
      <c r="R1036">
        <f>IFERROR(IF(OR(HLOOKUP($A1036,'Z-scores'!$C$2:$SK$20,5,FALSE)&gt;3,HLOOKUP($A1036,'Z-scores'!$C$2:$SK$20,5,FALSE)&lt;-3),"",'Total-corrected counts'!R1036),"")</f>
        <v>2.0542095632699113</v>
      </c>
      <c r="S1036">
        <f>IFERROR(IF(OR(HLOOKUP($A1036,'Z-scores'!$C$2:$SK$20,5,FALSE)&gt;3,HLOOKUP($A1036,'Z-scores'!$C$2:$SK$20,5,FALSE)&lt;-3),"",'Total-corrected counts'!S1036),"")</f>
        <v>0.94553545899518465</v>
      </c>
      <c r="T1036">
        <f>IFERROR(IF(OR(HLOOKUP($A1036,'Z-scores'!$C$2:$SK$20,5,FALSE)&gt;3,HLOOKUP($A1036,'Z-scores'!$C$2:$SK$20,5,FALSE)&lt;-3),"",'Total-corrected counts'!T1036),"")</f>
        <v>1.549495458340074</v>
      </c>
      <c r="U1036">
        <f t="shared" si="64"/>
        <v>1</v>
      </c>
      <c r="V1036">
        <f>SUMIFS(Tabel132[Cluster],Tabel132[ID],'Total-corrected counts Z&lt;3'!A1036)</f>
        <v>38</v>
      </c>
      <c r="W1036">
        <f t="shared" si="65"/>
        <v>0.87266287613408422</v>
      </c>
      <c r="X1036">
        <f t="shared" si="66"/>
        <v>1.7135696599464523</v>
      </c>
      <c r="Y1036">
        <f t="shared" si="67"/>
        <v>1.6064047767421721</v>
      </c>
    </row>
    <row r="1037" spans="1:25" x14ac:dyDescent="0.25">
      <c r="A1037">
        <v>1046</v>
      </c>
      <c r="B1037" t="s">
        <v>449</v>
      </c>
      <c r="C1037">
        <v>15300</v>
      </c>
      <c r="D1037">
        <v>394</v>
      </c>
      <c r="E1037">
        <f>IFERROR(IF(OR(HLOOKUP($A1037,'Z-scores'!$C$2:$SK$20,5,FALSE)&gt;3,HLOOKUP($A1037,'Z-scores'!$C$2:$SK$20,5,FALSE)&lt;-3),"",'Total-corrected counts'!E1037),"")</f>
        <v>1.1840504930653779</v>
      </c>
      <c r="F1037">
        <f>IFERROR(IF(OR(HLOOKUP($A1037,'Z-scores'!$C$2:$SK$20,5,FALSE)&gt;3,HLOOKUP($A1037,'Z-scores'!$C$2:$SK$20,5,FALSE)&lt;-3),"",'Total-corrected counts'!F1037),"")</f>
        <v>4.7123195047059454</v>
      </c>
      <c r="G1037">
        <f>IFERROR(IF(OR(HLOOKUP($A1037,'Z-scores'!$C$2:$SK$20,5,FALSE)&gt;3,HLOOKUP($A1037,'Z-scores'!$C$2:$SK$20,5,FALSE)&lt;-3),"",'Total-corrected counts'!G1037),"")</f>
        <v>7.8549180762789907</v>
      </c>
      <c r="H1037">
        <f>IFERROR(IF(OR(HLOOKUP($A1037,'Z-scores'!$C$2:$SK$20,5,FALSE)&gt;3,HLOOKUP($A1037,'Z-scores'!$C$2:$SK$20,5,FALSE)&lt;-3),"",'Total-corrected counts'!H1037),"")</f>
        <v>6.0315086009312652E-2</v>
      </c>
      <c r="I1037">
        <f>IFERROR(IF(OR(HLOOKUP($A1037,'Z-scores'!$C$2:$SK$20,5,FALSE)&gt;3,HLOOKUP($A1037,'Z-scores'!$C$2:$SK$20,5,FALSE)&lt;-3),"",'Total-corrected counts'!I1037),"")</f>
        <v>3.1288142975558668</v>
      </c>
      <c r="J1037">
        <f>IFERROR(IF(OR(HLOOKUP($A1037,'Z-scores'!$C$2:$SK$20,5,FALSE)&gt;3,HLOOKUP($A1037,'Z-scores'!$C$2:$SK$20,5,FALSE)&lt;-3),"",'Total-corrected counts'!J1037),"")</f>
        <v>0.89199871169045131</v>
      </c>
      <c r="K1037">
        <f>IFERROR(IF(OR(HLOOKUP($A1037,'Z-scores'!$C$2:$SK$20,5,FALSE)&gt;3,HLOOKUP($A1037,'Z-scores'!$C$2:$SK$20,5,FALSE)&lt;-3),"",'Total-corrected counts'!K1037),"")</f>
        <v>2.4396609105917055</v>
      </c>
      <c r="L1037">
        <f>IFERROR(IF(OR(HLOOKUP($A1037,'Z-scores'!$C$2:$SK$20,5,FALSE)&gt;3,HLOOKUP($A1037,'Z-scores'!$C$2:$SK$20,5,FALSE)&lt;-3),"",'Total-corrected counts'!L1037),"")</f>
        <v>1.4177584763641347</v>
      </c>
      <c r="M1037">
        <f>IFERROR(IF(OR(HLOOKUP($A1037,'Z-scores'!$C$2:$SK$20,5,FALSE)&gt;3,HLOOKUP($A1037,'Z-scores'!$C$2:$SK$20,5,FALSE)&lt;-3),"",'Total-corrected counts'!M1037),"")</f>
        <v>5.7456909449104172</v>
      </c>
      <c r="N1037">
        <f>IFERROR(IF(OR(HLOOKUP($A1037,'Z-scores'!$C$2:$SK$20,5,FALSE)&gt;3,HLOOKUP($A1037,'Z-scores'!$C$2:$SK$20,5,FALSE)&lt;-3),"",'Total-corrected counts'!N1037),"")</f>
        <v>3.4494545158063414</v>
      </c>
      <c r="O1037">
        <f>IFERROR(IF(OR(HLOOKUP($A1037,'Z-scores'!$C$2:$SK$20,5,FALSE)&gt;3,HLOOKUP($A1037,'Z-scores'!$C$2:$SK$20,5,FALSE)&lt;-3),"",'Total-corrected counts'!O1037),"")</f>
        <v>1.9496693519935699</v>
      </c>
      <c r="P1037">
        <f>IFERROR(IF(OR(HLOOKUP($A1037,'Z-scores'!$C$2:$SK$20,5,FALSE)&gt;3,HLOOKUP($A1037,'Z-scores'!$C$2:$SK$20,5,FALSE)&lt;-3),"",'Total-corrected counts'!P1037),"")</f>
        <v>5.5935564618267142</v>
      </c>
      <c r="Q1037">
        <f>IFERROR(IF(OR(HLOOKUP($A1037,'Z-scores'!$C$2:$SK$20,5,FALSE)&gt;3,HLOOKUP($A1037,'Z-scores'!$C$2:$SK$20,5,FALSE)&lt;-3),"",'Total-corrected counts'!Q1037),"")</f>
        <v>7.8551863358511991</v>
      </c>
      <c r="R1037">
        <f>IFERROR(IF(OR(HLOOKUP($A1037,'Z-scores'!$C$2:$SK$20,5,FALSE)&gt;3,HLOOKUP($A1037,'Z-scores'!$C$2:$SK$20,5,FALSE)&lt;-3),"",'Total-corrected counts'!R1037),"")</f>
        <v>2.9426551993841481</v>
      </c>
      <c r="S1037">
        <f>IFERROR(IF(OR(HLOOKUP($A1037,'Z-scores'!$C$2:$SK$20,5,FALSE)&gt;3,HLOOKUP($A1037,'Z-scores'!$C$2:$SK$20,5,FALSE)&lt;-3),"",'Total-corrected counts'!S1037),"")</f>
        <v>5.9959404256041946</v>
      </c>
      <c r="T1037">
        <f>IFERROR(IF(OR(HLOOKUP($A1037,'Z-scores'!$C$2:$SK$20,5,FALSE)&gt;3,HLOOKUP($A1037,'Z-scores'!$C$2:$SK$20,5,FALSE)&lt;-3),"",'Total-corrected counts'!T1037),"")</f>
        <v>2.9692974642199657</v>
      </c>
      <c r="U1037">
        <f t="shared" si="64"/>
        <v>1</v>
      </c>
      <c r="V1037">
        <f>SUMIFS(Tabel132[Cluster],Tabel132[ID],'Total-corrected counts Z&lt;3'!A1037)</f>
        <v>18</v>
      </c>
      <c r="W1037">
        <f t="shared" si="65"/>
        <v>0.25391283900762679</v>
      </c>
      <c r="X1037">
        <f t="shared" si="66"/>
        <v>3.0884981016978545</v>
      </c>
      <c r="Y1037">
        <f t="shared" si="67"/>
        <v>4.5510508731466315</v>
      </c>
    </row>
    <row r="1038" spans="1:25" x14ac:dyDescent="0.25">
      <c r="A1038">
        <v>1047</v>
      </c>
      <c r="B1038" t="s">
        <v>450</v>
      </c>
      <c r="C1038">
        <v>4500</v>
      </c>
      <c r="D1038">
        <v>329</v>
      </c>
      <c r="E1038">
        <f>IFERROR(IF(OR(HLOOKUP($A1038,'Z-scores'!$C$2:$SK$20,5,FALSE)&gt;3,HLOOKUP($A1038,'Z-scores'!$C$2:$SK$20,5,FALSE)&lt;-3),"",'Total-corrected counts'!E1038),"")</f>
        <v>37.592364608284889</v>
      </c>
      <c r="F1038">
        <f>IFERROR(IF(OR(HLOOKUP($A1038,'Z-scores'!$C$2:$SK$20,5,FALSE)&gt;3,HLOOKUP($A1038,'Z-scores'!$C$2:$SK$20,5,FALSE)&lt;-3),"",'Total-corrected counts'!F1038),"")</f>
        <v>31.649977595234422</v>
      </c>
      <c r="G1038">
        <f>IFERROR(IF(OR(HLOOKUP($A1038,'Z-scores'!$C$2:$SK$20,5,FALSE)&gt;3,HLOOKUP($A1038,'Z-scores'!$C$2:$SK$20,5,FALSE)&lt;-3),"",'Total-corrected counts'!G1038),"")</f>
        <v>17.425620025280537</v>
      </c>
      <c r="H1038">
        <f>IFERROR(IF(OR(HLOOKUP($A1038,'Z-scores'!$C$2:$SK$20,5,FALSE)&gt;3,HLOOKUP($A1038,'Z-scores'!$C$2:$SK$20,5,FALSE)&lt;-3),"",'Total-corrected counts'!H1038),"")</f>
        <v>11.079881299910733</v>
      </c>
      <c r="I1038">
        <f>IFERROR(IF(OR(HLOOKUP($A1038,'Z-scores'!$C$2:$SK$20,5,FALSE)&gt;3,HLOOKUP($A1038,'Z-scores'!$C$2:$SK$20,5,FALSE)&lt;-3),"",'Total-corrected counts'!I1038),"")</f>
        <v>25.930892595570928</v>
      </c>
      <c r="J1038">
        <f>IFERROR(IF(OR(HLOOKUP($A1038,'Z-scores'!$C$2:$SK$20,5,FALSE)&gt;3,HLOOKUP($A1038,'Z-scores'!$C$2:$SK$20,5,FALSE)&lt;-3),"",'Total-corrected counts'!J1038),"")</f>
        <v>4.5677517920792905</v>
      </c>
      <c r="K1038">
        <f>IFERROR(IF(OR(HLOOKUP($A1038,'Z-scores'!$C$2:$SK$20,5,FALSE)&gt;3,HLOOKUP($A1038,'Z-scores'!$C$2:$SK$20,5,FALSE)&lt;-3),"",'Total-corrected counts'!K1038),"")</f>
        <v>21.798604818916754</v>
      </c>
      <c r="L1038">
        <f>IFERROR(IF(OR(HLOOKUP($A1038,'Z-scores'!$C$2:$SK$20,5,FALSE)&gt;3,HLOOKUP($A1038,'Z-scores'!$C$2:$SK$20,5,FALSE)&lt;-3),"",'Total-corrected counts'!L1038),"")</f>
        <v>10.324537803953172</v>
      </c>
      <c r="M1038">
        <f>IFERROR(IF(OR(HLOOKUP($A1038,'Z-scores'!$C$2:$SK$20,5,FALSE)&gt;3,HLOOKUP($A1038,'Z-scores'!$C$2:$SK$20,5,FALSE)&lt;-3),"",'Total-corrected counts'!M1038),"")</f>
        <v>27.321868662370754</v>
      </c>
      <c r="N1038">
        <f>IFERROR(IF(OR(HLOOKUP($A1038,'Z-scores'!$C$2:$SK$20,5,FALSE)&gt;3,HLOOKUP($A1038,'Z-scores'!$C$2:$SK$20,5,FALSE)&lt;-3),"",'Total-corrected counts'!N1038),"")</f>
        <v>9.501679257175649</v>
      </c>
      <c r="O1038">
        <f>IFERROR(IF(OR(HLOOKUP($A1038,'Z-scores'!$C$2:$SK$20,5,FALSE)&gt;3,HLOOKUP($A1038,'Z-scores'!$C$2:$SK$20,5,FALSE)&lt;-3),"",'Total-corrected counts'!O1038),"")</f>
        <v>27.198108511257242</v>
      </c>
      <c r="P1038">
        <f>IFERROR(IF(OR(HLOOKUP($A1038,'Z-scores'!$C$2:$SK$20,5,FALSE)&gt;3,HLOOKUP($A1038,'Z-scores'!$C$2:$SK$20,5,FALSE)&lt;-3),"",'Total-corrected counts'!P1038),"")</f>
        <v>13.232443622773339</v>
      </c>
      <c r="Q1038">
        <f>IFERROR(IF(OR(HLOOKUP($A1038,'Z-scores'!$C$2:$SK$20,5,FALSE)&gt;3,HLOOKUP($A1038,'Z-scores'!$C$2:$SK$20,5,FALSE)&lt;-3),"",'Total-corrected counts'!Q1038),"")</f>
        <v>12.306955442064149</v>
      </c>
      <c r="R1038">
        <f>IFERROR(IF(OR(HLOOKUP($A1038,'Z-scores'!$C$2:$SK$20,5,FALSE)&gt;3,HLOOKUP($A1038,'Z-scores'!$C$2:$SK$20,5,FALSE)&lt;-3),"",'Total-corrected counts'!R1038),"")</f>
        <v>34.377197041321963</v>
      </c>
      <c r="S1038">
        <f>IFERROR(IF(OR(HLOOKUP($A1038,'Z-scores'!$C$2:$SK$20,5,FALSE)&gt;3,HLOOKUP($A1038,'Z-scores'!$C$2:$SK$20,5,FALSE)&lt;-3),"",'Total-corrected counts'!S1038),"")</f>
        <v>32.357695497948981</v>
      </c>
      <c r="T1038">
        <f>IFERROR(IF(OR(HLOOKUP($A1038,'Z-scores'!$C$2:$SK$20,5,FALSE)&gt;3,HLOOKUP($A1038,'Z-scores'!$C$2:$SK$20,5,FALSE)&lt;-3),"",'Total-corrected counts'!T1038),"")</f>
        <v>9.6724011650567618</v>
      </c>
      <c r="U1038">
        <f t="shared" si="64"/>
        <v>1</v>
      </c>
      <c r="V1038">
        <f>SUMIFS(Tabel132[Cluster],Tabel132[ID],'Total-corrected counts Z&lt;3'!A1038)</f>
        <v>6</v>
      </c>
      <c r="W1038">
        <f t="shared" si="65"/>
        <v>0.7539443562790239</v>
      </c>
      <c r="X1038">
        <f t="shared" si="66"/>
        <v>19.719317845877711</v>
      </c>
      <c r="Y1038">
        <f t="shared" si="67"/>
        <v>21.524133546737072</v>
      </c>
    </row>
    <row r="1039" spans="1:25" x14ac:dyDescent="0.25">
      <c r="A1039">
        <v>1048</v>
      </c>
      <c r="B1039" t="s">
        <v>1099</v>
      </c>
      <c r="C1039">
        <v>93300</v>
      </c>
      <c r="D1039">
        <v>370</v>
      </c>
      <c r="E1039">
        <f>IFERROR(IF(OR(HLOOKUP($A1039,'Z-scores'!$C$2:$SK$20,5,FALSE)&gt;3,HLOOKUP($A1039,'Z-scores'!$C$2:$SK$20,5,FALSE)&lt;-3),"",'Total-corrected counts'!E1039),"")</f>
        <v>0</v>
      </c>
      <c r="F1039">
        <f>IFERROR(IF(OR(HLOOKUP($A1039,'Z-scores'!$C$2:$SK$20,5,FALSE)&gt;3,HLOOKUP($A1039,'Z-scores'!$C$2:$SK$20,5,FALSE)&lt;-3),"",'Total-corrected counts'!F1039),"")</f>
        <v>0</v>
      </c>
      <c r="G1039">
        <f>IFERROR(IF(OR(HLOOKUP($A1039,'Z-scores'!$C$2:$SK$20,5,FALSE)&gt;3,HLOOKUP($A1039,'Z-scores'!$C$2:$SK$20,5,FALSE)&lt;-3),"",'Total-corrected counts'!G1039),"")</f>
        <v>0</v>
      </c>
      <c r="H1039">
        <f>IFERROR(IF(OR(HLOOKUP($A1039,'Z-scores'!$C$2:$SK$20,5,FALSE)&gt;3,HLOOKUP($A1039,'Z-scores'!$C$2:$SK$20,5,FALSE)&lt;-3),"",'Total-corrected counts'!H1039),"")</f>
        <v>0</v>
      </c>
      <c r="I1039">
        <f>IFERROR(IF(OR(HLOOKUP($A1039,'Z-scores'!$C$2:$SK$20,5,FALSE)&gt;3,HLOOKUP($A1039,'Z-scores'!$C$2:$SK$20,5,FALSE)&lt;-3),"",'Total-corrected counts'!I1039),"")</f>
        <v>0</v>
      </c>
      <c r="J1039">
        <f>IFERROR(IF(OR(HLOOKUP($A1039,'Z-scores'!$C$2:$SK$20,5,FALSE)&gt;3,HLOOKUP($A1039,'Z-scores'!$C$2:$SK$20,5,FALSE)&lt;-3),"",'Total-corrected counts'!J1039),"")</f>
        <v>1.9995138906349712</v>
      </c>
      <c r="K1039">
        <f>IFERROR(IF(OR(HLOOKUP($A1039,'Z-scores'!$C$2:$SK$20,5,FALSE)&gt;3,HLOOKUP($A1039,'Z-scores'!$C$2:$SK$20,5,FALSE)&lt;-3),"",'Total-corrected counts'!K1039),"")</f>
        <v>0</v>
      </c>
      <c r="L1039">
        <f>IFERROR(IF(OR(HLOOKUP($A1039,'Z-scores'!$C$2:$SK$20,5,FALSE)&gt;3,HLOOKUP($A1039,'Z-scores'!$C$2:$SK$20,5,FALSE)&lt;-3),"",'Total-corrected counts'!L1039),"")</f>
        <v>1.1735512746937575</v>
      </c>
      <c r="M1039">
        <f>IFERROR(IF(OR(HLOOKUP($A1039,'Z-scores'!$C$2:$SK$20,5,FALSE)&gt;3,HLOOKUP($A1039,'Z-scores'!$C$2:$SK$20,5,FALSE)&lt;-3),"",'Total-corrected counts'!M1039),"")</f>
        <v>0</v>
      </c>
      <c r="N1039">
        <f>IFERROR(IF(OR(HLOOKUP($A1039,'Z-scores'!$C$2:$SK$20,5,FALSE)&gt;3,HLOOKUP($A1039,'Z-scores'!$C$2:$SK$20,5,FALSE)&lt;-3),"",'Total-corrected counts'!N1039),"")</f>
        <v>0</v>
      </c>
      <c r="O1039">
        <f>IFERROR(IF(OR(HLOOKUP($A1039,'Z-scores'!$C$2:$SK$20,5,FALSE)&gt;3,HLOOKUP($A1039,'Z-scores'!$C$2:$SK$20,5,FALSE)&lt;-3),"",'Total-corrected counts'!O1039),"")</f>
        <v>0</v>
      </c>
      <c r="P1039">
        <f>IFERROR(IF(OR(HLOOKUP($A1039,'Z-scores'!$C$2:$SK$20,5,FALSE)&gt;3,HLOOKUP($A1039,'Z-scores'!$C$2:$SK$20,5,FALSE)&lt;-3),"",'Total-corrected counts'!P1039),"")</f>
        <v>0</v>
      </c>
      <c r="Q1039">
        <f>IFERROR(IF(OR(HLOOKUP($A1039,'Z-scores'!$C$2:$SK$20,5,FALSE)&gt;3,HLOOKUP($A1039,'Z-scores'!$C$2:$SK$20,5,FALSE)&lt;-3),"",'Total-corrected counts'!Q1039),"")</f>
        <v>0</v>
      </c>
      <c r="R1039">
        <f>IFERROR(IF(OR(HLOOKUP($A1039,'Z-scores'!$C$2:$SK$20,5,FALSE)&gt;3,HLOOKUP($A1039,'Z-scores'!$C$2:$SK$20,5,FALSE)&lt;-3),"",'Total-corrected counts'!R1039),"")</f>
        <v>0</v>
      </c>
      <c r="S1039">
        <f>IFERROR(IF(OR(HLOOKUP($A1039,'Z-scores'!$C$2:$SK$20,5,FALSE)&gt;3,HLOOKUP($A1039,'Z-scores'!$C$2:$SK$20,5,FALSE)&lt;-3),"",'Total-corrected counts'!S1039),"")</f>
        <v>0</v>
      </c>
      <c r="T1039">
        <f>IFERROR(IF(OR(HLOOKUP($A1039,'Z-scores'!$C$2:$SK$20,5,FALSE)&gt;3,HLOOKUP($A1039,'Z-scores'!$C$2:$SK$20,5,FALSE)&lt;-3),"",'Total-corrected counts'!T1039),"")</f>
        <v>0</v>
      </c>
      <c r="U1039">
        <f t="shared" si="64"/>
        <v>1</v>
      </c>
      <c r="V1039">
        <f>SUMIFS(Tabel132[Cluster],Tabel132[ID],'Total-corrected counts Z&lt;3'!A1039)</f>
        <v>96</v>
      </c>
      <c r="W1039">
        <f t="shared" si="65"/>
        <v>0.28988477495230996</v>
      </c>
      <c r="X1039">
        <f t="shared" si="66"/>
        <v>0.3173065165328729</v>
      </c>
      <c r="Y1039">
        <f t="shared" si="67"/>
        <v>0</v>
      </c>
    </row>
    <row r="1040" spans="1:25" x14ac:dyDescent="0.25">
      <c r="A1040">
        <v>1049</v>
      </c>
      <c r="B1040" t="s">
        <v>451</v>
      </c>
      <c r="C1040">
        <v>62200</v>
      </c>
      <c r="D1040">
        <v>1073</v>
      </c>
      <c r="E1040">
        <f>IFERROR(IF(OR(HLOOKUP($A1040,'Z-scores'!$C$2:$SK$20,5,FALSE)&gt;3,HLOOKUP($A1040,'Z-scores'!$C$2:$SK$20,5,FALSE)&lt;-3),"",'Total-corrected counts'!E1040),"")</f>
        <v>2.1501167949388034</v>
      </c>
      <c r="F1040">
        <f>IFERROR(IF(OR(HLOOKUP($A1040,'Z-scores'!$C$2:$SK$20,5,FALSE)&gt;3,HLOOKUP($A1040,'Z-scores'!$C$2:$SK$20,5,FALSE)&lt;-3),"",'Total-corrected counts'!F1040),"")</f>
        <v>3.3146776475987711</v>
      </c>
      <c r="G1040">
        <f>IFERROR(IF(OR(HLOOKUP($A1040,'Z-scores'!$C$2:$SK$20,5,FALSE)&gt;3,HLOOKUP($A1040,'Z-scores'!$C$2:$SK$20,5,FALSE)&lt;-3),"",'Total-corrected counts'!G1040),"")</f>
        <v>2.186880600782219</v>
      </c>
      <c r="H1040">
        <f>IFERROR(IF(OR(HLOOKUP($A1040,'Z-scores'!$C$2:$SK$20,5,FALSE)&gt;3,HLOOKUP($A1040,'Z-scores'!$C$2:$SK$20,5,FALSE)&lt;-3),"",'Total-corrected counts'!H1040),"")</f>
        <v>7.8288981640087814</v>
      </c>
      <c r="I1040">
        <f>IFERROR(IF(OR(HLOOKUP($A1040,'Z-scores'!$C$2:$SK$20,5,FALSE)&gt;3,HLOOKUP($A1040,'Z-scores'!$C$2:$SK$20,5,FALSE)&lt;-3),"",'Total-corrected counts'!I1040),"")</f>
        <v>2.7067620092164968</v>
      </c>
      <c r="J1040">
        <f>IFERROR(IF(OR(HLOOKUP($A1040,'Z-scores'!$C$2:$SK$20,5,FALSE)&gt;3,HLOOKUP($A1040,'Z-scores'!$C$2:$SK$20,5,FALSE)&lt;-3),"",'Total-corrected counts'!J1040),"")</f>
        <v>8.9858393707877013</v>
      </c>
      <c r="K1040">
        <f>IFERROR(IF(OR(HLOOKUP($A1040,'Z-scores'!$C$2:$SK$20,5,FALSE)&gt;3,HLOOKUP($A1040,'Z-scores'!$C$2:$SK$20,5,FALSE)&lt;-3),"",'Total-corrected counts'!K1040),"")</f>
        <v>3.3545337520635949</v>
      </c>
      <c r="L1040">
        <f>IFERROR(IF(OR(HLOOKUP($A1040,'Z-scores'!$C$2:$SK$20,5,FALSE)&gt;3,HLOOKUP($A1040,'Z-scores'!$C$2:$SK$20,5,FALSE)&lt;-3),"",'Total-corrected counts'!L1040),"")</f>
        <v>16.904565182293894</v>
      </c>
      <c r="M1040">
        <f>IFERROR(IF(OR(HLOOKUP($A1040,'Z-scores'!$C$2:$SK$20,5,FALSE)&gt;3,HLOOKUP($A1040,'Z-scores'!$C$2:$SK$20,5,FALSE)&lt;-3),"",'Total-corrected counts'!M1040),"")</f>
        <v>6.4361968299812542</v>
      </c>
      <c r="N1040">
        <f>IFERROR(IF(OR(HLOOKUP($A1040,'Z-scores'!$C$2:$SK$20,5,FALSE)&gt;3,HLOOKUP($A1040,'Z-scores'!$C$2:$SK$20,5,FALSE)&lt;-3),"",'Total-corrected counts'!N1040),"")</f>
        <v>10.661950321583237</v>
      </c>
      <c r="O1040">
        <f>IFERROR(IF(OR(HLOOKUP($A1040,'Z-scores'!$C$2:$SK$20,5,FALSE)&gt;3,HLOOKUP($A1040,'Z-scores'!$C$2:$SK$20,5,FALSE)&lt;-3),"",'Total-corrected counts'!O1040),"")</f>
        <v>2.7012425715829282</v>
      </c>
      <c r="P1040">
        <f>IFERROR(IF(OR(HLOOKUP($A1040,'Z-scores'!$C$2:$SK$20,5,FALSE)&gt;3,HLOOKUP($A1040,'Z-scores'!$C$2:$SK$20,5,FALSE)&lt;-3),"",'Total-corrected counts'!P1040),"")</f>
        <v>8.9078879596706564</v>
      </c>
      <c r="Q1040">
        <f>IFERROR(IF(OR(HLOOKUP($A1040,'Z-scores'!$C$2:$SK$20,5,FALSE)&gt;3,HLOOKUP($A1040,'Z-scores'!$C$2:$SK$20,5,FALSE)&lt;-3),"",'Total-corrected counts'!Q1040),"")</f>
        <v>6.1013085518186418</v>
      </c>
      <c r="R1040">
        <f>IFERROR(IF(OR(HLOOKUP($A1040,'Z-scores'!$C$2:$SK$20,5,FALSE)&gt;3,HLOOKUP($A1040,'Z-scores'!$C$2:$SK$20,5,FALSE)&lt;-3),"",'Total-corrected counts'!R1040),"")</f>
        <v>5.7261091576148777</v>
      </c>
      <c r="S1040">
        <f>IFERROR(IF(OR(HLOOKUP($A1040,'Z-scores'!$C$2:$SK$20,5,FALSE)&gt;3,HLOOKUP($A1040,'Z-scores'!$C$2:$SK$20,5,FALSE)&lt;-3),"",'Total-corrected counts'!S1040),"")</f>
        <v>16.391168585575205</v>
      </c>
      <c r="T1040">
        <f>IFERROR(IF(OR(HLOOKUP($A1040,'Z-scores'!$C$2:$SK$20,5,FALSE)&gt;3,HLOOKUP($A1040,'Z-scores'!$C$2:$SK$20,5,FALSE)&lt;-3),"",'Total-corrected counts'!T1040),"")</f>
        <v>4.0341489686298848</v>
      </c>
      <c r="U1040">
        <f t="shared" si="64"/>
        <v>1</v>
      </c>
      <c r="V1040">
        <f>SUMIFS(Tabel132[Cluster],Tabel132[ID],'Total-corrected counts Z&lt;3'!A1040)</f>
        <v>0</v>
      </c>
      <c r="W1040">
        <f t="shared" si="65"/>
        <v>0.73610406660840022</v>
      </c>
      <c r="X1040">
        <f t="shared" si="66"/>
        <v>6.4530420673254749</v>
      </c>
      <c r="Y1040">
        <f t="shared" si="67"/>
        <v>7.3103109658153649</v>
      </c>
    </row>
    <row r="1041" spans="1:25" x14ac:dyDescent="0.25">
      <c r="A1041">
        <v>1050</v>
      </c>
      <c r="B1041" t="s">
        <v>1100</v>
      </c>
      <c r="C1041">
        <v>32300</v>
      </c>
      <c r="D1041">
        <v>589</v>
      </c>
      <c r="E1041" t="str">
        <f>IFERROR(IF(OR(HLOOKUP($A1041,'Z-scores'!$C$2:$SK$20,5,FALSE)&gt;3,HLOOKUP($A1041,'Z-scores'!$C$2:$SK$20,5,FALSE)&lt;-3),"",'Total-corrected counts'!E1041),"")</f>
        <v/>
      </c>
      <c r="F1041" t="str">
        <f>IFERROR(IF(OR(HLOOKUP($A1041,'Z-scores'!$C$2:$SK$20,5,FALSE)&gt;3,HLOOKUP($A1041,'Z-scores'!$C$2:$SK$20,5,FALSE)&lt;-3),"",'Total-corrected counts'!F1041),"")</f>
        <v/>
      </c>
      <c r="G1041" t="str">
        <f>IFERROR(IF(OR(HLOOKUP($A1041,'Z-scores'!$C$2:$SK$20,5,FALSE)&gt;3,HLOOKUP($A1041,'Z-scores'!$C$2:$SK$20,5,FALSE)&lt;-3),"",'Total-corrected counts'!G1041),"")</f>
        <v/>
      </c>
      <c r="H1041" t="str">
        <f>IFERROR(IF(OR(HLOOKUP($A1041,'Z-scores'!$C$2:$SK$20,5,FALSE)&gt;3,HLOOKUP($A1041,'Z-scores'!$C$2:$SK$20,5,FALSE)&lt;-3),"",'Total-corrected counts'!H1041),"")</f>
        <v/>
      </c>
      <c r="I1041" t="str">
        <f>IFERROR(IF(OR(HLOOKUP($A1041,'Z-scores'!$C$2:$SK$20,5,FALSE)&gt;3,HLOOKUP($A1041,'Z-scores'!$C$2:$SK$20,5,FALSE)&lt;-3),"",'Total-corrected counts'!I1041),"")</f>
        <v/>
      </c>
      <c r="J1041" t="str">
        <f>IFERROR(IF(OR(HLOOKUP($A1041,'Z-scores'!$C$2:$SK$20,5,FALSE)&gt;3,HLOOKUP($A1041,'Z-scores'!$C$2:$SK$20,5,FALSE)&lt;-3),"",'Total-corrected counts'!J1041),"")</f>
        <v/>
      </c>
      <c r="K1041" t="str">
        <f>IFERROR(IF(OR(HLOOKUP($A1041,'Z-scores'!$C$2:$SK$20,5,FALSE)&gt;3,HLOOKUP($A1041,'Z-scores'!$C$2:$SK$20,5,FALSE)&lt;-3),"",'Total-corrected counts'!K1041),"")</f>
        <v/>
      </c>
      <c r="L1041" t="str">
        <f>IFERROR(IF(OR(HLOOKUP($A1041,'Z-scores'!$C$2:$SK$20,5,FALSE)&gt;3,HLOOKUP($A1041,'Z-scores'!$C$2:$SK$20,5,FALSE)&lt;-3),"",'Total-corrected counts'!L1041),"")</f>
        <v/>
      </c>
      <c r="M1041" t="str">
        <f>IFERROR(IF(OR(HLOOKUP($A1041,'Z-scores'!$C$2:$SK$20,5,FALSE)&gt;3,HLOOKUP($A1041,'Z-scores'!$C$2:$SK$20,5,FALSE)&lt;-3),"",'Total-corrected counts'!M1041),"")</f>
        <v/>
      </c>
      <c r="N1041" t="str">
        <f>IFERROR(IF(OR(HLOOKUP($A1041,'Z-scores'!$C$2:$SK$20,5,FALSE)&gt;3,HLOOKUP($A1041,'Z-scores'!$C$2:$SK$20,5,FALSE)&lt;-3),"",'Total-corrected counts'!N1041),"")</f>
        <v/>
      </c>
      <c r="O1041" t="str">
        <f>IFERROR(IF(OR(HLOOKUP($A1041,'Z-scores'!$C$2:$SK$20,5,FALSE)&gt;3,HLOOKUP($A1041,'Z-scores'!$C$2:$SK$20,5,FALSE)&lt;-3),"",'Total-corrected counts'!O1041),"")</f>
        <v/>
      </c>
      <c r="P1041" t="str">
        <f>IFERROR(IF(OR(HLOOKUP($A1041,'Z-scores'!$C$2:$SK$20,5,FALSE)&gt;3,HLOOKUP($A1041,'Z-scores'!$C$2:$SK$20,5,FALSE)&lt;-3),"",'Total-corrected counts'!P1041),"")</f>
        <v/>
      </c>
      <c r="Q1041" t="str">
        <f>IFERROR(IF(OR(HLOOKUP($A1041,'Z-scores'!$C$2:$SK$20,5,FALSE)&gt;3,HLOOKUP($A1041,'Z-scores'!$C$2:$SK$20,5,FALSE)&lt;-3),"",'Total-corrected counts'!Q1041),"")</f>
        <v/>
      </c>
      <c r="R1041" t="str">
        <f>IFERROR(IF(OR(HLOOKUP($A1041,'Z-scores'!$C$2:$SK$20,5,FALSE)&gt;3,HLOOKUP($A1041,'Z-scores'!$C$2:$SK$20,5,FALSE)&lt;-3),"",'Total-corrected counts'!R1041),"")</f>
        <v/>
      </c>
      <c r="S1041" t="str">
        <f>IFERROR(IF(OR(HLOOKUP($A1041,'Z-scores'!$C$2:$SK$20,5,FALSE)&gt;3,HLOOKUP($A1041,'Z-scores'!$C$2:$SK$20,5,FALSE)&lt;-3),"",'Total-corrected counts'!S1041),"")</f>
        <v/>
      </c>
      <c r="T1041" t="str">
        <f>IFERROR(IF(OR(HLOOKUP($A1041,'Z-scores'!$C$2:$SK$20,5,FALSE)&gt;3,HLOOKUP($A1041,'Z-scores'!$C$2:$SK$20,5,FALSE)&lt;-3),"",'Total-corrected counts'!T1041),"")</f>
        <v/>
      </c>
      <c r="U1041">
        <f t="shared" si="64"/>
        <v>0</v>
      </c>
      <c r="V1041">
        <f>SUMIFS(Tabel132[Cluster],Tabel132[ID],'Total-corrected counts Z&lt;3'!A1041)</f>
        <v>42</v>
      </c>
      <c r="W1041" t="str">
        <f t="shared" si="65"/>
        <v/>
      </c>
      <c r="X1041" t="str">
        <f t="shared" si="66"/>
        <v/>
      </c>
      <c r="Y1041" t="str">
        <f t="shared" si="67"/>
        <v/>
      </c>
    </row>
    <row r="1042" spans="1:25" x14ac:dyDescent="0.25">
      <c r="A1042">
        <v>1051</v>
      </c>
      <c r="B1042" t="s">
        <v>1101</v>
      </c>
      <c r="C1042">
        <v>109400</v>
      </c>
      <c r="D1042">
        <v>877</v>
      </c>
      <c r="E1042" t="str">
        <f>IFERROR(IF(OR(HLOOKUP($A1042,'Z-scores'!$C$2:$SK$20,5,FALSE)&gt;3,HLOOKUP($A1042,'Z-scores'!$C$2:$SK$20,5,FALSE)&lt;-3),"",'Total-corrected counts'!E1042),"")</f>
        <v/>
      </c>
      <c r="F1042" t="str">
        <f>IFERROR(IF(OR(HLOOKUP($A1042,'Z-scores'!$C$2:$SK$20,5,FALSE)&gt;3,HLOOKUP($A1042,'Z-scores'!$C$2:$SK$20,5,FALSE)&lt;-3),"",'Total-corrected counts'!F1042),"")</f>
        <v/>
      </c>
      <c r="G1042" t="str">
        <f>IFERROR(IF(OR(HLOOKUP($A1042,'Z-scores'!$C$2:$SK$20,5,FALSE)&gt;3,HLOOKUP($A1042,'Z-scores'!$C$2:$SK$20,5,FALSE)&lt;-3),"",'Total-corrected counts'!G1042),"")</f>
        <v/>
      </c>
      <c r="H1042" t="str">
        <f>IFERROR(IF(OR(HLOOKUP($A1042,'Z-scores'!$C$2:$SK$20,5,FALSE)&gt;3,HLOOKUP($A1042,'Z-scores'!$C$2:$SK$20,5,FALSE)&lt;-3),"",'Total-corrected counts'!H1042),"")</f>
        <v/>
      </c>
      <c r="I1042" t="str">
        <f>IFERROR(IF(OR(HLOOKUP($A1042,'Z-scores'!$C$2:$SK$20,5,FALSE)&gt;3,HLOOKUP($A1042,'Z-scores'!$C$2:$SK$20,5,FALSE)&lt;-3),"",'Total-corrected counts'!I1042),"")</f>
        <v/>
      </c>
      <c r="J1042" t="str">
        <f>IFERROR(IF(OR(HLOOKUP($A1042,'Z-scores'!$C$2:$SK$20,5,FALSE)&gt;3,HLOOKUP($A1042,'Z-scores'!$C$2:$SK$20,5,FALSE)&lt;-3),"",'Total-corrected counts'!J1042),"")</f>
        <v/>
      </c>
      <c r="K1042" t="str">
        <f>IFERROR(IF(OR(HLOOKUP($A1042,'Z-scores'!$C$2:$SK$20,5,FALSE)&gt;3,HLOOKUP($A1042,'Z-scores'!$C$2:$SK$20,5,FALSE)&lt;-3),"",'Total-corrected counts'!K1042),"")</f>
        <v/>
      </c>
      <c r="L1042" t="str">
        <f>IFERROR(IF(OR(HLOOKUP($A1042,'Z-scores'!$C$2:$SK$20,5,FALSE)&gt;3,HLOOKUP($A1042,'Z-scores'!$C$2:$SK$20,5,FALSE)&lt;-3),"",'Total-corrected counts'!L1042),"")</f>
        <v/>
      </c>
      <c r="M1042" t="str">
        <f>IFERROR(IF(OR(HLOOKUP($A1042,'Z-scores'!$C$2:$SK$20,5,FALSE)&gt;3,HLOOKUP($A1042,'Z-scores'!$C$2:$SK$20,5,FALSE)&lt;-3),"",'Total-corrected counts'!M1042),"")</f>
        <v/>
      </c>
      <c r="N1042" t="str">
        <f>IFERROR(IF(OR(HLOOKUP($A1042,'Z-scores'!$C$2:$SK$20,5,FALSE)&gt;3,HLOOKUP($A1042,'Z-scores'!$C$2:$SK$20,5,FALSE)&lt;-3),"",'Total-corrected counts'!N1042),"")</f>
        <v/>
      </c>
      <c r="O1042" t="str">
        <f>IFERROR(IF(OR(HLOOKUP($A1042,'Z-scores'!$C$2:$SK$20,5,FALSE)&gt;3,HLOOKUP($A1042,'Z-scores'!$C$2:$SK$20,5,FALSE)&lt;-3),"",'Total-corrected counts'!O1042),"")</f>
        <v/>
      </c>
      <c r="P1042" t="str">
        <f>IFERROR(IF(OR(HLOOKUP($A1042,'Z-scores'!$C$2:$SK$20,5,FALSE)&gt;3,HLOOKUP($A1042,'Z-scores'!$C$2:$SK$20,5,FALSE)&lt;-3),"",'Total-corrected counts'!P1042),"")</f>
        <v/>
      </c>
      <c r="Q1042" t="str">
        <f>IFERROR(IF(OR(HLOOKUP($A1042,'Z-scores'!$C$2:$SK$20,5,FALSE)&gt;3,HLOOKUP($A1042,'Z-scores'!$C$2:$SK$20,5,FALSE)&lt;-3),"",'Total-corrected counts'!Q1042),"")</f>
        <v/>
      </c>
      <c r="R1042" t="str">
        <f>IFERROR(IF(OR(HLOOKUP($A1042,'Z-scores'!$C$2:$SK$20,5,FALSE)&gt;3,HLOOKUP($A1042,'Z-scores'!$C$2:$SK$20,5,FALSE)&lt;-3),"",'Total-corrected counts'!R1042),"")</f>
        <v/>
      </c>
      <c r="S1042" t="str">
        <f>IFERROR(IF(OR(HLOOKUP($A1042,'Z-scores'!$C$2:$SK$20,5,FALSE)&gt;3,HLOOKUP($A1042,'Z-scores'!$C$2:$SK$20,5,FALSE)&lt;-3),"",'Total-corrected counts'!S1042),"")</f>
        <v/>
      </c>
      <c r="T1042" t="str">
        <f>IFERROR(IF(OR(HLOOKUP($A1042,'Z-scores'!$C$2:$SK$20,5,FALSE)&gt;3,HLOOKUP($A1042,'Z-scores'!$C$2:$SK$20,5,FALSE)&lt;-3),"",'Total-corrected counts'!T1042),"")</f>
        <v/>
      </c>
      <c r="U1042">
        <f t="shared" si="64"/>
        <v>0</v>
      </c>
      <c r="V1042">
        <f>SUMIFS(Tabel132[Cluster],Tabel132[ID],'Total-corrected counts Z&lt;3'!A1042)</f>
        <v>0</v>
      </c>
      <c r="W1042" t="str">
        <f t="shared" si="65"/>
        <v/>
      </c>
      <c r="X1042" t="str">
        <f t="shared" si="66"/>
        <v/>
      </c>
      <c r="Y1042" t="str">
        <f t="shared" si="67"/>
        <v/>
      </c>
    </row>
    <row r="1043" spans="1:25" x14ac:dyDescent="0.25">
      <c r="A1043">
        <v>1052</v>
      </c>
      <c r="B1043" t="s">
        <v>452</v>
      </c>
      <c r="C1043">
        <v>83900</v>
      </c>
      <c r="D1043">
        <v>348</v>
      </c>
      <c r="E1043">
        <f>IFERROR(IF(OR(HLOOKUP($A1043,'Z-scores'!$C$2:$SK$20,5,FALSE)&gt;3,HLOOKUP($A1043,'Z-scores'!$C$2:$SK$20,5,FALSE)&lt;-3),"",'Total-corrected counts'!E1043),"")</f>
        <v>7.9266978615255418E-2</v>
      </c>
      <c r="F1043">
        <f>IFERROR(IF(OR(HLOOKUP($A1043,'Z-scores'!$C$2:$SK$20,5,FALSE)&gt;3,HLOOKUP($A1043,'Z-scores'!$C$2:$SK$20,5,FALSE)&lt;-3),"",'Total-corrected counts'!F1043),"")</f>
        <v>20.577443288084677</v>
      </c>
      <c r="G1043">
        <f>IFERROR(IF(OR(HLOOKUP($A1043,'Z-scores'!$C$2:$SK$20,5,FALSE)&gt;3,HLOOKUP($A1043,'Z-scores'!$C$2:$SK$20,5,FALSE)&lt;-3),"",'Total-corrected counts'!G1043),"")</f>
        <v>16.007370928174609</v>
      </c>
      <c r="H1043">
        <f>IFERROR(IF(OR(HLOOKUP($A1043,'Z-scores'!$C$2:$SK$20,5,FALSE)&gt;3,HLOOKUP($A1043,'Z-scores'!$C$2:$SK$20,5,FALSE)&lt;-3),"",'Total-corrected counts'!H1043),"")</f>
        <v>1.8094525802793797E-2</v>
      </c>
      <c r="I1043">
        <f>IFERROR(IF(OR(HLOOKUP($A1043,'Z-scores'!$C$2:$SK$20,5,FALSE)&gt;3,HLOOKUP($A1043,'Z-scores'!$C$2:$SK$20,5,FALSE)&lt;-3),"",'Total-corrected counts'!I1043),"")</f>
        <v>9.0262916066180061</v>
      </c>
      <c r="J1043">
        <f>IFERROR(IF(OR(HLOOKUP($A1043,'Z-scores'!$C$2:$SK$20,5,FALSE)&gt;3,HLOOKUP($A1043,'Z-scores'!$C$2:$SK$20,5,FALSE)&lt;-3),"",'Total-corrected counts'!J1043),"")</f>
        <v>0.18558362457989255</v>
      </c>
      <c r="K1043">
        <f>IFERROR(IF(OR(HLOOKUP($A1043,'Z-scores'!$C$2:$SK$20,5,FALSE)&gt;3,HLOOKUP($A1043,'Z-scores'!$C$2:$SK$20,5,FALSE)&lt;-3),"",'Total-corrected counts'!K1043),"")</f>
        <v>4.2166254680659527</v>
      </c>
      <c r="L1043">
        <f>IFERROR(IF(OR(HLOOKUP($A1043,'Z-scores'!$C$2:$SK$20,5,FALSE)&gt;3,HLOOKUP($A1043,'Z-scores'!$C$2:$SK$20,5,FALSE)&lt;-3),"",'Total-corrected counts'!L1043),"")</f>
        <v>15.975221109270512</v>
      </c>
      <c r="M1043">
        <f>IFERROR(IF(OR(HLOOKUP($A1043,'Z-scores'!$C$2:$SK$20,5,FALSE)&gt;3,HLOOKUP($A1043,'Z-scores'!$C$2:$SK$20,5,FALSE)&lt;-3),"",'Total-corrected counts'!M1043),"")</f>
        <v>2.6256273160718226</v>
      </c>
      <c r="N1043">
        <f>IFERROR(IF(OR(HLOOKUP($A1043,'Z-scores'!$C$2:$SK$20,5,FALSE)&gt;3,HLOOKUP($A1043,'Z-scores'!$C$2:$SK$20,5,FALSE)&lt;-3),"",'Total-corrected counts'!N1043),"")</f>
        <v>5.2760974753128815</v>
      </c>
      <c r="O1043">
        <f>IFERROR(IF(OR(HLOOKUP($A1043,'Z-scores'!$C$2:$SK$20,5,FALSE)&gt;3,HLOOKUP($A1043,'Z-scores'!$C$2:$SK$20,5,FALSE)&lt;-3),"",'Total-corrected counts'!O1043),"")</f>
        <v>12.467273407305822</v>
      </c>
      <c r="P1043">
        <f>IFERROR(IF(OR(HLOOKUP($A1043,'Z-scores'!$C$2:$SK$20,5,FALSE)&gt;3,HLOOKUP($A1043,'Z-scores'!$C$2:$SK$20,5,FALSE)&lt;-3),"",'Total-corrected counts'!P1043),"")</f>
        <v>1.0848712710660353</v>
      </c>
      <c r="Q1043">
        <f>IFERROR(IF(OR(HLOOKUP($A1043,'Z-scores'!$C$2:$SK$20,5,FALSE)&gt;3,HLOOKUP($A1043,'Z-scores'!$C$2:$SK$20,5,FALSE)&lt;-3),"",'Total-corrected counts'!Q1043),"")</f>
        <v>2.4246242453481246</v>
      </c>
      <c r="R1043">
        <f>IFERROR(IF(OR(HLOOKUP($A1043,'Z-scores'!$C$2:$SK$20,5,FALSE)&gt;3,HLOOKUP($A1043,'Z-scores'!$C$2:$SK$20,5,FALSE)&lt;-3),"",'Total-corrected counts'!R1043),"")</f>
        <v>23.186890445409123</v>
      </c>
      <c r="S1043">
        <f>IFERROR(IF(OR(HLOOKUP($A1043,'Z-scores'!$C$2:$SK$20,5,FALSE)&gt;3,HLOOKUP($A1043,'Z-scores'!$C$2:$SK$20,5,FALSE)&lt;-3),"",'Total-corrected counts'!S1043),"")</f>
        <v>24.193251594529482</v>
      </c>
      <c r="T1043">
        <f>IFERROR(IF(OR(HLOOKUP($A1043,'Z-scores'!$C$2:$SK$20,5,FALSE)&gt;3,HLOOKUP($A1043,'Z-scores'!$C$2:$SK$20,5,FALSE)&lt;-3),"",'Total-corrected counts'!T1043),"")</f>
        <v>1.2491527263270199</v>
      </c>
      <c r="U1043">
        <f t="shared" si="64"/>
        <v>1</v>
      </c>
      <c r="V1043">
        <f>SUMIFS(Tabel132[Cluster],Tabel132[ID],'Total-corrected counts Z&lt;3'!A1043)</f>
        <v>92</v>
      </c>
      <c r="W1043">
        <f t="shared" si="65"/>
        <v>0.47639817967385079</v>
      </c>
      <c r="X1043">
        <f t="shared" si="66"/>
        <v>7.3987622320596405</v>
      </c>
      <c r="Y1043">
        <f t="shared" si="67"/>
        <v>10.76767728166427</v>
      </c>
    </row>
    <row r="1044" spans="1:25" x14ac:dyDescent="0.25">
      <c r="A1044">
        <v>1053</v>
      </c>
      <c r="B1044" t="s">
        <v>1102</v>
      </c>
      <c r="C1044">
        <v>18500</v>
      </c>
      <c r="D1044">
        <v>31</v>
      </c>
      <c r="E1044" t="str">
        <f>IFERROR(IF(OR(HLOOKUP($A1044,'Z-scores'!$C$2:$SK$20,5,FALSE)&gt;3,HLOOKUP($A1044,'Z-scores'!$C$2:$SK$20,5,FALSE)&lt;-3),"",'Total-corrected counts'!E1044),"")</f>
        <v/>
      </c>
      <c r="F1044" t="str">
        <f>IFERROR(IF(OR(HLOOKUP($A1044,'Z-scores'!$C$2:$SK$20,5,FALSE)&gt;3,HLOOKUP($A1044,'Z-scores'!$C$2:$SK$20,5,FALSE)&lt;-3),"",'Total-corrected counts'!F1044),"")</f>
        <v/>
      </c>
      <c r="G1044" t="str">
        <f>IFERROR(IF(OR(HLOOKUP($A1044,'Z-scores'!$C$2:$SK$20,5,FALSE)&gt;3,HLOOKUP($A1044,'Z-scores'!$C$2:$SK$20,5,FALSE)&lt;-3),"",'Total-corrected counts'!G1044),"")</f>
        <v/>
      </c>
      <c r="H1044" t="str">
        <f>IFERROR(IF(OR(HLOOKUP($A1044,'Z-scores'!$C$2:$SK$20,5,FALSE)&gt;3,HLOOKUP($A1044,'Z-scores'!$C$2:$SK$20,5,FALSE)&lt;-3),"",'Total-corrected counts'!H1044),"")</f>
        <v/>
      </c>
      <c r="I1044" t="str">
        <f>IFERROR(IF(OR(HLOOKUP($A1044,'Z-scores'!$C$2:$SK$20,5,FALSE)&gt;3,HLOOKUP($A1044,'Z-scores'!$C$2:$SK$20,5,FALSE)&lt;-3),"",'Total-corrected counts'!I1044),"")</f>
        <v/>
      </c>
      <c r="J1044" t="str">
        <f>IFERROR(IF(OR(HLOOKUP($A1044,'Z-scores'!$C$2:$SK$20,5,FALSE)&gt;3,HLOOKUP($A1044,'Z-scores'!$C$2:$SK$20,5,FALSE)&lt;-3),"",'Total-corrected counts'!J1044),"")</f>
        <v/>
      </c>
      <c r="K1044" t="str">
        <f>IFERROR(IF(OR(HLOOKUP($A1044,'Z-scores'!$C$2:$SK$20,5,FALSE)&gt;3,HLOOKUP($A1044,'Z-scores'!$C$2:$SK$20,5,FALSE)&lt;-3),"",'Total-corrected counts'!K1044),"")</f>
        <v/>
      </c>
      <c r="L1044" t="str">
        <f>IFERROR(IF(OR(HLOOKUP($A1044,'Z-scores'!$C$2:$SK$20,5,FALSE)&gt;3,HLOOKUP($A1044,'Z-scores'!$C$2:$SK$20,5,FALSE)&lt;-3),"",'Total-corrected counts'!L1044),"")</f>
        <v/>
      </c>
      <c r="M1044" t="str">
        <f>IFERROR(IF(OR(HLOOKUP($A1044,'Z-scores'!$C$2:$SK$20,5,FALSE)&gt;3,HLOOKUP($A1044,'Z-scores'!$C$2:$SK$20,5,FALSE)&lt;-3),"",'Total-corrected counts'!M1044),"")</f>
        <v/>
      </c>
      <c r="N1044" t="str">
        <f>IFERROR(IF(OR(HLOOKUP($A1044,'Z-scores'!$C$2:$SK$20,5,FALSE)&gt;3,HLOOKUP($A1044,'Z-scores'!$C$2:$SK$20,5,FALSE)&lt;-3),"",'Total-corrected counts'!N1044),"")</f>
        <v/>
      </c>
      <c r="O1044" t="str">
        <f>IFERROR(IF(OR(HLOOKUP($A1044,'Z-scores'!$C$2:$SK$20,5,FALSE)&gt;3,HLOOKUP($A1044,'Z-scores'!$C$2:$SK$20,5,FALSE)&lt;-3),"",'Total-corrected counts'!O1044),"")</f>
        <v/>
      </c>
      <c r="P1044" t="str">
        <f>IFERROR(IF(OR(HLOOKUP($A1044,'Z-scores'!$C$2:$SK$20,5,FALSE)&gt;3,HLOOKUP($A1044,'Z-scores'!$C$2:$SK$20,5,FALSE)&lt;-3),"",'Total-corrected counts'!P1044),"")</f>
        <v/>
      </c>
      <c r="Q1044" t="str">
        <f>IFERROR(IF(OR(HLOOKUP($A1044,'Z-scores'!$C$2:$SK$20,5,FALSE)&gt;3,HLOOKUP($A1044,'Z-scores'!$C$2:$SK$20,5,FALSE)&lt;-3),"",'Total-corrected counts'!Q1044),"")</f>
        <v/>
      </c>
      <c r="R1044" t="str">
        <f>IFERROR(IF(OR(HLOOKUP($A1044,'Z-scores'!$C$2:$SK$20,5,FALSE)&gt;3,HLOOKUP($A1044,'Z-scores'!$C$2:$SK$20,5,FALSE)&lt;-3),"",'Total-corrected counts'!R1044),"")</f>
        <v/>
      </c>
      <c r="S1044" t="str">
        <f>IFERROR(IF(OR(HLOOKUP($A1044,'Z-scores'!$C$2:$SK$20,5,FALSE)&gt;3,HLOOKUP($A1044,'Z-scores'!$C$2:$SK$20,5,FALSE)&lt;-3),"",'Total-corrected counts'!S1044),"")</f>
        <v/>
      </c>
      <c r="T1044" t="str">
        <f>IFERROR(IF(OR(HLOOKUP($A1044,'Z-scores'!$C$2:$SK$20,5,FALSE)&gt;3,HLOOKUP($A1044,'Z-scores'!$C$2:$SK$20,5,FALSE)&lt;-3),"",'Total-corrected counts'!T1044),"")</f>
        <v/>
      </c>
      <c r="U1044">
        <f t="shared" si="64"/>
        <v>0</v>
      </c>
      <c r="V1044">
        <f>SUMIFS(Tabel132[Cluster],Tabel132[ID],'Total-corrected counts Z&lt;3'!A1044)</f>
        <v>0</v>
      </c>
      <c r="W1044" t="str">
        <f t="shared" si="65"/>
        <v/>
      </c>
      <c r="X1044" t="str">
        <f t="shared" si="66"/>
        <v/>
      </c>
      <c r="Y1044" t="str">
        <f t="shared" si="67"/>
        <v/>
      </c>
    </row>
    <row r="1045" spans="1:25" x14ac:dyDescent="0.25">
      <c r="A1045">
        <v>1054</v>
      </c>
      <c r="B1045" t="s">
        <v>453</v>
      </c>
      <c r="C1045">
        <v>8900</v>
      </c>
      <c r="D1045">
        <v>44</v>
      </c>
      <c r="E1045">
        <f>IFERROR(IF(OR(HLOOKUP($A1045,'Z-scores'!$C$2:$SK$20,5,FALSE)&gt;3,HLOOKUP($A1045,'Z-scores'!$C$2:$SK$20,5,FALSE)&lt;-3),"",'Total-corrected counts'!E1045),"")</f>
        <v>18.503885320498689</v>
      </c>
      <c r="F1045">
        <f>IFERROR(IF(OR(HLOOKUP($A1045,'Z-scores'!$C$2:$SK$20,5,FALSE)&gt;3,HLOOKUP($A1045,'Z-scores'!$C$2:$SK$20,5,FALSE)&lt;-3),"",'Total-corrected counts'!F1045),"")</f>
        <v>14.368324902625442</v>
      </c>
      <c r="G1045">
        <f>IFERROR(IF(OR(HLOOKUP($A1045,'Z-scores'!$C$2:$SK$20,5,FALSE)&gt;3,HLOOKUP($A1045,'Z-scores'!$C$2:$SK$20,5,FALSE)&lt;-3),"",'Total-corrected counts'!G1045),"")</f>
        <v>6.9573548365021622</v>
      </c>
      <c r="H1045">
        <f>IFERROR(IF(OR(HLOOKUP($A1045,'Z-scores'!$C$2:$SK$20,5,FALSE)&gt;3,HLOOKUP($A1045,'Z-scores'!$C$2:$SK$20,5,FALSE)&lt;-3),"",'Total-corrected counts'!H1045),"")</f>
        <v>9.0291683755941037</v>
      </c>
      <c r="I1045">
        <f>IFERROR(IF(OR(HLOOKUP($A1045,'Z-scores'!$C$2:$SK$20,5,FALSE)&gt;3,HLOOKUP($A1045,'Z-scores'!$C$2:$SK$20,5,FALSE)&lt;-3),"",'Total-corrected counts'!I1045),"")</f>
        <v>11.839973528880476</v>
      </c>
      <c r="J1045">
        <f>IFERROR(IF(OR(HLOOKUP($A1045,'Z-scores'!$C$2:$SK$20,5,FALSE)&gt;3,HLOOKUP($A1045,'Z-scores'!$C$2:$SK$20,5,FALSE)&lt;-3),"",'Total-corrected counts'!J1045),"")</f>
        <v>10.5483337583797</v>
      </c>
      <c r="K1045">
        <f>IFERROR(IF(OR(HLOOKUP($A1045,'Z-scores'!$C$2:$SK$20,5,FALSE)&gt;3,HLOOKUP($A1045,'Z-scores'!$C$2:$SK$20,5,FALSE)&lt;-3),"",'Total-corrected counts'!K1045),"")</f>
        <v>23.123997525151669</v>
      </c>
      <c r="L1045">
        <f>IFERROR(IF(OR(HLOOKUP($A1045,'Z-scores'!$C$2:$SK$20,5,FALSE)&gt;3,HLOOKUP($A1045,'Z-scores'!$C$2:$SK$20,5,FALSE)&lt;-3),"",'Total-corrected counts'!L1045),"")</f>
        <v>4.8027416328507524</v>
      </c>
      <c r="M1045">
        <f>IFERROR(IF(OR(HLOOKUP($A1045,'Z-scores'!$C$2:$SK$20,5,FALSE)&gt;3,HLOOKUP($A1045,'Z-scores'!$C$2:$SK$20,5,FALSE)&lt;-3),"",'Total-corrected counts'!M1045),"")</f>
        <v>13.051413704240131</v>
      </c>
      <c r="N1045">
        <f>IFERROR(IF(OR(HLOOKUP($A1045,'Z-scores'!$C$2:$SK$20,5,FALSE)&gt;3,HLOOKUP($A1045,'Z-scores'!$C$2:$SK$20,5,FALSE)&lt;-3),"",'Total-corrected counts'!N1045),"")</f>
        <v>4.7900379753583513</v>
      </c>
      <c r="O1045">
        <f>IFERROR(IF(OR(HLOOKUP($A1045,'Z-scores'!$C$2:$SK$20,5,FALSE)&gt;3,HLOOKUP($A1045,'Z-scores'!$C$2:$SK$20,5,FALSE)&lt;-3),"",'Total-corrected counts'!O1045),"")</f>
        <v>6.6536335028351994</v>
      </c>
      <c r="P1045">
        <f>IFERROR(IF(OR(HLOOKUP($A1045,'Z-scores'!$C$2:$SK$20,5,FALSE)&gt;3,HLOOKUP($A1045,'Z-scores'!$C$2:$SK$20,5,FALSE)&lt;-3),"",'Total-corrected counts'!P1045),"")</f>
        <v>10.828806815778409</v>
      </c>
      <c r="Q1045">
        <f>IFERROR(IF(OR(HLOOKUP($A1045,'Z-scores'!$C$2:$SK$20,5,FALSE)&gt;3,HLOOKUP($A1045,'Z-scores'!$C$2:$SK$20,5,FALSE)&lt;-3),"",'Total-corrected counts'!Q1045),"")</f>
        <v>9.0078765508527674</v>
      </c>
      <c r="R1045">
        <f>IFERROR(IF(OR(HLOOKUP($A1045,'Z-scores'!$C$2:$SK$20,5,FALSE)&gt;3,HLOOKUP($A1045,'Z-scores'!$C$2:$SK$20,5,FALSE)&lt;-3),"",'Total-corrected counts'!R1045),"")</f>
        <v>16.526115936506436</v>
      </c>
      <c r="S1045">
        <f>IFERROR(IF(OR(HLOOKUP($A1045,'Z-scores'!$C$2:$SK$20,5,FALSE)&gt;3,HLOOKUP($A1045,'Z-scores'!$C$2:$SK$20,5,FALSE)&lt;-3),"",'Total-corrected counts'!S1045),"")</f>
        <v>6.9131664397192836</v>
      </c>
      <c r="T1045">
        <f>IFERROR(IF(OR(HLOOKUP($A1045,'Z-scores'!$C$2:$SK$20,5,FALSE)&gt;3,HLOOKUP($A1045,'Z-scores'!$C$2:$SK$20,5,FALSE)&lt;-3),"",'Total-corrected counts'!T1045),"")</f>
        <v>5.3856912626886269</v>
      </c>
      <c r="U1045">
        <f t="shared" si="64"/>
        <v>1</v>
      </c>
      <c r="V1045">
        <f>SUMIFS(Tabel132[Cluster],Tabel132[ID],'Total-corrected counts Z&lt;3'!A1045)</f>
        <v>26</v>
      </c>
      <c r="W1045">
        <f t="shared" si="65"/>
        <v>0.38058968722464992</v>
      </c>
      <c r="X1045">
        <f t="shared" si="66"/>
        <v>11.701523156008147</v>
      </c>
      <c r="Y1045">
        <f t="shared" si="67"/>
        <v>9.21921508473012</v>
      </c>
    </row>
    <row r="1046" spans="1:25" x14ac:dyDescent="0.25">
      <c r="A1046">
        <v>1055</v>
      </c>
      <c r="B1046" t="s">
        <v>1103</v>
      </c>
      <c r="C1046">
        <v>117200</v>
      </c>
      <c r="D1046">
        <v>1032</v>
      </c>
      <c r="E1046" t="str">
        <f>IFERROR(IF(OR(HLOOKUP($A1046,'Z-scores'!$C$2:$SK$20,5,FALSE)&gt;3,HLOOKUP($A1046,'Z-scores'!$C$2:$SK$20,5,FALSE)&lt;-3),"",'Total-corrected counts'!E1046),"")</f>
        <v/>
      </c>
      <c r="F1046" t="str">
        <f>IFERROR(IF(OR(HLOOKUP($A1046,'Z-scores'!$C$2:$SK$20,5,FALSE)&gt;3,HLOOKUP($A1046,'Z-scores'!$C$2:$SK$20,5,FALSE)&lt;-3),"",'Total-corrected counts'!F1046),"")</f>
        <v/>
      </c>
      <c r="G1046" t="str">
        <f>IFERROR(IF(OR(HLOOKUP($A1046,'Z-scores'!$C$2:$SK$20,5,FALSE)&gt;3,HLOOKUP($A1046,'Z-scores'!$C$2:$SK$20,5,FALSE)&lt;-3),"",'Total-corrected counts'!G1046),"")</f>
        <v/>
      </c>
      <c r="H1046" t="str">
        <f>IFERROR(IF(OR(HLOOKUP($A1046,'Z-scores'!$C$2:$SK$20,5,FALSE)&gt;3,HLOOKUP($A1046,'Z-scores'!$C$2:$SK$20,5,FALSE)&lt;-3),"",'Total-corrected counts'!H1046),"")</f>
        <v/>
      </c>
      <c r="I1046" t="str">
        <f>IFERROR(IF(OR(HLOOKUP($A1046,'Z-scores'!$C$2:$SK$20,5,FALSE)&gt;3,HLOOKUP($A1046,'Z-scores'!$C$2:$SK$20,5,FALSE)&lt;-3),"",'Total-corrected counts'!I1046),"")</f>
        <v/>
      </c>
      <c r="J1046" t="str">
        <f>IFERROR(IF(OR(HLOOKUP($A1046,'Z-scores'!$C$2:$SK$20,5,FALSE)&gt;3,HLOOKUP($A1046,'Z-scores'!$C$2:$SK$20,5,FALSE)&lt;-3),"",'Total-corrected counts'!J1046),"")</f>
        <v/>
      </c>
      <c r="K1046" t="str">
        <f>IFERROR(IF(OR(HLOOKUP($A1046,'Z-scores'!$C$2:$SK$20,5,FALSE)&gt;3,HLOOKUP($A1046,'Z-scores'!$C$2:$SK$20,5,FALSE)&lt;-3),"",'Total-corrected counts'!K1046),"")</f>
        <v/>
      </c>
      <c r="L1046" t="str">
        <f>IFERROR(IF(OR(HLOOKUP($A1046,'Z-scores'!$C$2:$SK$20,5,FALSE)&gt;3,HLOOKUP($A1046,'Z-scores'!$C$2:$SK$20,5,FALSE)&lt;-3),"",'Total-corrected counts'!L1046),"")</f>
        <v/>
      </c>
      <c r="M1046" t="str">
        <f>IFERROR(IF(OR(HLOOKUP($A1046,'Z-scores'!$C$2:$SK$20,5,FALSE)&gt;3,HLOOKUP($A1046,'Z-scores'!$C$2:$SK$20,5,FALSE)&lt;-3),"",'Total-corrected counts'!M1046),"")</f>
        <v/>
      </c>
      <c r="N1046" t="str">
        <f>IFERROR(IF(OR(HLOOKUP($A1046,'Z-scores'!$C$2:$SK$20,5,FALSE)&gt;3,HLOOKUP($A1046,'Z-scores'!$C$2:$SK$20,5,FALSE)&lt;-3),"",'Total-corrected counts'!N1046),"")</f>
        <v/>
      </c>
      <c r="O1046" t="str">
        <f>IFERROR(IF(OR(HLOOKUP($A1046,'Z-scores'!$C$2:$SK$20,5,FALSE)&gt;3,HLOOKUP($A1046,'Z-scores'!$C$2:$SK$20,5,FALSE)&lt;-3),"",'Total-corrected counts'!O1046),"")</f>
        <v/>
      </c>
      <c r="P1046" t="str">
        <f>IFERROR(IF(OR(HLOOKUP($A1046,'Z-scores'!$C$2:$SK$20,5,FALSE)&gt;3,HLOOKUP($A1046,'Z-scores'!$C$2:$SK$20,5,FALSE)&lt;-3),"",'Total-corrected counts'!P1046),"")</f>
        <v/>
      </c>
      <c r="Q1046" t="str">
        <f>IFERROR(IF(OR(HLOOKUP($A1046,'Z-scores'!$C$2:$SK$20,5,FALSE)&gt;3,HLOOKUP($A1046,'Z-scores'!$C$2:$SK$20,5,FALSE)&lt;-3),"",'Total-corrected counts'!Q1046),"")</f>
        <v/>
      </c>
      <c r="R1046" t="str">
        <f>IFERROR(IF(OR(HLOOKUP($A1046,'Z-scores'!$C$2:$SK$20,5,FALSE)&gt;3,HLOOKUP($A1046,'Z-scores'!$C$2:$SK$20,5,FALSE)&lt;-3),"",'Total-corrected counts'!R1046),"")</f>
        <v/>
      </c>
      <c r="S1046" t="str">
        <f>IFERROR(IF(OR(HLOOKUP($A1046,'Z-scores'!$C$2:$SK$20,5,FALSE)&gt;3,HLOOKUP($A1046,'Z-scores'!$C$2:$SK$20,5,FALSE)&lt;-3),"",'Total-corrected counts'!S1046),"")</f>
        <v/>
      </c>
      <c r="T1046" t="str">
        <f>IFERROR(IF(OR(HLOOKUP($A1046,'Z-scores'!$C$2:$SK$20,5,FALSE)&gt;3,HLOOKUP($A1046,'Z-scores'!$C$2:$SK$20,5,FALSE)&lt;-3),"",'Total-corrected counts'!T1046),"")</f>
        <v/>
      </c>
      <c r="U1046">
        <f t="shared" si="64"/>
        <v>0</v>
      </c>
      <c r="V1046">
        <f>SUMIFS(Tabel132[Cluster],Tabel132[ID],'Total-corrected counts Z&lt;3'!A1046)</f>
        <v>0</v>
      </c>
      <c r="W1046" t="str">
        <f t="shared" si="65"/>
        <v/>
      </c>
      <c r="X1046" t="str">
        <f t="shared" si="66"/>
        <v/>
      </c>
      <c r="Y1046" t="str">
        <f t="shared" si="67"/>
        <v/>
      </c>
    </row>
    <row r="1047" spans="1:25" x14ac:dyDescent="0.25">
      <c r="A1047">
        <v>1056</v>
      </c>
      <c r="B1047" t="s">
        <v>1104</v>
      </c>
      <c r="C1047">
        <v>60200</v>
      </c>
      <c r="D1047">
        <v>1017</v>
      </c>
      <c r="E1047" t="str">
        <f>IFERROR(IF(OR(HLOOKUP($A1047,'Z-scores'!$C$2:$SK$20,5,FALSE)&gt;3,HLOOKUP($A1047,'Z-scores'!$C$2:$SK$20,5,FALSE)&lt;-3),"",'Total-corrected counts'!E1047),"")</f>
        <v/>
      </c>
      <c r="F1047" t="str">
        <f>IFERROR(IF(OR(HLOOKUP($A1047,'Z-scores'!$C$2:$SK$20,5,FALSE)&gt;3,HLOOKUP($A1047,'Z-scores'!$C$2:$SK$20,5,FALSE)&lt;-3),"",'Total-corrected counts'!F1047),"")</f>
        <v/>
      </c>
      <c r="G1047" t="str">
        <f>IFERROR(IF(OR(HLOOKUP($A1047,'Z-scores'!$C$2:$SK$20,5,FALSE)&gt;3,HLOOKUP($A1047,'Z-scores'!$C$2:$SK$20,5,FALSE)&lt;-3),"",'Total-corrected counts'!G1047),"")</f>
        <v/>
      </c>
      <c r="H1047" t="str">
        <f>IFERROR(IF(OR(HLOOKUP($A1047,'Z-scores'!$C$2:$SK$20,5,FALSE)&gt;3,HLOOKUP($A1047,'Z-scores'!$C$2:$SK$20,5,FALSE)&lt;-3),"",'Total-corrected counts'!H1047),"")</f>
        <v/>
      </c>
      <c r="I1047" t="str">
        <f>IFERROR(IF(OR(HLOOKUP($A1047,'Z-scores'!$C$2:$SK$20,5,FALSE)&gt;3,HLOOKUP($A1047,'Z-scores'!$C$2:$SK$20,5,FALSE)&lt;-3),"",'Total-corrected counts'!I1047),"")</f>
        <v/>
      </c>
      <c r="J1047" t="str">
        <f>IFERROR(IF(OR(HLOOKUP($A1047,'Z-scores'!$C$2:$SK$20,5,FALSE)&gt;3,HLOOKUP($A1047,'Z-scores'!$C$2:$SK$20,5,FALSE)&lt;-3),"",'Total-corrected counts'!J1047),"")</f>
        <v/>
      </c>
      <c r="K1047" t="str">
        <f>IFERROR(IF(OR(HLOOKUP($A1047,'Z-scores'!$C$2:$SK$20,5,FALSE)&gt;3,HLOOKUP($A1047,'Z-scores'!$C$2:$SK$20,5,FALSE)&lt;-3),"",'Total-corrected counts'!K1047),"")</f>
        <v/>
      </c>
      <c r="L1047" t="str">
        <f>IFERROR(IF(OR(HLOOKUP($A1047,'Z-scores'!$C$2:$SK$20,5,FALSE)&gt;3,HLOOKUP($A1047,'Z-scores'!$C$2:$SK$20,5,FALSE)&lt;-3),"",'Total-corrected counts'!L1047),"")</f>
        <v/>
      </c>
      <c r="M1047" t="str">
        <f>IFERROR(IF(OR(HLOOKUP($A1047,'Z-scores'!$C$2:$SK$20,5,FALSE)&gt;3,HLOOKUP($A1047,'Z-scores'!$C$2:$SK$20,5,FALSE)&lt;-3),"",'Total-corrected counts'!M1047),"")</f>
        <v/>
      </c>
      <c r="N1047" t="str">
        <f>IFERROR(IF(OR(HLOOKUP($A1047,'Z-scores'!$C$2:$SK$20,5,FALSE)&gt;3,HLOOKUP($A1047,'Z-scores'!$C$2:$SK$20,5,FALSE)&lt;-3),"",'Total-corrected counts'!N1047),"")</f>
        <v/>
      </c>
      <c r="O1047" t="str">
        <f>IFERROR(IF(OR(HLOOKUP($A1047,'Z-scores'!$C$2:$SK$20,5,FALSE)&gt;3,HLOOKUP($A1047,'Z-scores'!$C$2:$SK$20,5,FALSE)&lt;-3),"",'Total-corrected counts'!O1047),"")</f>
        <v/>
      </c>
      <c r="P1047" t="str">
        <f>IFERROR(IF(OR(HLOOKUP($A1047,'Z-scores'!$C$2:$SK$20,5,FALSE)&gt;3,HLOOKUP($A1047,'Z-scores'!$C$2:$SK$20,5,FALSE)&lt;-3),"",'Total-corrected counts'!P1047),"")</f>
        <v/>
      </c>
      <c r="Q1047" t="str">
        <f>IFERROR(IF(OR(HLOOKUP($A1047,'Z-scores'!$C$2:$SK$20,5,FALSE)&gt;3,HLOOKUP($A1047,'Z-scores'!$C$2:$SK$20,5,FALSE)&lt;-3),"",'Total-corrected counts'!Q1047),"")</f>
        <v/>
      </c>
      <c r="R1047" t="str">
        <f>IFERROR(IF(OR(HLOOKUP($A1047,'Z-scores'!$C$2:$SK$20,5,FALSE)&gt;3,HLOOKUP($A1047,'Z-scores'!$C$2:$SK$20,5,FALSE)&lt;-3),"",'Total-corrected counts'!R1047),"")</f>
        <v/>
      </c>
      <c r="S1047" t="str">
        <f>IFERROR(IF(OR(HLOOKUP($A1047,'Z-scores'!$C$2:$SK$20,5,FALSE)&gt;3,HLOOKUP($A1047,'Z-scores'!$C$2:$SK$20,5,FALSE)&lt;-3),"",'Total-corrected counts'!S1047),"")</f>
        <v/>
      </c>
      <c r="T1047" t="str">
        <f>IFERROR(IF(OR(HLOOKUP($A1047,'Z-scores'!$C$2:$SK$20,5,FALSE)&gt;3,HLOOKUP($A1047,'Z-scores'!$C$2:$SK$20,5,FALSE)&lt;-3),"",'Total-corrected counts'!T1047),"")</f>
        <v/>
      </c>
      <c r="U1047">
        <f t="shared" si="64"/>
        <v>0</v>
      </c>
      <c r="V1047">
        <f>SUMIFS(Tabel132[Cluster],Tabel132[ID],'Total-corrected counts Z&lt;3'!A1047)</f>
        <v>0</v>
      </c>
      <c r="W1047" t="str">
        <f t="shared" si="65"/>
        <v/>
      </c>
      <c r="X1047" t="str">
        <f t="shared" si="66"/>
        <v/>
      </c>
      <c r="Y1047" t="str">
        <f t="shared" si="67"/>
        <v/>
      </c>
    </row>
    <row r="1048" spans="1:25" x14ac:dyDescent="0.25">
      <c r="A1048">
        <v>1057</v>
      </c>
      <c r="B1048" t="s">
        <v>1105</v>
      </c>
      <c r="C1048">
        <v>9100</v>
      </c>
      <c r="D1048">
        <v>315</v>
      </c>
      <c r="E1048" t="str">
        <f>IFERROR(IF(OR(HLOOKUP($A1048,'Z-scores'!$C$2:$SK$20,5,FALSE)&gt;3,HLOOKUP($A1048,'Z-scores'!$C$2:$SK$20,5,FALSE)&lt;-3),"",'Total-corrected counts'!E1048),"")</f>
        <v/>
      </c>
      <c r="F1048" t="str">
        <f>IFERROR(IF(OR(HLOOKUP($A1048,'Z-scores'!$C$2:$SK$20,5,FALSE)&gt;3,HLOOKUP($A1048,'Z-scores'!$C$2:$SK$20,5,FALSE)&lt;-3),"",'Total-corrected counts'!F1048),"")</f>
        <v/>
      </c>
      <c r="G1048" t="str">
        <f>IFERROR(IF(OR(HLOOKUP($A1048,'Z-scores'!$C$2:$SK$20,5,FALSE)&gt;3,HLOOKUP($A1048,'Z-scores'!$C$2:$SK$20,5,FALSE)&lt;-3),"",'Total-corrected counts'!G1048),"")</f>
        <v/>
      </c>
      <c r="H1048" t="str">
        <f>IFERROR(IF(OR(HLOOKUP($A1048,'Z-scores'!$C$2:$SK$20,5,FALSE)&gt;3,HLOOKUP($A1048,'Z-scores'!$C$2:$SK$20,5,FALSE)&lt;-3),"",'Total-corrected counts'!H1048),"")</f>
        <v/>
      </c>
      <c r="I1048" t="str">
        <f>IFERROR(IF(OR(HLOOKUP($A1048,'Z-scores'!$C$2:$SK$20,5,FALSE)&gt;3,HLOOKUP($A1048,'Z-scores'!$C$2:$SK$20,5,FALSE)&lt;-3),"",'Total-corrected counts'!I1048),"")</f>
        <v/>
      </c>
      <c r="J1048" t="str">
        <f>IFERROR(IF(OR(HLOOKUP($A1048,'Z-scores'!$C$2:$SK$20,5,FALSE)&gt;3,HLOOKUP($A1048,'Z-scores'!$C$2:$SK$20,5,FALSE)&lt;-3),"",'Total-corrected counts'!J1048),"")</f>
        <v/>
      </c>
      <c r="K1048" t="str">
        <f>IFERROR(IF(OR(HLOOKUP($A1048,'Z-scores'!$C$2:$SK$20,5,FALSE)&gt;3,HLOOKUP($A1048,'Z-scores'!$C$2:$SK$20,5,FALSE)&lt;-3),"",'Total-corrected counts'!K1048),"")</f>
        <v/>
      </c>
      <c r="L1048" t="str">
        <f>IFERROR(IF(OR(HLOOKUP($A1048,'Z-scores'!$C$2:$SK$20,5,FALSE)&gt;3,HLOOKUP($A1048,'Z-scores'!$C$2:$SK$20,5,FALSE)&lt;-3),"",'Total-corrected counts'!L1048),"")</f>
        <v/>
      </c>
      <c r="M1048" t="str">
        <f>IFERROR(IF(OR(HLOOKUP($A1048,'Z-scores'!$C$2:$SK$20,5,FALSE)&gt;3,HLOOKUP($A1048,'Z-scores'!$C$2:$SK$20,5,FALSE)&lt;-3),"",'Total-corrected counts'!M1048),"")</f>
        <v/>
      </c>
      <c r="N1048" t="str">
        <f>IFERROR(IF(OR(HLOOKUP($A1048,'Z-scores'!$C$2:$SK$20,5,FALSE)&gt;3,HLOOKUP($A1048,'Z-scores'!$C$2:$SK$20,5,FALSE)&lt;-3),"",'Total-corrected counts'!N1048),"")</f>
        <v/>
      </c>
      <c r="O1048" t="str">
        <f>IFERROR(IF(OR(HLOOKUP($A1048,'Z-scores'!$C$2:$SK$20,5,FALSE)&gt;3,HLOOKUP($A1048,'Z-scores'!$C$2:$SK$20,5,FALSE)&lt;-3),"",'Total-corrected counts'!O1048),"")</f>
        <v/>
      </c>
      <c r="P1048" t="str">
        <f>IFERROR(IF(OR(HLOOKUP($A1048,'Z-scores'!$C$2:$SK$20,5,FALSE)&gt;3,HLOOKUP($A1048,'Z-scores'!$C$2:$SK$20,5,FALSE)&lt;-3),"",'Total-corrected counts'!P1048),"")</f>
        <v/>
      </c>
      <c r="Q1048" t="str">
        <f>IFERROR(IF(OR(HLOOKUP($A1048,'Z-scores'!$C$2:$SK$20,5,FALSE)&gt;3,HLOOKUP($A1048,'Z-scores'!$C$2:$SK$20,5,FALSE)&lt;-3),"",'Total-corrected counts'!Q1048),"")</f>
        <v/>
      </c>
      <c r="R1048" t="str">
        <f>IFERROR(IF(OR(HLOOKUP($A1048,'Z-scores'!$C$2:$SK$20,5,FALSE)&gt;3,HLOOKUP($A1048,'Z-scores'!$C$2:$SK$20,5,FALSE)&lt;-3),"",'Total-corrected counts'!R1048),"")</f>
        <v/>
      </c>
      <c r="S1048" t="str">
        <f>IFERROR(IF(OR(HLOOKUP($A1048,'Z-scores'!$C$2:$SK$20,5,FALSE)&gt;3,HLOOKUP($A1048,'Z-scores'!$C$2:$SK$20,5,FALSE)&lt;-3),"",'Total-corrected counts'!S1048),"")</f>
        <v/>
      </c>
      <c r="T1048" t="str">
        <f>IFERROR(IF(OR(HLOOKUP($A1048,'Z-scores'!$C$2:$SK$20,5,FALSE)&gt;3,HLOOKUP($A1048,'Z-scores'!$C$2:$SK$20,5,FALSE)&lt;-3),"",'Total-corrected counts'!T1048),"")</f>
        <v/>
      </c>
      <c r="U1048">
        <f t="shared" si="64"/>
        <v>0</v>
      </c>
      <c r="V1048">
        <f>SUMIFS(Tabel132[Cluster],Tabel132[ID],'Total-corrected counts Z&lt;3'!A1048)</f>
        <v>12</v>
      </c>
      <c r="W1048" t="str">
        <f t="shared" si="65"/>
        <v/>
      </c>
      <c r="X1048" t="str">
        <f t="shared" si="66"/>
        <v/>
      </c>
      <c r="Y1048" t="str">
        <f t="shared" si="67"/>
        <v/>
      </c>
    </row>
    <row r="1049" spans="1:25" x14ac:dyDescent="0.25">
      <c r="A1049">
        <v>1058</v>
      </c>
      <c r="B1049" t="s">
        <v>454</v>
      </c>
      <c r="C1049">
        <v>10200</v>
      </c>
      <c r="D1049">
        <v>677</v>
      </c>
      <c r="E1049">
        <f>IFERROR(IF(OR(HLOOKUP($A1049,'Z-scores'!$C$2:$SK$20,5,FALSE)&gt;3,HLOOKUP($A1049,'Z-scores'!$C$2:$SK$20,5,FALSE)&lt;-3),"",'Total-corrected counts'!E1049),"")</f>
        <v>8.1100027495733205</v>
      </c>
      <c r="F1049">
        <f>IFERROR(IF(OR(HLOOKUP($A1049,'Z-scores'!$C$2:$SK$20,5,FALSE)&gt;3,HLOOKUP($A1049,'Z-scores'!$C$2:$SK$20,5,FALSE)&lt;-3),"",'Total-corrected counts'!F1049),"")</f>
        <v>4.4998401683214082</v>
      </c>
      <c r="G1049">
        <f>IFERROR(IF(OR(HLOOKUP($A1049,'Z-scores'!$C$2:$SK$20,5,FALSE)&gt;3,HLOOKUP($A1049,'Z-scores'!$C$2:$SK$20,5,FALSE)&lt;-3),"",'Total-corrected counts'!G1049),"")</f>
        <v>11.083170391719408</v>
      </c>
      <c r="H1049">
        <f>IFERROR(IF(OR(HLOOKUP($A1049,'Z-scores'!$C$2:$SK$20,5,FALSE)&gt;3,HLOOKUP($A1049,'Z-scores'!$C$2:$SK$20,5,FALSE)&lt;-3),"",'Total-corrected counts'!H1049),"")</f>
        <v>11.441771815966611</v>
      </c>
      <c r="I1049">
        <f>IFERROR(IF(OR(HLOOKUP($A1049,'Z-scores'!$C$2:$SK$20,5,FALSE)&gt;3,HLOOKUP($A1049,'Z-scores'!$C$2:$SK$20,5,FALSE)&lt;-3),"",'Total-corrected counts'!I1049),"")</f>
        <v>10.787656489954312</v>
      </c>
      <c r="J1049">
        <f>IFERROR(IF(OR(HLOOKUP($A1049,'Z-scores'!$C$2:$SK$20,5,FALSE)&gt;3,HLOOKUP($A1049,'Z-scores'!$C$2:$SK$20,5,FALSE)&lt;-3),"",'Total-corrected counts'!J1049),"")</f>
        <v>20.509983800345548</v>
      </c>
      <c r="K1049">
        <f>IFERROR(IF(OR(HLOOKUP($A1049,'Z-scores'!$C$2:$SK$20,5,FALSE)&gt;3,HLOOKUP($A1049,'Z-scores'!$C$2:$SK$20,5,FALSE)&lt;-3),"",'Total-corrected counts'!K1049),"")</f>
        <v>8.0931059053282546</v>
      </c>
      <c r="L1049">
        <f>IFERROR(IF(OR(HLOOKUP($A1049,'Z-scores'!$C$2:$SK$20,5,FALSE)&gt;3,HLOOKUP($A1049,'Z-scores'!$C$2:$SK$20,5,FALSE)&lt;-3),"",'Total-corrected counts'!L1049),"")</f>
        <v>10.921488741369648</v>
      </c>
      <c r="M1049">
        <f>IFERROR(IF(OR(HLOOKUP($A1049,'Z-scores'!$C$2:$SK$20,5,FALSE)&gt;3,HLOOKUP($A1049,'Z-scores'!$C$2:$SK$20,5,FALSE)&lt;-3),"",'Total-corrected counts'!M1049),"")</f>
        <v>21.550603425420675</v>
      </c>
      <c r="N1049">
        <f>IFERROR(IF(OR(HLOOKUP($A1049,'Z-scores'!$C$2:$SK$20,5,FALSE)&gt;3,HLOOKUP($A1049,'Z-scores'!$C$2:$SK$20,5,FALSE)&lt;-3),"",'Total-corrected counts'!N1049),"")</f>
        <v>18.603535377291927</v>
      </c>
      <c r="O1049">
        <f>IFERROR(IF(OR(HLOOKUP($A1049,'Z-scores'!$C$2:$SK$20,5,FALSE)&gt;3,HLOOKUP($A1049,'Z-scores'!$C$2:$SK$20,5,FALSE)&lt;-3),"",'Total-corrected counts'!O1049),"")</f>
        <v>22.472039265721808</v>
      </c>
      <c r="P1049">
        <f>IFERROR(IF(OR(HLOOKUP($A1049,'Z-scores'!$C$2:$SK$20,5,FALSE)&gt;3,HLOOKUP($A1049,'Z-scores'!$C$2:$SK$20,5,FALSE)&lt;-3),"",'Total-corrected counts'!P1049),"")</f>
        <v>4.9814501942068867</v>
      </c>
      <c r="Q1049">
        <f>IFERROR(IF(OR(HLOOKUP($A1049,'Z-scores'!$C$2:$SK$20,5,FALSE)&gt;3,HLOOKUP($A1049,'Z-scores'!$C$2:$SK$20,5,FALSE)&lt;-3),"",'Total-corrected counts'!Q1049),"")</f>
        <v>5.7038291673353427</v>
      </c>
      <c r="R1049">
        <f>IFERROR(IF(OR(HLOOKUP($A1049,'Z-scores'!$C$2:$SK$20,5,FALSE)&gt;3,HLOOKUP($A1049,'Z-scores'!$C$2:$SK$20,5,FALSE)&lt;-3),"",'Total-corrected counts'!R1049),"")</f>
        <v>19.720411807391148</v>
      </c>
      <c r="S1049">
        <f>IFERROR(IF(OR(HLOOKUP($A1049,'Z-scores'!$C$2:$SK$20,5,FALSE)&gt;3,HLOOKUP($A1049,'Z-scores'!$C$2:$SK$20,5,FALSE)&lt;-3),"",'Total-corrected counts'!S1049),"")</f>
        <v>6.4941866554938725</v>
      </c>
      <c r="T1049">
        <f>IFERROR(IF(OR(HLOOKUP($A1049,'Z-scores'!$C$2:$SK$20,5,FALSE)&gt;3,HLOOKUP($A1049,'Z-scores'!$C$2:$SK$20,5,FALSE)&lt;-3),"",'Total-corrected counts'!T1049),"")</f>
        <v>13.522248911769545</v>
      </c>
      <c r="U1049">
        <f t="shared" si="64"/>
        <v>1</v>
      </c>
      <c r="V1049">
        <f>SUMIFS(Tabel132[Cluster],Tabel132[ID],'Total-corrected counts Z&lt;3'!A1049)</f>
        <v>13</v>
      </c>
      <c r="W1049">
        <f t="shared" si="65"/>
        <v>0.903755042196147</v>
      </c>
      <c r="X1049">
        <f t="shared" si="66"/>
        <v>12.560115886529113</v>
      </c>
      <c r="Y1049">
        <f t="shared" si="67"/>
        <v>12.149027666986433</v>
      </c>
    </row>
    <row r="1050" spans="1:25" x14ac:dyDescent="0.25">
      <c r="A1050">
        <v>1059</v>
      </c>
      <c r="B1050" t="s">
        <v>1106</v>
      </c>
      <c r="C1050">
        <v>32400</v>
      </c>
      <c r="D1050">
        <v>589</v>
      </c>
      <c r="E1050" t="str">
        <f>IFERROR(IF(OR(HLOOKUP($A1050,'Z-scores'!$C$2:$SK$20,5,FALSE)&gt;3,HLOOKUP($A1050,'Z-scores'!$C$2:$SK$20,5,FALSE)&lt;-3),"",'Total-corrected counts'!E1050),"")</f>
        <v/>
      </c>
      <c r="F1050" t="str">
        <f>IFERROR(IF(OR(HLOOKUP($A1050,'Z-scores'!$C$2:$SK$20,5,FALSE)&gt;3,HLOOKUP($A1050,'Z-scores'!$C$2:$SK$20,5,FALSE)&lt;-3),"",'Total-corrected counts'!F1050),"")</f>
        <v/>
      </c>
      <c r="G1050" t="str">
        <f>IFERROR(IF(OR(HLOOKUP($A1050,'Z-scores'!$C$2:$SK$20,5,FALSE)&gt;3,HLOOKUP($A1050,'Z-scores'!$C$2:$SK$20,5,FALSE)&lt;-3),"",'Total-corrected counts'!G1050),"")</f>
        <v/>
      </c>
      <c r="H1050" t="str">
        <f>IFERROR(IF(OR(HLOOKUP($A1050,'Z-scores'!$C$2:$SK$20,5,FALSE)&gt;3,HLOOKUP($A1050,'Z-scores'!$C$2:$SK$20,5,FALSE)&lt;-3),"",'Total-corrected counts'!H1050),"")</f>
        <v/>
      </c>
      <c r="I1050" t="str">
        <f>IFERROR(IF(OR(HLOOKUP($A1050,'Z-scores'!$C$2:$SK$20,5,FALSE)&gt;3,HLOOKUP($A1050,'Z-scores'!$C$2:$SK$20,5,FALSE)&lt;-3),"",'Total-corrected counts'!I1050),"")</f>
        <v/>
      </c>
      <c r="J1050" t="str">
        <f>IFERROR(IF(OR(HLOOKUP($A1050,'Z-scores'!$C$2:$SK$20,5,FALSE)&gt;3,HLOOKUP($A1050,'Z-scores'!$C$2:$SK$20,5,FALSE)&lt;-3),"",'Total-corrected counts'!J1050),"")</f>
        <v/>
      </c>
      <c r="K1050" t="str">
        <f>IFERROR(IF(OR(HLOOKUP($A1050,'Z-scores'!$C$2:$SK$20,5,FALSE)&gt;3,HLOOKUP($A1050,'Z-scores'!$C$2:$SK$20,5,FALSE)&lt;-3),"",'Total-corrected counts'!K1050),"")</f>
        <v/>
      </c>
      <c r="L1050" t="str">
        <f>IFERROR(IF(OR(HLOOKUP($A1050,'Z-scores'!$C$2:$SK$20,5,FALSE)&gt;3,HLOOKUP($A1050,'Z-scores'!$C$2:$SK$20,5,FALSE)&lt;-3),"",'Total-corrected counts'!L1050),"")</f>
        <v/>
      </c>
      <c r="M1050" t="str">
        <f>IFERROR(IF(OR(HLOOKUP($A1050,'Z-scores'!$C$2:$SK$20,5,FALSE)&gt;3,HLOOKUP($A1050,'Z-scores'!$C$2:$SK$20,5,FALSE)&lt;-3),"",'Total-corrected counts'!M1050),"")</f>
        <v/>
      </c>
      <c r="N1050" t="str">
        <f>IFERROR(IF(OR(HLOOKUP($A1050,'Z-scores'!$C$2:$SK$20,5,FALSE)&gt;3,HLOOKUP($A1050,'Z-scores'!$C$2:$SK$20,5,FALSE)&lt;-3),"",'Total-corrected counts'!N1050),"")</f>
        <v/>
      </c>
      <c r="O1050" t="str">
        <f>IFERROR(IF(OR(HLOOKUP($A1050,'Z-scores'!$C$2:$SK$20,5,FALSE)&gt;3,HLOOKUP($A1050,'Z-scores'!$C$2:$SK$20,5,FALSE)&lt;-3),"",'Total-corrected counts'!O1050),"")</f>
        <v/>
      </c>
      <c r="P1050" t="str">
        <f>IFERROR(IF(OR(HLOOKUP($A1050,'Z-scores'!$C$2:$SK$20,5,FALSE)&gt;3,HLOOKUP($A1050,'Z-scores'!$C$2:$SK$20,5,FALSE)&lt;-3),"",'Total-corrected counts'!P1050),"")</f>
        <v/>
      </c>
      <c r="Q1050" t="str">
        <f>IFERROR(IF(OR(HLOOKUP($A1050,'Z-scores'!$C$2:$SK$20,5,FALSE)&gt;3,HLOOKUP($A1050,'Z-scores'!$C$2:$SK$20,5,FALSE)&lt;-3),"",'Total-corrected counts'!Q1050),"")</f>
        <v/>
      </c>
      <c r="R1050" t="str">
        <f>IFERROR(IF(OR(HLOOKUP($A1050,'Z-scores'!$C$2:$SK$20,5,FALSE)&gt;3,HLOOKUP($A1050,'Z-scores'!$C$2:$SK$20,5,FALSE)&lt;-3),"",'Total-corrected counts'!R1050),"")</f>
        <v/>
      </c>
      <c r="S1050" t="str">
        <f>IFERROR(IF(OR(HLOOKUP($A1050,'Z-scores'!$C$2:$SK$20,5,FALSE)&gt;3,HLOOKUP($A1050,'Z-scores'!$C$2:$SK$20,5,FALSE)&lt;-3),"",'Total-corrected counts'!S1050),"")</f>
        <v/>
      </c>
      <c r="T1050" t="str">
        <f>IFERROR(IF(OR(HLOOKUP($A1050,'Z-scores'!$C$2:$SK$20,5,FALSE)&gt;3,HLOOKUP($A1050,'Z-scores'!$C$2:$SK$20,5,FALSE)&lt;-3),"",'Total-corrected counts'!T1050),"")</f>
        <v/>
      </c>
      <c r="U1050">
        <f t="shared" si="64"/>
        <v>0</v>
      </c>
      <c r="V1050">
        <f>SUMIFS(Tabel132[Cluster],Tabel132[ID],'Total-corrected counts Z&lt;3'!A1050)</f>
        <v>42</v>
      </c>
      <c r="W1050" t="str">
        <f t="shared" si="65"/>
        <v/>
      </c>
      <c r="X1050" t="str">
        <f t="shared" si="66"/>
        <v/>
      </c>
      <c r="Y1050" t="str">
        <f t="shared" si="67"/>
        <v/>
      </c>
    </row>
    <row r="1051" spans="1:25" x14ac:dyDescent="0.25">
      <c r="A1051">
        <v>1060</v>
      </c>
      <c r="B1051" t="s">
        <v>455</v>
      </c>
      <c r="C1051">
        <v>109500</v>
      </c>
      <c r="D1051">
        <v>877</v>
      </c>
      <c r="E1051">
        <f>IFERROR(IF(OR(HLOOKUP($A1051,'Z-scores'!$C$2:$SK$20,5,FALSE)&gt;3,HLOOKUP($A1051,'Z-scores'!$C$2:$SK$20,5,FALSE)&lt;-3),"",'Total-corrected counts'!E1051),"")</f>
        <v>0</v>
      </c>
      <c r="F1051">
        <f>IFERROR(IF(OR(HLOOKUP($A1051,'Z-scores'!$C$2:$SK$20,5,FALSE)&gt;3,HLOOKUP($A1051,'Z-scores'!$C$2:$SK$20,5,FALSE)&lt;-3),"",'Total-corrected counts'!F1051),"")</f>
        <v>0.41551514670753825</v>
      </c>
      <c r="G1051">
        <f>IFERROR(IF(OR(HLOOKUP($A1051,'Z-scores'!$C$2:$SK$20,5,FALSE)&gt;3,HLOOKUP($A1051,'Z-scores'!$C$2:$SK$20,5,FALSE)&lt;-3),"",'Total-corrected counts'!G1051),"")</f>
        <v>0.16364412658914565</v>
      </c>
      <c r="H1051">
        <f>IFERROR(IF(OR(HLOOKUP($A1051,'Z-scores'!$C$2:$SK$20,5,FALSE)&gt;3,HLOOKUP($A1051,'Z-scores'!$C$2:$SK$20,5,FALSE)&lt;-3),"",'Total-corrected counts'!H1051),"")</f>
        <v>0</v>
      </c>
      <c r="I1051">
        <f>IFERROR(IF(OR(HLOOKUP($A1051,'Z-scores'!$C$2:$SK$20,5,FALSE)&gt;3,HLOOKUP($A1051,'Z-scores'!$C$2:$SK$20,5,FALSE)&lt;-3),"",'Total-corrected counts'!I1051),"")</f>
        <v>0.14631145995764847</v>
      </c>
      <c r="J1051">
        <f>IFERROR(IF(OR(HLOOKUP($A1051,'Z-scores'!$C$2:$SK$20,5,FALSE)&gt;3,HLOOKUP($A1051,'Z-scores'!$C$2:$SK$20,5,FALSE)&lt;-3),"",'Total-corrected counts'!J1051),"")</f>
        <v>0</v>
      </c>
      <c r="K1051">
        <f>IFERROR(IF(OR(HLOOKUP($A1051,'Z-scores'!$C$2:$SK$20,5,FALSE)&gt;3,HLOOKUP($A1051,'Z-scores'!$C$2:$SK$20,5,FALSE)&lt;-3),"",'Total-corrected counts'!K1051),"")</f>
        <v>0.23458277986458709</v>
      </c>
      <c r="L1051">
        <f>IFERROR(IF(OR(HLOOKUP($A1051,'Z-scores'!$C$2:$SK$20,5,FALSE)&gt;3,HLOOKUP($A1051,'Z-scores'!$C$2:$SK$20,5,FALSE)&lt;-3),"",'Total-corrected counts'!L1051),"")</f>
        <v>0.14245420097438674</v>
      </c>
      <c r="M1051">
        <f>IFERROR(IF(OR(HLOOKUP($A1051,'Z-scores'!$C$2:$SK$20,5,FALSE)&gt;3,HLOOKUP($A1051,'Z-scores'!$C$2:$SK$20,5,FALSE)&lt;-3),"",'Total-corrected counts'!M1051),"")</f>
        <v>0.57115918888575368</v>
      </c>
      <c r="N1051">
        <f>IFERROR(IF(OR(HLOOKUP($A1051,'Z-scores'!$C$2:$SK$20,5,FALSE)&gt;3,HLOOKUP($A1051,'Z-scores'!$C$2:$SK$20,5,FALSE)&lt;-3),"",'Total-corrected counts'!N1051),"")</f>
        <v>1.5679338708210644E-2</v>
      </c>
      <c r="O1051">
        <f>IFERROR(IF(OR(HLOOKUP($A1051,'Z-scores'!$C$2:$SK$20,5,FALSE)&gt;3,HLOOKUP($A1051,'Z-scores'!$C$2:$SK$20,5,FALSE)&lt;-3),"",'Total-corrected counts'!O1051),"")</f>
        <v>1.2997795679957134</v>
      </c>
      <c r="P1051">
        <f>IFERROR(IF(OR(HLOOKUP($A1051,'Z-scores'!$C$2:$SK$20,5,FALSE)&gt;3,HLOOKUP($A1051,'Z-scores'!$C$2:$SK$20,5,FALSE)&lt;-3),"",'Total-corrected counts'!P1051),"")</f>
        <v>4.9764737204864001E-3</v>
      </c>
      <c r="Q1051">
        <f>IFERROR(IF(OR(HLOOKUP($A1051,'Z-scores'!$C$2:$SK$20,5,FALSE)&gt;3,HLOOKUP($A1051,'Z-scores'!$C$2:$SK$20,5,FALSE)&lt;-3),"",'Total-corrected counts'!Q1051),"")</f>
        <v>0</v>
      </c>
      <c r="R1051">
        <f>IFERROR(IF(OR(HLOOKUP($A1051,'Z-scores'!$C$2:$SK$20,5,FALSE)&gt;3,HLOOKUP($A1051,'Z-scores'!$C$2:$SK$20,5,FALSE)&lt;-3),"",'Total-corrected counts'!R1051),"")</f>
        <v>5.1355239081747786E-2</v>
      </c>
      <c r="S1051">
        <f>IFERROR(IF(OR(HLOOKUP($A1051,'Z-scores'!$C$2:$SK$20,5,FALSE)&gt;3,HLOOKUP($A1051,'Z-scores'!$C$2:$SK$20,5,FALSE)&lt;-3),"",'Total-corrected counts'!S1051),"")</f>
        <v>0.58883645350598313</v>
      </c>
      <c r="T1051">
        <f>IFERROR(IF(OR(HLOOKUP($A1051,'Z-scores'!$C$2:$SK$20,5,FALSE)&gt;3,HLOOKUP($A1051,'Z-scores'!$C$2:$SK$20,5,FALSE)&lt;-3),"",'Total-corrected counts'!T1051),"")</f>
        <v>0.11604151009595268</v>
      </c>
      <c r="U1051">
        <f t="shared" si="64"/>
        <v>1</v>
      </c>
      <c r="V1051">
        <f>SUMIFS(Tabel132[Cluster],Tabel132[ID],'Total-corrected counts Z&lt;3'!A1051)</f>
        <v>0</v>
      </c>
      <c r="W1051">
        <f t="shared" si="65"/>
        <v>0.34592418417809978</v>
      </c>
      <c r="X1051">
        <f t="shared" si="66"/>
        <v>0.16893462416872704</v>
      </c>
      <c r="Y1051">
        <f t="shared" si="67"/>
        <v>0.3434982073999806</v>
      </c>
    </row>
    <row r="1052" spans="1:25" x14ac:dyDescent="0.25">
      <c r="A1052">
        <v>1061</v>
      </c>
      <c r="B1052" t="s">
        <v>456</v>
      </c>
      <c r="C1052">
        <v>82500</v>
      </c>
      <c r="D1052">
        <v>1100</v>
      </c>
      <c r="E1052">
        <f>IFERROR(IF(OR(HLOOKUP($A1052,'Z-scores'!$C$2:$SK$20,5,FALSE)&gt;3,HLOOKUP($A1052,'Z-scores'!$C$2:$SK$20,5,FALSE)&lt;-3),"",'Total-corrected counts'!E1052),"")</f>
        <v>2.1451626087753501</v>
      </c>
      <c r="F1052">
        <f>IFERROR(IF(OR(HLOOKUP($A1052,'Z-scores'!$C$2:$SK$20,5,FALSE)&gt;3,HLOOKUP($A1052,'Z-scores'!$C$2:$SK$20,5,FALSE)&lt;-3),"",'Total-corrected counts'!F1052),"")</f>
        <v>3.8907327373524034</v>
      </c>
      <c r="G1052">
        <f>IFERROR(IF(OR(HLOOKUP($A1052,'Z-scores'!$C$2:$SK$20,5,FALSE)&gt;3,HLOOKUP($A1052,'Z-scores'!$C$2:$SK$20,5,FALSE)&lt;-3),"",'Total-corrected counts'!G1052),"")</f>
        <v>5.5986126945195576</v>
      </c>
      <c r="H1052">
        <f>IFERROR(IF(OR(HLOOKUP($A1052,'Z-scores'!$C$2:$SK$20,5,FALSE)&gt;3,HLOOKUP($A1052,'Z-scores'!$C$2:$SK$20,5,FALSE)&lt;-3),"",'Total-corrected counts'!H1052),"")</f>
        <v>0.30157543004656323</v>
      </c>
      <c r="I1052">
        <f>IFERROR(IF(OR(HLOOKUP($A1052,'Z-scores'!$C$2:$SK$20,5,FALSE)&gt;3,HLOOKUP($A1052,'Z-scores'!$C$2:$SK$20,5,FALSE)&lt;-3),"",'Total-corrected counts'!I1052),"")</f>
        <v>7.3493371809495729</v>
      </c>
      <c r="J1052">
        <f>IFERROR(IF(OR(HLOOKUP($A1052,'Z-scores'!$C$2:$SK$20,5,FALSE)&gt;3,HLOOKUP($A1052,'Z-scores'!$C$2:$SK$20,5,FALSE)&lt;-3),"",'Total-corrected counts'!J1052),"")</f>
        <v>1.203300275501884</v>
      </c>
      <c r="K1052">
        <f>IFERROR(IF(OR(HLOOKUP($A1052,'Z-scores'!$C$2:$SK$20,5,FALSE)&gt;3,HLOOKUP($A1052,'Z-scores'!$C$2:$SK$20,5,FALSE)&lt;-3),"",'Total-corrected counts'!K1052),"")</f>
        <v>2.6683791209596786</v>
      </c>
      <c r="L1052">
        <f>IFERROR(IF(OR(HLOOKUP($A1052,'Z-scores'!$C$2:$SK$20,5,FALSE)&gt;3,HLOOKUP($A1052,'Z-scores'!$C$2:$SK$20,5,FALSE)&lt;-3),"",'Total-corrected counts'!L1052),"")</f>
        <v>3.1950442218541024</v>
      </c>
      <c r="M1052">
        <f>IFERROR(IF(OR(HLOOKUP($A1052,'Z-scores'!$C$2:$SK$20,5,FALSE)&gt;3,HLOOKUP($A1052,'Z-scores'!$C$2:$SK$20,5,FALSE)&lt;-3),"",'Total-corrected counts'!M1052),"")</f>
        <v>1.0144469175732043</v>
      </c>
      <c r="N1052">
        <f>IFERROR(IF(OR(HLOOKUP($A1052,'Z-scores'!$C$2:$SK$20,5,FALSE)&gt;3,HLOOKUP($A1052,'Z-scores'!$C$2:$SK$20,5,FALSE)&lt;-3),"",'Total-corrected counts'!N1052),"")</f>
        <v>4.4842908705482438</v>
      </c>
      <c r="O1052">
        <f>IFERROR(IF(OR(HLOOKUP($A1052,'Z-scores'!$C$2:$SK$20,5,FALSE)&gt;3,HLOOKUP($A1052,'Z-scores'!$C$2:$SK$20,5,FALSE)&lt;-3),"",'Total-corrected counts'!O1052),"")</f>
        <v>3.147765484397782</v>
      </c>
      <c r="P1052">
        <f>IFERROR(IF(OR(HLOOKUP($A1052,'Z-scores'!$C$2:$SK$20,5,FALSE)&gt;3,HLOOKUP($A1052,'Z-scores'!$C$2:$SK$20,5,FALSE)&lt;-3),"",'Total-corrected counts'!P1052),"")</f>
        <v>4.0060613449915525</v>
      </c>
      <c r="Q1052">
        <f>IFERROR(IF(OR(HLOOKUP($A1052,'Z-scores'!$C$2:$SK$20,5,FALSE)&gt;3,HLOOKUP($A1052,'Z-scores'!$C$2:$SK$20,5,FALSE)&lt;-3),"",'Total-corrected counts'!Q1052),"")</f>
        <v>3.3934802450261667</v>
      </c>
      <c r="R1052">
        <f>IFERROR(IF(OR(HLOOKUP($A1052,'Z-scores'!$C$2:$SK$20,5,FALSE)&gt;3,HLOOKUP($A1052,'Z-scores'!$C$2:$SK$20,5,FALSE)&lt;-3),"",'Total-corrected counts'!R1052),"")</f>
        <v>4.0724704591825995</v>
      </c>
      <c r="S1052">
        <f>IFERROR(IF(OR(HLOOKUP($A1052,'Z-scores'!$C$2:$SK$20,5,FALSE)&gt;3,HLOOKUP($A1052,'Z-scores'!$C$2:$SK$20,5,FALSE)&lt;-3),"",'Total-corrected counts'!S1052),"")</f>
        <v>3.2216148273548506</v>
      </c>
      <c r="T1052">
        <f>IFERROR(IF(OR(HLOOKUP($A1052,'Z-scores'!$C$2:$SK$20,5,FALSE)&gt;3,HLOOKUP($A1052,'Z-scores'!$C$2:$SK$20,5,FALSE)&lt;-3),"",'Total-corrected counts'!T1052),"")</f>
        <v>0.1706492795528716</v>
      </c>
      <c r="U1052">
        <f t="shared" si="64"/>
        <v>1</v>
      </c>
      <c r="V1052">
        <f>SUMIFS(Tabel132[Cluster],Tabel132[ID],'Total-corrected counts Z&lt;3'!A1052)</f>
        <v>91</v>
      </c>
      <c r="W1052">
        <f t="shared" si="65"/>
        <v>0.85939224685433013</v>
      </c>
      <c r="X1052">
        <f t="shared" si="66"/>
        <v>3.1850882058080559</v>
      </c>
      <c r="Y1052">
        <f t="shared" si="67"/>
        <v>3.0020069400843039</v>
      </c>
    </row>
    <row r="1053" spans="1:25" x14ac:dyDescent="0.25">
      <c r="A1053">
        <v>1062</v>
      </c>
      <c r="B1053" t="s">
        <v>457</v>
      </c>
      <c r="C1053">
        <v>4800</v>
      </c>
      <c r="D1053">
        <v>329</v>
      </c>
      <c r="E1053">
        <f>IFERROR(IF(OR(HLOOKUP($A1053,'Z-scores'!$C$2:$SK$20,5,FALSE)&gt;3,HLOOKUP($A1053,'Z-scores'!$C$2:$SK$20,5,FALSE)&lt;-3),"",'Total-corrected counts'!E1053),"")</f>
        <v>4.8699649986747549</v>
      </c>
      <c r="F1053">
        <f>IFERROR(IF(OR(HLOOKUP($A1053,'Z-scores'!$C$2:$SK$20,5,FALSE)&gt;3,HLOOKUP($A1053,'Z-scores'!$C$2:$SK$20,5,FALSE)&lt;-3),"",'Total-corrected counts'!F1053),"")</f>
        <v>4.1740385191984526</v>
      </c>
      <c r="G1053">
        <f>IFERROR(IF(OR(HLOOKUP($A1053,'Z-scores'!$C$2:$SK$20,5,FALSE)&gt;3,HLOOKUP($A1053,'Z-scores'!$C$2:$SK$20,5,FALSE)&lt;-3),"",'Total-corrected counts'!G1053),"")</f>
        <v>9.5905376007093235</v>
      </c>
      <c r="H1053">
        <f>IFERROR(IF(OR(HLOOKUP($A1053,'Z-scores'!$C$2:$SK$20,5,FALSE)&gt;3,HLOOKUP($A1053,'Z-scores'!$C$2:$SK$20,5,FALSE)&lt;-3),"",'Total-corrected counts'!H1053),"")</f>
        <v>2.6779898188134816</v>
      </c>
      <c r="I1053">
        <f>IFERROR(IF(OR(HLOOKUP($A1053,'Z-scores'!$C$2:$SK$20,5,FALSE)&gt;3,HLOOKUP($A1053,'Z-scores'!$C$2:$SK$20,5,FALSE)&lt;-3),"",'Total-corrected counts'!I1053),"")</f>
        <v>5.9312414921292875</v>
      </c>
      <c r="J1053">
        <f>IFERROR(IF(OR(HLOOKUP($A1053,'Z-scores'!$C$2:$SK$20,5,FALSE)&gt;3,HLOOKUP($A1053,'Z-scores'!$C$2:$SK$20,5,FALSE)&lt;-3),"",'Total-corrected counts'!J1053),"")</f>
        <v>3.7535784713416978</v>
      </c>
      <c r="K1053">
        <f>IFERROR(IF(OR(HLOOKUP($A1053,'Z-scores'!$C$2:$SK$20,5,FALSE)&gt;3,HLOOKUP($A1053,'Z-scores'!$C$2:$SK$20,5,FALSE)&lt;-3),"",'Total-corrected counts'!K1053),"")</f>
        <v>2.2637238256932655</v>
      </c>
      <c r="L1053">
        <f>IFERROR(IF(OR(HLOOKUP($A1053,'Z-scores'!$C$2:$SK$20,5,FALSE)&gt;3,HLOOKUP($A1053,'Z-scores'!$C$2:$SK$20,5,FALSE)&lt;-3),"",'Total-corrected counts'!L1053),"")</f>
        <v>3.4121172900055492</v>
      </c>
      <c r="M1053">
        <f>IFERROR(IF(OR(HLOOKUP($A1053,'Z-scores'!$C$2:$SK$20,5,FALSE)&gt;3,HLOOKUP($A1053,'Z-scores'!$C$2:$SK$20,5,FALSE)&lt;-3),"",'Total-corrected counts'!M1053),"")</f>
        <v>5.2683041601700866</v>
      </c>
      <c r="N1053">
        <f>IFERROR(IF(OR(HLOOKUP($A1053,'Z-scores'!$C$2:$SK$20,5,FALSE)&gt;3,HLOOKUP($A1053,'Z-scores'!$C$2:$SK$20,5,FALSE)&lt;-3),"",'Total-corrected counts'!N1053),"")</f>
        <v>11.524313950534824</v>
      </c>
      <c r="O1053">
        <f>IFERROR(IF(OR(HLOOKUP($A1053,'Z-scores'!$C$2:$SK$20,5,FALSE)&gt;3,HLOOKUP($A1053,'Z-scores'!$C$2:$SK$20,5,FALSE)&lt;-3),"",'Total-corrected counts'!O1053),"")</f>
        <v>4.5138603364749095</v>
      </c>
      <c r="P1053">
        <f>IFERROR(IF(OR(HLOOKUP($A1053,'Z-scores'!$C$2:$SK$20,5,FALSE)&gt;3,HLOOKUP($A1053,'Z-scores'!$C$2:$SK$20,5,FALSE)&lt;-3),"",'Total-corrected counts'!P1053),"")</f>
        <v>4.3146027156617093</v>
      </c>
      <c r="Q1053">
        <f>IFERROR(IF(OR(HLOOKUP($A1053,'Z-scores'!$C$2:$SK$20,5,FALSE)&gt;3,HLOOKUP($A1053,'Z-scores'!$C$2:$SK$20,5,FALSE)&lt;-3),"",'Total-corrected counts'!Q1053),"")</f>
        <v>3.9449828909967439</v>
      </c>
      <c r="R1053">
        <f>IFERROR(IF(OR(HLOOKUP($A1053,'Z-scores'!$C$2:$SK$20,5,FALSE)&gt;3,HLOOKUP($A1053,'Z-scores'!$C$2:$SK$20,5,FALSE)&lt;-3),"",'Total-corrected counts'!R1053),"")</f>
        <v>5.5360947730124108</v>
      </c>
      <c r="S1053">
        <f>IFERROR(IF(OR(HLOOKUP($A1053,'Z-scores'!$C$2:$SK$20,5,FALSE)&gt;3,HLOOKUP($A1053,'Z-scores'!$C$2:$SK$20,5,FALSE)&lt;-3),"",'Total-corrected counts'!S1053),"")</f>
        <v>1.228629907796138</v>
      </c>
      <c r="T1053">
        <f>IFERROR(IF(OR(HLOOKUP($A1053,'Z-scores'!$C$2:$SK$20,5,FALSE)&gt;3,HLOOKUP($A1053,'Z-scores'!$C$2:$SK$20,5,FALSE)&lt;-3),"",'Total-corrected counts'!T1053),"")</f>
        <v>6.4300648535522011</v>
      </c>
      <c r="U1053">
        <f t="shared" si="64"/>
        <v>1</v>
      </c>
      <c r="V1053">
        <f>SUMIFS(Tabel132[Cluster],Tabel132[ID],'Total-corrected counts Z&lt;3'!A1053)</f>
        <v>6</v>
      </c>
      <c r="W1053">
        <f t="shared" si="65"/>
        <v>0.4653784649338456</v>
      </c>
      <c r="X1053">
        <f t="shared" si="66"/>
        <v>5.3465810127270732</v>
      </c>
      <c r="Y1053">
        <f t="shared" si="67"/>
        <v>4.3280392462490189</v>
      </c>
    </row>
    <row r="1054" spans="1:25" x14ac:dyDescent="0.25">
      <c r="A1054">
        <v>1063</v>
      </c>
      <c r="B1054" t="s">
        <v>1107</v>
      </c>
      <c r="C1054">
        <v>117300</v>
      </c>
      <c r="D1054">
        <v>1032</v>
      </c>
      <c r="E1054" t="str">
        <f>IFERROR(IF(OR(HLOOKUP($A1054,'Z-scores'!$C$2:$SK$20,5,FALSE)&gt;3,HLOOKUP($A1054,'Z-scores'!$C$2:$SK$20,5,FALSE)&lt;-3),"",'Total-corrected counts'!E1054),"")</f>
        <v/>
      </c>
      <c r="F1054" t="str">
        <f>IFERROR(IF(OR(HLOOKUP($A1054,'Z-scores'!$C$2:$SK$20,5,FALSE)&gt;3,HLOOKUP($A1054,'Z-scores'!$C$2:$SK$20,5,FALSE)&lt;-3),"",'Total-corrected counts'!F1054),"")</f>
        <v/>
      </c>
      <c r="G1054" t="str">
        <f>IFERROR(IF(OR(HLOOKUP($A1054,'Z-scores'!$C$2:$SK$20,5,FALSE)&gt;3,HLOOKUP($A1054,'Z-scores'!$C$2:$SK$20,5,FALSE)&lt;-3),"",'Total-corrected counts'!G1054),"")</f>
        <v/>
      </c>
      <c r="H1054" t="str">
        <f>IFERROR(IF(OR(HLOOKUP($A1054,'Z-scores'!$C$2:$SK$20,5,FALSE)&gt;3,HLOOKUP($A1054,'Z-scores'!$C$2:$SK$20,5,FALSE)&lt;-3),"",'Total-corrected counts'!H1054),"")</f>
        <v/>
      </c>
      <c r="I1054" t="str">
        <f>IFERROR(IF(OR(HLOOKUP($A1054,'Z-scores'!$C$2:$SK$20,5,FALSE)&gt;3,HLOOKUP($A1054,'Z-scores'!$C$2:$SK$20,5,FALSE)&lt;-3),"",'Total-corrected counts'!I1054),"")</f>
        <v/>
      </c>
      <c r="J1054" t="str">
        <f>IFERROR(IF(OR(HLOOKUP($A1054,'Z-scores'!$C$2:$SK$20,5,FALSE)&gt;3,HLOOKUP($A1054,'Z-scores'!$C$2:$SK$20,5,FALSE)&lt;-3),"",'Total-corrected counts'!J1054),"")</f>
        <v/>
      </c>
      <c r="K1054" t="str">
        <f>IFERROR(IF(OR(HLOOKUP($A1054,'Z-scores'!$C$2:$SK$20,5,FALSE)&gt;3,HLOOKUP($A1054,'Z-scores'!$C$2:$SK$20,5,FALSE)&lt;-3),"",'Total-corrected counts'!K1054),"")</f>
        <v/>
      </c>
      <c r="L1054" t="str">
        <f>IFERROR(IF(OR(HLOOKUP($A1054,'Z-scores'!$C$2:$SK$20,5,FALSE)&gt;3,HLOOKUP($A1054,'Z-scores'!$C$2:$SK$20,5,FALSE)&lt;-3),"",'Total-corrected counts'!L1054),"")</f>
        <v/>
      </c>
      <c r="M1054" t="str">
        <f>IFERROR(IF(OR(HLOOKUP($A1054,'Z-scores'!$C$2:$SK$20,5,FALSE)&gt;3,HLOOKUP($A1054,'Z-scores'!$C$2:$SK$20,5,FALSE)&lt;-3),"",'Total-corrected counts'!M1054),"")</f>
        <v/>
      </c>
      <c r="N1054" t="str">
        <f>IFERROR(IF(OR(HLOOKUP($A1054,'Z-scores'!$C$2:$SK$20,5,FALSE)&gt;3,HLOOKUP($A1054,'Z-scores'!$C$2:$SK$20,5,FALSE)&lt;-3),"",'Total-corrected counts'!N1054),"")</f>
        <v/>
      </c>
      <c r="O1054" t="str">
        <f>IFERROR(IF(OR(HLOOKUP($A1054,'Z-scores'!$C$2:$SK$20,5,FALSE)&gt;3,HLOOKUP($A1054,'Z-scores'!$C$2:$SK$20,5,FALSE)&lt;-3),"",'Total-corrected counts'!O1054),"")</f>
        <v/>
      </c>
      <c r="P1054" t="str">
        <f>IFERROR(IF(OR(HLOOKUP($A1054,'Z-scores'!$C$2:$SK$20,5,FALSE)&gt;3,HLOOKUP($A1054,'Z-scores'!$C$2:$SK$20,5,FALSE)&lt;-3),"",'Total-corrected counts'!P1054),"")</f>
        <v/>
      </c>
      <c r="Q1054" t="str">
        <f>IFERROR(IF(OR(HLOOKUP($A1054,'Z-scores'!$C$2:$SK$20,5,FALSE)&gt;3,HLOOKUP($A1054,'Z-scores'!$C$2:$SK$20,5,FALSE)&lt;-3),"",'Total-corrected counts'!Q1054),"")</f>
        <v/>
      </c>
      <c r="R1054" t="str">
        <f>IFERROR(IF(OR(HLOOKUP($A1054,'Z-scores'!$C$2:$SK$20,5,FALSE)&gt;3,HLOOKUP($A1054,'Z-scores'!$C$2:$SK$20,5,FALSE)&lt;-3),"",'Total-corrected counts'!R1054),"")</f>
        <v/>
      </c>
      <c r="S1054" t="str">
        <f>IFERROR(IF(OR(HLOOKUP($A1054,'Z-scores'!$C$2:$SK$20,5,FALSE)&gt;3,HLOOKUP($A1054,'Z-scores'!$C$2:$SK$20,5,FALSE)&lt;-3),"",'Total-corrected counts'!S1054),"")</f>
        <v/>
      </c>
      <c r="T1054" t="str">
        <f>IFERROR(IF(OR(HLOOKUP($A1054,'Z-scores'!$C$2:$SK$20,5,FALSE)&gt;3,HLOOKUP($A1054,'Z-scores'!$C$2:$SK$20,5,FALSE)&lt;-3),"",'Total-corrected counts'!T1054),"")</f>
        <v/>
      </c>
      <c r="U1054">
        <f t="shared" si="64"/>
        <v>0</v>
      </c>
      <c r="V1054">
        <f>SUMIFS(Tabel132[Cluster],Tabel132[ID],'Total-corrected counts Z&lt;3'!A1054)</f>
        <v>0</v>
      </c>
      <c r="W1054" t="str">
        <f t="shared" si="65"/>
        <v/>
      </c>
      <c r="X1054" t="str">
        <f t="shared" si="66"/>
        <v/>
      </c>
      <c r="Y1054" t="str">
        <f t="shared" si="67"/>
        <v/>
      </c>
    </row>
    <row r="1055" spans="1:25" x14ac:dyDescent="0.25">
      <c r="A1055">
        <v>1064</v>
      </c>
      <c r="B1055" t="s">
        <v>1108</v>
      </c>
      <c r="C1055">
        <v>60600</v>
      </c>
      <c r="D1055">
        <v>1017</v>
      </c>
      <c r="E1055" t="str">
        <f>IFERROR(IF(OR(HLOOKUP($A1055,'Z-scores'!$C$2:$SK$20,5,FALSE)&gt;3,HLOOKUP($A1055,'Z-scores'!$C$2:$SK$20,5,FALSE)&lt;-3),"",'Total-corrected counts'!E1055),"")</f>
        <v/>
      </c>
      <c r="F1055" t="str">
        <f>IFERROR(IF(OR(HLOOKUP($A1055,'Z-scores'!$C$2:$SK$20,5,FALSE)&gt;3,HLOOKUP($A1055,'Z-scores'!$C$2:$SK$20,5,FALSE)&lt;-3),"",'Total-corrected counts'!F1055),"")</f>
        <v/>
      </c>
      <c r="G1055" t="str">
        <f>IFERROR(IF(OR(HLOOKUP($A1055,'Z-scores'!$C$2:$SK$20,5,FALSE)&gt;3,HLOOKUP($A1055,'Z-scores'!$C$2:$SK$20,5,FALSE)&lt;-3),"",'Total-corrected counts'!G1055),"")</f>
        <v/>
      </c>
      <c r="H1055" t="str">
        <f>IFERROR(IF(OR(HLOOKUP($A1055,'Z-scores'!$C$2:$SK$20,5,FALSE)&gt;3,HLOOKUP($A1055,'Z-scores'!$C$2:$SK$20,5,FALSE)&lt;-3),"",'Total-corrected counts'!H1055),"")</f>
        <v/>
      </c>
      <c r="I1055" t="str">
        <f>IFERROR(IF(OR(HLOOKUP($A1055,'Z-scores'!$C$2:$SK$20,5,FALSE)&gt;3,HLOOKUP($A1055,'Z-scores'!$C$2:$SK$20,5,FALSE)&lt;-3),"",'Total-corrected counts'!I1055),"")</f>
        <v/>
      </c>
      <c r="J1055" t="str">
        <f>IFERROR(IF(OR(HLOOKUP($A1055,'Z-scores'!$C$2:$SK$20,5,FALSE)&gt;3,HLOOKUP($A1055,'Z-scores'!$C$2:$SK$20,5,FALSE)&lt;-3),"",'Total-corrected counts'!J1055),"")</f>
        <v/>
      </c>
      <c r="K1055" t="str">
        <f>IFERROR(IF(OR(HLOOKUP($A1055,'Z-scores'!$C$2:$SK$20,5,FALSE)&gt;3,HLOOKUP($A1055,'Z-scores'!$C$2:$SK$20,5,FALSE)&lt;-3),"",'Total-corrected counts'!K1055),"")</f>
        <v/>
      </c>
      <c r="L1055" t="str">
        <f>IFERROR(IF(OR(HLOOKUP($A1055,'Z-scores'!$C$2:$SK$20,5,FALSE)&gt;3,HLOOKUP($A1055,'Z-scores'!$C$2:$SK$20,5,FALSE)&lt;-3),"",'Total-corrected counts'!L1055),"")</f>
        <v/>
      </c>
      <c r="M1055" t="str">
        <f>IFERROR(IF(OR(HLOOKUP($A1055,'Z-scores'!$C$2:$SK$20,5,FALSE)&gt;3,HLOOKUP($A1055,'Z-scores'!$C$2:$SK$20,5,FALSE)&lt;-3),"",'Total-corrected counts'!M1055),"")</f>
        <v/>
      </c>
      <c r="N1055" t="str">
        <f>IFERROR(IF(OR(HLOOKUP($A1055,'Z-scores'!$C$2:$SK$20,5,FALSE)&gt;3,HLOOKUP($A1055,'Z-scores'!$C$2:$SK$20,5,FALSE)&lt;-3),"",'Total-corrected counts'!N1055),"")</f>
        <v/>
      </c>
      <c r="O1055" t="str">
        <f>IFERROR(IF(OR(HLOOKUP($A1055,'Z-scores'!$C$2:$SK$20,5,FALSE)&gt;3,HLOOKUP($A1055,'Z-scores'!$C$2:$SK$20,5,FALSE)&lt;-3),"",'Total-corrected counts'!O1055),"")</f>
        <v/>
      </c>
      <c r="P1055" t="str">
        <f>IFERROR(IF(OR(HLOOKUP($A1055,'Z-scores'!$C$2:$SK$20,5,FALSE)&gt;3,HLOOKUP($A1055,'Z-scores'!$C$2:$SK$20,5,FALSE)&lt;-3),"",'Total-corrected counts'!P1055),"")</f>
        <v/>
      </c>
      <c r="Q1055" t="str">
        <f>IFERROR(IF(OR(HLOOKUP($A1055,'Z-scores'!$C$2:$SK$20,5,FALSE)&gt;3,HLOOKUP($A1055,'Z-scores'!$C$2:$SK$20,5,FALSE)&lt;-3),"",'Total-corrected counts'!Q1055),"")</f>
        <v/>
      </c>
      <c r="R1055" t="str">
        <f>IFERROR(IF(OR(HLOOKUP($A1055,'Z-scores'!$C$2:$SK$20,5,FALSE)&gt;3,HLOOKUP($A1055,'Z-scores'!$C$2:$SK$20,5,FALSE)&lt;-3),"",'Total-corrected counts'!R1055),"")</f>
        <v/>
      </c>
      <c r="S1055" t="str">
        <f>IFERROR(IF(OR(HLOOKUP($A1055,'Z-scores'!$C$2:$SK$20,5,FALSE)&gt;3,HLOOKUP($A1055,'Z-scores'!$C$2:$SK$20,5,FALSE)&lt;-3),"",'Total-corrected counts'!S1055),"")</f>
        <v/>
      </c>
      <c r="T1055" t="str">
        <f>IFERROR(IF(OR(HLOOKUP($A1055,'Z-scores'!$C$2:$SK$20,5,FALSE)&gt;3,HLOOKUP($A1055,'Z-scores'!$C$2:$SK$20,5,FALSE)&lt;-3),"",'Total-corrected counts'!T1055),"")</f>
        <v/>
      </c>
      <c r="U1055">
        <f t="shared" si="64"/>
        <v>0</v>
      </c>
      <c r="V1055">
        <f>SUMIFS(Tabel132[Cluster],Tabel132[ID],'Total-corrected counts Z&lt;3'!A1055)</f>
        <v>0</v>
      </c>
      <c r="W1055" t="str">
        <f t="shared" si="65"/>
        <v/>
      </c>
      <c r="X1055" t="str">
        <f t="shared" si="66"/>
        <v/>
      </c>
      <c r="Y1055" t="str">
        <f t="shared" si="67"/>
        <v/>
      </c>
    </row>
    <row r="1056" spans="1:25" x14ac:dyDescent="0.25">
      <c r="A1056">
        <v>1065</v>
      </c>
      <c r="B1056" t="s">
        <v>1109</v>
      </c>
      <c r="C1056">
        <v>84600</v>
      </c>
      <c r="D1056">
        <v>343</v>
      </c>
      <c r="E1056" t="str">
        <f>IFERROR(IF(OR(HLOOKUP($A1056,'Z-scores'!$C$2:$SK$20,5,FALSE)&gt;3,HLOOKUP($A1056,'Z-scores'!$C$2:$SK$20,5,FALSE)&lt;-3),"",'Total-corrected counts'!E1056),"")</f>
        <v/>
      </c>
      <c r="F1056" t="str">
        <f>IFERROR(IF(OR(HLOOKUP($A1056,'Z-scores'!$C$2:$SK$20,5,FALSE)&gt;3,HLOOKUP($A1056,'Z-scores'!$C$2:$SK$20,5,FALSE)&lt;-3),"",'Total-corrected counts'!F1056),"")</f>
        <v/>
      </c>
      <c r="G1056" t="str">
        <f>IFERROR(IF(OR(HLOOKUP($A1056,'Z-scores'!$C$2:$SK$20,5,FALSE)&gt;3,HLOOKUP($A1056,'Z-scores'!$C$2:$SK$20,5,FALSE)&lt;-3),"",'Total-corrected counts'!G1056),"")</f>
        <v/>
      </c>
      <c r="H1056" t="str">
        <f>IFERROR(IF(OR(HLOOKUP($A1056,'Z-scores'!$C$2:$SK$20,5,FALSE)&gt;3,HLOOKUP($A1056,'Z-scores'!$C$2:$SK$20,5,FALSE)&lt;-3),"",'Total-corrected counts'!H1056),"")</f>
        <v/>
      </c>
      <c r="I1056" t="str">
        <f>IFERROR(IF(OR(HLOOKUP($A1056,'Z-scores'!$C$2:$SK$20,5,FALSE)&gt;3,HLOOKUP($A1056,'Z-scores'!$C$2:$SK$20,5,FALSE)&lt;-3),"",'Total-corrected counts'!I1056),"")</f>
        <v/>
      </c>
      <c r="J1056" t="str">
        <f>IFERROR(IF(OR(HLOOKUP($A1056,'Z-scores'!$C$2:$SK$20,5,FALSE)&gt;3,HLOOKUP($A1056,'Z-scores'!$C$2:$SK$20,5,FALSE)&lt;-3),"",'Total-corrected counts'!J1056),"")</f>
        <v/>
      </c>
      <c r="K1056" t="str">
        <f>IFERROR(IF(OR(HLOOKUP($A1056,'Z-scores'!$C$2:$SK$20,5,FALSE)&gt;3,HLOOKUP($A1056,'Z-scores'!$C$2:$SK$20,5,FALSE)&lt;-3),"",'Total-corrected counts'!K1056),"")</f>
        <v/>
      </c>
      <c r="L1056" t="str">
        <f>IFERROR(IF(OR(HLOOKUP($A1056,'Z-scores'!$C$2:$SK$20,5,FALSE)&gt;3,HLOOKUP($A1056,'Z-scores'!$C$2:$SK$20,5,FALSE)&lt;-3),"",'Total-corrected counts'!L1056),"")</f>
        <v/>
      </c>
      <c r="M1056" t="str">
        <f>IFERROR(IF(OR(HLOOKUP($A1056,'Z-scores'!$C$2:$SK$20,5,FALSE)&gt;3,HLOOKUP($A1056,'Z-scores'!$C$2:$SK$20,5,FALSE)&lt;-3),"",'Total-corrected counts'!M1056),"")</f>
        <v/>
      </c>
      <c r="N1056" t="str">
        <f>IFERROR(IF(OR(HLOOKUP($A1056,'Z-scores'!$C$2:$SK$20,5,FALSE)&gt;3,HLOOKUP($A1056,'Z-scores'!$C$2:$SK$20,5,FALSE)&lt;-3),"",'Total-corrected counts'!N1056),"")</f>
        <v/>
      </c>
      <c r="O1056" t="str">
        <f>IFERROR(IF(OR(HLOOKUP($A1056,'Z-scores'!$C$2:$SK$20,5,FALSE)&gt;3,HLOOKUP($A1056,'Z-scores'!$C$2:$SK$20,5,FALSE)&lt;-3),"",'Total-corrected counts'!O1056),"")</f>
        <v/>
      </c>
      <c r="P1056" t="str">
        <f>IFERROR(IF(OR(HLOOKUP($A1056,'Z-scores'!$C$2:$SK$20,5,FALSE)&gt;3,HLOOKUP($A1056,'Z-scores'!$C$2:$SK$20,5,FALSE)&lt;-3),"",'Total-corrected counts'!P1056),"")</f>
        <v/>
      </c>
      <c r="Q1056" t="str">
        <f>IFERROR(IF(OR(HLOOKUP($A1056,'Z-scores'!$C$2:$SK$20,5,FALSE)&gt;3,HLOOKUP($A1056,'Z-scores'!$C$2:$SK$20,5,FALSE)&lt;-3),"",'Total-corrected counts'!Q1056),"")</f>
        <v/>
      </c>
      <c r="R1056" t="str">
        <f>IFERROR(IF(OR(HLOOKUP($A1056,'Z-scores'!$C$2:$SK$20,5,FALSE)&gt;3,HLOOKUP($A1056,'Z-scores'!$C$2:$SK$20,5,FALSE)&lt;-3),"",'Total-corrected counts'!R1056),"")</f>
        <v/>
      </c>
      <c r="S1056" t="str">
        <f>IFERROR(IF(OR(HLOOKUP($A1056,'Z-scores'!$C$2:$SK$20,5,FALSE)&gt;3,HLOOKUP($A1056,'Z-scores'!$C$2:$SK$20,5,FALSE)&lt;-3),"",'Total-corrected counts'!S1056),"")</f>
        <v/>
      </c>
      <c r="T1056" t="str">
        <f>IFERROR(IF(OR(HLOOKUP($A1056,'Z-scores'!$C$2:$SK$20,5,FALSE)&gt;3,HLOOKUP($A1056,'Z-scores'!$C$2:$SK$20,5,FALSE)&lt;-3),"",'Total-corrected counts'!T1056),"")</f>
        <v/>
      </c>
      <c r="U1056">
        <f t="shared" si="64"/>
        <v>0</v>
      </c>
      <c r="V1056">
        <f>SUMIFS(Tabel132[Cluster],Tabel132[ID],'Total-corrected counts Z&lt;3'!A1056)</f>
        <v>0</v>
      </c>
      <c r="W1056" t="str">
        <f t="shared" si="65"/>
        <v/>
      </c>
      <c r="X1056" t="str">
        <f t="shared" si="66"/>
        <v/>
      </c>
      <c r="Y1056" t="str">
        <f t="shared" si="67"/>
        <v/>
      </c>
    </row>
    <row r="1057" spans="1:25" x14ac:dyDescent="0.25">
      <c r="A1057">
        <v>1066</v>
      </c>
      <c r="B1057" t="s">
        <v>458</v>
      </c>
      <c r="C1057">
        <v>15000</v>
      </c>
      <c r="D1057">
        <v>394</v>
      </c>
      <c r="E1057">
        <f>IFERROR(IF(OR(HLOOKUP($A1057,'Z-scores'!$C$2:$SK$20,5,FALSE)&gt;3,HLOOKUP($A1057,'Z-scores'!$C$2:$SK$20,5,FALSE)&lt;-3),"",'Total-corrected counts'!E1057),"")</f>
        <v>10.507828852684797</v>
      </c>
      <c r="F1057">
        <f>IFERROR(IF(OR(HLOOKUP($A1057,'Z-scores'!$C$2:$SK$20,5,FALSE)&gt;3,HLOOKUP($A1057,'Z-scores'!$C$2:$SK$20,5,FALSE)&lt;-3),"",'Total-corrected counts'!F1057),"")</f>
        <v>9.2593773033350288</v>
      </c>
      <c r="G1057">
        <f>IFERROR(IF(OR(HLOOKUP($A1057,'Z-scores'!$C$2:$SK$20,5,FALSE)&gt;3,HLOOKUP($A1057,'Z-scores'!$C$2:$SK$20,5,FALSE)&lt;-3),"",'Total-corrected counts'!G1057),"")</f>
        <v>3.4018142678834518</v>
      </c>
      <c r="H1057">
        <f>IFERROR(IF(OR(HLOOKUP($A1057,'Z-scores'!$C$2:$SK$20,5,FALSE)&gt;3,HLOOKUP($A1057,'Z-scores'!$C$2:$SK$20,5,FALSE)&lt;-3),"",'Total-corrected counts'!H1057),"")</f>
        <v>0.65140292890057661</v>
      </c>
      <c r="I1057">
        <f>IFERROR(IF(OR(HLOOKUP($A1057,'Z-scores'!$C$2:$SK$20,5,FALSE)&gt;3,HLOOKUP($A1057,'Z-scores'!$C$2:$SK$20,5,FALSE)&lt;-3),"",'Total-corrected counts'!I1057),"")</f>
        <v>1.6544449702903328</v>
      </c>
      <c r="J1057">
        <f>IFERROR(IF(OR(HLOOKUP($A1057,'Z-scores'!$C$2:$SK$20,5,FALSE)&gt;3,HLOOKUP($A1057,'Z-scores'!$C$2:$SK$20,5,FALSE)&lt;-3),"",'Total-corrected counts'!J1057),"")</f>
        <v>5.0107578636570986</v>
      </c>
      <c r="K1057">
        <f>IFERROR(IF(OR(HLOOKUP($A1057,'Z-scores'!$C$2:$SK$20,5,FALSE)&gt;3,HLOOKUP($A1057,'Z-scores'!$C$2:$SK$20,5,FALSE)&lt;-3),"",'Total-corrected counts'!K1057),"")</f>
        <v>7.9816790848925754</v>
      </c>
      <c r="L1057">
        <f>IFERROR(IF(OR(HLOOKUP($A1057,'Z-scores'!$C$2:$SK$20,5,FALSE)&gt;3,HLOOKUP($A1057,'Z-scores'!$C$2:$SK$20,5,FALSE)&lt;-3),"",'Total-corrected counts'!L1057),"")</f>
        <v>1.6890998115534428</v>
      </c>
      <c r="M1057">
        <f>IFERROR(IF(OR(HLOOKUP($A1057,'Z-scores'!$C$2:$SK$20,5,FALSE)&gt;3,HLOOKUP($A1057,'Z-scores'!$C$2:$SK$20,5,FALSE)&lt;-3),"",'Total-corrected counts'!M1057),"")</f>
        <v>9.1811708422381599</v>
      </c>
      <c r="N1057">
        <f>IFERROR(IF(OR(HLOOKUP($A1057,'Z-scores'!$C$2:$SK$20,5,FALSE)&gt;3,HLOOKUP($A1057,'Z-scores'!$C$2:$SK$20,5,FALSE)&lt;-3),"",'Total-corrected counts'!N1057),"")</f>
        <v>4.5548478947351914</v>
      </c>
      <c r="O1057">
        <f>IFERROR(IF(OR(HLOOKUP($A1057,'Z-scores'!$C$2:$SK$20,5,FALSE)&gt;3,HLOOKUP($A1057,'Z-scores'!$C$2:$SK$20,5,FALSE)&lt;-3),"",'Total-corrected counts'!O1057),"")</f>
        <v>2.4271393973797504</v>
      </c>
      <c r="P1057">
        <f>IFERROR(IF(OR(HLOOKUP($A1057,'Z-scores'!$C$2:$SK$20,5,FALSE)&gt;3,HLOOKUP($A1057,'Z-scores'!$C$2:$SK$20,5,FALSE)&lt;-3),"",'Total-corrected counts'!P1057),"")</f>
        <v>1.6671186963629443</v>
      </c>
      <c r="Q1057">
        <f>IFERROR(IF(OR(HLOOKUP($A1057,'Z-scores'!$C$2:$SK$20,5,FALSE)&gt;3,HLOOKUP($A1057,'Z-scores'!$C$2:$SK$20,5,FALSE)&lt;-3),"",'Total-corrected counts'!Q1057),"")</f>
        <v>1.2272175995921861</v>
      </c>
      <c r="R1057">
        <f>IFERROR(IF(OR(HLOOKUP($A1057,'Z-scores'!$C$2:$SK$20,5,FALSE)&gt;3,HLOOKUP($A1057,'Z-scores'!$C$2:$SK$20,5,FALSE)&lt;-3),"",'Total-corrected counts'!R1057),"")</f>
        <v>3.5178338770997231</v>
      </c>
      <c r="S1057">
        <f>IFERROR(IF(OR(HLOOKUP($A1057,'Z-scores'!$C$2:$SK$20,5,FALSE)&gt;3,HLOOKUP($A1057,'Z-scores'!$C$2:$SK$20,5,FALSE)&lt;-3),"",'Total-corrected counts'!S1057),"")</f>
        <v>3.1536721596426216</v>
      </c>
      <c r="T1057">
        <f>IFERROR(IF(OR(HLOOKUP($A1057,'Z-scores'!$C$2:$SK$20,5,FALSE)&gt;3,HLOOKUP($A1057,'Z-scores'!$C$2:$SK$20,5,FALSE)&lt;-3),"",'Total-corrected counts'!T1057),"")</f>
        <v>5.1467822713146072</v>
      </c>
      <c r="U1057">
        <f t="shared" si="64"/>
        <v>1</v>
      </c>
      <c r="V1057">
        <f>SUMIFS(Tabel132[Cluster],Tabel132[ID],'Total-corrected counts Z&lt;3'!A1057)</f>
        <v>18</v>
      </c>
      <c r="W1057">
        <f t="shared" si="65"/>
        <v>0.12598235436371819</v>
      </c>
      <c r="X1057">
        <f t="shared" si="66"/>
        <v>5.3892423820170645</v>
      </c>
      <c r="Y1057">
        <f t="shared" si="67"/>
        <v>2.8566273335653052</v>
      </c>
    </row>
    <row r="1058" spans="1:25" x14ac:dyDescent="0.25">
      <c r="A1058">
        <v>1067</v>
      </c>
      <c r="B1058" t="s">
        <v>1110</v>
      </c>
      <c r="C1058">
        <v>32700</v>
      </c>
      <c r="D1058">
        <v>589</v>
      </c>
      <c r="E1058" t="str">
        <f>IFERROR(IF(OR(HLOOKUP($A1058,'Z-scores'!$C$2:$SK$20,5,FALSE)&gt;3,HLOOKUP($A1058,'Z-scores'!$C$2:$SK$20,5,FALSE)&lt;-3),"",'Total-corrected counts'!E1058),"")</f>
        <v/>
      </c>
      <c r="F1058" t="str">
        <f>IFERROR(IF(OR(HLOOKUP($A1058,'Z-scores'!$C$2:$SK$20,5,FALSE)&gt;3,HLOOKUP($A1058,'Z-scores'!$C$2:$SK$20,5,FALSE)&lt;-3),"",'Total-corrected counts'!F1058),"")</f>
        <v/>
      </c>
      <c r="G1058" t="str">
        <f>IFERROR(IF(OR(HLOOKUP($A1058,'Z-scores'!$C$2:$SK$20,5,FALSE)&gt;3,HLOOKUP($A1058,'Z-scores'!$C$2:$SK$20,5,FALSE)&lt;-3),"",'Total-corrected counts'!G1058),"")</f>
        <v/>
      </c>
      <c r="H1058" t="str">
        <f>IFERROR(IF(OR(HLOOKUP($A1058,'Z-scores'!$C$2:$SK$20,5,FALSE)&gt;3,HLOOKUP($A1058,'Z-scores'!$C$2:$SK$20,5,FALSE)&lt;-3),"",'Total-corrected counts'!H1058),"")</f>
        <v/>
      </c>
      <c r="I1058" t="str">
        <f>IFERROR(IF(OR(HLOOKUP($A1058,'Z-scores'!$C$2:$SK$20,5,FALSE)&gt;3,HLOOKUP($A1058,'Z-scores'!$C$2:$SK$20,5,FALSE)&lt;-3),"",'Total-corrected counts'!I1058),"")</f>
        <v/>
      </c>
      <c r="J1058" t="str">
        <f>IFERROR(IF(OR(HLOOKUP($A1058,'Z-scores'!$C$2:$SK$20,5,FALSE)&gt;3,HLOOKUP($A1058,'Z-scores'!$C$2:$SK$20,5,FALSE)&lt;-3),"",'Total-corrected counts'!J1058),"")</f>
        <v/>
      </c>
      <c r="K1058" t="str">
        <f>IFERROR(IF(OR(HLOOKUP($A1058,'Z-scores'!$C$2:$SK$20,5,FALSE)&gt;3,HLOOKUP($A1058,'Z-scores'!$C$2:$SK$20,5,FALSE)&lt;-3),"",'Total-corrected counts'!K1058),"")</f>
        <v/>
      </c>
      <c r="L1058" t="str">
        <f>IFERROR(IF(OR(HLOOKUP($A1058,'Z-scores'!$C$2:$SK$20,5,FALSE)&gt;3,HLOOKUP($A1058,'Z-scores'!$C$2:$SK$20,5,FALSE)&lt;-3),"",'Total-corrected counts'!L1058),"")</f>
        <v/>
      </c>
      <c r="M1058" t="str">
        <f>IFERROR(IF(OR(HLOOKUP($A1058,'Z-scores'!$C$2:$SK$20,5,FALSE)&gt;3,HLOOKUP($A1058,'Z-scores'!$C$2:$SK$20,5,FALSE)&lt;-3),"",'Total-corrected counts'!M1058),"")</f>
        <v/>
      </c>
      <c r="N1058" t="str">
        <f>IFERROR(IF(OR(HLOOKUP($A1058,'Z-scores'!$C$2:$SK$20,5,FALSE)&gt;3,HLOOKUP($A1058,'Z-scores'!$C$2:$SK$20,5,FALSE)&lt;-3),"",'Total-corrected counts'!N1058),"")</f>
        <v/>
      </c>
      <c r="O1058" t="str">
        <f>IFERROR(IF(OR(HLOOKUP($A1058,'Z-scores'!$C$2:$SK$20,5,FALSE)&gt;3,HLOOKUP($A1058,'Z-scores'!$C$2:$SK$20,5,FALSE)&lt;-3),"",'Total-corrected counts'!O1058),"")</f>
        <v/>
      </c>
      <c r="P1058" t="str">
        <f>IFERROR(IF(OR(HLOOKUP($A1058,'Z-scores'!$C$2:$SK$20,5,FALSE)&gt;3,HLOOKUP($A1058,'Z-scores'!$C$2:$SK$20,5,FALSE)&lt;-3),"",'Total-corrected counts'!P1058),"")</f>
        <v/>
      </c>
      <c r="Q1058" t="str">
        <f>IFERROR(IF(OR(HLOOKUP($A1058,'Z-scores'!$C$2:$SK$20,5,FALSE)&gt;3,HLOOKUP($A1058,'Z-scores'!$C$2:$SK$20,5,FALSE)&lt;-3),"",'Total-corrected counts'!Q1058),"")</f>
        <v/>
      </c>
      <c r="R1058" t="str">
        <f>IFERROR(IF(OR(HLOOKUP($A1058,'Z-scores'!$C$2:$SK$20,5,FALSE)&gt;3,HLOOKUP($A1058,'Z-scores'!$C$2:$SK$20,5,FALSE)&lt;-3),"",'Total-corrected counts'!R1058),"")</f>
        <v/>
      </c>
      <c r="S1058" t="str">
        <f>IFERROR(IF(OR(HLOOKUP($A1058,'Z-scores'!$C$2:$SK$20,5,FALSE)&gt;3,HLOOKUP($A1058,'Z-scores'!$C$2:$SK$20,5,FALSE)&lt;-3),"",'Total-corrected counts'!S1058),"")</f>
        <v/>
      </c>
      <c r="T1058" t="str">
        <f>IFERROR(IF(OR(HLOOKUP($A1058,'Z-scores'!$C$2:$SK$20,5,FALSE)&gt;3,HLOOKUP($A1058,'Z-scores'!$C$2:$SK$20,5,FALSE)&lt;-3),"",'Total-corrected counts'!T1058),"")</f>
        <v/>
      </c>
      <c r="U1058">
        <f t="shared" si="64"/>
        <v>0</v>
      </c>
      <c r="V1058">
        <f>SUMIFS(Tabel132[Cluster],Tabel132[ID],'Total-corrected counts Z&lt;3'!A1058)</f>
        <v>42</v>
      </c>
      <c r="W1058" t="str">
        <f t="shared" si="65"/>
        <v/>
      </c>
      <c r="X1058" t="str">
        <f t="shared" si="66"/>
        <v/>
      </c>
      <c r="Y1058" t="str">
        <f t="shared" si="67"/>
        <v/>
      </c>
    </row>
    <row r="1059" spans="1:25" x14ac:dyDescent="0.25">
      <c r="A1059">
        <v>1068</v>
      </c>
      <c r="B1059" t="s">
        <v>1111</v>
      </c>
      <c r="C1059">
        <v>114800</v>
      </c>
      <c r="D1059">
        <v>824</v>
      </c>
      <c r="E1059" t="str">
        <f>IFERROR(IF(OR(HLOOKUP($A1059,'Z-scores'!$C$2:$SK$20,5,FALSE)&gt;3,HLOOKUP($A1059,'Z-scores'!$C$2:$SK$20,5,FALSE)&lt;-3),"",'Total-corrected counts'!E1059),"")</f>
        <v/>
      </c>
      <c r="F1059" t="str">
        <f>IFERROR(IF(OR(HLOOKUP($A1059,'Z-scores'!$C$2:$SK$20,5,FALSE)&gt;3,HLOOKUP($A1059,'Z-scores'!$C$2:$SK$20,5,FALSE)&lt;-3),"",'Total-corrected counts'!F1059),"")</f>
        <v/>
      </c>
      <c r="G1059" t="str">
        <f>IFERROR(IF(OR(HLOOKUP($A1059,'Z-scores'!$C$2:$SK$20,5,FALSE)&gt;3,HLOOKUP($A1059,'Z-scores'!$C$2:$SK$20,5,FALSE)&lt;-3),"",'Total-corrected counts'!G1059),"")</f>
        <v/>
      </c>
      <c r="H1059" t="str">
        <f>IFERROR(IF(OR(HLOOKUP($A1059,'Z-scores'!$C$2:$SK$20,5,FALSE)&gt;3,HLOOKUP($A1059,'Z-scores'!$C$2:$SK$20,5,FALSE)&lt;-3),"",'Total-corrected counts'!H1059),"")</f>
        <v/>
      </c>
      <c r="I1059" t="str">
        <f>IFERROR(IF(OR(HLOOKUP($A1059,'Z-scores'!$C$2:$SK$20,5,FALSE)&gt;3,HLOOKUP($A1059,'Z-scores'!$C$2:$SK$20,5,FALSE)&lt;-3),"",'Total-corrected counts'!I1059),"")</f>
        <v/>
      </c>
      <c r="J1059" t="str">
        <f>IFERROR(IF(OR(HLOOKUP($A1059,'Z-scores'!$C$2:$SK$20,5,FALSE)&gt;3,HLOOKUP($A1059,'Z-scores'!$C$2:$SK$20,5,FALSE)&lt;-3),"",'Total-corrected counts'!J1059),"")</f>
        <v/>
      </c>
      <c r="K1059" t="str">
        <f>IFERROR(IF(OR(HLOOKUP($A1059,'Z-scores'!$C$2:$SK$20,5,FALSE)&gt;3,HLOOKUP($A1059,'Z-scores'!$C$2:$SK$20,5,FALSE)&lt;-3),"",'Total-corrected counts'!K1059),"")</f>
        <v/>
      </c>
      <c r="L1059" t="str">
        <f>IFERROR(IF(OR(HLOOKUP($A1059,'Z-scores'!$C$2:$SK$20,5,FALSE)&gt;3,HLOOKUP($A1059,'Z-scores'!$C$2:$SK$20,5,FALSE)&lt;-3),"",'Total-corrected counts'!L1059),"")</f>
        <v/>
      </c>
      <c r="M1059" t="str">
        <f>IFERROR(IF(OR(HLOOKUP($A1059,'Z-scores'!$C$2:$SK$20,5,FALSE)&gt;3,HLOOKUP($A1059,'Z-scores'!$C$2:$SK$20,5,FALSE)&lt;-3),"",'Total-corrected counts'!M1059),"")</f>
        <v/>
      </c>
      <c r="N1059" t="str">
        <f>IFERROR(IF(OR(HLOOKUP($A1059,'Z-scores'!$C$2:$SK$20,5,FALSE)&gt;3,HLOOKUP($A1059,'Z-scores'!$C$2:$SK$20,5,FALSE)&lt;-3),"",'Total-corrected counts'!N1059),"")</f>
        <v/>
      </c>
      <c r="O1059" t="str">
        <f>IFERROR(IF(OR(HLOOKUP($A1059,'Z-scores'!$C$2:$SK$20,5,FALSE)&gt;3,HLOOKUP($A1059,'Z-scores'!$C$2:$SK$20,5,FALSE)&lt;-3),"",'Total-corrected counts'!O1059),"")</f>
        <v/>
      </c>
      <c r="P1059" t="str">
        <f>IFERROR(IF(OR(HLOOKUP($A1059,'Z-scores'!$C$2:$SK$20,5,FALSE)&gt;3,HLOOKUP($A1059,'Z-scores'!$C$2:$SK$20,5,FALSE)&lt;-3),"",'Total-corrected counts'!P1059),"")</f>
        <v/>
      </c>
      <c r="Q1059" t="str">
        <f>IFERROR(IF(OR(HLOOKUP($A1059,'Z-scores'!$C$2:$SK$20,5,FALSE)&gt;3,HLOOKUP($A1059,'Z-scores'!$C$2:$SK$20,5,FALSE)&lt;-3),"",'Total-corrected counts'!Q1059),"")</f>
        <v/>
      </c>
      <c r="R1059" t="str">
        <f>IFERROR(IF(OR(HLOOKUP($A1059,'Z-scores'!$C$2:$SK$20,5,FALSE)&gt;3,HLOOKUP($A1059,'Z-scores'!$C$2:$SK$20,5,FALSE)&lt;-3),"",'Total-corrected counts'!R1059),"")</f>
        <v/>
      </c>
      <c r="S1059" t="str">
        <f>IFERROR(IF(OR(HLOOKUP($A1059,'Z-scores'!$C$2:$SK$20,5,FALSE)&gt;3,HLOOKUP($A1059,'Z-scores'!$C$2:$SK$20,5,FALSE)&lt;-3),"",'Total-corrected counts'!S1059),"")</f>
        <v/>
      </c>
      <c r="T1059" t="str">
        <f>IFERROR(IF(OR(HLOOKUP($A1059,'Z-scores'!$C$2:$SK$20,5,FALSE)&gt;3,HLOOKUP($A1059,'Z-scores'!$C$2:$SK$20,5,FALSE)&lt;-3),"",'Total-corrected counts'!T1059),"")</f>
        <v/>
      </c>
      <c r="U1059">
        <f t="shared" si="64"/>
        <v>0</v>
      </c>
      <c r="V1059">
        <f>SUMIFS(Tabel132[Cluster],Tabel132[ID],'Total-corrected counts Z&lt;3'!A1059)</f>
        <v>0</v>
      </c>
      <c r="W1059" t="str">
        <f t="shared" si="65"/>
        <v/>
      </c>
      <c r="X1059" t="str">
        <f t="shared" si="66"/>
        <v/>
      </c>
      <c r="Y1059" t="str">
        <f t="shared" si="67"/>
        <v/>
      </c>
    </row>
    <row r="1060" spans="1:25" x14ac:dyDescent="0.25">
      <c r="A1060">
        <v>1069</v>
      </c>
      <c r="B1060" t="s">
        <v>1112</v>
      </c>
      <c r="C1060">
        <v>95600</v>
      </c>
      <c r="D1060">
        <v>370</v>
      </c>
      <c r="E1060" t="str">
        <f>IFERROR(IF(OR(HLOOKUP($A1060,'Z-scores'!$C$2:$SK$20,5,FALSE)&gt;3,HLOOKUP($A1060,'Z-scores'!$C$2:$SK$20,5,FALSE)&lt;-3),"",'Total-corrected counts'!E1060),"")</f>
        <v/>
      </c>
      <c r="F1060" t="str">
        <f>IFERROR(IF(OR(HLOOKUP($A1060,'Z-scores'!$C$2:$SK$20,5,FALSE)&gt;3,HLOOKUP($A1060,'Z-scores'!$C$2:$SK$20,5,FALSE)&lt;-3),"",'Total-corrected counts'!F1060),"")</f>
        <v/>
      </c>
      <c r="G1060" t="str">
        <f>IFERROR(IF(OR(HLOOKUP($A1060,'Z-scores'!$C$2:$SK$20,5,FALSE)&gt;3,HLOOKUP($A1060,'Z-scores'!$C$2:$SK$20,5,FALSE)&lt;-3),"",'Total-corrected counts'!G1060),"")</f>
        <v/>
      </c>
      <c r="H1060" t="str">
        <f>IFERROR(IF(OR(HLOOKUP($A1060,'Z-scores'!$C$2:$SK$20,5,FALSE)&gt;3,HLOOKUP($A1060,'Z-scores'!$C$2:$SK$20,5,FALSE)&lt;-3),"",'Total-corrected counts'!H1060),"")</f>
        <v/>
      </c>
      <c r="I1060" t="str">
        <f>IFERROR(IF(OR(HLOOKUP($A1060,'Z-scores'!$C$2:$SK$20,5,FALSE)&gt;3,HLOOKUP($A1060,'Z-scores'!$C$2:$SK$20,5,FALSE)&lt;-3),"",'Total-corrected counts'!I1060),"")</f>
        <v/>
      </c>
      <c r="J1060" t="str">
        <f>IFERROR(IF(OR(HLOOKUP($A1060,'Z-scores'!$C$2:$SK$20,5,FALSE)&gt;3,HLOOKUP($A1060,'Z-scores'!$C$2:$SK$20,5,FALSE)&lt;-3),"",'Total-corrected counts'!J1060),"")</f>
        <v/>
      </c>
      <c r="K1060" t="str">
        <f>IFERROR(IF(OR(HLOOKUP($A1060,'Z-scores'!$C$2:$SK$20,5,FALSE)&gt;3,HLOOKUP($A1060,'Z-scores'!$C$2:$SK$20,5,FALSE)&lt;-3),"",'Total-corrected counts'!K1060),"")</f>
        <v/>
      </c>
      <c r="L1060" t="str">
        <f>IFERROR(IF(OR(HLOOKUP($A1060,'Z-scores'!$C$2:$SK$20,5,FALSE)&gt;3,HLOOKUP($A1060,'Z-scores'!$C$2:$SK$20,5,FALSE)&lt;-3),"",'Total-corrected counts'!L1060),"")</f>
        <v/>
      </c>
      <c r="M1060" t="str">
        <f>IFERROR(IF(OR(HLOOKUP($A1060,'Z-scores'!$C$2:$SK$20,5,FALSE)&gt;3,HLOOKUP($A1060,'Z-scores'!$C$2:$SK$20,5,FALSE)&lt;-3),"",'Total-corrected counts'!M1060),"")</f>
        <v/>
      </c>
      <c r="N1060" t="str">
        <f>IFERROR(IF(OR(HLOOKUP($A1060,'Z-scores'!$C$2:$SK$20,5,FALSE)&gt;3,HLOOKUP($A1060,'Z-scores'!$C$2:$SK$20,5,FALSE)&lt;-3),"",'Total-corrected counts'!N1060),"")</f>
        <v/>
      </c>
      <c r="O1060" t="str">
        <f>IFERROR(IF(OR(HLOOKUP($A1060,'Z-scores'!$C$2:$SK$20,5,FALSE)&gt;3,HLOOKUP($A1060,'Z-scores'!$C$2:$SK$20,5,FALSE)&lt;-3),"",'Total-corrected counts'!O1060),"")</f>
        <v/>
      </c>
      <c r="P1060" t="str">
        <f>IFERROR(IF(OR(HLOOKUP($A1060,'Z-scores'!$C$2:$SK$20,5,FALSE)&gt;3,HLOOKUP($A1060,'Z-scores'!$C$2:$SK$20,5,FALSE)&lt;-3),"",'Total-corrected counts'!P1060),"")</f>
        <v/>
      </c>
      <c r="Q1060" t="str">
        <f>IFERROR(IF(OR(HLOOKUP($A1060,'Z-scores'!$C$2:$SK$20,5,FALSE)&gt;3,HLOOKUP($A1060,'Z-scores'!$C$2:$SK$20,5,FALSE)&lt;-3),"",'Total-corrected counts'!Q1060),"")</f>
        <v/>
      </c>
      <c r="R1060" t="str">
        <f>IFERROR(IF(OR(HLOOKUP($A1060,'Z-scores'!$C$2:$SK$20,5,FALSE)&gt;3,HLOOKUP($A1060,'Z-scores'!$C$2:$SK$20,5,FALSE)&lt;-3),"",'Total-corrected counts'!R1060),"")</f>
        <v/>
      </c>
      <c r="S1060" t="str">
        <f>IFERROR(IF(OR(HLOOKUP($A1060,'Z-scores'!$C$2:$SK$20,5,FALSE)&gt;3,HLOOKUP($A1060,'Z-scores'!$C$2:$SK$20,5,FALSE)&lt;-3),"",'Total-corrected counts'!S1060),"")</f>
        <v/>
      </c>
      <c r="T1060" t="str">
        <f>IFERROR(IF(OR(HLOOKUP($A1060,'Z-scores'!$C$2:$SK$20,5,FALSE)&gt;3,HLOOKUP($A1060,'Z-scores'!$C$2:$SK$20,5,FALSE)&lt;-3),"",'Total-corrected counts'!T1060),"")</f>
        <v/>
      </c>
      <c r="U1060">
        <f t="shared" si="64"/>
        <v>0</v>
      </c>
      <c r="V1060">
        <f>SUMIFS(Tabel132[Cluster],Tabel132[ID],'Total-corrected counts Z&lt;3'!A1060)</f>
        <v>96</v>
      </c>
      <c r="W1060" t="str">
        <f t="shared" si="65"/>
        <v/>
      </c>
      <c r="X1060" t="str">
        <f t="shared" si="66"/>
        <v/>
      </c>
      <c r="Y1060" t="str">
        <f t="shared" si="67"/>
        <v/>
      </c>
    </row>
    <row r="1061" spans="1:25" x14ac:dyDescent="0.25">
      <c r="A1061">
        <v>1070</v>
      </c>
      <c r="B1061" t="s">
        <v>1113</v>
      </c>
      <c r="C1061">
        <v>4600</v>
      </c>
      <c r="D1061">
        <v>329</v>
      </c>
      <c r="E1061">
        <f>IFERROR(IF(OR(HLOOKUP($A1061,'Z-scores'!$C$2:$SK$20,5,FALSE)&gt;3,HLOOKUP($A1061,'Z-scores'!$C$2:$SK$20,5,FALSE)&lt;-3),"",'Total-corrected counts'!E1061),"")</f>
        <v>77.706409973767578</v>
      </c>
      <c r="F1061">
        <f>IFERROR(IF(OR(HLOOKUP($A1061,'Z-scores'!$C$2:$SK$20,5,FALSE)&gt;3,HLOOKUP($A1061,'Z-scores'!$C$2:$SK$20,5,FALSE)&lt;-3),"",'Total-corrected counts'!F1061),"")</f>
        <v>85.35058854415297</v>
      </c>
      <c r="G1061">
        <f>IFERROR(IF(OR(HLOOKUP($A1061,'Z-scores'!$C$2:$SK$20,5,FALSE)&gt;3,HLOOKUP($A1061,'Z-scores'!$C$2:$SK$20,5,FALSE)&lt;-3),"",'Total-corrected counts'!G1061),"")</f>
        <v>79.243428572562038</v>
      </c>
      <c r="H1061">
        <f>IFERROR(IF(OR(HLOOKUP($A1061,'Z-scores'!$C$2:$SK$20,5,FALSE)&gt;3,HLOOKUP($A1061,'Z-scores'!$C$2:$SK$20,5,FALSE)&lt;-3),"",'Total-corrected counts'!H1061),"")</f>
        <v>57.637096190499172</v>
      </c>
      <c r="I1061">
        <f>IFERROR(IF(OR(HLOOKUP($A1061,'Z-scores'!$C$2:$SK$20,5,FALSE)&gt;3,HLOOKUP($A1061,'Z-scores'!$C$2:$SK$20,5,FALSE)&lt;-3),"",'Total-corrected counts'!I1061),"")</f>
        <v>57.663597314847067</v>
      </c>
      <c r="J1061">
        <f>IFERROR(IF(OR(HLOOKUP($A1061,'Z-scores'!$C$2:$SK$20,5,FALSE)&gt;3,HLOOKUP($A1061,'Z-scores'!$C$2:$SK$20,5,FALSE)&lt;-3),"",'Total-corrected counts'!J1061),"")</f>
        <v>29.028870825416096</v>
      </c>
      <c r="K1061">
        <f>IFERROR(IF(OR(HLOOKUP($A1061,'Z-scores'!$C$2:$SK$20,5,FALSE)&gt;3,HLOOKUP($A1061,'Z-scores'!$C$2:$SK$20,5,FALSE)&lt;-3),"",'Total-corrected counts'!K1061),"")</f>
        <v>51.250472830915662</v>
      </c>
      <c r="L1061">
        <f>IFERROR(IF(OR(HLOOKUP($A1061,'Z-scores'!$C$2:$SK$20,5,FALSE)&gt;3,HLOOKUP($A1061,'Z-scores'!$C$2:$SK$20,5,FALSE)&lt;-3),"",'Total-corrected counts'!L1061),"")</f>
        <v>28.979254598218098</v>
      </c>
      <c r="M1061">
        <f>IFERROR(IF(OR(HLOOKUP($A1061,'Z-scores'!$C$2:$SK$20,5,FALSE)&gt;3,HLOOKUP($A1061,'Z-scores'!$C$2:$SK$20,5,FALSE)&lt;-3),"",'Total-corrected counts'!M1061),"")</f>
        <v>53.356497958745258</v>
      </c>
      <c r="N1061">
        <f>IFERROR(IF(OR(HLOOKUP($A1061,'Z-scores'!$C$2:$SK$20,5,FALSE)&gt;3,HLOOKUP($A1061,'Z-scores'!$C$2:$SK$20,5,FALSE)&lt;-3),"",'Total-corrected counts'!N1061),"")</f>
        <v>47.00665744721551</v>
      </c>
      <c r="O1061">
        <f>IFERROR(IF(OR(HLOOKUP($A1061,'Z-scores'!$C$2:$SK$20,5,FALSE)&gt;3,HLOOKUP($A1061,'Z-scores'!$C$2:$SK$20,5,FALSE)&lt;-3),"",'Total-corrected counts'!O1061),"")</f>
        <v>64.148984801421093</v>
      </c>
      <c r="P1061">
        <f>IFERROR(IF(OR(HLOOKUP($A1061,'Z-scores'!$C$2:$SK$20,5,FALSE)&gt;3,HLOOKUP($A1061,'Z-scores'!$C$2:$SK$20,5,FALSE)&lt;-3),"",'Total-corrected counts'!P1061),"")</f>
        <v>32.785008870564404</v>
      </c>
      <c r="Q1061">
        <f>IFERROR(IF(OR(HLOOKUP($A1061,'Z-scores'!$C$2:$SK$20,5,FALSE)&gt;3,HLOOKUP($A1061,'Z-scores'!$C$2:$SK$20,5,FALSE)&lt;-3),"",'Total-corrected counts'!Q1061),"")</f>
        <v>43.519024108615213</v>
      </c>
      <c r="R1061">
        <f>IFERROR(IF(OR(HLOOKUP($A1061,'Z-scores'!$C$2:$SK$20,5,FALSE)&gt;3,HLOOKUP($A1061,'Z-scores'!$C$2:$SK$20,5,FALSE)&lt;-3),"",'Total-corrected counts'!R1061),"")</f>
        <v>69.509316097145629</v>
      </c>
      <c r="S1061">
        <f>IFERROR(IF(OR(HLOOKUP($A1061,'Z-scores'!$C$2:$SK$20,5,FALSE)&gt;3,HLOOKUP($A1061,'Z-scores'!$C$2:$SK$20,5,FALSE)&lt;-3),"",'Total-corrected counts'!S1061),"")</f>
        <v>40.437211066728189</v>
      </c>
      <c r="T1061">
        <f>IFERROR(IF(OR(HLOOKUP($A1061,'Z-scores'!$C$2:$SK$20,5,FALSE)&gt;3,HLOOKUP($A1061,'Z-scores'!$C$2:$SK$20,5,FALSE)&lt;-3),"",'Total-corrected counts'!T1061),"")</f>
        <v>53.652133491422823</v>
      </c>
      <c r="U1061">
        <f t="shared" si="64"/>
        <v>1</v>
      </c>
      <c r="V1061">
        <f>SUMIFS(Tabel132[Cluster],Tabel132[ID],'Total-corrected counts Z&lt;3'!A1061)</f>
        <v>6</v>
      </c>
      <c r="W1061">
        <f t="shared" si="65"/>
        <v>0.52252021907361268</v>
      </c>
      <c r="X1061">
        <f t="shared" si="66"/>
        <v>56.722287425633944</v>
      </c>
      <c r="Y1061">
        <f t="shared" si="67"/>
        <v>50.675279739316231</v>
      </c>
    </row>
    <row r="1062" spans="1:25" x14ac:dyDescent="0.25">
      <c r="A1062">
        <v>1071</v>
      </c>
      <c r="B1062" t="s">
        <v>1114</v>
      </c>
      <c r="C1062">
        <v>117400</v>
      </c>
      <c r="D1062">
        <v>1032</v>
      </c>
      <c r="E1062" t="str">
        <f>IFERROR(IF(OR(HLOOKUP($A1062,'Z-scores'!$C$2:$SK$20,5,FALSE)&gt;3,HLOOKUP($A1062,'Z-scores'!$C$2:$SK$20,5,FALSE)&lt;-3),"",'Total-corrected counts'!E1062),"")</f>
        <v/>
      </c>
      <c r="F1062" t="str">
        <f>IFERROR(IF(OR(HLOOKUP($A1062,'Z-scores'!$C$2:$SK$20,5,FALSE)&gt;3,HLOOKUP($A1062,'Z-scores'!$C$2:$SK$20,5,FALSE)&lt;-3),"",'Total-corrected counts'!F1062),"")</f>
        <v/>
      </c>
      <c r="G1062" t="str">
        <f>IFERROR(IF(OR(HLOOKUP($A1062,'Z-scores'!$C$2:$SK$20,5,FALSE)&gt;3,HLOOKUP($A1062,'Z-scores'!$C$2:$SK$20,5,FALSE)&lt;-3),"",'Total-corrected counts'!G1062),"")</f>
        <v/>
      </c>
      <c r="H1062" t="str">
        <f>IFERROR(IF(OR(HLOOKUP($A1062,'Z-scores'!$C$2:$SK$20,5,FALSE)&gt;3,HLOOKUP($A1062,'Z-scores'!$C$2:$SK$20,5,FALSE)&lt;-3),"",'Total-corrected counts'!H1062),"")</f>
        <v/>
      </c>
      <c r="I1062" t="str">
        <f>IFERROR(IF(OR(HLOOKUP($A1062,'Z-scores'!$C$2:$SK$20,5,FALSE)&gt;3,HLOOKUP($A1062,'Z-scores'!$C$2:$SK$20,5,FALSE)&lt;-3),"",'Total-corrected counts'!I1062),"")</f>
        <v/>
      </c>
      <c r="J1062" t="str">
        <f>IFERROR(IF(OR(HLOOKUP($A1062,'Z-scores'!$C$2:$SK$20,5,FALSE)&gt;3,HLOOKUP($A1062,'Z-scores'!$C$2:$SK$20,5,FALSE)&lt;-3),"",'Total-corrected counts'!J1062),"")</f>
        <v/>
      </c>
      <c r="K1062" t="str">
        <f>IFERROR(IF(OR(HLOOKUP($A1062,'Z-scores'!$C$2:$SK$20,5,FALSE)&gt;3,HLOOKUP($A1062,'Z-scores'!$C$2:$SK$20,5,FALSE)&lt;-3),"",'Total-corrected counts'!K1062),"")</f>
        <v/>
      </c>
      <c r="L1062" t="str">
        <f>IFERROR(IF(OR(HLOOKUP($A1062,'Z-scores'!$C$2:$SK$20,5,FALSE)&gt;3,HLOOKUP($A1062,'Z-scores'!$C$2:$SK$20,5,FALSE)&lt;-3),"",'Total-corrected counts'!L1062),"")</f>
        <v/>
      </c>
      <c r="M1062" t="str">
        <f>IFERROR(IF(OR(HLOOKUP($A1062,'Z-scores'!$C$2:$SK$20,5,FALSE)&gt;3,HLOOKUP($A1062,'Z-scores'!$C$2:$SK$20,5,FALSE)&lt;-3),"",'Total-corrected counts'!M1062),"")</f>
        <v/>
      </c>
      <c r="N1062" t="str">
        <f>IFERROR(IF(OR(HLOOKUP($A1062,'Z-scores'!$C$2:$SK$20,5,FALSE)&gt;3,HLOOKUP($A1062,'Z-scores'!$C$2:$SK$20,5,FALSE)&lt;-3),"",'Total-corrected counts'!N1062),"")</f>
        <v/>
      </c>
      <c r="O1062" t="str">
        <f>IFERROR(IF(OR(HLOOKUP($A1062,'Z-scores'!$C$2:$SK$20,5,FALSE)&gt;3,HLOOKUP($A1062,'Z-scores'!$C$2:$SK$20,5,FALSE)&lt;-3),"",'Total-corrected counts'!O1062),"")</f>
        <v/>
      </c>
      <c r="P1062" t="str">
        <f>IFERROR(IF(OR(HLOOKUP($A1062,'Z-scores'!$C$2:$SK$20,5,FALSE)&gt;3,HLOOKUP($A1062,'Z-scores'!$C$2:$SK$20,5,FALSE)&lt;-3),"",'Total-corrected counts'!P1062),"")</f>
        <v/>
      </c>
      <c r="Q1062" t="str">
        <f>IFERROR(IF(OR(HLOOKUP($A1062,'Z-scores'!$C$2:$SK$20,5,FALSE)&gt;3,HLOOKUP($A1062,'Z-scores'!$C$2:$SK$20,5,FALSE)&lt;-3),"",'Total-corrected counts'!Q1062),"")</f>
        <v/>
      </c>
      <c r="R1062" t="str">
        <f>IFERROR(IF(OR(HLOOKUP($A1062,'Z-scores'!$C$2:$SK$20,5,FALSE)&gt;3,HLOOKUP($A1062,'Z-scores'!$C$2:$SK$20,5,FALSE)&lt;-3),"",'Total-corrected counts'!R1062),"")</f>
        <v/>
      </c>
      <c r="S1062" t="str">
        <f>IFERROR(IF(OR(HLOOKUP($A1062,'Z-scores'!$C$2:$SK$20,5,FALSE)&gt;3,HLOOKUP($A1062,'Z-scores'!$C$2:$SK$20,5,FALSE)&lt;-3),"",'Total-corrected counts'!S1062),"")</f>
        <v/>
      </c>
      <c r="T1062" t="str">
        <f>IFERROR(IF(OR(HLOOKUP($A1062,'Z-scores'!$C$2:$SK$20,5,FALSE)&gt;3,HLOOKUP($A1062,'Z-scores'!$C$2:$SK$20,5,FALSE)&lt;-3),"",'Total-corrected counts'!T1062),"")</f>
        <v/>
      </c>
      <c r="U1062">
        <f t="shared" si="64"/>
        <v>0</v>
      </c>
      <c r="V1062">
        <f>SUMIFS(Tabel132[Cluster],Tabel132[ID],'Total-corrected counts Z&lt;3'!A1062)</f>
        <v>0</v>
      </c>
      <c r="W1062" t="str">
        <f t="shared" si="65"/>
        <v/>
      </c>
      <c r="X1062" t="str">
        <f t="shared" si="66"/>
        <v/>
      </c>
      <c r="Y1062" t="str">
        <f t="shared" si="67"/>
        <v/>
      </c>
    </row>
    <row r="1063" spans="1:25" x14ac:dyDescent="0.25">
      <c r="A1063">
        <v>1072</v>
      </c>
      <c r="B1063" t="s">
        <v>1115</v>
      </c>
      <c r="C1063">
        <v>65200</v>
      </c>
      <c r="D1063">
        <v>475</v>
      </c>
      <c r="E1063" t="str">
        <f>IFERROR(IF(OR(HLOOKUP($A1063,'Z-scores'!$C$2:$SK$20,5,FALSE)&gt;3,HLOOKUP($A1063,'Z-scores'!$C$2:$SK$20,5,FALSE)&lt;-3),"",'Total-corrected counts'!E1063),"")</f>
        <v/>
      </c>
      <c r="F1063" t="str">
        <f>IFERROR(IF(OR(HLOOKUP($A1063,'Z-scores'!$C$2:$SK$20,5,FALSE)&gt;3,HLOOKUP($A1063,'Z-scores'!$C$2:$SK$20,5,FALSE)&lt;-3),"",'Total-corrected counts'!F1063),"")</f>
        <v/>
      </c>
      <c r="G1063" t="str">
        <f>IFERROR(IF(OR(HLOOKUP($A1063,'Z-scores'!$C$2:$SK$20,5,FALSE)&gt;3,HLOOKUP($A1063,'Z-scores'!$C$2:$SK$20,5,FALSE)&lt;-3),"",'Total-corrected counts'!G1063),"")</f>
        <v/>
      </c>
      <c r="H1063" t="str">
        <f>IFERROR(IF(OR(HLOOKUP($A1063,'Z-scores'!$C$2:$SK$20,5,FALSE)&gt;3,HLOOKUP($A1063,'Z-scores'!$C$2:$SK$20,5,FALSE)&lt;-3),"",'Total-corrected counts'!H1063),"")</f>
        <v/>
      </c>
      <c r="I1063" t="str">
        <f>IFERROR(IF(OR(HLOOKUP($A1063,'Z-scores'!$C$2:$SK$20,5,FALSE)&gt;3,HLOOKUP($A1063,'Z-scores'!$C$2:$SK$20,5,FALSE)&lt;-3),"",'Total-corrected counts'!I1063),"")</f>
        <v/>
      </c>
      <c r="J1063" t="str">
        <f>IFERROR(IF(OR(HLOOKUP($A1063,'Z-scores'!$C$2:$SK$20,5,FALSE)&gt;3,HLOOKUP($A1063,'Z-scores'!$C$2:$SK$20,5,FALSE)&lt;-3),"",'Total-corrected counts'!J1063),"")</f>
        <v/>
      </c>
      <c r="K1063" t="str">
        <f>IFERROR(IF(OR(HLOOKUP($A1063,'Z-scores'!$C$2:$SK$20,5,FALSE)&gt;3,HLOOKUP($A1063,'Z-scores'!$C$2:$SK$20,5,FALSE)&lt;-3),"",'Total-corrected counts'!K1063),"")</f>
        <v/>
      </c>
      <c r="L1063" t="str">
        <f>IFERROR(IF(OR(HLOOKUP($A1063,'Z-scores'!$C$2:$SK$20,5,FALSE)&gt;3,HLOOKUP($A1063,'Z-scores'!$C$2:$SK$20,5,FALSE)&lt;-3),"",'Total-corrected counts'!L1063),"")</f>
        <v/>
      </c>
      <c r="M1063" t="str">
        <f>IFERROR(IF(OR(HLOOKUP($A1063,'Z-scores'!$C$2:$SK$20,5,FALSE)&gt;3,HLOOKUP($A1063,'Z-scores'!$C$2:$SK$20,5,FALSE)&lt;-3),"",'Total-corrected counts'!M1063),"")</f>
        <v/>
      </c>
      <c r="N1063" t="str">
        <f>IFERROR(IF(OR(HLOOKUP($A1063,'Z-scores'!$C$2:$SK$20,5,FALSE)&gt;3,HLOOKUP($A1063,'Z-scores'!$C$2:$SK$20,5,FALSE)&lt;-3),"",'Total-corrected counts'!N1063),"")</f>
        <v/>
      </c>
      <c r="O1063" t="str">
        <f>IFERROR(IF(OR(HLOOKUP($A1063,'Z-scores'!$C$2:$SK$20,5,FALSE)&gt;3,HLOOKUP($A1063,'Z-scores'!$C$2:$SK$20,5,FALSE)&lt;-3),"",'Total-corrected counts'!O1063),"")</f>
        <v/>
      </c>
      <c r="P1063" t="str">
        <f>IFERROR(IF(OR(HLOOKUP($A1063,'Z-scores'!$C$2:$SK$20,5,FALSE)&gt;3,HLOOKUP($A1063,'Z-scores'!$C$2:$SK$20,5,FALSE)&lt;-3),"",'Total-corrected counts'!P1063),"")</f>
        <v/>
      </c>
      <c r="Q1063" t="str">
        <f>IFERROR(IF(OR(HLOOKUP($A1063,'Z-scores'!$C$2:$SK$20,5,FALSE)&gt;3,HLOOKUP($A1063,'Z-scores'!$C$2:$SK$20,5,FALSE)&lt;-3),"",'Total-corrected counts'!Q1063),"")</f>
        <v/>
      </c>
      <c r="R1063" t="str">
        <f>IFERROR(IF(OR(HLOOKUP($A1063,'Z-scores'!$C$2:$SK$20,5,FALSE)&gt;3,HLOOKUP($A1063,'Z-scores'!$C$2:$SK$20,5,FALSE)&lt;-3),"",'Total-corrected counts'!R1063),"")</f>
        <v/>
      </c>
      <c r="S1063" t="str">
        <f>IFERROR(IF(OR(HLOOKUP($A1063,'Z-scores'!$C$2:$SK$20,5,FALSE)&gt;3,HLOOKUP($A1063,'Z-scores'!$C$2:$SK$20,5,FALSE)&lt;-3),"",'Total-corrected counts'!S1063),"")</f>
        <v/>
      </c>
      <c r="T1063" t="str">
        <f>IFERROR(IF(OR(HLOOKUP($A1063,'Z-scores'!$C$2:$SK$20,5,FALSE)&gt;3,HLOOKUP($A1063,'Z-scores'!$C$2:$SK$20,5,FALSE)&lt;-3),"",'Total-corrected counts'!T1063),"")</f>
        <v/>
      </c>
      <c r="U1063">
        <f t="shared" si="64"/>
        <v>0</v>
      </c>
      <c r="V1063">
        <f>SUMIFS(Tabel132[Cluster],Tabel132[ID],'Total-corrected counts Z&lt;3'!A1063)</f>
        <v>77</v>
      </c>
      <c r="W1063" t="str">
        <f t="shared" si="65"/>
        <v/>
      </c>
      <c r="X1063" t="str">
        <f t="shared" si="66"/>
        <v/>
      </c>
      <c r="Y1063" t="str">
        <f t="shared" si="67"/>
        <v/>
      </c>
    </row>
    <row r="1064" spans="1:25" x14ac:dyDescent="0.25">
      <c r="A1064">
        <v>1073</v>
      </c>
      <c r="B1064" t="s">
        <v>1116</v>
      </c>
      <c r="C1064">
        <v>59600</v>
      </c>
      <c r="D1064">
        <v>528</v>
      </c>
      <c r="E1064" t="str">
        <f>IFERROR(IF(OR(HLOOKUP($A1064,'Z-scores'!$C$2:$SK$20,5,FALSE)&gt;3,HLOOKUP($A1064,'Z-scores'!$C$2:$SK$20,5,FALSE)&lt;-3),"",'Total-corrected counts'!E1064),"")</f>
        <v/>
      </c>
      <c r="F1064" t="str">
        <f>IFERROR(IF(OR(HLOOKUP($A1064,'Z-scores'!$C$2:$SK$20,5,FALSE)&gt;3,HLOOKUP($A1064,'Z-scores'!$C$2:$SK$20,5,FALSE)&lt;-3),"",'Total-corrected counts'!F1064),"")</f>
        <v/>
      </c>
      <c r="G1064" t="str">
        <f>IFERROR(IF(OR(HLOOKUP($A1064,'Z-scores'!$C$2:$SK$20,5,FALSE)&gt;3,HLOOKUP($A1064,'Z-scores'!$C$2:$SK$20,5,FALSE)&lt;-3),"",'Total-corrected counts'!G1064),"")</f>
        <v/>
      </c>
      <c r="H1064" t="str">
        <f>IFERROR(IF(OR(HLOOKUP($A1064,'Z-scores'!$C$2:$SK$20,5,FALSE)&gt;3,HLOOKUP($A1064,'Z-scores'!$C$2:$SK$20,5,FALSE)&lt;-3),"",'Total-corrected counts'!H1064),"")</f>
        <v/>
      </c>
      <c r="I1064" t="str">
        <f>IFERROR(IF(OR(HLOOKUP($A1064,'Z-scores'!$C$2:$SK$20,5,FALSE)&gt;3,HLOOKUP($A1064,'Z-scores'!$C$2:$SK$20,5,FALSE)&lt;-3),"",'Total-corrected counts'!I1064),"")</f>
        <v/>
      </c>
      <c r="J1064" t="str">
        <f>IFERROR(IF(OR(HLOOKUP($A1064,'Z-scores'!$C$2:$SK$20,5,FALSE)&gt;3,HLOOKUP($A1064,'Z-scores'!$C$2:$SK$20,5,FALSE)&lt;-3),"",'Total-corrected counts'!J1064),"")</f>
        <v/>
      </c>
      <c r="K1064" t="str">
        <f>IFERROR(IF(OR(HLOOKUP($A1064,'Z-scores'!$C$2:$SK$20,5,FALSE)&gt;3,HLOOKUP($A1064,'Z-scores'!$C$2:$SK$20,5,FALSE)&lt;-3),"",'Total-corrected counts'!K1064),"")</f>
        <v/>
      </c>
      <c r="L1064" t="str">
        <f>IFERROR(IF(OR(HLOOKUP($A1064,'Z-scores'!$C$2:$SK$20,5,FALSE)&gt;3,HLOOKUP($A1064,'Z-scores'!$C$2:$SK$20,5,FALSE)&lt;-3),"",'Total-corrected counts'!L1064),"")</f>
        <v/>
      </c>
      <c r="M1064" t="str">
        <f>IFERROR(IF(OR(HLOOKUP($A1064,'Z-scores'!$C$2:$SK$20,5,FALSE)&gt;3,HLOOKUP($A1064,'Z-scores'!$C$2:$SK$20,5,FALSE)&lt;-3),"",'Total-corrected counts'!M1064),"")</f>
        <v/>
      </c>
      <c r="N1064" t="str">
        <f>IFERROR(IF(OR(HLOOKUP($A1064,'Z-scores'!$C$2:$SK$20,5,FALSE)&gt;3,HLOOKUP($A1064,'Z-scores'!$C$2:$SK$20,5,FALSE)&lt;-3),"",'Total-corrected counts'!N1064),"")</f>
        <v/>
      </c>
      <c r="O1064" t="str">
        <f>IFERROR(IF(OR(HLOOKUP($A1064,'Z-scores'!$C$2:$SK$20,5,FALSE)&gt;3,HLOOKUP($A1064,'Z-scores'!$C$2:$SK$20,5,FALSE)&lt;-3),"",'Total-corrected counts'!O1064),"")</f>
        <v/>
      </c>
      <c r="P1064" t="str">
        <f>IFERROR(IF(OR(HLOOKUP($A1064,'Z-scores'!$C$2:$SK$20,5,FALSE)&gt;3,HLOOKUP($A1064,'Z-scores'!$C$2:$SK$20,5,FALSE)&lt;-3),"",'Total-corrected counts'!P1064),"")</f>
        <v/>
      </c>
      <c r="Q1064" t="str">
        <f>IFERROR(IF(OR(HLOOKUP($A1064,'Z-scores'!$C$2:$SK$20,5,FALSE)&gt;3,HLOOKUP($A1064,'Z-scores'!$C$2:$SK$20,5,FALSE)&lt;-3),"",'Total-corrected counts'!Q1064),"")</f>
        <v/>
      </c>
      <c r="R1064" t="str">
        <f>IFERROR(IF(OR(HLOOKUP($A1064,'Z-scores'!$C$2:$SK$20,5,FALSE)&gt;3,HLOOKUP($A1064,'Z-scores'!$C$2:$SK$20,5,FALSE)&lt;-3),"",'Total-corrected counts'!R1064),"")</f>
        <v/>
      </c>
      <c r="S1064" t="str">
        <f>IFERROR(IF(OR(HLOOKUP($A1064,'Z-scores'!$C$2:$SK$20,5,FALSE)&gt;3,HLOOKUP($A1064,'Z-scores'!$C$2:$SK$20,5,FALSE)&lt;-3),"",'Total-corrected counts'!S1064),"")</f>
        <v/>
      </c>
      <c r="T1064" t="str">
        <f>IFERROR(IF(OR(HLOOKUP($A1064,'Z-scores'!$C$2:$SK$20,5,FALSE)&gt;3,HLOOKUP($A1064,'Z-scores'!$C$2:$SK$20,5,FALSE)&lt;-3),"",'Total-corrected counts'!T1064),"")</f>
        <v/>
      </c>
      <c r="U1064">
        <f t="shared" si="64"/>
        <v>0</v>
      </c>
      <c r="V1064">
        <f>SUMIFS(Tabel132[Cluster],Tabel132[ID],'Total-corrected counts Z&lt;3'!A1064)</f>
        <v>0</v>
      </c>
      <c r="W1064" t="str">
        <f t="shared" si="65"/>
        <v/>
      </c>
      <c r="X1064" t="str">
        <f t="shared" si="66"/>
        <v/>
      </c>
      <c r="Y1064" t="str">
        <f t="shared" si="67"/>
        <v/>
      </c>
    </row>
    <row r="1065" spans="1:25" x14ac:dyDescent="0.25">
      <c r="A1065">
        <v>1074</v>
      </c>
      <c r="B1065" t="s">
        <v>459</v>
      </c>
      <c r="C1065">
        <v>14200</v>
      </c>
      <c r="D1065">
        <v>402</v>
      </c>
      <c r="E1065">
        <f>IFERROR(IF(OR(HLOOKUP($A1065,'Z-scores'!$C$2:$SK$20,5,FALSE)&gt;3,HLOOKUP($A1065,'Z-scores'!$C$2:$SK$20,5,FALSE)&lt;-3),"",'Total-corrected counts'!E1065),"")</f>
        <v>0.74312792451801968</v>
      </c>
      <c r="F1065">
        <f>IFERROR(IF(OR(HLOOKUP($A1065,'Z-scores'!$C$2:$SK$20,5,FALSE)&gt;3,HLOOKUP($A1065,'Z-scores'!$C$2:$SK$20,5,FALSE)&lt;-3),"",'Total-corrected counts'!F1065),"")</f>
        <v>4.055994443429265</v>
      </c>
      <c r="G1065">
        <f>IFERROR(IF(OR(HLOOKUP($A1065,'Z-scores'!$C$2:$SK$20,5,FALSE)&gt;3,HLOOKUP($A1065,'Z-scores'!$C$2:$SK$20,5,FALSE)&lt;-3),"",'Total-corrected counts'!G1065),"")</f>
        <v>1.3587421419826031</v>
      </c>
      <c r="H1065">
        <f>IFERROR(IF(OR(HLOOKUP($A1065,'Z-scores'!$C$2:$SK$20,5,FALSE)&gt;3,HLOOKUP($A1065,'Z-scores'!$C$2:$SK$20,5,FALSE)&lt;-3),"",'Total-corrected counts'!H1065),"")</f>
        <v>4.4271273130835489</v>
      </c>
      <c r="I1065">
        <f>IFERROR(IF(OR(HLOOKUP($A1065,'Z-scores'!$C$2:$SK$20,5,FALSE)&gt;3,HLOOKUP($A1065,'Z-scores'!$C$2:$SK$20,5,FALSE)&lt;-3),"",'Total-corrected counts'!I1065),"")</f>
        <v>0.36577864989412112</v>
      </c>
      <c r="J1065">
        <f>IFERROR(IF(OR(HLOOKUP($A1065,'Z-scores'!$C$2:$SK$20,5,FALSE)&gt;3,HLOOKUP($A1065,'Z-scores'!$C$2:$SK$20,5,FALSE)&lt;-3),"",'Total-corrected counts'!J1065),"")</f>
        <v>2.4664662363521206</v>
      </c>
      <c r="K1065">
        <f>IFERROR(IF(OR(HLOOKUP($A1065,'Z-scores'!$C$2:$SK$20,5,FALSE)&gt;3,HLOOKUP($A1065,'Z-scores'!$C$2:$SK$20,5,FALSE)&lt;-3),"",'Total-corrected counts'!K1065),"")</f>
        <v>1.3488509842213758</v>
      </c>
      <c r="L1065">
        <f>IFERROR(IF(OR(HLOOKUP($A1065,'Z-scores'!$C$2:$SK$20,5,FALSE)&gt;3,HLOOKUP($A1065,'Z-scores'!$C$2:$SK$20,5,FALSE)&lt;-3),"",'Total-corrected counts'!L1065),"")</f>
        <v>2.4895567503619018</v>
      </c>
      <c r="M1065">
        <f>IFERROR(IF(OR(HLOOKUP($A1065,'Z-scores'!$C$2:$SK$20,5,FALSE)&gt;3,HLOOKUP($A1065,'Z-scores'!$C$2:$SK$20,5,FALSE)&lt;-3),"",'Total-corrected counts'!M1065),"")</f>
        <v>4.6886202072711125</v>
      </c>
      <c r="N1065">
        <f>IFERROR(IF(OR(HLOOKUP($A1065,'Z-scores'!$C$2:$SK$20,5,FALSE)&gt;3,HLOOKUP($A1065,'Z-scores'!$C$2:$SK$20,5,FALSE)&lt;-3),"",'Total-corrected counts'!N1065),"")</f>
        <v>2.6419685723334934</v>
      </c>
      <c r="O1065">
        <f>IFERROR(IF(OR(HLOOKUP($A1065,'Z-scores'!$C$2:$SK$20,5,FALSE)&gt;3,HLOOKUP($A1065,'Z-scores'!$C$2:$SK$20,5,FALSE)&lt;-3),"",'Total-corrected counts'!O1065),"")</f>
        <v>1.4412521740360631</v>
      </c>
      <c r="P1065">
        <f>IFERROR(IF(OR(HLOOKUP($A1065,'Z-scores'!$C$2:$SK$20,5,FALSE)&gt;3,HLOOKUP($A1065,'Z-scores'!$C$2:$SK$20,5,FALSE)&lt;-3),"",'Total-corrected counts'!P1065),"")</f>
        <v>0.47276500344620803</v>
      </c>
      <c r="Q1065">
        <f>IFERROR(IF(OR(HLOOKUP($A1065,'Z-scores'!$C$2:$SK$20,5,FALSE)&gt;3,HLOOKUP($A1065,'Z-scores'!$C$2:$SK$20,5,FALSE)&lt;-3),"",'Total-corrected counts'!Q1065),"")</f>
        <v>0.47200676907391775</v>
      </c>
      <c r="R1065">
        <f>IFERROR(IF(OR(HLOOKUP($A1065,'Z-scores'!$C$2:$SK$20,5,FALSE)&gt;3,HLOOKUP($A1065,'Z-scores'!$C$2:$SK$20,5,FALSE)&lt;-3),"",'Total-corrected counts'!R1065),"")</f>
        <v>0.16947228896976768</v>
      </c>
      <c r="S1065">
        <f>IFERROR(IF(OR(HLOOKUP($A1065,'Z-scores'!$C$2:$SK$20,5,FALSE)&gt;3,HLOOKUP($A1065,'Z-scores'!$C$2:$SK$20,5,FALSE)&lt;-3),"",'Total-corrected counts'!S1065),"")</f>
        <v>6.1657970948847671</v>
      </c>
      <c r="T1065">
        <f>IFERROR(IF(OR(HLOOKUP($A1065,'Z-scores'!$C$2:$SK$20,5,FALSE)&gt;3,HLOOKUP($A1065,'Z-scores'!$C$2:$SK$20,5,FALSE)&lt;-3),"",'Total-corrected counts'!T1065),"")</f>
        <v>7.6519136951507623</v>
      </c>
      <c r="U1065">
        <f t="shared" si="64"/>
        <v>1</v>
      </c>
      <c r="V1065">
        <f>SUMIFS(Tabel132[Cluster],Tabel132[ID],'Total-corrected counts Z&lt;3'!A1065)</f>
        <v>17</v>
      </c>
      <c r="W1065">
        <f t="shared" si="65"/>
        <v>0.82511929235526993</v>
      </c>
      <c r="X1065">
        <f t="shared" si="66"/>
        <v>2.458623322344756</v>
      </c>
      <c r="Y1065">
        <f t="shared" si="67"/>
        <v>2.7288678375935809</v>
      </c>
    </row>
    <row r="1066" spans="1:25" x14ac:dyDescent="0.25">
      <c r="A1066">
        <v>1075</v>
      </c>
      <c r="B1066" t="s">
        <v>1117</v>
      </c>
      <c r="C1066">
        <v>32800</v>
      </c>
      <c r="D1066">
        <v>589</v>
      </c>
      <c r="E1066" t="str">
        <f>IFERROR(IF(OR(HLOOKUP($A1066,'Z-scores'!$C$2:$SK$20,5,FALSE)&gt;3,HLOOKUP($A1066,'Z-scores'!$C$2:$SK$20,5,FALSE)&lt;-3),"",'Total-corrected counts'!E1066),"")</f>
        <v/>
      </c>
      <c r="F1066" t="str">
        <f>IFERROR(IF(OR(HLOOKUP($A1066,'Z-scores'!$C$2:$SK$20,5,FALSE)&gt;3,HLOOKUP($A1066,'Z-scores'!$C$2:$SK$20,5,FALSE)&lt;-3),"",'Total-corrected counts'!F1066),"")</f>
        <v/>
      </c>
      <c r="G1066" t="str">
        <f>IFERROR(IF(OR(HLOOKUP($A1066,'Z-scores'!$C$2:$SK$20,5,FALSE)&gt;3,HLOOKUP($A1066,'Z-scores'!$C$2:$SK$20,5,FALSE)&lt;-3),"",'Total-corrected counts'!G1066),"")</f>
        <v/>
      </c>
      <c r="H1066" t="str">
        <f>IFERROR(IF(OR(HLOOKUP($A1066,'Z-scores'!$C$2:$SK$20,5,FALSE)&gt;3,HLOOKUP($A1066,'Z-scores'!$C$2:$SK$20,5,FALSE)&lt;-3),"",'Total-corrected counts'!H1066),"")</f>
        <v/>
      </c>
      <c r="I1066" t="str">
        <f>IFERROR(IF(OR(HLOOKUP($A1066,'Z-scores'!$C$2:$SK$20,5,FALSE)&gt;3,HLOOKUP($A1066,'Z-scores'!$C$2:$SK$20,5,FALSE)&lt;-3),"",'Total-corrected counts'!I1066),"")</f>
        <v/>
      </c>
      <c r="J1066" t="str">
        <f>IFERROR(IF(OR(HLOOKUP($A1066,'Z-scores'!$C$2:$SK$20,5,FALSE)&gt;3,HLOOKUP($A1066,'Z-scores'!$C$2:$SK$20,5,FALSE)&lt;-3),"",'Total-corrected counts'!J1066),"")</f>
        <v/>
      </c>
      <c r="K1066" t="str">
        <f>IFERROR(IF(OR(HLOOKUP($A1066,'Z-scores'!$C$2:$SK$20,5,FALSE)&gt;3,HLOOKUP($A1066,'Z-scores'!$C$2:$SK$20,5,FALSE)&lt;-3),"",'Total-corrected counts'!K1066),"")</f>
        <v/>
      </c>
      <c r="L1066" t="str">
        <f>IFERROR(IF(OR(HLOOKUP($A1066,'Z-scores'!$C$2:$SK$20,5,FALSE)&gt;3,HLOOKUP($A1066,'Z-scores'!$C$2:$SK$20,5,FALSE)&lt;-3),"",'Total-corrected counts'!L1066),"")</f>
        <v/>
      </c>
      <c r="M1066" t="str">
        <f>IFERROR(IF(OR(HLOOKUP($A1066,'Z-scores'!$C$2:$SK$20,5,FALSE)&gt;3,HLOOKUP($A1066,'Z-scores'!$C$2:$SK$20,5,FALSE)&lt;-3),"",'Total-corrected counts'!M1066),"")</f>
        <v/>
      </c>
      <c r="N1066" t="str">
        <f>IFERROR(IF(OR(HLOOKUP($A1066,'Z-scores'!$C$2:$SK$20,5,FALSE)&gt;3,HLOOKUP($A1066,'Z-scores'!$C$2:$SK$20,5,FALSE)&lt;-3),"",'Total-corrected counts'!N1066),"")</f>
        <v/>
      </c>
      <c r="O1066" t="str">
        <f>IFERROR(IF(OR(HLOOKUP($A1066,'Z-scores'!$C$2:$SK$20,5,FALSE)&gt;3,HLOOKUP($A1066,'Z-scores'!$C$2:$SK$20,5,FALSE)&lt;-3),"",'Total-corrected counts'!O1066),"")</f>
        <v/>
      </c>
      <c r="P1066" t="str">
        <f>IFERROR(IF(OR(HLOOKUP($A1066,'Z-scores'!$C$2:$SK$20,5,FALSE)&gt;3,HLOOKUP($A1066,'Z-scores'!$C$2:$SK$20,5,FALSE)&lt;-3),"",'Total-corrected counts'!P1066),"")</f>
        <v/>
      </c>
      <c r="Q1066" t="str">
        <f>IFERROR(IF(OR(HLOOKUP($A1066,'Z-scores'!$C$2:$SK$20,5,FALSE)&gt;3,HLOOKUP($A1066,'Z-scores'!$C$2:$SK$20,5,FALSE)&lt;-3),"",'Total-corrected counts'!Q1066),"")</f>
        <v/>
      </c>
      <c r="R1066" t="str">
        <f>IFERROR(IF(OR(HLOOKUP($A1066,'Z-scores'!$C$2:$SK$20,5,FALSE)&gt;3,HLOOKUP($A1066,'Z-scores'!$C$2:$SK$20,5,FALSE)&lt;-3),"",'Total-corrected counts'!R1066),"")</f>
        <v/>
      </c>
      <c r="S1066" t="str">
        <f>IFERROR(IF(OR(HLOOKUP($A1066,'Z-scores'!$C$2:$SK$20,5,FALSE)&gt;3,HLOOKUP($A1066,'Z-scores'!$C$2:$SK$20,5,FALSE)&lt;-3),"",'Total-corrected counts'!S1066),"")</f>
        <v/>
      </c>
      <c r="T1066" t="str">
        <f>IFERROR(IF(OR(HLOOKUP($A1066,'Z-scores'!$C$2:$SK$20,5,FALSE)&gt;3,HLOOKUP($A1066,'Z-scores'!$C$2:$SK$20,5,FALSE)&lt;-3),"",'Total-corrected counts'!T1066),"")</f>
        <v/>
      </c>
      <c r="U1066">
        <f t="shared" si="64"/>
        <v>0</v>
      </c>
      <c r="V1066">
        <f>SUMIFS(Tabel132[Cluster],Tabel132[ID],'Total-corrected counts Z&lt;3'!A1066)</f>
        <v>42</v>
      </c>
      <c r="W1066" t="str">
        <f t="shared" si="65"/>
        <v/>
      </c>
      <c r="X1066" t="str">
        <f t="shared" si="66"/>
        <v/>
      </c>
      <c r="Y1066" t="str">
        <f t="shared" si="67"/>
        <v/>
      </c>
    </row>
    <row r="1067" spans="1:25" x14ac:dyDescent="0.25">
      <c r="A1067">
        <v>1076</v>
      </c>
      <c r="B1067" t="s">
        <v>1118</v>
      </c>
      <c r="C1067">
        <v>100500</v>
      </c>
      <c r="D1067">
        <v>933</v>
      </c>
      <c r="E1067" t="str">
        <f>IFERROR(IF(OR(HLOOKUP($A1067,'Z-scores'!$C$2:$SK$20,5,FALSE)&gt;3,HLOOKUP($A1067,'Z-scores'!$C$2:$SK$20,5,FALSE)&lt;-3),"",'Total-corrected counts'!E1067),"")</f>
        <v/>
      </c>
      <c r="F1067" t="str">
        <f>IFERROR(IF(OR(HLOOKUP($A1067,'Z-scores'!$C$2:$SK$20,5,FALSE)&gt;3,HLOOKUP($A1067,'Z-scores'!$C$2:$SK$20,5,FALSE)&lt;-3),"",'Total-corrected counts'!F1067),"")</f>
        <v/>
      </c>
      <c r="G1067" t="str">
        <f>IFERROR(IF(OR(HLOOKUP($A1067,'Z-scores'!$C$2:$SK$20,5,FALSE)&gt;3,HLOOKUP($A1067,'Z-scores'!$C$2:$SK$20,5,FALSE)&lt;-3),"",'Total-corrected counts'!G1067),"")</f>
        <v/>
      </c>
      <c r="H1067" t="str">
        <f>IFERROR(IF(OR(HLOOKUP($A1067,'Z-scores'!$C$2:$SK$20,5,FALSE)&gt;3,HLOOKUP($A1067,'Z-scores'!$C$2:$SK$20,5,FALSE)&lt;-3),"",'Total-corrected counts'!H1067),"")</f>
        <v/>
      </c>
      <c r="I1067" t="str">
        <f>IFERROR(IF(OR(HLOOKUP($A1067,'Z-scores'!$C$2:$SK$20,5,FALSE)&gt;3,HLOOKUP($A1067,'Z-scores'!$C$2:$SK$20,5,FALSE)&lt;-3),"",'Total-corrected counts'!I1067),"")</f>
        <v/>
      </c>
      <c r="J1067" t="str">
        <f>IFERROR(IF(OR(HLOOKUP($A1067,'Z-scores'!$C$2:$SK$20,5,FALSE)&gt;3,HLOOKUP($A1067,'Z-scores'!$C$2:$SK$20,5,FALSE)&lt;-3),"",'Total-corrected counts'!J1067),"")</f>
        <v/>
      </c>
      <c r="K1067" t="str">
        <f>IFERROR(IF(OR(HLOOKUP($A1067,'Z-scores'!$C$2:$SK$20,5,FALSE)&gt;3,HLOOKUP($A1067,'Z-scores'!$C$2:$SK$20,5,FALSE)&lt;-3),"",'Total-corrected counts'!K1067),"")</f>
        <v/>
      </c>
      <c r="L1067" t="str">
        <f>IFERROR(IF(OR(HLOOKUP($A1067,'Z-scores'!$C$2:$SK$20,5,FALSE)&gt;3,HLOOKUP($A1067,'Z-scores'!$C$2:$SK$20,5,FALSE)&lt;-3),"",'Total-corrected counts'!L1067),"")</f>
        <v/>
      </c>
      <c r="M1067" t="str">
        <f>IFERROR(IF(OR(HLOOKUP($A1067,'Z-scores'!$C$2:$SK$20,5,FALSE)&gt;3,HLOOKUP($A1067,'Z-scores'!$C$2:$SK$20,5,FALSE)&lt;-3),"",'Total-corrected counts'!M1067),"")</f>
        <v/>
      </c>
      <c r="N1067" t="str">
        <f>IFERROR(IF(OR(HLOOKUP($A1067,'Z-scores'!$C$2:$SK$20,5,FALSE)&gt;3,HLOOKUP($A1067,'Z-scores'!$C$2:$SK$20,5,FALSE)&lt;-3),"",'Total-corrected counts'!N1067),"")</f>
        <v/>
      </c>
      <c r="O1067" t="str">
        <f>IFERROR(IF(OR(HLOOKUP($A1067,'Z-scores'!$C$2:$SK$20,5,FALSE)&gt;3,HLOOKUP($A1067,'Z-scores'!$C$2:$SK$20,5,FALSE)&lt;-3),"",'Total-corrected counts'!O1067),"")</f>
        <v/>
      </c>
      <c r="P1067" t="str">
        <f>IFERROR(IF(OR(HLOOKUP($A1067,'Z-scores'!$C$2:$SK$20,5,FALSE)&gt;3,HLOOKUP($A1067,'Z-scores'!$C$2:$SK$20,5,FALSE)&lt;-3),"",'Total-corrected counts'!P1067),"")</f>
        <v/>
      </c>
      <c r="Q1067" t="str">
        <f>IFERROR(IF(OR(HLOOKUP($A1067,'Z-scores'!$C$2:$SK$20,5,FALSE)&gt;3,HLOOKUP($A1067,'Z-scores'!$C$2:$SK$20,5,FALSE)&lt;-3),"",'Total-corrected counts'!Q1067),"")</f>
        <v/>
      </c>
      <c r="R1067" t="str">
        <f>IFERROR(IF(OR(HLOOKUP($A1067,'Z-scores'!$C$2:$SK$20,5,FALSE)&gt;3,HLOOKUP($A1067,'Z-scores'!$C$2:$SK$20,5,FALSE)&lt;-3),"",'Total-corrected counts'!R1067),"")</f>
        <v/>
      </c>
      <c r="S1067" t="str">
        <f>IFERROR(IF(OR(HLOOKUP($A1067,'Z-scores'!$C$2:$SK$20,5,FALSE)&gt;3,HLOOKUP($A1067,'Z-scores'!$C$2:$SK$20,5,FALSE)&lt;-3),"",'Total-corrected counts'!S1067),"")</f>
        <v/>
      </c>
      <c r="T1067" t="str">
        <f>IFERROR(IF(OR(HLOOKUP($A1067,'Z-scores'!$C$2:$SK$20,5,FALSE)&gt;3,HLOOKUP($A1067,'Z-scores'!$C$2:$SK$20,5,FALSE)&lt;-3),"",'Total-corrected counts'!T1067),"")</f>
        <v/>
      </c>
      <c r="U1067">
        <f t="shared" si="64"/>
        <v>0</v>
      </c>
      <c r="V1067">
        <f>SUMIFS(Tabel132[Cluster],Tabel132[ID],'Total-corrected counts Z&lt;3'!A1067)</f>
        <v>0</v>
      </c>
      <c r="W1067" t="str">
        <f t="shared" si="65"/>
        <v/>
      </c>
      <c r="X1067" t="str">
        <f t="shared" si="66"/>
        <v/>
      </c>
      <c r="Y1067" t="str">
        <f t="shared" si="67"/>
        <v/>
      </c>
    </row>
    <row r="1068" spans="1:25" x14ac:dyDescent="0.25">
      <c r="A1068">
        <v>1077</v>
      </c>
      <c r="B1068" t="s">
        <v>460</v>
      </c>
      <c r="C1068">
        <v>67800</v>
      </c>
      <c r="D1068">
        <v>444</v>
      </c>
      <c r="E1068">
        <f>IFERROR(IF(OR(HLOOKUP($A1068,'Z-scores'!$C$2:$SK$20,5,FALSE)&gt;3,HLOOKUP($A1068,'Z-scores'!$C$2:$SK$20,5,FALSE)&lt;-3),"",'Total-corrected counts'!E1068),"")</f>
        <v>6.9358606288348501E-2</v>
      </c>
      <c r="F1068">
        <f>IFERROR(IF(OR(HLOOKUP($A1068,'Z-scores'!$C$2:$SK$20,5,FALSE)&gt;3,HLOOKUP($A1068,'Z-scores'!$C$2:$SK$20,5,FALSE)&lt;-3),"",'Total-corrected counts'!F1068),"")</f>
        <v>0.11332231273841951</v>
      </c>
      <c r="G1068">
        <f>IFERROR(IF(OR(HLOOKUP($A1068,'Z-scores'!$C$2:$SK$20,5,FALSE)&gt;3,HLOOKUP($A1068,'Z-scores'!$C$2:$SK$20,5,FALSE)&lt;-3),"",'Total-corrected counts'!G1068),"")</f>
        <v>0.15372630073525803</v>
      </c>
      <c r="H1068">
        <f>IFERROR(IF(OR(HLOOKUP($A1068,'Z-scores'!$C$2:$SK$20,5,FALSE)&gt;3,HLOOKUP($A1068,'Z-scores'!$C$2:$SK$20,5,FALSE)&lt;-3),"",'Total-corrected counts'!H1068),"")</f>
        <v>9.6504137614900232E-2</v>
      </c>
      <c r="I1068">
        <f>IFERROR(IF(OR(HLOOKUP($A1068,'Z-scores'!$C$2:$SK$20,5,FALSE)&gt;3,HLOOKUP($A1068,'Z-scores'!$C$2:$SK$20,5,FALSE)&lt;-3),"",'Total-corrected counts'!I1068),"")</f>
        <v>0.95102448972471498</v>
      </c>
      <c r="J1068">
        <f>IFERROR(IF(OR(HLOOKUP($A1068,'Z-scores'!$C$2:$SK$20,5,FALSE)&gt;3,HLOOKUP($A1068,'Z-scores'!$C$2:$SK$20,5,FALSE)&lt;-3),"",'Total-corrected counts'!J1068),"")</f>
        <v>5.9865685348352441E-3</v>
      </c>
      <c r="K1068">
        <f>IFERROR(IF(OR(HLOOKUP($A1068,'Z-scores'!$C$2:$SK$20,5,FALSE)&gt;3,HLOOKUP($A1068,'Z-scores'!$C$2:$SK$20,5,FALSE)&lt;-3),"",'Total-corrected counts'!K1068),"")</f>
        <v>0.12315595942890822</v>
      </c>
      <c r="L1068">
        <f>IFERROR(IF(OR(HLOOKUP($A1068,'Z-scores'!$C$2:$SK$20,5,FALSE)&gt;3,HLOOKUP($A1068,'Z-scores'!$C$2:$SK$20,5,FALSE)&lt;-3),"",'Total-corrected counts'!L1068),"")</f>
        <v>9.4969467316257813E-2</v>
      </c>
      <c r="M1068">
        <f>IFERROR(IF(OR(HLOOKUP($A1068,'Z-scores'!$C$2:$SK$20,5,FALSE)&gt;3,HLOOKUP($A1068,'Z-scores'!$C$2:$SK$20,5,FALSE)&lt;-3),"",'Total-corrected counts'!M1068),"")</f>
        <v>1.7049528026440407E-2</v>
      </c>
      <c r="N1068">
        <f>IFERROR(IF(OR(HLOOKUP($A1068,'Z-scores'!$C$2:$SK$20,5,FALSE)&gt;3,HLOOKUP($A1068,'Z-scores'!$C$2:$SK$20,5,FALSE)&lt;-3),"",'Total-corrected counts'!N1068),"")</f>
        <v>0.55661652414147778</v>
      </c>
      <c r="O1068">
        <f>IFERROR(IF(OR(HLOOKUP($A1068,'Z-scores'!$C$2:$SK$20,5,FALSE)&gt;3,HLOOKUP($A1068,'Z-scores'!$C$2:$SK$20,5,FALSE)&lt;-3),"",'Total-corrected counts'!O1068),"")</f>
        <v>8.3999359836457663E-2</v>
      </c>
      <c r="P1068">
        <f>IFERROR(IF(OR(HLOOKUP($A1068,'Z-scores'!$C$2:$SK$20,5,FALSE)&gt;3,HLOOKUP($A1068,'Z-scores'!$C$2:$SK$20,5,FALSE)&lt;-3),"",'Total-corrected counts'!P1068),"")</f>
        <v>0.49764737204864007</v>
      </c>
      <c r="Q1068">
        <f>IFERROR(IF(OR(HLOOKUP($A1068,'Z-scores'!$C$2:$SK$20,5,FALSE)&gt;3,HLOOKUP($A1068,'Z-scores'!$C$2:$SK$20,5,FALSE)&lt;-3),"",'Total-corrected counts'!Q1068),"")</f>
        <v>0.34282596911684554</v>
      </c>
      <c r="R1068">
        <f>IFERROR(IF(OR(HLOOKUP($A1068,'Z-scores'!$C$2:$SK$20,5,FALSE)&gt;3,HLOOKUP($A1068,'Z-scores'!$C$2:$SK$20,5,FALSE)&lt;-3),"",'Total-corrected counts'!R1068),"")</f>
        <v>0.31326695839866148</v>
      </c>
      <c r="S1068">
        <f>IFERROR(IF(OR(HLOOKUP($A1068,'Z-scores'!$C$2:$SK$20,5,FALSE)&gt;3,HLOOKUP($A1068,'Z-scores'!$C$2:$SK$20,5,FALSE)&lt;-3),"",'Total-corrected counts'!S1068),"")</f>
        <v>3.9633222832133483E-2</v>
      </c>
      <c r="T1068">
        <f>IFERROR(IF(OR(HLOOKUP($A1068,'Z-scores'!$C$2:$SK$20,5,FALSE)&gt;3,HLOOKUP($A1068,'Z-scores'!$C$2:$SK$20,5,FALSE)&lt;-3),"",'Total-corrected counts'!T1068),"")</f>
        <v>0</v>
      </c>
      <c r="U1068">
        <f t="shared" si="64"/>
        <v>1</v>
      </c>
      <c r="V1068">
        <f>SUMIFS(Tabel132[Cluster],Tabel132[ID],'Total-corrected counts Z&lt;3'!A1068)</f>
        <v>80</v>
      </c>
      <c r="W1068">
        <f t="shared" si="65"/>
        <v>0.97024445063818865</v>
      </c>
      <c r="X1068">
        <f t="shared" si="66"/>
        <v>0.21817138945495609</v>
      </c>
      <c r="Y1068">
        <f t="shared" si="67"/>
        <v>0.21289548037212302</v>
      </c>
    </row>
    <row r="1069" spans="1:25" x14ac:dyDescent="0.25">
      <c r="A1069">
        <v>1078</v>
      </c>
      <c r="B1069" t="s">
        <v>1119</v>
      </c>
      <c r="C1069">
        <v>117500</v>
      </c>
      <c r="D1069">
        <v>1032</v>
      </c>
      <c r="E1069" t="str">
        <f>IFERROR(IF(OR(HLOOKUP($A1069,'Z-scores'!$C$2:$SK$20,5,FALSE)&gt;3,HLOOKUP($A1069,'Z-scores'!$C$2:$SK$20,5,FALSE)&lt;-3),"",'Total-corrected counts'!E1069),"")</f>
        <v/>
      </c>
      <c r="F1069" t="str">
        <f>IFERROR(IF(OR(HLOOKUP($A1069,'Z-scores'!$C$2:$SK$20,5,FALSE)&gt;3,HLOOKUP($A1069,'Z-scores'!$C$2:$SK$20,5,FALSE)&lt;-3),"",'Total-corrected counts'!F1069),"")</f>
        <v/>
      </c>
      <c r="G1069" t="str">
        <f>IFERROR(IF(OR(HLOOKUP($A1069,'Z-scores'!$C$2:$SK$20,5,FALSE)&gt;3,HLOOKUP($A1069,'Z-scores'!$C$2:$SK$20,5,FALSE)&lt;-3),"",'Total-corrected counts'!G1069),"")</f>
        <v/>
      </c>
      <c r="H1069" t="str">
        <f>IFERROR(IF(OR(HLOOKUP($A1069,'Z-scores'!$C$2:$SK$20,5,FALSE)&gt;3,HLOOKUP($A1069,'Z-scores'!$C$2:$SK$20,5,FALSE)&lt;-3),"",'Total-corrected counts'!H1069),"")</f>
        <v/>
      </c>
      <c r="I1069" t="str">
        <f>IFERROR(IF(OR(HLOOKUP($A1069,'Z-scores'!$C$2:$SK$20,5,FALSE)&gt;3,HLOOKUP($A1069,'Z-scores'!$C$2:$SK$20,5,FALSE)&lt;-3),"",'Total-corrected counts'!I1069),"")</f>
        <v/>
      </c>
      <c r="J1069" t="str">
        <f>IFERROR(IF(OR(HLOOKUP($A1069,'Z-scores'!$C$2:$SK$20,5,FALSE)&gt;3,HLOOKUP($A1069,'Z-scores'!$C$2:$SK$20,5,FALSE)&lt;-3),"",'Total-corrected counts'!J1069),"")</f>
        <v/>
      </c>
      <c r="K1069" t="str">
        <f>IFERROR(IF(OR(HLOOKUP($A1069,'Z-scores'!$C$2:$SK$20,5,FALSE)&gt;3,HLOOKUP($A1069,'Z-scores'!$C$2:$SK$20,5,FALSE)&lt;-3),"",'Total-corrected counts'!K1069),"")</f>
        <v/>
      </c>
      <c r="L1069" t="str">
        <f>IFERROR(IF(OR(HLOOKUP($A1069,'Z-scores'!$C$2:$SK$20,5,FALSE)&gt;3,HLOOKUP($A1069,'Z-scores'!$C$2:$SK$20,5,FALSE)&lt;-3),"",'Total-corrected counts'!L1069),"")</f>
        <v/>
      </c>
      <c r="M1069" t="str">
        <f>IFERROR(IF(OR(HLOOKUP($A1069,'Z-scores'!$C$2:$SK$20,5,FALSE)&gt;3,HLOOKUP($A1069,'Z-scores'!$C$2:$SK$20,5,FALSE)&lt;-3),"",'Total-corrected counts'!M1069),"")</f>
        <v/>
      </c>
      <c r="N1069" t="str">
        <f>IFERROR(IF(OR(HLOOKUP($A1069,'Z-scores'!$C$2:$SK$20,5,FALSE)&gt;3,HLOOKUP($A1069,'Z-scores'!$C$2:$SK$20,5,FALSE)&lt;-3),"",'Total-corrected counts'!N1069),"")</f>
        <v/>
      </c>
      <c r="O1069" t="str">
        <f>IFERROR(IF(OR(HLOOKUP($A1069,'Z-scores'!$C$2:$SK$20,5,FALSE)&gt;3,HLOOKUP($A1069,'Z-scores'!$C$2:$SK$20,5,FALSE)&lt;-3),"",'Total-corrected counts'!O1069),"")</f>
        <v/>
      </c>
      <c r="P1069" t="str">
        <f>IFERROR(IF(OR(HLOOKUP($A1069,'Z-scores'!$C$2:$SK$20,5,FALSE)&gt;3,HLOOKUP($A1069,'Z-scores'!$C$2:$SK$20,5,FALSE)&lt;-3),"",'Total-corrected counts'!P1069),"")</f>
        <v/>
      </c>
      <c r="Q1069" t="str">
        <f>IFERROR(IF(OR(HLOOKUP($A1069,'Z-scores'!$C$2:$SK$20,5,FALSE)&gt;3,HLOOKUP($A1069,'Z-scores'!$C$2:$SK$20,5,FALSE)&lt;-3),"",'Total-corrected counts'!Q1069),"")</f>
        <v/>
      </c>
      <c r="R1069" t="str">
        <f>IFERROR(IF(OR(HLOOKUP($A1069,'Z-scores'!$C$2:$SK$20,5,FALSE)&gt;3,HLOOKUP($A1069,'Z-scores'!$C$2:$SK$20,5,FALSE)&lt;-3),"",'Total-corrected counts'!R1069),"")</f>
        <v/>
      </c>
      <c r="S1069" t="str">
        <f>IFERROR(IF(OR(HLOOKUP($A1069,'Z-scores'!$C$2:$SK$20,5,FALSE)&gt;3,HLOOKUP($A1069,'Z-scores'!$C$2:$SK$20,5,FALSE)&lt;-3),"",'Total-corrected counts'!S1069),"")</f>
        <v/>
      </c>
      <c r="T1069" t="str">
        <f>IFERROR(IF(OR(HLOOKUP($A1069,'Z-scores'!$C$2:$SK$20,5,FALSE)&gt;3,HLOOKUP($A1069,'Z-scores'!$C$2:$SK$20,5,FALSE)&lt;-3),"",'Total-corrected counts'!T1069),"")</f>
        <v/>
      </c>
      <c r="U1069">
        <f t="shared" si="64"/>
        <v>0</v>
      </c>
      <c r="V1069">
        <f>SUMIFS(Tabel132[Cluster],Tabel132[ID],'Total-corrected counts Z&lt;3'!A1069)</f>
        <v>0</v>
      </c>
      <c r="W1069" t="str">
        <f t="shared" si="65"/>
        <v/>
      </c>
      <c r="X1069" t="str">
        <f t="shared" si="66"/>
        <v/>
      </c>
      <c r="Y1069" t="str">
        <f t="shared" si="67"/>
        <v/>
      </c>
    </row>
    <row r="1070" spans="1:25" x14ac:dyDescent="0.25">
      <c r="A1070">
        <v>1079</v>
      </c>
      <c r="B1070" t="s">
        <v>1120</v>
      </c>
      <c r="C1070">
        <v>65300</v>
      </c>
      <c r="D1070">
        <v>475</v>
      </c>
      <c r="E1070" t="str">
        <f>IFERROR(IF(OR(HLOOKUP($A1070,'Z-scores'!$C$2:$SK$20,5,FALSE)&gt;3,HLOOKUP($A1070,'Z-scores'!$C$2:$SK$20,5,FALSE)&lt;-3),"",'Total-corrected counts'!E1070),"")</f>
        <v/>
      </c>
      <c r="F1070" t="str">
        <f>IFERROR(IF(OR(HLOOKUP($A1070,'Z-scores'!$C$2:$SK$20,5,FALSE)&gt;3,HLOOKUP($A1070,'Z-scores'!$C$2:$SK$20,5,FALSE)&lt;-3),"",'Total-corrected counts'!F1070),"")</f>
        <v/>
      </c>
      <c r="G1070" t="str">
        <f>IFERROR(IF(OR(HLOOKUP($A1070,'Z-scores'!$C$2:$SK$20,5,FALSE)&gt;3,HLOOKUP($A1070,'Z-scores'!$C$2:$SK$20,5,FALSE)&lt;-3),"",'Total-corrected counts'!G1070),"")</f>
        <v/>
      </c>
      <c r="H1070" t="str">
        <f>IFERROR(IF(OR(HLOOKUP($A1070,'Z-scores'!$C$2:$SK$20,5,FALSE)&gt;3,HLOOKUP($A1070,'Z-scores'!$C$2:$SK$20,5,FALSE)&lt;-3),"",'Total-corrected counts'!H1070),"")</f>
        <v/>
      </c>
      <c r="I1070" t="str">
        <f>IFERROR(IF(OR(HLOOKUP($A1070,'Z-scores'!$C$2:$SK$20,5,FALSE)&gt;3,HLOOKUP($A1070,'Z-scores'!$C$2:$SK$20,5,FALSE)&lt;-3),"",'Total-corrected counts'!I1070),"")</f>
        <v/>
      </c>
      <c r="J1070" t="str">
        <f>IFERROR(IF(OR(HLOOKUP($A1070,'Z-scores'!$C$2:$SK$20,5,FALSE)&gt;3,HLOOKUP($A1070,'Z-scores'!$C$2:$SK$20,5,FALSE)&lt;-3),"",'Total-corrected counts'!J1070),"")</f>
        <v/>
      </c>
      <c r="K1070" t="str">
        <f>IFERROR(IF(OR(HLOOKUP($A1070,'Z-scores'!$C$2:$SK$20,5,FALSE)&gt;3,HLOOKUP($A1070,'Z-scores'!$C$2:$SK$20,5,FALSE)&lt;-3),"",'Total-corrected counts'!K1070),"")</f>
        <v/>
      </c>
      <c r="L1070" t="str">
        <f>IFERROR(IF(OR(HLOOKUP($A1070,'Z-scores'!$C$2:$SK$20,5,FALSE)&gt;3,HLOOKUP($A1070,'Z-scores'!$C$2:$SK$20,5,FALSE)&lt;-3),"",'Total-corrected counts'!L1070),"")</f>
        <v/>
      </c>
      <c r="M1070" t="str">
        <f>IFERROR(IF(OR(HLOOKUP($A1070,'Z-scores'!$C$2:$SK$20,5,FALSE)&gt;3,HLOOKUP($A1070,'Z-scores'!$C$2:$SK$20,5,FALSE)&lt;-3),"",'Total-corrected counts'!M1070),"")</f>
        <v/>
      </c>
      <c r="N1070" t="str">
        <f>IFERROR(IF(OR(HLOOKUP($A1070,'Z-scores'!$C$2:$SK$20,5,FALSE)&gt;3,HLOOKUP($A1070,'Z-scores'!$C$2:$SK$20,5,FALSE)&lt;-3),"",'Total-corrected counts'!N1070),"")</f>
        <v/>
      </c>
      <c r="O1070" t="str">
        <f>IFERROR(IF(OR(HLOOKUP($A1070,'Z-scores'!$C$2:$SK$20,5,FALSE)&gt;3,HLOOKUP($A1070,'Z-scores'!$C$2:$SK$20,5,FALSE)&lt;-3),"",'Total-corrected counts'!O1070),"")</f>
        <v/>
      </c>
      <c r="P1070" t="str">
        <f>IFERROR(IF(OR(HLOOKUP($A1070,'Z-scores'!$C$2:$SK$20,5,FALSE)&gt;3,HLOOKUP($A1070,'Z-scores'!$C$2:$SK$20,5,FALSE)&lt;-3),"",'Total-corrected counts'!P1070),"")</f>
        <v/>
      </c>
      <c r="Q1070" t="str">
        <f>IFERROR(IF(OR(HLOOKUP($A1070,'Z-scores'!$C$2:$SK$20,5,FALSE)&gt;3,HLOOKUP($A1070,'Z-scores'!$C$2:$SK$20,5,FALSE)&lt;-3),"",'Total-corrected counts'!Q1070),"")</f>
        <v/>
      </c>
      <c r="R1070" t="str">
        <f>IFERROR(IF(OR(HLOOKUP($A1070,'Z-scores'!$C$2:$SK$20,5,FALSE)&gt;3,HLOOKUP($A1070,'Z-scores'!$C$2:$SK$20,5,FALSE)&lt;-3),"",'Total-corrected counts'!R1070),"")</f>
        <v/>
      </c>
      <c r="S1070" t="str">
        <f>IFERROR(IF(OR(HLOOKUP($A1070,'Z-scores'!$C$2:$SK$20,5,FALSE)&gt;3,HLOOKUP($A1070,'Z-scores'!$C$2:$SK$20,5,FALSE)&lt;-3),"",'Total-corrected counts'!S1070),"")</f>
        <v/>
      </c>
      <c r="T1070" t="str">
        <f>IFERROR(IF(OR(HLOOKUP($A1070,'Z-scores'!$C$2:$SK$20,5,FALSE)&gt;3,HLOOKUP($A1070,'Z-scores'!$C$2:$SK$20,5,FALSE)&lt;-3),"",'Total-corrected counts'!T1070),"")</f>
        <v/>
      </c>
      <c r="U1070">
        <f t="shared" si="64"/>
        <v>0</v>
      </c>
      <c r="V1070">
        <f>SUMIFS(Tabel132[Cluster],Tabel132[ID],'Total-corrected counts Z&lt;3'!A1070)</f>
        <v>77</v>
      </c>
      <c r="W1070" t="str">
        <f t="shared" si="65"/>
        <v/>
      </c>
      <c r="X1070" t="str">
        <f t="shared" si="66"/>
        <v/>
      </c>
      <c r="Y1070" t="str">
        <f t="shared" si="67"/>
        <v/>
      </c>
    </row>
    <row r="1071" spans="1:25" x14ac:dyDescent="0.25">
      <c r="A1071">
        <v>1080</v>
      </c>
      <c r="B1071" t="s">
        <v>1121</v>
      </c>
      <c r="C1071">
        <v>37500</v>
      </c>
      <c r="D1071">
        <v>1089</v>
      </c>
      <c r="E1071" t="str">
        <f>IFERROR(IF(OR(HLOOKUP($A1071,'Z-scores'!$C$2:$SK$20,5,FALSE)&gt;3,HLOOKUP($A1071,'Z-scores'!$C$2:$SK$20,5,FALSE)&lt;-3),"",'Total-corrected counts'!E1071),"")</f>
        <v/>
      </c>
      <c r="F1071" t="str">
        <f>IFERROR(IF(OR(HLOOKUP($A1071,'Z-scores'!$C$2:$SK$20,5,FALSE)&gt;3,HLOOKUP($A1071,'Z-scores'!$C$2:$SK$20,5,FALSE)&lt;-3),"",'Total-corrected counts'!F1071),"")</f>
        <v/>
      </c>
      <c r="G1071" t="str">
        <f>IFERROR(IF(OR(HLOOKUP($A1071,'Z-scores'!$C$2:$SK$20,5,FALSE)&gt;3,HLOOKUP($A1071,'Z-scores'!$C$2:$SK$20,5,FALSE)&lt;-3),"",'Total-corrected counts'!G1071),"")</f>
        <v/>
      </c>
      <c r="H1071" t="str">
        <f>IFERROR(IF(OR(HLOOKUP($A1071,'Z-scores'!$C$2:$SK$20,5,FALSE)&gt;3,HLOOKUP($A1071,'Z-scores'!$C$2:$SK$20,5,FALSE)&lt;-3),"",'Total-corrected counts'!H1071),"")</f>
        <v/>
      </c>
      <c r="I1071" t="str">
        <f>IFERROR(IF(OR(HLOOKUP($A1071,'Z-scores'!$C$2:$SK$20,5,FALSE)&gt;3,HLOOKUP($A1071,'Z-scores'!$C$2:$SK$20,5,FALSE)&lt;-3),"",'Total-corrected counts'!I1071),"")</f>
        <v/>
      </c>
      <c r="J1071" t="str">
        <f>IFERROR(IF(OR(HLOOKUP($A1071,'Z-scores'!$C$2:$SK$20,5,FALSE)&gt;3,HLOOKUP($A1071,'Z-scores'!$C$2:$SK$20,5,FALSE)&lt;-3),"",'Total-corrected counts'!J1071),"")</f>
        <v/>
      </c>
      <c r="K1071" t="str">
        <f>IFERROR(IF(OR(HLOOKUP($A1071,'Z-scores'!$C$2:$SK$20,5,FALSE)&gt;3,HLOOKUP($A1071,'Z-scores'!$C$2:$SK$20,5,FALSE)&lt;-3),"",'Total-corrected counts'!K1071),"")</f>
        <v/>
      </c>
      <c r="L1071" t="str">
        <f>IFERROR(IF(OR(HLOOKUP($A1071,'Z-scores'!$C$2:$SK$20,5,FALSE)&gt;3,HLOOKUP($A1071,'Z-scores'!$C$2:$SK$20,5,FALSE)&lt;-3),"",'Total-corrected counts'!L1071),"")</f>
        <v/>
      </c>
      <c r="M1071" t="str">
        <f>IFERROR(IF(OR(HLOOKUP($A1071,'Z-scores'!$C$2:$SK$20,5,FALSE)&gt;3,HLOOKUP($A1071,'Z-scores'!$C$2:$SK$20,5,FALSE)&lt;-3),"",'Total-corrected counts'!M1071),"")</f>
        <v/>
      </c>
      <c r="N1071" t="str">
        <f>IFERROR(IF(OR(HLOOKUP($A1071,'Z-scores'!$C$2:$SK$20,5,FALSE)&gt;3,HLOOKUP($A1071,'Z-scores'!$C$2:$SK$20,5,FALSE)&lt;-3),"",'Total-corrected counts'!N1071),"")</f>
        <v/>
      </c>
      <c r="O1071" t="str">
        <f>IFERROR(IF(OR(HLOOKUP($A1071,'Z-scores'!$C$2:$SK$20,5,FALSE)&gt;3,HLOOKUP($A1071,'Z-scores'!$C$2:$SK$20,5,FALSE)&lt;-3),"",'Total-corrected counts'!O1071),"")</f>
        <v/>
      </c>
      <c r="P1071" t="str">
        <f>IFERROR(IF(OR(HLOOKUP($A1071,'Z-scores'!$C$2:$SK$20,5,FALSE)&gt;3,HLOOKUP($A1071,'Z-scores'!$C$2:$SK$20,5,FALSE)&lt;-3),"",'Total-corrected counts'!P1071),"")</f>
        <v/>
      </c>
      <c r="Q1071" t="str">
        <f>IFERROR(IF(OR(HLOOKUP($A1071,'Z-scores'!$C$2:$SK$20,5,FALSE)&gt;3,HLOOKUP($A1071,'Z-scores'!$C$2:$SK$20,5,FALSE)&lt;-3),"",'Total-corrected counts'!Q1071),"")</f>
        <v/>
      </c>
      <c r="R1071" t="str">
        <f>IFERROR(IF(OR(HLOOKUP($A1071,'Z-scores'!$C$2:$SK$20,5,FALSE)&gt;3,HLOOKUP($A1071,'Z-scores'!$C$2:$SK$20,5,FALSE)&lt;-3),"",'Total-corrected counts'!R1071),"")</f>
        <v/>
      </c>
      <c r="S1071" t="str">
        <f>IFERROR(IF(OR(HLOOKUP($A1071,'Z-scores'!$C$2:$SK$20,5,FALSE)&gt;3,HLOOKUP($A1071,'Z-scores'!$C$2:$SK$20,5,FALSE)&lt;-3),"",'Total-corrected counts'!S1071),"")</f>
        <v/>
      </c>
      <c r="T1071" t="str">
        <f>IFERROR(IF(OR(HLOOKUP($A1071,'Z-scores'!$C$2:$SK$20,5,FALSE)&gt;3,HLOOKUP($A1071,'Z-scores'!$C$2:$SK$20,5,FALSE)&lt;-3),"",'Total-corrected counts'!T1071),"")</f>
        <v/>
      </c>
      <c r="U1071">
        <f t="shared" si="64"/>
        <v>0</v>
      </c>
      <c r="V1071">
        <f>SUMIFS(Tabel132[Cluster],Tabel132[ID],'Total-corrected counts Z&lt;3'!A1071)</f>
        <v>0</v>
      </c>
      <c r="W1071" t="str">
        <f t="shared" si="65"/>
        <v/>
      </c>
      <c r="X1071" t="str">
        <f t="shared" si="66"/>
        <v/>
      </c>
      <c r="Y1071" t="str">
        <f t="shared" si="67"/>
        <v/>
      </c>
    </row>
    <row r="1072" spans="1:25" x14ac:dyDescent="0.25">
      <c r="A1072">
        <v>1081</v>
      </c>
      <c r="B1072" t="s">
        <v>461</v>
      </c>
      <c r="C1072">
        <v>9000</v>
      </c>
      <c r="D1072">
        <v>44</v>
      </c>
      <c r="E1072">
        <f>IFERROR(IF(OR(HLOOKUP($A1072,'Z-scores'!$C$2:$SK$20,5,FALSE)&gt;3,HLOOKUP($A1072,'Z-scores'!$C$2:$SK$20,5,FALSE)&lt;-3),"",'Total-corrected counts'!E1072),"")</f>
        <v>4.4835384779253848</v>
      </c>
      <c r="F1072">
        <f>IFERROR(IF(OR(HLOOKUP($A1072,'Z-scores'!$C$2:$SK$20,5,FALSE)&gt;3,HLOOKUP($A1072,'Z-scores'!$C$2:$SK$20,5,FALSE)&lt;-3),"",'Total-corrected counts'!F1072),"")</f>
        <v>3.9662809458446833</v>
      </c>
      <c r="G1072">
        <f>IFERROR(IF(OR(HLOOKUP($A1072,'Z-scores'!$C$2:$SK$20,5,FALSE)&gt;3,HLOOKUP($A1072,'Z-scores'!$C$2:$SK$20,5,FALSE)&lt;-3),"",'Total-corrected counts'!G1072),"")</f>
        <v>2.211675165416938</v>
      </c>
      <c r="H1072">
        <f>IFERROR(IF(OR(HLOOKUP($A1072,'Z-scores'!$C$2:$SK$20,5,FALSE)&gt;3,HLOOKUP($A1072,'Z-scores'!$C$2:$SK$20,5,FALSE)&lt;-3),"",'Total-corrected counts'!H1072),"")</f>
        <v>4.0411107626239477</v>
      </c>
      <c r="I1072">
        <f>IFERROR(IF(OR(HLOOKUP($A1072,'Z-scores'!$C$2:$SK$20,5,FALSE)&gt;3,HLOOKUP($A1072,'Z-scores'!$C$2:$SK$20,5,FALSE)&lt;-3),"",'Total-corrected counts'!I1072),"")</f>
        <v>4.867669725514074</v>
      </c>
      <c r="J1072">
        <f>IFERROR(IF(OR(HLOOKUP($A1072,'Z-scores'!$C$2:$SK$20,5,FALSE)&gt;3,HLOOKUP($A1072,'Z-scores'!$C$2:$SK$20,5,FALSE)&lt;-3),"",'Total-corrected counts'!J1072),"")</f>
        <v>3.6158873950404868</v>
      </c>
      <c r="K1072">
        <f>IFERROR(IF(OR(HLOOKUP($A1072,'Z-scores'!$C$2:$SK$20,5,FALSE)&gt;3,HLOOKUP($A1072,'Z-scores'!$C$2:$SK$20,5,FALSE)&lt;-3),"",'Total-corrected counts'!K1072),"")</f>
        <v>1.6186211810656508</v>
      </c>
      <c r="L1072">
        <f>IFERROR(IF(OR(HLOOKUP($A1072,'Z-scores'!$C$2:$SK$20,5,FALSE)&gt;3,HLOOKUP($A1072,'Z-scores'!$C$2:$SK$20,5,FALSE)&lt;-3),"",'Total-corrected counts'!L1072),"")</f>
        <v>1.1599842079342921</v>
      </c>
      <c r="M1072">
        <f>IFERROR(IF(OR(HLOOKUP($A1072,'Z-scores'!$C$2:$SK$20,5,FALSE)&gt;3,HLOOKUP($A1072,'Z-scores'!$C$2:$SK$20,5,FALSE)&lt;-3),"",'Total-corrected counts'!M1072),"")</f>
        <v>2.2420129354769136</v>
      </c>
      <c r="N1072">
        <f>IFERROR(IF(OR(HLOOKUP($A1072,'Z-scores'!$C$2:$SK$20,5,FALSE)&gt;3,HLOOKUP($A1072,'Z-scores'!$C$2:$SK$20,5,FALSE)&lt;-3),"",'Total-corrected counts'!N1072),"")</f>
        <v>0.52525784672505649</v>
      </c>
      <c r="O1072">
        <f>IFERROR(IF(OR(HLOOKUP($A1072,'Z-scores'!$C$2:$SK$20,5,FALSE)&gt;3,HLOOKUP($A1072,'Z-scores'!$C$2:$SK$20,5,FALSE)&lt;-3),"",'Total-corrected counts'!O1072),"")</f>
        <v>1.0168343559150139</v>
      </c>
      <c r="P1072">
        <f>IFERROR(IF(OR(HLOOKUP($A1072,'Z-scores'!$C$2:$SK$20,5,FALSE)&gt;3,HLOOKUP($A1072,'Z-scores'!$C$2:$SK$20,5,FALSE)&lt;-3),"",'Total-corrected counts'!P1072),"")</f>
        <v>4.3593909791460872</v>
      </c>
      <c r="Q1072">
        <f>IFERROR(IF(OR(HLOOKUP($A1072,'Z-scores'!$C$2:$SK$20,5,FALSE)&gt;3,HLOOKUP($A1072,'Z-scores'!$C$2:$SK$20,5,FALSE)&lt;-3),"",'Total-corrected counts'!Q1072),"")</f>
        <v>3.4928500911469915</v>
      </c>
      <c r="R1072">
        <f>IFERROR(IF(OR(HLOOKUP($A1072,'Z-scores'!$C$2:$SK$20,5,FALSE)&gt;3,HLOOKUP($A1072,'Z-scores'!$C$2:$SK$20,5,FALSE)&lt;-3),"",'Total-corrected counts'!R1072),"")</f>
        <v>4.3754663697649114</v>
      </c>
      <c r="S1072">
        <f>IFERROR(IF(OR(HLOOKUP($A1072,'Z-scores'!$C$2:$SK$20,5,FALSE)&gt;3,HLOOKUP($A1072,'Z-scores'!$C$2:$SK$20,5,FALSE)&lt;-3),"",'Total-corrected counts'!S1072),"")</f>
        <v>1.477753022740977</v>
      </c>
      <c r="T1072">
        <f>IFERROR(IF(OR(HLOOKUP($A1072,'Z-scores'!$C$2:$SK$20,5,FALSE)&gt;3,HLOOKUP($A1072,'Z-scores'!$C$2:$SK$20,5,FALSE)&lt;-3),"",'Total-corrected counts'!T1072),"")</f>
        <v>1.4471058906083509</v>
      </c>
      <c r="U1072">
        <f t="shared" si="64"/>
        <v>1</v>
      </c>
      <c r="V1072">
        <f>SUMIFS(Tabel132[Cluster],Tabel132[ID],'Total-corrected counts Z&lt;3'!A1072)</f>
        <v>26</v>
      </c>
      <c r="W1072">
        <f t="shared" si="65"/>
        <v>0.82432694826795805</v>
      </c>
      <c r="X1072">
        <f t="shared" si="66"/>
        <v>2.8732038643567437</v>
      </c>
      <c r="Y1072">
        <f t="shared" si="67"/>
        <v>2.6949001182203887</v>
      </c>
    </row>
    <row r="1073" spans="1:25" x14ac:dyDescent="0.25">
      <c r="A1073">
        <v>1082</v>
      </c>
      <c r="B1073" t="s">
        <v>1122</v>
      </c>
      <c r="C1073">
        <v>32900</v>
      </c>
      <c r="D1073">
        <v>589</v>
      </c>
      <c r="E1073" t="str">
        <f>IFERROR(IF(OR(HLOOKUP($A1073,'Z-scores'!$C$2:$SK$20,5,FALSE)&gt;3,HLOOKUP($A1073,'Z-scores'!$C$2:$SK$20,5,FALSE)&lt;-3),"",'Total-corrected counts'!E1073),"")</f>
        <v/>
      </c>
      <c r="F1073" t="str">
        <f>IFERROR(IF(OR(HLOOKUP($A1073,'Z-scores'!$C$2:$SK$20,5,FALSE)&gt;3,HLOOKUP($A1073,'Z-scores'!$C$2:$SK$20,5,FALSE)&lt;-3),"",'Total-corrected counts'!F1073),"")</f>
        <v/>
      </c>
      <c r="G1073" t="str">
        <f>IFERROR(IF(OR(HLOOKUP($A1073,'Z-scores'!$C$2:$SK$20,5,FALSE)&gt;3,HLOOKUP($A1073,'Z-scores'!$C$2:$SK$20,5,FALSE)&lt;-3),"",'Total-corrected counts'!G1073),"")</f>
        <v/>
      </c>
      <c r="H1073" t="str">
        <f>IFERROR(IF(OR(HLOOKUP($A1073,'Z-scores'!$C$2:$SK$20,5,FALSE)&gt;3,HLOOKUP($A1073,'Z-scores'!$C$2:$SK$20,5,FALSE)&lt;-3),"",'Total-corrected counts'!H1073),"")</f>
        <v/>
      </c>
      <c r="I1073" t="str">
        <f>IFERROR(IF(OR(HLOOKUP($A1073,'Z-scores'!$C$2:$SK$20,5,FALSE)&gt;3,HLOOKUP($A1073,'Z-scores'!$C$2:$SK$20,5,FALSE)&lt;-3),"",'Total-corrected counts'!I1073),"")</f>
        <v/>
      </c>
      <c r="J1073" t="str">
        <f>IFERROR(IF(OR(HLOOKUP($A1073,'Z-scores'!$C$2:$SK$20,5,FALSE)&gt;3,HLOOKUP($A1073,'Z-scores'!$C$2:$SK$20,5,FALSE)&lt;-3),"",'Total-corrected counts'!J1073),"")</f>
        <v/>
      </c>
      <c r="K1073" t="str">
        <f>IFERROR(IF(OR(HLOOKUP($A1073,'Z-scores'!$C$2:$SK$20,5,FALSE)&gt;3,HLOOKUP($A1073,'Z-scores'!$C$2:$SK$20,5,FALSE)&lt;-3),"",'Total-corrected counts'!K1073),"")</f>
        <v/>
      </c>
      <c r="L1073" t="str">
        <f>IFERROR(IF(OR(HLOOKUP($A1073,'Z-scores'!$C$2:$SK$20,5,FALSE)&gt;3,HLOOKUP($A1073,'Z-scores'!$C$2:$SK$20,5,FALSE)&lt;-3),"",'Total-corrected counts'!L1073),"")</f>
        <v/>
      </c>
      <c r="M1073" t="str">
        <f>IFERROR(IF(OR(HLOOKUP($A1073,'Z-scores'!$C$2:$SK$20,5,FALSE)&gt;3,HLOOKUP($A1073,'Z-scores'!$C$2:$SK$20,5,FALSE)&lt;-3),"",'Total-corrected counts'!M1073),"")</f>
        <v/>
      </c>
      <c r="N1073" t="str">
        <f>IFERROR(IF(OR(HLOOKUP($A1073,'Z-scores'!$C$2:$SK$20,5,FALSE)&gt;3,HLOOKUP($A1073,'Z-scores'!$C$2:$SK$20,5,FALSE)&lt;-3),"",'Total-corrected counts'!N1073),"")</f>
        <v/>
      </c>
      <c r="O1073" t="str">
        <f>IFERROR(IF(OR(HLOOKUP($A1073,'Z-scores'!$C$2:$SK$20,5,FALSE)&gt;3,HLOOKUP($A1073,'Z-scores'!$C$2:$SK$20,5,FALSE)&lt;-3),"",'Total-corrected counts'!O1073),"")</f>
        <v/>
      </c>
      <c r="P1073" t="str">
        <f>IFERROR(IF(OR(HLOOKUP($A1073,'Z-scores'!$C$2:$SK$20,5,FALSE)&gt;3,HLOOKUP($A1073,'Z-scores'!$C$2:$SK$20,5,FALSE)&lt;-3),"",'Total-corrected counts'!P1073),"")</f>
        <v/>
      </c>
      <c r="Q1073" t="str">
        <f>IFERROR(IF(OR(HLOOKUP($A1073,'Z-scores'!$C$2:$SK$20,5,FALSE)&gt;3,HLOOKUP($A1073,'Z-scores'!$C$2:$SK$20,5,FALSE)&lt;-3),"",'Total-corrected counts'!Q1073),"")</f>
        <v/>
      </c>
      <c r="R1073" t="str">
        <f>IFERROR(IF(OR(HLOOKUP($A1073,'Z-scores'!$C$2:$SK$20,5,FALSE)&gt;3,HLOOKUP($A1073,'Z-scores'!$C$2:$SK$20,5,FALSE)&lt;-3),"",'Total-corrected counts'!R1073),"")</f>
        <v/>
      </c>
      <c r="S1073" t="str">
        <f>IFERROR(IF(OR(HLOOKUP($A1073,'Z-scores'!$C$2:$SK$20,5,FALSE)&gt;3,HLOOKUP($A1073,'Z-scores'!$C$2:$SK$20,5,FALSE)&lt;-3),"",'Total-corrected counts'!S1073),"")</f>
        <v/>
      </c>
      <c r="T1073" t="str">
        <f>IFERROR(IF(OR(HLOOKUP($A1073,'Z-scores'!$C$2:$SK$20,5,FALSE)&gt;3,HLOOKUP($A1073,'Z-scores'!$C$2:$SK$20,5,FALSE)&lt;-3),"",'Total-corrected counts'!T1073),"")</f>
        <v/>
      </c>
      <c r="U1073">
        <f t="shared" si="64"/>
        <v>0</v>
      </c>
      <c r="V1073">
        <f>SUMIFS(Tabel132[Cluster],Tabel132[ID],'Total-corrected counts Z&lt;3'!A1073)</f>
        <v>42</v>
      </c>
      <c r="W1073" t="str">
        <f t="shared" si="65"/>
        <v/>
      </c>
      <c r="X1073" t="str">
        <f t="shared" si="66"/>
        <v/>
      </c>
      <c r="Y1073" t="str">
        <f t="shared" si="67"/>
        <v/>
      </c>
    </row>
    <row r="1074" spans="1:25" x14ac:dyDescent="0.25">
      <c r="A1074">
        <v>1083</v>
      </c>
      <c r="B1074" t="s">
        <v>1123</v>
      </c>
      <c r="C1074">
        <v>115000</v>
      </c>
      <c r="D1074">
        <v>824</v>
      </c>
      <c r="E1074" t="str">
        <f>IFERROR(IF(OR(HLOOKUP($A1074,'Z-scores'!$C$2:$SK$20,5,FALSE)&gt;3,HLOOKUP($A1074,'Z-scores'!$C$2:$SK$20,5,FALSE)&lt;-3),"",'Total-corrected counts'!E1074),"")</f>
        <v/>
      </c>
      <c r="F1074" t="str">
        <f>IFERROR(IF(OR(HLOOKUP($A1074,'Z-scores'!$C$2:$SK$20,5,FALSE)&gt;3,HLOOKUP($A1074,'Z-scores'!$C$2:$SK$20,5,FALSE)&lt;-3),"",'Total-corrected counts'!F1074),"")</f>
        <v/>
      </c>
      <c r="G1074" t="str">
        <f>IFERROR(IF(OR(HLOOKUP($A1074,'Z-scores'!$C$2:$SK$20,5,FALSE)&gt;3,HLOOKUP($A1074,'Z-scores'!$C$2:$SK$20,5,FALSE)&lt;-3),"",'Total-corrected counts'!G1074),"")</f>
        <v/>
      </c>
      <c r="H1074" t="str">
        <f>IFERROR(IF(OR(HLOOKUP($A1074,'Z-scores'!$C$2:$SK$20,5,FALSE)&gt;3,HLOOKUP($A1074,'Z-scores'!$C$2:$SK$20,5,FALSE)&lt;-3),"",'Total-corrected counts'!H1074),"")</f>
        <v/>
      </c>
      <c r="I1074" t="str">
        <f>IFERROR(IF(OR(HLOOKUP($A1074,'Z-scores'!$C$2:$SK$20,5,FALSE)&gt;3,HLOOKUP($A1074,'Z-scores'!$C$2:$SK$20,5,FALSE)&lt;-3),"",'Total-corrected counts'!I1074),"")</f>
        <v/>
      </c>
      <c r="J1074" t="str">
        <f>IFERROR(IF(OR(HLOOKUP($A1074,'Z-scores'!$C$2:$SK$20,5,FALSE)&gt;3,HLOOKUP($A1074,'Z-scores'!$C$2:$SK$20,5,FALSE)&lt;-3),"",'Total-corrected counts'!J1074),"")</f>
        <v/>
      </c>
      <c r="K1074" t="str">
        <f>IFERROR(IF(OR(HLOOKUP($A1074,'Z-scores'!$C$2:$SK$20,5,FALSE)&gt;3,HLOOKUP($A1074,'Z-scores'!$C$2:$SK$20,5,FALSE)&lt;-3),"",'Total-corrected counts'!K1074),"")</f>
        <v/>
      </c>
      <c r="L1074" t="str">
        <f>IFERROR(IF(OR(HLOOKUP($A1074,'Z-scores'!$C$2:$SK$20,5,FALSE)&gt;3,HLOOKUP($A1074,'Z-scores'!$C$2:$SK$20,5,FALSE)&lt;-3),"",'Total-corrected counts'!L1074),"")</f>
        <v/>
      </c>
      <c r="M1074" t="str">
        <f>IFERROR(IF(OR(HLOOKUP($A1074,'Z-scores'!$C$2:$SK$20,5,FALSE)&gt;3,HLOOKUP($A1074,'Z-scores'!$C$2:$SK$20,5,FALSE)&lt;-3),"",'Total-corrected counts'!M1074),"")</f>
        <v/>
      </c>
      <c r="N1074" t="str">
        <f>IFERROR(IF(OR(HLOOKUP($A1074,'Z-scores'!$C$2:$SK$20,5,FALSE)&gt;3,HLOOKUP($A1074,'Z-scores'!$C$2:$SK$20,5,FALSE)&lt;-3),"",'Total-corrected counts'!N1074),"")</f>
        <v/>
      </c>
      <c r="O1074" t="str">
        <f>IFERROR(IF(OR(HLOOKUP($A1074,'Z-scores'!$C$2:$SK$20,5,FALSE)&gt;3,HLOOKUP($A1074,'Z-scores'!$C$2:$SK$20,5,FALSE)&lt;-3),"",'Total-corrected counts'!O1074),"")</f>
        <v/>
      </c>
      <c r="P1074" t="str">
        <f>IFERROR(IF(OR(HLOOKUP($A1074,'Z-scores'!$C$2:$SK$20,5,FALSE)&gt;3,HLOOKUP($A1074,'Z-scores'!$C$2:$SK$20,5,FALSE)&lt;-3),"",'Total-corrected counts'!P1074),"")</f>
        <v/>
      </c>
      <c r="Q1074" t="str">
        <f>IFERROR(IF(OR(HLOOKUP($A1074,'Z-scores'!$C$2:$SK$20,5,FALSE)&gt;3,HLOOKUP($A1074,'Z-scores'!$C$2:$SK$20,5,FALSE)&lt;-3),"",'Total-corrected counts'!Q1074),"")</f>
        <v/>
      </c>
      <c r="R1074" t="str">
        <f>IFERROR(IF(OR(HLOOKUP($A1074,'Z-scores'!$C$2:$SK$20,5,FALSE)&gt;3,HLOOKUP($A1074,'Z-scores'!$C$2:$SK$20,5,FALSE)&lt;-3),"",'Total-corrected counts'!R1074),"")</f>
        <v/>
      </c>
      <c r="S1074" t="str">
        <f>IFERROR(IF(OR(HLOOKUP($A1074,'Z-scores'!$C$2:$SK$20,5,FALSE)&gt;3,HLOOKUP($A1074,'Z-scores'!$C$2:$SK$20,5,FALSE)&lt;-3),"",'Total-corrected counts'!S1074),"")</f>
        <v/>
      </c>
      <c r="T1074" t="str">
        <f>IFERROR(IF(OR(HLOOKUP($A1074,'Z-scores'!$C$2:$SK$20,5,FALSE)&gt;3,HLOOKUP($A1074,'Z-scores'!$C$2:$SK$20,5,FALSE)&lt;-3),"",'Total-corrected counts'!T1074),"")</f>
        <v/>
      </c>
      <c r="U1074">
        <f t="shared" si="64"/>
        <v>0</v>
      </c>
      <c r="V1074">
        <f>SUMIFS(Tabel132[Cluster],Tabel132[ID],'Total-corrected counts Z&lt;3'!A1074)</f>
        <v>0</v>
      </c>
      <c r="W1074" t="str">
        <f t="shared" si="65"/>
        <v/>
      </c>
      <c r="X1074" t="str">
        <f t="shared" si="66"/>
        <v/>
      </c>
      <c r="Y1074" t="str">
        <f t="shared" si="67"/>
        <v/>
      </c>
    </row>
    <row r="1075" spans="1:25" x14ac:dyDescent="0.25">
      <c r="A1075">
        <v>1084</v>
      </c>
      <c r="B1075" t="s">
        <v>462</v>
      </c>
      <c r="C1075">
        <v>45100</v>
      </c>
      <c r="D1075">
        <v>822</v>
      </c>
      <c r="E1075">
        <f>IFERROR(IF(OR(HLOOKUP($A1075,'Z-scores'!$C$2:$SK$20,5,FALSE)&gt;3,HLOOKUP($A1075,'Z-scores'!$C$2:$SK$20,5,FALSE)&lt;-3),"",'Total-corrected counts'!E1075),"")</f>
        <v>34.674348958010796</v>
      </c>
      <c r="F1075">
        <f>IFERROR(IF(OR(HLOOKUP($A1075,'Z-scores'!$C$2:$SK$20,5,FALSE)&gt;3,HLOOKUP($A1075,'Z-scores'!$C$2:$SK$20,5,FALSE)&lt;-3),"",'Total-corrected counts'!F1075),"")</f>
        <v>19.075922644300618</v>
      </c>
      <c r="G1075">
        <f>IFERROR(IF(OR(HLOOKUP($A1075,'Z-scores'!$C$2:$SK$20,5,FALSE)&gt;3,HLOOKUP($A1075,'Z-scores'!$C$2:$SK$20,5,FALSE)&lt;-3),"",'Total-corrected counts'!G1075),"")</f>
        <v>21.586147970986392</v>
      </c>
      <c r="H1075">
        <f>IFERROR(IF(OR(HLOOKUP($A1075,'Z-scores'!$C$2:$SK$20,5,FALSE)&gt;3,HLOOKUP($A1075,'Z-scores'!$C$2:$SK$20,5,FALSE)&lt;-3),"",'Total-corrected counts'!H1075),"")</f>
        <v>21.375666481700403</v>
      </c>
      <c r="I1075">
        <f>IFERROR(IF(OR(HLOOKUP($A1075,'Z-scores'!$C$2:$SK$20,5,FALSE)&gt;3,HLOOKUP($A1075,'Z-scores'!$C$2:$SK$20,5,FALSE)&lt;-3),"",'Total-corrected counts'!I1075),"")</f>
        <v>13.899588695976604</v>
      </c>
      <c r="J1075">
        <f>IFERROR(IF(OR(HLOOKUP($A1075,'Z-scores'!$C$2:$SK$20,5,FALSE)&gt;3,HLOOKUP($A1075,'Z-scores'!$C$2:$SK$20,5,FALSE)&lt;-3),"",'Total-corrected counts'!J1075),"")</f>
        <v>19.719756753747291</v>
      </c>
      <c r="K1075">
        <f>IFERROR(IF(OR(HLOOKUP($A1075,'Z-scores'!$C$2:$SK$20,5,FALSE)&gt;3,HLOOKUP($A1075,'Z-scores'!$C$2:$SK$20,5,FALSE)&lt;-3),"",'Total-corrected counts'!K1075),"")</f>
        <v>23.522788250921472</v>
      </c>
      <c r="L1075">
        <f>IFERROR(IF(OR(HLOOKUP($A1075,'Z-scores'!$C$2:$SK$20,5,FALSE)&gt;3,HLOOKUP($A1075,'Z-scores'!$C$2:$SK$20,5,FALSE)&lt;-3),"",'Total-corrected counts'!L1075),"")</f>
        <v>22.514547287332839</v>
      </c>
      <c r="M1075">
        <f>IFERROR(IF(OR(HLOOKUP($A1075,'Z-scores'!$C$2:$SK$20,5,FALSE)&gt;3,HLOOKUP($A1075,'Z-scores'!$C$2:$SK$20,5,FALSE)&lt;-3),"",'Total-corrected counts'!M1075),"")</f>
        <v>38.148318959160413</v>
      </c>
      <c r="N1075">
        <f>IFERROR(IF(OR(HLOOKUP($A1075,'Z-scores'!$C$2:$SK$20,5,FALSE)&gt;3,HLOOKUP($A1075,'Z-scores'!$C$2:$SK$20,5,FALSE)&lt;-3),"",'Total-corrected counts'!N1075),"")</f>
        <v>17.850927119297818</v>
      </c>
      <c r="O1075">
        <f>IFERROR(IF(OR(HLOOKUP($A1075,'Z-scores'!$C$2:$SK$20,5,FALSE)&gt;3,HLOOKUP($A1075,'Z-scores'!$C$2:$SK$20,5,FALSE)&lt;-3),"",'Total-corrected counts'!O1075),"")</f>
        <v>15.933352255294391</v>
      </c>
      <c r="P1075">
        <f>IFERROR(IF(OR(HLOOKUP($A1075,'Z-scores'!$C$2:$SK$20,5,FALSE)&gt;3,HLOOKUP($A1075,'Z-scores'!$C$2:$SK$20,5,FALSE)&lt;-3),"",'Total-corrected counts'!P1075),"")</f>
        <v>24.285191755973635</v>
      </c>
      <c r="Q1075">
        <f>IFERROR(IF(OR(HLOOKUP($A1075,'Z-scores'!$C$2:$SK$20,5,FALSE)&gt;3,HLOOKUP($A1075,'Z-scores'!$C$2:$SK$20,5,FALSE)&lt;-3),"",'Total-corrected counts'!Q1075),"")</f>
        <v>23.108457715397805</v>
      </c>
      <c r="R1075">
        <f>IFERROR(IF(OR(HLOOKUP($A1075,'Z-scores'!$C$2:$SK$20,5,FALSE)&gt;3,HLOOKUP($A1075,'Z-scores'!$C$2:$SK$20,5,FALSE)&lt;-3),"",'Total-corrected counts'!R1075),"")</f>
        <v>17.111565662038362</v>
      </c>
      <c r="S1075">
        <f>IFERROR(IF(OR(HLOOKUP($A1075,'Z-scores'!$C$2:$SK$20,5,FALSE)&gt;3,HLOOKUP($A1075,'Z-scores'!$C$2:$SK$20,5,FALSE)&lt;-3),"",'Total-corrected counts'!S1075),"")</f>
        <v>20.167648532579925</v>
      </c>
      <c r="T1075">
        <f>IFERROR(IF(OR(HLOOKUP($A1075,'Z-scores'!$C$2:$SK$20,5,FALSE)&gt;3,HLOOKUP($A1075,'Z-scores'!$C$2:$SK$20,5,FALSE)&lt;-3),"",'Total-corrected counts'!T1075),"")</f>
        <v>25.099096036636354</v>
      </c>
      <c r="U1075">
        <f t="shared" si="64"/>
        <v>1</v>
      </c>
      <c r="V1075">
        <f>SUMIFS(Tabel132[Cluster],Tabel132[ID],'Total-corrected counts Z&lt;3'!A1075)</f>
        <v>59</v>
      </c>
      <c r="W1075">
        <f t="shared" si="65"/>
        <v>0.50261391681850043</v>
      </c>
      <c r="X1075">
        <f t="shared" si="66"/>
        <v>23.236801312143463</v>
      </c>
      <c r="Y1075">
        <f t="shared" si="67"/>
        <v>20.950885326320076</v>
      </c>
    </row>
    <row r="1076" spans="1:25" x14ac:dyDescent="0.25">
      <c r="A1076">
        <v>1085</v>
      </c>
      <c r="B1076" t="s">
        <v>463</v>
      </c>
      <c r="C1076">
        <v>2600</v>
      </c>
      <c r="D1076">
        <v>993</v>
      </c>
      <c r="E1076">
        <f>IFERROR(IF(OR(HLOOKUP($A1076,'Z-scores'!$C$2:$SK$20,5,FALSE)&gt;3,HLOOKUP($A1076,'Z-scores'!$C$2:$SK$20,5,FALSE)&lt;-3),"",'Total-corrected counts'!E1076),"")</f>
        <v>6.7624641131139782</v>
      </c>
      <c r="F1076">
        <f>IFERROR(IF(OR(HLOOKUP($A1076,'Z-scores'!$C$2:$SK$20,5,FALSE)&gt;3,HLOOKUP($A1076,'Z-scores'!$C$2:$SK$20,5,FALSE)&lt;-3),"",'Total-corrected counts'!F1076),"")</f>
        <v>4.641493059244433</v>
      </c>
      <c r="G1076">
        <f>IFERROR(IF(OR(HLOOKUP($A1076,'Z-scores'!$C$2:$SK$20,5,FALSE)&gt;3,HLOOKUP($A1076,'Z-scores'!$C$2:$SK$20,5,FALSE)&lt;-3),"",'Total-corrected counts'!G1076),"")</f>
        <v>6.282942678437804</v>
      </c>
      <c r="H1076">
        <f>IFERROR(IF(OR(HLOOKUP($A1076,'Z-scores'!$C$2:$SK$20,5,FALSE)&gt;3,HLOOKUP($A1076,'Z-scores'!$C$2:$SK$20,5,FALSE)&lt;-3),"",'Total-corrected counts'!H1076),"")</f>
        <v>7.6358898887789817</v>
      </c>
      <c r="I1076">
        <f>IFERROR(IF(OR(HLOOKUP($A1076,'Z-scores'!$C$2:$SK$20,5,FALSE)&gt;3,HLOOKUP($A1076,'Z-scores'!$C$2:$SK$20,5,FALSE)&lt;-3),"",'Total-corrected counts'!I1076),"")</f>
        <v>5.1040190069841209</v>
      </c>
      <c r="J1076">
        <f>IFERROR(IF(OR(HLOOKUP($A1076,'Z-scores'!$C$2:$SK$20,5,FALSE)&gt;3,HLOOKUP($A1076,'Z-scores'!$C$2:$SK$20,5,FALSE)&lt;-3),"",'Total-corrected counts'!J1076),"")</f>
        <v>6.1482058852757948</v>
      </c>
      <c r="K1076">
        <f>IFERROR(IF(OR(HLOOKUP($A1076,'Z-scores'!$C$2:$SK$20,5,FALSE)&gt;3,HLOOKUP($A1076,'Z-scores'!$C$2:$SK$20,5,FALSE)&lt;-3),"",'Total-corrected counts'!K1076),"")</f>
        <v>2.492442036061238</v>
      </c>
      <c r="L1076">
        <f>IFERROR(IF(OR(HLOOKUP($A1076,'Z-scores'!$C$2:$SK$20,5,FALSE)&gt;3,HLOOKUP($A1076,'Z-scores'!$C$2:$SK$20,5,FALSE)&lt;-3),"",'Total-corrected counts'!L1076),"")</f>
        <v>5.7795704395322618</v>
      </c>
      <c r="M1076">
        <f>IFERROR(IF(OR(HLOOKUP($A1076,'Z-scores'!$C$2:$SK$20,5,FALSE)&gt;3,HLOOKUP($A1076,'Z-scores'!$C$2:$SK$20,5,FALSE)&lt;-3),"",'Total-corrected counts'!M1076),"")</f>
        <v>3.4866284814070632</v>
      </c>
      <c r="N1076">
        <f>IFERROR(IF(OR(HLOOKUP($A1076,'Z-scores'!$C$2:$SK$20,5,FALSE)&gt;3,HLOOKUP($A1076,'Z-scores'!$C$2:$SK$20,5,FALSE)&lt;-3),"",'Total-corrected counts'!N1076),"")</f>
        <v>3.4416148464522358</v>
      </c>
      <c r="O1076">
        <f>IFERROR(IF(OR(HLOOKUP($A1076,'Z-scores'!$C$2:$SK$20,5,FALSE)&gt;3,HLOOKUP($A1076,'Z-scores'!$C$2:$SK$20,5,FALSE)&lt;-3),"",'Total-corrected counts'!O1076),"")</f>
        <v>3.8993387039871399</v>
      </c>
      <c r="P1076">
        <f>IFERROR(IF(OR(HLOOKUP($A1076,'Z-scores'!$C$2:$SK$20,5,FALSE)&gt;3,HLOOKUP($A1076,'Z-scores'!$C$2:$SK$20,5,FALSE)&lt;-3),"",'Total-corrected counts'!P1076),"")</f>
        <v>7.8777578995299722</v>
      </c>
      <c r="Q1076">
        <f>IFERROR(IF(OR(HLOOKUP($A1076,'Z-scores'!$C$2:$SK$20,5,FALSE)&gt;3,HLOOKUP($A1076,'Z-scores'!$C$2:$SK$20,5,FALSE)&lt;-3),"",'Total-corrected counts'!Q1076),"")</f>
        <v>6.980731689987941</v>
      </c>
      <c r="R1076">
        <f>IFERROR(IF(OR(HLOOKUP($A1076,'Z-scores'!$C$2:$SK$20,5,FALSE)&gt;3,HLOOKUP($A1076,'Z-scores'!$C$2:$SK$20,5,FALSE)&lt;-3),"",'Total-corrected counts'!R1076),"")</f>
        <v>7.6467950992722447</v>
      </c>
      <c r="S1076">
        <f>IFERROR(IF(OR(HLOOKUP($A1076,'Z-scores'!$C$2:$SK$20,5,FALSE)&gt;3,HLOOKUP($A1076,'Z-scores'!$C$2:$SK$20,5,FALSE)&lt;-3),"",'Total-corrected counts'!S1076),"")</f>
        <v>6.4488915436857202</v>
      </c>
      <c r="T1076">
        <f>IFERROR(IF(OR(HLOOKUP($A1076,'Z-scores'!$C$2:$SK$20,5,FALSE)&gt;3,HLOOKUP($A1076,'Z-scores'!$C$2:$SK$20,5,FALSE)&lt;-3),"",'Total-corrected counts'!T1076),"")</f>
        <v>5.6314262252447618</v>
      </c>
      <c r="U1076">
        <f t="shared" si="64"/>
        <v>1</v>
      </c>
      <c r="V1076">
        <f>SUMIFS(Tabel132[Cluster],Tabel132[ID],'Total-corrected counts Z&lt;3'!A1076)</f>
        <v>4</v>
      </c>
      <c r="W1076">
        <f t="shared" si="65"/>
        <v>0.15418050534856612</v>
      </c>
      <c r="X1076">
        <f t="shared" si="66"/>
        <v>5.1775270435287926</v>
      </c>
      <c r="Y1076">
        <f t="shared" si="67"/>
        <v>6.4141568602846286</v>
      </c>
    </row>
    <row r="1077" spans="1:25" x14ac:dyDescent="0.25">
      <c r="A1077">
        <v>1086</v>
      </c>
      <c r="B1077" t="s">
        <v>464</v>
      </c>
      <c r="C1077">
        <v>7300</v>
      </c>
      <c r="D1077">
        <v>361</v>
      </c>
      <c r="E1077">
        <f>IFERROR(IF(OR(HLOOKUP($A1077,'Z-scores'!$C$2:$SK$20,5,FALSE)&gt;3,HLOOKUP($A1077,'Z-scores'!$C$2:$SK$20,5,FALSE)&lt;-3),"",'Total-corrected counts'!E1077),"")</f>
        <v>3.8741735798206092</v>
      </c>
      <c r="F1077">
        <f>IFERROR(IF(OR(HLOOKUP($A1077,'Z-scores'!$C$2:$SK$20,5,FALSE)&gt;3,HLOOKUP($A1077,'Z-scores'!$C$2:$SK$20,5,FALSE)&lt;-3),"",'Total-corrected counts'!F1077),"")</f>
        <v>3.621592244598657</v>
      </c>
      <c r="G1077">
        <f>IFERROR(IF(OR(HLOOKUP($A1077,'Z-scores'!$C$2:$SK$20,5,FALSE)&gt;3,HLOOKUP($A1077,'Z-scores'!$C$2:$SK$20,5,FALSE)&lt;-3),"",'Total-corrected counts'!G1077),"")</f>
        <v>3.1637864473901494</v>
      </c>
      <c r="H1077">
        <f>IFERROR(IF(OR(HLOOKUP($A1077,'Z-scores'!$C$2:$SK$20,5,FALSE)&gt;3,HLOOKUP($A1077,'Z-scores'!$C$2:$SK$20,5,FALSE)&lt;-3),"",'Total-corrected counts'!H1077),"")</f>
        <v>0.50664672247822617</v>
      </c>
      <c r="I1077">
        <f>IFERROR(IF(OR(HLOOKUP($A1077,'Z-scores'!$C$2:$SK$20,5,FALSE)&gt;3,HLOOKUP($A1077,'Z-scores'!$C$2:$SK$20,5,FALSE)&lt;-3),"",'Total-corrected counts'!I1077),"")</f>
        <v>1.5700345126224584</v>
      </c>
      <c r="J1077">
        <f>IFERROR(IF(OR(HLOOKUP($A1077,'Z-scores'!$C$2:$SK$20,5,FALSE)&gt;3,HLOOKUP($A1077,'Z-scores'!$C$2:$SK$20,5,FALSE)&lt;-3),"",'Total-corrected counts'!J1077),"")</f>
        <v>0.66450910736671209</v>
      </c>
      <c r="K1077">
        <f>IFERROR(IF(OR(HLOOKUP($A1077,'Z-scores'!$C$2:$SK$20,5,FALSE)&gt;3,HLOOKUP($A1077,'Z-scores'!$C$2:$SK$20,5,FALSE)&lt;-3),"",'Total-corrected counts'!K1077),"")</f>
        <v>5.1490920180276865</v>
      </c>
      <c r="L1077">
        <f>IFERROR(IF(OR(HLOOKUP($A1077,'Z-scores'!$C$2:$SK$20,5,FALSE)&gt;3,HLOOKUP($A1077,'Z-scores'!$C$2:$SK$20,5,FALSE)&lt;-3),"",'Total-corrected counts'!L1077),"")</f>
        <v>1.1939018748329555</v>
      </c>
      <c r="M1077">
        <f>IFERROR(IF(OR(HLOOKUP($A1077,'Z-scores'!$C$2:$SK$20,5,FALSE)&gt;3,HLOOKUP($A1077,'Z-scores'!$C$2:$SK$20,5,FALSE)&lt;-3),"",'Total-corrected counts'!M1077),"")</f>
        <v>2.2164386434372529</v>
      </c>
      <c r="N1077">
        <f>IFERROR(IF(OR(HLOOKUP($A1077,'Z-scores'!$C$2:$SK$20,5,FALSE)&gt;3,HLOOKUP($A1077,'Z-scores'!$C$2:$SK$20,5,FALSE)&lt;-3),"",'Total-corrected counts'!N1077),"")</f>
        <v>1.5208958546964322</v>
      </c>
      <c r="O1077">
        <f>IFERROR(IF(OR(HLOOKUP($A1077,'Z-scores'!$C$2:$SK$20,5,FALSE)&gt;3,HLOOKUP($A1077,'Z-scores'!$C$2:$SK$20,5,FALSE)&lt;-3),"",'Total-corrected counts'!O1077),"")</f>
        <v>1.7463024808105674</v>
      </c>
      <c r="P1077">
        <f>IFERROR(IF(OR(HLOOKUP($A1077,'Z-scores'!$C$2:$SK$20,5,FALSE)&gt;3,HLOOKUP($A1077,'Z-scores'!$C$2:$SK$20,5,FALSE)&lt;-3),"",'Total-corrected counts'!P1077),"")</f>
        <v>1.3187655359288961</v>
      </c>
      <c r="Q1077">
        <f>IFERROR(IF(OR(HLOOKUP($A1077,'Z-scores'!$C$2:$SK$20,5,FALSE)&gt;3,HLOOKUP($A1077,'Z-scores'!$C$2:$SK$20,5,FALSE)&lt;-3),"",'Total-corrected counts'!Q1077),"")</f>
        <v>0.52666018444037133</v>
      </c>
      <c r="R1077">
        <f>IFERROR(IF(OR(HLOOKUP($A1077,'Z-scores'!$C$2:$SK$20,5,FALSE)&gt;3,HLOOKUP($A1077,'Z-scores'!$C$2:$SK$20,5,FALSE)&lt;-3),"",'Total-corrected counts'!R1077),"")</f>
        <v>3.1686182513438381</v>
      </c>
      <c r="S1077">
        <f>IFERROR(IF(OR(HLOOKUP($A1077,'Z-scores'!$C$2:$SK$20,5,FALSE)&gt;3,HLOOKUP($A1077,'Z-scores'!$C$2:$SK$20,5,FALSE)&lt;-3),"",'Total-corrected counts'!S1077),"")</f>
        <v>2.700721041561096</v>
      </c>
      <c r="T1077">
        <f>IFERROR(IF(OR(HLOOKUP($A1077,'Z-scores'!$C$2:$SK$20,5,FALSE)&gt;3,HLOOKUP($A1077,'Z-scores'!$C$2:$SK$20,5,FALSE)&lt;-3),"",'Total-corrected counts'!T1077),"")</f>
        <v>1.3651942364229728</v>
      </c>
      <c r="U1077">
        <f t="shared" si="64"/>
        <v>1</v>
      </c>
      <c r="V1077">
        <f>SUMIFS(Tabel132[Cluster],Tabel132[ID],'Total-corrected counts Z&lt;3'!A1077)</f>
        <v>10</v>
      </c>
      <c r="W1077">
        <f t="shared" si="65"/>
        <v>0.45305480215247684</v>
      </c>
      <c r="X1077">
        <f t="shared" si="66"/>
        <v>2.3481071005271139</v>
      </c>
      <c r="Y1077">
        <f t="shared" si="67"/>
        <v>1.8043769550846234</v>
      </c>
    </row>
    <row r="1078" spans="1:25" x14ac:dyDescent="0.25">
      <c r="A1078">
        <v>1087</v>
      </c>
      <c r="B1078" t="s">
        <v>1124</v>
      </c>
      <c r="C1078">
        <v>117700</v>
      </c>
      <c r="D1078">
        <v>1040</v>
      </c>
      <c r="E1078" t="str">
        <f>IFERROR(IF(OR(HLOOKUP($A1078,'Z-scores'!$C$2:$SK$20,5,FALSE)&gt;3,HLOOKUP($A1078,'Z-scores'!$C$2:$SK$20,5,FALSE)&lt;-3),"",'Total-corrected counts'!E1078),"")</f>
        <v/>
      </c>
      <c r="F1078" t="str">
        <f>IFERROR(IF(OR(HLOOKUP($A1078,'Z-scores'!$C$2:$SK$20,5,FALSE)&gt;3,HLOOKUP($A1078,'Z-scores'!$C$2:$SK$20,5,FALSE)&lt;-3),"",'Total-corrected counts'!F1078),"")</f>
        <v/>
      </c>
      <c r="G1078" t="str">
        <f>IFERROR(IF(OR(HLOOKUP($A1078,'Z-scores'!$C$2:$SK$20,5,FALSE)&gt;3,HLOOKUP($A1078,'Z-scores'!$C$2:$SK$20,5,FALSE)&lt;-3),"",'Total-corrected counts'!G1078),"")</f>
        <v/>
      </c>
      <c r="H1078" t="str">
        <f>IFERROR(IF(OR(HLOOKUP($A1078,'Z-scores'!$C$2:$SK$20,5,FALSE)&gt;3,HLOOKUP($A1078,'Z-scores'!$C$2:$SK$20,5,FALSE)&lt;-3),"",'Total-corrected counts'!H1078),"")</f>
        <v/>
      </c>
      <c r="I1078" t="str">
        <f>IFERROR(IF(OR(HLOOKUP($A1078,'Z-scores'!$C$2:$SK$20,5,FALSE)&gt;3,HLOOKUP($A1078,'Z-scores'!$C$2:$SK$20,5,FALSE)&lt;-3),"",'Total-corrected counts'!I1078),"")</f>
        <v/>
      </c>
      <c r="J1078" t="str">
        <f>IFERROR(IF(OR(HLOOKUP($A1078,'Z-scores'!$C$2:$SK$20,5,FALSE)&gt;3,HLOOKUP($A1078,'Z-scores'!$C$2:$SK$20,5,FALSE)&lt;-3),"",'Total-corrected counts'!J1078),"")</f>
        <v/>
      </c>
      <c r="K1078" t="str">
        <f>IFERROR(IF(OR(HLOOKUP($A1078,'Z-scores'!$C$2:$SK$20,5,FALSE)&gt;3,HLOOKUP($A1078,'Z-scores'!$C$2:$SK$20,5,FALSE)&lt;-3),"",'Total-corrected counts'!K1078),"")</f>
        <v/>
      </c>
      <c r="L1078" t="str">
        <f>IFERROR(IF(OR(HLOOKUP($A1078,'Z-scores'!$C$2:$SK$20,5,FALSE)&gt;3,HLOOKUP($A1078,'Z-scores'!$C$2:$SK$20,5,FALSE)&lt;-3),"",'Total-corrected counts'!L1078),"")</f>
        <v/>
      </c>
      <c r="M1078" t="str">
        <f>IFERROR(IF(OR(HLOOKUP($A1078,'Z-scores'!$C$2:$SK$20,5,FALSE)&gt;3,HLOOKUP($A1078,'Z-scores'!$C$2:$SK$20,5,FALSE)&lt;-3),"",'Total-corrected counts'!M1078),"")</f>
        <v/>
      </c>
      <c r="N1078" t="str">
        <f>IFERROR(IF(OR(HLOOKUP($A1078,'Z-scores'!$C$2:$SK$20,5,FALSE)&gt;3,HLOOKUP($A1078,'Z-scores'!$C$2:$SK$20,5,FALSE)&lt;-3),"",'Total-corrected counts'!N1078),"")</f>
        <v/>
      </c>
      <c r="O1078" t="str">
        <f>IFERROR(IF(OR(HLOOKUP($A1078,'Z-scores'!$C$2:$SK$20,5,FALSE)&gt;3,HLOOKUP($A1078,'Z-scores'!$C$2:$SK$20,5,FALSE)&lt;-3),"",'Total-corrected counts'!O1078),"")</f>
        <v/>
      </c>
      <c r="P1078" t="str">
        <f>IFERROR(IF(OR(HLOOKUP($A1078,'Z-scores'!$C$2:$SK$20,5,FALSE)&gt;3,HLOOKUP($A1078,'Z-scores'!$C$2:$SK$20,5,FALSE)&lt;-3),"",'Total-corrected counts'!P1078),"")</f>
        <v/>
      </c>
      <c r="Q1078" t="str">
        <f>IFERROR(IF(OR(HLOOKUP($A1078,'Z-scores'!$C$2:$SK$20,5,FALSE)&gt;3,HLOOKUP($A1078,'Z-scores'!$C$2:$SK$20,5,FALSE)&lt;-3),"",'Total-corrected counts'!Q1078),"")</f>
        <v/>
      </c>
      <c r="R1078" t="str">
        <f>IFERROR(IF(OR(HLOOKUP($A1078,'Z-scores'!$C$2:$SK$20,5,FALSE)&gt;3,HLOOKUP($A1078,'Z-scores'!$C$2:$SK$20,5,FALSE)&lt;-3),"",'Total-corrected counts'!R1078),"")</f>
        <v/>
      </c>
      <c r="S1078" t="str">
        <f>IFERROR(IF(OR(HLOOKUP($A1078,'Z-scores'!$C$2:$SK$20,5,FALSE)&gt;3,HLOOKUP($A1078,'Z-scores'!$C$2:$SK$20,5,FALSE)&lt;-3),"",'Total-corrected counts'!S1078),"")</f>
        <v/>
      </c>
      <c r="T1078" t="str">
        <f>IFERROR(IF(OR(HLOOKUP($A1078,'Z-scores'!$C$2:$SK$20,5,FALSE)&gt;3,HLOOKUP($A1078,'Z-scores'!$C$2:$SK$20,5,FALSE)&lt;-3),"",'Total-corrected counts'!T1078),"")</f>
        <v/>
      </c>
      <c r="U1078">
        <f t="shared" si="64"/>
        <v>0</v>
      </c>
      <c r="V1078">
        <f>SUMIFS(Tabel132[Cluster],Tabel132[ID],'Total-corrected counts Z&lt;3'!A1078)</f>
        <v>0</v>
      </c>
      <c r="W1078" t="str">
        <f t="shared" si="65"/>
        <v/>
      </c>
      <c r="X1078" t="str">
        <f t="shared" si="66"/>
        <v/>
      </c>
      <c r="Y1078" t="str">
        <f t="shared" si="67"/>
        <v/>
      </c>
    </row>
    <row r="1079" spans="1:25" x14ac:dyDescent="0.25">
      <c r="A1079">
        <v>1088</v>
      </c>
      <c r="B1079" t="s">
        <v>1125</v>
      </c>
      <c r="C1079">
        <v>65400</v>
      </c>
      <c r="D1079">
        <v>475</v>
      </c>
      <c r="E1079" t="str">
        <f>IFERROR(IF(OR(HLOOKUP($A1079,'Z-scores'!$C$2:$SK$20,5,FALSE)&gt;3,HLOOKUP($A1079,'Z-scores'!$C$2:$SK$20,5,FALSE)&lt;-3),"",'Total-corrected counts'!E1079),"")</f>
        <v/>
      </c>
      <c r="F1079" t="str">
        <f>IFERROR(IF(OR(HLOOKUP($A1079,'Z-scores'!$C$2:$SK$20,5,FALSE)&gt;3,HLOOKUP($A1079,'Z-scores'!$C$2:$SK$20,5,FALSE)&lt;-3),"",'Total-corrected counts'!F1079),"")</f>
        <v/>
      </c>
      <c r="G1079" t="str">
        <f>IFERROR(IF(OR(HLOOKUP($A1079,'Z-scores'!$C$2:$SK$20,5,FALSE)&gt;3,HLOOKUP($A1079,'Z-scores'!$C$2:$SK$20,5,FALSE)&lt;-3),"",'Total-corrected counts'!G1079),"")</f>
        <v/>
      </c>
      <c r="H1079" t="str">
        <f>IFERROR(IF(OR(HLOOKUP($A1079,'Z-scores'!$C$2:$SK$20,5,FALSE)&gt;3,HLOOKUP($A1079,'Z-scores'!$C$2:$SK$20,5,FALSE)&lt;-3),"",'Total-corrected counts'!H1079),"")</f>
        <v/>
      </c>
      <c r="I1079" t="str">
        <f>IFERROR(IF(OR(HLOOKUP($A1079,'Z-scores'!$C$2:$SK$20,5,FALSE)&gt;3,HLOOKUP($A1079,'Z-scores'!$C$2:$SK$20,5,FALSE)&lt;-3),"",'Total-corrected counts'!I1079),"")</f>
        <v/>
      </c>
      <c r="J1079" t="str">
        <f>IFERROR(IF(OR(HLOOKUP($A1079,'Z-scores'!$C$2:$SK$20,5,FALSE)&gt;3,HLOOKUP($A1079,'Z-scores'!$C$2:$SK$20,5,FALSE)&lt;-3),"",'Total-corrected counts'!J1079),"")</f>
        <v/>
      </c>
      <c r="K1079" t="str">
        <f>IFERROR(IF(OR(HLOOKUP($A1079,'Z-scores'!$C$2:$SK$20,5,FALSE)&gt;3,HLOOKUP($A1079,'Z-scores'!$C$2:$SK$20,5,FALSE)&lt;-3),"",'Total-corrected counts'!K1079),"")</f>
        <v/>
      </c>
      <c r="L1079" t="str">
        <f>IFERROR(IF(OR(HLOOKUP($A1079,'Z-scores'!$C$2:$SK$20,5,FALSE)&gt;3,HLOOKUP($A1079,'Z-scores'!$C$2:$SK$20,5,FALSE)&lt;-3),"",'Total-corrected counts'!L1079),"")</f>
        <v/>
      </c>
      <c r="M1079" t="str">
        <f>IFERROR(IF(OR(HLOOKUP($A1079,'Z-scores'!$C$2:$SK$20,5,FALSE)&gt;3,HLOOKUP($A1079,'Z-scores'!$C$2:$SK$20,5,FALSE)&lt;-3),"",'Total-corrected counts'!M1079),"")</f>
        <v/>
      </c>
      <c r="N1079" t="str">
        <f>IFERROR(IF(OR(HLOOKUP($A1079,'Z-scores'!$C$2:$SK$20,5,FALSE)&gt;3,HLOOKUP($A1079,'Z-scores'!$C$2:$SK$20,5,FALSE)&lt;-3),"",'Total-corrected counts'!N1079),"")</f>
        <v/>
      </c>
      <c r="O1079" t="str">
        <f>IFERROR(IF(OR(HLOOKUP($A1079,'Z-scores'!$C$2:$SK$20,5,FALSE)&gt;3,HLOOKUP($A1079,'Z-scores'!$C$2:$SK$20,5,FALSE)&lt;-3),"",'Total-corrected counts'!O1079),"")</f>
        <v/>
      </c>
      <c r="P1079" t="str">
        <f>IFERROR(IF(OR(HLOOKUP($A1079,'Z-scores'!$C$2:$SK$20,5,FALSE)&gt;3,HLOOKUP($A1079,'Z-scores'!$C$2:$SK$20,5,FALSE)&lt;-3),"",'Total-corrected counts'!P1079),"")</f>
        <v/>
      </c>
      <c r="Q1079" t="str">
        <f>IFERROR(IF(OR(HLOOKUP($A1079,'Z-scores'!$C$2:$SK$20,5,FALSE)&gt;3,HLOOKUP($A1079,'Z-scores'!$C$2:$SK$20,5,FALSE)&lt;-3),"",'Total-corrected counts'!Q1079),"")</f>
        <v/>
      </c>
      <c r="R1079" t="str">
        <f>IFERROR(IF(OR(HLOOKUP($A1079,'Z-scores'!$C$2:$SK$20,5,FALSE)&gt;3,HLOOKUP($A1079,'Z-scores'!$C$2:$SK$20,5,FALSE)&lt;-3),"",'Total-corrected counts'!R1079),"")</f>
        <v/>
      </c>
      <c r="S1079" t="str">
        <f>IFERROR(IF(OR(HLOOKUP($A1079,'Z-scores'!$C$2:$SK$20,5,FALSE)&gt;3,HLOOKUP($A1079,'Z-scores'!$C$2:$SK$20,5,FALSE)&lt;-3),"",'Total-corrected counts'!S1079),"")</f>
        <v/>
      </c>
      <c r="T1079" t="str">
        <f>IFERROR(IF(OR(HLOOKUP($A1079,'Z-scores'!$C$2:$SK$20,5,FALSE)&gt;3,HLOOKUP($A1079,'Z-scores'!$C$2:$SK$20,5,FALSE)&lt;-3),"",'Total-corrected counts'!T1079),"")</f>
        <v/>
      </c>
      <c r="U1079">
        <f t="shared" si="64"/>
        <v>0</v>
      </c>
      <c r="V1079">
        <f>SUMIFS(Tabel132[Cluster],Tabel132[ID],'Total-corrected counts Z&lt;3'!A1079)</f>
        <v>77</v>
      </c>
      <c r="W1079" t="str">
        <f t="shared" si="65"/>
        <v/>
      </c>
      <c r="X1079" t="str">
        <f t="shared" si="66"/>
        <v/>
      </c>
      <c r="Y1079" t="str">
        <f t="shared" si="67"/>
        <v/>
      </c>
    </row>
    <row r="1080" spans="1:25" x14ac:dyDescent="0.25">
      <c r="A1080">
        <v>1089</v>
      </c>
      <c r="B1080" t="s">
        <v>465</v>
      </c>
      <c r="C1080">
        <v>37400</v>
      </c>
      <c r="D1080">
        <v>695</v>
      </c>
      <c r="E1080">
        <f>IFERROR(IF(OR(HLOOKUP($A1080,'Z-scores'!$C$2:$SK$20,5,FALSE)&gt;3,HLOOKUP($A1080,'Z-scores'!$C$2:$SK$20,5,FALSE)&lt;-3),"",'Total-corrected counts'!E1080),"")</f>
        <v>34.530677559270643</v>
      </c>
      <c r="F1080">
        <f>IFERROR(IF(OR(HLOOKUP($A1080,'Z-scores'!$C$2:$SK$20,5,FALSE)&gt;3,HLOOKUP($A1080,'Z-scores'!$C$2:$SK$20,5,FALSE)&lt;-3),"",'Total-corrected counts'!F1080),"")</f>
        <v>30.941713140619299</v>
      </c>
      <c r="G1080">
        <f>IFERROR(IF(OR(HLOOKUP($A1080,'Z-scores'!$C$2:$SK$20,5,FALSE)&gt;3,HLOOKUP($A1080,'Z-scores'!$C$2:$SK$20,5,FALSE)&lt;-3),"",'Total-corrected counts'!G1080),"")</f>
        <v>25.736758090838361</v>
      </c>
      <c r="H1080">
        <f>IFERROR(IF(OR(HLOOKUP($A1080,'Z-scores'!$C$2:$SK$20,5,FALSE)&gt;3,HLOOKUP($A1080,'Z-scores'!$C$2:$SK$20,5,FALSE)&lt;-3),"",'Total-corrected counts'!H1080),"")</f>
        <v>44.910613042534195</v>
      </c>
      <c r="I1080">
        <f>IFERROR(IF(OR(HLOOKUP($A1080,'Z-scores'!$C$2:$SK$20,5,FALSE)&gt;3,HLOOKUP($A1080,'Z-scores'!$C$2:$SK$20,5,FALSE)&lt;-3),"",'Total-corrected counts'!I1080),"")</f>
        <v>20.618661126339386</v>
      </c>
      <c r="J1080">
        <f>IFERROR(IF(OR(HLOOKUP($A1080,'Z-scores'!$C$2:$SK$20,5,FALSE)&gt;3,HLOOKUP($A1080,'Z-scores'!$C$2:$SK$20,5,FALSE)&lt;-3),"",'Total-corrected counts'!J1080),"")</f>
        <v>38.086549018621817</v>
      </c>
      <c r="K1080">
        <f>IFERROR(IF(OR(HLOOKUP($A1080,'Z-scores'!$C$2:$SK$20,5,FALSE)&gt;3,HLOOKUP($A1080,'Z-scores'!$C$2:$SK$20,5,FALSE)&lt;-3),"",'Total-corrected counts'!K1080),"")</f>
        <v>28.331735238145509</v>
      </c>
      <c r="L1080">
        <f>IFERROR(IF(OR(HLOOKUP($A1080,'Z-scores'!$C$2:$SK$20,5,FALSE)&gt;3,HLOOKUP($A1080,'Z-scores'!$C$2:$SK$20,5,FALSE)&lt;-3),"",'Total-corrected counts'!L1080),"")</f>
        <v>35.376126575306039</v>
      </c>
      <c r="M1080">
        <f>IFERROR(IF(OR(HLOOKUP($A1080,'Z-scores'!$C$2:$SK$20,5,FALSE)&gt;3,HLOOKUP($A1080,'Z-scores'!$C$2:$SK$20,5,FALSE)&lt;-3),"",'Total-corrected counts'!M1080),"")</f>
        <v>39.282112572918699</v>
      </c>
      <c r="N1080">
        <f>IFERROR(IF(OR(HLOOKUP($A1080,'Z-scores'!$C$2:$SK$20,5,FALSE)&gt;3,HLOOKUP($A1080,'Z-scores'!$C$2:$SK$20,5,FALSE)&lt;-3),"",'Total-corrected counts'!N1080),"")</f>
        <v>35.498022835388895</v>
      </c>
      <c r="O1080">
        <f>IFERROR(IF(OR(HLOOKUP($A1080,'Z-scores'!$C$2:$SK$20,5,FALSE)&gt;3,HLOOKUP($A1080,'Z-scores'!$C$2:$SK$20,5,FALSE)&lt;-3),"",'Total-corrected counts'!O1080),"")</f>
        <v>28.723360045129759</v>
      </c>
      <c r="P1080">
        <f>IFERROR(IF(OR(HLOOKUP($A1080,'Z-scores'!$C$2:$SK$20,5,FALSE)&gt;3,HLOOKUP($A1080,'Z-scores'!$C$2:$SK$20,5,FALSE)&lt;-3),"",'Total-corrected counts'!P1080),"")</f>
        <v>30.565501591227473</v>
      </c>
      <c r="Q1080">
        <f>IFERROR(IF(OR(HLOOKUP($A1080,'Z-scores'!$C$2:$SK$20,5,FALSE)&gt;3,HLOOKUP($A1080,'Z-scores'!$C$2:$SK$20,5,FALSE)&lt;-3),"",'Total-corrected counts'!Q1080),"")</f>
        <v>24.440013653416855</v>
      </c>
      <c r="R1080">
        <f>IFERROR(IF(OR(HLOOKUP($A1080,'Z-scores'!$C$2:$SK$20,5,FALSE)&gt;3,HLOOKUP($A1080,'Z-scores'!$C$2:$SK$20,5,FALSE)&lt;-3),"",'Total-corrected counts'!R1080),"")</f>
        <v>27.752371199776501</v>
      </c>
      <c r="S1080">
        <f>IFERROR(IF(OR(HLOOKUP($A1080,'Z-scores'!$C$2:$SK$20,5,FALSE)&gt;3,HLOOKUP($A1080,'Z-scores'!$C$2:$SK$20,5,FALSE)&lt;-3),"",'Total-corrected counts'!S1080),"")</f>
        <v>36.54749334020309</v>
      </c>
      <c r="T1080">
        <f>IFERROR(IF(OR(HLOOKUP($A1080,'Z-scores'!$C$2:$SK$20,5,FALSE)&gt;3,HLOOKUP($A1080,'Z-scores'!$C$2:$SK$20,5,FALSE)&lt;-3),"",'Total-corrected counts'!T1080),"")</f>
        <v>25.262919345007106</v>
      </c>
      <c r="U1080">
        <f t="shared" si="64"/>
        <v>1</v>
      </c>
      <c r="V1080">
        <f>SUMIFS(Tabel132[Cluster],Tabel132[ID],'Total-corrected counts Z&lt;3'!A1080)</f>
        <v>0</v>
      </c>
      <c r="W1080">
        <f t="shared" si="65"/>
        <v>0.19013475603480573</v>
      </c>
      <c r="X1080">
        <f t="shared" si="66"/>
        <v>33.33129691999828</v>
      </c>
      <c r="Y1080">
        <f t="shared" si="67"/>
        <v>28.881943195793468</v>
      </c>
    </row>
    <row r="1081" spans="1:25" x14ac:dyDescent="0.25">
      <c r="A1081">
        <v>1090</v>
      </c>
      <c r="B1081" t="s">
        <v>466</v>
      </c>
      <c r="C1081">
        <v>8100</v>
      </c>
      <c r="D1081">
        <v>378</v>
      </c>
      <c r="E1081">
        <f>IFERROR(IF(OR(HLOOKUP($A1081,'Z-scores'!$C$2:$SK$20,5,FALSE)&gt;3,HLOOKUP($A1081,'Z-scores'!$C$2:$SK$20,5,FALSE)&lt;-3),"",'Total-corrected counts'!E1081),"")</f>
        <v>76.888969256797765</v>
      </c>
      <c r="F1081">
        <f>IFERROR(IF(OR(HLOOKUP($A1081,'Z-scores'!$C$2:$SK$20,5,FALSE)&gt;3,HLOOKUP($A1081,'Z-scores'!$C$2:$SK$20,5,FALSE)&lt;-3),"",'Total-corrected counts'!F1081),"")</f>
        <v>76.95529387544839</v>
      </c>
      <c r="G1081">
        <f>IFERROR(IF(OR(HLOOKUP($A1081,'Z-scores'!$C$2:$SK$20,5,FALSE)&gt;3,HLOOKUP($A1081,'Z-scores'!$C$2:$SK$20,5,FALSE)&lt;-3),"",'Total-corrected counts'!G1081),"")</f>
        <v>94.278852567055651</v>
      </c>
      <c r="H1081">
        <f>IFERROR(IF(OR(HLOOKUP($A1081,'Z-scores'!$C$2:$SK$20,5,FALSE)&gt;3,HLOOKUP($A1081,'Z-scores'!$C$2:$SK$20,5,FALSE)&lt;-3),"",'Total-corrected counts'!H1081),"")</f>
        <v>76.949986730681076</v>
      </c>
      <c r="I1081">
        <f>IFERROR(IF(OR(HLOOKUP($A1081,'Z-scores'!$C$2:$SK$20,5,FALSE)&gt;3,HLOOKUP($A1081,'Z-scores'!$C$2:$SK$20,5,FALSE)&lt;-3),"",'Total-corrected counts'!I1081),"")</f>
        <v>76.740360747786625</v>
      </c>
      <c r="J1081">
        <f>IFERROR(IF(OR(HLOOKUP($A1081,'Z-scores'!$C$2:$SK$20,5,FALSE)&gt;3,HLOOKUP($A1081,'Z-scores'!$C$2:$SK$20,5,FALSE)&lt;-3),"",'Total-corrected counts'!J1081),"")</f>
        <v>55.555356003271058</v>
      </c>
      <c r="K1081">
        <f>IFERROR(IF(OR(HLOOKUP($A1081,'Z-scores'!$C$2:$SK$20,5,FALSE)&gt;3,HLOOKUP($A1081,'Z-scores'!$C$2:$SK$20,5,FALSE)&lt;-3),"",'Total-corrected counts'!K1081),"")</f>
        <v>63.225923743002838</v>
      </c>
      <c r="L1081">
        <f>IFERROR(IF(OR(HLOOKUP($A1081,'Z-scores'!$C$2:$SK$20,5,FALSE)&gt;3,HLOOKUP($A1081,'Z-scores'!$C$2:$SK$20,5,FALSE)&lt;-3),"",'Total-corrected counts'!L1081),"")</f>
        <v>41.43382188340734</v>
      </c>
      <c r="M1081">
        <f>IFERROR(IF(OR(HLOOKUP($A1081,'Z-scores'!$C$2:$SK$20,5,FALSE)&gt;3,HLOOKUP($A1081,'Z-scores'!$C$2:$SK$20,5,FALSE)&lt;-3),"",'Total-corrected counts'!M1081),"")</f>
        <v>94.369137626347666</v>
      </c>
      <c r="N1081">
        <f>IFERROR(IF(OR(HLOOKUP($A1081,'Z-scores'!$C$2:$SK$20,5,FALSE)&gt;3,HLOOKUP($A1081,'Z-scores'!$C$2:$SK$20,5,FALSE)&lt;-3),"",'Total-corrected counts'!N1081),"")</f>
        <v>83.351364572847771</v>
      </c>
      <c r="O1081">
        <f>IFERROR(IF(OR(HLOOKUP($A1081,'Z-scores'!$C$2:$SK$20,5,FALSE)&gt;3,HLOOKUP($A1081,'Z-scores'!$C$2:$SK$20,5,FALSE)&lt;-3),"",'Total-corrected counts'!O1081),"")</f>
        <v>120.72918517968347</v>
      </c>
      <c r="P1081">
        <f>IFERROR(IF(OR(HLOOKUP($A1081,'Z-scores'!$C$2:$SK$20,5,FALSE)&gt;3,HLOOKUP($A1081,'Z-scores'!$C$2:$SK$20,5,FALSE)&lt;-3),"",'Total-corrected counts'!P1081),"")</f>
        <v>38.144671067528257</v>
      </c>
      <c r="Q1081">
        <f>IFERROR(IF(OR(HLOOKUP($A1081,'Z-scores'!$C$2:$SK$20,5,FALSE)&gt;3,HLOOKUP($A1081,'Z-scores'!$C$2:$SK$20,5,FALSE)&lt;-3),"",'Total-corrected counts'!Q1081),"")</f>
        <v>88.4441315398401</v>
      </c>
      <c r="R1081">
        <f>IFERROR(IF(OR(HLOOKUP($A1081,'Z-scores'!$C$2:$SK$20,5,FALSE)&gt;3,HLOOKUP($A1081,'Z-scores'!$C$2:$SK$20,5,FALSE)&lt;-3),"",'Total-corrected counts'!R1081),"")</f>
        <v>83.863105420494136</v>
      </c>
      <c r="S1081">
        <f>IFERROR(IF(OR(HLOOKUP($A1081,'Z-scores'!$C$2:$SK$20,5,FALSE)&gt;3,HLOOKUP($A1081,'Z-scores'!$C$2:$SK$20,5,FALSE)&lt;-3),"",'Total-corrected counts'!S1081),"")</f>
        <v>57.575748997137921</v>
      </c>
      <c r="T1081">
        <f>IFERROR(IF(OR(HLOOKUP($A1081,'Z-scores'!$C$2:$SK$20,5,FALSE)&gt;3,HLOOKUP($A1081,'Z-scores'!$C$2:$SK$20,5,FALSE)&lt;-3),"",'Total-corrected counts'!T1081),"")</f>
        <v>73.754618622751096</v>
      </c>
      <c r="U1081">
        <f t="shared" si="64"/>
        <v>1</v>
      </c>
      <c r="V1081">
        <f>SUMIFS(Tabel132[Cluster],Tabel132[ID],'Total-corrected counts Z&lt;3'!A1081)</f>
        <v>11</v>
      </c>
      <c r="W1081">
        <f t="shared" si="65"/>
        <v>0.78313697208626221</v>
      </c>
      <c r="X1081">
        <f t="shared" si="66"/>
        <v>73.974906700664604</v>
      </c>
      <c r="Y1081">
        <f t="shared" si="67"/>
        <v>77.085243471239167</v>
      </c>
    </row>
    <row r="1082" spans="1:25" x14ac:dyDescent="0.25">
      <c r="A1082">
        <v>1091</v>
      </c>
      <c r="B1082" t="s">
        <v>1126</v>
      </c>
      <c r="C1082">
        <v>57200</v>
      </c>
      <c r="D1082">
        <v>928</v>
      </c>
      <c r="E1082" t="str">
        <f>IFERROR(IF(OR(HLOOKUP($A1082,'Z-scores'!$C$2:$SK$20,5,FALSE)&gt;3,HLOOKUP($A1082,'Z-scores'!$C$2:$SK$20,5,FALSE)&lt;-3),"",'Total-corrected counts'!E1082),"")</f>
        <v/>
      </c>
      <c r="F1082" t="str">
        <f>IFERROR(IF(OR(HLOOKUP($A1082,'Z-scores'!$C$2:$SK$20,5,FALSE)&gt;3,HLOOKUP($A1082,'Z-scores'!$C$2:$SK$20,5,FALSE)&lt;-3),"",'Total-corrected counts'!F1082),"")</f>
        <v/>
      </c>
      <c r="G1082" t="str">
        <f>IFERROR(IF(OR(HLOOKUP($A1082,'Z-scores'!$C$2:$SK$20,5,FALSE)&gt;3,HLOOKUP($A1082,'Z-scores'!$C$2:$SK$20,5,FALSE)&lt;-3),"",'Total-corrected counts'!G1082),"")</f>
        <v/>
      </c>
      <c r="H1082" t="str">
        <f>IFERROR(IF(OR(HLOOKUP($A1082,'Z-scores'!$C$2:$SK$20,5,FALSE)&gt;3,HLOOKUP($A1082,'Z-scores'!$C$2:$SK$20,5,FALSE)&lt;-3),"",'Total-corrected counts'!H1082),"")</f>
        <v/>
      </c>
      <c r="I1082" t="str">
        <f>IFERROR(IF(OR(HLOOKUP($A1082,'Z-scores'!$C$2:$SK$20,5,FALSE)&gt;3,HLOOKUP($A1082,'Z-scores'!$C$2:$SK$20,5,FALSE)&lt;-3),"",'Total-corrected counts'!I1082),"")</f>
        <v/>
      </c>
      <c r="J1082" t="str">
        <f>IFERROR(IF(OR(HLOOKUP($A1082,'Z-scores'!$C$2:$SK$20,5,FALSE)&gt;3,HLOOKUP($A1082,'Z-scores'!$C$2:$SK$20,5,FALSE)&lt;-3),"",'Total-corrected counts'!J1082),"")</f>
        <v/>
      </c>
      <c r="K1082" t="str">
        <f>IFERROR(IF(OR(HLOOKUP($A1082,'Z-scores'!$C$2:$SK$20,5,FALSE)&gt;3,HLOOKUP($A1082,'Z-scores'!$C$2:$SK$20,5,FALSE)&lt;-3),"",'Total-corrected counts'!K1082),"")</f>
        <v/>
      </c>
      <c r="L1082" t="str">
        <f>IFERROR(IF(OR(HLOOKUP($A1082,'Z-scores'!$C$2:$SK$20,5,FALSE)&gt;3,HLOOKUP($A1082,'Z-scores'!$C$2:$SK$20,5,FALSE)&lt;-3),"",'Total-corrected counts'!L1082),"")</f>
        <v/>
      </c>
      <c r="M1082" t="str">
        <f>IFERROR(IF(OR(HLOOKUP($A1082,'Z-scores'!$C$2:$SK$20,5,FALSE)&gt;3,HLOOKUP($A1082,'Z-scores'!$C$2:$SK$20,5,FALSE)&lt;-3),"",'Total-corrected counts'!M1082),"")</f>
        <v/>
      </c>
      <c r="N1082" t="str">
        <f>IFERROR(IF(OR(HLOOKUP($A1082,'Z-scores'!$C$2:$SK$20,5,FALSE)&gt;3,HLOOKUP($A1082,'Z-scores'!$C$2:$SK$20,5,FALSE)&lt;-3),"",'Total-corrected counts'!N1082),"")</f>
        <v/>
      </c>
      <c r="O1082" t="str">
        <f>IFERROR(IF(OR(HLOOKUP($A1082,'Z-scores'!$C$2:$SK$20,5,FALSE)&gt;3,HLOOKUP($A1082,'Z-scores'!$C$2:$SK$20,5,FALSE)&lt;-3),"",'Total-corrected counts'!O1082),"")</f>
        <v/>
      </c>
      <c r="P1082" t="str">
        <f>IFERROR(IF(OR(HLOOKUP($A1082,'Z-scores'!$C$2:$SK$20,5,FALSE)&gt;3,HLOOKUP($A1082,'Z-scores'!$C$2:$SK$20,5,FALSE)&lt;-3),"",'Total-corrected counts'!P1082),"")</f>
        <v/>
      </c>
      <c r="Q1082" t="str">
        <f>IFERROR(IF(OR(HLOOKUP($A1082,'Z-scores'!$C$2:$SK$20,5,FALSE)&gt;3,HLOOKUP($A1082,'Z-scores'!$C$2:$SK$20,5,FALSE)&lt;-3),"",'Total-corrected counts'!Q1082),"")</f>
        <v/>
      </c>
      <c r="R1082" t="str">
        <f>IFERROR(IF(OR(HLOOKUP($A1082,'Z-scores'!$C$2:$SK$20,5,FALSE)&gt;3,HLOOKUP($A1082,'Z-scores'!$C$2:$SK$20,5,FALSE)&lt;-3),"",'Total-corrected counts'!R1082),"")</f>
        <v/>
      </c>
      <c r="S1082" t="str">
        <f>IFERROR(IF(OR(HLOOKUP($A1082,'Z-scores'!$C$2:$SK$20,5,FALSE)&gt;3,HLOOKUP($A1082,'Z-scores'!$C$2:$SK$20,5,FALSE)&lt;-3),"",'Total-corrected counts'!S1082),"")</f>
        <v/>
      </c>
      <c r="T1082" t="str">
        <f>IFERROR(IF(OR(HLOOKUP($A1082,'Z-scores'!$C$2:$SK$20,5,FALSE)&gt;3,HLOOKUP($A1082,'Z-scores'!$C$2:$SK$20,5,FALSE)&lt;-3),"",'Total-corrected counts'!T1082),"")</f>
        <v/>
      </c>
      <c r="U1082">
        <f t="shared" si="64"/>
        <v>0</v>
      </c>
      <c r="V1082">
        <f>SUMIFS(Tabel132[Cluster],Tabel132[ID],'Total-corrected counts Z&lt;3'!A1082)</f>
        <v>0</v>
      </c>
      <c r="W1082" t="str">
        <f t="shared" si="65"/>
        <v/>
      </c>
      <c r="X1082" t="str">
        <f t="shared" si="66"/>
        <v/>
      </c>
      <c r="Y1082" t="str">
        <f t="shared" si="67"/>
        <v/>
      </c>
    </row>
    <row r="1083" spans="1:25" x14ac:dyDescent="0.25">
      <c r="A1083">
        <v>1092</v>
      </c>
      <c r="B1083" t="s">
        <v>467</v>
      </c>
      <c r="C1083">
        <v>108100</v>
      </c>
      <c r="D1083">
        <v>896</v>
      </c>
      <c r="E1083">
        <f>IFERROR(IF(OR(HLOOKUP($A1083,'Z-scores'!$C$2:$SK$20,5,FALSE)&gt;3,HLOOKUP($A1083,'Z-scores'!$C$2:$SK$20,5,FALSE)&lt;-3),"",'Total-corrected counts'!E1083),"")</f>
        <v>5.4050171043277295</v>
      </c>
      <c r="F1083">
        <f>IFERROR(IF(OR(HLOOKUP($A1083,'Z-scores'!$C$2:$SK$20,5,FALSE)&gt;3,HLOOKUP($A1083,'Z-scores'!$C$2:$SK$20,5,FALSE)&lt;-3),"",'Total-corrected counts'!F1083),"")</f>
        <v>5.1797740447519258</v>
      </c>
      <c r="G1083">
        <f>IFERROR(IF(OR(HLOOKUP($A1083,'Z-scores'!$C$2:$SK$20,5,FALSE)&gt;3,HLOOKUP($A1083,'Z-scores'!$C$2:$SK$20,5,FALSE)&lt;-3),"",'Total-corrected counts'!G1083),"")</f>
        <v>6.9523959235752173</v>
      </c>
      <c r="H1083">
        <f>IFERROR(IF(OR(HLOOKUP($A1083,'Z-scores'!$C$2:$SK$20,5,FALSE)&gt;3,HLOOKUP($A1083,'Z-scores'!$C$2:$SK$20,5,FALSE)&lt;-3),"",'Total-corrected counts'!H1083),"")</f>
        <v>6.9181403652681608</v>
      </c>
      <c r="I1083">
        <f>IFERROR(IF(OR(HLOOKUP($A1083,'Z-scores'!$C$2:$SK$20,5,FALSE)&gt;3,HLOOKUP($A1083,'Z-scores'!$C$2:$SK$20,5,FALSE)&lt;-3),"",'Total-corrected counts'!I1083),"")</f>
        <v>6.4264495104474824</v>
      </c>
      <c r="J1083">
        <f>IFERROR(IF(OR(HLOOKUP($A1083,'Z-scores'!$C$2:$SK$20,5,FALSE)&gt;3,HLOOKUP($A1083,'Z-scores'!$C$2:$SK$20,5,FALSE)&lt;-3),"",'Total-corrected counts'!J1083),"")</f>
        <v>4.0349471924789544</v>
      </c>
      <c r="K1083">
        <f>IFERROR(IF(OR(HLOOKUP($A1083,'Z-scores'!$C$2:$SK$20,5,FALSE)&gt;3,HLOOKUP($A1083,'Z-scores'!$C$2:$SK$20,5,FALSE)&lt;-3),"",'Total-corrected counts'!K1083),"")</f>
        <v>5.0318006280953931</v>
      </c>
      <c r="L1083">
        <f>IFERROR(IF(OR(HLOOKUP($A1083,'Z-scores'!$C$2:$SK$20,5,FALSE)&gt;3,HLOOKUP($A1083,'Z-scores'!$C$2:$SK$20,5,FALSE)&lt;-3),"",'Total-corrected counts'!L1083),"")</f>
        <v>5.3318572364699035</v>
      </c>
      <c r="M1083">
        <f>IFERROR(IF(OR(HLOOKUP($A1083,'Z-scores'!$C$2:$SK$20,5,FALSE)&gt;3,HLOOKUP($A1083,'Z-scores'!$C$2:$SK$20,5,FALSE)&lt;-3),"",'Total-corrected counts'!M1083),"")</f>
        <v>6.2316024936639689</v>
      </c>
      <c r="N1083">
        <f>IFERROR(IF(OR(HLOOKUP($A1083,'Z-scores'!$C$2:$SK$20,5,FALSE)&gt;3,HLOOKUP($A1083,'Z-scores'!$C$2:$SK$20,5,FALSE)&lt;-3),"",'Total-corrected counts'!N1083),"")</f>
        <v>6.4598875477827855</v>
      </c>
      <c r="O1083">
        <f>IFERROR(IF(OR(HLOOKUP($A1083,'Z-scores'!$C$2:$SK$20,5,FALSE)&gt;3,HLOOKUP($A1083,'Z-scores'!$C$2:$SK$20,5,FALSE)&lt;-3),"",'Total-corrected counts'!O1083),"")</f>
        <v>5.5306946923899227</v>
      </c>
      <c r="P1083">
        <f>IFERROR(IF(OR(HLOOKUP($A1083,'Z-scores'!$C$2:$SK$20,5,FALSE)&gt;3,HLOOKUP($A1083,'Z-scores'!$C$2:$SK$20,5,FALSE)&lt;-3),"",'Total-corrected counts'!P1083),"")</f>
        <v>5.2153444590697475</v>
      </c>
      <c r="Q1083">
        <f>IFERROR(IF(OR(HLOOKUP($A1083,'Z-scores'!$C$2:$SK$20,5,FALSE)&gt;3,HLOOKUP($A1083,'Z-scores'!$C$2:$SK$20,5,FALSE)&lt;-3),"",'Total-corrected counts'!Q1083),"")</f>
        <v>4.9138388906747856</v>
      </c>
      <c r="R1083">
        <f>IFERROR(IF(OR(HLOOKUP($A1083,'Z-scores'!$C$2:$SK$20,5,FALSE)&gt;3,HLOOKUP($A1083,'Z-scores'!$C$2:$SK$20,5,FALSE)&lt;-3),"",'Total-corrected counts'!R1083),"")</f>
        <v>6.0445116399217138</v>
      </c>
      <c r="S1083">
        <f>IFERROR(IF(OR(HLOOKUP($A1083,'Z-scores'!$C$2:$SK$20,5,FALSE)&gt;3,HLOOKUP($A1083,'Z-scores'!$C$2:$SK$20,5,FALSE)&lt;-3),"",'Total-corrected counts'!S1083),"")</f>
        <v>5.0220955217289145</v>
      </c>
      <c r="T1083">
        <f>IFERROR(IF(OR(HLOOKUP($A1083,'Z-scores'!$C$2:$SK$20,5,FALSE)&gt;3,HLOOKUP($A1083,'Z-scores'!$C$2:$SK$20,5,FALSE)&lt;-3),"",'Total-corrected counts'!T1083),"")</f>
        <v>6.4437167959164308</v>
      </c>
      <c r="U1083">
        <f t="shared" si="64"/>
        <v>1</v>
      </c>
      <c r="V1083">
        <f>SUMIFS(Tabel132[Cluster],Tabel132[ID],'Total-corrected counts Z&lt;3'!A1083)</f>
        <v>0</v>
      </c>
      <c r="W1083">
        <f t="shared" si="65"/>
        <v>0.54570615943722411</v>
      </c>
      <c r="X1083">
        <f t="shared" si="66"/>
        <v>5.7971872046861517</v>
      </c>
      <c r="Y1083">
        <f t="shared" si="67"/>
        <v>5.5283669999502516</v>
      </c>
    </row>
    <row r="1084" spans="1:25" x14ac:dyDescent="0.25">
      <c r="A1084">
        <v>1093</v>
      </c>
      <c r="B1084" t="s">
        <v>468</v>
      </c>
      <c r="C1084">
        <v>87600</v>
      </c>
      <c r="D1084">
        <v>987</v>
      </c>
      <c r="E1084">
        <f>IFERROR(IF(OR(HLOOKUP($A1084,'Z-scores'!$C$2:$SK$20,5,FALSE)&gt;3,HLOOKUP($A1084,'Z-scores'!$C$2:$SK$20,5,FALSE)&lt;-3),"",'Total-corrected counts'!E1084),"")</f>
        <v>42.130399134008258</v>
      </c>
      <c r="F1084">
        <f>IFERROR(IF(OR(HLOOKUP($A1084,'Z-scores'!$C$2:$SK$20,5,FALSE)&gt;3,HLOOKUP($A1084,'Z-scores'!$C$2:$SK$20,5,FALSE)&lt;-3),"",'Total-corrected counts'!F1084),"")</f>
        <v>55.102974569056492</v>
      </c>
      <c r="G1084">
        <f>IFERROR(IF(OR(HLOOKUP($A1084,'Z-scores'!$C$2:$SK$20,5,FALSE)&gt;3,HLOOKUP($A1084,'Z-scores'!$C$2:$SK$20,5,FALSE)&lt;-3),"",'Total-corrected counts'!G1084),"")</f>
        <v>12.308021884674528</v>
      </c>
      <c r="H1084">
        <f>IFERROR(IF(OR(HLOOKUP($A1084,'Z-scores'!$C$2:$SK$20,5,FALSE)&gt;3,HLOOKUP($A1084,'Z-scores'!$C$2:$SK$20,5,FALSE)&lt;-3),"",'Total-corrected counts'!H1084),"")</f>
        <v>5.4343892494390698</v>
      </c>
      <c r="I1084">
        <f>IFERROR(IF(OR(HLOOKUP($A1084,'Z-scores'!$C$2:$SK$20,5,FALSE)&gt;3,HLOOKUP($A1084,'Z-scores'!$C$2:$SK$20,5,FALSE)&lt;-3),"",'Total-corrected counts'!I1084),"")</f>
        <v>0.56273638445249408</v>
      </c>
      <c r="J1084">
        <f>IFERROR(IF(OR(HLOOKUP($A1084,'Z-scores'!$C$2:$SK$20,5,FALSE)&gt;3,HLOOKUP($A1084,'Z-scores'!$C$2:$SK$20,5,FALSE)&lt;-3),"",'Total-corrected counts'!J1084),"")</f>
        <v>8.0100286996095562</v>
      </c>
      <c r="K1084">
        <f>IFERROR(IF(OR(HLOOKUP($A1084,'Z-scores'!$C$2:$SK$20,5,FALSE)&gt;3,HLOOKUP($A1084,'Z-scores'!$C$2:$SK$20,5,FALSE)&lt;-3),"",'Total-corrected counts'!K1084),"")</f>
        <v>0.5336758241919356</v>
      </c>
      <c r="L1084">
        <f>IFERROR(IF(OR(HLOOKUP($A1084,'Z-scores'!$C$2:$SK$20,5,FALSE)&gt;3,HLOOKUP($A1084,'Z-scores'!$C$2:$SK$20,5,FALSE)&lt;-3),"",'Total-corrected counts'!L1084),"")</f>
        <v>48.570098998886138</v>
      </c>
      <c r="M1084">
        <f>IFERROR(IF(OR(HLOOKUP($A1084,'Z-scores'!$C$2:$SK$20,5,FALSE)&gt;3,HLOOKUP($A1084,'Z-scores'!$C$2:$SK$20,5,FALSE)&lt;-3),"",'Total-corrected counts'!M1084),"")</f>
        <v>7.6722876118981834E-2</v>
      </c>
      <c r="N1084">
        <f>IFERROR(IF(OR(HLOOKUP($A1084,'Z-scores'!$C$2:$SK$20,5,FALSE)&gt;3,HLOOKUP($A1084,'Z-scores'!$C$2:$SK$20,5,FALSE)&lt;-3),"",'Total-corrected counts'!N1084),"")</f>
        <v>13.680223022913786</v>
      </c>
      <c r="O1084">
        <f>IFERROR(IF(OR(HLOOKUP($A1084,'Z-scores'!$C$2:$SK$20,5,FALSE)&gt;3,HLOOKUP($A1084,'Z-scores'!$C$2:$SK$20,5,FALSE)&lt;-3),"",'Total-corrected counts'!O1084),"")</f>
        <v>79.706550446920801</v>
      </c>
      <c r="P1084">
        <f>IFERROR(IF(OR(HLOOKUP($A1084,'Z-scores'!$C$2:$SK$20,5,FALSE)&gt;3,HLOOKUP($A1084,'Z-scores'!$C$2:$SK$20,5,FALSE)&lt;-3),"",'Total-corrected counts'!P1084),"")</f>
        <v>2.7967782309133571</v>
      </c>
      <c r="Q1084">
        <f>IFERROR(IF(OR(HLOOKUP($A1084,'Z-scores'!$C$2:$SK$20,5,FALSE)&gt;3,HLOOKUP($A1084,'Z-scores'!$C$2:$SK$20,5,FALSE)&lt;-3),"",'Total-corrected counts'!Q1084),"")</f>
        <v>11.685893903808996</v>
      </c>
      <c r="R1084">
        <f>IFERROR(IF(OR(HLOOKUP($A1084,'Z-scores'!$C$2:$SK$20,5,FALSE)&gt;3,HLOOKUP($A1084,'Z-scores'!$C$2:$SK$20,5,FALSE)&lt;-3),"",'Total-corrected counts'!R1084),"")</f>
        <v>52.921573873741089</v>
      </c>
      <c r="S1084">
        <f>IFERROR(IF(OR(HLOOKUP($A1084,'Z-scores'!$C$2:$SK$20,5,FALSE)&gt;3,HLOOKUP($A1084,'Z-scores'!$C$2:$SK$20,5,FALSE)&lt;-3),"",'Total-corrected counts'!S1084),"")</f>
        <v>102.16312468328807</v>
      </c>
      <c r="T1084">
        <f>IFERROR(IF(OR(HLOOKUP($A1084,'Z-scores'!$C$2:$SK$20,5,FALSE)&gt;3,HLOOKUP($A1084,'Z-scores'!$C$2:$SK$20,5,FALSE)&lt;-3),"",'Total-corrected counts'!T1084),"")</f>
        <v>0.10238956773172295</v>
      </c>
      <c r="U1084">
        <f t="shared" si="64"/>
        <v>1</v>
      </c>
      <c r="V1084">
        <f>SUMIFS(Tabel132[Cluster],Tabel132[ID],'Total-corrected counts Z&lt;3'!A1084)</f>
        <v>94</v>
      </c>
      <c r="W1084">
        <f t="shared" si="65"/>
        <v>0.1748046641479864</v>
      </c>
      <c r="X1084">
        <f t="shared" si="66"/>
        <v>18.640927064335127</v>
      </c>
      <c r="Y1084">
        <f t="shared" si="67"/>
        <v>41.562718451067347</v>
      </c>
    </row>
    <row r="1085" spans="1:25" x14ac:dyDescent="0.25">
      <c r="A1085">
        <v>1094</v>
      </c>
      <c r="B1085" t="s">
        <v>469</v>
      </c>
      <c r="C1085">
        <v>5200</v>
      </c>
      <c r="D1085">
        <v>337</v>
      </c>
      <c r="E1085">
        <f>IFERROR(IF(OR(HLOOKUP($A1085,'Z-scores'!$C$2:$SK$20,5,FALSE)&gt;3,HLOOKUP($A1085,'Z-scores'!$C$2:$SK$20,5,FALSE)&lt;-3),"",'Total-corrected counts'!E1085),"")</f>
        <v>10.235348613694857</v>
      </c>
      <c r="F1085">
        <f>IFERROR(IF(OR(HLOOKUP($A1085,'Z-scores'!$C$2:$SK$20,5,FALSE)&gt;3,HLOOKUP($A1085,'Z-scores'!$C$2:$SK$20,5,FALSE)&lt;-3),"",'Total-corrected counts'!F1085),"")</f>
        <v>4.4242919598291293</v>
      </c>
      <c r="G1085">
        <f>IFERROR(IF(OR(HLOOKUP($A1085,'Z-scores'!$C$2:$SK$20,5,FALSE)&gt;3,HLOOKUP($A1085,'Z-scores'!$C$2:$SK$20,5,FALSE)&lt;-3),"",'Total-corrected counts'!G1085),"")</f>
        <v>3.8729109959431129</v>
      </c>
      <c r="H1085">
        <f>IFERROR(IF(OR(HLOOKUP($A1085,'Z-scores'!$C$2:$SK$20,5,FALSE)&gt;3,HLOOKUP($A1085,'Z-scores'!$C$2:$SK$20,5,FALSE)&lt;-3),"",'Total-corrected counts'!H1085),"")</f>
        <v>2.5694226639967188</v>
      </c>
      <c r="I1085">
        <f>IFERROR(IF(OR(HLOOKUP($A1085,'Z-scores'!$C$2:$SK$20,5,FALSE)&gt;3,HLOOKUP($A1085,'Z-scores'!$C$2:$SK$20,5,FALSE)&lt;-3),"",'Total-corrected counts'!I1085),"")</f>
        <v>6.387057963535808</v>
      </c>
      <c r="J1085">
        <f>IFERROR(IF(OR(HLOOKUP($A1085,'Z-scores'!$C$2:$SK$20,5,FALSE)&gt;3,HLOOKUP($A1085,'Z-scores'!$C$2:$SK$20,5,FALSE)&lt;-3),"",'Total-corrected counts'!J1085),"")</f>
        <v>1.0416629250613323</v>
      </c>
      <c r="K1085">
        <f>IFERROR(IF(OR(HLOOKUP($A1085,'Z-scores'!$C$2:$SK$20,5,FALSE)&gt;3,HLOOKUP($A1085,'Z-scores'!$C$2:$SK$20,5,FALSE)&lt;-3),"",'Total-corrected counts'!K1085),"")</f>
        <v>6.9847022704680812</v>
      </c>
      <c r="L1085">
        <f>IFERROR(IF(OR(HLOOKUP($A1085,'Z-scores'!$C$2:$SK$20,5,FALSE)&gt;3,HLOOKUP($A1085,'Z-scores'!$C$2:$SK$20,5,FALSE)&lt;-3),"",'Total-corrected counts'!L1085),"")</f>
        <v>1.7772857454899678</v>
      </c>
      <c r="M1085">
        <f>IFERROR(IF(OR(HLOOKUP($A1085,'Z-scores'!$C$2:$SK$20,5,FALSE)&gt;3,HLOOKUP($A1085,'Z-scores'!$C$2:$SK$20,5,FALSE)&lt;-3),"",'Total-corrected counts'!M1085),"")</f>
        <v>6.3594739538622722</v>
      </c>
      <c r="N1085">
        <f>IFERROR(IF(OR(HLOOKUP($A1085,'Z-scores'!$C$2:$SK$20,5,FALSE)&gt;3,HLOOKUP($A1085,'Z-scores'!$C$2:$SK$20,5,FALSE)&lt;-3),"",'Total-corrected counts'!N1085),"")</f>
        <v>1.9912760159427516</v>
      </c>
      <c r="O1085">
        <f>IFERROR(IF(OR(HLOOKUP($A1085,'Z-scores'!$C$2:$SK$20,5,FALSE)&gt;3,HLOOKUP($A1085,'Z-scores'!$C$2:$SK$20,5,FALSE)&lt;-3),"",'Total-corrected counts'!O1085),"")</f>
        <v>8.7182493472365543</v>
      </c>
      <c r="P1085">
        <f>IFERROR(IF(OR(HLOOKUP($A1085,'Z-scores'!$C$2:$SK$20,5,FALSE)&gt;3,HLOOKUP($A1085,'Z-scores'!$C$2:$SK$20,5,FALSE)&lt;-3),"",'Total-corrected counts'!P1085),"")</f>
        <v>3.5930140261911814</v>
      </c>
      <c r="Q1085">
        <f>IFERROR(IF(OR(HLOOKUP($A1085,'Z-scores'!$C$2:$SK$20,5,FALSE)&gt;3,HLOOKUP($A1085,'Z-scores'!$C$2:$SK$20,5,FALSE)&lt;-3),"",'Total-corrected counts'!Q1085),"")</f>
        <v>2.8519145836676714</v>
      </c>
      <c r="R1085">
        <f>IFERROR(IF(OR(HLOOKUP($A1085,'Z-scores'!$C$2:$SK$20,5,FALSE)&gt;3,HLOOKUP($A1085,'Z-scores'!$C$2:$SK$20,5,FALSE)&lt;-3),"",'Total-corrected counts'!R1085),"")</f>
        <v>5.4898750578388373</v>
      </c>
      <c r="S1085">
        <f>IFERROR(IF(OR(HLOOKUP($A1085,'Z-scores'!$C$2:$SK$20,5,FALSE)&gt;3,HLOOKUP($A1085,'Z-scores'!$C$2:$SK$20,5,FALSE)&lt;-3),"",'Total-corrected counts'!S1085),"")</f>
        <v>5.7071840878272218</v>
      </c>
      <c r="T1085">
        <f>IFERROR(IF(OR(HLOOKUP($A1085,'Z-scores'!$C$2:$SK$20,5,FALSE)&gt;3,HLOOKUP($A1085,'Z-scores'!$C$2:$SK$20,5,FALSE)&lt;-3),"",'Total-corrected counts'!T1085),"")</f>
        <v>3.4198115622395466</v>
      </c>
      <c r="U1085">
        <f t="shared" si="64"/>
        <v>1</v>
      </c>
      <c r="V1085">
        <f>SUMIFS(Tabel132[Cluster],Tabel132[ID],'Total-corrected counts Z&lt;3'!A1085)</f>
        <v>7</v>
      </c>
      <c r="W1085">
        <f t="shared" si="65"/>
        <v>0.77618205384214312</v>
      </c>
      <c r="X1085">
        <f t="shared" si="66"/>
        <v>4.5643433107824034</v>
      </c>
      <c r="Y1085">
        <f t="shared" si="67"/>
        <v>4.9633414441668355</v>
      </c>
    </row>
    <row r="1086" spans="1:25" x14ac:dyDescent="0.25">
      <c r="A1086">
        <v>1095</v>
      </c>
      <c r="B1086" t="s">
        <v>1127</v>
      </c>
      <c r="C1086">
        <v>117800</v>
      </c>
      <c r="D1086">
        <v>1040</v>
      </c>
      <c r="E1086" t="str">
        <f>IFERROR(IF(OR(HLOOKUP($A1086,'Z-scores'!$C$2:$SK$20,5,FALSE)&gt;3,HLOOKUP($A1086,'Z-scores'!$C$2:$SK$20,5,FALSE)&lt;-3),"",'Total-corrected counts'!E1086),"")</f>
        <v/>
      </c>
      <c r="F1086" t="str">
        <f>IFERROR(IF(OR(HLOOKUP($A1086,'Z-scores'!$C$2:$SK$20,5,FALSE)&gt;3,HLOOKUP($A1086,'Z-scores'!$C$2:$SK$20,5,FALSE)&lt;-3),"",'Total-corrected counts'!F1086),"")</f>
        <v/>
      </c>
      <c r="G1086" t="str">
        <f>IFERROR(IF(OR(HLOOKUP($A1086,'Z-scores'!$C$2:$SK$20,5,FALSE)&gt;3,HLOOKUP($A1086,'Z-scores'!$C$2:$SK$20,5,FALSE)&lt;-3),"",'Total-corrected counts'!G1086),"")</f>
        <v/>
      </c>
      <c r="H1086" t="str">
        <f>IFERROR(IF(OR(HLOOKUP($A1086,'Z-scores'!$C$2:$SK$20,5,FALSE)&gt;3,HLOOKUP($A1086,'Z-scores'!$C$2:$SK$20,5,FALSE)&lt;-3),"",'Total-corrected counts'!H1086),"")</f>
        <v/>
      </c>
      <c r="I1086" t="str">
        <f>IFERROR(IF(OR(HLOOKUP($A1086,'Z-scores'!$C$2:$SK$20,5,FALSE)&gt;3,HLOOKUP($A1086,'Z-scores'!$C$2:$SK$20,5,FALSE)&lt;-3),"",'Total-corrected counts'!I1086),"")</f>
        <v/>
      </c>
      <c r="J1086" t="str">
        <f>IFERROR(IF(OR(HLOOKUP($A1086,'Z-scores'!$C$2:$SK$20,5,FALSE)&gt;3,HLOOKUP($A1086,'Z-scores'!$C$2:$SK$20,5,FALSE)&lt;-3),"",'Total-corrected counts'!J1086),"")</f>
        <v/>
      </c>
      <c r="K1086" t="str">
        <f>IFERROR(IF(OR(HLOOKUP($A1086,'Z-scores'!$C$2:$SK$20,5,FALSE)&gt;3,HLOOKUP($A1086,'Z-scores'!$C$2:$SK$20,5,FALSE)&lt;-3),"",'Total-corrected counts'!K1086),"")</f>
        <v/>
      </c>
      <c r="L1086" t="str">
        <f>IFERROR(IF(OR(HLOOKUP($A1086,'Z-scores'!$C$2:$SK$20,5,FALSE)&gt;3,HLOOKUP($A1086,'Z-scores'!$C$2:$SK$20,5,FALSE)&lt;-3),"",'Total-corrected counts'!L1086),"")</f>
        <v/>
      </c>
      <c r="M1086" t="str">
        <f>IFERROR(IF(OR(HLOOKUP($A1086,'Z-scores'!$C$2:$SK$20,5,FALSE)&gt;3,HLOOKUP($A1086,'Z-scores'!$C$2:$SK$20,5,FALSE)&lt;-3),"",'Total-corrected counts'!M1086),"")</f>
        <v/>
      </c>
      <c r="N1086" t="str">
        <f>IFERROR(IF(OR(HLOOKUP($A1086,'Z-scores'!$C$2:$SK$20,5,FALSE)&gt;3,HLOOKUP($A1086,'Z-scores'!$C$2:$SK$20,5,FALSE)&lt;-3),"",'Total-corrected counts'!N1086),"")</f>
        <v/>
      </c>
      <c r="O1086" t="str">
        <f>IFERROR(IF(OR(HLOOKUP($A1086,'Z-scores'!$C$2:$SK$20,5,FALSE)&gt;3,HLOOKUP($A1086,'Z-scores'!$C$2:$SK$20,5,FALSE)&lt;-3),"",'Total-corrected counts'!O1086),"")</f>
        <v/>
      </c>
      <c r="P1086" t="str">
        <f>IFERROR(IF(OR(HLOOKUP($A1086,'Z-scores'!$C$2:$SK$20,5,FALSE)&gt;3,HLOOKUP($A1086,'Z-scores'!$C$2:$SK$20,5,FALSE)&lt;-3),"",'Total-corrected counts'!P1086),"")</f>
        <v/>
      </c>
      <c r="Q1086" t="str">
        <f>IFERROR(IF(OR(HLOOKUP($A1086,'Z-scores'!$C$2:$SK$20,5,FALSE)&gt;3,HLOOKUP($A1086,'Z-scores'!$C$2:$SK$20,5,FALSE)&lt;-3),"",'Total-corrected counts'!Q1086),"")</f>
        <v/>
      </c>
      <c r="R1086" t="str">
        <f>IFERROR(IF(OR(HLOOKUP($A1086,'Z-scores'!$C$2:$SK$20,5,FALSE)&gt;3,HLOOKUP($A1086,'Z-scores'!$C$2:$SK$20,5,FALSE)&lt;-3),"",'Total-corrected counts'!R1086),"")</f>
        <v/>
      </c>
      <c r="S1086" t="str">
        <f>IFERROR(IF(OR(HLOOKUP($A1086,'Z-scores'!$C$2:$SK$20,5,FALSE)&gt;3,HLOOKUP($A1086,'Z-scores'!$C$2:$SK$20,5,FALSE)&lt;-3),"",'Total-corrected counts'!S1086),"")</f>
        <v/>
      </c>
      <c r="T1086" t="str">
        <f>IFERROR(IF(OR(HLOOKUP($A1086,'Z-scores'!$C$2:$SK$20,5,FALSE)&gt;3,HLOOKUP($A1086,'Z-scores'!$C$2:$SK$20,5,FALSE)&lt;-3),"",'Total-corrected counts'!T1086),"")</f>
        <v/>
      </c>
      <c r="U1086">
        <f t="shared" si="64"/>
        <v>0</v>
      </c>
      <c r="V1086">
        <f>SUMIFS(Tabel132[Cluster],Tabel132[ID],'Total-corrected counts Z&lt;3'!A1086)</f>
        <v>0</v>
      </c>
      <c r="W1086" t="str">
        <f t="shared" si="65"/>
        <v/>
      </c>
      <c r="X1086" t="str">
        <f t="shared" si="66"/>
        <v/>
      </c>
      <c r="Y1086" t="str">
        <f t="shared" si="67"/>
        <v/>
      </c>
    </row>
    <row r="1087" spans="1:25" x14ac:dyDescent="0.25">
      <c r="A1087">
        <v>1096</v>
      </c>
      <c r="B1087" t="s">
        <v>1128</v>
      </c>
      <c r="C1087">
        <v>66500</v>
      </c>
      <c r="D1087">
        <v>127</v>
      </c>
      <c r="E1087" t="str">
        <f>IFERROR(IF(OR(HLOOKUP($A1087,'Z-scores'!$C$2:$SK$20,5,FALSE)&gt;3,HLOOKUP($A1087,'Z-scores'!$C$2:$SK$20,5,FALSE)&lt;-3),"",'Total-corrected counts'!E1087),"")</f>
        <v/>
      </c>
      <c r="F1087" t="str">
        <f>IFERROR(IF(OR(HLOOKUP($A1087,'Z-scores'!$C$2:$SK$20,5,FALSE)&gt;3,HLOOKUP($A1087,'Z-scores'!$C$2:$SK$20,5,FALSE)&lt;-3),"",'Total-corrected counts'!F1087),"")</f>
        <v/>
      </c>
      <c r="G1087" t="str">
        <f>IFERROR(IF(OR(HLOOKUP($A1087,'Z-scores'!$C$2:$SK$20,5,FALSE)&gt;3,HLOOKUP($A1087,'Z-scores'!$C$2:$SK$20,5,FALSE)&lt;-3),"",'Total-corrected counts'!G1087),"")</f>
        <v/>
      </c>
      <c r="H1087" t="str">
        <f>IFERROR(IF(OR(HLOOKUP($A1087,'Z-scores'!$C$2:$SK$20,5,FALSE)&gt;3,HLOOKUP($A1087,'Z-scores'!$C$2:$SK$20,5,FALSE)&lt;-3),"",'Total-corrected counts'!H1087),"")</f>
        <v/>
      </c>
      <c r="I1087" t="str">
        <f>IFERROR(IF(OR(HLOOKUP($A1087,'Z-scores'!$C$2:$SK$20,5,FALSE)&gt;3,HLOOKUP($A1087,'Z-scores'!$C$2:$SK$20,5,FALSE)&lt;-3),"",'Total-corrected counts'!I1087),"")</f>
        <v/>
      </c>
      <c r="J1087" t="str">
        <f>IFERROR(IF(OR(HLOOKUP($A1087,'Z-scores'!$C$2:$SK$20,5,FALSE)&gt;3,HLOOKUP($A1087,'Z-scores'!$C$2:$SK$20,5,FALSE)&lt;-3),"",'Total-corrected counts'!J1087),"")</f>
        <v/>
      </c>
      <c r="K1087" t="str">
        <f>IFERROR(IF(OR(HLOOKUP($A1087,'Z-scores'!$C$2:$SK$20,5,FALSE)&gt;3,HLOOKUP($A1087,'Z-scores'!$C$2:$SK$20,5,FALSE)&lt;-3),"",'Total-corrected counts'!K1087),"")</f>
        <v/>
      </c>
      <c r="L1087" t="str">
        <f>IFERROR(IF(OR(HLOOKUP($A1087,'Z-scores'!$C$2:$SK$20,5,FALSE)&gt;3,HLOOKUP($A1087,'Z-scores'!$C$2:$SK$20,5,FALSE)&lt;-3),"",'Total-corrected counts'!L1087),"")</f>
        <v/>
      </c>
      <c r="M1087" t="str">
        <f>IFERROR(IF(OR(HLOOKUP($A1087,'Z-scores'!$C$2:$SK$20,5,FALSE)&gt;3,HLOOKUP($A1087,'Z-scores'!$C$2:$SK$20,5,FALSE)&lt;-3),"",'Total-corrected counts'!M1087),"")</f>
        <v/>
      </c>
      <c r="N1087" t="str">
        <f>IFERROR(IF(OR(HLOOKUP($A1087,'Z-scores'!$C$2:$SK$20,5,FALSE)&gt;3,HLOOKUP($A1087,'Z-scores'!$C$2:$SK$20,5,FALSE)&lt;-3),"",'Total-corrected counts'!N1087),"")</f>
        <v/>
      </c>
      <c r="O1087" t="str">
        <f>IFERROR(IF(OR(HLOOKUP($A1087,'Z-scores'!$C$2:$SK$20,5,FALSE)&gt;3,HLOOKUP($A1087,'Z-scores'!$C$2:$SK$20,5,FALSE)&lt;-3),"",'Total-corrected counts'!O1087),"")</f>
        <v/>
      </c>
      <c r="P1087" t="str">
        <f>IFERROR(IF(OR(HLOOKUP($A1087,'Z-scores'!$C$2:$SK$20,5,FALSE)&gt;3,HLOOKUP($A1087,'Z-scores'!$C$2:$SK$20,5,FALSE)&lt;-3),"",'Total-corrected counts'!P1087),"")</f>
        <v/>
      </c>
      <c r="Q1087" t="str">
        <f>IFERROR(IF(OR(HLOOKUP($A1087,'Z-scores'!$C$2:$SK$20,5,FALSE)&gt;3,HLOOKUP($A1087,'Z-scores'!$C$2:$SK$20,5,FALSE)&lt;-3),"",'Total-corrected counts'!Q1087),"")</f>
        <v/>
      </c>
      <c r="R1087" t="str">
        <f>IFERROR(IF(OR(HLOOKUP($A1087,'Z-scores'!$C$2:$SK$20,5,FALSE)&gt;3,HLOOKUP($A1087,'Z-scores'!$C$2:$SK$20,5,FALSE)&lt;-3),"",'Total-corrected counts'!R1087),"")</f>
        <v/>
      </c>
      <c r="S1087" t="str">
        <f>IFERROR(IF(OR(HLOOKUP($A1087,'Z-scores'!$C$2:$SK$20,5,FALSE)&gt;3,HLOOKUP($A1087,'Z-scores'!$C$2:$SK$20,5,FALSE)&lt;-3),"",'Total-corrected counts'!S1087),"")</f>
        <v/>
      </c>
      <c r="T1087" t="str">
        <f>IFERROR(IF(OR(HLOOKUP($A1087,'Z-scores'!$C$2:$SK$20,5,FALSE)&gt;3,HLOOKUP($A1087,'Z-scores'!$C$2:$SK$20,5,FALSE)&lt;-3),"",'Total-corrected counts'!T1087),"")</f>
        <v/>
      </c>
      <c r="U1087">
        <f t="shared" si="64"/>
        <v>0</v>
      </c>
      <c r="V1087">
        <f>SUMIFS(Tabel132[Cluster],Tabel132[ID],'Total-corrected counts Z&lt;3'!A1087)</f>
        <v>79</v>
      </c>
      <c r="W1087" t="str">
        <f t="shared" si="65"/>
        <v/>
      </c>
      <c r="X1087" t="str">
        <f t="shared" si="66"/>
        <v/>
      </c>
      <c r="Y1087" t="str">
        <f t="shared" si="67"/>
        <v/>
      </c>
    </row>
    <row r="1088" spans="1:25" x14ac:dyDescent="0.25">
      <c r="A1088">
        <v>1097</v>
      </c>
      <c r="B1088" t="s">
        <v>470</v>
      </c>
      <c r="C1088">
        <v>70000</v>
      </c>
      <c r="D1088">
        <v>1129</v>
      </c>
      <c r="E1088">
        <f>IFERROR(IF(OR(HLOOKUP($A1088,'Z-scores'!$C$2:$SK$20,5,FALSE)&gt;3,HLOOKUP($A1088,'Z-scores'!$C$2:$SK$20,5,FALSE)&lt;-3),"",'Total-corrected counts'!E1088),"")</f>
        <v>74.411876175071029</v>
      </c>
      <c r="F1088">
        <f>IFERROR(IF(OR(HLOOKUP($A1088,'Z-scores'!$C$2:$SK$20,5,FALSE)&gt;3,HLOOKUP($A1088,'Z-scores'!$C$2:$SK$20,5,FALSE)&lt;-3),"",'Total-corrected counts'!F1088),"")</f>
        <v>62.355602584315342</v>
      </c>
      <c r="G1088">
        <f>IFERROR(IF(OR(HLOOKUP($A1088,'Z-scores'!$C$2:$SK$20,5,FALSE)&gt;3,HLOOKUP($A1088,'Z-scores'!$C$2:$SK$20,5,FALSE)&lt;-3),"",'Total-corrected counts'!G1088),"")</f>
        <v>67.312284070335238</v>
      </c>
      <c r="H1088">
        <f>IFERROR(IF(OR(HLOOKUP($A1088,'Z-scores'!$C$2:$SK$20,5,FALSE)&gt;3,HLOOKUP($A1088,'Z-scores'!$C$2:$SK$20,5,FALSE)&lt;-3),"",'Total-corrected counts'!H1088),"")</f>
        <v>50.12183647373881</v>
      </c>
      <c r="I1088">
        <f>IFERROR(IF(OR(HLOOKUP($A1088,'Z-scores'!$C$2:$SK$20,5,FALSE)&gt;3,HLOOKUP($A1088,'Z-scores'!$C$2:$SK$20,5,FALSE)&lt;-3),"",'Total-corrected counts'!I1088),"")</f>
        <v>75.541732248902804</v>
      </c>
      <c r="J1088">
        <f>IFERROR(IF(OR(HLOOKUP($A1088,'Z-scores'!$C$2:$SK$20,5,FALSE)&gt;3,HLOOKUP($A1088,'Z-scores'!$C$2:$SK$20,5,FALSE)&lt;-3),"",'Total-corrected counts'!J1088),"")</f>
        <v>56.351569618404149</v>
      </c>
      <c r="K1088">
        <f>IFERROR(IF(OR(HLOOKUP($A1088,'Z-scores'!$C$2:$SK$20,5,FALSE)&gt;3,HLOOKUP($A1088,'Z-scores'!$C$2:$SK$20,5,FALSE)&lt;-3),"",'Total-corrected counts'!K1088),"")</f>
        <v>56.399564848943356</v>
      </c>
      <c r="L1088">
        <f>IFERROR(IF(OR(HLOOKUP($A1088,'Z-scores'!$C$2:$SK$20,5,FALSE)&gt;3,HLOOKUP($A1088,'Z-scores'!$C$2:$SK$20,5,FALSE)&lt;-3),"",'Total-corrected counts'!L1088),"")</f>
        <v>84.461774111051866</v>
      </c>
      <c r="M1088">
        <f>IFERROR(IF(OR(HLOOKUP($A1088,'Z-scores'!$C$2:$SK$20,5,FALSE)&gt;3,HLOOKUP($A1088,'Z-scores'!$C$2:$SK$20,5,FALSE)&lt;-3),"",'Total-corrected counts'!M1088),"")</f>
        <v>64.396067355865412</v>
      </c>
      <c r="N1088">
        <f>IFERROR(IF(OR(HLOOKUP($A1088,'Z-scores'!$C$2:$SK$20,5,FALSE)&gt;3,HLOOKUP($A1088,'Z-scores'!$C$2:$SK$20,5,FALSE)&lt;-3),"",'Total-corrected counts'!N1088),"")</f>
        <v>76.115349759008566</v>
      </c>
      <c r="O1088">
        <f>IFERROR(IF(OR(HLOOKUP($A1088,'Z-scores'!$C$2:$SK$20,5,FALSE)&gt;3,HLOOKUP($A1088,'Z-scores'!$C$2:$SK$20,5,FALSE)&lt;-3),"",'Total-corrected counts'!O1088),"")</f>
        <v>91.068569119536392</v>
      </c>
      <c r="P1088">
        <f>IFERROR(IF(OR(HLOOKUP($A1088,'Z-scores'!$C$2:$SK$20,5,FALSE)&gt;3,HLOOKUP($A1088,'Z-scores'!$C$2:$SK$20,5,FALSE)&lt;-3),"",'Total-corrected counts'!P1088),"")</f>
        <v>62.131274400272716</v>
      </c>
      <c r="Q1088">
        <f>IFERROR(IF(OR(HLOOKUP($A1088,'Z-scores'!$C$2:$SK$20,5,FALSE)&gt;3,HLOOKUP($A1088,'Z-scores'!$C$2:$SK$20,5,FALSE)&lt;-3),"",'Total-corrected counts'!Q1088),"")</f>
        <v>51.736910382807423</v>
      </c>
      <c r="R1088">
        <f>IFERROR(IF(OR(HLOOKUP($A1088,'Z-scores'!$C$2:$SK$20,5,FALSE)&gt;3,HLOOKUP($A1088,'Z-scores'!$C$2:$SK$20,5,FALSE)&lt;-3),"",'Total-corrected counts'!R1088),"")</f>
        <v>59.084202563550825</v>
      </c>
      <c r="S1088">
        <f>IFERROR(IF(OR(HLOOKUP($A1088,'Z-scores'!$C$2:$SK$20,5,FALSE)&gt;3,HLOOKUP($A1088,'Z-scores'!$C$2:$SK$20,5,FALSE)&lt;-3),"",'Total-corrected counts'!S1088),"")</f>
        <v>65.043780556507073</v>
      </c>
      <c r="T1088">
        <f>IFERROR(IF(OR(HLOOKUP($A1088,'Z-scores'!$C$2:$SK$20,5,FALSE)&gt;3,HLOOKUP($A1088,'Z-scores'!$C$2:$SK$20,5,FALSE)&lt;-3),"",'Total-corrected counts'!T1088),"")</f>
        <v>60.177761941524636</v>
      </c>
      <c r="U1088">
        <f t="shared" si="64"/>
        <v>1</v>
      </c>
      <c r="V1088">
        <f>SUMIFS(Tabel132[Cluster],Tabel132[ID],'Total-corrected counts Z&lt;3'!A1088)</f>
        <v>0</v>
      </c>
      <c r="W1088">
        <f t="shared" si="65"/>
        <v>0.76464100044618022</v>
      </c>
      <c r="X1088">
        <f t="shared" si="66"/>
        <v>66.746765724563659</v>
      </c>
      <c r="Y1088">
        <f t="shared" si="67"/>
        <v>64.87374982736651</v>
      </c>
    </row>
    <row r="1089" spans="1:25" x14ac:dyDescent="0.25">
      <c r="A1089">
        <v>1098</v>
      </c>
      <c r="B1089" t="s">
        <v>1129</v>
      </c>
      <c r="C1089">
        <v>94400</v>
      </c>
      <c r="D1089">
        <v>395</v>
      </c>
      <c r="E1089" t="str">
        <f>IFERROR(IF(OR(HLOOKUP($A1089,'Z-scores'!$C$2:$SK$20,5,FALSE)&gt;3,HLOOKUP($A1089,'Z-scores'!$C$2:$SK$20,5,FALSE)&lt;-3),"",'Total-corrected counts'!E1089),"")</f>
        <v/>
      </c>
      <c r="F1089" t="str">
        <f>IFERROR(IF(OR(HLOOKUP($A1089,'Z-scores'!$C$2:$SK$20,5,FALSE)&gt;3,HLOOKUP($A1089,'Z-scores'!$C$2:$SK$20,5,FALSE)&lt;-3),"",'Total-corrected counts'!F1089),"")</f>
        <v/>
      </c>
      <c r="G1089" t="str">
        <f>IFERROR(IF(OR(HLOOKUP($A1089,'Z-scores'!$C$2:$SK$20,5,FALSE)&gt;3,HLOOKUP($A1089,'Z-scores'!$C$2:$SK$20,5,FALSE)&lt;-3),"",'Total-corrected counts'!G1089),"")</f>
        <v/>
      </c>
      <c r="H1089" t="str">
        <f>IFERROR(IF(OR(HLOOKUP($A1089,'Z-scores'!$C$2:$SK$20,5,FALSE)&gt;3,HLOOKUP($A1089,'Z-scores'!$C$2:$SK$20,5,FALSE)&lt;-3),"",'Total-corrected counts'!H1089),"")</f>
        <v/>
      </c>
      <c r="I1089" t="str">
        <f>IFERROR(IF(OR(HLOOKUP($A1089,'Z-scores'!$C$2:$SK$20,5,FALSE)&gt;3,HLOOKUP($A1089,'Z-scores'!$C$2:$SK$20,5,FALSE)&lt;-3),"",'Total-corrected counts'!I1089),"")</f>
        <v/>
      </c>
      <c r="J1089" t="str">
        <f>IFERROR(IF(OR(HLOOKUP($A1089,'Z-scores'!$C$2:$SK$20,5,FALSE)&gt;3,HLOOKUP($A1089,'Z-scores'!$C$2:$SK$20,5,FALSE)&lt;-3),"",'Total-corrected counts'!J1089),"")</f>
        <v/>
      </c>
      <c r="K1089" t="str">
        <f>IFERROR(IF(OR(HLOOKUP($A1089,'Z-scores'!$C$2:$SK$20,5,FALSE)&gt;3,HLOOKUP($A1089,'Z-scores'!$C$2:$SK$20,5,FALSE)&lt;-3),"",'Total-corrected counts'!K1089),"")</f>
        <v/>
      </c>
      <c r="L1089" t="str">
        <f>IFERROR(IF(OR(HLOOKUP($A1089,'Z-scores'!$C$2:$SK$20,5,FALSE)&gt;3,HLOOKUP($A1089,'Z-scores'!$C$2:$SK$20,5,FALSE)&lt;-3),"",'Total-corrected counts'!L1089),"")</f>
        <v/>
      </c>
      <c r="M1089" t="str">
        <f>IFERROR(IF(OR(HLOOKUP($A1089,'Z-scores'!$C$2:$SK$20,5,FALSE)&gt;3,HLOOKUP($A1089,'Z-scores'!$C$2:$SK$20,5,FALSE)&lt;-3),"",'Total-corrected counts'!M1089),"")</f>
        <v/>
      </c>
      <c r="N1089" t="str">
        <f>IFERROR(IF(OR(HLOOKUP($A1089,'Z-scores'!$C$2:$SK$20,5,FALSE)&gt;3,HLOOKUP($A1089,'Z-scores'!$C$2:$SK$20,5,FALSE)&lt;-3),"",'Total-corrected counts'!N1089),"")</f>
        <v/>
      </c>
      <c r="O1089" t="str">
        <f>IFERROR(IF(OR(HLOOKUP($A1089,'Z-scores'!$C$2:$SK$20,5,FALSE)&gt;3,HLOOKUP($A1089,'Z-scores'!$C$2:$SK$20,5,FALSE)&lt;-3),"",'Total-corrected counts'!O1089),"")</f>
        <v/>
      </c>
      <c r="P1089" t="str">
        <f>IFERROR(IF(OR(HLOOKUP($A1089,'Z-scores'!$C$2:$SK$20,5,FALSE)&gt;3,HLOOKUP($A1089,'Z-scores'!$C$2:$SK$20,5,FALSE)&lt;-3),"",'Total-corrected counts'!P1089),"")</f>
        <v/>
      </c>
      <c r="Q1089" t="str">
        <f>IFERROR(IF(OR(HLOOKUP($A1089,'Z-scores'!$C$2:$SK$20,5,FALSE)&gt;3,HLOOKUP($A1089,'Z-scores'!$C$2:$SK$20,5,FALSE)&lt;-3),"",'Total-corrected counts'!Q1089),"")</f>
        <v/>
      </c>
      <c r="R1089" t="str">
        <f>IFERROR(IF(OR(HLOOKUP($A1089,'Z-scores'!$C$2:$SK$20,5,FALSE)&gt;3,HLOOKUP($A1089,'Z-scores'!$C$2:$SK$20,5,FALSE)&lt;-3),"",'Total-corrected counts'!R1089),"")</f>
        <v/>
      </c>
      <c r="S1089" t="str">
        <f>IFERROR(IF(OR(HLOOKUP($A1089,'Z-scores'!$C$2:$SK$20,5,FALSE)&gt;3,HLOOKUP($A1089,'Z-scores'!$C$2:$SK$20,5,FALSE)&lt;-3),"",'Total-corrected counts'!S1089),"")</f>
        <v/>
      </c>
      <c r="T1089" t="str">
        <f>IFERROR(IF(OR(HLOOKUP($A1089,'Z-scores'!$C$2:$SK$20,5,FALSE)&gt;3,HLOOKUP($A1089,'Z-scores'!$C$2:$SK$20,5,FALSE)&lt;-3),"",'Total-corrected counts'!T1089),"")</f>
        <v/>
      </c>
      <c r="U1089">
        <f t="shared" si="64"/>
        <v>0</v>
      </c>
      <c r="V1089">
        <f>SUMIFS(Tabel132[Cluster],Tabel132[ID],'Total-corrected counts Z&lt;3'!A1089)</f>
        <v>96</v>
      </c>
      <c r="W1089" t="str">
        <f t="shared" si="65"/>
        <v/>
      </c>
      <c r="X1089" t="str">
        <f t="shared" si="66"/>
        <v/>
      </c>
      <c r="Y1089" t="str">
        <f t="shared" si="67"/>
        <v/>
      </c>
    </row>
    <row r="1090" spans="1:25" x14ac:dyDescent="0.25">
      <c r="A1090">
        <v>1099</v>
      </c>
      <c r="B1090" t="s">
        <v>1130</v>
      </c>
      <c r="C1090">
        <v>111100</v>
      </c>
      <c r="D1090">
        <v>768</v>
      </c>
      <c r="E1090" t="str">
        <f>IFERROR(IF(OR(HLOOKUP($A1090,'Z-scores'!$C$2:$SK$20,5,FALSE)&gt;3,HLOOKUP($A1090,'Z-scores'!$C$2:$SK$20,5,FALSE)&lt;-3),"",'Total-corrected counts'!E1090),"")</f>
        <v/>
      </c>
      <c r="F1090" t="str">
        <f>IFERROR(IF(OR(HLOOKUP($A1090,'Z-scores'!$C$2:$SK$20,5,FALSE)&gt;3,HLOOKUP($A1090,'Z-scores'!$C$2:$SK$20,5,FALSE)&lt;-3),"",'Total-corrected counts'!F1090),"")</f>
        <v/>
      </c>
      <c r="G1090" t="str">
        <f>IFERROR(IF(OR(HLOOKUP($A1090,'Z-scores'!$C$2:$SK$20,5,FALSE)&gt;3,HLOOKUP($A1090,'Z-scores'!$C$2:$SK$20,5,FALSE)&lt;-3),"",'Total-corrected counts'!G1090),"")</f>
        <v/>
      </c>
      <c r="H1090" t="str">
        <f>IFERROR(IF(OR(HLOOKUP($A1090,'Z-scores'!$C$2:$SK$20,5,FALSE)&gt;3,HLOOKUP($A1090,'Z-scores'!$C$2:$SK$20,5,FALSE)&lt;-3),"",'Total-corrected counts'!H1090),"")</f>
        <v/>
      </c>
      <c r="I1090" t="str">
        <f>IFERROR(IF(OR(HLOOKUP($A1090,'Z-scores'!$C$2:$SK$20,5,FALSE)&gt;3,HLOOKUP($A1090,'Z-scores'!$C$2:$SK$20,5,FALSE)&lt;-3),"",'Total-corrected counts'!I1090),"")</f>
        <v/>
      </c>
      <c r="J1090" t="str">
        <f>IFERROR(IF(OR(HLOOKUP($A1090,'Z-scores'!$C$2:$SK$20,5,FALSE)&gt;3,HLOOKUP($A1090,'Z-scores'!$C$2:$SK$20,5,FALSE)&lt;-3),"",'Total-corrected counts'!J1090),"")</f>
        <v/>
      </c>
      <c r="K1090" t="str">
        <f>IFERROR(IF(OR(HLOOKUP($A1090,'Z-scores'!$C$2:$SK$20,5,FALSE)&gt;3,HLOOKUP($A1090,'Z-scores'!$C$2:$SK$20,5,FALSE)&lt;-3),"",'Total-corrected counts'!K1090),"")</f>
        <v/>
      </c>
      <c r="L1090" t="str">
        <f>IFERROR(IF(OR(HLOOKUP($A1090,'Z-scores'!$C$2:$SK$20,5,FALSE)&gt;3,HLOOKUP($A1090,'Z-scores'!$C$2:$SK$20,5,FALSE)&lt;-3),"",'Total-corrected counts'!L1090),"")</f>
        <v/>
      </c>
      <c r="M1090" t="str">
        <f>IFERROR(IF(OR(HLOOKUP($A1090,'Z-scores'!$C$2:$SK$20,5,FALSE)&gt;3,HLOOKUP($A1090,'Z-scores'!$C$2:$SK$20,5,FALSE)&lt;-3),"",'Total-corrected counts'!M1090),"")</f>
        <v/>
      </c>
      <c r="N1090" t="str">
        <f>IFERROR(IF(OR(HLOOKUP($A1090,'Z-scores'!$C$2:$SK$20,5,FALSE)&gt;3,HLOOKUP($A1090,'Z-scores'!$C$2:$SK$20,5,FALSE)&lt;-3),"",'Total-corrected counts'!N1090),"")</f>
        <v/>
      </c>
      <c r="O1090" t="str">
        <f>IFERROR(IF(OR(HLOOKUP($A1090,'Z-scores'!$C$2:$SK$20,5,FALSE)&gt;3,HLOOKUP($A1090,'Z-scores'!$C$2:$SK$20,5,FALSE)&lt;-3),"",'Total-corrected counts'!O1090),"")</f>
        <v/>
      </c>
      <c r="P1090" t="str">
        <f>IFERROR(IF(OR(HLOOKUP($A1090,'Z-scores'!$C$2:$SK$20,5,FALSE)&gt;3,HLOOKUP($A1090,'Z-scores'!$C$2:$SK$20,5,FALSE)&lt;-3),"",'Total-corrected counts'!P1090),"")</f>
        <v/>
      </c>
      <c r="Q1090" t="str">
        <f>IFERROR(IF(OR(HLOOKUP($A1090,'Z-scores'!$C$2:$SK$20,5,FALSE)&gt;3,HLOOKUP($A1090,'Z-scores'!$C$2:$SK$20,5,FALSE)&lt;-3),"",'Total-corrected counts'!Q1090),"")</f>
        <v/>
      </c>
      <c r="R1090" t="str">
        <f>IFERROR(IF(OR(HLOOKUP($A1090,'Z-scores'!$C$2:$SK$20,5,FALSE)&gt;3,HLOOKUP($A1090,'Z-scores'!$C$2:$SK$20,5,FALSE)&lt;-3),"",'Total-corrected counts'!R1090),"")</f>
        <v/>
      </c>
      <c r="S1090" t="str">
        <f>IFERROR(IF(OR(HLOOKUP($A1090,'Z-scores'!$C$2:$SK$20,5,FALSE)&gt;3,HLOOKUP($A1090,'Z-scores'!$C$2:$SK$20,5,FALSE)&lt;-3),"",'Total-corrected counts'!S1090),"")</f>
        <v/>
      </c>
      <c r="T1090" t="str">
        <f>IFERROR(IF(OR(HLOOKUP($A1090,'Z-scores'!$C$2:$SK$20,5,FALSE)&gt;3,HLOOKUP($A1090,'Z-scores'!$C$2:$SK$20,5,FALSE)&lt;-3),"",'Total-corrected counts'!T1090),"")</f>
        <v/>
      </c>
      <c r="U1090">
        <f t="shared" si="64"/>
        <v>0</v>
      </c>
      <c r="V1090">
        <f>SUMIFS(Tabel132[Cluster],Tabel132[ID],'Total-corrected counts Z&lt;3'!A1090)</f>
        <v>0</v>
      </c>
      <c r="W1090" t="str">
        <f t="shared" si="65"/>
        <v/>
      </c>
      <c r="X1090" t="str">
        <f t="shared" si="66"/>
        <v/>
      </c>
      <c r="Y1090" t="str">
        <f t="shared" si="67"/>
        <v/>
      </c>
    </row>
    <row r="1091" spans="1:25" x14ac:dyDescent="0.25">
      <c r="A1091">
        <v>1100</v>
      </c>
      <c r="B1091" t="s">
        <v>1131</v>
      </c>
      <c r="C1091">
        <v>81900</v>
      </c>
      <c r="D1091">
        <v>323</v>
      </c>
      <c r="E1091" t="str">
        <f>IFERROR(IF(OR(HLOOKUP($A1091,'Z-scores'!$C$2:$SK$20,5,FALSE)&gt;3,HLOOKUP($A1091,'Z-scores'!$C$2:$SK$20,5,FALSE)&lt;-3),"",'Total-corrected counts'!E1091),"")</f>
        <v/>
      </c>
      <c r="F1091" t="str">
        <f>IFERROR(IF(OR(HLOOKUP($A1091,'Z-scores'!$C$2:$SK$20,5,FALSE)&gt;3,HLOOKUP($A1091,'Z-scores'!$C$2:$SK$20,5,FALSE)&lt;-3),"",'Total-corrected counts'!F1091),"")</f>
        <v/>
      </c>
      <c r="G1091" t="str">
        <f>IFERROR(IF(OR(HLOOKUP($A1091,'Z-scores'!$C$2:$SK$20,5,FALSE)&gt;3,HLOOKUP($A1091,'Z-scores'!$C$2:$SK$20,5,FALSE)&lt;-3),"",'Total-corrected counts'!G1091),"")</f>
        <v/>
      </c>
      <c r="H1091" t="str">
        <f>IFERROR(IF(OR(HLOOKUP($A1091,'Z-scores'!$C$2:$SK$20,5,FALSE)&gt;3,HLOOKUP($A1091,'Z-scores'!$C$2:$SK$20,5,FALSE)&lt;-3),"",'Total-corrected counts'!H1091),"")</f>
        <v/>
      </c>
      <c r="I1091" t="str">
        <f>IFERROR(IF(OR(HLOOKUP($A1091,'Z-scores'!$C$2:$SK$20,5,FALSE)&gt;3,HLOOKUP($A1091,'Z-scores'!$C$2:$SK$20,5,FALSE)&lt;-3),"",'Total-corrected counts'!I1091),"")</f>
        <v/>
      </c>
      <c r="J1091" t="str">
        <f>IFERROR(IF(OR(HLOOKUP($A1091,'Z-scores'!$C$2:$SK$20,5,FALSE)&gt;3,HLOOKUP($A1091,'Z-scores'!$C$2:$SK$20,5,FALSE)&lt;-3),"",'Total-corrected counts'!J1091),"")</f>
        <v/>
      </c>
      <c r="K1091" t="str">
        <f>IFERROR(IF(OR(HLOOKUP($A1091,'Z-scores'!$C$2:$SK$20,5,FALSE)&gt;3,HLOOKUP($A1091,'Z-scores'!$C$2:$SK$20,5,FALSE)&lt;-3),"",'Total-corrected counts'!K1091),"")</f>
        <v/>
      </c>
      <c r="L1091" t="str">
        <f>IFERROR(IF(OR(HLOOKUP($A1091,'Z-scores'!$C$2:$SK$20,5,FALSE)&gt;3,HLOOKUP($A1091,'Z-scores'!$C$2:$SK$20,5,FALSE)&lt;-3),"",'Total-corrected counts'!L1091),"")</f>
        <v/>
      </c>
      <c r="M1091" t="str">
        <f>IFERROR(IF(OR(HLOOKUP($A1091,'Z-scores'!$C$2:$SK$20,5,FALSE)&gt;3,HLOOKUP($A1091,'Z-scores'!$C$2:$SK$20,5,FALSE)&lt;-3),"",'Total-corrected counts'!M1091),"")</f>
        <v/>
      </c>
      <c r="N1091" t="str">
        <f>IFERROR(IF(OR(HLOOKUP($A1091,'Z-scores'!$C$2:$SK$20,5,FALSE)&gt;3,HLOOKUP($A1091,'Z-scores'!$C$2:$SK$20,5,FALSE)&lt;-3),"",'Total-corrected counts'!N1091),"")</f>
        <v/>
      </c>
      <c r="O1091" t="str">
        <f>IFERROR(IF(OR(HLOOKUP($A1091,'Z-scores'!$C$2:$SK$20,5,FALSE)&gt;3,HLOOKUP($A1091,'Z-scores'!$C$2:$SK$20,5,FALSE)&lt;-3),"",'Total-corrected counts'!O1091),"")</f>
        <v/>
      </c>
      <c r="P1091" t="str">
        <f>IFERROR(IF(OR(HLOOKUP($A1091,'Z-scores'!$C$2:$SK$20,5,FALSE)&gt;3,HLOOKUP($A1091,'Z-scores'!$C$2:$SK$20,5,FALSE)&lt;-3),"",'Total-corrected counts'!P1091),"")</f>
        <v/>
      </c>
      <c r="Q1091" t="str">
        <f>IFERROR(IF(OR(HLOOKUP($A1091,'Z-scores'!$C$2:$SK$20,5,FALSE)&gt;3,HLOOKUP($A1091,'Z-scores'!$C$2:$SK$20,5,FALSE)&lt;-3),"",'Total-corrected counts'!Q1091),"")</f>
        <v/>
      </c>
      <c r="R1091" t="str">
        <f>IFERROR(IF(OR(HLOOKUP($A1091,'Z-scores'!$C$2:$SK$20,5,FALSE)&gt;3,HLOOKUP($A1091,'Z-scores'!$C$2:$SK$20,5,FALSE)&lt;-3),"",'Total-corrected counts'!R1091),"")</f>
        <v/>
      </c>
      <c r="S1091" t="str">
        <f>IFERROR(IF(OR(HLOOKUP($A1091,'Z-scores'!$C$2:$SK$20,5,FALSE)&gt;3,HLOOKUP($A1091,'Z-scores'!$C$2:$SK$20,5,FALSE)&lt;-3),"",'Total-corrected counts'!S1091),"")</f>
        <v/>
      </c>
      <c r="T1091" t="str">
        <f>IFERROR(IF(OR(HLOOKUP($A1091,'Z-scores'!$C$2:$SK$20,5,FALSE)&gt;3,HLOOKUP($A1091,'Z-scores'!$C$2:$SK$20,5,FALSE)&lt;-3),"",'Total-corrected counts'!T1091),"")</f>
        <v/>
      </c>
      <c r="U1091">
        <f t="shared" si="64"/>
        <v>0</v>
      </c>
      <c r="V1091">
        <f>SUMIFS(Tabel132[Cluster],Tabel132[ID],'Total-corrected counts Z&lt;3'!A1091)</f>
        <v>91</v>
      </c>
      <c r="W1091" t="str">
        <f t="shared" si="65"/>
        <v/>
      </c>
      <c r="X1091" t="str">
        <f t="shared" si="66"/>
        <v/>
      </c>
      <c r="Y1091" t="str">
        <f t="shared" si="67"/>
        <v/>
      </c>
    </row>
    <row r="1092" spans="1:25" x14ac:dyDescent="0.25">
      <c r="A1092">
        <v>1101</v>
      </c>
      <c r="B1092" t="s">
        <v>471</v>
      </c>
      <c r="C1092">
        <v>23700</v>
      </c>
      <c r="D1092">
        <v>104</v>
      </c>
      <c r="E1092">
        <f>IFERROR(IF(OR(HLOOKUP($A1092,'Z-scores'!$C$2:$SK$20,5,FALSE)&gt;3,HLOOKUP($A1092,'Z-scores'!$C$2:$SK$20,5,FALSE)&lt;-3),"",'Total-corrected counts'!E1092),"")</f>
        <v>17.314880641269855</v>
      </c>
      <c r="F1092">
        <f>IFERROR(IF(OR(HLOOKUP($A1092,'Z-scores'!$C$2:$SK$20,5,FALSE)&gt;3,HLOOKUP($A1092,'Z-scores'!$C$2:$SK$20,5,FALSE)&lt;-3),"",'Total-corrected counts'!F1092),"")</f>
        <v>16.630049394363066</v>
      </c>
      <c r="G1092">
        <f>IFERROR(IF(OR(HLOOKUP($A1092,'Z-scores'!$C$2:$SK$20,5,FALSE)&gt;3,HLOOKUP($A1092,'Z-scores'!$C$2:$SK$20,5,FALSE)&lt;-3),"",'Total-corrected counts'!G1092),"")</f>
        <v>11.479883425874913</v>
      </c>
      <c r="H1092">
        <f>IFERROR(IF(OR(HLOOKUP($A1092,'Z-scores'!$C$2:$SK$20,5,FALSE)&gt;3,HLOOKUP($A1092,'Z-scores'!$C$2:$SK$20,5,FALSE)&lt;-3),"",'Total-corrected counts'!H1092),"")</f>
        <v>14.644502883061111</v>
      </c>
      <c r="I1092">
        <f>IFERROR(IF(OR(HLOOKUP($A1092,'Z-scores'!$C$2:$SK$20,5,FALSE)&gt;3,HLOOKUP($A1092,'Z-scores'!$C$2:$SK$20,5,FALSE)&lt;-3),"",'Total-corrected counts'!I1092),"")</f>
        <v>14.929396279524667</v>
      </c>
      <c r="J1092">
        <f>IFERROR(IF(OR(HLOOKUP($A1092,'Z-scores'!$C$2:$SK$20,5,FALSE)&gt;3,HLOOKUP($A1092,'Z-scores'!$C$2:$SK$20,5,FALSE)&lt;-3),"",'Total-corrected counts'!J1092),"")</f>
        <v>15.337588586247895</v>
      </c>
      <c r="K1092">
        <f>IFERROR(IF(OR(HLOOKUP($A1092,'Z-scores'!$C$2:$SK$20,5,FALSE)&gt;3,HLOOKUP($A1092,'Z-scores'!$C$2:$SK$20,5,FALSE)&lt;-3),"",'Total-corrected counts'!K1092),"")</f>
        <v>18.162571731015657</v>
      </c>
      <c r="L1092">
        <f>IFERROR(IF(OR(HLOOKUP($A1092,'Z-scores'!$C$2:$SK$20,5,FALSE)&gt;3,HLOOKUP($A1092,'Z-scores'!$C$2:$SK$20,5,FALSE)&lt;-3),"",'Total-corrected counts'!L1092),"")</f>
        <v>10.229568336636914</v>
      </c>
      <c r="M1092">
        <f>IFERROR(IF(OR(HLOOKUP($A1092,'Z-scores'!$C$2:$SK$20,5,FALSE)&gt;3,HLOOKUP($A1092,'Z-scores'!$C$2:$SK$20,5,FALSE)&lt;-3),"",'Total-corrected counts'!M1092),"")</f>
        <v>18.541361728753945</v>
      </c>
      <c r="N1092">
        <f>IFERROR(IF(OR(HLOOKUP($A1092,'Z-scores'!$C$2:$SK$20,5,FALSE)&gt;3,HLOOKUP($A1092,'Z-scores'!$C$2:$SK$20,5,FALSE)&lt;-3),"",'Total-corrected counts'!N1092),"")</f>
        <v>10.552194950625763</v>
      </c>
      <c r="O1092">
        <f>IFERROR(IF(OR(HLOOKUP($A1092,'Z-scores'!$C$2:$SK$20,5,FALSE)&gt;3,HLOOKUP($A1092,'Z-scores'!$C$2:$SK$20,5,FALSE)&lt;-3),"",'Total-corrected counts'!O1092),"")</f>
        <v>13.709579729097644</v>
      </c>
      <c r="P1092">
        <f>IFERROR(IF(OR(HLOOKUP($A1092,'Z-scores'!$C$2:$SK$20,5,FALSE)&gt;3,HLOOKUP($A1092,'Z-scores'!$C$2:$SK$20,5,FALSE)&lt;-3),"",'Total-corrected counts'!P1092),"")</f>
        <v>14.282479577795971</v>
      </c>
      <c r="Q1092">
        <f>IFERROR(IF(OR(HLOOKUP($A1092,'Z-scores'!$C$2:$SK$20,5,FALSE)&gt;3,HLOOKUP($A1092,'Z-scores'!$C$2:$SK$20,5,FALSE)&lt;-3),"",'Total-corrected counts'!Q1092),"")</f>
        <v>22.104822269577475</v>
      </c>
      <c r="R1092">
        <f>IFERROR(IF(OR(HLOOKUP($A1092,'Z-scores'!$C$2:$SK$20,5,FALSE)&gt;3,HLOOKUP($A1092,'Z-scores'!$C$2:$SK$20,5,FALSE)&lt;-3),"",'Total-corrected counts'!R1092),"")</f>
        <v>24.296163609574876</v>
      </c>
      <c r="S1092">
        <f>IFERROR(IF(OR(HLOOKUP($A1092,'Z-scores'!$C$2:$SK$20,5,FALSE)&gt;3,HLOOKUP($A1092,'Z-scores'!$C$2:$SK$20,5,FALSE)&lt;-3),"",'Total-corrected counts'!S1092),"")</f>
        <v>14.375536110112417</v>
      </c>
      <c r="T1092">
        <f>IFERROR(IF(OR(HLOOKUP($A1092,'Z-scores'!$C$2:$SK$20,5,FALSE)&gt;3,HLOOKUP($A1092,'Z-scores'!$C$2:$SK$20,5,FALSE)&lt;-3),"",'Total-corrected counts'!T1092),"")</f>
        <v>16.587109972539118</v>
      </c>
      <c r="U1092">
        <f t="shared" ref="U1092:U1155" si="68">IFERROR(IF(X1092-Y1092=0,0,1),0)</f>
        <v>1</v>
      </c>
      <c r="V1092">
        <f>SUMIFS(Tabel132[Cluster],Tabel132[ID],'Total-corrected counts Z&lt;3'!A1092)</f>
        <v>30</v>
      </c>
      <c r="W1092">
        <f t="shared" ref="W1092:W1155" si="69">IFERROR(_xlfn.T.TEST(E1092:N1092,O1092:T1092,2,2),"")</f>
        <v>0.16427920061134971</v>
      </c>
      <c r="X1092">
        <f t="shared" ref="X1092:X1155" si="70">IFERROR(AVERAGE(E1092:N1092),"")</f>
        <v>14.782199795737379</v>
      </c>
      <c r="Y1092">
        <f t="shared" ref="Y1092:Y1155" si="71">IFERROR(AVERAGE(O1092:T1092),"")</f>
        <v>17.559281878116252</v>
      </c>
    </row>
    <row r="1093" spans="1:25" x14ac:dyDescent="0.25">
      <c r="A1093">
        <v>1102</v>
      </c>
      <c r="B1093" t="s">
        <v>472</v>
      </c>
      <c r="C1093">
        <v>6100</v>
      </c>
      <c r="D1093">
        <v>345</v>
      </c>
      <c r="E1093">
        <f>IFERROR(IF(OR(HLOOKUP($A1093,'Z-scores'!$C$2:$SK$20,5,FALSE)&gt;3,HLOOKUP($A1093,'Z-scores'!$C$2:$SK$20,5,FALSE)&lt;-3),"",'Total-corrected counts'!E1093),"")</f>
        <v>94.174124781086903</v>
      </c>
      <c r="F1093">
        <f>IFERROR(IF(OR(HLOOKUP($A1093,'Z-scores'!$C$2:$SK$20,5,FALSE)&gt;3,HLOOKUP($A1093,'Z-scores'!$C$2:$SK$20,5,FALSE)&lt;-3),"",'Total-corrected counts'!F1093),"")</f>
        <v>81.37958583527751</v>
      </c>
      <c r="G1093">
        <f>IFERROR(IF(OR(HLOOKUP($A1093,'Z-scores'!$C$2:$SK$20,5,FALSE)&gt;3,HLOOKUP($A1093,'Z-scores'!$C$2:$SK$20,5,FALSE)&lt;-3),"",'Total-corrected counts'!G1093),"")</f>
        <v>92.260575005789519</v>
      </c>
      <c r="H1093">
        <f>IFERROR(IF(OR(HLOOKUP($A1093,'Z-scores'!$C$2:$SK$20,5,FALSE)&gt;3,HLOOKUP($A1093,'Z-scores'!$C$2:$SK$20,5,FALSE)&lt;-3),"",'Total-corrected counts'!H1093),"")</f>
        <v>108.66365895437767</v>
      </c>
      <c r="I1093">
        <f>IFERROR(IF(OR(HLOOKUP($A1093,'Z-scores'!$C$2:$SK$20,5,FALSE)&gt;3,HLOOKUP($A1093,'Z-scores'!$C$2:$SK$20,5,FALSE)&lt;-3),"",'Total-corrected counts'!I1093),"")</f>
        <v>98.523886189942658</v>
      </c>
      <c r="J1093">
        <f>IFERROR(IF(OR(HLOOKUP($A1093,'Z-scores'!$C$2:$SK$20,5,FALSE)&gt;3,HLOOKUP($A1093,'Z-scores'!$C$2:$SK$20,5,FALSE)&lt;-3),"",'Total-corrected counts'!J1093),"")</f>
        <v>111.59562405786379</v>
      </c>
      <c r="K1093">
        <f>IFERROR(IF(OR(HLOOKUP($A1093,'Z-scores'!$C$2:$SK$20,5,FALSE)&gt;3,HLOOKUP($A1093,'Z-scores'!$C$2:$SK$20,5,FALSE)&lt;-3),"",'Total-corrected counts'!K1093),"")</f>
        <v>77.424046494306978</v>
      </c>
      <c r="L1093">
        <f>IFERROR(IF(OR(HLOOKUP($A1093,'Z-scores'!$C$2:$SK$20,5,FALSE)&gt;3,HLOOKUP($A1093,'Z-scores'!$C$2:$SK$20,5,FALSE)&lt;-3),"",'Total-corrected counts'!L1093),"")</f>
        <v>92.418858765478319</v>
      </c>
      <c r="M1093">
        <f>IFERROR(IF(OR(HLOOKUP($A1093,'Z-scores'!$C$2:$SK$20,5,FALSE)&gt;3,HLOOKUP($A1093,'Z-scores'!$C$2:$SK$20,5,FALSE)&lt;-3),"",'Total-corrected counts'!M1093),"")</f>
        <v>53.347973194732035</v>
      </c>
      <c r="N1093">
        <f>IFERROR(IF(OR(HLOOKUP($A1093,'Z-scores'!$C$2:$SK$20,5,FALSE)&gt;3,HLOOKUP($A1093,'Z-scores'!$C$2:$SK$20,5,FALSE)&lt;-3),"",'Total-corrected counts'!N1093),"")</f>
        <v>114.21614281996042</v>
      </c>
      <c r="O1093">
        <f>IFERROR(IF(OR(HLOOKUP($A1093,'Z-scores'!$C$2:$SK$20,5,FALSE)&gt;3,HLOOKUP($A1093,'Z-scores'!$C$2:$SK$20,5,FALSE)&lt;-3),"",'Total-corrected counts'!O1093),"")</f>
        <v>79.2998167045548</v>
      </c>
      <c r="P1093">
        <f>IFERROR(IF(OR(HLOOKUP($A1093,'Z-scores'!$C$2:$SK$20,5,FALSE)&gt;3,HLOOKUP($A1093,'Z-scores'!$C$2:$SK$20,5,FALSE)&lt;-3),"",'Total-corrected counts'!P1093),"")</f>
        <v>86.033277679768901</v>
      </c>
      <c r="Q1093">
        <f>IFERROR(IF(OR(HLOOKUP($A1093,'Z-scores'!$C$2:$SK$20,5,FALSE)&gt;3,HLOOKUP($A1093,'Z-scores'!$C$2:$SK$20,5,FALSE)&lt;-3),"",'Total-corrected counts'!Q1093),"")</f>
        <v>105.60530396490655</v>
      </c>
      <c r="R1093">
        <f>IFERROR(IF(OR(HLOOKUP($A1093,'Z-scores'!$C$2:$SK$20,5,FALSE)&gt;3,HLOOKUP($A1093,'Z-scores'!$C$2:$SK$20,5,FALSE)&lt;-3),"",'Total-corrected counts'!R1093),"")</f>
        <v>75.225154206944154</v>
      </c>
      <c r="S1093">
        <f>IFERROR(IF(OR(HLOOKUP($A1093,'Z-scores'!$C$2:$SK$20,5,FALSE)&gt;3,HLOOKUP($A1093,'Z-scores'!$C$2:$SK$20,5,FALSE)&lt;-3),"",'Total-corrected counts'!S1093),"")</f>
        <v>42.481152987071077</v>
      </c>
      <c r="T1093">
        <f>IFERROR(IF(OR(HLOOKUP($A1093,'Z-scores'!$C$2:$SK$20,5,FALSE)&gt;3,HLOOKUP($A1093,'Z-scores'!$C$2:$SK$20,5,FALSE)&lt;-3),"",'Total-corrected counts'!T1093),"")</f>
        <v>62.655589480632329</v>
      </c>
      <c r="U1093">
        <f t="shared" si="68"/>
        <v>1</v>
      </c>
      <c r="V1093">
        <f>SUMIFS(Tabel132[Cluster],Tabel132[ID],'Total-corrected counts Z&lt;3'!A1093)</f>
        <v>8</v>
      </c>
      <c r="W1093">
        <f t="shared" si="69"/>
        <v>0.10948945756353143</v>
      </c>
      <c r="X1093">
        <f t="shared" si="70"/>
        <v>92.400447609881581</v>
      </c>
      <c r="Y1093">
        <f t="shared" si="71"/>
        <v>75.216715837312975</v>
      </c>
    </row>
    <row r="1094" spans="1:25" x14ac:dyDescent="0.25">
      <c r="A1094">
        <v>1103</v>
      </c>
      <c r="B1094" t="s">
        <v>1132</v>
      </c>
      <c r="C1094">
        <v>117900</v>
      </c>
      <c r="D1094">
        <v>1040</v>
      </c>
      <c r="E1094" t="str">
        <f>IFERROR(IF(OR(HLOOKUP($A1094,'Z-scores'!$C$2:$SK$20,5,FALSE)&gt;3,HLOOKUP($A1094,'Z-scores'!$C$2:$SK$20,5,FALSE)&lt;-3),"",'Total-corrected counts'!E1094),"")</f>
        <v/>
      </c>
      <c r="F1094" t="str">
        <f>IFERROR(IF(OR(HLOOKUP($A1094,'Z-scores'!$C$2:$SK$20,5,FALSE)&gt;3,HLOOKUP($A1094,'Z-scores'!$C$2:$SK$20,5,FALSE)&lt;-3),"",'Total-corrected counts'!F1094),"")</f>
        <v/>
      </c>
      <c r="G1094" t="str">
        <f>IFERROR(IF(OR(HLOOKUP($A1094,'Z-scores'!$C$2:$SK$20,5,FALSE)&gt;3,HLOOKUP($A1094,'Z-scores'!$C$2:$SK$20,5,FALSE)&lt;-3),"",'Total-corrected counts'!G1094),"")</f>
        <v/>
      </c>
      <c r="H1094" t="str">
        <f>IFERROR(IF(OR(HLOOKUP($A1094,'Z-scores'!$C$2:$SK$20,5,FALSE)&gt;3,HLOOKUP($A1094,'Z-scores'!$C$2:$SK$20,5,FALSE)&lt;-3),"",'Total-corrected counts'!H1094),"")</f>
        <v/>
      </c>
      <c r="I1094" t="str">
        <f>IFERROR(IF(OR(HLOOKUP($A1094,'Z-scores'!$C$2:$SK$20,5,FALSE)&gt;3,HLOOKUP($A1094,'Z-scores'!$C$2:$SK$20,5,FALSE)&lt;-3),"",'Total-corrected counts'!I1094),"")</f>
        <v/>
      </c>
      <c r="J1094" t="str">
        <f>IFERROR(IF(OR(HLOOKUP($A1094,'Z-scores'!$C$2:$SK$20,5,FALSE)&gt;3,HLOOKUP($A1094,'Z-scores'!$C$2:$SK$20,5,FALSE)&lt;-3),"",'Total-corrected counts'!J1094),"")</f>
        <v/>
      </c>
      <c r="K1094" t="str">
        <f>IFERROR(IF(OR(HLOOKUP($A1094,'Z-scores'!$C$2:$SK$20,5,FALSE)&gt;3,HLOOKUP($A1094,'Z-scores'!$C$2:$SK$20,5,FALSE)&lt;-3),"",'Total-corrected counts'!K1094),"")</f>
        <v/>
      </c>
      <c r="L1094" t="str">
        <f>IFERROR(IF(OR(HLOOKUP($A1094,'Z-scores'!$C$2:$SK$20,5,FALSE)&gt;3,HLOOKUP($A1094,'Z-scores'!$C$2:$SK$20,5,FALSE)&lt;-3),"",'Total-corrected counts'!L1094),"")</f>
        <v/>
      </c>
      <c r="M1094" t="str">
        <f>IFERROR(IF(OR(HLOOKUP($A1094,'Z-scores'!$C$2:$SK$20,5,FALSE)&gt;3,HLOOKUP($A1094,'Z-scores'!$C$2:$SK$20,5,FALSE)&lt;-3),"",'Total-corrected counts'!M1094),"")</f>
        <v/>
      </c>
      <c r="N1094" t="str">
        <f>IFERROR(IF(OR(HLOOKUP($A1094,'Z-scores'!$C$2:$SK$20,5,FALSE)&gt;3,HLOOKUP($A1094,'Z-scores'!$C$2:$SK$20,5,FALSE)&lt;-3),"",'Total-corrected counts'!N1094),"")</f>
        <v/>
      </c>
      <c r="O1094" t="str">
        <f>IFERROR(IF(OR(HLOOKUP($A1094,'Z-scores'!$C$2:$SK$20,5,FALSE)&gt;3,HLOOKUP($A1094,'Z-scores'!$C$2:$SK$20,5,FALSE)&lt;-3),"",'Total-corrected counts'!O1094),"")</f>
        <v/>
      </c>
      <c r="P1094" t="str">
        <f>IFERROR(IF(OR(HLOOKUP($A1094,'Z-scores'!$C$2:$SK$20,5,FALSE)&gt;3,HLOOKUP($A1094,'Z-scores'!$C$2:$SK$20,5,FALSE)&lt;-3),"",'Total-corrected counts'!P1094),"")</f>
        <v/>
      </c>
      <c r="Q1094" t="str">
        <f>IFERROR(IF(OR(HLOOKUP($A1094,'Z-scores'!$C$2:$SK$20,5,FALSE)&gt;3,HLOOKUP($A1094,'Z-scores'!$C$2:$SK$20,5,FALSE)&lt;-3),"",'Total-corrected counts'!Q1094),"")</f>
        <v/>
      </c>
      <c r="R1094" t="str">
        <f>IFERROR(IF(OR(HLOOKUP($A1094,'Z-scores'!$C$2:$SK$20,5,FALSE)&gt;3,HLOOKUP($A1094,'Z-scores'!$C$2:$SK$20,5,FALSE)&lt;-3),"",'Total-corrected counts'!R1094),"")</f>
        <v/>
      </c>
      <c r="S1094" t="str">
        <f>IFERROR(IF(OR(HLOOKUP($A1094,'Z-scores'!$C$2:$SK$20,5,FALSE)&gt;3,HLOOKUP($A1094,'Z-scores'!$C$2:$SK$20,5,FALSE)&lt;-3),"",'Total-corrected counts'!S1094),"")</f>
        <v/>
      </c>
      <c r="T1094" t="str">
        <f>IFERROR(IF(OR(HLOOKUP($A1094,'Z-scores'!$C$2:$SK$20,5,FALSE)&gt;3,HLOOKUP($A1094,'Z-scores'!$C$2:$SK$20,5,FALSE)&lt;-3),"",'Total-corrected counts'!T1094),"")</f>
        <v/>
      </c>
      <c r="U1094">
        <f t="shared" si="68"/>
        <v>0</v>
      </c>
      <c r="V1094">
        <f>SUMIFS(Tabel132[Cluster],Tabel132[ID],'Total-corrected counts Z&lt;3'!A1094)</f>
        <v>0</v>
      </c>
      <c r="W1094" t="str">
        <f t="shared" si="69"/>
        <v/>
      </c>
      <c r="X1094" t="str">
        <f t="shared" si="70"/>
        <v/>
      </c>
      <c r="Y1094" t="str">
        <f t="shared" si="71"/>
        <v/>
      </c>
    </row>
    <row r="1095" spans="1:25" x14ac:dyDescent="0.25">
      <c r="A1095">
        <v>1104</v>
      </c>
      <c r="B1095" t="s">
        <v>1133</v>
      </c>
      <c r="C1095">
        <v>66600</v>
      </c>
      <c r="D1095">
        <v>127</v>
      </c>
      <c r="E1095" t="str">
        <f>IFERROR(IF(OR(HLOOKUP($A1095,'Z-scores'!$C$2:$SK$20,5,FALSE)&gt;3,HLOOKUP($A1095,'Z-scores'!$C$2:$SK$20,5,FALSE)&lt;-3),"",'Total-corrected counts'!E1095),"")</f>
        <v/>
      </c>
      <c r="F1095" t="str">
        <f>IFERROR(IF(OR(HLOOKUP($A1095,'Z-scores'!$C$2:$SK$20,5,FALSE)&gt;3,HLOOKUP($A1095,'Z-scores'!$C$2:$SK$20,5,FALSE)&lt;-3),"",'Total-corrected counts'!F1095),"")</f>
        <v/>
      </c>
      <c r="G1095" t="str">
        <f>IFERROR(IF(OR(HLOOKUP($A1095,'Z-scores'!$C$2:$SK$20,5,FALSE)&gt;3,HLOOKUP($A1095,'Z-scores'!$C$2:$SK$20,5,FALSE)&lt;-3),"",'Total-corrected counts'!G1095),"")</f>
        <v/>
      </c>
      <c r="H1095" t="str">
        <f>IFERROR(IF(OR(HLOOKUP($A1095,'Z-scores'!$C$2:$SK$20,5,FALSE)&gt;3,HLOOKUP($A1095,'Z-scores'!$C$2:$SK$20,5,FALSE)&lt;-3),"",'Total-corrected counts'!H1095),"")</f>
        <v/>
      </c>
      <c r="I1095" t="str">
        <f>IFERROR(IF(OR(HLOOKUP($A1095,'Z-scores'!$C$2:$SK$20,5,FALSE)&gt;3,HLOOKUP($A1095,'Z-scores'!$C$2:$SK$20,5,FALSE)&lt;-3),"",'Total-corrected counts'!I1095),"")</f>
        <v/>
      </c>
      <c r="J1095" t="str">
        <f>IFERROR(IF(OR(HLOOKUP($A1095,'Z-scores'!$C$2:$SK$20,5,FALSE)&gt;3,HLOOKUP($A1095,'Z-scores'!$C$2:$SK$20,5,FALSE)&lt;-3),"",'Total-corrected counts'!J1095),"")</f>
        <v/>
      </c>
      <c r="K1095" t="str">
        <f>IFERROR(IF(OR(HLOOKUP($A1095,'Z-scores'!$C$2:$SK$20,5,FALSE)&gt;3,HLOOKUP($A1095,'Z-scores'!$C$2:$SK$20,5,FALSE)&lt;-3),"",'Total-corrected counts'!K1095),"")</f>
        <v/>
      </c>
      <c r="L1095" t="str">
        <f>IFERROR(IF(OR(HLOOKUP($A1095,'Z-scores'!$C$2:$SK$20,5,FALSE)&gt;3,HLOOKUP($A1095,'Z-scores'!$C$2:$SK$20,5,FALSE)&lt;-3),"",'Total-corrected counts'!L1095),"")</f>
        <v/>
      </c>
      <c r="M1095" t="str">
        <f>IFERROR(IF(OR(HLOOKUP($A1095,'Z-scores'!$C$2:$SK$20,5,FALSE)&gt;3,HLOOKUP($A1095,'Z-scores'!$C$2:$SK$20,5,FALSE)&lt;-3),"",'Total-corrected counts'!M1095),"")</f>
        <v/>
      </c>
      <c r="N1095" t="str">
        <f>IFERROR(IF(OR(HLOOKUP($A1095,'Z-scores'!$C$2:$SK$20,5,FALSE)&gt;3,HLOOKUP($A1095,'Z-scores'!$C$2:$SK$20,5,FALSE)&lt;-3),"",'Total-corrected counts'!N1095),"")</f>
        <v/>
      </c>
      <c r="O1095" t="str">
        <f>IFERROR(IF(OR(HLOOKUP($A1095,'Z-scores'!$C$2:$SK$20,5,FALSE)&gt;3,HLOOKUP($A1095,'Z-scores'!$C$2:$SK$20,5,FALSE)&lt;-3),"",'Total-corrected counts'!O1095),"")</f>
        <v/>
      </c>
      <c r="P1095" t="str">
        <f>IFERROR(IF(OR(HLOOKUP($A1095,'Z-scores'!$C$2:$SK$20,5,FALSE)&gt;3,HLOOKUP($A1095,'Z-scores'!$C$2:$SK$20,5,FALSE)&lt;-3),"",'Total-corrected counts'!P1095),"")</f>
        <v/>
      </c>
      <c r="Q1095" t="str">
        <f>IFERROR(IF(OR(HLOOKUP($A1095,'Z-scores'!$C$2:$SK$20,5,FALSE)&gt;3,HLOOKUP($A1095,'Z-scores'!$C$2:$SK$20,5,FALSE)&lt;-3),"",'Total-corrected counts'!Q1095),"")</f>
        <v/>
      </c>
      <c r="R1095" t="str">
        <f>IFERROR(IF(OR(HLOOKUP($A1095,'Z-scores'!$C$2:$SK$20,5,FALSE)&gt;3,HLOOKUP($A1095,'Z-scores'!$C$2:$SK$20,5,FALSE)&lt;-3),"",'Total-corrected counts'!R1095),"")</f>
        <v/>
      </c>
      <c r="S1095" t="str">
        <f>IFERROR(IF(OR(HLOOKUP($A1095,'Z-scores'!$C$2:$SK$20,5,FALSE)&gt;3,HLOOKUP($A1095,'Z-scores'!$C$2:$SK$20,5,FALSE)&lt;-3),"",'Total-corrected counts'!S1095),"")</f>
        <v/>
      </c>
      <c r="T1095" t="str">
        <f>IFERROR(IF(OR(HLOOKUP($A1095,'Z-scores'!$C$2:$SK$20,5,FALSE)&gt;3,HLOOKUP($A1095,'Z-scores'!$C$2:$SK$20,5,FALSE)&lt;-3),"",'Total-corrected counts'!T1095),"")</f>
        <v/>
      </c>
      <c r="U1095">
        <f t="shared" si="68"/>
        <v>0</v>
      </c>
      <c r="V1095">
        <f>SUMIFS(Tabel132[Cluster],Tabel132[ID],'Total-corrected counts Z&lt;3'!A1095)</f>
        <v>79</v>
      </c>
      <c r="W1095" t="str">
        <f t="shared" si="69"/>
        <v/>
      </c>
      <c r="X1095" t="str">
        <f t="shared" si="70"/>
        <v/>
      </c>
      <c r="Y1095" t="str">
        <f t="shared" si="71"/>
        <v/>
      </c>
    </row>
    <row r="1096" spans="1:25" x14ac:dyDescent="0.25">
      <c r="A1096">
        <v>1105</v>
      </c>
      <c r="B1096" t="s">
        <v>473</v>
      </c>
      <c r="C1096">
        <v>50700</v>
      </c>
      <c r="D1096">
        <v>278</v>
      </c>
      <c r="E1096">
        <f>IFERROR(IF(OR(HLOOKUP($A1096,'Z-scores'!$C$2:$SK$20,5,FALSE)&gt;3,HLOOKUP($A1096,'Z-scores'!$C$2:$SK$20,5,FALSE)&lt;-3),"",'Total-corrected counts'!E1096),"")</f>
        <v>3.3193047295138207</v>
      </c>
      <c r="F1096">
        <f>IFERROR(IF(OR(HLOOKUP($A1096,'Z-scores'!$C$2:$SK$20,5,FALSE)&gt;3,HLOOKUP($A1096,'Z-scores'!$C$2:$SK$20,5,FALSE)&lt;-3),"",'Total-corrected counts'!F1096),"")</f>
        <v>3.2627382542603289</v>
      </c>
      <c r="G1096">
        <f>IFERROR(IF(OR(HLOOKUP($A1096,'Z-scores'!$C$2:$SK$20,5,FALSE)&gt;3,HLOOKUP($A1096,'Z-scores'!$C$2:$SK$20,5,FALSE)&lt;-3),"",'Total-corrected counts'!G1096),"")</f>
        <v>4.864693581331875</v>
      </c>
      <c r="H1096">
        <f>IFERROR(IF(OR(HLOOKUP($A1096,'Z-scores'!$C$2:$SK$20,5,FALSE)&gt;3,HLOOKUP($A1096,'Z-scores'!$C$2:$SK$20,5,FALSE)&lt;-3),"",'Total-corrected counts'!H1096),"")</f>
        <v>3.7757243841829715</v>
      </c>
      <c r="I1096">
        <f>IFERROR(IF(OR(HLOOKUP($A1096,'Z-scores'!$C$2:$SK$20,5,FALSE)&gt;3,HLOOKUP($A1096,'Z-scores'!$C$2:$SK$20,5,FALSE)&lt;-3),"",'Total-corrected counts'!I1096),"")</f>
        <v>3.5508665858952373</v>
      </c>
      <c r="J1096">
        <f>IFERROR(IF(OR(HLOOKUP($A1096,'Z-scores'!$C$2:$SK$20,5,FALSE)&gt;3,HLOOKUP($A1096,'Z-scores'!$C$2:$SK$20,5,FALSE)&lt;-3),"",'Total-corrected counts'!J1096),"")</f>
        <v>2.1192452613316761</v>
      </c>
      <c r="K1096">
        <f>IFERROR(IF(OR(HLOOKUP($A1096,'Z-scores'!$C$2:$SK$20,5,FALSE)&gt;3,HLOOKUP($A1096,'Z-scores'!$C$2:$SK$20,5,FALSE)&lt;-3),"",'Total-corrected counts'!K1096),"")</f>
        <v>3.4894188504857331</v>
      </c>
      <c r="L1096">
        <f>IFERROR(IF(OR(HLOOKUP($A1096,'Z-scores'!$C$2:$SK$20,5,FALSE)&gt;3,HLOOKUP($A1096,'Z-scores'!$C$2:$SK$20,5,FALSE)&lt;-3),"",'Total-corrected counts'!L1096),"")</f>
        <v>1.4109749429844021</v>
      </c>
      <c r="M1096">
        <f>IFERROR(IF(OR(HLOOKUP($A1096,'Z-scores'!$C$2:$SK$20,5,FALSE)&gt;3,HLOOKUP($A1096,'Z-scores'!$C$2:$SK$20,5,FALSE)&lt;-3),"",'Total-corrected counts'!M1096),"")</f>
        <v>3.674173289697908</v>
      </c>
      <c r="N1096">
        <f>IFERROR(IF(OR(HLOOKUP($A1096,'Z-scores'!$C$2:$SK$20,5,FALSE)&gt;3,HLOOKUP($A1096,'Z-scores'!$C$2:$SK$20,5,FALSE)&lt;-3),"",'Total-corrected counts'!N1096),"")</f>
        <v>0.97995866926316511</v>
      </c>
      <c r="O1096">
        <f>IFERROR(IF(OR(HLOOKUP($A1096,'Z-scores'!$C$2:$SK$20,5,FALSE)&gt;3,HLOOKUP($A1096,'Z-scores'!$C$2:$SK$20,5,FALSE)&lt;-3),"",'Total-corrected counts'!O1096),"")</f>
        <v>3.9523909312522711</v>
      </c>
      <c r="P1096">
        <f>IFERROR(IF(OR(HLOOKUP($A1096,'Z-scores'!$C$2:$SK$20,5,FALSE)&gt;3,HLOOKUP($A1096,'Z-scores'!$C$2:$SK$20,5,FALSE)&lt;-3),"",'Total-corrected counts'!P1096),"")</f>
        <v>2.7271075988265476</v>
      </c>
      <c r="Q1096">
        <f>IFERROR(IF(OR(HLOOKUP($A1096,'Z-scores'!$C$2:$SK$20,5,FALSE)&gt;3,HLOOKUP($A1096,'Z-scores'!$C$2:$SK$20,5,FALSE)&lt;-3),"",'Total-corrected counts'!Q1096),"")</f>
        <v>2.8419775990555891</v>
      </c>
      <c r="R1096">
        <f>IFERROR(IF(OR(HLOOKUP($A1096,'Z-scores'!$C$2:$SK$20,5,FALSE)&gt;3,HLOOKUP($A1096,'Z-scores'!$C$2:$SK$20,5,FALSE)&lt;-3),"",'Total-corrected counts'!R1096),"")</f>
        <v>3.358632635946305</v>
      </c>
      <c r="S1096">
        <f>IFERROR(IF(OR(HLOOKUP($A1096,'Z-scores'!$C$2:$SK$20,5,FALSE)&gt;3,HLOOKUP($A1096,'Z-scores'!$C$2:$SK$20,5,FALSE)&lt;-3),"",'Total-corrected counts'!S1096),"")</f>
        <v>1.964675474678617</v>
      </c>
      <c r="T1096">
        <f>IFERROR(IF(OR(HLOOKUP($A1096,'Z-scores'!$C$2:$SK$20,5,FALSE)&gt;3,HLOOKUP($A1096,'Z-scores'!$C$2:$SK$20,5,FALSE)&lt;-3),"",'Total-corrected counts'!T1096),"")</f>
        <v>2.8942117812167019</v>
      </c>
      <c r="U1096">
        <f t="shared" si="68"/>
        <v>1</v>
      </c>
      <c r="V1096">
        <f>SUMIFS(Tabel132[Cluster],Tabel132[ID],'Total-corrected counts Z&lt;3'!A1096)</f>
        <v>66</v>
      </c>
      <c r="W1096">
        <f t="shared" si="69"/>
        <v>0.87049071277067647</v>
      </c>
      <c r="X1096">
        <f t="shared" si="70"/>
        <v>3.0447098548947125</v>
      </c>
      <c r="Y1096">
        <f t="shared" si="71"/>
        <v>2.9564993368293386</v>
      </c>
    </row>
    <row r="1097" spans="1:25" x14ac:dyDescent="0.25">
      <c r="A1097">
        <v>1106</v>
      </c>
      <c r="B1097" t="s">
        <v>474</v>
      </c>
      <c r="C1097">
        <v>10000</v>
      </c>
      <c r="D1097">
        <v>677</v>
      </c>
      <c r="E1097">
        <f>IFERROR(IF(OR(HLOOKUP($A1097,'Z-scores'!$C$2:$SK$20,5,FALSE)&gt;3,HLOOKUP($A1097,'Z-scores'!$C$2:$SK$20,5,FALSE)&lt;-3),"",'Total-corrected counts'!E1097),"")</f>
        <v>10.42856187406954</v>
      </c>
      <c r="F1097">
        <f>IFERROR(IF(OR(HLOOKUP($A1097,'Z-scores'!$C$2:$SK$20,5,FALSE)&gt;3,HLOOKUP($A1097,'Z-scores'!$C$2:$SK$20,5,FALSE)&lt;-3),"",'Total-corrected counts'!F1097),"")</f>
        <v>6.4829806412437501</v>
      </c>
      <c r="G1097">
        <f>IFERROR(IF(OR(HLOOKUP($A1097,'Z-scores'!$C$2:$SK$20,5,FALSE)&gt;3,HLOOKUP($A1097,'Z-scores'!$C$2:$SK$20,5,FALSE)&lt;-3),"",'Total-corrected counts'!G1097),"")</f>
        <v>5.1523105310946162</v>
      </c>
      <c r="H1097">
        <f>IFERROR(IF(OR(HLOOKUP($A1097,'Z-scores'!$C$2:$SK$20,5,FALSE)&gt;3,HLOOKUP($A1097,'Z-scores'!$C$2:$SK$20,5,FALSE)&lt;-3),"",'Total-corrected counts'!H1097),"")</f>
        <v>5.6273975246688703</v>
      </c>
      <c r="I1097">
        <f>IFERROR(IF(OR(HLOOKUP($A1097,'Z-scores'!$C$2:$SK$20,5,FALSE)&gt;3,HLOOKUP($A1097,'Z-scores'!$C$2:$SK$20,5,FALSE)&lt;-3),"",'Total-corrected counts'!I1097),"")</f>
        <v>9.5440090803143001</v>
      </c>
      <c r="J1097">
        <f>IFERROR(IF(OR(HLOOKUP($A1097,'Z-scores'!$C$2:$SK$20,5,FALSE)&gt;3,HLOOKUP($A1097,'Z-scores'!$C$2:$SK$20,5,FALSE)&lt;-3),"",'Total-corrected counts'!J1097),"")</f>
        <v>15.774608089290867</v>
      </c>
      <c r="K1097">
        <f>IFERROR(IF(OR(HLOOKUP($A1097,'Z-scores'!$C$2:$SK$20,5,FALSE)&gt;3,HLOOKUP($A1097,'Z-scores'!$C$2:$SK$20,5,FALSE)&lt;-3),"",'Total-corrected counts'!K1097),"")</f>
        <v>4.9145092381630997</v>
      </c>
      <c r="L1097">
        <f>IFERROR(IF(OR(HLOOKUP($A1097,'Z-scores'!$C$2:$SK$20,5,FALSE)&gt;3,HLOOKUP($A1097,'Z-scores'!$C$2:$SK$20,5,FALSE)&lt;-3),"",'Total-corrected counts'!L1097),"")</f>
        <v>5.9491587740255794</v>
      </c>
      <c r="M1097">
        <f>IFERROR(IF(OR(HLOOKUP($A1097,'Z-scores'!$C$2:$SK$20,5,FALSE)&gt;3,HLOOKUP($A1097,'Z-scores'!$C$2:$SK$20,5,FALSE)&lt;-3),"",'Total-corrected counts'!M1097),"")</f>
        <v>10.41726162415509</v>
      </c>
      <c r="N1097">
        <f>IFERROR(IF(OR(HLOOKUP($A1097,'Z-scores'!$C$2:$SK$20,5,FALSE)&gt;3,HLOOKUP($A1097,'Z-scores'!$C$2:$SK$20,5,FALSE)&lt;-3),"",'Total-corrected counts'!N1097),"")</f>
        <v>9.556556942654387</v>
      </c>
      <c r="O1097">
        <f>IFERROR(IF(OR(HLOOKUP($A1097,'Z-scores'!$C$2:$SK$20,5,FALSE)&gt;3,HLOOKUP($A1097,'Z-scores'!$C$2:$SK$20,5,FALSE)&lt;-3),"",'Total-corrected counts'!O1097),"")</f>
        <v>5.6942723931240771</v>
      </c>
      <c r="P1097">
        <f>IFERROR(IF(OR(HLOOKUP($A1097,'Z-scores'!$C$2:$SK$20,5,FALSE)&gt;3,HLOOKUP($A1097,'Z-scores'!$C$2:$SK$20,5,FALSE)&lt;-3),"",'Total-corrected counts'!P1097),"")</f>
        <v>3.7373317640852868</v>
      </c>
      <c r="Q1097">
        <f>IFERROR(IF(OR(HLOOKUP($A1097,'Z-scores'!$C$2:$SK$20,5,FALSE)&gt;3,HLOOKUP($A1097,'Z-scores'!$C$2:$SK$20,5,FALSE)&lt;-3),"",'Total-corrected counts'!Q1097),"")</f>
        <v>4.9386813522049922</v>
      </c>
      <c r="R1097">
        <f>IFERROR(IF(OR(HLOOKUP($A1097,'Z-scores'!$C$2:$SK$20,5,FALSE)&gt;3,HLOOKUP($A1097,'Z-scores'!$C$2:$SK$20,5,FALSE)&lt;-3),"",'Total-corrected counts'!R1097),"")</f>
        <v>5.5463658208287612</v>
      </c>
      <c r="S1097">
        <f>IFERROR(IF(OR(HLOOKUP($A1097,'Z-scores'!$C$2:$SK$20,5,FALSE)&gt;3,HLOOKUP($A1097,'Z-scores'!$C$2:$SK$20,5,FALSE)&lt;-3),"",'Total-corrected counts'!S1097),"")</f>
        <v>6.4375677657336823</v>
      </c>
      <c r="T1097">
        <f>IFERROR(IF(OR(HLOOKUP($A1097,'Z-scores'!$C$2:$SK$20,5,FALSE)&gt;3,HLOOKUP($A1097,'Z-scores'!$C$2:$SK$20,5,FALSE)&lt;-3),"",'Total-corrected counts'!T1097),"")</f>
        <v>8.320858870998018</v>
      </c>
      <c r="U1097">
        <f t="shared" si="68"/>
        <v>1</v>
      </c>
      <c r="V1097">
        <f>SUMIFS(Tabel132[Cluster],Tabel132[ID],'Total-corrected counts Z&lt;3'!A1097)</f>
        <v>13</v>
      </c>
      <c r="W1097">
        <f t="shared" si="69"/>
        <v>0.10296479211280782</v>
      </c>
      <c r="X1097">
        <f t="shared" si="70"/>
        <v>8.384735431968009</v>
      </c>
      <c r="Y1097">
        <f t="shared" si="71"/>
        <v>5.7791796611624697</v>
      </c>
    </row>
    <row r="1098" spans="1:25" x14ac:dyDescent="0.25">
      <c r="A1098">
        <v>1107</v>
      </c>
      <c r="B1098" t="s">
        <v>1134</v>
      </c>
      <c r="C1098">
        <v>94500</v>
      </c>
      <c r="D1098">
        <v>395</v>
      </c>
      <c r="E1098" t="str">
        <f>IFERROR(IF(OR(HLOOKUP($A1098,'Z-scores'!$C$2:$SK$20,5,FALSE)&gt;3,HLOOKUP($A1098,'Z-scores'!$C$2:$SK$20,5,FALSE)&lt;-3),"",'Total-corrected counts'!E1098),"")</f>
        <v/>
      </c>
      <c r="F1098" t="str">
        <f>IFERROR(IF(OR(HLOOKUP($A1098,'Z-scores'!$C$2:$SK$20,5,FALSE)&gt;3,HLOOKUP($A1098,'Z-scores'!$C$2:$SK$20,5,FALSE)&lt;-3),"",'Total-corrected counts'!F1098),"")</f>
        <v/>
      </c>
      <c r="G1098" t="str">
        <f>IFERROR(IF(OR(HLOOKUP($A1098,'Z-scores'!$C$2:$SK$20,5,FALSE)&gt;3,HLOOKUP($A1098,'Z-scores'!$C$2:$SK$20,5,FALSE)&lt;-3),"",'Total-corrected counts'!G1098),"")</f>
        <v/>
      </c>
      <c r="H1098" t="str">
        <f>IFERROR(IF(OR(HLOOKUP($A1098,'Z-scores'!$C$2:$SK$20,5,FALSE)&gt;3,HLOOKUP($A1098,'Z-scores'!$C$2:$SK$20,5,FALSE)&lt;-3),"",'Total-corrected counts'!H1098),"")</f>
        <v/>
      </c>
      <c r="I1098" t="str">
        <f>IFERROR(IF(OR(HLOOKUP($A1098,'Z-scores'!$C$2:$SK$20,5,FALSE)&gt;3,HLOOKUP($A1098,'Z-scores'!$C$2:$SK$20,5,FALSE)&lt;-3),"",'Total-corrected counts'!I1098),"")</f>
        <v/>
      </c>
      <c r="J1098" t="str">
        <f>IFERROR(IF(OR(HLOOKUP($A1098,'Z-scores'!$C$2:$SK$20,5,FALSE)&gt;3,HLOOKUP($A1098,'Z-scores'!$C$2:$SK$20,5,FALSE)&lt;-3),"",'Total-corrected counts'!J1098),"")</f>
        <v/>
      </c>
      <c r="K1098" t="str">
        <f>IFERROR(IF(OR(HLOOKUP($A1098,'Z-scores'!$C$2:$SK$20,5,FALSE)&gt;3,HLOOKUP($A1098,'Z-scores'!$C$2:$SK$20,5,FALSE)&lt;-3),"",'Total-corrected counts'!K1098),"")</f>
        <v/>
      </c>
      <c r="L1098" t="str">
        <f>IFERROR(IF(OR(HLOOKUP($A1098,'Z-scores'!$C$2:$SK$20,5,FALSE)&gt;3,HLOOKUP($A1098,'Z-scores'!$C$2:$SK$20,5,FALSE)&lt;-3),"",'Total-corrected counts'!L1098),"")</f>
        <v/>
      </c>
      <c r="M1098" t="str">
        <f>IFERROR(IF(OR(HLOOKUP($A1098,'Z-scores'!$C$2:$SK$20,5,FALSE)&gt;3,HLOOKUP($A1098,'Z-scores'!$C$2:$SK$20,5,FALSE)&lt;-3),"",'Total-corrected counts'!M1098),"")</f>
        <v/>
      </c>
      <c r="N1098" t="str">
        <f>IFERROR(IF(OR(HLOOKUP($A1098,'Z-scores'!$C$2:$SK$20,5,FALSE)&gt;3,HLOOKUP($A1098,'Z-scores'!$C$2:$SK$20,5,FALSE)&lt;-3),"",'Total-corrected counts'!N1098),"")</f>
        <v/>
      </c>
      <c r="O1098" t="str">
        <f>IFERROR(IF(OR(HLOOKUP($A1098,'Z-scores'!$C$2:$SK$20,5,FALSE)&gt;3,HLOOKUP($A1098,'Z-scores'!$C$2:$SK$20,5,FALSE)&lt;-3),"",'Total-corrected counts'!O1098),"")</f>
        <v/>
      </c>
      <c r="P1098" t="str">
        <f>IFERROR(IF(OR(HLOOKUP($A1098,'Z-scores'!$C$2:$SK$20,5,FALSE)&gt;3,HLOOKUP($A1098,'Z-scores'!$C$2:$SK$20,5,FALSE)&lt;-3),"",'Total-corrected counts'!P1098),"")</f>
        <v/>
      </c>
      <c r="Q1098" t="str">
        <f>IFERROR(IF(OR(HLOOKUP($A1098,'Z-scores'!$C$2:$SK$20,5,FALSE)&gt;3,HLOOKUP($A1098,'Z-scores'!$C$2:$SK$20,5,FALSE)&lt;-3),"",'Total-corrected counts'!Q1098),"")</f>
        <v/>
      </c>
      <c r="R1098" t="str">
        <f>IFERROR(IF(OR(HLOOKUP($A1098,'Z-scores'!$C$2:$SK$20,5,FALSE)&gt;3,HLOOKUP($A1098,'Z-scores'!$C$2:$SK$20,5,FALSE)&lt;-3),"",'Total-corrected counts'!R1098),"")</f>
        <v/>
      </c>
      <c r="S1098" t="str">
        <f>IFERROR(IF(OR(HLOOKUP($A1098,'Z-scores'!$C$2:$SK$20,5,FALSE)&gt;3,HLOOKUP($A1098,'Z-scores'!$C$2:$SK$20,5,FALSE)&lt;-3),"",'Total-corrected counts'!S1098),"")</f>
        <v/>
      </c>
      <c r="T1098" t="str">
        <f>IFERROR(IF(OR(HLOOKUP($A1098,'Z-scores'!$C$2:$SK$20,5,FALSE)&gt;3,HLOOKUP($A1098,'Z-scores'!$C$2:$SK$20,5,FALSE)&lt;-3),"",'Total-corrected counts'!T1098),"")</f>
        <v/>
      </c>
      <c r="U1098">
        <f t="shared" si="68"/>
        <v>0</v>
      </c>
      <c r="V1098">
        <f>SUMIFS(Tabel132[Cluster],Tabel132[ID],'Total-corrected counts Z&lt;3'!A1098)</f>
        <v>96</v>
      </c>
      <c r="W1098" t="str">
        <f t="shared" si="69"/>
        <v/>
      </c>
      <c r="X1098" t="str">
        <f t="shared" si="70"/>
        <v/>
      </c>
      <c r="Y1098" t="str">
        <f t="shared" si="71"/>
        <v/>
      </c>
    </row>
    <row r="1099" spans="1:25" x14ac:dyDescent="0.25">
      <c r="A1099">
        <v>1108</v>
      </c>
      <c r="B1099" t="s">
        <v>1135</v>
      </c>
      <c r="C1099">
        <v>106500</v>
      </c>
      <c r="D1099">
        <v>776</v>
      </c>
      <c r="E1099" t="str">
        <f>IFERROR(IF(OR(HLOOKUP($A1099,'Z-scores'!$C$2:$SK$20,5,FALSE)&gt;3,HLOOKUP($A1099,'Z-scores'!$C$2:$SK$20,5,FALSE)&lt;-3),"",'Total-corrected counts'!E1099),"")</f>
        <v/>
      </c>
      <c r="F1099" t="str">
        <f>IFERROR(IF(OR(HLOOKUP($A1099,'Z-scores'!$C$2:$SK$20,5,FALSE)&gt;3,HLOOKUP($A1099,'Z-scores'!$C$2:$SK$20,5,FALSE)&lt;-3),"",'Total-corrected counts'!F1099),"")</f>
        <v/>
      </c>
      <c r="G1099" t="str">
        <f>IFERROR(IF(OR(HLOOKUP($A1099,'Z-scores'!$C$2:$SK$20,5,FALSE)&gt;3,HLOOKUP($A1099,'Z-scores'!$C$2:$SK$20,5,FALSE)&lt;-3),"",'Total-corrected counts'!G1099),"")</f>
        <v/>
      </c>
      <c r="H1099" t="str">
        <f>IFERROR(IF(OR(HLOOKUP($A1099,'Z-scores'!$C$2:$SK$20,5,FALSE)&gt;3,HLOOKUP($A1099,'Z-scores'!$C$2:$SK$20,5,FALSE)&lt;-3),"",'Total-corrected counts'!H1099),"")</f>
        <v/>
      </c>
      <c r="I1099" t="str">
        <f>IFERROR(IF(OR(HLOOKUP($A1099,'Z-scores'!$C$2:$SK$20,5,FALSE)&gt;3,HLOOKUP($A1099,'Z-scores'!$C$2:$SK$20,5,FALSE)&lt;-3),"",'Total-corrected counts'!I1099),"")</f>
        <v/>
      </c>
      <c r="J1099" t="str">
        <f>IFERROR(IF(OR(HLOOKUP($A1099,'Z-scores'!$C$2:$SK$20,5,FALSE)&gt;3,HLOOKUP($A1099,'Z-scores'!$C$2:$SK$20,5,FALSE)&lt;-3),"",'Total-corrected counts'!J1099),"")</f>
        <v/>
      </c>
      <c r="K1099" t="str">
        <f>IFERROR(IF(OR(HLOOKUP($A1099,'Z-scores'!$C$2:$SK$20,5,FALSE)&gt;3,HLOOKUP($A1099,'Z-scores'!$C$2:$SK$20,5,FALSE)&lt;-3),"",'Total-corrected counts'!K1099),"")</f>
        <v/>
      </c>
      <c r="L1099" t="str">
        <f>IFERROR(IF(OR(HLOOKUP($A1099,'Z-scores'!$C$2:$SK$20,5,FALSE)&gt;3,HLOOKUP($A1099,'Z-scores'!$C$2:$SK$20,5,FALSE)&lt;-3),"",'Total-corrected counts'!L1099),"")</f>
        <v/>
      </c>
      <c r="M1099" t="str">
        <f>IFERROR(IF(OR(HLOOKUP($A1099,'Z-scores'!$C$2:$SK$20,5,FALSE)&gt;3,HLOOKUP($A1099,'Z-scores'!$C$2:$SK$20,5,FALSE)&lt;-3),"",'Total-corrected counts'!M1099),"")</f>
        <v/>
      </c>
      <c r="N1099" t="str">
        <f>IFERROR(IF(OR(HLOOKUP($A1099,'Z-scores'!$C$2:$SK$20,5,FALSE)&gt;3,HLOOKUP($A1099,'Z-scores'!$C$2:$SK$20,5,FALSE)&lt;-3),"",'Total-corrected counts'!N1099),"")</f>
        <v/>
      </c>
      <c r="O1099" t="str">
        <f>IFERROR(IF(OR(HLOOKUP($A1099,'Z-scores'!$C$2:$SK$20,5,FALSE)&gt;3,HLOOKUP($A1099,'Z-scores'!$C$2:$SK$20,5,FALSE)&lt;-3),"",'Total-corrected counts'!O1099),"")</f>
        <v/>
      </c>
      <c r="P1099" t="str">
        <f>IFERROR(IF(OR(HLOOKUP($A1099,'Z-scores'!$C$2:$SK$20,5,FALSE)&gt;3,HLOOKUP($A1099,'Z-scores'!$C$2:$SK$20,5,FALSE)&lt;-3),"",'Total-corrected counts'!P1099),"")</f>
        <v/>
      </c>
      <c r="Q1099" t="str">
        <f>IFERROR(IF(OR(HLOOKUP($A1099,'Z-scores'!$C$2:$SK$20,5,FALSE)&gt;3,HLOOKUP($A1099,'Z-scores'!$C$2:$SK$20,5,FALSE)&lt;-3),"",'Total-corrected counts'!Q1099),"")</f>
        <v/>
      </c>
      <c r="R1099" t="str">
        <f>IFERROR(IF(OR(HLOOKUP($A1099,'Z-scores'!$C$2:$SK$20,5,FALSE)&gt;3,HLOOKUP($A1099,'Z-scores'!$C$2:$SK$20,5,FALSE)&lt;-3),"",'Total-corrected counts'!R1099),"")</f>
        <v/>
      </c>
      <c r="S1099" t="str">
        <f>IFERROR(IF(OR(HLOOKUP($A1099,'Z-scores'!$C$2:$SK$20,5,FALSE)&gt;3,HLOOKUP($A1099,'Z-scores'!$C$2:$SK$20,5,FALSE)&lt;-3),"",'Total-corrected counts'!S1099),"")</f>
        <v/>
      </c>
      <c r="T1099" t="str">
        <f>IFERROR(IF(OR(HLOOKUP($A1099,'Z-scores'!$C$2:$SK$20,5,FALSE)&gt;3,HLOOKUP($A1099,'Z-scores'!$C$2:$SK$20,5,FALSE)&lt;-3),"",'Total-corrected counts'!T1099),"")</f>
        <v/>
      </c>
      <c r="U1099">
        <f t="shared" si="68"/>
        <v>0</v>
      </c>
      <c r="V1099">
        <f>SUMIFS(Tabel132[Cluster],Tabel132[ID],'Total-corrected counts Z&lt;3'!A1099)</f>
        <v>0</v>
      </c>
      <c r="W1099" t="str">
        <f t="shared" si="69"/>
        <v/>
      </c>
      <c r="X1099" t="str">
        <f t="shared" si="70"/>
        <v/>
      </c>
      <c r="Y1099" t="str">
        <f t="shared" si="71"/>
        <v/>
      </c>
    </row>
    <row r="1100" spans="1:25" x14ac:dyDescent="0.25">
      <c r="A1100">
        <v>1109</v>
      </c>
      <c r="B1100" t="s">
        <v>475</v>
      </c>
      <c r="C1100">
        <v>73200</v>
      </c>
      <c r="D1100">
        <v>141</v>
      </c>
      <c r="E1100">
        <f>IFERROR(IF(OR(HLOOKUP($A1100,'Z-scores'!$C$2:$SK$20,5,FALSE)&gt;3,HLOOKUP($A1100,'Z-scores'!$C$2:$SK$20,5,FALSE)&lt;-3),"",'Total-corrected counts'!E1100),"")</f>
        <v>0.15357977106705739</v>
      </c>
      <c r="F1100">
        <f>IFERROR(IF(OR(HLOOKUP($A1100,'Z-scores'!$C$2:$SK$20,5,FALSE)&gt;3,HLOOKUP($A1100,'Z-scores'!$C$2:$SK$20,5,FALSE)&lt;-3),"",'Total-corrected counts'!F1100),"")</f>
        <v>0.2927493079075838</v>
      </c>
      <c r="G1100">
        <f>IFERROR(IF(OR(HLOOKUP($A1100,'Z-scores'!$C$2:$SK$20,5,FALSE)&gt;3,HLOOKUP($A1100,'Z-scores'!$C$2:$SK$20,5,FALSE)&lt;-3),"",'Total-corrected counts'!G1100),"")</f>
        <v>5.9506955123325683E-2</v>
      </c>
      <c r="H1100">
        <f>IFERROR(IF(OR(HLOOKUP($A1100,'Z-scores'!$C$2:$SK$20,5,FALSE)&gt;3,HLOOKUP($A1100,'Z-scores'!$C$2:$SK$20,5,FALSE)&lt;-3),"",'Total-corrected counts'!H1100),"")</f>
        <v>6.634659461024392E-2</v>
      </c>
      <c r="I1100">
        <f>IFERROR(IF(OR(HLOOKUP($A1100,'Z-scores'!$C$2:$SK$20,5,FALSE)&gt;3,HLOOKUP($A1100,'Z-scores'!$C$2:$SK$20,5,FALSE)&lt;-3),"",'Total-corrected counts'!I1100),"")</f>
        <v>6.1901002289774354E-2</v>
      </c>
      <c r="J1100">
        <f>IFERROR(IF(OR(HLOOKUP($A1100,'Z-scores'!$C$2:$SK$20,5,FALSE)&gt;3,HLOOKUP($A1100,'Z-scores'!$C$2:$SK$20,5,FALSE)&lt;-3),"",'Total-corrected counts'!J1100),"")</f>
        <v>5.9865685348352441E-3</v>
      </c>
      <c r="K1100">
        <f>IFERROR(IF(OR(HLOOKUP($A1100,'Z-scores'!$C$2:$SK$20,5,FALSE)&gt;3,HLOOKUP($A1100,'Z-scores'!$C$2:$SK$20,5,FALSE)&lt;-3),"",'Total-corrected counts'!K1100),"")</f>
        <v>1.7593708489844033E-2</v>
      </c>
      <c r="L1100">
        <f>IFERROR(IF(OR(HLOOKUP($A1100,'Z-scores'!$C$2:$SK$20,5,FALSE)&gt;3,HLOOKUP($A1100,'Z-scores'!$C$2:$SK$20,5,FALSE)&lt;-3),"",'Total-corrected counts'!L1100),"")</f>
        <v>0.27134133518930809</v>
      </c>
      <c r="M1100">
        <f>IFERROR(IF(OR(HLOOKUP($A1100,'Z-scores'!$C$2:$SK$20,5,FALSE)&gt;3,HLOOKUP($A1100,'Z-scores'!$C$2:$SK$20,5,FALSE)&lt;-3),"",'Total-corrected counts'!M1100),"")</f>
        <v>0.31541626848914756</v>
      </c>
      <c r="N1100">
        <f>IFERROR(IF(OR(HLOOKUP($A1100,'Z-scores'!$C$2:$SK$20,5,FALSE)&gt;3,HLOOKUP($A1100,'Z-scores'!$C$2:$SK$20,5,FALSE)&lt;-3),"",'Total-corrected counts'!N1100),"")</f>
        <v>3.1358677416421288E-2</v>
      </c>
      <c r="O1100">
        <f>IFERROR(IF(OR(HLOOKUP($A1100,'Z-scores'!$C$2:$SK$20,5,FALSE)&gt;3,HLOOKUP($A1100,'Z-scores'!$C$2:$SK$20,5,FALSE)&lt;-3),"",'Total-corrected counts'!O1100),"")</f>
        <v>0.13263056816282789</v>
      </c>
      <c r="P1100">
        <f>IFERROR(IF(OR(HLOOKUP($A1100,'Z-scores'!$C$2:$SK$20,5,FALSE)&gt;3,HLOOKUP($A1100,'Z-scores'!$C$2:$SK$20,5,FALSE)&lt;-3),"",'Total-corrected counts'!P1100),"")</f>
        <v>1.49294211614592E-2</v>
      </c>
      <c r="Q1100">
        <f>IFERROR(IF(OR(HLOOKUP($A1100,'Z-scores'!$C$2:$SK$20,5,FALSE)&gt;3,HLOOKUP($A1100,'Z-scores'!$C$2:$SK$20,5,FALSE)&lt;-3),"",'Total-corrected counts'!Q1100),"")</f>
        <v>7.9495876896659823E-2</v>
      </c>
      <c r="R1100">
        <f>IFERROR(IF(OR(HLOOKUP($A1100,'Z-scores'!$C$2:$SK$20,5,FALSE)&gt;3,HLOOKUP($A1100,'Z-scores'!$C$2:$SK$20,5,FALSE)&lt;-3),"",'Total-corrected counts'!R1100),"")</f>
        <v>0.22596305195969024</v>
      </c>
      <c r="S1100">
        <f>IFERROR(IF(OR(HLOOKUP($A1100,'Z-scores'!$C$2:$SK$20,5,FALSE)&gt;3,HLOOKUP($A1100,'Z-scores'!$C$2:$SK$20,5,FALSE)&lt;-3),"",'Total-corrected counts'!S1100),"")</f>
        <v>0.22647555904076275</v>
      </c>
      <c r="T1100">
        <f>IFERROR(IF(OR(HLOOKUP($A1100,'Z-scores'!$C$2:$SK$20,5,FALSE)&gt;3,HLOOKUP($A1100,'Z-scores'!$C$2:$SK$20,5,FALSE)&lt;-3),"",'Total-corrected counts'!T1100),"")</f>
        <v>0</v>
      </c>
      <c r="U1100">
        <f t="shared" si="68"/>
        <v>1</v>
      </c>
      <c r="V1100">
        <f>SUMIFS(Tabel132[Cluster],Tabel132[ID],'Total-corrected counts Z&lt;3'!A1100)</f>
        <v>83</v>
      </c>
      <c r="W1100">
        <f t="shared" si="69"/>
        <v>0.81139244691230417</v>
      </c>
      <c r="X1100">
        <f t="shared" si="70"/>
        <v>0.12757801891175413</v>
      </c>
      <c r="Y1100">
        <f t="shared" si="71"/>
        <v>0.11324907953689999</v>
      </c>
    </row>
    <row r="1101" spans="1:25" x14ac:dyDescent="0.25">
      <c r="A1101">
        <v>1110</v>
      </c>
      <c r="B1101" t="s">
        <v>1136</v>
      </c>
      <c r="C1101">
        <v>75100</v>
      </c>
      <c r="D1101">
        <v>525</v>
      </c>
      <c r="E1101" t="str">
        <f>IFERROR(IF(OR(HLOOKUP($A1101,'Z-scores'!$C$2:$SK$20,5,FALSE)&gt;3,HLOOKUP($A1101,'Z-scores'!$C$2:$SK$20,5,FALSE)&lt;-3),"",'Total-corrected counts'!E1101),"")</f>
        <v/>
      </c>
      <c r="F1101" t="str">
        <f>IFERROR(IF(OR(HLOOKUP($A1101,'Z-scores'!$C$2:$SK$20,5,FALSE)&gt;3,HLOOKUP($A1101,'Z-scores'!$C$2:$SK$20,5,FALSE)&lt;-3),"",'Total-corrected counts'!F1101),"")</f>
        <v/>
      </c>
      <c r="G1101" t="str">
        <f>IFERROR(IF(OR(HLOOKUP($A1101,'Z-scores'!$C$2:$SK$20,5,FALSE)&gt;3,HLOOKUP($A1101,'Z-scores'!$C$2:$SK$20,5,FALSE)&lt;-3),"",'Total-corrected counts'!G1101),"")</f>
        <v/>
      </c>
      <c r="H1101" t="str">
        <f>IFERROR(IF(OR(HLOOKUP($A1101,'Z-scores'!$C$2:$SK$20,5,FALSE)&gt;3,HLOOKUP($A1101,'Z-scores'!$C$2:$SK$20,5,FALSE)&lt;-3),"",'Total-corrected counts'!H1101),"")</f>
        <v/>
      </c>
      <c r="I1101" t="str">
        <f>IFERROR(IF(OR(HLOOKUP($A1101,'Z-scores'!$C$2:$SK$20,5,FALSE)&gt;3,HLOOKUP($A1101,'Z-scores'!$C$2:$SK$20,5,FALSE)&lt;-3),"",'Total-corrected counts'!I1101),"")</f>
        <v/>
      </c>
      <c r="J1101" t="str">
        <f>IFERROR(IF(OR(HLOOKUP($A1101,'Z-scores'!$C$2:$SK$20,5,FALSE)&gt;3,HLOOKUP($A1101,'Z-scores'!$C$2:$SK$20,5,FALSE)&lt;-3),"",'Total-corrected counts'!J1101),"")</f>
        <v/>
      </c>
      <c r="K1101" t="str">
        <f>IFERROR(IF(OR(HLOOKUP($A1101,'Z-scores'!$C$2:$SK$20,5,FALSE)&gt;3,HLOOKUP($A1101,'Z-scores'!$C$2:$SK$20,5,FALSE)&lt;-3),"",'Total-corrected counts'!K1101),"")</f>
        <v/>
      </c>
      <c r="L1101" t="str">
        <f>IFERROR(IF(OR(HLOOKUP($A1101,'Z-scores'!$C$2:$SK$20,5,FALSE)&gt;3,HLOOKUP($A1101,'Z-scores'!$C$2:$SK$20,5,FALSE)&lt;-3),"",'Total-corrected counts'!L1101),"")</f>
        <v/>
      </c>
      <c r="M1101" t="str">
        <f>IFERROR(IF(OR(HLOOKUP($A1101,'Z-scores'!$C$2:$SK$20,5,FALSE)&gt;3,HLOOKUP($A1101,'Z-scores'!$C$2:$SK$20,5,FALSE)&lt;-3),"",'Total-corrected counts'!M1101),"")</f>
        <v/>
      </c>
      <c r="N1101" t="str">
        <f>IFERROR(IF(OR(HLOOKUP($A1101,'Z-scores'!$C$2:$SK$20,5,FALSE)&gt;3,HLOOKUP($A1101,'Z-scores'!$C$2:$SK$20,5,FALSE)&lt;-3),"",'Total-corrected counts'!N1101),"")</f>
        <v/>
      </c>
      <c r="O1101" t="str">
        <f>IFERROR(IF(OR(HLOOKUP($A1101,'Z-scores'!$C$2:$SK$20,5,FALSE)&gt;3,HLOOKUP($A1101,'Z-scores'!$C$2:$SK$20,5,FALSE)&lt;-3),"",'Total-corrected counts'!O1101),"")</f>
        <v/>
      </c>
      <c r="P1101" t="str">
        <f>IFERROR(IF(OR(HLOOKUP($A1101,'Z-scores'!$C$2:$SK$20,5,FALSE)&gt;3,HLOOKUP($A1101,'Z-scores'!$C$2:$SK$20,5,FALSE)&lt;-3),"",'Total-corrected counts'!P1101),"")</f>
        <v/>
      </c>
      <c r="Q1101" t="str">
        <f>IFERROR(IF(OR(HLOOKUP($A1101,'Z-scores'!$C$2:$SK$20,5,FALSE)&gt;3,HLOOKUP($A1101,'Z-scores'!$C$2:$SK$20,5,FALSE)&lt;-3),"",'Total-corrected counts'!Q1101),"")</f>
        <v/>
      </c>
      <c r="R1101" t="str">
        <f>IFERROR(IF(OR(HLOOKUP($A1101,'Z-scores'!$C$2:$SK$20,5,FALSE)&gt;3,HLOOKUP($A1101,'Z-scores'!$C$2:$SK$20,5,FALSE)&lt;-3),"",'Total-corrected counts'!R1101),"")</f>
        <v/>
      </c>
      <c r="S1101" t="str">
        <f>IFERROR(IF(OR(HLOOKUP($A1101,'Z-scores'!$C$2:$SK$20,5,FALSE)&gt;3,HLOOKUP($A1101,'Z-scores'!$C$2:$SK$20,5,FALSE)&lt;-3),"",'Total-corrected counts'!S1101),"")</f>
        <v/>
      </c>
      <c r="T1101" t="str">
        <f>IFERROR(IF(OR(HLOOKUP($A1101,'Z-scores'!$C$2:$SK$20,5,FALSE)&gt;3,HLOOKUP($A1101,'Z-scores'!$C$2:$SK$20,5,FALSE)&lt;-3),"",'Total-corrected counts'!T1101),"")</f>
        <v/>
      </c>
      <c r="U1101">
        <f t="shared" si="68"/>
        <v>0</v>
      </c>
      <c r="V1101">
        <f>SUMIFS(Tabel132[Cluster],Tabel132[ID],'Total-corrected counts Z&lt;3'!A1101)</f>
        <v>84</v>
      </c>
      <c r="W1101" t="str">
        <f t="shared" si="69"/>
        <v/>
      </c>
      <c r="X1101" t="str">
        <f t="shared" si="70"/>
        <v/>
      </c>
      <c r="Y1101" t="str">
        <f t="shared" si="71"/>
        <v/>
      </c>
    </row>
    <row r="1102" spans="1:25" x14ac:dyDescent="0.25">
      <c r="A1102">
        <v>1111</v>
      </c>
      <c r="B1102" t="s">
        <v>476</v>
      </c>
      <c r="C1102">
        <v>7400</v>
      </c>
      <c r="D1102">
        <v>361</v>
      </c>
      <c r="E1102">
        <f>IFERROR(IF(OR(HLOOKUP($A1102,'Z-scores'!$C$2:$SK$20,5,FALSE)&gt;3,HLOOKUP($A1102,'Z-scores'!$C$2:$SK$20,5,FALSE)&lt;-3),"",'Total-corrected counts'!E1102),"")</f>
        <v>10.978476538212876</v>
      </c>
      <c r="F1102">
        <f>IFERROR(IF(OR(HLOOKUP($A1102,'Z-scores'!$C$2:$SK$20,5,FALSE)&gt;3,HLOOKUP($A1102,'Z-scores'!$C$2:$SK$20,5,FALSE)&lt;-3),"",'Total-corrected counts'!F1102),"")</f>
        <v>12.44184558607231</v>
      </c>
      <c r="G1102">
        <f>IFERROR(IF(OR(HLOOKUP($A1102,'Z-scores'!$C$2:$SK$20,5,FALSE)&gt;3,HLOOKUP($A1102,'Z-scores'!$C$2:$SK$20,5,FALSE)&lt;-3),"",'Total-corrected counts'!G1102),"")</f>
        <v>9.7045925980290306</v>
      </c>
      <c r="H1102">
        <f>IFERROR(IF(OR(HLOOKUP($A1102,'Z-scores'!$C$2:$SK$20,5,FALSE)&gt;3,HLOOKUP($A1102,'Z-scores'!$C$2:$SK$20,5,FALSE)&lt;-3),"",'Total-corrected counts'!H1102),"")</f>
        <v>2.8227460252358321</v>
      </c>
      <c r="I1102">
        <f>IFERROR(IF(OR(HLOOKUP($A1102,'Z-scores'!$C$2:$SK$20,5,FALSE)&gt;3,HLOOKUP($A1102,'Z-scores'!$C$2:$SK$20,5,FALSE)&lt;-3),"",'Total-corrected counts'!I1102),"")</f>
        <v>5.2559578307862953</v>
      </c>
      <c r="J1102">
        <f>IFERROR(IF(OR(HLOOKUP($A1102,'Z-scores'!$C$2:$SK$20,5,FALSE)&gt;3,HLOOKUP($A1102,'Z-scores'!$C$2:$SK$20,5,FALSE)&lt;-3),"",'Total-corrected counts'!J1102),"")</f>
        <v>2.2988423173767334</v>
      </c>
      <c r="K1102">
        <f>IFERROR(IF(OR(HLOOKUP($A1102,'Z-scores'!$C$2:$SK$20,5,FALSE)&gt;3,HLOOKUP($A1102,'Z-scores'!$C$2:$SK$20,5,FALSE)&lt;-3),"",'Total-corrected counts'!K1102),"")</f>
        <v>12.145523427488996</v>
      </c>
      <c r="L1102">
        <f>IFERROR(IF(OR(HLOOKUP($A1102,'Z-scores'!$C$2:$SK$20,5,FALSE)&gt;3,HLOOKUP($A1102,'Z-scores'!$C$2:$SK$20,5,FALSE)&lt;-3),"",'Total-corrected counts'!L1102),"")</f>
        <v>4.5856685646993061</v>
      </c>
      <c r="M1102">
        <f>IFERROR(IF(OR(HLOOKUP($A1102,'Z-scores'!$C$2:$SK$20,5,FALSE)&gt;3,HLOOKUP($A1102,'Z-scores'!$C$2:$SK$20,5,FALSE)&lt;-3),"",'Total-corrected counts'!M1102),"")</f>
        <v>12.591076447526241</v>
      </c>
      <c r="N1102">
        <f>IFERROR(IF(OR(HLOOKUP($A1102,'Z-scores'!$C$2:$SK$20,5,FALSE)&gt;3,HLOOKUP($A1102,'Z-scores'!$C$2:$SK$20,5,FALSE)&lt;-3),"",'Total-corrected counts'!N1102),"")</f>
        <v>8.4511635637255367</v>
      </c>
      <c r="O1102">
        <f>IFERROR(IF(OR(HLOOKUP($A1102,'Z-scores'!$C$2:$SK$20,5,FALSE)&gt;3,HLOOKUP($A1102,'Z-scores'!$C$2:$SK$20,5,FALSE)&lt;-3),"",'Total-corrected counts'!O1102),"")</f>
        <v>9.4565595100096296</v>
      </c>
      <c r="P1102">
        <f>IFERROR(IF(OR(HLOOKUP($A1102,'Z-scores'!$C$2:$SK$20,5,FALSE)&gt;3,HLOOKUP($A1102,'Z-scores'!$C$2:$SK$20,5,FALSE)&lt;-3),"",'Total-corrected counts'!P1102),"")</f>
        <v>5.842380147851034</v>
      </c>
      <c r="Q1102">
        <f>IFERROR(IF(OR(HLOOKUP($A1102,'Z-scores'!$C$2:$SK$20,5,FALSE)&gt;3,HLOOKUP($A1102,'Z-scores'!$C$2:$SK$20,5,FALSE)&lt;-3),"",'Total-corrected counts'!Q1102),"")</f>
        <v>5.5796168596843119</v>
      </c>
      <c r="R1102">
        <f>IFERROR(IF(OR(HLOOKUP($A1102,'Z-scores'!$C$2:$SK$20,5,FALSE)&gt;3,HLOOKUP($A1102,'Z-scores'!$C$2:$SK$20,5,FALSE)&lt;-3),"",'Total-corrected counts'!R1102),"")</f>
        <v>9.2901627498881734</v>
      </c>
      <c r="S1102">
        <f>IFERROR(IF(OR(HLOOKUP($A1102,'Z-scores'!$C$2:$SK$20,5,FALSE)&gt;3,HLOOKUP($A1102,'Z-scores'!$C$2:$SK$20,5,FALSE)&lt;-3),"",'Total-corrected counts'!S1102),"")</f>
        <v>8.6287187994530612</v>
      </c>
      <c r="T1102">
        <f>IFERROR(IF(OR(HLOOKUP($A1102,'Z-scores'!$C$2:$SK$20,5,FALSE)&gt;3,HLOOKUP($A1102,'Z-scores'!$C$2:$SK$20,5,FALSE)&lt;-3),"",'Total-corrected counts'!T1102),"")</f>
        <v>6.1365480927212621</v>
      </c>
      <c r="U1102">
        <f t="shared" si="68"/>
        <v>1</v>
      </c>
      <c r="V1102">
        <f>SUMIFS(Tabel132[Cluster],Tabel132[ID],'Total-corrected counts Z&lt;3'!A1102)</f>
        <v>10</v>
      </c>
      <c r="W1102">
        <f t="shared" si="69"/>
        <v>0.72398849021957057</v>
      </c>
      <c r="X1102">
        <f t="shared" si="70"/>
        <v>8.1275892899153153</v>
      </c>
      <c r="Y1102">
        <f t="shared" si="71"/>
        <v>7.4889976932679119</v>
      </c>
    </row>
    <row r="1103" spans="1:25" x14ac:dyDescent="0.25">
      <c r="A1103">
        <v>1112</v>
      </c>
      <c r="B1103" t="s">
        <v>1137</v>
      </c>
      <c r="C1103">
        <v>118000</v>
      </c>
      <c r="D1103">
        <v>1040</v>
      </c>
      <c r="E1103" t="str">
        <f>IFERROR(IF(OR(HLOOKUP($A1103,'Z-scores'!$C$2:$SK$20,5,FALSE)&gt;3,HLOOKUP($A1103,'Z-scores'!$C$2:$SK$20,5,FALSE)&lt;-3),"",'Total-corrected counts'!E1103),"")</f>
        <v/>
      </c>
      <c r="F1103" t="str">
        <f>IFERROR(IF(OR(HLOOKUP($A1103,'Z-scores'!$C$2:$SK$20,5,FALSE)&gt;3,HLOOKUP($A1103,'Z-scores'!$C$2:$SK$20,5,FALSE)&lt;-3),"",'Total-corrected counts'!F1103),"")</f>
        <v/>
      </c>
      <c r="G1103" t="str">
        <f>IFERROR(IF(OR(HLOOKUP($A1103,'Z-scores'!$C$2:$SK$20,5,FALSE)&gt;3,HLOOKUP($A1103,'Z-scores'!$C$2:$SK$20,5,FALSE)&lt;-3),"",'Total-corrected counts'!G1103),"")</f>
        <v/>
      </c>
      <c r="H1103" t="str">
        <f>IFERROR(IF(OR(HLOOKUP($A1103,'Z-scores'!$C$2:$SK$20,5,FALSE)&gt;3,HLOOKUP($A1103,'Z-scores'!$C$2:$SK$20,5,FALSE)&lt;-3),"",'Total-corrected counts'!H1103),"")</f>
        <v/>
      </c>
      <c r="I1103" t="str">
        <f>IFERROR(IF(OR(HLOOKUP($A1103,'Z-scores'!$C$2:$SK$20,5,FALSE)&gt;3,HLOOKUP($A1103,'Z-scores'!$C$2:$SK$20,5,FALSE)&lt;-3),"",'Total-corrected counts'!I1103),"")</f>
        <v/>
      </c>
      <c r="J1103" t="str">
        <f>IFERROR(IF(OR(HLOOKUP($A1103,'Z-scores'!$C$2:$SK$20,5,FALSE)&gt;3,HLOOKUP($A1103,'Z-scores'!$C$2:$SK$20,5,FALSE)&lt;-3),"",'Total-corrected counts'!J1103),"")</f>
        <v/>
      </c>
      <c r="K1103" t="str">
        <f>IFERROR(IF(OR(HLOOKUP($A1103,'Z-scores'!$C$2:$SK$20,5,FALSE)&gt;3,HLOOKUP($A1103,'Z-scores'!$C$2:$SK$20,5,FALSE)&lt;-3),"",'Total-corrected counts'!K1103),"")</f>
        <v/>
      </c>
      <c r="L1103" t="str">
        <f>IFERROR(IF(OR(HLOOKUP($A1103,'Z-scores'!$C$2:$SK$20,5,FALSE)&gt;3,HLOOKUP($A1103,'Z-scores'!$C$2:$SK$20,5,FALSE)&lt;-3),"",'Total-corrected counts'!L1103),"")</f>
        <v/>
      </c>
      <c r="M1103" t="str">
        <f>IFERROR(IF(OR(HLOOKUP($A1103,'Z-scores'!$C$2:$SK$20,5,FALSE)&gt;3,HLOOKUP($A1103,'Z-scores'!$C$2:$SK$20,5,FALSE)&lt;-3),"",'Total-corrected counts'!M1103),"")</f>
        <v/>
      </c>
      <c r="N1103" t="str">
        <f>IFERROR(IF(OR(HLOOKUP($A1103,'Z-scores'!$C$2:$SK$20,5,FALSE)&gt;3,HLOOKUP($A1103,'Z-scores'!$C$2:$SK$20,5,FALSE)&lt;-3),"",'Total-corrected counts'!N1103),"")</f>
        <v/>
      </c>
      <c r="O1103" t="str">
        <f>IFERROR(IF(OR(HLOOKUP($A1103,'Z-scores'!$C$2:$SK$20,5,FALSE)&gt;3,HLOOKUP($A1103,'Z-scores'!$C$2:$SK$20,5,FALSE)&lt;-3),"",'Total-corrected counts'!O1103),"")</f>
        <v/>
      </c>
      <c r="P1103" t="str">
        <f>IFERROR(IF(OR(HLOOKUP($A1103,'Z-scores'!$C$2:$SK$20,5,FALSE)&gt;3,HLOOKUP($A1103,'Z-scores'!$C$2:$SK$20,5,FALSE)&lt;-3),"",'Total-corrected counts'!P1103),"")</f>
        <v/>
      </c>
      <c r="Q1103" t="str">
        <f>IFERROR(IF(OR(HLOOKUP($A1103,'Z-scores'!$C$2:$SK$20,5,FALSE)&gt;3,HLOOKUP($A1103,'Z-scores'!$C$2:$SK$20,5,FALSE)&lt;-3),"",'Total-corrected counts'!Q1103),"")</f>
        <v/>
      </c>
      <c r="R1103" t="str">
        <f>IFERROR(IF(OR(HLOOKUP($A1103,'Z-scores'!$C$2:$SK$20,5,FALSE)&gt;3,HLOOKUP($A1103,'Z-scores'!$C$2:$SK$20,5,FALSE)&lt;-3),"",'Total-corrected counts'!R1103),"")</f>
        <v/>
      </c>
      <c r="S1103" t="str">
        <f>IFERROR(IF(OR(HLOOKUP($A1103,'Z-scores'!$C$2:$SK$20,5,FALSE)&gt;3,HLOOKUP($A1103,'Z-scores'!$C$2:$SK$20,5,FALSE)&lt;-3),"",'Total-corrected counts'!S1103),"")</f>
        <v/>
      </c>
      <c r="T1103" t="str">
        <f>IFERROR(IF(OR(HLOOKUP($A1103,'Z-scores'!$C$2:$SK$20,5,FALSE)&gt;3,HLOOKUP($A1103,'Z-scores'!$C$2:$SK$20,5,FALSE)&lt;-3),"",'Total-corrected counts'!T1103),"")</f>
        <v/>
      </c>
      <c r="U1103">
        <f t="shared" si="68"/>
        <v>0</v>
      </c>
      <c r="V1103">
        <f>SUMIFS(Tabel132[Cluster],Tabel132[ID],'Total-corrected counts Z&lt;3'!A1103)</f>
        <v>0</v>
      </c>
      <c r="W1103" t="str">
        <f t="shared" si="69"/>
        <v/>
      </c>
      <c r="X1103" t="str">
        <f t="shared" si="70"/>
        <v/>
      </c>
      <c r="Y1103" t="str">
        <f t="shared" si="71"/>
        <v/>
      </c>
    </row>
    <row r="1104" spans="1:25" x14ac:dyDescent="0.25">
      <c r="A1104">
        <v>1113</v>
      </c>
      <c r="B1104" t="s">
        <v>477</v>
      </c>
      <c r="C1104">
        <v>66900</v>
      </c>
      <c r="D1104">
        <v>239</v>
      </c>
      <c r="E1104">
        <f>IFERROR(IF(OR(HLOOKUP($A1104,'Z-scores'!$C$2:$SK$20,5,FALSE)&gt;3,HLOOKUP($A1104,'Z-scores'!$C$2:$SK$20,5,FALSE)&lt;-3),"",'Total-corrected counts'!E1104),"")</f>
        <v>2.3383758691500351</v>
      </c>
      <c r="F1104">
        <f>IFERROR(IF(OR(HLOOKUP($A1104,'Z-scores'!$C$2:$SK$20,5,FALSE)&gt;3,HLOOKUP($A1104,'Z-scores'!$C$2:$SK$20,5,FALSE)&lt;-3),"",'Total-corrected counts'!F1104),"")</f>
        <v>1.860374634122387</v>
      </c>
      <c r="G1104">
        <f>IFERROR(IF(OR(HLOOKUP($A1104,'Z-scores'!$C$2:$SK$20,5,FALSE)&gt;3,HLOOKUP($A1104,'Z-scores'!$C$2:$SK$20,5,FALSE)&lt;-3),"",'Total-corrected counts'!G1104),"")</f>
        <v>2.484415376398847</v>
      </c>
      <c r="H1104">
        <f>IFERROR(IF(OR(HLOOKUP($A1104,'Z-scores'!$C$2:$SK$20,5,FALSE)&gt;3,HLOOKUP($A1104,'Z-scores'!$C$2:$SK$20,5,FALSE)&lt;-3),"",'Total-corrected counts'!H1104),"")</f>
        <v>1.9542087867017299</v>
      </c>
      <c r="I1104">
        <f>IFERROR(IF(OR(HLOOKUP($A1104,'Z-scores'!$C$2:$SK$20,5,FALSE)&gt;3,HLOOKUP($A1104,'Z-scores'!$C$2:$SK$20,5,FALSE)&lt;-3),"",'Total-corrected counts'!I1104),"")</f>
        <v>0.62463738674226854</v>
      </c>
      <c r="J1104">
        <f>IFERROR(IF(OR(HLOOKUP($A1104,'Z-scores'!$C$2:$SK$20,5,FALSE)&gt;3,HLOOKUP($A1104,'Z-scores'!$C$2:$SK$20,5,FALSE)&lt;-3),"",'Total-corrected counts'!J1104),"")</f>
        <v>0.15565078190571632</v>
      </c>
      <c r="K1104">
        <f>IFERROR(IF(OR(HLOOKUP($A1104,'Z-scores'!$C$2:$SK$20,5,FALSE)&gt;3,HLOOKUP($A1104,'Z-scores'!$C$2:$SK$20,5,FALSE)&lt;-3),"",'Total-corrected counts'!K1104),"")</f>
        <v>1.5599754860995041</v>
      </c>
      <c r="L1104">
        <f>IFERROR(IF(OR(HLOOKUP($A1104,'Z-scores'!$C$2:$SK$20,5,FALSE)&gt;3,HLOOKUP($A1104,'Z-scores'!$C$2:$SK$20,5,FALSE)&lt;-3),"",'Total-corrected counts'!L1104),"")</f>
        <v>2.1232459478563355</v>
      </c>
      <c r="M1104">
        <f>IFERROR(IF(OR(HLOOKUP($A1104,'Z-scores'!$C$2:$SK$20,5,FALSE)&gt;3,HLOOKUP($A1104,'Z-scores'!$C$2:$SK$20,5,FALSE)&lt;-3),"",'Total-corrected counts'!M1104),"")</f>
        <v>0.34951532454202838</v>
      </c>
      <c r="N1104">
        <f>IFERROR(IF(OR(HLOOKUP($A1104,'Z-scores'!$C$2:$SK$20,5,FALSE)&gt;3,HLOOKUP($A1104,'Z-scores'!$C$2:$SK$20,5,FALSE)&lt;-3),"",'Total-corrected counts'!N1104),"")</f>
        <v>1.7560859353195921</v>
      </c>
      <c r="O1104">
        <f>IFERROR(IF(OR(HLOOKUP($A1104,'Z-scores'!$C$2:$SK$20,5,FALSE)&gt;3,HLOOKUP($A1104,'Z-scores'!$C$2:$SK$20,5,FALSE)&lt;-3),"",'Total-corrected counts'!O1104),"")</f>
        <v>0.86209869305838127</v>
      </c>
      <c r="P1104">
        <f>IFERROR(IF(OR(HLOOKUP($A1104,'Z-scores'!$C$2:$SK$20,5,FALSE)&gt;3,HLOOKUP($A1104,'Z-scores'!$C$2:$SK$20,5,FALSE)&lt;-3),"",'Total-corrected counts'!P1104),"")</f>
        <v>2.1349072260886657</v>
      </c>
      <c r="Q1104">
        <f>IFERROR(IF(OR(HLOOKUP($A1104,'Z-scores'!$C$2:$SK$20,5,FALSE)&gt;3,HLOOKUP($A1104,'Z-scores'!$C$2:$SK$20,5,FALSE)&lt;-3),"",'Total-corrected counts'!Q1104),"")</f>
        <v>1.7389723071144338</v>
      </c>
      <c r="R1104">
        <f>IFERROR(IF(OR(HLOOKUP($A1104,'Z-scores'!$C$2:$SK$20,5,FALSE)&gt;3,HLOOKUP($A1104,'Z-scores'!$C$2:$SK$20,5,FALSE)&lt;-3),"",'Total-corrected counts'!R1104),"")</f>
        <v>2.7731829104143806</v>
      </c>
      <c r="S1104">
        <f>IFERROR(IF(OR(HLOOKUP($A1104,'Z-scores'!$C$2:$SK$20,5,FALSE)&gt;3,HLOOKUP($A1104,'Z-scores'!$C$2:$SK$20,5,FALSE)&lt;-3),"",'Total-corrected counts'!S1104),"")</f>
        <v>1.7438618046138732</v>
      </c>
      <c r="T1104">
        <f>IFERROR(IF(OR(HLOOKUP($A1104,'Z-scores'!$C$2:$SK$20,5,FALSE)&gt;3,HLOOKUP($A1104,'Z-scores'!$C$2:$SK$20,5,FALSE)&lt;-3),"",'Total-corrected counts'!T1104),"")</f>
        <v>1.0648515044099187</v>
      </c>
      <c r="U1104">
        <f t="shared" si="68"/>
        <v>1</v>
      </c>
      <c r="V1104">
        <f>SUMIFS(Tabel132[Cluster],Tabel132[ID],'Total-corrected counts Z&lt;3'!A1104)</f>
        <v>79</v>
      </c>
      <c r="W1104">
        <f t="shared" si="69"/>
        <v>0.63456449729972486</v>
      </c>
      <c r="X1104">
        <f t="shared" si="70"/>
        <v>1.5206485528838445</v>
      </c>
      <c r="Y1104">
        <f t="shared" si="71"/>
        <v>1.7196457409499424</v>
      </c>
    </row>
    <row r="1105" spans="1:25" x14ac:dyDescent="0.25">
      <c r="A1105">
        <v>1114</v>
      </c>
      <c r="B1105" t="s">
        <v>478</v>
      </c>
      <c r="C1105">
        <v>14400</v>
      </c>
      <c r="D1105">
        <v>402</v>
      </c>
      <c r="E1105">
        <f>IFERROR(IF(OR(HLOOKUP($A1105,'Z-scores'!$C$2:$SK$20,5,FALSE)&gt;3,HLOOKUP($A1105,'Z-scores'!$C$2:$SK$20,5,FALSE)&lt;-3),"",'Total-corrected counts'!E1105),"")</f>
        <v>2.0312163270159203</v>
      </c>
      <c r="F1105">
        <f>IFERROR(IF(OR(HLOOKUP($A1105,'Z-scores'!$C$2:$SK$20,5,FALSE)&gt;3,HLOOKUP($A1105,'Z-scores'!$C$2:$SK$20,5,FALSE)&lt;-3),"",'Total-corrected counts'!F1105),"")</f>
        <v>2.0398016292915515</v>
      </c>
      <c r="G1105">
        <f>IFERROR(IF(OR(HLOOKUP($A1105,'Z-scores'!$C$2:$SK$20,5,FALSE)&gt;3,HLOOKUP($A1105,'Z-scores'!$C$2:$SK$20,5,FALSE)&lt;-3),"",'Total-corrected counts'!G1105),"")</f>
        <v>0.77854932953017764</v>
      </c>
      <c r="H1105">
        <f>IFERROR(IF(OR(HLOOKUP($A1105,'Z-scores'!$C$2:$SK$20,5,FALSE)&gt;3,HLOOKUP($A1105,'Z-scores'!$C$2:$SK$20,5,FALSE)&lt;-3),"",'Total-corrected counts'!H1105),"")</f>
        <v>1.2545537889937031</v>
      </c>
      <c r="I1105">
        <f>IFERROR(IF(OR(HLOOKUP($A1105,'Z-scores'!$C$2:$SK$20,5,FALSE)&gt;3,HLOOKUP($A1105,'Z-scores'!$C$2:$SK$20,5,FALSE)&lt;-3),"",'Total-corrected counts'!I1105),"")</f>
        <v>0.7990856659225416</v>
      </c>
      <c r="J1105">
        <f>IFERROR(IF(OR(HLOOKUP($A1105,'Z-scores'!$C$2:$SK$20,5,FALSE)&gt;3,HLOOKUP($A1105,'Z-scores'!$C$2:$SK$20,5,FALSE)&lt;-3),"",'Total-corrected counts'!J1105),"")</f>
        <v>3.0411768156963039</v>
      </c>
      <c r="K1105">
        <f>IFERROR(IF(OR(HLOOKUP($A1105,'Z-scores'!$C$2:$SK$20,5,FALSE)&gt;3,HLOOKUP($A1105,'Z-scores'!$C$2:$SK$20,5,FALSE)&lt;-3),"",'Total-corrected counts'!K1105),"")</f>
        <v>2.2402655477068065</v>
      </c>
      <c r="L1105">
        <f>IFERROR(IF(OR(HLOOKUP($A1105,'Z-scores'!$C$2:$SK$20,5,FALSE)&gt;3,HLOOKUP($A1105,'Z-scores'!$C$2:$SK$20,5,FALSE)&lt;-3),"",'Total-corrected counts'!L1105),"")</f>
        <v>1.1124994742761631</v>
      </c>
      <c r="M1105">
        <f>IFERROR(IF(OR(HLOOKUP($A1105,'Z-scores'!$C$2:$SK$20,5,FALSE)&gt;3,HLOOKUP($A1105,'Z-scores'!$C$2:$SK$20,5,FALSE)&lt;-3),"",'Total-corrected counts'!M1105),"")</f>
        <v>1.176417433824388</v>
      </c>
      <c r="N1105">
        <f>IFERROR(IF(OR(HLOOKUP($A1105,'Z-scores'!$C$2:$SK$20,5,FALSE)&gt;3,HLOOKUP($A1105,'Z-scores'!$C$2:$SK$20,5,FALSE)&lt;-3),"",'Total-corrected counts'!N1105),"")</f>
        <v>1.3797818063225364</v>
      </c>
      <c r="O1105">
        <f>IFERROR(IF(OR(HLOOKUP($A1105,'Z-scores'!$C$2:$SK$20,5,FALSE)&gt;3,HLOOKUP($A1105,'Z-scores'!$C$2:$SK$20,5,FALSE)&lt;-3),"",'Total-corrected counts'!O1105),"")</f>
        <v>1.8745120300346343</v>
      </c>
      <c r="P1105">
        <f>IFERROR(IF(OR(HLOOKUP($A1105,'Z-scores'!$C$2:$SK$20,5,FALSE)&gt;3,HLOOKUP($A1105,'Z-scores'!$C$2:$SK$20,5,FALSE)&lt;-3),"",'Total-corrected counts'!P1105),"")</f>
        <v>1.0400830075816576</v>
      </c>
      <c r="Q1105">
        <f>IFERROR(IF(OR(HLOOKUP($A1105,'Z-scores'!$C$2:$SK$20,5,FALSE)&gt;3,HLOOKUP($A1105,'Z-scores'!$C$2:$SK$20,5,FALSE)&lt;-3),"",'Total-corrected counts'!Q1105),"")</f>
        <v>0.47697526137995899</v>
      </c>
      <c r="R1105">
        <f>IFERROR(IF(OR(HLOOKUP($A1105,'Z-scores'!$C$2:$SK$20,5,FALSE)&gt;3,HLOOKUP($A1105,'Z-scores'!$C$2:$SK$20,5,FALSE)&lt;-3),"",'Total-corrected counts'!R1105),"")</f>
        <v>2.1620555653415816</v>
      </c>
      <c r="S1105">
        <f>IFERROR(IF(OR(HLOOKUP($A1105,'Z-scores'!$C$2:$SK$20,5,FALSE)&gt;3,HLOOKUP($A1105,'Z-scores'!$C$2:$SK$20,5,FALSE)&lt;-3),"",'Total-corrected counts'!S1105),"")</f>
        <v>1.5570194684052439</v>
      </c>
      <c r="T1105">
        <f>IFERROR(IF(OR(HLOOKUP($A1105,'Z-scores'!$C$2:$SK$20,5,FALSE)&gt;3,HLOOKUP($A1105,'Z-scores'!$C$2:$SK$20,5,FALSE)&lt;-3),"",'Total-corrected counts'!T1105),"")</f>
        <v>1.0238956773172294</v>
      </c>
      <c r="U1105">
        <f t="shared" si="68"/>
        <v>1</v>
      </c>
      <c r="V1105">
        <f>SUMIFS(Tabel132[Cluster],Tabel132[ID],'Total-corrected counts Z&lt;3'!A1105)</f>
        <v>17</v>
      </c>
      <c r="W1105">
        <f t="shared" si="69"/>
        <v>0.53105142411041073</v>
      </c>
      <c r="X1105">
        <f t="shared" si="70"/>
        <v>1.5853347818580095</v>
      </c>
      <c r="Y1105">
        <f t="shared" si="71"/>
        <v>1.3557568350100508</v>
      </c>
    </row>
    <row r="1106" spans="1:25" x14ac:dyDescent="0.25">
      <c r="A1106">
        <v>1116</v>
      </c>
      <c r="B1106" t="s">
        <v>1138</v>
      </c>
      <c r="C1106">
        <v>100300</v>
      </c>
      <c r="D1106">
        <v>798</v>
      </c>
      <c r="E1106" t="str">
        <f>IFERROR(IF(OR(HLOOKUP($A1106,'Z-scores'!$C$2:$SK$20,5,FALSE)&gt;3,HLOOKUP($A1106,'Z-scores'!$C$2:$SK$20,5,FALSE)&lt;-3),"",'Total-corrected counts'!E1106),"")</f>
        <v/>
      </c>
      <c r="F1106" t="str">
        <f>IFERROR(IF(OR(HLOOKUP($A1106,'Z-scores'!$C$2:$SK$20,5,FALSE)&gt;3,HLOOKUP($A1106,'Z-scores'!$C$2:$SK$20,5,FALSE)&lt;-3),"",'Total-corrected counts'!F1106),"")</f>
        <v/>
      </c>
      <c r="G1106" t="str">
        <f>IFERROR(IF(OR(HLOOKUP($A1106,'Z-scores'!$C$2:$SK$20,5,FALSE)&gt;3,HLOOKUP($A1106,'Z-scores'!$C$2:$SK$20,5,FALSE)&lt;-3),"",'Total-corrected counts'!G1106),"")</f>
        <v/>
      </c>
      <c r="H1106" t="str">
        <f>IFERROR(IF(OR(HLOOKUP($A1106,'Z-scores'!$C$2:$SK$20,5,FALSE)&gt;3,HLOOKUP($A1106,'Z-scores'!$C$2:$SK$20,5,FALSE)&lt;-3),"",'Total-corrected counts'!H1106),"")</f>
        <v/>
      </c>
      <c r="I1106" t="str">
        <f>IFERROR(IF(OR(HLOOKUP($A1106,'Z-scores'!$C$2:$SK$20,5,FALSE)&gt;3,HLOOKUP($A1106,'Z-scores'!$C$2:$SK$20,5,FALSE)&lt;-3),"",'Total-corrected counts'!I1106),"")</f>
        <v/>
      </c>
      <c r="J1106" t="str">
        <f>IFERROR(IF(OR(HLOOKUP($A1106,'Z-scores'!$C$2:$SK$20,5,FALSE)&gt;3,HLOOKUP($A1106,'Z-scores'!$C$2:$SK$20,5,FALSE)&lt;-3),"",'Total-corrected counts'!J1106),"")</f>
        <v/>
      </c>
      <c r="K1106" t="str">
        <f>IFERROR(IF(OR(HLOOKUP($A1106,'Z-scores'!$C$2:$SK$20,5,FALSE)&gt;3,HLOOKUP($A1106,'Z-scores'!$C$2:$SK$20,5,FALSE)&lt;-3),"",'Total-corrected counts'!K1106),"")</f>
        <v/>
      </c>
      <c r="L1106" t="str">
        <f>IFERROR(IF(OR(HLOOKUP($A1106,'Z-scores'!$C$2:$SK$20,5,FALSE)&gt;3,HLOOKUP($A1106,'Z-scores'!$C$2:$SK$20,5,FALSE)&lt;-3),"",'Total-corrected counts'!L1106),"")</f>
        <v/>
      </c>
      <c r="M1106" t="str">
        <f>IFERROR(IF(OR(HLOOKUP($A1106,'Z-scores'!$C$2:$SK$20,5,FALSE)&gt;3,HLOOKUP($A1106,'Z-scores'!$C$2:$SK$20,5,FALSE)&lt;-3),"",'Total-corrected counts'!M1106),"")</f>
        <v/>
      </c>
      <c r="N1106" t="str">
        <f>IFERROR(IF(OR(HLOOKUP($A1106,'Z-scores'!$C$2:$SK$20,5,FALSE)&gt;3,HLOOKUP($A1106,'Z-scores'!$C$2:$SK$20,5,FALSE)&lt;-3),"",'Total-corrected counts'!N1106),"")</f>
        <v/>
      </c>
      <c r="O1106" t="str">
        <f>IFERROR(IF(OR(HLOOKUP($A1106,'Z-scores'!$C$2:$SK$20,5,FALSE)&gt;3,HLOOKUP($A1106,'Z-scores'!$C$2:$SK$20,5,FALSE)&lt;-3),"",'Total-corrected counts'!O1106),"")</f>
        <v/>
      </c>
      <c r="P1106" t="str">
        <f>IFERROR(IF(OR(HLOOKUP($A1106,'Z-scores'!$C$2:$SK$20,5,FALSE)&gt;3,HLOOKUP($A1106,'Z-scores'!$C$2:$SK$20,5,FALSE)&lt;-3),"",'Total-corrected counts'!P1106),"")</f>
        <v/>
      </c>
      <c r="Q1106" t="str">
        <f>IFERROR(IF(OR(HLOOKUP($A1106,'Z-scores'!$C$2:$SK$20,5,FALSE)&gt;3,HLOOKUP($A1106,'Z-scores'!$C$2:$SK$20,5,FALSE)&lt;-3),"",'Total-corrected counts'!Q1106),"")</f>
        <v/>
      </c>
      <c r="R1106" t="str">
        <f>IFERROR(IF(OR(HLOOKUP($A1106,'Z-scores'!$C$2:$SK$20,5,FALSE)&gt;3,HLOOKUP($A1106,'Z-scores'!$C$2:$SK$20,5,FALSE)&lt;-3),"",'Total-corrected counts'!R1106),"")</f>
        <v/>
      </c>
      <c r="S1106" t="str">
        <f>IFERROR(IF(OR(HLOOKUP($A1106,'Z-scores'!$C$2:$SK$20,5,FALSE)&gt;3,HLOOKUP($A1106,'Z-scores'!$C$2:$SK$20,5,FALSE)&lt;-3),"",'Total-corrected counts'!S1106),"")</f>
        <v/>
      </c>
      <c r="T1106" t="str">
        <f>IFERROR(IF(OR(HLOOKUP($A1106,'Z-scores'!$C$2:$SK$20,5,FALSE)&gt;3,HLOOKUP($A1106,'Z-scores'!$C$2:$SK$20,5,FALSE)&lt;-3),"",'Total-corrected counts'!T1106),"")</f>
        <v/>
      </c>
      <c r="U1106">
        <f t="shared" si="68"/>
        <v>0</v>
      </c>
      <c r="V1106">
        <f>SUMIFS(Tabel132[Cluster],Tabel132[ID],'Total-corrected counts Z&lt;3'!A1106)</f>
        <v>0</v>
      </c>
      <c r="W1106" t="str">
        <f t="shared" si="69"/>
        <v/>
      </c>
      <c r="X1106" t="str">
        <f t="shared" si="70"/>
        <v/>
      </c>
      <c r="Y1106" t="str">
        <f t="shared" si="71"/>
        <v/>
      </c>
    </row>
    <row r="1107" spans="1:25" x14ac:dyDescent="0.25">
      <c r="A1107">
        <v>1117</v>
      </c>
      <c r="B1107" t="s">
        <v>1139</v>
      </c>
      <c r="C1107">
        <v>88300</v>
      </c>
      <c r="D1107">
        <v>771</v>
      </c>
      <c r="E1107" t="str">
        <f>IFERROR(IF(OR(HLOOKUP($A1107,'Z-scores'!$C$2:$SK$20,5,FALSE)&gt;3,HLOOKUP($A1107,'Z-scores'!$C$2:$SK$20,5,FALSE)&lt;-3),"",'Total-corrected counts'!E1107),"")</f>
        <v/>
      </c>
      <c r="F1107" t="str">
        <f>IFERROR(IF(OR(HLOOKUP($A1107,'Z-scores'!$C$2:$SK$20,5,FALSE)&gt;3,HLOOKUP($A1107,'Z-scores'!$C$2:$SK$20,5,FALSE)&lt;-3),"",'Total-corrected counts'!F1107),"")</f>
        <v/>
      </c>
      <c r="G1107" t="str">
        <f>IFERROR(IF(OR(HLOOKUP($A1107,'Z-scores'!$C$2:$SK$20,5,FALSE)&gt;3,HLOOKUP($A1107,'Z-scores'!$C$2:$SK$20,5,FALSE)&lt;-3),"",'Total-corrected counts'!G1107),"")</f>
        <v/>
      </c>
      <c r="H1107" t="str">
        <f>IFERROR(IF(OR(HLOOKUP($A1107,'Z-scores'!$C$2:$SK$20,5,FALSE)&gt;3,HLOOKUP($A1107,'Z-scores'!$C$2:$SK$20,5,FALSE)&lt;-3),"",'Total-corrected counts'!H1107),"")</f>
        <v/>
      </c>
      <c r="I1107" t="str">
        <f>IFERROR(IF(OR(HLOOKUP($A1107,'Z-scores'!$C$2:$SK$20,5,FALSE)&gt;3,HLOOKUP($A1107,'Z-scores'!$C$2:$SK$20,5,FALSE)&lt;-3),"",'Total-corrected counts'!I1107),"")</f>
        <v/>
      </c>
      <c r="J1107" t="str">
        <f>IFERROR(IF(OR(HLOOKUP($A1107,'Z-scores'!$C$2:$SK$20,5,FALSE)&gt;3,HLOOKUP($A1107,'Z-scores'!$C$2:$SK$20,5,FALSE)&lt;-3),"",'Total-corrected counts'!J1107),"")</f>
        <v/>
      </c>
      <c r="K1107" t="str">
        <f>IFERROR(IF(OR(HLOOKUP($A1107,'Z-scores'!$C$2:$SK$20,5,FALSE)&gt;3,HLOOKUP($A1107,'Z-scores'!$C$2:$SK$20,5,FALSE)&lt;-3),"",'Total-corrected counts'!K1107),"")</f>
        <v/>
      </c>
      <c r="L1107" t="str">
        <f>IFERROR(IF(OR(HLOOKUP($A1107,'Z-scores'!$C$2:$SK$20,5,FALSE)&gt;3,HLOOKUP($A1107,'Z-scores'!$C$2:$SK$20,5,FALSE)&lt;-3),"",'Total-corrected counts'!L1107),"")</f>
        <v/>
      </c>
      <c r="M1107" t="str">
        <f>IFERROR(IF(OR(HLOOKUP($A1107,'Z-scores'!$C$2:$SK$20,5,FALSE)&gt;3,HLOOKUP($A1107,'Z-scores'!$C$2:$SK$20,5,FALSE)&lt;-3),"",'Total-corrected counts'!M1107),"")</f>
        <v/>
      </c>
      <c r="N1107" t="str">
        <f>IFERROR(IF(OR(HLOOKUP($A1107,'Z-scores'!$C$2:$SK$20,5,FALSE)&gt;3,HLOOKUP($A1107,'Z-scores'!$C$2:$SK$20,5,FALSE)&lt;-3),"",'Total-corrected counts'!N1107),"")</f>
        <v/>
      </c>
      <c r="O1107" t="str">
        <f>IFERROR(IF(OR(HLOOKUP($A1107,'Z-scores'!$C$2:$SK$20,5,FALSE)&gt;3,HLOOKUP($A1107,'Z-scores'!$C$2:$SK$20,5,FALSE)&lt;-3),"",'Total-corrected counts'!O1107),"")</f>
        <v/>
      </c>
      <c r="P1107" t="str">
        <f>IFERROR(IF(OR(HLOOKUP($A1107,'Z-scores'!$C$2:$SK$20,5,FALSE)&gt;3,HLOOKUP($A1107,'Z-scores'!$C$2:$SK$20,5,FALSE)&lt;-3),"",'Total-corrected counts'!P1107),"")</f>
        <v/>
      </c>
      <c r="Q1107" t="str">
        <f>IFERROR(IF(OR(HLOOKUP($A1107,'Z-scores'!$C$2:$SK$20,5,FALSE)&gt;3,HLOOKUP($A1107,'Z-scores'!$C$2:$SK$20,5,FALSE)&lt;-3),"",'Total-corrected counts'!Q1107),"")</f>
        <v/>
      </c>
      <c r="R1107" t="str">
        <f>IFERROR(IF(OR(HLOOKUP($A1107,'Z-scores'!$C$2:$SK$20,5,FALSE)&gt;3,HLOOKUP($A1107,'Z-scores'!$C$2:$SK$20,5,FALSE)&lt;-3),"",'Total-corrected counts'!R1107),"")</f>
        <v/>
      </c>
      <c r="S1107" t="str">
        <f>IFERROR(IF(OR(HLOOKUP($A1107,'Z-scores'!$C$2:$SK$20,5,FALSE)&gt;3,HLOOKUP($A1107,'Z-scores'!$C$2:$SK$20,5,FALSE)&lt;-3),"",'Total-corrected counts'!S1107),"")</f>
        <v/>
      </c>
      <c r="T1107" t="str">
        <f>IFERROR(IF(OR(HLOOKUP($A1107,'Z-scores'!$C$2:$SK$20,5,FALSE)&gt;3,HLOOKUP($A1107,'Z-scores'!$C$2:$SK$20,5,FALSE)&lt;-3),"",'Total-corrected counts'!T1107),"")</f>
        <v/>
      </c>
      <c r="U1107">
        <f t="shared" si="68"/>
        <v>0</v>
      </c>
      <c r="V1107">
        <f>SUMIFS(Tabel132[Cluster],Tabel132[ID],'Total-corrected counts Z&lt;3'!A1107)</f>
        <v>95</v>
      </c>
      <c r="W1107" t="str">
        <f t="shared" si="69"/>
        <v/>
      </c>
      <c r="X1107" t="str">
        <f t="shared" si="70"/>
        <v/>
      </c>
      <c r="Y1107" t="str">
        <f t="shared" si="71"/>
        <v/>
      </c>
    </row>
    <row r="1108" spans="1:25" x14ac:dyDescent="0.25">
      <c r="A1108">
        <v>1118</v>
      </c>
      <c r="B1108" t="s">
        <v>1140</v>
      </c>
      <c r="C1108">
        <v>75200</v>
      </c>
      <c r="D1108">
        <v>525</v>
      </c>
      <c r="E1108" t="str">
        <f>IFERROR(IF(OR(HLOOKUP($A1108,'Z-scores'!$C$2:$SK$20,5,FALSE)&gt;3,HLOOKUP($A1108,'Z-scores'!$C$2:$SK$20,5,FALSE)&lt;-3),"",'Total-corrected counts'!E1108),"")</f>
        <v/>
      </c>
      <c r="F1108" t="str">
        <f>IFERROR(IF(OR(HLOOKUP($A1108,'Z-scores'!$C$2:$SK$20,5,FALSE)&gt;3,HLOOKUP($A1108,'Z-scores'!$C$2:$SK$20,5,FALSE)&lt;-3),"",'Total-corrected counts'!F1108),"")</f>
        <v/>
      </c>
      <c r="G1108" t="str">
        <f>IFERROR(IF(OR(HLOOKUP($A1108,'Z-scores'!$C$2:$SK$20,5,FALSE)&gt;3,HLOOKUP($A1108,'Z-scores'!$C$2:$SK$20,5,FALSE)&lt;-3),"",'Total-corrected counts'!G1108),"")</f>
        <v/>
      </c>
      <c r="H1108" t="str">
        <f>IFERROR(IF(OR(HLOOKUP($A1108,'Z-scores'!$C$2:$SK$20,5,FALSE)&gt;3,HLOOKUP($A1108,'Z-scores'!$C$2:$SK$20,5,FALSE)&lt;-3),"",'Total-corrected counts'!H1108),"")</f>
        <v/>
      </c>
      <c r="I1108" t="str">
        <f>IFERROR(IF(OR(HLOOKUP($A1108,'Z-scores'!$C$2:$SK$20,5,FALSE)&gt;3,HLOOKUP($A1108,'Z-scores'!$C$2:$SK$20,5,FALSE)&lt;-3),"",'Total-corrected counts'!I1108),"")</f>
        <v/>
      </c>
      <c r="J1108" t="str">
        <f>IFERROR(IF(OR(HLOOKUP($A1108,'Z-scores'!$C$2:$SK$20,5,FALSE)&gt;3,HLOOKUP($A1108,'Z-scores'!$C$2:$SK$20,5,FALSE)&lt;-3),"",'Total-corrected counts'!J1108),"")</f>
        <v/>
      </c>
      <c r="K1108" t="str">
        <f>IFERROR(IF(OR(HLOOKUP($A1108,'Z-scores'!$C$2:$SK$20,5,FALSE)&gt;3,HLOOKUP($A1108,'Z-scores'!$C$2:$SK$20,5,FALSE)&lt;-3),"",'Total-corrected counts'!K1108),"")</f>
        <v/>
      </c>
      <c r="L1108" t="str">
        <f>IFERROR(IF(OR(HLOOKUP($A1108,'Z-scores'!$C$2:$SK$20,5,FALSE)&gt;3,HLOOKUP($A1108,'Z-scores'!$C$2:$SK$20,5,FALSE)&lt;-3),"",'Total-corrected counts'!L1108),"")</f>
        <v/>
      </c>
      <c r="M1108" t="str">
        <f>IFERROR(IF(OR(HLOOKUP($A1108,'Z-scores'!$C$2:$SK$20,5,FALSE)&gt;3,HLOOKUP($A1108,'Z-scores'!$C$2:$SK$20,5,FALSE)&lt;-3),"",'Total-corrected counts'!M1108),"")</f>
        <v/>
      </c>
      <c r="N1108" t="str">
        <f>IFERROR(IF(OR(HLOOKUP($A1108,'Z-scores'!$C$2:$SK$20,5,FALSE)&gt;3,HLOOKUP($A1108,'Z-scores'!$C$2:$SK$20,5,FALSE)&lt;-3),"",'Total-corrected counts'!N1108),"")</f>
        <v/>
      </c>
      <c r="O1108" t="str">
        <f>IFERROR(IF(OR(HLOOKUP($A1108,'Z-scores'!$C$2:$SK$20,5,FALSE)&gt;3,HLOOKUP($A1108,'Z-scores'!$C$2:$SK$20,5,FALSE)&lt;-3),"",'Total-corrected counts'!O1108),"")</f>
        <v/>
      </c>
      <c r="P1108" t="str">
        <f>IFERROR(IF(OR(HLOOKUP($A1108,'Z-scores'!$C$2:$SK$20,5,FALSE)&gt;3,HLOOKUP($A1108,'Z-scores'!$C$2:$SK$20,5,FALSE)&lt;-3),"",'Total-corrected counts'!P1108),"")</f>
        <v/>
      </c>
      <c r="Q1108" t="str">
        <f>IFERROR(IF(OR(HLOOKUP($A1108,'Z-scores'!$C$2:$SK$20,5,FALSE)&gt;3,HLOOKUP($A1108,'Z-scores'!$C$2:$SK$20,5,FALSE)&lt;-3),"",'Total-corrected counts'!Q1108),"")</f>
        <v/>
      </c>
      <c r="R1108" t="str">
        <f>IFERROR(IF(OR(HLOOKUP($A1108,'Z-scores'!$C$2:$SK$20,5,FALSE)&gt;3,HLOOKUP($A1108,'Z-scores'!$C$2:$SK$20,5,FALSE)&lt;-3),"",'Total-corrected counts'!R1108),"")</f>
        <v/>
      </c>
      <c r="S1108" t="str">
        <f>IFERROR(IF(OR(HLOOKUP($A1108,'Z-scores'!$C$2:$SK$20,5,FALSE)&gt;3,HLOOKUP($A1108,'Z-scores'!$C$2:$SK$20,5,FALSE)&lt;-3),"",'Total-corrected counts'!S1108),"")</f>
        <v/>
      </c>
      <c r="T1108" t="str">
        <f>IFERROR(IF(OR(HLOOKUP($A1108,'Z-scores'!$C$2:$SK$20,5,FALSE)&gt;3,HLOOKUP($A1108,'Z-scores'!$C$2:$SK$20,5,FALSE)&lt;-3),"",'Total-corrected counts'!T1108),"")</f>
        <v/>
      </c>
      <c r="U1108">
        <f t="shared" si="68"/>
        <v>0</v>
      </c>
      <c r="V1108">
        <f>SUMIFS(Tabel132[Cluster],Tabel132[ID],'Total-corrected counts Z&lt;3'!A1108)</f>
        <v>84</v>
      </c>
      <c r="W1108" t="str">
        <f t="shared" si="69"/>
        <v/>
      </c>
      <c r="X1108" t="str">
        <f t="shared" si="70"/>
        <v/>
      </c>
      <c r="Y1108" t="str">
        <f t="shared" si="71"/>
        <v/>
      </c>
    </row>
    <row r="1109" spans="1:25" x14ac:dyDescent="0.25">
      <c r="A1109">
        <v>1119</v>
      </c>
      <c r="B1109" t="s">
        <v>1141</v>
      </c>
      <c r="C1109">
        <v>118100</v>
      </c>
      <c r="D1109">
        <v>1040</v>
      </c>
      <c r="E1109" t="str">
        <f>IFERROR(IF(OR(HLOOKUP($A1109,'Z-scores'!$C$2:$SK$20,5,FALSE)&gt;3,HLOOKUP($A1109,'Z-scores'!$C$2:$SK$20,5,FALSE)&lt;-3),"",'Total-corrected counts'!E1109),"")</f>
        <v/>
      </c>
      <c r="F1109" t="str">
        <f>IFERROR(IF(OR(HLOOKUP($A1109,'Z-scores'!$C$2:$SK$20,5,FALSE)&gt;3,HLOOKUP($A1109,'Z-scores'!$C$2:$SK$20,5,FALSE)&lt;-3),"",'Total-corrected counts'!F1109),"")</f>
        <v/>
      </c>
      <c r="G1109" t="str">
        <f>IFERROR(IF(OR(HLOOKUP($A1109,'Z-scores'!$C$2:$SK$20,5,FALSE)&gt;3,HLOOKUP($A1109,'Z-scores'!$C$2:$SK$20,5,FALSE)&lt;-3),"",'Total-corrected counts'!G1109),"")</f>
        <v/>
      </c>
      <c r="H1109" t="str">
        <f>IFERROR(IF(OR(HLOOKUP($A1109,'Z-scores'!$C$2:$SK$20,5,FALSE)&gt;3,HLOOKUP($A1109,'Z-scores'!$C$2:$SK$20,5,FALSE)&lt;-3),"",'Total-corrected counts'!H1109),"")</f>
        <v/>
      </c>
      <c r="I1109" t="str">
        <f>IFERROR(IF(OR(HLOOKUP($A1109,'Z-scores'!$C$2:$SK$20,5,FALSE)&gt;3,HLOOKUP($A1109,'Z-scores'!$C$2:$SK$20,5,FALSE)&lt;-3),"",'Total-corrected counts'!I1109),"")</f>
        <v/>
      </c>
      <c r="J1109" t="str">
        <f>IFERROR(IF(OR(HLOOKUP($A1109,'Z-scores'!$C$2:$SK$20,5,FALSE)&gt;3,HLOOKUP($A1109,'Z-scores'!$C$2:$SK$20,5,FALSE)&lt;-3),"",'Total-corrected counts'!J1109),"")</f>
        <v/>
      </c>
      <c r="K1109" t="str">
        <f>IFERROR(IF(OR(HLOOKUP($A1109,'Z-scores'!$C$2:$SK$20,5,FALSE)&gt;3,HLOOKUP($A1109,'Z-scores'!$C$2:$SK$20,5,FALSE)&lt;-3),"",'Total-corrected counts'!K1109),"")</f>
        <v/>
      </c>
      <c r="L1109" t="str">
        <f>IFERROR(IF(OR(HLOOKUP($A1109,'Z-scores'!$C$2:$SK$20,5,FALSE)&gt;3,HLOOKUP($A1109,'Z-scores'!$C$2:$SK$20,5,FALSE)&lt;-3),"",'Total-corrected counts'!L1109),"")</f>
        <v/>
      </c>
      <c r="M1109" t="str">
        <f>IFERROR(IF(OR(HLOOKUP($A1109,'Z-scores'!$C$2:$SK$20,5,FALSE)&gt;3,HLOOKUP($A1109,'Z-scores'!$C$2:$SK$20,5,FALSE)&lt;-3),"",'Total-corrected counts'!M1109),"")</f>
        <v/>
      </c>
      <c r="N1109" t="str">
        <f>IFERROR(IF(OR(HLOOKUP($A1109,'Z-scores'!$C$2:$SK$20,5,FALSE)&gt;3,HLOOKUP($A1109,'Z-scores'!$C$2:$SK$20,5,FALSE)&lt;-3),"",'Total-corrected counts'!N1109),"")</f>
        <v/>
      </c>
      <c r="O1109" t="str">
        <f>IFERROR(IF(OR(HLOOKUP($A1109,'Z-scores'!$C$2:$SK$20,5,FALSE)&gt;3,HLOOKUP($A1109,'Z-scores'!$C$2:$SK$20,5,FALSE)&lt;-3),"",'Total-corrected counts'!O1109),"")</f>
        <v/>
      </c>
      <c r="P1109" t="str">
        <f>IFERROR(IF(OR(HLOOKUP($A1109,'Z-scores'!$C$2:$SK$20,5,FALSE)&gt;3,HLOOKUP($A1109,'Z-scores'!$C$2:$SK$20,5,FALSE)&lt;-3),"",'Total-corrected counts'!P1109),"")</f>
        <v/>
      </c>
      <c r="Q1109" t="str">
        <f>IFERROR(IF(OR(HLOOKUP($A1109,'Z-scores'!$C$2:$SK$20,5,FALSE)&gt;3,HLOOKUP($A1109,'Z-scores'!$C$2:$SK$20,5,FALSE)&lt;-3),"",'Total-corrected counts'!Q1109),"")</f>
        <v/>
      </c>
      <c r="R1109" t="str">
        <f>IFERROR(IF(OR(HLOOKUP($A1109,'Z-scores'!$C$2:$SK$20,5,FALSE)&gt;3,HLOOKUP($A1109,'Z-scores'!$C$2:$SK$20,5,FALSE)&lt;-3),"",'Total-corrected counts'!R1109),"")</f>
        <v/>
      </c>
      <c r="S1109" t="str">
        <f>IFERROR(IF(OR(HLOOKUP($A1109,'Z-scores'!$C$2:$SK$20,5,FALSE)&gt;3,HLOOKUP($A1109,'Z-scores'!$C$2:$SK$20,5,FALSE)&lt;-3),"",'Total-corrected counts'!S1109),"")</f>
        <v/>
      </c>
      <c r="T1109" t="str">
        <f>IFERROR(IF(OR(HLOOKUP($A1109,'Z-scores'!$C$2:$SK$20,5,FALSE)&gt;3,HLOOKUP($A1109,'Z-scores'!$C$2:$SK$20,5,FALSE)&lt;-3),"",'Total-corrected counts'!T1109),"")</f>
        <v/>
      </c>
      <c r="U1109">
        <f t="shared" si="68"/>
        <v>0</v>
      </c>
      <c r="V1109">
        <f>SUMIFS(Tabel132[Cluster],Tabel132[ID],'Total-corrected counts Z&lt;3'!A1109)</f>
        <v>0</v>
      </c>
      <c r="W1109" t="str">
        <f t="shared" si="69"/>
        <v/>
      </c>
      <c r="X1109" t="str">
        <f t="shared" si="70"/>
        <v/>
      </c>
      <c r="Y1109" t="str">
        <f t="shared" si="71"/>
        <v/>
      </c>
    </row>
    <row r="1110" spans="1:25" x14ac:dyDescent="0.25">
      <c r="A1110">
        <v>1120</v>
      </c>
      <c r="B1110" t="s">
        <v>479</v>
      </c>
      <c r="C1110">
        <v>66800</v>
      </c>
      <c r="D1110">
        <v>239</v>
      </c>
      <c r="E1110" t="str">
        <f>IFERROR(IF(OR(HLOOKUP($A1110,'Z-scores'!$C$2:$SK$20,5,FALSE)&gt;3,HLOOKUP($A1110,'Z-scores'!$C$2:$SK$20,5,FALSE)&lt;-3),"",'Total-corrected counts'!E1110),"")</f>
        <v/>
      </c>
      <c r="F1110" t="str">
        <f>IFERROR(IF(OR(HLOOKUP($A1110,'Z-scores'!$C$2:$SK$20,5,FALSE)&gt;3,HLOOKUP($A1110,'Z-scores'!$C$2:$SK$20,5,FALSE)&lt;-3),"",'Total-corrected counts'!F1110),"")</f>
        <v/>
      </c>
      <c r="G1110" t="str">
        <f>IFERROR(IF(OR(HLOOKUP($A1110,'Z-scores'!$C$2:$SK$20,5,FALSE)&gt;3,HLOOKUP($A1110,'Z-scores'!$C$2:$SK$20,5,FALSE)&lt;-3),"",'Total-corrected counts'!G1110),"")</f>
        <v/>
      </c>
      <c r="H1110" t="str">
        <f>IFERROR(IF(OR(HLOOKUP($A1110,'Z-scores'!$C$2:$SK$20,5,FALSE)&gt;3,HLOOKUP($A1110,'Z-scores'!$C$2:$SK$20,5,FALSE)&lt;-3),"",'Total-corrected counts'!H1110),"")</f>
        <v/>
      </c>
      <c r="I1110" t="str">
        <f>IFERROR(IF(OR(HLOOKUP($A1110,'Z-scores'!$C$2:$SK$20,5,FALSE)&gt;3,HLOOKUP($A1110,'Z-scores'!$C$2:$SK$20,5,FALSE)&lt;-3),"",'Total-corrected counts'!I1110),"")</f>
        <v/>
      </c>
      <c r="J1110" t="str">
        <f>IFERROR(IF(OR(HLOOKUP($A1110,'Z-scores'!$C$2:$SK$20,5,FALSE)&gt;3,HLOOKUP($A1110,'Z-scores'!$C$2:$SK$20,5,FALSE)&lt;-3),"",'Total-corrected counts'!J1110),"")</f>
        <v/>
      </c>
      <c r="K1110" t="str">
        <f>IFERROR(IF(OR(HLOOKUP($A1110,'Z-scores'!$C$2:$SK$20,5,FALSE)&gt;3,HLOOKUP($A1110,'Z-scores'!$C$2:$SK$20,5,FALSE)&lt;-3),"",'Total-corrected counts'!K1110),"")</f>
        <v/>
      </c>
      <c r="L1110" t="str">
        <f>IFERROR(IF(OR(HLOOKUP($A1110,'Z-scores'!$C$2:$SK$20,5,FALSE)&gt;3,HLOOKUP($A1110,'Z-scores'!$C$2:$SK$20,5,FALSE)&lt;-3),"",'Total-corrected counts'!L1110),"")</f>
        <v/>
      </c>
      <c r="M1110" t="str">
        <f>IFERROR(IF(OR(HLOOKUP($A1110,'Z-scores'!$C$2:$SK$20,5,FALSE)&gt;3,HLOOKUP($A1110,'Z-scores'!$C$2:$SK$20,5,FALSE)&lt;-3),"",'Total-corrected counts'!M1110),"")</f>
        <v/>
      </c>
      <c r="N1110" t="str">
        <f>IFERROR(IF(OR(HLOOKUP($A1110,'Z-scores'!$C$2:$SK$20,5,FALSE)&gt;3,HLOOKUP($A1110,'Z-scores'!$C$2:$SK$20,5,FALSE)&lt;-3),"",'Total-corrected counts'!N1110),"")</f>
        <v/>
      </c>
      <c r="O1110" t="str">
        <f>IFERROR(IF(OR(HLOOKUP($A1110,'Z-scores'!$C$2:$SK$20,5,FALSE)&gt;3,HLOOKUP($A1110,'Z-scores'!$C$2:$SK$20,5,FALSE)&lt;-3),"",'Total-corrected counts'!O1110),"")</f>
        <v/>
      </c>
      <c r="P1110" t="str">
        <f>IFERROR(IF(OR(HLOOKUP($A1110,'Z-scores'!$C$2:$SK$20,5,FALSE)&gt;3,HLOOKUP($A1110,'Z-scores'!$C$2:$SK$20,5,FALSE)&lt;-3),"",'Total-corrected counts'!P1110),"")</f>
        <v/>
      </c>
      <c r="Q1110" t="str">
        <f>IFERROR(IF(OR(HLOOKUP($A1110,'Z-scores'!$C$2:$SK$20,5,FALSE)&gt;3,HLOOKUP($A1110,'Z-scores'!$C$2:$SK$20,5,FALSE)&lt;-3),"",'Total-corrected counts'!Q1110),"")</f>
        <v/>
      </c>
      <c r="R1110" t="str">
        <f>IFERROR(IF(OR(HLOOKUP($A1110,'Z-scores'!$C$2:$SK$20,5,FALSE)&gt;3,HLOOKUP($A1110,'Z-scores'!$C$2:$SK$20,5,FALSE)&lt;-3),"",'Total-corrected counts'!R1110),"")</f>
        <v/>
      </c>
      <c r="S1110" t="str">
        <f>IFERROR(IF(OR(HLOOKUP($A1110,'Z-scores'!$C$2:$SK$20,5,FALSE)&gt;3,HLOOKUP($A1110,'Z-scores'!$C$2:$SK$20,5,FALSE)&lt;-3),"",'Total-corrected counts'!S1110),"")</f>
        <v/>
      </c>
      <c r="T1110" t="str">
        <f>IFERROR(IF(OR(HLOOKUP($A1110,'Z-scores'!$C$2:$SK$20,5,FALSE)&gt;3,HLOOKUP($A1110,'Z-scores'!$C$2:$SK$20,5,FALSE)&lt;-3),"",'Total-corrected counts'!T1110),"")</f>
        <v/>
      </c>
      <c r="U1110">
        <f t="shared" si="68"/>
        <v>0</v>
      </c>
      <c r="V1110">
        <f>SUMIFS(Tabel132[Cluster],Tabel132[ID],'Total-corrected counts Z&lt;3'!A1110)</f>
        <v>79</v>
      </c>
      <c r="W1110" t="str">
        <f t="shared" si="69"/>
        <v/>
      </c>
      <c r="X1110" t="str">
        <f t="shared" si="70"/>
        <v/>
      </c>
      <c r="Y1110" t="str">
        <f t="shared" si="71"/>
        <v/>
      </c>
    </row>
    <row r="1111" spans="1:25" x14ac:dyDescent="0.25">
      <c r="A1111">
        <v>1121</v>
      </c>
      <c r="B1111" t="s">
        <v>1142</v>
      </c>
      <c r="C1111">
        <v>41400</v>
      </c>
      <c r="D1111">
        <v>918</v>
      </c>
      <c r="E1111" t="str">
        <f>IFERROR(IF(OR(HLOOKUP($A1111,'Z-scores'!$C$2:$SK$20,5,FALSE)&gt;3,HLOOKUP($A1111,'Z-scores'!$C$2:$SK$20,5,FALSE)&lt;-3),"",'Total-corrected counts'!E1111),"")</f>
        <v/>
      </c>
      <c r="F1111" t="str">
        <f>IFERROR(IF(OR(HLOOKUP($A1111,'Z-scores'!$C$2:$SK$20,5,FALSE)&gt;3,HLOOKUP($A1111,'Z-scores'!$C$2:$SK$20,5,FALSE)&lt;-3),"",'Total-corrected counts'!F1111),"")</f>
        <v/>
      </c>
      <c r="G1111" t="str">
        <f>IFERROR(IF(OR(HLOOKUP($A1111,'Z-scores'!$C$2:$SK$20,5,FALSE)&gt;3,HLOOKUP($A1111,'Z-scores'!$C$2:$SK$20,5,FALSE)&lt;-3),"",'Total-corrected counts'!G1111),"")</f>
        <v/>
      </c>
      <c r="H1111" t="str">
        <f>IFERROR(IF(OR(HLOOKUP($A1111,'Z-scores'!$C$2:$SK$20,5,FALSE)&gt;3,HLOOKUP($A1111,'Z-scores'!$C$2:$SK$20,5,FALSE)&lt;-3),"",'Total-corrected counts'!H1111),"")</f>
        <v/>
      </c>
      <c r="I1111" t="str">
        <f>IFERROR(IF(OR(HLOOKUP($A1111,'Z-scores'!$C$2:$SK$20,5,FALSE)&gt;3,HLOOKUP($A1111,'Z-scores'!$C$2:$SK$20,5,FALSE)&lt;-3),"",'Total-corrected counts'!I1111),"")</f>
        <v/>
      </c>
      <c r="J1111" t="str">
        <f>IFERROR(IF(OR(HLOOKUP($A1111,'Z-scores'!$C$2:$SK$20,5,FALSE)&gt;3,HLOOKUP($A1111,'Z-scores'!$C$2:$SK$20,5,FALSE)&lt;-3),"",'Total-corrected counts'!J1111),"")</f>
        <v/>
      </c>
      <c r="K1111" t="str">
        <f>IFERROR(IF(OR(HLOOKUP($A1111,'Z-scores'!$C$2:$SK$20,5,FALSE)&gt;3,HLOOKUP($A1111,'Z-scores'!$C$2:$SK$20,5,FALSE)&lt;-3),"",'Total-corrected counts'!K1111),"")</f>
        <v/>
      </c>
      <c r="L1111" t="str">
        <f>IFERROR(IF(OR(HLOOKUP($A1111,'Z-scores'!$C$2:$SK$20,5,FALSE)&gt;3,HLOOKUP($A1111,'Z-scores'!$C$2:$SK$20,5,FALSE)&lt;-3),"",'Total-corrected counts'!L1111),"")</f>
        <v/>
      </c>
      <c r="M1111" t="str">
        <f>IFERROR(IF(OR(HLOOKUP($A1111,'Z-scores'!$C$2:$SK$20,5,FALSE)&gt;3,HLOOKUP($A1111,'Z-scores'!$C$2:$SK$20,5,FALSE)&lt;-3),"",'Total-corrected counts'!M1111),"")</f>
        <v/>
      </c>
      <c r="N1111" t="str">
        <f>IFERROR(IF(OR(HLOOKUP($A1111,'Z-scores'!$C$2:$SK$20,5,FALSE)&gt;3,HLOOKUP($A1111,'Z-scores'!$C$2:$SK$20,5,FALSE)&lt;-3),"",'Total-corrected counts'!N1111),"")</f>
        <v/>
      </c>
      <c r="O1111" t="str">
        <f>IFERROR(IF(OR(HLOOKUP($A1111,'Z-scores'!$C$2:$SK$20,5,FALSE)&gt;3,HLOOKUP($A1111,'Z-scores'!$C$2:$SK$20,5,FALSE)&lt;-3),"",'Total-corrected counts'!O1111),"")</f>
        <v/>
      </c>
      <c r="P1111" t="str">
        <f>IFERROR(IF(OR(HLOOKUP($A1111,'Z-scores'!$C$2:$SK$20,5,FALSE)&gt;3,HLOOKUP($A1111,'Z-scores'!$C$2:$SK$20,5,FALSE)&lt;-3),"",'Total-corrected counts'!P1111),"")</f>
        <v/>
      </c>
      <c r="Q1111" t="str">
        <f>IFERROR(IF(OR(HLOOKUP($A1111,'Z-scores'!$C$2:$SK$20,5,FALSE)&gt;3,HLOOKUP($A1111,'Z-scores'!$C$2:$SK$20,5,FALSE)&lt;-3),"",'Total-corrected counts'!Q1111),"")</f>
        <v/>
      </c>
      <c r="R1111" t="str">
        <f>IFERROR(IF(OR(HLOOKUP($A1111,'Z-scores'!$C$2:$SK$20,5,FALSE)&gt;3,HLOOKUP($A1111,'Z-scores'!$C$2:$SK$20,5,FALSE)&lt;-3),"",'Total-corrected counts'!R1111),"")</f>
        <v/>
      </c>
      <c r="S1111" t="str">
        <f>IFERROR(IF(OR(HLOOKUP($A1111,'Z-scores'!$C$2:$SK$20,5,FALSE)&gt;3,HLOOKUP($A1111,'Z-scores'!$C$2:$SK$20,5,FALSE)&lt;-3),"",'Total-corrected counts'!S1111),"")</f>
        <v/>
      </c>
      <c r="T1111" t="str">
        <f>IFERROR(IF(OR(HLOOKUP($A1111,'Z-scores'!$C$2:$SK$20,5,FALSE)&gt;3,HLOOKUP($A1111,'Z-scores'!$C$2:$SK$20,5,FALSE)&lt;-3),"",'Total-corrected counts'!T1111),"")</f>
        <v/>
      </c>
      <c r="U1111">
        <f t="shared" si="68"/>
        <v>0</v>
      </c>
      <c r="V1111">
        <f>SUMIFS(Tabel132[Cluster],Tabel132[ID],'Total-corrected counts Z&lt;3'!A1111)</f>
        <v>54</v>
      </c>
      <c r="W1111" t="str">
        <f t="shared" si="69"/>
        <v/>
      </c>
      <c r="X1111" t="str">
        <f t="shared" si="70"/>
        <v/>
      </c>
      <c r="Y1111" t="str">
        <f t="shared" si="71"/>
        <v/>
      </c>
    </row>
    <row r="1112" spans="1:25" x14ac:dyDescent="0.25">
      <c r="A1112">
        <v>1123</v>
      </c>
      <c r="B1112" t="s">
        <v>1143</v>
      </c>
      <c r="C1112">
        <v>105100</v>
      </c>
      <c r="D1112">
        <v>752</v>
      </c>
      <c r="E1112">
        <f>IFERROR(IF(OR(HLOOKUP($A1112,'Z-scores'!$C$2:$SK$20,5,FALSE)&gt;3,HLOOKUP($A1112,'Z-scores'!$C$2:$SK$20,5,FALSE)&lt;-3),"",'Total-corrected counts'!E1112),"")</f>
        <v>0</v>
      </c>
      <c r="F1112">
        <f>IFERROR(IF(OR(HLOOKUP($A1112,'Z-scores'!$C$2:$SK$20,5,FALSE)&gt;3,HLOOKUP($A1112,'Z-scores'!$C$2:$SK$20,5,FALSE)&lt;-3),"",'Total-corrected counts'!F1112),"")</f>
        <v>0</v>
      </c>
      <c r="G1112">
        <f>IFERROR(IF(OR(HLOOKUP($A1112,'Z-scores'!$C$2:$SK$20,5,FALSE)&gt;3,HLOOKUP($A1112,'Z-scores'!$C$2:$SK$20,5,FALSE)&lt;-3),"",'Total-corrected counts'!G1112),"")</f>
        <v>0</v>
      </c>
      <c r="H1112">
        <f>IFERROR(IF(OR(HLOOKUP($A1112,'Z-scores'!$C$2:$SK$20,5,FALSE)&gt;3,HLOOKUP($A1112,'Z-scores'!$C$2:$SK$20,5,FALSE)&lt;-3),"",'Total-corrected counts'!H1112),"")</f>
        <v>0</v>
      </c>
      <c r="I1112">
        <f>IFERROR(IF(OR(HLOOKUP($A1112,'Z-scores'!$C$2:$SK$20,5,FALSE)&gt;3,HLOOKUP($A1112,'Z-scores'!$C$2:$SK$20,5,FALSE)&lt;-3),"",'Total-corrected counts'!I1112),"")</f>
        <v>0</v>
      </c>
      <c r="J1112">
        <f>IFERROR(IF(OR(HLOOKUP($A1112,'Z-scores'!$C$2:$SK$20,5,FALSE)&gt;3,HLOOKUP($A1112,'Z-scores'!$C$2:$SK$20,5,FALSE)&lt;-3),"",'Total-corrected counts'!J1112),"")</f>
        <v>3.1429484807885029</v>
      </c>
      <c r="K1112">
        <f>IFERROR(IF(OR(HLOOKUP($A1112,'Z-scores'!$C$2:$SK$20,5,FALSE)&gt;3,HLOOKUP($A1112,'Z-scores'!$C$2:$SK$20,5,FALSE)&lt;-3),"",'Total-corrected counts'!K1112),"")</f>
        <v>0</v>
      </c>
      <c r="L1112">
        <f>IFERROR(IF(OR(HLOOKUP($A1112,'Z-scores'!$C$2:$SK$20,5,FALSE)&gt;3,HLOOKUP($A1112,'Z-scores'!$C$2:$SK$20,5,FALSE)&lt;-3),"",'Total-corrected counts'!L1112),"")</f>
        <v>0.13567066759465404</v>
      </c>
      <c r="M1112">
        <f>IFERROR(IF(OR(HLOOKUP($A1112,'Z-scores'!$C$2:$SK$20,5,FALSE)&gt;3,HLOOKUP($A1112,'Z-scores'!$C$2:$SK$20,5,FALSE)&lt;-3),"",'Total-corrected counts'!M1112),"")</f>
        <v>0</v>
      </c>
      <c r="N1112">
        <f>IFERROR(IF(OR(HLOOKUP($A1112,'Z-scores'!$C$2:$SK$20,5,FALSE)&gt;3,HLOOKUP($A1112,'Z-scores'!$C$2:$SK$20,5,FALSE)&lt;-3),"",'Total-corrected counts'!N1112),"")</f>
        <v>0</v>
      </c>
      <c r="O1112">
        <f>IFERROR(IF(OR(HLOOKUP($A1112,'Z-scores'!$C$2:$SK$20,5,FALSE)&gt;3,HLOOKUP($A1112,'Z-scores'!$C$2:$SK$20,5,FALSE)&lt;-3),"",'Total-corrected counts'!O1112),"")</f>
        <v>0</v>
      </c>
      <c r="P1112">
        <f>IFERROR(IF(OR(HLOOKUP($A1112,'Z-scores'!$C$2:$SK$20,5,FALSE)&gt;3,HLOOKUP($A1112,'Z-scores'!$C$2:$SK$20,5,FALSE)&lt;-3),"",'Total-corrected counts'!P1112),"")</f>
        <v>0</v>
      </c>
      <c r="Q1112">
        <f>IFERROR(IF(OR(HLOOKUP($A1112,'Z-scores'!$C$2:$SK$20,5,FALSE)&gt;3,HLOOKUP($A1112,'Z-scores'!$C$2:$SK$20,5,FALSE)&lt;-3),"",'Total-corrected counts'!Q1112),"")</f>
        <v>0</v>
      </c>
      <c r="R1112">
        <f>IFERROR(IF(OR(HLOOKUP($A1112,'Z-scores'!$C$2:$SK$20,5,FALSE)&gt;3,HLOOKUP($A1112,'Z-scores'!$C$2:$SK$20,5,FALSE)&lt;-3),"",'Total-corrected counts'!R1112),"")</f>
        <v>0</v>
      </c>
      <c r="S1112">
        <f>IFERROR(IF(OR(HLOOKUP($A1112,'Z-scores'!$C$2:$SK$20,5,FALSE)&gt;3,HLOOKUP($A1112,'Z-scores'!$C$2:$SK$20,5,FALSE)&lt;-3),"",'Total-corrected counts'!S1112),"")</f>
        <v>0</v>
      </c>
      <c r="T1112">
        <f>IFERROR(IF(OR(HLOOKUP($A1112,'Z-scores'!$C$2:$SK$20,5,FALSE)&gt;3,HLOOKUP($A1112,'Z-scores'!$C$2:$SK$20,5,FALSE)&lt;-3),"",'Total-corrected counts'!T1112),"")</f>
        <v>0</v>
      </c>
      <c r="U1112">
        <f t="shared" si="68"/>
        <v>1</v>
      </c>
      <c r="V1112">
        <f>SUMIFS(Tabel132[Cluster],Tabel132[ID],'Total-corrected counts Z&lt;3'!A1112)</f>
        <v>0</v>
      </c>
      <c r="W1112">
        <f t="shared" si="69"/>
        <v>0.43717160581834269</v>
      </c>
      <c r="X1112">
        <f t="shared" si="70"/>
        <v>0.32786191483831567</v>
      </c>
      <c r="Y1112">
        <f t="shared" si="71"/>
        <v>0</v>
      </c>
    </row>
    <row r="1113" spans="1:25" x14ac:dyDescent="0.25">
      <c r="A1113">
        <v>1124</v>
      </c>
      <c r="B1113" t="s">
        <v>1144</v>
      </c>
      <c r="C1113">
        <v>73300</v>
      </c>
      <c r="D1113">
        <v>141</v>
      </c>
      <c r="E1113" t="str">
        <f>IFERROR(IF(OR(HLOOKUP($A1113,'Z-scores'!$C$2:$SK$20,5,FALSE)&gt;3,HLOOKUP($A1113,'Z-scores'!$C$2:$SK$20,5,FALSE)&lt;-3),"",'Total-corrected counts'!E1113),"")</f>
        <v/>
      </c>
      <c r="F1113" t="str">
        <f>IFERROR(IF(OR(HLOOKUP($A1113,'Z-scores'!$C$2:$SK$20,5,FALSE)&gt;3,HLOOKUP($A1113,'Z-scores'!$C$2:$SK$20,5,FALSE)&lt;-3),"",'Total-corrected counts'!F1113),"")</f>
        <v/>
      </c>
      <c r="G1113" t="str">
        <f>IFERROR(IF(OR(HLOOKUP($A1113,'Z-scores'!$C$2:$SK$20,5,FALSE)&gt;3,HLOOKUP($A1113,'Z-scores'!$C$2:$SK$20,5,FALSE)&lt;-3),"",'Total-corrected counts'!G1113),"")</f>
        <v/>
      </c>
      <c r="H1113" t="str">
        <f>IFERROR(IF(OR(HLOOKUP($A1113,'Z-scores'!$C$2:$SK$20,5,FALSE)&gt;3,HLOOKUP($A1113,'Z-scores'!$C$2:$SK$20,5,FALSE)&lt;-3),"",'Total-corrected counts'!H1113),"")</f>
        <v/>
      </c>
      <c r="I1113" t="str">
        <f>IFERROR(IF(OR(HLOOKUP($A1113,'Z-scores'!$C$2:$SK$20,5,FALSE)&gt;3,HLOOKUP($A1113,'Z-scores'!$C$2:$SK$20,5,FALSE)&lt;-3),"",'Total-corrected counts'!I1113),"")</f>
        <v/>
      </c>
      <c r="J1113" t="str">
        <f>IFERROR(IF(OR(HLOOKUP($A1113,'Z-scores'!$C$2:$SK$20,5,FALSE)&gt;3,HLOOKUP($A1113,'Z-scores'!$C$2:$SK$20,5,FALSE)&lt;-3),"",'Total-corrected counts'!J1113),"")</f>
        <v/>
      </c>
      <c r="K1113" t="str">
        <f>IFERROR(IF(OR(HLOOKUP($A1113,'Z-scores'!$C$2:$SK$20,5,FALSE)&gt;3,HLOOKUP($A1113,'Z-scores'!$C$2:$SK$20,5,FALSE)&lt;-3),"",'Total-corrected counts'!K1113),"")</f>
        <v/>
      </c>
      <c r="L1113" t="str">
        <f>IFERROR(IF(OR(HLOOKUP($A1113,'Z-scores'!$C$2:$SK$20,5,FALSE)&gt;3,HLOOKUP($A1113,'Z-scores'!$C$2:$SK$20,5,FALSE)&lt;-3),"",'Total-corrected counts'!L1113),"")</f>
        <v/>
      </c>
      <c r="M1113" t="str">
        <f>IFERROR(IF(OR(HLOOKUP($A1113,'Z-scores'!$C$2:$SK$20,5,FALSE)&gt;3,HLOOKUP($A1113,'Z-scores'!$C$2:$SK$20,5,FALSE)&lt;-3),"",'Total-corrected counts'!M1113),"")</f>
        <v/>
      </c>
      <c r="N1113" t="str">
        <f>IFERROR(IF(OR(HLOOKUP($A1113,'Z-scores'!$C$2:$SK$20,5,FALSE)&gt;3,HLOOKUP($A1113,'Z-scores'!$C$2:$SK$20,5,FALSE)&lt;-3),"",'Total-corrected counts'!N1113),"")</f>
        <v/>
      </c>
      <c r="O1113" t="str">
        <f>IFERROR(IF(OR(HLOOKUP($A1113,'Z-scores'!$C$2:$SK$20,5,FALSE)&gt;3,HLOOKUP($A1113,'Z-scores'!$C$2:$SK$20,5,FALSE)&lt;-3),"",'Total-corrected counts'!O1113),"")</f>
        <v/>
      </c>
      <c r="P1113" t="str">
        <f>IFERROR(IF(OR(HLOOKUP($A1113,'Z-scores'!$C$2:$SK$20,5,FALSE)&gt;3,HLOOKUP($A1113,'Z-scores'!$C$2:$SK$20,5,FALSE)&lt;-3),"",'Total-corrected counts'!P1113),"")</f>
        <v/>
      </c>
      <c r="Q1113" t="str">
        <f>IFERROR(IF(OR(HLOOKUP($A1113,'Z-scores'!$C$2:$SK$20,5,FALSE)&gt;3,HLOOKUP($A1113,'Z-scores'!$C$2:$SK$20,5,FALSE)&lt;-3),"",'Total-corrected counts'!Q1113),"")</f>
        <v/>
      </c>
      <c r="R1113" t="str">
        <f>IFERROR(IF(OR(HLOOKUP($A1113,'Z-scores'!$C$2:$SK$20,5,FALSE)&gt;3,HLOOKUP($A1113,'Z-scores'!$C$2:$SK$20,5,FALSE)&lt;-3),"",'Total-corrected counts'!R1113),"")</f>
        <v/>
      </c>
      <c r="S1113" t="str">
        <f>IFERROR(IF(OR(HLOOKUP($A1113,'Z-scores'!$C$2:$SK$20,5,FALSE)&gt;3,HLOOKUP($A1113,'Z-scores'!$C$2:$SK$20,5,FALSE)&lt;-3),"",'Total-corrected counts'!S1113),"")</f>
        <v/>
      </c>
      <c r="T1113" t="str">
        <f>IFERROR(IF(OR(HLOOKUP($A1113,'Z-scores'!$C$2:$SK$20,5,FALSE)&gt;3,HLOOKUP($A1113,'Z-scores'!$C$2:$SK$20,5,FALSE)&lt;-3),"",'Total-corrected counts'!T1113),"")</f>
        <v/>
      </c>
      <c r="U1113">
        <f t="shared" si="68"/>
        <v>0</v>
      </c>
      <c r="V1113">
        <f>SUMIFS(Tabel132[Cluster],Tabel132[ID],'Total-corrected counts Z&lt;3'!A1113)</f>
        <v>83</v>
      </c>
      <c r="W1113" t="str">
        <f t="shared" si="69"/>
        <v/>
      </c>
      <c r="X1113" t="str">
        <f t="shared" si="70"/>
        <v/>
      </c>
      <c r="Y1113" t="str">
        <f t="shared" si="71"/>
        <v/>
      </c>
    </row>
    <row r="1114" spans="1:25" x14ac:dyDescent="0.25">
      <c r="A1114">
        <v>1125</v>
      </c>
      <c r="B1114" t="s">
        <v>480</v>
      </c>
      <c r="C1114">
        <v>23000</v>
      </c>
      <c r="D1114">
        <v>746</v>
      </c>
      <c r="E1114">
        <f>IFERROR(IF(OR(HLOOKUP($A1114,'Z-scores'!$C$2:$SK$20,5,FALSE)&gt;3,HLOOKUP($A1114,'Z-scores'!$C$2:$SK$20,5,FALSE)&lt;-3),"",'Total-corrected counts'!E1114),"")</f>
        <v>6.4453961986529569</v>
      </c>
      <c r="F1114">
        <f>IFERROR(IF(OR(HLOOKUP($A1114,'Z-scores'!$C$2:$SK$20,5,FALSE)&gt;3,HLOOKUP($A1114,'Z-scores'!$C$2:$SK$20,5,FALSE)&lt;-3),"",'Total-corrected counts'!F1114),"")</f>
        <v>7.2242974370742443</v>
      </c>
      <c r="G1114">
        <f>IFERROR(IF(OR(HLOOKUP($A1114,'Z-scores'!$C$2:$SK$20,5,FALSE)&gt;3,HLOOKUP($A1114,'Z-scores'!$C$2:$SK$20,5,FALSE)&lt;-3),"",'Total-corrected counts'!G1114),"")</f>
        <v>5.2217353120718286</v>
      </c>
      <c r="H1114">
        <f>IFERROR(IF(OR(HLOOKUP($A1114,'Z-scores'!$C$2:$SK$20,5,FALSE)&gt;3,HLOOKUP($A1114,'Z-scores'!$C$2:$SK$20,5,FALSE)&lt;-3),"",'Total-corrected counts'!H1114),"")</f>
        <v>4.0592052884267416</v>
      </c>
      <c r="I1114">
        <f>IFERROR(IF(OR(HLOOKUP($A1114,'Z-scores'!$C$2:$SK$20,5,FALSE)&gt;3,HLOOKUP($A1114,'Z-scores'!$C$2:$SK$20,5,FALSE)&lt;-3),"",'Total-corrected counts'!I1114),"")</f>
        <v>9.1782304304201787</v>
      </c>
      <c r="J1114">
        <f>IFERROR(IF(OR(HLOOKUP($A1114,'Z-scores'!$C$2:$SK$20,5,FALSE)&gt;3,HLOOKUP($A1114,'Z-scores'!$C$2:$SK$20,5,FALSE)&lt;-3),"",'Total-corrected counts'!J1114),"")</f>
        <v>3.4183306333909242</v>
      </c>
      <c r="K1114">
        <f>IFERROR(IF(OR(HLOOKUP($A1114,'Z-scores'!$C$2:$SK$20,5,FALSE)&gt;3,HLOOKUP($A1114,'Z-scores'!$C$2:$SK$20,5,FALSE)&lt;-3),"",'Total-corrected counts'!K1114),"")</f>
        <v>6.8498171720459426</v>
      </c>
      <c r="L1114">
        <f>IFERROR(IF(OR(HLOOKUP($A1114,'Z-scores'!$C$2:$SK$20,5,FALSE)&gt;3,HLOOKUP($A1114,'Z-scores'!$C$2:$SK$20,5,FALSE)&lt;-3),"",'Total-corrected counts'!L1114),"")</f>
        <v>4.4432143637249197</v>
      </c>
      <c r="M1114">
        <f>IFERROR(IF(OR(HLOOKUP($A1114,'Z-scores'!$C$2:$SK$20,5,FALSE)&gt;3,HLOOKUP($A1114,'Z-scores'!$C$2:$SK$20,5,FALSE)&lt;-3),"",'Total-corrected counts'!M1114),"")</f>
        <v>7.2289998832107338</v>
      </c>
      <c r="N1114">
        <f>IFERROR(IF(OR(HLOOKUP($A1114,'Z-scores'!$C$2:$SK$20,5,FALSE)&gt;3,HLOOKUP($A1114,'Z-scores'!$C$2:$SK$20,5,FALSE)&lt;-3),"",'Total-corrected counts'!N1114),"")</f>
        <v>2.7203652658745465</v>
      </c>
      <c r="O1114">
        <f>IFERROR(IF(OR(HLOOKUP($A1114,'Z-scores'!$C$2:$SK$20,5,FALSE)&gt;3,HLOOKUP($A1114,'Z-scores'!$C$2:$SK$20,5,FALSE)&lt;-3),"",'Total-corrected counts'!O1114),"")</f>
        <v>3.9435488933747496</v>
      </c>
      <c r="P1114">
        <f>IFERROR(IF(OR(HLOOKUP($A1114,'Z-scores'!$C$2:$SK$20,5,FALSE)&gt;3,HLOOKUP($A1114,'Z-scores'!$C$2:$SK$20,5,FALSE)&lt;-3),"",'Total-corrected counts'!P1114),"")</f>
        <v>9.0820645398876803</v>
      </c>
      <c r="Q1114">
        <f>IFERROR(IF(OR(HLOOKUP($A1114,'Z-scores'!$C$2:$SK$20,5,FALSE)&gt;3,HLOOKUP($A1114,'Z-scores'!$C$2:$SK$20,5,FALSE)&lt;-3),"",'Total-corrected counts'!Q1114),"")</f>
        <v>6.2752057825300849</v>
      </c>
      <c r="R1114">
        <f>IFERROR(IF(OR(HLOOKUP($A1114,'Z-scores'!$C$2:$SK$20,5,FALSE)&gt;3,HLOOKUP($A1114,'Z-scores'!$C$2:$SK$20,5,FALSE)&lt;-3),"",'Total-corrected counts'!R1114),"")</f>
        <v>11.092731641657522</v>
      </c>
      <c r="S1114">
        <f>IFERROR(IF(OR(HLOOKUP($A1114,'Z-scores'!$C$2:$SK$20,5,FALSE)&gt;3,HLOOKUP($A1114,'Z-scores'!$C$2:$SK$20,5,FALSE)&lt;-3),"",'Total-corrected counts'!S1114),"")</f>
        <v>8.5211429089086987</v>
      </c>
      <c r="T1114">
        <f>IFERROR(IF(OR(HLOOKUP($A1114,'Z-scores'!$C$2:$SK$20,5,FALSE)&gt;3,HLOOKUP($A1114,'Z-scores'!$C$2:$SK$20,5,FALSE)&lt;-3),"",'Total-corrected counts'!T1114),"")</f>
        <v>8.0682979372597696</v>
      </c>
      <c r="U1114">
        <f t="shared" si="68"/>
        <v>1</v>
      </c>
      <c r="V1114">
        <f>SUMIFS(Tabel132[Cluster],Tabel132[ID],'Total-corrected counts Z&lt;3'!A1114)</f>
        <v>29</v>
      </c>
      <c r="W1114">
        <f t="shared" si="69"/>
        <v>7.8556431518426006E-2</v>
      </c>
      <c r="X1114">
        <f t="shared" si="70"/>
        <v>5.6789591984893022</v>
      </c>
      <c r="Y1114">
        <f t="shared" si="71"/>
        <v>7.8304986172697513</v>
      </c>
    </row>
    <row r="1115" spans="1:25" x14ac:dyDescent="0.25">
      <c r="A1115">
        <v>1126</v>
      </c>
      <c r="B1115" t="s">
        <v>481</v>
      </c>
      <c r="C1115">
        <v>75400</v>
      </c>
      <c r="D1115">
        <v>557</v>
      </c>
      <c r="E1115">
        <f>IFERROR(IF(OR(HLOOKUP($A1115,'Z-scores'!$C$2:$SK$20,5,FALSE)&gt;3,HLOOKUP($A1115,'Z-scores'!$C$2:$SK$20,5,FALSE)&lt;-3),"",'Total-corrected counts'!E1115),"")</f>
        <v>0</v>
      </c>
      <c r="F1115">
        <f>IFERROR(IF(OR(HLOOKUP($A1115,'Z-scores'!$C$2:$SK$20,5,FALSE)&gt;3,HLOOKUP($A1115,'Z-scores'!$C$2:$SK$20,5,FALSE)&lt;-3),"",'Total-corrected counts'!F1115),"")</f>
        <v>0</v>
      </c>
      <c r="G1115">
        <f>IFERROR(IF(OR(HLOOKUP($A1115,'Z-scores'!$C$2:$SK$20,5,FALSE)&gt;3,HLOOKUP($A1115,'Z-scores'!$C$2:$SK$20,5,FALSE)&lt;-3),"",'Total-corrected counts'!G1115),"")</f>
        <v>0</v>
      </c>
      <c r="H1115">
        <f>IFERROR(IF(OR(HLOOKUP($A1115,'Z-scores'!$C$2:$SK$20,5,FALSE)&gt;3,HLOOKUP($A1115,'Z-scores'!$C$2:$SK$20,5,FALSE)&lt;-3),"",'Total-corrected counts'!H1115),"")</f>
        <v>0</v>
      </c>
      <c r="I1115">
        <f>IFERROR(IF(OR(HLOOKUP($A1115,'Z-scores'!$C$2:$SK$20,5,FALSE)&gt;3,HLOOKUP($A1115,'Z-scores'!$C$2:$SK$20,5,FALSE)&lt;-3),"",'Total-corrected counts'!I1115),"")</f>
        <v>0.16882091533574822</v>
      </c>
      <c r="J1115">
        <f>IFERROR(IF(OR(HLOOKUP($A1115,'Z-scores'!$C$2:$SK$20,5,FALSE)&gt;3,HLOOKUP($A1115,'Z-scores'!$C$2:$SK$20,5,FALSE)&lt;-3),"",'Total-corrected counts'!J1115),"")</f>
        <v>0</v>
      </c>
      <c r="K1115">
        <f>IFERROR(IF(OR(HLOOKUP($A1115,'Z-scores'!$C$2:$SK$20,5,FALSE)&gt;3,HLOOKUP($A1115,'Z-scores'!$C$2:$SK$20,5,FALSE)&lt;-3),"",'Total-corrected counts'!K1115),"")</f>
        <v>0</v>
      </c>
      <c r="L1115">
        <f>IFERROR(IF(OR(HLOOKUP($A1115,'Z-scores'!$C$2:$SK$20,5,FALSE)&gt;3,HLOOKUP($A1115,'Z-scores'!$C$2:$SK$20,5,FALSE)&lt;-3),"",'Total-corrected counts'!L1115),"")</f>
        <v>6.7835333797327015E-3</v>
      </c>
      <c r="M1115">
        <f>IFERROR(IF(OR(HLOOKUP($A1115,'Z-scores'!$C$2:$SK$20,5,FALSE)&gt;3,HLOOKUP($A1115,'Z-scores'!$C$2:$SK$20,5,FALSE)&lt;-3),"",'Total-corrected counts'!M1115),"")</f>
        <v>0</v>
      </c>
      <c r="N1115">
        <f>IFERROR(IF(OR(HLOOKUP($A1115,'Z-scores'!$C$2:$SK$20,5,FALSE)&gt;3,HLOOKUP($A1115,'Z-scores'!$C$2:$SK$20,5,FALSE)&lt;-3),"",'Total-corrected counts'!N1115),"")</f>
        <v>0</v>
      </c>
      <c r="O1115">
        <f>IFERROR(IF(OR(HLOOKUP($A1115,'Z-scores'!$C$2:$SK$20,5,FALSE)&gt;3,HLOOKUP($A1115,'Z-scores'!$C$2:$SK$20,5,FALSE)&lt;-3),"",'Total-corrected counts'!O1115),"")</f>
        <v>0</v>
      </c>
      <c r="P1115">
        <f>IFERROR(IF(OR(HLOOKUP($A1115,'Z-scores'!$C$2:$SK$20,5,FALSE)&gt;3,HLOOKUP($A1115,'Z-scores'!$C$2:$SK$20,5,FALSE)&lt;-3),"",'Total-corrected counts'!P1115),"")</f>
        <v>0</v>
      </c>
      <c r="Q1115">
        <f>IFERROR(IF(OR(HLOOKUP($A1115,'Z-scores'!$C$2:$SK$20,5,FALSE)&gt;3,HLOOKUP($A1115,'Z-scores'!$C$2:$SK$20,5,FALSE)&lt;-3),"",'Total-corrected counts'!Q1115),"")</f>
        <v>0</v>
      </c>
      <c r="R1115">
        <f>IFERROR(IF(OR(HLOOKUP($A1115,'Z-scores'!$C$2:$SK$20,5,FALSE)&gt;3,HLOOKUP($A1115,'Z-scores'!$C$2:$SK$20,5,FALSE)&lt;-3),"",'Total-corrected counts'!R1115),"")</f>
        <v>0</v>
      </c>
      <c r="S1115">
        <f>IFERROR(IF(OR(HLOOKUP($A1115,'Z-scores'!$C$2:$SK$20,5,FALSE)&gt;3,HLOOKUP($A1115,'Z-scores'!$C$2:$SK$20,5,FALSE)&lt;-3),"",'Total-corrected counts'!S1115),"")</f>
        <v>0</v>
      </c>
      <c r="T1115">
        <f>IFERROR(IF(OR(HLOOKUP($A1115,'Z-scores'!$C$2:$SK$20,5,FALSE)&gt;3,HLOOKUP($A1115,'Z-scores'!$C$2:$SK$20,5,FALSE)&lt;-3),"",'Total-corrected counts'!T1115),"")</f>
        <v>0</v>
      </c>
      <c r="U1115">
        <f t="shared" si="68"/>
        <v>1</v>
      </c>
      <c r="V1115">
        <f>SUMIFS(Tabel132[Cluster],Tabel132[ID],'Total-corrected counts Z&lt;3'!A1115)</f>
        <v>84</v>
      </c>
      <c r="W1115">
        <f t="shared" si="69"/>
        <v>0.43854933194178791</v>
      </c>
      <c r="X1115">
        <f t="shared" si="70"/>
        <v>1.7560444871548092E-2</v>
      </c>
      <c r="Y1115">
        <f t="shared" si="71"/>
        <v>0</v>
      </c>
    </row>
    <row r="1116" spans="1:25" x14ac:dyDescent="0.25">
      <c r="A1116">
        <v>1127</v>
      </c>
      <c r="B1116" t="s">
        <v>482</v>
      </c>
      <c r="C1116">
        <v>28200</v>
      </c>
      <c r="D1116">
        <v>541</v>
      </c>
      <c r="E1116">
        <f>IFERROR(IF(OR(HLOOKUP($A1116,'Z-scores'!$C$2:$SK$20,5,FALSE)&gt;3,HLOOKUP($A1116,'Z-scores'!$C$2:$SK$20,5,FALSE)&lt;-3),"",'Total-corrected counts'!E1116),"")</f>
        <v>7.0597152829211858</v>
      </c>
      <c r="F1116">
        <f>IFERROR(IF(OR(HLOOKUP($A1116,'Z-scores'!$C$2:$SK$20,5,FALSE)&gt;3,HLOOKUP($A1116,'Z-scores'!$C$2:$SK$20,5,FALSE)&lt;-3),"",'Total-corrected counts'!F1116),"")</f>
        <v>11.00170786168823</v>
      </c>
      <c r="G1116">
        <f>IFERROR(IF(OR(HLOOKUP($A1116,'Z-scores'!$C$2:$SK$20,5,FALSE)&gt;3,HLOOKUP($A1116,'Z-scores'!$C$2:$SK$20,5,FALSE)&lt;-3),"",'Total-corrected counts'!G1116),"")</f>
        <v>6.9771904882099367</v>
      </c>
      <c r="H1116">
        <f>IFERROR(IF(OR(HLOOKUP($A1116,'Z-scores'!$C$2:$SK$20,5,FALSE)&gt;3,HLOOKUP($A1116,'Z-scores'!$C$2:$SK$20,5,FALSE)&lt;-3),"",'Total-corrected counts'!H1116),"")</f>
        <v>5.4343892494390698</v>
      </c>
      <c r="I1116">
        <f>IFERROR(IF(OR(HLOOKUP($A1116,'Z-scores'!$C$2:$SK$20,5,FALSE)&gt;3,HLOOKUP($A1116,'Z-scores'!$C$2:$SK$20,5,FALSE)&lt;-3),"",'Total-corrected counts'!I1116),"")</f>
        <v>7.2592993594371729</v>
      </c>
      <c r="J1116">
        <f>IFERROR(IF(OR(HLOOKUP($A1116,'Z-scores'!$C$2:$SK$20,5,FALSE)&gt;3,HLOOKUP($A1116,'Z-scores'!$C$2:$SK$20,5,FALSE)&lt;-3),"",'Total-corrected counts'!J1116),"")</f>
        <v>15.990124556544936</v>
      </c>
      <c r="K1116">
        <f>IFERROR(IF(OR(HLOOKUP($A1116,'Z-scores'!$C$2:$SK$20,5,FALSE)&gt;3,HLOOKUP($A1116,'Z-scores'!$C$2:$SK$20,5,FALSE)&lt;-3),"",'Total-corrected counts'!K1116),"")</f>
        <v>7.3893575657344934</v>
      </c>
      <c r="L1116">
        <f>IFERROR(IF(OR(HLOOKUP($A1116,'Z-scores'!$C$2:$SK$20,5,FALSE)&gt;3,HLOOKUP($A1116,'Z-scores'!$C$2:$SK$20,5,FALSE)&lt;-3),"",'Total-corrected counts'!L1116),"")</f>
        <v>8.4997673248050738</v>
      </c>
      <c r="M1116">
        <f>IFERROR(IF(OR(HLOOKUP($A1116,'Z-scores'!$C$2:$SK$20,5,FALSE)&gt;3,HLOOKUP($A1116,'Z-scores'!$C$2:$SK$20,5,FALSE)&lt;-3),"",'Total-corrected counts'!M1116),"")</f>
        <v>15.932783940708561</v>
      </c>
      <c r="N1116">
        <f>IFERROR(IF(OR(HLOOKUP($A1116,'Z-scores'!$C$2:$SK$20,5,FALSE)&gt;3,HLOOKUP($A1116,'Z-scores'!$C$2:$SK$20,5,FALSE)&lt;-3),"",'Total-corrected counts'!N1116),"")</f>
        <v>10.779545361894815</v>
      </c>
      <c r="O1116">
        <f>IFERROR(IF(OR(HLOOKUP($A1116,'Z-scores'!$C$2:$SK$20,5,FALSE)&gt;3,HLOOKUP($A1116,'Z-scores'!$C$2:$SK$20,5,FALSE)&lt;-3),"",'Total-corrected counts'!O1116),"")</f>
        <v>6.2734258741017594</v>
      </c>
      <c r="P1116">
        <f>IFERROR(IF(OR(HLOOKUP($A1116,'Z-scores'!$C$2:$SK$20,5,FALSE)&gt;3,HLOOKUP($A1116,'Z-scores'!$C$2:$SK$20,5,FALSE)&lt;-3),"",'Total-corrected counts'!P1116),"")</f>
        <v>5.3795680918457993</v>
      </c>
      <c r="Q1116">
        <f>IFERROR(IF(OR(HLOOKUP($A1116,'Z-scores'!$C$2:$SK$20,5,FALSE)&gt;3,HLOOKUP($A1116,'Z-scores'!$C$2:$SK$20,5,FALSE)&lt;-3),"",'Total-corrected counts'!Q1116),"")</f>
        <v>10.82137624255782</v>
      </c>
      <c r="R1116">
        <f>IFERROR(IF(OR(HLOOKUP($A1116,'Z-scores'!$C$2:$SK$20,5,FALSE)&gt;3,HLOOKUP($A1116,'Z-scores'!$C$2:$SK$20,5,FALSE)&lt;-3),"",'Total-corrected counts'!R1116),"")</f>
        <v>6.4604890764838707</v>
      </c>
      <c r="S1116">
        <f>IFERROR(IF(OR(HLOOKUP($A1116,'Z-scores'!$C$2:$SK$20,5,FALSE)&gt;3,HLOOKUP($A1116,'Z-scores'!$C$2:$SK$20,5,FALSE)&lt;-3),"",'Total-corrected counts'!S1116),"")</f>
        <v>12.569393526762333</v>
      </c>
      <c r="T1116">
        <f>IFERROR(IF(OR(HLOOKUP($A1116,'Z-scores'!$C$2:$SK$20,5,FALSE)&gt;3,HLOOKUP($A1116,'Z-scores'!$C$2:$SK$20,5,FALSE)&lt;-3),"",'Total-corrected counts'!T1116),"")</f>
        <v>10.075133464801539</v>
      </c>
      <c r="U1116">
        <f t="shared" si="68"/>
        <v>1</v>
      </c>
      <c r="V1116">
        <f>SUMIFS(Tabel132[Cluster],Tabel132[ID],'Total-corrected counts Z&lt;3'!A1116)</f>
        <v>36</v>
      </c>
      <c r="W1116">
        <f t="shared" si="69"/>
        <v>0.57375050430427055</v>
      </c>
      <c r="X1116">
        <f t="shared" si="70"/>
        <v>9.6323880991383479</v>
      </c>
      <c r="Y1116">
        <f t="shared" si="71"/>
        <v>8.5965643794255211</v>
      </c>
    </row>
    <row r="1117" spans="1:25" x14ac:dyDescent="0.25">
      <c r="A1117">
        <v>1128</v>
      </c>
      <c r="B1117" t="s">
        <v>483</v>
      </c>
      <c r="C1117">
        <v>5300</v>
      </c>
      <c r="D1117">
        <v>337</v>
      </c>
      <c r="E1117">
        <f>IFERROR(IF(OR(HLOOKUP($A1117,'Z-scores'!$C$2:$SK$20,5,FALSE)&gt;3,HLOOKUP($A1117,'Z-scores'!$C$2:$SK$20,5,FALSE)&lt;-3),"",'Total-corrected counts'!E1117),"")</f>
        <v>18.191771592201121</v>
      </c>
      <c r="F1117">
        <f>IFERROR(IF(OR(HLOOKUP($A1117,'Z-scores'!$C$2:$SK$20,5,FALSE)&gt;3,HLOOKUP($A1117,'Z-scores'!$C$2:$SK$20,5,FALSE)&lt;-3),"",'Total-corrected counts'!F1117),"")</f>
        <v>19.212853772192876</v>
      </c>
      <c r="G1117">
        <f>IFERROR(IF(OR(HLOOKUP($A1117,'Z-scores'!$C$2:$SK$20,5,FALSE)&gt;3,HLOOKUP($A1117,'Z-scores'!$C$2:$SK$20,5,FALSE)&lt;-3),"",'Total-corrected counts'!G1117),"")</f>
        <v>19.04222563946422</v>
      </c>
      <c r="H1117">
        <f>IFERROR(IF(OR(HLOOKUP($A1117,'Z-scores'!$C$2:$SK$20,5,FALSE)&gt;3,HLOOKUP($A1117,'Z-scores'!$C$2:$SK$20,5,FALSE)&lt;-3),"",'Total-corrected counts'!H1117),"")</f>
        <v>11.429708798764747</v>
      </c>
      <c r="I1117">
        <f>IFERROR(IF(OR(HLOOKUP($A1117,'Z-scores'!$C$2:$SK$20,5,FALSE)&gt;3,HLOOKUP($A1117,'Z-scores'!$C$2:$SK$20,5,FALSE)&lt;-3),"",'Total-corrected counts'!I1117),"")</f>
        <v>15.154490833305665</v>
      </c>
      <c r="J1117">
        <f>IFERROR(IF(OR(HLOOKUP($A1117,'Z-scores'!$C$2:$SK$20,5,FALSE)&gt;3,HLOOKUP($A1117,'Z-scores'!$C$2:$SK$20,5,FALSE)&lt;-3),"",'Total-corrected counts'!J1117),"")</f>
        <v>1.2272465496412248</v>
      </c>
      <c r="K1117">
        <f>IFERROR(IF(OR(HLOOKUP($A1117,'Z-scores'!$C$2:$SK$20,5,FALSE)&gt;3,HLOOKUP($A1117,'Z-scores'!$C$2:$SK$20,5,FALSE)&lt;-3),"",'Total-corrected counts'!K1117),"")</f>
        <v>9.0724890112629062</v>
      </c>
      <c r="L1117">
        <f>IFERROR(IF(OR(HLOOKUP($A1117,'Z-scores'!$C$2:$SK$20,5,FALSE)&gt;3,HLOOKUP($A1117,'Z-scores'!$C$2:$SK$20,5,FALSE)&lt;-3),"",'Total-corrected counts'!L1117),"")</f>
        <v>3.5817056244988663</v>
      </c>
      <c r="M1117">
        <f>IFERROR(IF(OR(HLOOKUP($A1117,'Z-scores'!$C$2:$SK$20,5,FALSE)&gt;3,HLOOKUP($A1117,'Z-scores'!$C$2:$SK$20,5,FALSE)&lt;-3),"",'Total-corrected counts'!M1117),"")</f>
        <v>11.389084721662192</v>
      </c>
      <c r="N1117">
        <f>IFERROR(IF(OR(HLOOKUP($A1117,'Z-scores'!$C$2:$SK$20,5,FALSE)&gt;3,HLOOKUP($A1117,'Z-scores'!$C$2:$SK$20,5,FALSE)&lt;-3),"",'Total-corrected counts'!N1117),"")</f>
        <v>6.0443850720152028</v>
      </c>
      <c r="O1117">
        <f>IFERROR(IF(OR(HLOOKUP($A1117,'Z-scores'!$C$2:$SK$20,5,FALSE)&gt;3,HLOOKUP($A1117,'Z-scores'!$C$2:$SK$20,5,FALSE)&lt;-3),"",'Total-corrected counts'!O1117),"")</f>
        <v>33.206273249033345</v>
      </c>
      <c r="P1117">
        <f>IFERROR(IF(OR(HLOOKUP($A1117,'Z-scores'!$C$2:$SK$20,5,FALSE)&gt;3,HLOOKUP($A1117,'Z-scores'!$C$2:$SK$20,5,FALSE)&lt;-3),"",'Total-corrected counts'!P1117),"")</f>
        <v>8.056910953467483</v>
      </c>
      <c r="Q1117">
        <f>IFERROR(IF(OR(HLOOKUP($A1117,'Z-scores'!$C$2:$SK$20,5,FALSE)&gt;3,HLOOKUP($A1117,'Z-scores'!$C$2:$SK$20,5,FALSE)&lt;-3),"",'Total-corrected counts'!Q1117),"")</f>
        <v>8.3669410433734477</v>
      </c>
      <c r="R1117">
        <f>IFERROR(IF(OR(HLOOKUP($A1117,'Z-scores'!$C$2:$SK$20,5,FALSE)&gt;3,HLOOKUP($A1117,'Z-scores'!$C$2:$SK$20,5,FALSE)&lt;-3),"",'Total-corrected counts'!R1117),"")</f>
        <v>15.0470850509521</v>
      </c>
      <c r="S1117">
        <f>IFERROR(IF(OR(HLOOKUP($A1117,'Z-scores'!$C$2:$SK$20,5,FALSE)&gt;3,HLOOKUP($A1117,'Z-scores'!$C$2:$SK$20,5,FALSE)&lt;-3),"",'Total-corrected counts'!S1117),"")</f>
        <v>9.7271252608007615</v>
      </c>
      <c r="T1117">
        <f>IFERROR(IF(OR(HLOOKUP($A1117,'Z-scores'!$C$2:$SK$20,5,FALSE)&gt;3,HLOOKUP($A1117,'Z-scores'!$C$2:$SK$20,5,FALSE)&lt;-3),"",'Total-corrected counts'!T1117),"")</f>
        <v>9.8703543293380935</v>
      </c>
      <c r="U1117">
        <f t="shared" si="68"/>
        <v>1</v>
      </c>
      <c r="V1117">
        <f>SUMIFS(Tabel132[Cluster],Tabel132[ID],'Total-corrected counts Z&lt;3'!A1117)</f>
        <v>7</v>
      </c>
      <c r="W1117">
        <f t="shared" si="69"/>
        <v>0.52704350688920065</v>
      </c>
      <c r="X1117">
        <f t="shared" si="70"/>
        <v>11.434596161500902</v>
      </c>
      <c r="Y1117">
        <f t="shared" si="71"/>
        <v>14.045781647827539</v>
      </c>
    </row>
    <row r="1118" spans="1:25" x14ac:dyDescent="0.25">
      <c r="A1118">
        <v>1129</v>
      </c>
      <c r="B1118" t="s">
        <v>1145</v>
      </c>
      <c r="C1118">
        <v>63400</v>
      </c>
      <c r="D1118">
        <v>343</v>
      </c>
      <c r="E1118" t="str">
        <f>IFERROR(IF(OR(HLOOKUP($A1118,'Z-scores'!$C$2:$SK$20,5,FALSE)&gt;3,HLOOKUP($A1118,'Z-scores'!$C$2:$SK$20,5,FALSE)&lt;-3),"",'Total-corrected counts'!E1118),"")</f>
        <v/>
      </c>
      <c r="F1118" t="str">
        <f>IFERROR(IF(OR(HLOOKUP($A1118,'Z-scores'!$C$2:$SK$20,5,FALSE)&gt;3,HLOOKUP($A1118,'Z-scores'!$C$2:$SK$20,5,FALSE)&lt;-3),"",'Total-corrected counts'!F1118),"")</f>
        <v/>
      </c>
      <c r="G1118" t="str">
        <f>IFERROR(IF(OR(HLOOKUP($A1118,'Z-scores'!$C$2:$SK$20,5,FALSE)&gt;3,HLOOKUP($A1118,'Z-scores'!$C$2:$SK$20,5,FALSE)&lt;-3),"",'Total-corrected counts'!G1118),"")</f>
        <v/>
      </c>
      <c r="H1118" t="str">
        <f>IFERROR(IF(OR(HLOOKUP($A1118,'Z-scores'!$C$2:$SK$20,5,FALSE)&gt;3,HLOOKUP($A1118,'Z-scores'!$C$2:$SK$20,5,FALSE)&lt;-3),"",'Total-corrected counts'!H1118),"")</f>
        <v/>
      </c>
      <c r="I1118" t="str">
        <f>IFERROR(IF(OR(HLOOKUP($A1118,'Z-scores'!$C$2:$SK$20,5,FALSE)&gt;3,HLOOKUP($A1118,'Z-scores'!$C$2:$SK$20,5,FALSE)&lt;-3),"",'Total-corrected counts'!I1118),"")</f>
        <v/>
      </c>
      <c r="J1118" t="str">
        <f>IFERROR(IF(OR(HLOOKUP($A1118,'Z-scores'!$C$2:$SK$20,5,FALSE)&gt;3,HLOOKUP($A1118,'Z-scores'!$C$2:$SK$20,5,FALSE)&lt;-3),"",'Total-corrected counts'!J1118),"")</f>
        <v/>
      </c>
      <c r="K1118" t="str">
        <f>IFERROR(IF(OR(HLOOKUP($A1118,'Z-scores'!$C$2:$SK$20,5,FALSE)&gt;3,HLOOKUP($A1118,'Z-scores'!$C$2:$SK$20,5,FALSE)&lt;-3),"",'Total-corrected counts'!K1118),"")</f>
        <v/>
      </c>
      <c r="L1118" t="str">
        <f>IFERROR(IF(OR(HLOOKUP($A1118,'Z-scores'!$C$2:$SK$20,5,FALSE)&gt;3,HLOOKUP($A1118,'Z-scores'!$C$2:$SK$20,5,FALSE)&lt;-3),"",'Total-corrected counts'!L1118),"")</f>
        <v/>
      </c>
      <c r="M1118" t="str">
        <f>IFERROR(IF(OR(HLOOKUP($A1118,'Z-scores'!$C$2:$SK$20,5,FALSE)&gt;3,HLOOKUP($A1118,'Z-scores'!$C$2:$SK$20,5,FALSE)&lt;-3),"",'Total-corrected counts'!M1118),"")</f>
        <v/>
      </c>
      <c r="N1118" t="str">
        <f>IFERROR(IF(OR(HLOOKUP($A1118,'Z-scores'!$C$2:$SK$20,5,FALSE)&gt;3,HLOOKUP($A1118,'Z-scores'!$C$2:$SK$20,5,FALSE)&lt;-3),"",'Total-corrected counts'!N1118),"")</f>
        <v/>
      </c>
      <c r="O1118" t="str">
        <f>IFERROR(IF(OR(HLOOKUP($A1118,'Z-scores'!$C$2:$SK$20,5,FALSE)&gt;3,HLOOKUP($A1118,'Z-scores'!$C$2:$SK$20,5,FALSE)&lt;-3),"",'Total-corrected counts'!O1118),"")</f>
        <v/>
      </c>
      <c r="P1118" t="str">
        <f>IFERROR(IF(OR(HLOOKUP($A1118,'Z-scores'!$C$2:$SK$20,5,FALSE)&gt;3,HLOOKUP($A1118,'Z-scores'!$C$2:$SK$20,5,FALSE)&lt;-3),"",'Total-corrected counts'!P1118),"")</f>
        <v/>
      </c>
      <c r="Q1118" t="str">
        <f>IFERROR(IF(OR(HLOOKUP($A1118,'Z-scores'!$C$2:$SK$20,5,FALSE)&gt;3,HLOOKUP($A1118,'Z-scores'!$C$2:$SK$20,5,FALSE)&lt;-3),"",'Total-corrected counts'!Q1118),"")</f>
        <v/>
      </c>
      <c r="R1118" t="str">
        <f>IFERROR(IF(OR(HLOOKUP($A1118,'Z-scores'!$C$2:$SK$20,5,FALSE)&gt;3,HLOOKUP($A1118,'Z-scores'!$C$2:$SK$20,5,FALSE)&lt;-3),"",'Total-corrected counts'!R1118),"")</f>
        <v/>
      </c>
      <c r="S1118" t="str">
        <f>IFERROR(IF(OR(HLOOKUP($A1118,'Z-scores'!$C$2:$SK$20,5,FALSE)&gt;3,HLOOKUP($A1118,'Z-scores'!$C$2:$SK$20,5,FALSE)&lt;-3),"",'Total-corrected counts'!S1118),"")</f>
        <v/>
      </c>
      <c r="T1118" t="str">
        <f>IFERROR(IF(OR(HLOOKUP($A1118,'Z-scores'!$C$2:$SK$20,5,FALSE)&gt;3,HLOOKUP($A1118,'Z-scores'!$C$2:$SK$20,5,FALSE)&lt;-3),"",'Total-corrected counts'!T1118),"")</f>
        <v/>
      </c>
      <c r="U1118">
        <f t="shared" si="68"/>
        <v>0</v>
      </c>
      <c r="V1118">
        <f>SUMIFS(Tabel132[Cluster],Tabel132[ID],'Total-corrected counts Z&lt;3'!A1118)</f>
        <v>0</v>
      </c>
      <c r="W1118" t="str">
        <f t="shared" si="69"/>
        <v/>
      </c>
      <c r="X1118" t="str">
        <f t="shared" si="70"/>
        <v/>
      </c>
      <c r="Y1118" t="str">
        <f t="shared" si="71"/>
        <v/>
      </c>
    </row>
    <row r="1119" spans="1:25" x14ac:dyDescent="0.25">
      <c r="A1119">
        <v>1131</v>
      </c>
      <c r="B1119" t="s">
        <v>1146</v>
      </c>
      <c r="C1119">
        <v>100200</v>
      </c>
      <c r="D1119">
        <v>798</v>
      </c>
      <c r="E1119" t="str">
        <f>IFERROR(IF(OR(HLOOKUP($A1119,'Z-scores'!$C$2:$SK$20,5,FALSE)&gt;3,HLOOKUP($A1119,'Z-scores'!$C$2:$SK$20,5,FALSE)&lt;-3),"",'Total-corrected counts'!E1119),"")</f>
        <v/>
      </c>
      <c r="F1119" t="str">
        <f>IFERROR(IF(OR(HLOOKUP($A1119,'Z-scores'!$C$2:$SK$20,5,FALSE)&gt;3,HLOOKUP($A1119,'Z-scores'!$C$2:$SK$20,5,FALSE)&lt;-3),"",'Total-corrected counts'!F1119),"")</f>
        <v/>
      </c>
      <c r="G1119" t="str">
        <f>IFERROR(IF(OR(HLOOKUP($A1119,'Z-scores'!$C$2:$SK$20,5,FALSE)&gt;3,HLOOKUP($A1119,'Z-scores'!$C$2:$SK$20,5,FALSE)&lt;-3),"",'Total-corrected counts'!G1119),"")</f>
        <v/>
      </c>
      <c r="H1119" t="str">
        <f>IFERROR(IF(OR(HLOOKUP($A1119,'Z-scores'!$C$2:$SK$20,5,FALSE)&gt;3,HLOOKUP($A1119,'Z-scores'!$C$2:$SK$20,5,FALSE)&lt;-3),"",'Total-corrected counts'!H1119),"")</f>
        <v/>
      </c>
      <c r="I1119" t="str">
        <f>IFERROR(IF(OR(HLOOKUP($A1119,'Z-scores'!$C$2:$SK$20,5,FALSE)&gt;3,HLOOKUP($A1119,'Z-scores'!$C$2:$SK$20,5,FALSE)&lt;-3),"",'Total-corrected counts'!I1119),"")</f>
        <v/>
      </c>
      <c r="J1119" t="str">
        <f>IFERROR(IF(OR(HLOOKUP($A1119,'Z-scores'!$C$2:$SK$20,5,FALSE)&gt;3,HLOOKUP($A1119,'Z-scores'!$C$2:$SK$20,5,FALSE)&lt;-3),"",'Total-corrected counts'!J1119),"")</f>
        <v/>
      </c>
      <c r="K1119" t="str">
        <f>IFERROR(IF(OR(HLOOKUP($A1119,'Z-scores'!$C$2:$SK$20,5,FALSE)&gt;3,HLOOKUP($A1119,'Z-scores'!$C$2:$SK$20,5,FALSE)&lt;-3),"",'Total-corrected counts'!K1119),"")</f>
        <v/>
      </c>
      <c r="L1119" t="str">
        <f>IFERROR(IF(OR(HLOOKUP($A1119,'Z-scores'!$C$2:$SK$20,5,FALSE)&gt;3,HLOOKUP($A1119,'Z-scores'!$C$2:$SK$20,5,FALSE)&lt;-3),"",'Total-corrected counts'!L1119),"")</f>
        <v/>
      </c>
      <c r="M1119" t="str">
        <f>IFERROR(IF(OR(HLOOKUP($A1119,'Z-scores'!$C$2:$SK$20,5,FALSE)&gt;3,HLOOKUP($A1119,'Z-scores'!$C$2:$SK$20,5,FALSE)&lt;-3),"",'Total-corrected counts'!M1119),"")</f>
        <v/>
      </c>
      <c r="N1119" t="str">
        <f>IFERROR(IF(OR(HLOOKUP($A1119,'Z-scores'!$C$2:$SK$20,5,FALSE)&gt;3,HLOOKUP($A1119,'Z-scores'!$C$2:$SK$20,5,FALSE)&lt;-3),"",'Total-corrected counts'!N1119),"")</f>
        <v/>
      </c>
      <c r="O1119" t="str">
        <f>IFERROR(IF(OR(HLOOKUP($A1119,'Z-scores'!$C$2:$SK$20,5,FALSE)&gt;3,HLOOKUP($A1119,'Z-scores'!$C$2:$SK$20,5,FALSE)&lt;-3),"",'Total-corrected counts'!O1119),"")</f>
        <v/>
      </c>
      <c r="P1119" t="str">
        <f>IFERROR(IF(OR(HLOOKUP($A1119,'Z-scores'!$C$2:$SK$20,5,FALSE)&gt;3,HLOOKUP($A1119,'Z-scores'!$C$2:$SK$20,5,FALSE)&lt;-3),"",'Total-corrected counts'!P1119),"")</f>
        <v/>
      </c>
      <c r="Q1119" t="str">
        <f>IFERROR(IF(OR(HLOOKUP($A1119,'Z-scores'!$C$2:$SK$20,5,FALSE)&gt;3,HLOOKUP($A1119,'Z-scores'!$C$2:$SK$20,5,FALSE)&lt;-3),"",'Total-corrected counts'!Q1119),"")</f>
        <v/>
      </c>
      <c r="R1119" t="str">
        <f>IFERROR(IF(OR(HLOOKUP($A1119,'Z-scores'!$C$2:$SK$20,5,FALSE)&gt;3,HLOOKUP($A1119,'Z-scores'!$C$2:$SK$20,5,FALSE)&lt;-3),"",'Total-corrected counts'!R1119),"")</f>
        <v/>
      </c>
      <c r="S1119" t="str">
        <f>IFERROR(IF(OR(HLOOKUP($A1119,'Z-scores'!$C$2:$SK$20,5,FALSE)&gt;3,HLOOKUP($A1119,'Z-scores'!$C$2:$SK$20,5,FALSE)&lt;-3),"",'Total-corrected counts'!S1119),"")</f>
        <v/>
      </c>
      <c r="T1119" t="str">
        <f>IFERROR(IF(OR(HLOOKUP($A1119,'Z-scores'!$C$2:$SK$20,5,FALSE)&gt;3,HLOOKUP($A1119,'Z-scores'!$C$2:$SK$20,5,FALSE)&lt;-3),"",'Total-corrected counts'!T1119),"")</f>
        <v/>
      </c>
      <c r="U1119">
        <f t="shared" si="68"/>
        <v>0</v>
      </c>
      <c r="V1119">
        <f>SUMIFS(Tabel132[Cluster],Tabel132[ID],'Total-corrected counts Z&lt;3'!A1119)</f>
        <v>0</v>
      </c>
      <c r="W1119" t="str">
        <f t="shared" si="69"/>
        <v/>
      </c>
      <c r="X1119" t="str">
        <f t="shared" si="70"/>
        <v/>
      </c>
      <c r="Y1119" t="str">
        <f t="shared" si="71"/>
        <v/>
      </c>
    </row>
    <row r="1120" spans="1:25" x14ac:dyDescent="0.25">
      <c r="A1120">
        <v>1132</v>
      </c>
      <c r="B1120" t="s">
        <v>1147</v>
      </c>
      <c r="C1120">
        <v>84800</v>
      </c>
      <c r="D1120">
        <v>771</v>
      </c>
      <c r="E1120" t="str">
        <f>IFERROR(IF(OR(HLOOKUP($A1120,'Z-scores'!$C$2:$SK$20,5,FALSE)&gt;3,HLOOKUP($A1120,'Z-scores'!$C$2:$SK$20,5,FALSE)&lt;-3),"",'Total-corrected counts'!E1120),"")</f>
        <v/>
      </c>
      <c r="F1120" t="str">
        <f>IFERROR(IF(OR(HLOOKUP($A1120,'Z-scores'!$C$2:$SK$20,5,FALSE)&gt;3,HLOOKUP($A1120,'Z-scores'!$C$2:$SK$20,5,FALSE)&lt;-3),"",'Total-corrected counts'!F1120),"")</f>
        <v/>
      </c>
      <c r="G1120" t="str">
        <f>IFERROR(IF(OR(HLOOKUP($A1120,'Z-scores'!$C$2:$SK$20,5,FALSE)&gt;3,HLOOKUP($A1120,'Z-scores'!$C$2:$SK$20,5,FALSE)&lt;-3),"",'Total-corrected counts'!G1120),"")</f>
        <v/>
      </c>
      <c r="H1120" t="str">
        <f>IFERROR(IF(OR(HLOOKUP($A1120,'Z-scores'!$C$2:$SK$20,5,FALSE)&gt;3,HLOOKUP($A1120,'Z-scores'!$C$2:$SK$20,5,FALSE)&lt;-3),"",'Total-corrected counts'!H1120),"")</f>
        <v/>
      </c>
      <c r="I1120" t="str">
        <f>IFERROR(IF(OR(HLOOKUP($A1120,'Z-scores'!$C$2:$SK$20,5,FALSE)&gt;3,HLOOKUP($A1120,'Z-scores'!$C$2:$SK$20,5,FALSE)&lt;-3),"",'Total-corrected counts'!I1120),"")</f>
        <v/>
      </c>
      <c r="J1120" t="str">
        <f>IFERROR(IF(OR(HLOOKUP($A1120,'Z-scores'!$C$2:$SK$20,5,FALSE)&gt;3,HLOOKUP($A1120,'Z-scores'!$C$2:$SK$20,5,FALSE)&lt;-3),"",'Total-corrected counts'!J1120),"")</f>
        <v/>
      </c>
      <c r="K1120" t="str">
        <f>IFERROR(IF(OR(HLOOKUP($A1120,'Z-scores'!$C$2:$SK$20,5,FALSE)&gt;3,HLOOKUP($A1120,'Z-scores'!$C$2:$SK$20,5,FALSE)&lt;-3),"",'Total-corrected counts'!K1120),"")</f>
        <v/>
      </c>
      <c r="L1120" t="str">
        <f>IFERROR(IF(OR(HLOOKUP($A1120,'Z-scores'!$C$2:$SK$20,5,FALSE)&gt;3,HLOOKUP($A1120,'Z-scores'!$C$2:$SK$20,5,FALSE)&lt;-3),"",'Total-corrected counts'!L1120),"")</f>
        <v/>
      </c>
      <c r="M1120" t="str">
        <f>IFERROR(IF(OR(HLOOKUP($A1120,'Z-scores'!$C$2:$SK$20,5,FALSE)&gt;3,HLOOKUP($A1120,'Z-scores'!$C$2:$SK$20,5,FALSE)&lt;-3),"",'Total-corrected counts'!M1120),"")</f>
        <v/>
      </c>
      <c r="N1120" t="str">
        <f>IFERROR(IF(OR(HLOOKUP($A1120,'Z-scores'!$C$2:$SK$20,5,FALSE)&gt;3,HLOOKUP($A1120,'Z-scores'!$C$2:$SK$20,5,FALSE)&lt;-3),"",'Total-corrected counts'!N1120),"")</f>
        <v/>
      </c>
      <c r="O1120" t="str">
        <f>IFERROR(IF(OR(HLOOKUP($A1120,'Z-scores'!$C$2:$SK$20,5,FALSE)&gt;3,HLOOKUP($A1120,'Z-scores'!$C$2:$SK$20,5,FALSE)&lt;-3),"",'Total-corrected counts'!O1120),"")</f>
        <v/>
      </c>
      <c r="P1120" t="str">
        <f>IFERROR(IF(OR(HLOOKUP($A1120,'Z-scores'!$C$2:$SK$20,5,FALSE)&gt;3,HLOOKUP($A1120,'Z-scores'!$C$2:$SK$20,5,FALSE)&lt;-3),"",'Total-corrected counts'!P1120),"")</f>
        <v/>
      </c>
      <c r="Q1120" t="str">
        <f>IFERROR(IF(OR(HLOOKUP($A1120,'Z-scores'!$C$2:$SK$20,5,FALSE)&gt;3,HLOOKUP($A1120,'Z-scores'!$C$2:$SK$20,5,FALSE)&lt;-3),"",'Total-corrected counts'!Q1120),"")</f>
        <v/>
      </c>
      <c r="R1120" t="str">
        <f>IFERROR(IF(OR(HLOOKUP($A1120,'Z-scores'!$C$2:$SK$20,5,FALSE)&gt;3,HLOOKUP($A1120,'Z-scores'!$C$2:$SK$20,5,FALSE)&lt;-3),"",'Total-corrected counts'!R1120),"")</f>
        <v/>
      </c>
      <c r="S1120" t="str">
        <f>IFERROR(IF(OR(HLOOKUP($A1120,'Z-scores'!$C$2:$SK$20,5,FALSE)&gt;3,HLOOKUP($A1120,'Z-scores'!$C$2:$SK$20,5,FALSE)&lt;-3),"",'Total-corrected counts'!S1120),"")</f>
        <v/>
      </c>
      <c r="T1120" t="str">
        <f>IFERROR(IF(OR(HLOOKUP($A1120,'Z-scores'!$C$2:$SK$20,5,FALSE)&gt;3,HLOOKUP($A1120,'Z-scores'!$C$2:$SK$20,5,FALSE)&lt;-3),"",'Total-corrected counts'!T1120),"")</f>
        <v/>
      </c>
      <c r="U1120">
        <f t="shared" si="68"/>
        <v>0</v>
      </c>
      <c r="V1120">
        <f>SUMIFS(Tabel132[Cluster],Tabel132[ID],'Total-corrected counts Z&lt;3'!A1120)</f>
        <v>93</v>
      </c>
      <c r="W1120" t="str">
        <f t="shared" si="69"/>
        <v/>
      </c>
      <c r="X1120" t="str">
        <f t="shared" si="70"/>
        <v/>
      </c>
      <c r="Y1120" t="str">
        <f t="shared" si="71"/>
        <v/>
      </c>
    </row>
    <row r="1121" spans="1:25" x14ac:dyDescent="0.25">
      <c r="A1121">
        <v>1133</v>
      </c>
      <c r="B1121" t="s">
        <v>1148</v>
      </c>
      <c r="C1121">
        <v>44200</v>
      </c>
      <c r="D1121">
        <v>934</v>
      </c>
      <c r="E1121" t="str">
        <f>IFERROR(IF(OR(HLOOKUP($A1121,'Z-scores'!$C$2:$SK$20,5,FALSE)&gt;3,HLOOKUP($A1121,'Z-scores'!$C$2:$SK$20,5,FALSE)&lt;-3),"",'Total-corrected counts'!E1121),"")</f>
        <v/>
      </c>
      <c r="F1121" t="str">
        <f>IFERROR(IF(OR(HLOOKUP($A1121,'Z-scores'!$C$2:$SK$20,5,FALSE)&gt;3,HLOOKUP($A1121,'Z-scores'!$C$2:$SK$20,5,FALSE)&lt;-3),"",'Total-corrected counts'!F1121),"")</f>
        <v/>
      </c>
      <c r="G1121" t="str">
        <f>IFERROR(IF(OR(HLOOKUP($A1121,'Z-scores'!$C$2:$SK$20,5,FALSE)&gt;3,HLOOKUP($A1121,'Z-scores'!$C$2:$SK$20,5,FALSE)&lt;-3),"",'Total-corrected counts'!G1121),"")</f>
        <v/>
      </c>
      <c r="H1121" t="str">
        <f>IFERROR(IF(OR(HLOOKUP($A1121,'Z-scores'!$C$2:$SK$20,5,FALSE)&gt;3,HLOOKUP($A1121,'Z-scores'!$C$2:$SK$20,5,FALSE)&lt;-3),"",'Total-corrected counts'!H1121),"")</f>
        <v/>
      </c>
      <c r="I1121" t="str">
        <f>IFERROR(IF(OR(HLOOKUP($A1121,'Z-scores'!$C$2:$SK$20,5,FALSE)&gt;3,HLOOKUP($A1121,'Z-scores'!$C$2:$SK$20,5,FALSE)&lt;-3),"",'Total-corrected counts'!I1121),"")</f>
        <v/>
      </c>
      <c r="J1121" t="str">
        <f>IFERROR(IF(OR(HLOOKUP($A1121,'Z-scores'!$C$2:$SK$20,5,FALSE)&gt;3,HLOOKUP($A1121,'Z-scores'!$C$2:$SK$20,5,FALSE)&lt;-3),"",'Total-corrected counts'!J1121),"")</f>
        <v/>
      </c>
      <c r="K1121" t="str">
        <f>IFERROR(IF(OR(HLOOKUP($A1121,'Z-scores'!$C$2:$SK$20,5,FALSE)&gt;3,HLOOKUP($A1121,'Z-scores'!$C$2:$SK$20,5,FALSE)&lt;-3),"",'Total-corrected counts'!K1121),"")</f>
        <v/>
      </c>
      <c r="L1121" t="str">
        <f>IFERROR(IF(OR(HLOOKUP($A1121,'Z-scores'!$C$2:$SK$20,5,FALSE)&gt;3,HLOOKUP($A1121,'Z-scores'!$C$2:$SK$20,5,FALSE)&lt;-3),"",'Total-corrected counts'!L1121),"")</f>
        <v/>
      </c>
      <c r="M1121" t="str">
        <f>IFERROR(IF(OR(HLOOKUP($A1121,'Z-scores'!$C$2:$SK$20,5,FALSE)&gt;3,HLOOKUP($A1121,'Z-scores'!$C$2:$SK$20,5,FALSE)&lt;-3),"",'Total-corrected counts'!M1121),"")</f>
        <v/>
      </c>
      <c r="N1121" t="str">
        <f>IFERROR(IF(OR(HLOOKUP($A1121,'Z-scores'!$C$2:$SK$20,5,FALSE)&gt;3,HLOOKUP($A1121,'Z-scores'!$C$2:$SK$20,5,FALSE)&lt;-3),"",'Total-corrected counts'!N1121),"")</f>
        <v/>
      </c>
      <c r="O1121" t="str">
        <f>IFERROR(IF(OR(HLOOKUP($A1121,'Z-scores'!$C$2:$SK$20,5,FALSE)&gt;3,HLOOKUP($A1121,'Z-scores'!$C$2:$SK$20,5,FALSE)&lt;-3),"",'Total-corrected counts'!O1121),"")</f>
        <v/>
      </c>
      <c r="P1121" t="str">
        <f>IFERROR(IF(OR(HLOOKUP($A1121,'Z-scores'!$C$2:$SK$20,5,FALSE)&gt;3,HLOOKUP($A1121,'Z-scores'!$C$2:$SK$20,5,FALSE)&lt;-3),"",'Total-corrected counts'!P1121),"")</f>
        <v/>
      </c>
      <c r="Q1121" t="str">
        <f>IFERROR(IF(OR(HLOOKUP($A1121,'Z-scores'!$C$2:$SK$20,5,FALSE)&gt;3,HLOOKUP($A1121,'Z-scores'!$C$2:$SK$20,5,FALSE)&lt;-3),"",'Total-corrected counts'!Q1121),"")</f>
        <v/>
      </c>
      <c r="R1121" t="str">
        <f>IFERROR(IF(OR(HLOOKUP($A1121,'Z-scores'!$C$2:$SK$20,5,FALSE)&gt;3,HLOOKUP($A1121,'Z-scores'!$C$2:$SK$20,5,FALSE)&lt;-3),"",'Total-corrected counts'!R1121),"")</f>
        <v/>
      </c>
      <c r="S1121" t="str">
        <f>IFERROR(IF(OR(HLOOKUP($A1121,'Z-scores'!$C$2:$SK$20,5,FALSE)&gt;3,HLOOKUP($A1121,'Z-scores'!$C$2:$SK$20,5,FALSE)&lt;-3),"",'Total-corrected counts'!S1121),"")</f>
        <v/>
      </c>
      <c r="T1121" t="str">
        <f>IFERROR(IF(OR(HLOOKUP($A1121,'Z-scores'!$C$2:$SK$20,5,FALSE)&gt;3,HLOOKUP($A1121,'Z-scores'!$C$2:$SK$20,5,FALSE)&lt;-3),"",'Total-corrected counts'!T1121),"")</f>
        <v/>
      </c>
      <c r="U1121">
        <f t="shared" si="68"/>
        <v>0</v>
      </c>
      <c r="V1121">
        <f>SUMIFS(Tabel132[Cluster],Tabel132[ID],'Total-corrected counts Z&lt;3'!A1121)</f>
        <v>56</v>
      </c>
      <c r="W1121" t="str">
        <f t="shared" si="69"/>
        <v/>
      </c>
      <c r="X1121" t="str">
        <f t="shared" si="70"/>
        <v/>
      </c>
      <c r="Y1121" t="str">
        <f t="shared" si="71"/>
        <v/>
      </c>
    </row>
    <row r="1122" spans="1:25" x14ac:dyDescent="0.25">
      <c r="A1122">
        <v>1139</v>
      </c>
      <c r="B1122" t="s">
        <v>484</v>
      </c>
      <c r="C1122">
        <v>34500</v>
      </c>
      <c r="D1122">
        <v>619</v>
      </c>
      <c r="E1122">
        <f>IFERROR(IF(OR(HLOOKUP($A1122,'Z-scores'!$C$2:$SK$20,5,FALSE)&gt;3,HLOOKUP($A1122,'Z-scores'!$C$2:$SK$20,5,FALSE)&lt;-3),"",'Total-corrected counts'!E1122),"")</f>
        <v>2.7941609961877534</v>
      </c>
      <c r="F1122">
        <f>IFERROR(IF(OR(HLOOKUP($A1122,'Z-scores'!$C$2:$SK$20,5,FALSE)&gt;3,HLOOKUP($A1122,'Z-scores'!$C$2:$SK$20,5,FALSE)&lt;-3),"",'Total-corrected counts'!F1122),"")</f>
        <v>3.0408153918142573</v>
      </c>
      <c r="G1122">
        <f>IFERROR(IF(OR(HLOOKUP($A1122,'Z-scores'!$C$2:$SK$20,5,FALSE)&gt;3,HLOOKUP($A1122,'Z-scores'!$C$2:$SK$20,5,FALSE)&lt;-3),"",'Total-corrected counts'!G1122),"")</f>
        <v>2.3158123368827579</v>
      </c>
      <c r="H1122">
        <f>IFERROR(IF(OR(HLOOKUP($A1122,'Z-scores'!$C$2:$SK$20,5,FALSE)&gt;3,HLOOKUP($A1122,'Z-scores'!$C$2:$SK$20,5,FALSE)&lt;-3),"",'Total-corrected counts'!H1122),"")</f>
        <v>1.7612005114719294</v>
      </c>
      <c r="I1122">
        <f>IFERROR(IF(OR(HLOOKUP($A1122,'Z-scores'!$C$2:$SK$20,5,FALSE)&gt;3,HLOOKUP($A1122,'Z-scores'!$C$2:$SK$20,5,FALSE)&lt;-3),"",'Total-corrected counts'!I1122),"")</f>
        <v>3.2469889382908907</v>
      </c>
      <c r="J1122">
        <f>IFERROR(IF(OR(HLOOKUP($A1122,'Z-scores'!$C$2:$SK$20,5,FALSE)&gt;3,HLOOKUP($A1122,'Z-scores'!$C$2:$SK$20,5,FALSE)&lt;-3),"",'Total-corrected counts'!J1122),"")</f>
        <v>3.9810680756654371</v>
      </c>
      <c r="K1122">
        <f>IFERROR(IF(OR(HLOOKUP($A1122,'Z-scores'!$C$2:$SK$20,5,FALSE)&gt;3,HLOOKUP($A1122,'Z-scores'!$C$2:$SK$20,5,FALSE)&lt;-3),"",'Total-corrected counts'!K1122),"")</f>
        <v>2.8267224973682743</v>
      </c>
      <c r="L1122">
        <f>IFERROR(IF(OR(HLOOKUP($A1122,'Z-scores'!$C$2:$SK$20,5,FALSE)&gt;3,HLOOKUP($A1122,'Z-scores'!$C$2:$SK$20,5,FALSE)&lt;-3),"",'Total-corrected counts'!L1122),"")</f>
        <v>3.3374984228284892</v>
      </c>
      <c r="M1122">
        <f>IFERROR(IF(OR(HLOOKUP($A1122,'Z-scores'!$C$2:$SK$20,5,FALSE)&gt;3,HLOOKUP($A1122,'Z-scores'!$C$2:$SK$20,5,FALSE)&lt;-3),"",'Total-corrected counts'!M1122),"")</f>
        <v>2.6426768440982635</v>
      </c>
      <c r="N1122">
        <f>IFERROR(IF(OR(HLOOKUP($A1122,'Z-scores'!$C$2:$SK$20,5,FALSE)&gt;3,HLOOKUP($A1122,'Z-scores'!$C$2:$SK$20,5,FALSE)&lt;-3),"",'Total-corrected counts'!N1122),"")</f>
        <v>0.51741817737095119</v>
      </c>
      <c r="O1122">
        <f>IFERROR(IF(OR(HLOOKUP($A1122,'Z-scores'!$C$2:$SK$20,5,FALSE)&gt;3,HLOOKUP($A1122,'Z-scores'!$C$2:$SK$20,5,FALSE)&lt;-3),"",'Total-corrected counts'!O1122),"")</f>
        <v>3.1787126169691082</v>
      </c>
      <c r="P1122">
        <f>IFERROR(IF(OR(HLOOKUP($A1122,'Z-scores'!$C$2:$SK$20,5,FALSE)&gt;3,HLOOKUP($A1122,'Z-scores'!$C$2:$SK$20,5,FALSE)&lt;-3),"",'Total-corrected counts'!P1122),"")</f>
        <v>1.0002712178177664</v>
      </c>
      <c r="Q1122">
        <f>IFERROR(IF(OR(HLOOKUP($A1122,'Z-scores'!$C$2:$SK$20,5,FALSE)&gt;3,HLOOKUP($A1122,'Z-scores'!$C$2:$SK$20,5,FALSE)&lt;-3),"",'Total-corrected counts'!Q1122),"")</f>
        <v>3.8853609833242491</v>
      </c>
      <c r="R1122">
        <f>IFERROR(IF(OR(HLOOKUP($A1122,'Z-scores'!$C$2:$SK$20,5,FALSE)&gt;3,HLOOKUP($A1122,'Z-scores'!$C$2:$SK$20,5,FALSE)&lt;-3),"",'Total-corrected counts'!R1122),"")</f>
        <v>4.7914438063270683</v>
      </c>
      <c r="S1122">
        <f>IFERROR(IF(OR(HLOOKUP($A1122,'Z-scores'!$C$2:$SK$20,5,FALSE)&gt;3,HLOOKUP($A1122,'Z-scores'!$C$2:$SK$20,5,FALSE)&lt;-3),"",'Total-corrected counts'!S1122),"")</f>
        <v>2.4402741486642188</v>
      </c>
      <c r="T1122">
        <f>IFERROR(IF(OR(HLOOKUP($A1122,'Z-scores'!$C$2:$SK$20,5,FALSE)&gt;3,HLOOKUP($A1122,'Z-scores'!$C$2:$SK$20,5,FALSE)&lt;-3),"",'Total-corrected counts'!T1122),"")</f>
        <v>2.1911367494588712</v>
      </c>
      <c r="U1122">
        <f t="shared" si="68"/>
        <v>1</v>
      </c>
      <c r="V1122">
        <f>SUMIFS(Tabel132[Cluster],Tabel132[ID],'Total-corrected counts Z&lt;3'!A1122)</f>
        <v>44</v>
      </c>
      <c r="W1122">
        <f t="shared" si="69"/>
        <v>0.6467410095906998</v>
      </c>
      <c r="X1122">
        <f t="shared" si="70"/>
        <v>2.6464362191979003</v>
      </c>
      <c r="Y1122">
        <f t="shared" si="71"/>
        <v>2.9145332537602138</v>
      </c>
    </row>
    <row r="1123" spans="1:25" x14ac:dyDescent="0.25">
      <c r="A1123">
        <v>1140</v>
      </c>
      <c r="B1123" t="s">
        <v>1149</v>
      </c>
      <c r="C1123">
        <v>37100</v>
      </c>
      <c r="D1123">
        <v>566</v>
      </c>
      <c r="E1123" t="str">
        <f>IFERROR(IF(OR(HLOOKUP($A1123,'Z-scores'!$C$2:$SK$20,5,FALSE)&gt;3,HLOOKUP($A1123,'Z-scores'!$C$2:$SK$20,5,FALSE)&lt;-3),"",'Total-corrected counts'!E1123),"")</f>
        <v/>
      </c>
      <c r="F1123" t="str">
        <f>IFERROR(IF(OR(HLOOKUP($A1123,'Z-scores'!$C$2:$SK$20,5,FALSE)&gt;3,HLOOKUP($A1123,'Z-scores'!$C$2:$SK$20,5,FALSE)&lt;-3),"",'Total-corrected counts'!F1123),"")</f>
        <v/>
      </c>
      <c r="G1123" t="str">
        <f>IFERROR(IF(OR(HLOOKUP($A1123,'Z-scores'!$C$2:$SK$20,5,FALSE)&gt;3,HLOOKUP($A1123,'Z-scores'!$C$2:$SK$20,5,FALSE)&lt;-3),"",'Total-corrected counts'!G1123),"")</f>
        <v/>
      </c>
      <c r="H1123" t="str">
        <f>IFERROR(IF(OR(HLOOKUP($A1123,'Z-scores'!$C$2:$SK$20,5,FALSE)&gt;3,HLOOKUP($A1123,'Z-scores'!$C$2:$SK$20,5,FALSE)&lt;-3),"",'Total-corrected counts'!H1123),"")</f>
        <v/>
      </c>
      <c r="I1123" t="str">
        <f>IFERROR(IF(OR(HLOOKUP($A1123,'Z-scores'!$C$2:$SK$20,5,FALSE)&gt;3,HLOOKUP($A1123,'Z-scores'!$C$2:$SK$20,5,FALSE)&lt;-3),"",'Total-corrected counts'!I1123),"")</f>
        <v/>
      </c>
      <c r="J1123" t="str">
        <f>IFERROR(IF(OR(HLOOKUP($A1123,'Z-scores'!$C$2:$SK$20,5,FALSE)&gt;3,HLOOKUP($A1123,'Z-scores'!$C$2:$SK$20,5,FALSE)&lt;-3),"",'Total-corrected counts'!J1123),"")</f>
        <v/>
      </c>
      <c r="K1123" t="str">
        <f>IFERROR(IF(OR(HLOOKUP($A1123,'Z-scores'!$C$2:$SK$20,5,FALSE)&gt;3,HLOOKUP($A1123,'Z-scores'!$C$2:$SK$20,5,FALSE)&lt;-3),"",'Total-corrected counts'!K1123),"")</f>
        <v/>
      </c>
      <c r="L1123" t="str">
        <f>IFERROR(IF(OR(HLOOKUP($A1123,'Z-scores'!$C$2:$SK$20,5,FALSE)&gt;3,HLOOKUP($A1123,'Z-scores'!$C$2:$SK$20,5,FALSE)&lt;-3),"",'Total-corrected counts'!L1123),"")</f>
        <v/>
      </c>
      <c r="M1123" t="str">
        <f>IFERROR(IF(OR(HLOOKUP($A1123,'Z-scores'!$C$2:$SK$20,5,FALSE)&gt;3,HLOOKUP($A1123,'Z-scores'!$C$2:$SK$20,5,FALSE)&lt;-3),"",'Total-corrected counts'!M1123),"")</f>
        <v/>
      </c>
      <c r="N1123" t="str">
        <f>IFERROR(IF(OR(HLOOKUP($A1123,'Z-scores'!$C$2:$SK$20,5,FALSE)&gt;3,HLOOKUP($A1123,'Z-scores'!$C$2:$SK$20,5,FALSE)&lt;-3),"",'Total-corrected counts'!N1123),"")</f>
        <v/>
      </c>
      <c r="O1123" t="str">
        <f>IFERROR(IF(OR(HLOOKUP($A1123,'Z-scores'!$C$2:$SK$20,5,FALSE)&gt;3,HLOOKUP($A1123,'Z-scores'!$C$2:$SK$20,5,FALSE)&lt;-3),"",'Total-corrected counts'!O1123),"")</f>
        <v/>
      </c>
      <c r="P1123" t="str">
        <f>IFERROR(IF(OR(HLOOKUP($A1123,'Z-scores'!$C$2:$SK$20,5,FALSE)&gt;3,HLOOKUP($A1123,'Z-scores'!$C$2:$SK$20,5,FALSE)&lt;-3),"",'Total-corrected counts'!P1123),"")</f>
        <v/>
      </c>
      <c r="Q1123" t="str">
        <f>IFERROR(IF(OR(HLOOKUP($A1123,'Z-scores'!$C$2:$SK$20,5,FALSE)&gt;3,HLOOKUP($A1123,'Z-scores'!$C$2:$SK$20,5,FALSE)&lt;-3),"",'Total-corrected counts'!Q1123),"")</f>
        <v/>
      </c>
      <c r="R1123" t="str">
        <f>IFERROR(IF(OR(HLOOKUP($A1123,'Z-scores'!$C$2:$SK$20,5,FALSE)&gt;3,HLOOKUP($A1123,'Z-scores'!$C$2:$SK$20,5,FALSE)&lt;-3),"",'Total-corrected counts'!R1123),"")</f>
        <v/>
      </c>
      <c r="S1123" t="str">
        <f>IFERROR(IF(OR(HLOOKUP($A1123,'Z-scores'!$C$2:$SK$20,5,FALSE)&gt;3,HLOOKUP($A1123,'Z-scores'!$C$2:$SK$20,5,FALSE)&lt;-3),"",'Total-corrected counts'!S1123),"")</f>
        <v/>
      </c>
      <c r="T1123" t="str">
        <f>IFERROR(IF(OR(HLOOKUP($A1123,'Z-scores'!$C$2:$SK$20,5,FALSE)&gt;3,HLOOKUP($A1123,'Z-scores'!$C$2:$SK$20,5,FALSE)&lt;-3),"",'Total-corrected counts'!T1123),"")</f>
        <v/>
      </c>
      <c r="U1123">
        <f t="shared" si="68"/>
        <v>0</v>
      </c>
      <c r="V1123">
        <f>SUMIFS(Tabel132[Cluster],Tabel132[ID],'Total-corrected counts Z&lt;3'!A1123)</f>
        <v>47</v>
      </c>
      <c r="W1123" t="str">
        <f t="shared" si="69"/>
        <v/>
      </c>
      <c r="X1123" t="str">
        <f t="shared" si="70"/>
        <v/>
      </c>
      <c r="Y1123" t="str">
        <f t="shared" si="71"/>
        <v/>
      </c>
    </row>
    <row r="1124" spans="1:25" x14ac:dyDescent="0.25">
      <c r="A1124">
        <v>1141</v>
      </c>
      <c r="B1124" t="s">
        <v>1150</v>
      </c>
      <c r="C1124">
        <v>37200</v>
      </c>
      <c r="D1124">
        <v>566</v>
      </c>
      <c r="E1124" t="str">
        <f>IFERROR(IF(OR(HLOOKUP($A1124,'Z-scores'!$C$2:$SK$20,5,FALSE)&gt;3,HLOOKUP($A1124,'Z-scores'!$C$2:$SK$20,5,FALSE)&lt;-3),"",'Total-corrected counts'!E1124),"")</f>
        <v/>
      </c>
      <c r="F1124" t="str">
        <f>IFERROR(IF(OR(HLOOKUP($A1124,'Z-scores'!$C$2:$SK$20,5,FALSE)&gt;3,HLOOKUP($A1124,'Z-scores'!$C$2:$SK$20,5,FALSE)&lt;-3),"",'Total-corrected counts'!F1124),"")</f>
        <v/>
      </c>
      <c r="G1124" t="str">
        <f>IFERROR(IF(OR(HLOOKUP($A1124,'Z-scores'!$C$2:$SK$20,5,FALSE)&gt;3,HLOOKUP($A1124,'Z-scores'!$C$2:$SK$20,5,FALSE)&lt;-3),"",'Total-corrected counts'!G1124),"")</f>
        <v/>
      </c>
      <c r="H1124" t="str">
        <f>IFERROR(IF(OR(HLOOKUP($A1124,'Z-scores'!$C$2:$SK$20,5,FALSE)&gt;3,HLOOKUP($A1124,'Z-scores'!$C$2:$SK$20,5,FALSE)&lt;-3),"",'Total-corrected counts'!H1124),"")</f>
        <v/>
      </c>
      <c r="I1124" t="str">
        <f>IFERROR(IF(OR(HLOOKUP($A1124,'Z-scores'!$C$2:$SK$20,5,FALSE)&gt;3,HLOOKUP($A1124,'Z-scores'!$C$2:$SK$20,5,FALSE)&lt;-3),"",'Total-corrected counts'!I1124),"")</f>
        <v/>
      </c>
      <c r="J1124" t="str">
        <f>IFERROR(IF(OR(HLOOKUP($A1124,'Z-scores'!$C$2:$SK$20,5,FALSE)&gt;3,HLOOKUP($A1124,'Z-scores'!$C$2:$SK$20,5,FALSE)&lt;-3),"",'Total-corrected counts'!J1124),"")</f>
        <v/>
      </c>
      <c r="K1124" t="str">
        <f>IFERROR(IF(OR(HLOOKUP($A1124,'Z-scores'!$C$2:$SK$20,5,FALSE)&gt;3,HLOOKUP($A1124,'Z-scores'!$C$2:$SK$20,5,FALSE)&lt;-3),"",'Total-corrected counts'!K1124),"")</f>
        <v/>
      </c>
      <c r="L1124" t="str">
        <f>IFERROR(IF(OR(HLOOKUP($A1124,'Z-scores'!$C$2:$SK$20,5,FALSE)&gt;3,HLOOKUP($A1124,'Z-scores'!$C$2:$SK$20,5,FALSE)&lt;-3),"",'Total-corrected counts'!L1124),"")</f>
        <v/>
      </c>
      <c r="M1124" t="str">
        <f>IFERROR(IF(OR(HLOOKUP($A1124,'Z-scores'!$C$2:$SK$20,5,FALSE)&gt;3,HLOOKUP($A1124,'Z-scores'!$C$2:$SK$20,5,FALSE)&lt;-3),"",'Total-corrected counts'!M1124),"")</f>
        <v/>
      </c>
      <c r="N1124" t="str">
        <f>IFERROR(IF(OR(HLOOKUP($A1124,'Z-scores'!$C$2:$SK$20,5,FALSE)&gt;3,HLOOKUP($A1124,'Z-scores'!$C$2:$SK$20,5,FALSE)&lt;-3),"",'Total-corrected counts'!N1124),"")</f>
        <v/>
      </c>
      <c r="O1124" t="str">
        <f>IFERROR(IF(OR(HLOOKUP($A1124,'Z-scores'!$C$2:$SK$20,5,FALSE)&gt;3,HLOOKUP($A1124,'Z-scores'!$C$2:$SK$20,5,FALSE)&lt;-3),"",'Total-corrected counts'!O1124),"")</f>
        <v/>
      </c>
      <c r="P1124" t="str">
        <f>IFERROR(IF(OR(HLOOKUP($A1124,'Z-scores'!$C$2:$SK$20,5,FALSE)&gt;3,HLOOKUP($A1124,'Z-scores'!$C$2:$SK$20,5,FALSE)&lt;-3),"",'Total-corrected counts'!P1124),"")</f>
        <v/>
      </c>
      <c r="Q1124" t="str">
        <f>IFERROR(IF(OR(HLOOKUP($A1124,'Z-scores'!$C$2:$SK$20,5,FALSE)&gt;3,HLOOKUP($A1124,'Z-scores'!$C$2:$SK$20,5,FALSE)&lt;-3),"",'Total-corrected counts'!Q1124),"")</f>
        <v/>
      </c>
      <c r="R1124" t="str">
        <f>IFERROR(IF(OR(HLOOKUP($A1124,'Z-scores'!$C$2:$SK$20,5,FALSE)&gt;3,HLOOKUP($A1124,'Z-scores'!$C$2:$SK$20,5,FALSE)&lt;-3),"",'Total-corrected counts'!R1124),"")</f>
        <v/>
      </c>
      <c r="S1124" t="str">
        <f>IFERROR(IF(OR(HLOOKUP($A1124,'Z-scores'!$C$2:$SK$20,5,FALSE)&gt;3,HLOOKUP($A1124,'Z-scores'!$C$2:$SK$20,5,FALSE)&lt;-3),"",'Total-corrected counts'!S1124),"")</f>
        <v/>
      </c>
      <c r="T1124" t="str">
        <f>IFERROR(IF(OR(HLOOKUP($A1124,'Z-scores'!$C$2:$SK$20,5,FALSE)&gt;3,HLOOKUP($A1124,'Z-scores'!$C$2:$SK$20,5,FALSE)&lt;-3),"",'Total-corrected counts'!T1124),"")</f>
        <v/>
      </c>
      <c r="U1124">
        <f t="shared" si="68"/>
        <v>0</v>
      </c>
      <c r="V1124">
        <f>SUMIFS(Tabel132[Cluster],Tabel132[ID],'Total-corrected counts Z&lt;3'!A1124)</f>
        <v>47</v>
      </c>
      <c r="W1124" t="str">
        <f t="shared" si="69"/>
        <v/>
      </c>
      <c r="X1124" t="str">
        <f t="shared" si="70"/>
        <v/>
      </c>
      <c r="Y1124" t="str">
        <f t="shared" si="71"/>
        <v/>
      </c>
    </row>
    <row r="1125" spans="1:25" x14ac:dyDescent="0.25">
      <c r="A1125">
        <v>1142</v>
      </c>
      <c r="B1125" t="s">
        <v>1151</v>
      </c>
      <c r="C1125">
        <v>37300</v>
      </c>
      <c r="D1125">
        <v>566</v>
      </c>
      <c r="E1125" t="str">
        <f>IFERROR(IF(OR(HLOOKUP($A1125,'Z-scores'!$C$2:$SK$20,5,FALSE)&gt;3,HLOOKUP($A1125,'Z-scores'!$C$2:$SK$20,5,FALSE)&lt;-3),"",'Total-corrected counts'!E1125),"")</f>
        <v/>
      </c>
      <c r="F1125" t="str">
        <f>IFERROR(IF(OR(HLOOKUP($A1125,'Z-scores'!$C$2:$SK$20,5,FALSE)&gt;3,HLOOKUP($A1125,'Z-scores'!$C$2:$SK$20,5,FALSE)&lt;-3),"",'Total-corrected counts'!F1125),"")</f>
        <v/>
      </c>
      <c r="G1125" t="str">
        <f>IFERROR(IF(OR(HLOOKUP($A1125,'Z-scores'!$C$2:$SK$20,5,FALSE)&gt;3,HLOOKUP($A1125,'Z-scores'!$C$2:$SK$20,5,FALSE)&lt;-3),"",'Total-corrected counts'!G1125),"")</f>
        <v/>
      </c>
      <c r="H1125" t="str">
        <f>IFERROR(IF(OR(HLOOKUP($A1125,'Z-scores'!$C$2:$SK$20,5,FALSE)&gt;3,HLOOKUP($A1125,'Z-scores'!$C$2:$SK$20,5,FALSE)&lt;-3),"",'Total-corrected counts'!H1125),"")</f>
        <v/>
      </c>
      <c r="I1125" t="str">
        <f>IFERROR(IF(OR(HLOOKUP($A1125,'Z-scores'!$C$2:$SK$20,5,FALSE)&gt;3,HLOOKUP($A1125,'Z-scores'!$C$2:$SK$20,5,FALSE)&lt;-3),"",'Total-corrected counts'!I1125),"")</f>
        <v/>
      </c>
      <c r="J1125" t="str">
        <f>IFERROR(IF(OR(HLOOKUP($A1125,'Z-scores'!$C$2:$SK$20,5,FALSE)&gt;3,HLOOKUP($A1125,'Z-scores'!$C$2:$SK$20,5,FALSE)&lt;-3),"",'Total-corrected counts'!J1125),"")</f>
        <v/>
      </c>
      <c r="K1125" t="str">
        <f>IFERROR(IF(OR(HLOOKUP($A1125,'Z-scores'!$C$2:$SK$20,5,FALSE)&gt;3,HLOOKUP($A1125,'Z-scores'!$C$2:$SK$20,5,FALSE)&lt;-3),"",'Total-corrected counts'!K1125),"")</f>
        <v/>
      </c>
      <c r="L1125" t="str">
        <f>IFERROR(IF(OR(HLOOKUP($A1125,'Z-scores'!$C$2:$SK$20,5,FALSE)&gt;3,HLOOKUP($A1125,'Z-scores'!$C$2:$SK$20,5,FALSE)&lt;-3),"",'Total-corrected counts'!L1125),"")</f>
        <v/>
      </c>
      <c r="M1125" t="str">
        <f>IFERROR(IF(OR(HLOOKUP($A1125,'Z-scores'!$C$2:$SK$20,5,FALSE)&gt;3,HLOOKUP($A1125,'Z-scores'!$C$2:$SK$20,5,FALSE)&lt;-3),"",'Total-corrected counts'!M1125),"")</f>
        <v/>
      </c>
      <c r="N1125" t="str">
        <f>IFERROR(IF(OR(HLOOKUP($A1125,'Z-scores'!$C$2:$SK$20,5,FALSE)&gt;3,HLOOKUP($A1125,'Z-scores'!$C$2:$SK$20,5,FALSE)&lt;-3),"",'Total-corrected counts'!N1125),"")</f>
        <v/>
      </c>
      <c r="O1125" t="str">
        <f>IFERROR(IF(OR(HLOOKUP($A1125,'Z-scores'!$C$2:$SK$20,5,FALSE)&gt;3,HLOOKUP($A1125,'Z-scores'!$C$2:$SK$20,5,FALSE)&lt;-3),"",'Total-corrected counts'!O1125),"")</f>
        <v/>
      </c>
      <c r="P1125" t="str">
        <f>IFERROR(IF(OR(HLOOKUP($A1125,'Z-scores'!$C$2:$SK$20,5,FALSE)&gt;3,HLOOKUP($A1125,'Z-scores'!$C$2:$SK$20,5,FALSE)&lt;-3),"",'Total-corrected counts'!P1125),"")</f>
        <v/>
      </c>
      <c r="Q1125" t="str">
        <f>IFERROR(IF(OR(HLOOKUP($A1125,'Z-scores'!$C$2:$SK$20,5,FALSE)&gt;3,HLOOKUP($A1125,'Z-scores'!$C$2:$SK$20,5,FALSE)&lt;-3),"",'Total-corrected counts'!Q1125),"")</f>
        <v/>
      </c>
      <c r="R1125" t="str">
        <f>IFERROR(IF(OR(HLOOKUP($A1125,'Z-scores'!$C$2:$SK$20,5,FALSE)&gt;3,HLOOKUP($A1125,'Z-scores'!$C$2:$SK$20,5,FALSE)&lt;-3),"",'Total-corrected counts'!R1125),"")</f>
        <v/>
      </c>
      <c r="S1125" t="str">
        <f>IFERROR(IF(OR(HLOOKUP($A1125,'Z-scores'!$C$2:$SK$20,5,FALSE)&gt;3,HLOOKUP($A1125,'Z-scores'!$C$2:$SK$20,5,FALSE)&lt;-3),"",'Total-corrected counts'!S1125),"")</f>
        <v/>
      </c>
      <c r="T1125" t="str">
        <f>IFERROR(IF(OR(HLOOKUP($A1125,'Z-scores'!$C$2:$SK$20,5,FALSE)&gt;3,HLOOKUP($A1125,'Z-scores'!$C$2:$SK$20,5,FALSE)&lt;-3),"",'Total-corrected counts'!T1125),"")</f>
        <v/>
      </c>
      <c r="U1125">
        <f t="shared" si="68"/>
        <v>0</v>
      </c>
      <c r="V1125">
        <f>SUMIFS(Tabel132[Cluster],Tabel132[ID],'Total-corrected counts Z&lt;3'!A1125)</f>
        <v>47</v>
      </c>
      <c r="W1125" t="str">
        <f t="shared" si="69"/>
        <v/>
      </c>
      <c r="X1125" t="str">
        <f t="shared" si="70"/>
        <v/>
      </c>
      <c r="Y1125" t="str">
        <f t="shared" si="71"/>
        <v/>
      </c>
    </row>
    <row r="1126" spans="1:25" x14ac:dyDescent="0.25">
      <c r="A1126">
        <v>1143</v>
      </c>
      <c r="B1126" t="s">
        <v>1152</v>
      </c>
      <c r="C1126">
        <v>62800</v>
      </c>
      <c r="D1126">
        <v>528</v>
      </c>
      <c r="E1126" t="str">
        <f>IFERROR(IF(OR(HLOOKUP($A1126,'Z-scores'!$C$2:$SK$20,5,FALSE)&gt;3,HLOOKUP($A1126,'Z-scores'!$C$2:$SK$20,5,FALSE)&lt;-3),"",'Total-corrected counts'!E1126),"")</f>
        <v/>
      </c>
      <c r="F1126" t="str">
        <f>IFERROR(IF(OR(HLOOKUP($A1126,'Z-scores'!$C$2:$SK$20,5,FALSE)&gt;3,HLOOKUP($A1126,'Z-scores'!$C$2:$SK$20,5,FALSE)&lt;-3),"",'Total-corrected counts'!F1126),"")</f>
        <v/>
      </c>
      <c r="G1126" t="str">
        <f>IFERROR(IF(OR(HLOOKUP($A1126,'Z-scores'!$C$2:$SK$20,5,FALSE)&gt;3,HLOOKUP($A1126,'Z-scores'!$C$2:$SK$20,5,FALSE)&lt;-3),"",'Total-corrected counts'!G1126),"")</f>
        <v/>
      </c>
      <c r="H1126" t="str">
        <f>IFERROR(IF(OR(HLOOKUP($A1126,'Z-scores'!$C$2:$SK$20,5,FALSE)&gt;3,HLOOKUP($A1126,'Z-scores'!$C$2:$SK$20,5,FALSE)&lt;-3),"",'Total-corrected counts'!H1126),"")</f>
        <v/>
      </c>
      <c r="I1126" t="str">
        <f>IFERROR(IF(OR(HLOOKUP($A1126,'Z-scores'!$C$2:$SK$20,5,FALSE)&gt;3,HLOOKUP($A1126,'Z-scores'!$C$2:$SK$20,5,FALSE)&lt;-3),"",'Total-corrected counts'!I1126),"")</f>
        <v/>
      </c>
      <c r="J1126" t="str">
        <f>IFERROR(IF(OR(HLOOKUP($A1126,'Z-scores'!$C$2:$SK$20,5,FALSE)&gt;3,HLOOKUP($A1126,'Z-scores'!$C$2:$SK$20,5,FALSE)&lt;-3),"",'Total-corrected counts'!J1126),"")</f>
        <v/>
      </c>
      <c r="K1126" t="str">
        <f>IFERROR(IF(OR(HLOOKUP($A1126,'Z-scores'!$C$2:$SK$20,5,FALSE)&gt;3,HLOOKUP($A1126,'Z-scores'!$C$2:$SK$20,5,FALSE)&lt;-3),"",'Total-corrected counts'!K1126),"")</f>
        <v/>
      </c>
      <c r="L1126" t="str">
        <f>IFERROR(IF(OR(HLOOKUP($A1126,'Z-scores'!$C$2:$SK$20,5,FALSE)&gt;3,HLOOKUP($A1126,'Z-scores'!$C$2:$SK$20,5,FALSE)&lt;-3),"",'Total-corrected counts'!L1126),"")</f>
        <v/>
      </c>
      <c r="M1126" t="str">
        <f>IFERROR(IF(OR(HLOOKUP($A1126,'Z-scores'!$C$2:$SK$20,5,FALSE)&gt;3,HLOOKUP($A1126,'Z-scores'!$C$2:$SK$20,5,FALSE)&lt;-3),"",'Total-corrected counts'!M1126),"")</f>
        <v/>
      </c>
      <c r="N1126" t="str">
        <f>IFERROR(IF(OR(HLOOKUP($A1126,'Z-scores'!$C$2:$SK$20,5,FALSE)&gt;3,HLOOKUP($A1126,'Z-scores'!$C$2:$SK$20,5,FALSE)&lt;-3),"",'Total-corrected counts'!N1126),"")</f>
        <v/>
      </c>
      <c r="O1126" t="str">
        <f>IFERROR(IF(OR(HLOOKUP($A1126,'Z-scores'!$C$2:$SK$20,5,FALSE)&gt;3,HLOOKUP($A1126,'Z-scores'!$C$2:$SK$20,5,FALSE)&lt;-3),"",'Total-corrected counts'!O1126),"")</f>
        <v/>
      </c>
      <c r="P1126" t="str">
        <f>IFERROR(IF(OR(HLOOKUP($A1126,'Z-scores'!$C$2:$SK$20,5,FALSE)&gt;3,HLOOKUP($A1126,'Z-scores'!$C$2:$SK$20,5,FALSE)&lt;-3),"",'Total-corrected counts'!P1126),"")</f>
        <v/>
      </c>
      <c r="Q1126" t="str">
        <f>IFERROR(IF(OR(HLOOKUP($A1126,'Z-scores'!$C$2:$SK$20,5,FALSE)&gt;3,HLOOKUP($A1126,'Z-scores'!$C$2:$SK$20,5,FALSE)&lt;-3),"",'Total-corrected counts'!Q1126),"")</f>
        <v/>
      </c>
      <c r="R1126" t="str">
        <f>IFERROR(IF(OR(HLOOKUP($A1126,'Z-scores'!$C$2:$SK$20,5,FALSE)&gt;3,HLOOKUP($A1126,'Z-scores'!$C$2:$SK$20,5,FALSE)&lt;-3),"",'Total-corrected counts'!R1126),"")</f>
        <v/>
      </c>
      <c r="S1126" t="str">
        <f>IFERROR(IF(OR(HLOOKUP($A1126,'Z-scores'!$C$2:$SK$20,5,FALSE)&gt;3,HLOOKUP($A1126,'Z-scores'!$C$2:$SK$20,5,FALSE)&lt;-3),"",'Total-corrected counts'!S1126),"")</f>
        <v/>
      </c>
      <c r="T1126" t="str">
        <f>IFERROR(IF(OR(HLOOKUP($A1126,'Z-scores'!$C$2:$SK$20,5,FALSE)&gt;3,HLOOKUP($A1126,'Z-scores'!$C$2:$SK$20,5,FALSE)&lt;-3),"",'Total-corrected counts'!T1126),"")</f>
        <v/>
      </c>
      <c r="U1126">
        <f t="shared" si="68"/>
        <v>0</v>
      </c>
      <c r="V1126">
        <f>SUMIFS(Tabel132[Cluster],Tabel132[ID],'Total-corrected counts Z&lt;3'!A1126)</f>
        <v>0</v>
      </c>
      <c r="W1126" t="str">
        <f t="shared" si="69"/>
        <v/>
      </c>
      <c r="X1126" t="str">
        <f t="shared" si="70"/>
        <v/>
      </c>
      <c r="Y1126" t="str">
        <f t="shared" si="71"/>
        <v/>
      </c>
    </row>
    <row r="1127" spans="1:25" x14ac:dyDescent="0.25">
      <c r="A1127">
        <v>1144</v>
      </c>
      <c r="B1127" t="s">
        <v>1153</v>
      </c>
      <c r="C1127">
        <v>62600</v>
      </c>
      <c r="D1127">
        <v>528</v>
      </c>
      <c r="E1127" t="str">
        <f>IFERROR(IF(OR(HLOOKUP($A1127,'Z-scores'!$C$2:$SK$20,5,FALSE)&gt;3,HLOOKUP($A1127,'Z-scores'!$C$2:$SK$20,5,FALSE)&lt;-3),"",'Total-corrected counts'!E1127),"")</f>
        <v/>
      </c>
      <c r="F1127" t="str">
        <f>IFERROR(IF(OR(HLOOKUP($A1127,'Z-scores'!$C$2:$SK$20,5,FALSE)&gt;3,HLOOKUP($A1127,'Z-scores'!$C$2:$SK$20,5,FALSE)&lt;-3),"",'Total-corrected counts'!F1127),"")</f>
        <v/>
      </c>
      <c r="G1127" t="str">
        <f>IFERROR(IF(OR(HLOOKUP($A1127,'Z-scores'!$C$2:$SK$20,5,FALSE)&gt;3,HLOOKUP($A1127,'Z-scores'!$C$2:$SK$20,5,FALSE)&lt;-3),"",'Total-corrected counts'!G1127),"")</f>
        <v/>
      </c>
      <c r="H1127" t="str">
        <f>IFERROR(IF(OR(HLOOKUP($A1127,'Z-scores'!$C$2:$SK$20,5,FALSE)&gt;3,HLOOKUP($A1127,'Z-scores'!$C$2:$SK$20,5,FALSE)&lt;-3),"",'Total-corrected counts'!H1127),"")</f>
        <v/>
      </c>
      <c r="I1127" t="str">
        <f>IFERROR(IF(OR(HLOOKUP($A1127,'Z-scores'!$C$2:$SK$20,5,FALSE)&gt;3,HLOOKUP($A1127,'Z-scores'!$C$2:$SK$20,5,FALSE)&lt;-3),"",'Total-corrected counts'!I1127),"")</f>
        <v/>
      </c>
      <c r="J1127" t="str">
        <f>IFERROR(IF(OR(HLOOKUP($A1127,'Z-scores'!$C$2:$SK$20,5,FALSE)&gt;3,HLOOKUP($A1127,'Z-scores'!$C$2:$SK$20,5,FALSE)&lt;-3),"",'Total-corrected counts'!J1127),"")</f>
        <v/>
      </c>
      <c r="K1127" t="str">
        <f>IFERROR(IF(OR(HLOOKUP($A1127,'Z-scores'!$C$2:$SK$20,5,FALSE)&gt;3,HLOOKUP($A1127,'Z-scores'!$C$2:$SK$20,5,FALSE)&lt;-3),"",'Total-corrected counts'!K1127),"")</f>
        <v/>
      </c>
      <c r="L1127" t="str">
        <f>IFERROR(IF(OR(HLOOKUP($A1127,'Z-scores'!$C$2:$SK$20,5,FALSE)&gt;3,HLOOKUP($A1127,'Z-scores'!$C$2:$SK$20,5,FALSE)&lt;-3),"",'Total-corrected counts'!L1127),"")</f>
        <v/>
      </c>
      <c r="M1127" t="str">
        <f>IFERROR(IF(OR(HLOOKUP($A1127,'Z-scores'!$C$2:$SK$20,5,FALSE)&gt;3,HLOOKUP($A1127,'Z-scores'!$C$2:$SK$20,5,FALSE)&lt;-3),"",'Total-corrected counts'!M1127),"")</f>
        <v/>
      </c>
      <c r="N1127" t="str">
        <f>IFERROR(IF(OR(HLOOKUP($A1127,'Z-scores'!$C$2:$SK$20,5,FALSE)&gt;3,HLOOKUP($A1127,'Z-scores'!$C$2:$SK$20,5,FALSE)&lt;-3),"",'Total-corrected counts'!N1127),"")</f>
        <v/>
      </c>
      <c r="O1127" t="str">
        <f>IFERROR(IF(OR(HLOOKUP($A1127,'Z-scores'!$C$2:$SK$20,5,FALSE)&gt;3,HLOOKUP($A1127,'Z-scores'!$C$2:$SK$20,5,FALSE)&lt;-3),"",'Total-corrected counts'!O1127),"")</f>
        <v/>
      </c>
      <c r="P1127" t="str">
        <f>IFERROR(IF(OR(HLOOKUP($A1127,'Z-scores'!$C$2:$SK$20,5,FALSE)&gt;3,HLOOKUP($A1127,'Z-scores'!$C$2:$SK$20,5,FALSE)&lt;-3),"",'Total-corrected counts'!P1127),"")</f>
        <v/>
      </c>
      <c r="Q1127" t="str">
        <f>IFERROR(IF(OR(HLOOKUP($A1127,'Z-scores'!$C$2:$SK$20,5,FALSE)&gt;3,HLOOKUP($A1127,'Z-scores'!$C$2:$SK$20,5,FALSE)&lt;-3),"",'Total-corrected counts'!Q1127),"")</f>
        <v/>
      </c>
      <c r="R1127" t="str">
        <f>IFERROR(IF(OR(HLOOKUP($A1127,'Z-scores'!$C$2:$SK$20,5,FALSE)&gt;3,HLOOKUP($A1127,'Z-scores'!$C$2:$SK$20,5,FALSE)&lt;-3),"",'Total-corrected counts'!R1127),"")</f>
        <v/>
      </c>
      <c r="S1127" t="str">
        <f>IFERROR(IF(OR(HLOOKUP($A1127,'Z-scores'!$C$2:$SK$20,5,FALSE)&gt;3,HLOOKUP($A1127,'Z-scores'!$C$2:$SK$20,5,FALSE)&lt;-3),"",'Total-corrected counts'!S1127),"")</f>
        <v/>
      </c>
      <c r="T1127" t="str">
        <f>IFERROR(IF(OR(HLOOKUP($A1127,'Z-scores'!$C$2:$SK$20,5,FALSE)&gt;3,HLOOKUP($A1127,'Z-scores'!$C$2:$SK$20,5,FALSE)&lt;-3),"",'Total-corrected counts'!T1127),"")</f>
        <v/>
      </c>
      <c r="U1127">
        <f t="shared" si="68"/>
        <v>0</v>
      </c>
      <c r="V1127">
        <f>SUMIFS(Tabel132[Cluster],Tabel132[ID],'Total-corrected counts Z&lt;3'!A1127)</f>
        <v>0</v>
      </c>
      <c r="W1127" t="str">
        <f t="shared" si="69"/>
        <v/>
      </c>
      <c r="X1127" t="str">
        <f t="shared" si="70"/>
        <v/>
      </c>
      <c r="Y1127" t="str">
        <f t="shared" si="71"/>
        <v/>
      </c>
    </row>
    <row r="1128" spans="1:25" x14ac:dyDescent="0.25">
      <c r="A1128">
        <v>1145</v>
      </c>
      <c r="B1128" t="s">
        <v>1154</v>
      </c>
      <c r="C1128">
        <v>62700</v>
      </c>
      <c r="D1128">
        <v>528</v>
      </c>
      <c r="E1128" t="str">
        <f>IFERROR(IF(OR(HLOOKUP($A1128,'Z-scores'!$C$2:$SK$20,5,FALSE)&gt;3,HLOOKUP($A1128,'Z-scores'!$C$2:$SK$20,5,FALSE)&lt;-3),"",'Total-corrected counts'!E1128),"")</f>
        <v/>
      </c>
      <c r="F1128" t="str">
        <f>IFERROR(IF(OR(HLOOKUP($A1128,'Z-scores'!$C$2:$SK$20,5,FALSE)&gt;3,HLOOKUP($A1128,'Z-scores'!$C$2:$SK$20,5,FALSE)&lt;-3),"",'Total-corrected counts'!F1128),"")</f>
        <v/>
      </c>
      <c r="G1128" t="str">
        <f>IFERROR(IF(OR(HLOOKUP($A1128,'Z-scores'!$C$2:$SK$20,5,FALSE)&gt;3,HLOOKUP($A1128,'Z-scores'!$C$2:$SK$20,5,FALSE)&lt;-3),"",'Total-corrected counts'!G1128),"")</f>
        <v/>
      </c>
      <c r="H1128" t="str">
        <f>IFERROR(IF(OR(HLOOKUP($A1128,'Z-scores'!$C$2:$SK$20,5,FALSE)&gt;3,HLOOKUP($A1128,'Z-scores'!$C$2:$SK$20,5,FALSE)&lt;-3),"",'Total-corrected counts'!H1128),"")</f>
        <v/>
      </c>
      <c r="I1128" t="str">
        <f>IFERROR(IF(OR(HLOOKUP($A1128,'Z-scores'!$C$2:$SK$20,5,FALSE)&gt;3,HLOOKUP($A1128,'Z-scores'!$C$2:$SK$20,5,FALSE)&lt;-3),"",'Total-corrected counts'!I1128),"")</f>
        <v/>
      </c>
      <c r="J1128" t="str">
        <f>IFERROR(IF(OR(HLOOKUP($A1128,'Z-scores'!$C$2:$SK$20,5,FALSE)&gt;3,HLOOKUP($A1128,'Z-scores'!$C$2:$SK$20,5,FALSE)&lt;-3),"",'Total-corrected counts'!J1128),"")</f>
        <v/>
      </c>
      <c r="K1128" t="str">
        <f>IFERROR(IF(OR(HLOOKUP($A1128,'Z-scores'!$C$2:$SK$20,5,FALSE)&gt;3,HLOOKUP($A1128,'Z-scores'!$C$2:$SK$20,5,FALSE)&lt;-3),"",'Total-corrected counts'!K1128),"")</f>
        <v/>
      </c>
      <c r="L1128" t="str">
        <f>IFERROR(IF(OR(HLOOKUP($A1128,'Z-scores'!$C$2:$SK$20,5,FALSE)&gt;3,HLOOKUP($A1128,'Z-scores'!$C$2:$SK$20,5,FALSE)&lt;-3),"",'Total-corrected counts'!L1128),"")</f>
        <v/>
      </c>
      <c r="M1128" t="str">
        <f>IFERROR(IF(OR(HLOOKUP($A1128,'Z-scores'!$C$2:$SK$20,5,FALSE)&gt;3,HLOOKUP($A1128,'Z-scores'!$C$2:$SK$20,5,FALSE)&lt;-3),"",'Total-corrected counts'!M1128),"")</f>
        <v/>
      </c>
      <c r="N1128" t="str">
        <f>IFERROR(IF(OR(HLOOKUP($A1128,'Z-scores'!$C$2:$SK$20,5,FALSE)&gt;3,HLOOKUP($A1128,'Z-scores'!$C$2:$SK$20,5,FALSE)&lt;-3),"",'Total-corrected counts'!N1128),"")</f>
        <v/>
      </c>
      <c r="O1128" t="str">
        <f>IFERROR(IF(OR(HLOOKUP($A1128,'Z-scores'!$C$2:$SK$20,5,FALSE)&gt;3,HLOOKUP($A1128,'Z-scores'!$C$2:$SK$20,5,FALSE)&lt;-3),"",'Total-corrected counts'!O1128),"")</f>
        <v/>
      </c>
      <c r="P1128" t="str">
        <f>IFERROR(IF(OR(HLOOKUP($A1128,'Z-scores'!$C$2:$SK$20,5,FALSE)&gt;3,HLOOKUP($A1128,'Z-scores'!$C$2:$SK$20,5,FALSE)&lt;-3),"",'Total-corrected counts'!P1128),"")</f>
        <v/>
      </c>
      <c r="Q1128" t="str">
        <f>IFERROR(IF(OR(HLOOKUP($A1128,'Z-scores'!$C$2:$SK$20,5,FALSE)&gt;3,HLOOKUP($A1128,'Z-scores'!$C$2:$SK$20,5,FALSE)&lt;-3),"",'Total-corrected counts'!Q1128),"")</f>
        <v/>
      </c>
      <c r="R1128" t="str">
        <f>IFERROR(IF(OR(HLOOKUP($A1128,'Z-scores'!$C$2:$SK$20,5,FALSE)&gt;3,HLOOKUP($A1128,'Z-scores'!$C$2:$SK$20,5,FALSE)&lt;-3),"",'Total-corrected counts'!R1128),"")</f>
        <v/>
      </c>
      <c r="S1128" t="str">
        <f>IFERROR(IF(OR(HLOOKUP($A1128,'Z-scores'!$C$2:$SK$20,5,FALSE)&gt;3,HLOOKUP($A1128,'Z-scores'!$C$2:$SK$20,5,FALSE)&lt;-3),"",'Total-corrected counts'!S1128),"")</f>
        <v/>
      </c>
      <c r="T1128" t="str">
        <f>IFERROR(IF(OR(HLOOKUP($A1128,'Z-scores'!$C$2:$SK$20,5,FALSE)&gt;3,HLOOKUP($A1128,'Z-scores'!$C$2:$SK$20,5,FALSE)&lt;-3),"",'Total-corrected counts'!T1128),"")</f>
        <v/>
      </c>
      <c r="U1128">
        <f t="shared" si="68"/>
        <v>0</v>
      </c>
      <c r="V1128">
        <f>SUMIFS(Tabel132[Cluster],Tabel132[ID],'Total-corrected counts Z&lt;3'!A1128)</f>
        <v>0</v>
      </c>
      <c r="W1128" t="str">
        <f t="shared" si="69"/>
        <v/>
      </c>
      <c r="X1128" t="str">
        <f t="shared" si="70"/>
        <v/>
      </c>
      <c r="Y1128" t="str">
        <f t="shared" si="71"/>
        <v/>
      </c>
    </row>
    <row r="1129" spans="1:25" x14ac:dyDescent="0.25">
      <c r="A1129">
        <v>10671</v>
      </c>
      <c r="B1129" t="s">
        <v>1155</v>
      </c>
      <c r="C1129">
        <v>78400</v>
      </c>
      <c r="D1129">
        <v>1097</v>
      </c>
      <c r="E1129" t="str">
        <f>IFERROR(IF(OR(HLOOKUP($A1129,'Z-scores'!$C$2:$SK$20,5,FALSE)&gt;3,HLOOKUP($A1129,'Z-scores'!$C$2:$SK$20,5,FALSE)&lt;-3),"",'Total-corrected counts'!E1129),"")</f>
        <v/>
      </c>
      <c r="F1129" t="str">
        <f>IFERROR(IF(OR(HLOOKUP($A1129,'Z-scores'!$C$2:$SK$20,5,FALSE)&gt;3,HLOOKUP($A1129,'Z-scores'!$C$2:$SK$20,5,FALSE)&lt;-3),"",'Total-corrected counts'!F1129),"")</f>
        <v/>
      </c>
      <c r="G1129" t="str">
        <f>IFERROR(IF(OR(HLOOKUP($A1129,'Z-scores'!$C$2:$SK$20,5,FALSE)&gt;3,HLOOKUP($A1129,'Z-scores'!$C$2:$SK$20,5,FALSE)&lt;-3),"",'Total-corrected counts'!G1129),"")</f>
        <v/>
      </c>
      <c r="H1129" t="str">
        <f>IFERROR(IF(OR(HLOOKUP($A1129,'Z-scores'!$C$2:$SK$20,5,FALSE)&gt;3,HLOOKUP($A1129,'Z-scores'!$C$2:$SK$20,5,FALSE)&lt;-3),"",'Total-corrected counts'!H1129),"")</f>
        <v/>
      </c>
      <c r="I1129" t="str">
        <f>IFERROR(IF(OR(HLOOKUP($A1129,'Z-scores'!$C$2:$SK$20,5,FALSE)&gt;3,HLOOKUP($A1129,'Z-scores'!$C$2:$SK$20,5,FALSE)&lt;-3),"",'Total-corrected counts'!I1129),"")</f>
        <v/>
      </c>
      <c r="J1129" t="str">
        <f>IFERROR(IF(OR(HLOOKUP($A1129,'Z-scores'!$C$2:$SK$20,5,FALSE)&gt;3,HLOOKUP($A1129,'Z-scores'!$C$2:$SK$20,5,FALSE)&lt;-3),"",'Total-corrected counts'!J1129),"")</f>
        <v/>
      </c>
      <c r="K1129" t="str">
        <f>IFERROR(IF(OR(HLOOKUP($A1129,'Z-scores'!$C$2:$SK$20,5,FALSE)&gt;3,HLOOKUP($A1129,'Z-scores'!$C$2:$SK$20,5,FALSE)&lt;-3),"",'Total-corrected counts'!K1129),"")</f>
        <v/>
      </c>
      <c r="L1129" t="str">
        <f>IFERROR(IF(OR(HLOOKUP($A1129,'Z-scores'!$C$2:$SK$20,5,FALSE)&gt;3,HLOOKUP($A1129,'Z-scores'!$C$2:$SK$20,5,FALSE)&lt;-3),"",'Total-corrected counts'!L1129),"")</f>
        <v/>
      </c>
      <c r="M1129" t="str">
        <f>IFERROR(IF(OR(HLOOKUP($A1129,'Z-scores'!$C$2:$SK$20,5,FALSE)&gt;3,HLOOKUP($A1129,'Z-scores'!$C$2:$SK$20,5,FALSE)&lt;-3),"",'Total-corrected counts'!M1129),"")</f>
        <v/>
      </c>
      <c r="N1129" t="str">
        <f>IFERROR(IF(OR(HLOOKUP($A1129,'Z-scores'!$C$2:$SK$20,5,FALSE)&gt;3,HLOOKUP($A1129,'Z-scores'!$C$2:$SK$20,5,FALSE)&lt;-3),"",'Total-corrected counts'!N1129),"")</f>
        <v/>
      </c>
      <c r="O1129" t="str">
        <f>IFERROR(IF(OR(HLOOKUP($A1129,'Z-scores'!$C$2:$SK$20,5,FALSE)&gt;3,HLOOKUP($A1129,'Z-scores'!$C$2:$SK$20,5,FALSE)&lt;-3),"",'Total-corrected counts'!O1129),"")</f>
        <v/>
      </c>
      <c r="P1129" t="str">
        <f>IFERROR(IF(OR(HLOOKUP($A1129,'Z-scores'!$C$2:$SK$20,5,FALSE)&gt;3,HLOOKUP($A1129,'Z-scores'!$C$2:$SK$20,5,FALSE)&lt;-3),"",'Total-corrected counts'!P1129),"")</f>
        <v/>
      </c>
      <c r="Q1129" t="str">
        <f>IFERROR(IF(OR(HLOOKUP($A1129,'Z-scores'!$C$2:$SK$20,5,FALSE)&gt;3,HLOOKUP($A1129,'Z-scores'!$C$2:$SK$20,5,FALSE)&lt;-3),"",'Total-corrected counts'!Q1129),"")</f>
        <v/>
      </c>
      <c r="R1129" t="str">
        <f>IFERROR(IF(OR(HLOOKUP($A1129,'Z-scores'!$C$2:$SK$20,5,FALSE)&gt;3,HLOOKUP($A1129,'Z-scores'!$C$2:$SK$20,5,FALSE)&lt;-3),"",'Total-corrected counts'!R1129),"")</f>
        <v/>
      </c>
      <c r="S1129" t="str">
        <f>IFERROR(IF(OR(HLOOKUP($A1129,'Z-scores'!$C$2:$SK$20,5,FALSE)&gt;3,HLOOKUP($A1129,'Z-scores'!$C$2:$SK$20,5,FALSE)&lt;-3),"",'Total-corrected counts'!S1129),"")</f>
        <v/>
      </c>
      <c r="T1129" t="str">
        <f>IFERROR(IF(OR(HLOOKUP($A1129,'Z-scores'!$C$2:$SK$20,5,FALSE)&gt;3,HLOOKUP($A1129,'Z-scores'!$C$2:$SK$20,5,FALSE)&lt;-3),"",'Total-corrected counts'!T1129),"")</f>
        <v/>
      </c>
      <c r="U1129">
        <f t="shared" si="68"/>
        <v>0</v>
      </c>
      <c r="V1129">
        <f>SUMIFS(Tabel132[Cluster],Tabel132[ID],'Total-corrected counts Z&lt;3'!A1129)</f>
        <v>0</v>
      </c>
      <c r="W1129" t="str">
        <f t="shared" si="69"/>
        <v/>
      </c>
      <c r="X1129" t="str">
        <f t="shared" si="70"/>
        <v/>
      </c>
      <c r="Y1129" t="str">
        <f t="shared" si="71"/>
        <v/>
      </c>
    </row>
    <row r="1130" spans="1:25" x14ac:dyDescent="0.25">
      <c r="A1130">
        <v>10672</v>
      </c>
      <c r="B1130" t="s">
        <v>1156</v>
      </c>
      <c r="C1130">
        <v>60000</v>
      </c>
      <c r="D1130">
        <v>1007</v>
      </c>
      <c r="E1130" t="str">
        <f>IFERROR(IF(OR(HLOOKUP($A1130,'Z-scores'!$C$2:$SK$20,5,FALSE)&gt;3,HLOOKUP($A1130,'Z-scores'!$C$2:$SK$20,5,FALSE)&lt;-3),"",'Total-corrected counts'!E1130),"")</f>
        <v/>
      </c>
      <c r="F1130" t="str">
        <f>IFERROR(IF(OR(HLOOKUP($A1130,'Z-scores'!$C$2:$SK$20,5,FALSE)&gt;3,HLOOKUP($A1130,'Z-scores'!$C$2:$SK$20,5,FALSE)&lt;-3),"",'Total-corrected counts'!F1130),"")</f>
        <v/>
      </c>
      <c r="G1130" t="str">
        <f>IFERROR(IF(OR(HLOOKUP($A1130,'Z-scores'!$C$2:$SK$20,5,FALSE)&gt;3,HLOOKUP($A1130,'Z-scores'!$C$2:$SK$20,5,FALSE)&lt;-3),"",'Total-corrected counts'!G1130),"")</f>
        <v/>
      </c>
      <c r="H1130" t="str">
        <f>IFERROR(IF(OR(HLOOKUP($A1130,'Z-scores'!$C$2:$SK$20,5,FALSE)&gt;3,HLOOKUP($A1130,'Z-scores'!$C$2:$SK$20,5,FALSE)&lt;-3),"",'Total-corrected counts'!H1130),"")</f>
        <v/>
      </c>
      <c r="I1130" t="str">
        <f>IFERROR(IF(OR(HLOOKUP($A1130,'Z-scores'!$C$2:$SK$20,5,FALSE)&gt;3,HLOOKUP($A1130,'Z-scores'!$C$2:$SK$20,5,FALSE)&lt;-3),"",'Total-corrected counts'!I1130),"")</f>
        <v/>
      </c>
      <c r="J1130" t="str">
        <f>IFERROR(IF(OR(HLOOKUP($A1130,'Z-scores'!$C$2:$SK$20,5,FALSE)&gt;3,HLOOKUP($A1130,'Z-scores'!$C$2:$SK$20,5,FALSE)&lt;-3),"",'Total-corrected counts'!J1130),"")</f>
        <v/>
      </c>
      <c r="K1130" t="str">
        <f>IFERROR(IF(OR(HLOOKUP($A1130,'Z-scores'!$C$2:$SK$20,5,FALSE)&gt;3,HLOOKUP($A1130,'Z-scores'!$C$2:$SK$20,5,FALSE)&lt;-3),"",'Total-corrected counts'!K1130),"")</f>
        <v/>
      </c>
      <c r="L1130" t="str">
        <f>IFERROR(IF(OR(HLOOKUP($A1130,'Z-scores'!$C$2:$SK$20,5,FALSE)&gt;3,HLOOKUP($A1130,'Z-scores'!$C$2:$SK$20,5,FALSE)&lt;-3),"",'Total-corrected counts'!L1130),"")</f>
        <v/>
      </c>
      <c r="M1130" t="str">
        <f>IFERROR(IF(OR(HLOOKUP($A1130,'Z-scores'!$C$2:$SK$20,5,FALSE)&gt;3,HLOOKUP($A1130,'Z-scores'!$C$2:$SK$20,5,FALSE)&lt;-3),"",'Total-corrected counts'!M1130),"")</f>
        <v/>
      </c>
      <c r="N1130" t="str">
        <f>IFERROR(IF(OR(HLOOKUP($A1130,'Z-scores'!$C$2:$SK$20,5,FALSE)&gt;3,HLOOKUP($A1130,'Z-scores'!$C$2:$SK$20,5,FALSE)&lt;-3),"",'Total-corrected counts'!N1130),"")</f>
        <v/>
      </c>
      <c r="O1130" t="str">
        <f>IFERROR(IF(OR(HLOOKUP($A1130,'Z-scores'!$C$2:$SK$20,5,FALSE)&gt;3,HLOOKUP($A1130,'Z-scores'!$C$2:$SK$20,5,FALSE)&lt;-3),"",'Total-corrected counts'!O1130),"")</f>
        <v/>
      </c>
      <c r="P1130" t="str">
        <f>IFERROR(IF(OR(HLOOKUP($A1130,'Z-scores'!$C$2:$SK$20,5,FALSE)&gt;3,HLOOKUP($A1130,'Z-scores'!$C$2:$SK$20,5,FALSE)&lt;-3),"",'Total-corrected counts'!P1130),"")</f>
        <v/>
      </c>
      <c r="Q1130" t="str">
        <f>IFERROR(IF(OR(HLOOKUP($A1130,'Z-scores'!$C$2:$SK$20,5,FALSE)&gt;3,HLOOKUP($A1130,'Z-scores'!$C$2:$SK$20,5,FALSE)&lt;-3),"",'Total-corrected counts'!Q1130),"")</f>
        <v/>
      </c>
      <c r="R1130" t="str">
        <f>IFERROR(IF(OR(HLOOKUP($A1130,'Z-scores'!$C$2:$SK$20,5,FALSE)&gt;3,HLOOKUP($A1130,'Z-scores'!$C$2:$SK$20,5,FALSE)&lt;-3),"",'Total-corrected counts'!R1130),"")</f>
        <v/>
      </c>
      <c r="S1130" t="str">
        <f>IFERROR(IF(OR(HLOOKUP($A1130,'Z-scores'!$C$2:$SK$20,5,FALSE)&gt;3,HLOOKUP($A1130,'Z-scores'!$C$2:$SK$20,5,FALSE)&lt;-3),"",'Total-corrected counts'!S1130),"")</f>
        <v/>
      </c>
      <c r="T1130" t="str">
        <f>IFERROR(IF(OR(HLOOKUP($A1130,'Z-scores'!$C$2:$SK$20,5,FALSE)&gt;3,HLOOKUP($A1130,'Z-scores'!$C$2:$SK$20,5,FALSE)&lt;-3),"",'Total-corrected counts'!T1130),"")</f>
        <v/>
      </c>
      <c r="U1130">
        <f t="shared" si="68"/>
        <v>0</v>
      </c>
      <c r="V1130">
        <f>SUMIFS(Tabel132[Cluster],Tabel132[ID],'Total-corrected counts Z&lt;3'!A1130)</f>
        <v>0</v>
      </c>
      <c r="W1130" t="str">
        <f t="shared" si="69"/>
        <v/>
      </c>
      <c r="X1130" t="str">
        <f t="shared" si="70"/>
        <v/>
      </c>
      <c r="Y1130" t="str">
        <f t="shared" si="71"/>
        <v/>
      </c>
    </row>
    <row r="1131" spans="1:25" x14ac:dyDescent="0.25">
      <c r="A1131">
        <v>10673</v>
      </c>
      <c r="B1131" t="s">
        <v>1157</v>
      </c>
      <c r="C1131">
        <v>59900</v>
      </c>
      <c r="D1131">
        <v>1007</v>
      </c>
      <c r="E1131" t="str">
        <f>IFERROR(IF(OR(HLOOKUP($A1131,'Z-scores'!$C$2:$SK$20,5,FALSE)&gt;3,HLOOKUP($A1131,'Z-scores'!$C$2:$SK$20,5,FALSE)&lt;-3),"",'Total-corrected counts'!E1131),"")</f>
        <v/>
      </c>
      <c r="F1131" t="str">
        <f>IFERROR(IF(OR(HLOOKUP($A1131,'Z-scores'!$C$2:$SK$20,5,FALSE)&gt;3,HLOOKUP($A1131,'Z-scores'!$C$2:$SK$20,5,FALSE)&lt;-3),"",'Total-corrected counts'!F1131),"")</f>
        <v/>
      </c>
      <c r="G1131" t="str">
        <f>IFERROR(IF(OR(HLOOKUP($A1131,'Z-scores'!$C$2:$SK$20,5,FALSE)&gt;3,HLOOKUP($A1131,'Z-scores'!$C$2:$SK$20,5,FALSE)&lt;-3),"",'Total-corrected counts'!G1131),"")</f>
        <v/>
      </c>
      <c r="H1131" t="str">
        <f>IFERROR(IF(OR(HLOOKUP($A1131,'Z-scores'!$C$2:$SK$20,5,FALSE)&gt;3,HLOOKUP($A1131,'Z-scores'!$C$2:$SK$20,5,FALSE)&lt;-3),"",'Total-corrected counts'!H1131),"")</f>
        <v/>
      </c>
      <c r="I1131" t="str">
        <f>IFERROR(IF(OR(HLOOKUP($A1131,'Z-scores'!$C$2:$SK$20,5,FALSE)&gt;3,HLOOKUP($A1131,'Z-scores'!$C$2:$SK$20,5,FALSE)&lt;-3),"",'Total-corrected counts'!I1131),"")</f>
        <v/>
      </c>
      <c r="J1131" t="str">
        <f>IFERROR(IF(OR(HLOOKUP($A1131,'Z-scores'!$C$2:$SK$20,5,FALSE)&gt;3,HLOOKUP($A1131,'Z-scores'!$C$2:$SK$20,5,FALSE)&lt;-3),"",'Total-corrected counts'!J1131),"")</f>
        <v/>
      </c>
      <c r="K1131" t="str">
        <f>IFERROR(IF(OR(HLOOKUP($A1131,'Z-scores'!$C$2:$SK$20,5,FALSE)&gt;3,HLOOKUP($A1131,'Z-scores'!$C$2:$SK$20,5,FALSE)&lt;-3),"",'Total-corrected counts'!K1131),"")</f>
        <v/>
      </c>
      <c r="L1131" t="str">
        <f>IFERROR(IF(OR(HLOOKUP($A1131,'Z-scores'!$C$2:$SK$20,5,FALSE)&gt;3,HLOOKUP($A1131,'Z-scores'!$C$2:$SK$20,5,FALSE)&lt;-3),"",'Total-corrected counts'!L1131),"")</f>
        <v/>
      </c>
      <c r="M1131" t="str">
        <f>IFERROR(IF(OR(HLOOKUP($A1131,'Z-scores'!$C$2:$SK$20,5,FALSE)&gt;3,HLOOKUP($A1131,'Z-scores'!$C$2:$SK$20,5,FALSE)&lt;-3),"",'Total-corrected counts'!M1131),"")</f>
        <v/>
      </c>
      <c r="N1131" t="str">
        <f>IFERROR(IF(OR(HLOOKUP($A1131,'Z-scores'!$C$2:$SK$20,5,FALSE)&gt;3,HLOOKUP($A1131,'Z-scores'!$C$2:$SK$20,5,FALSE)&lt;-3),"",'Total-corrected counts'!N1131),"")</f>
        <v/>
      </c>
      <c r="O1131" t="str">
        <f>IFERROR(IF(OR(HLOOKUP($A1131,'Z-scores'!$C$2:$SK$20,5,FALSE)&gt;3,HLOOKUP($A1131,'Z-scores'!$C$2:$SK$20,5,FALSE)&lt;-3),"",'Total-corrected counts'!O1131),"")</f>
        <v/>
      </c>
      <c r="P1131" t="str">
        <f>IFERROR(IF(OR(HLOOKUP($A1131,'Z-scores'!$C$2:$SK$20,5,FALSE)&gt;3,HLOOKUP($A1131,'Z-scores'!$C$2:$SK$20,5,FALSE)&lt;-3),"",'Total-corrected counts'!P1131),"")</f>
        <v/>
      </c>
      <c r="Q1131" t="str">
        <f>IFERROR(IF(OR(HLOOKUP($A1131,'Z-scores'!$C$2:$SK$20,5,FALSE)&gt;3,HLOOKUP($A1131,'Z-scores'!$C$2:$SK$20,5,FALSE)&lt;-3),"",'Total-corrected counts'!Q1131),"")</f>
        <v/>
      </c>
      <c r="R1131" t="str">
        <f>IFERROR(IF(OR(HLOOKUP($A1131,'Z-scores'!$C$2:$SK$20,5,FALSE)&gt;3,HLOOKUP($A1131,'Z-scores'!$C$2:$SK$20,5,FALSE)&lt;-3),"",'Total-corrected counts'!R1131),"")</f>
        <v/>
      </c>
      <c r="S1131" t="str">
        <f>IFERROR(IF(OR(HLOOKUP($A1131,'Z-scores'!$C$2:$SK$20,5,FALSE)&gt;3,HLOOKUP($A1131,'Z-scores'!$C$2:$SK$20,5,FALSE)&lt;-3),"",'Total-corrected counts'!S1131),"")</f>
        <v/>
      </c>
      <c r="T1131" t="str">
        <f>IFERROR(IF(OR(HLOOKUP($A1131,'Z-scores'!$C$2:$SK$20,5,FALSE)&gt;3,HLOOKUP($A1131,'Z-scores'!$C$2:$SK$20,5,FALSE)&lt;-3),"",'Total-corrected counts'!T1131),"")</f>
        <v/>
      </c>
      <c r="U1131">
        <f t="shared" si="68"/>
        <v>0</v>
      </c>
      <c r="V1131">
        <f>SUMIFS(Tabel132[Cluster],Tabel132[ID],'Total-corrected counts Z&lt;3'!A1131)</f>
        <v>0</v>
      </c>
      <c r="W1131" t="str">
        <f t="shared" si="69"/>
        <v/>
      </c>
      <c r="X1131" t="str">
        <f t="shared" si="70"/>
        <v/>
      </c>
      <c r="Y1131" t="str">
        <f t="shared" si="71"/>
        <v/>
      </c>
    </row>
    <row r="1132" spans="1:25" x14ac:dyDescent="0.25">
      <c r="A1132">
        <v>10674</v>
      </c>
      <c r="B1132" t="s">
        <v>1158</v>
      </c>
      <c r="C1132">
        <v>59800</v>
      </c>
      <c r="D1132">
        <v>1007</v>
      </c>
      <c r="E1132" t="str">
        <f>IFERROR(IF(OR(HLOOKUP($A1132,'Z-scores'!$C$2:$SK$20,5,FALSE)&gt;3,HLOOKUP($A1132,'Z-scores'!$C$2:$SK$20,5,FALSE)&lt;-3),"",'Total-corrected counts'!E1132),"")</f>
        <v/>
      </c>
      <c r="F1132" t="str">
        <f>IFERROR(IF(OR(HLOOKUP($A1132,'Z-scores'!$C$2:$SK$20,5,FALSE)&gt;3,HLOOKUP($A1132,'Z-scores'!$C$2:$SK$20,5,FALSE)&lt;-3),"",'Total-corrected counts'!F1132),"")</f>
        <v/>
      </c>
      <c r="G1132" t="str">
        <f>IFERROR(IF(OR(HLOOKUP($A1132,'Z-scores'!$C$2:$SK$20,5,FALSE)&gt;3,HLOOKUP($A1132,'Z-scores'!$C$2:$SK$20,5,FALSE)&lt;-3),"",'Total-corrected counts'!G1132),"")</f>
        <v/>
      </c>
      <c r="H1132" t="str">
        <f>IFERROR(IF(OR(HLOOKUP($A1132,'Z-scores'!$C$2:$SK$20,5,FALSE)&gt;3,HLOOKUP($A1132,'Z-scores'!$C$2:$SK$20,5,FALSE)&lt;-3),"",'Total-corrected counts'!H1132),"")</f>
        <v/>
      </c>
      <c r="I1132" t="str">
        <f>IFERROR(IF(OR(HLOOKUP($A1132,'Z-scores'!$C$2:$SK$20,5,FALSE)&gt;3,HLOOKUP($A1132,'Z-scores'!$C$2:$SK$20,5,FALSE)&lt;-3),"",'Total-corrected counts'!I1132),"")</f>
        <v/>
      </c>
      <c r="J1132" t="str">
        <f>IFERROR(IF(OR(HLOOKUP($A1132,'Z-scores'!$C$2:$SK$20,5,FALSE)&gt;3,HLOOKUP($A1132,'Z-scores'!$C$2:$SK$20,5,FALSE)&lt;-3),"",'Total-corrected counts'!J1132),"")</f>
        <v/>
      </c>
      <c r="K1132" t="str">
        <f>IFERROR(IF(OR(HLOOKUP($A1132,'Z-scores'!$C$2:$SK$20,5,FALSE)&gt;3,HLOOKUP($A1132,'Z-scores'!$C$2:$SK$20,5,FALSE)&lt;-3),"",'Total-corrected counts'!K1132),"")</f>
        <v/>
      </c>
      <c r="L1132" t="str">
        <f>IFERROR(IF(OR(HLOOKUP($A1132,'Z-scores'!$C$2:$SK$20,5,FALSE)&gt;3,HLOOKUP($A1132,'Z-scores'!$C$2:$SK$20,5,FALSE)&lt;-3),"",'Total-corrected counts'!L1132),"")</f>
        <v/>
      </c>
      <c r="M1132" t="str">
        <f>IFERROR(IF(OR(HLOOKUP($A1132,'Z-scores'!$C$2:$SK$20,5,FALSE)&gt;3,HLOOKUP($A1132,'Z-scores'!$C$2:$SK$20,5,FALSE)&lt;-3),"",'Total-corrected counts'!M1132),"")</f>
        <v/>
      </c>
      <c r="N1132" t="str">
        <f>IFERROR(IF(OR(HLOOKUP($A1132,'Z-scores'!$C$2:$SK$20,5,FALSE)&gt;3,HLOOKUP($A1132,'Z-scores'!$C$2:$SK$20,5,FALSE)&lt;-3),"",'Total-corrected counts'!N1132),"")</f>
        <v/>
      </c>
      <c r="O1132" t="str">
        <f>IFERROR(IF(OR(HLOOKUP($A1132,'Z-scores'!$C$2:$SK$20,5,FALSE)&gt;3,HLOOKUP($A1132,'Z-scores'!$C$2:$SK$20,5,FALSE)&lt;-3),"",'Total-corrected counts'!O1132),"")</f>
        <v/>
      </c>
      <c r="P1132" t="str">
        <f>IFERROR(IF(OR(HLOOKUP($A1132,'Z-scores'!$C$2:$SK$20,5,FALSE)&gt;3,HLOOKUP($A1132,'Z-scores'!$C$2:$SK$20,5,FALSE)&lt;-3),"",'Total-corrected counts'!P1132),"")</f>
        <v/>
      </c>
      <c r="Q1132" t="str">
        <f>IFERROR(IF(OR(HLOOKUP($A1132,'Z-scores'!$C$2:$SK$20,5,FALSE)&gt;3,HLOOKUP($A1132,'Z-scores'!$C$2:$SK$20,5,FALSE)&lt;-3),"",'Total-corrected counts'!Q1132),"")</f>
        <v/>
      </c>
      <c r="R1132" t="str">
        <f>IFERROR(IF(OR(HLOOKUP($A1132,'Z-scores'!$C$2:$SK$20,5,FALSE)&gt;3,HLOOKUP($A1132,'Z-scores'!$C$2:$SK$20,5,FALSE)&lt;-3),"",'Total-corrected counts'!R1132),"")</f>
        <v/>
      </c>
      <c r="S1132" t="str">
        <f>IFERROR(IF(OR(HLOOKUP($A1132,'Z-scores'!$C$2:$SK$20,5,FALSE)&gt;3,HLOOKUP($A1132,'Z-scores'!$C$2:$SK$20,5,FALSE)&lt;-3),"",'Total-corrected counts'!S1132),"")</f>
        <v/>
      </c>
      <c r="T1132" t="str">
        <f>IFERROR(IF(OR(HLOOKUP($A1132,'Z-scores'!$C$2:$SK$20,5,FALSE)&gt;3,HLOOKUP($A1132,'Z-scores'!$C$2:$SK$20,5,FALSE)&lt;-3),"",'Total-corrected counts'!T1132),"")</f>
        <v/>
      </c>
      <c r="U1132">
        <f t="shared" si="68"/>
        <v>0</v>
      </c>
      <c r="V1132">
        <f>SUMIFS(Tabel132[Cluster],Tabel132[ID],'Total-corrected counts Z&lt;3'!A1132)</f>
        <v>0</v>
      </c>
      <c r="W1132" t="str">
        <f t="shared" si="69"/>
        <v/>
      </c>
      <c r="X1132" t="str">
        <f t="shared" si="70"/>
        <v/>
      </c>
      <c r="Y1132" t="str">
        <f t="shared" si="71"/>
        <v/>
      </c>
    </row>
    <row r="1133" spans="1:25" x14ac:dyDescent="0.25">
      <c r="A1133">
        <v>10675</v>
      </c>
      <c r="B1133" t="s">
        <v>1159</v>
      </c>
      <c r="C1133">
        <v>60500</v>
      </c>
      <c r="D1133">
        <v>1056</v>
      </c>
      <c r="E1133" t="str">
        <f>IFERROR(IF(OR(HLOOKUP($A1133,'Z-scores'!$C$2:$SK$20,5,FALSE)&gt;3,HLOOKUP($A1133,'Z-scores'!$C$2:$SK$20,5,FALSE)&lt;-3),"",'Total-corrected counts'!E1133),"")</f>
        <v/>
      </c>
      <c r="F1133" t="str">
        <f>IFERROR(IF(OR(HLOOKUP($A1133,'Z-scores'!$C$2:$SK$20,5,FALSE)&gt;3,HLOOKUP($A1133,'Z-scores'!$C$2:$SK$20,5,FALSE)&lt;-3),"",'Total-corrected counts'!F1133),"")</f>
        <v/>
      </c>
      <c r="G1133" t="str">
        <f>IFERROR(IF(OR(HLOOKUP($A1133,'Z-scores'!$C$2:$SK$20,5,FALSE)&gt;3,HLOOKUP($A1133,'Z-scores'!$C$2:$SK$20,5,FALSE)&lt;-3),"",'Total-corrected counts'!G1133),"")</f>
        <v/>
      </c>
      <c r="H1133" t="str">
        <f>IFERROR(IF(OR(HLOOKUP($A1133,'Z-scores'!$C$2:$SK$20,5,FALSE)&gt;3,HLOOKUP($A1133,'Z-scores'!$C$2:$SK$20,5,FALSE)&lt;-3),"",'Total-corrected counts'!H1133),"")</f>
        <v/>
      </c>
      <c r="I1133" t="str">
        <f>IFERROR(IF(OR(HLOOKUP($A1133,'Z-scores'!$C$2:$SK$20,5,FALSE)&gt;3,HLOOKUP($A1133,'Z-scores'!$C$2:$SK$20,5,FALSE)&lt;-3),"",'Total-corrected counts'!I1133),"")</f>
        <v/>
      </c>
      <c r="J1133" t="str">
        <f>IFERROR(IF(OR(HLOOKUP($A1133,'Z-scores'!$C$2:$SK$20,5,FALSE)&gt;3,HLOOKUP($A1133,'Z-scores'!$C$2:$SK$20,5,FALSE)&lt;-3),"",'Total-corrected counts'!J1133),"")</f>
        <v/>
      </c>
      <c r="K1133" t="str">
        <f>IFERROR(IF(OR(HLOOKUP($A1133,'Z-scores'!$C$2:$SK$20,5,FALSE)&gt;3,HLOOKUP($A1133,'Z-scores'!$C$2:$SK$20,5,FALSE)&lt;-3),"",'Total-corrected counts'!K1133),"")</f>
        <v/>
      </c>
      <c r="L1133" t="str">
        <f>IFERROR(IF(OR(HLOOKUP($A1133,'Z-scores'!$C$2:$SK$20,5,FALSE)&gt;3,HLOOKUP($A1133,'Z-scores'!$C$2:$SK$20,5,FALSE)&lt;-3),"",'Total-corrected counts'!L1133),"")</f>
        <v/>
      </c>
      <c r="M1133" t="str">
        <f>IFERROR(IF(OR(HLOOKUP($A1133,'Z-scores'!$C$2:$SK$20,5,FALSE)&gt;3,HLOOKUP($A1133,'Z-scores'!$C$2:$SK$20,5,FALSE)&lt;-3),"",'Total-corrected counts'!M1133),"")</f>
        <v/>
      </c>
      <c r="N1133" t="str">
        <f>IFERROR(IF(OR(HLOOKUP($A1133,'Z-scores'!$C$2:$SK$20,5,FALSE)&gt;3,HLOOKUP($A1133,'Z-scores'!$C$2:$SK$20,5,FALSE)&lt;-3),"",'Total-corrected counts'!N1133),"")</f>
        <v/>
      </c>
      <c r="O1133" t="str">
        <f>IFERROR(IF(OR(HLOOKUP($A1133,'Z-scores'!$C$2:$SK$20,5,FALSE)&gt;3,HLOOKUP($A1133,'Z-scores'!$C$2:$SK$20,5,FALSE)&lt;-3),"",'Total-corrected counts'!O1133),"")</f>
        <v/>
      </c>
      <c r="P1133" t="str">
        <f>IFERROR(IF(OR(HLOOKUP($A1133,'Z-scores'!$C$2:$SK$20,5,FALSE)&gt;3,HLOOKUP($A1133,'Z-scores'!$C$2:$SK$20,5,FALSE)&lt;-3),"",'Total-corrected counts'!P1133),"")</f>
        <v/>
      </c>
      <c r="Q1133" t="str">
        <f>IFERROR(IF(OR(HLOOKUP($A1133,'Z-scores'!$C$2:$SK$20,5,FALSE)&gt;3,HLOOKUP($A1133,'Z-scores'!$C$2:$SK$20,5,FALSE)&lt;-3),"",'Total-corrected counts'!Q1133),"")</f>
        <v/>
      </c>
      <c r="R1133" t="str">
        <f>IFERROR(IF(OR(HLOOKUP($A1133,'Z-scores'!$C$2:$SK$20,5,FALSE)&gt;3,HLOOKUP($A1133,'Z-scores'!$C$2:$SK$20,5,FALSE)&lt;-3),"",'Total-corrected counts'!R1133),"")</f>
        <v/>
      </c>
      <c r="S1133" t="str">
        <f>IFERROR(IF(OR(HLOOKUP($A1133,'Z-scores'!$C$2:$SK$20,5,FALSE)&gt;3,HLOOKUP($A1133,'Z-scores'!$C$2:$SK$20,5,FALSE)&lt;-3),"",'Total-corrected counts'!S1133),"")</f>
        <v/>
      </c>
      <c r="T1133" t="str">
        <f>IFERROR(IF(OR(HLOOKUP($A1133,'Z-scores'!$C$2:$SK$20,5,FALSE)&gt;3,HLOOKUP($A1133,'Z-scores'!$C$2:$SK$20,5,FALSE)&lt;-3),"",'Total-corrected counts'!T1133),"")</f>
        <v/>
      </c>
      <c r="U1133">
        <f t="shared" si="68"/>
        <v>0</v>
      </c>
      <c r="V1133">
        <f>SUMIFS(Tabel132[Cluster],Tabel132[ID],'Total-corrected counts Z&lt;3'!A1133)</f>
        <v>0</v>
      </c>
      <c r="W1133" t="str">
        <f t="shared" si="69"/>
        <v/>
      </c>
      <c r="X1133" t="str">
        <f t="shared" si="70"/>
        <v/>
      </c>
      <c r="Y1133" t="str">
        <f t="shared" si="71"/>
        <v/>
      </c>
    </row>
    <row r="1134" spans="1:25" x14ac:dyDescent="0.25">
      <c r="A1134">
        <v>10676</v>
      </c>
      <c r="B1134" t="s">
        <v>1160</v>
      </c>
      <c r="C1134">
        <v>60400</v>
      </c>
      <c r="D1134">
        <v>1056</v>
      </c>
      <c r="E1134" t="str">
        <f>IFERROR(IF(OR(HLOOKUP($A1134,'Z-scores'!$C$2:$SK$20,5,FALSE)&gt;3,HLOOKUP($A1134,'Z-scores'!$C$2:$SK$20,5,FALSE)&lt;-3),"",'Total-corrected counts'!E1134),"")</f>
        <v/>
      </c>
      <c r="F1134" t="str">
        <f>IFERROR(IF(OR(HLOOKUP($A1134,'Z-scores'!$C$2:$SK$20,5,FALSE)&gt;3,HLOOKUP($A1134,'Z-scores'!$C$2:$SK$20,5,FALSE)&lt;-3),"",'Total-corrected counts'!F1134),"")</f>
        <v/>
      </c>
      <c r="G1134" t="str">
        <f>IFERROR(IF(OR(HLOOKUP($A1134,'Z-scores'!$C$2:$SK$20,5,FALSE)&gt;3,HLOOKUP($A1134,'Z-scores'!$C$2:$SK$20,5,FALSE)&lt;-3),"",'Total-corrected counts'!G1134),"")</f>
        <v/>
      </c>
      <c r="H1134" t="str">
        <f>IFERROR(IF(OR(HLOOKUP($A1134,'Z-scores'!$C$2:$SK$20,5,FALSE)&gt;3,HLOOKUP($A1134,'Z-scores'!$C$2:$SK$20,5,FALSE)&lt;-3),"",'Total-corrected counts'!H1134),"")</f>
        <v/>
      </c>
      <c r="I1134" t="str">
        <f>IFERROR(IF(OR(HLOOKUP($A1134,'Z-scores'!$C$2:$SK$20,5,FALSE)&gt;3,HLOOKUP($A1134,'Z-scores'!$C$2:$SK$20,5,FALSE)&lt;-3),"",'Total-corrected counts'!I1134),"")</f>
        <v/>
      </c>
      <c r="J1134" t="str">
        <f>IFERROR(IF(OR(HLOOKUP($A1134,'Z-scores'!$C$2:$SK$20,5,FALSE)&gt;3,HLOOKUP($A1134,'Z-scores'!$C$2:$SK$20,5,FALSE)&lt;-3),"",'Total-corrected counts'!J1134),"")</f>
        <v/>
      </c>
      <c r="K1134" t="str">
        <f>IFERROR(IF(OR(HLOOKUP($A1134,'Z-scores'!$C$2:$SK$20,5,FALSE)&gt;3,HLOOKUP($A1134,'Z-scores'!$C$2:$SK$20,5,FALSE)&lt;-3),"",'Total-corrected counts'!K1134),"")</f>
        <v/>
      </c>
      <c r="L1134" t="str">
        <f>IFERROR(IF(OR(HLOOKUP($A1134,'Z-scores'!$C$2:$SK$20,5,FALSE)&gt;3,HLOOKUP($A1134,'Z-scores'!$C$2:$SK$20,5,FALSE)&lt;-3),"",'Total-corrected counts'!L1134),"")</f>
        <v/>
      </c>
      <c r="M1134" t="str">
        <f>IFERROR(IF(OR(HLOOKUP($A1134,'Z-scores'!$C$2:$SK$20,5,FALSE)&gt;3,HLOOKUP($A1134,'Z-scores'!$C$2:$SK$20,5,FALSE)&lt;-3),"",'Total-corrected counts'!M1134),"")</f>
        <v/>
      </c>
      <c r="N1134" t="str">
        <f>IFERROR(IF(OR(HLOOKUP($A1134,'Z-scores'!$C$2:$SK$20,5,FALSE)&gt;3,HLOOKUP($A1134,'Z-scores'!$C$2:$SK$20,5,FALSE)&lt;-3),"",'Total-corrected counts'!N1134),"")</f>
        <v/>
      </c>
      <c r="O1134" t="str">
        <f>IFERROR(IF(OR(HLOOKUP($A1134,'Z-scores'!$C$2:$SK$20,5,FALSE)&gt;3,HLOOKUP($A1134,'Z-scores'!$C$2:$SK$20,5,FALSE)&lt;-3),"",'Total-corrected counts'!O1134),"")</f>
        <v/>
      </c>
      <c r="P1134" t="str">
        <f>IFERROR(IF(OR(HLOOKUP($A1134,'Z-scores'!$C$2:$SK$20,5,FALSE)&gt;3,HLOOKUP($A1134,'Z-scores'!$C$2:$SK$20,5,FALSE)&lt;-3),"",'Total-corrected counts'!P1134),"")</f>
        <v/>
      </c>
      <c r="Q1134" t="str">
        <f>IFERROR(IF(OR(HLOOKUP($A1134,'Z-scores'!$C$2:$SK$20,5,FALSE)&gt;3,HLOOKUP($A1134,'Z-scores'!$C$2:$SK$20,5,FALSE)&lt;-3),"",'Total-corrected counts'!Q1134),"")</f>
        <v/>
      </c>
      <c r="R1134" t="str">
        <f>IFERROR(IF(OR(HLOOKUP($A1134,'Z-scores'!$C$2:$SK$20,5,FALSE)&gt;3,HLOOKUP($A1134,'Z-scores'!$C$2:$SK$20,5,FALSE)&lt;-3),"",'Total-corrected counts'!R1134),"")</f>
        <v/>
      </c>
      <c r="S1134" t="str">
        <f>IFERROR(IF(OR(HLOOKUP($A1134,'Z-scores'!$C$2:$SK$20,5,FALSE)&gt;3,HLOOKUP($A1134,'Z-scores'!$C$2:$SK$20,5,FALSE)&lt;-3),"",'Total-corrected counts'!S1134),"")</f>
        <v/>
      </c>
      <c r="T1134" t="str">
        <f>IFERROR(IF(OR(HLOOKUP($A1134,'Z-scores'!$C$2:$SK$20,5,FALSE)&gt;3,HLOOKUP($A1134,'Z-scores'!$C$2:$SK$20,5,FALSE)&lt;-3),"",'Total-corrected counts'!T1134),"")</f>
        <v/>
      </c>
      <c r="U1134">
        <f t="shared" si="68"/>
        <v>0</v>
      </c>
      <c r="V1134">
        <f>SUMIFS(Tabel132[Cluster],Tabel132[ID],'Total-corrected counts Z&lt;3'!A1134)</f>
        <v>0</v>
      </c>
      <c r="W1134" t="str">
        <f t="shared" si="69"/>
        <v/>
      </c>
      <c r="X1134" t="str">
        <f t="shared" si="70"/>
        <v/>
      </c>
      <c r="Y1134" t="str">
        <f t="shared" si="71"/>
        <v/>
      </c>
    </row>
    <row r="1135" spans="1:25" x14ac:dyDescent="0.25">
      <c r="A1135">
        <v>10677</v>
      </c>
      <c r="B1135" t="s">
        <v>1161</v>
      </c>
      <c r="C1135">
        <v>60300</v>
      </c>
      <c r="D1135">
        <v>1056</v>
      </c>
      <c r="E1135" t="str">
        <f>IFERROR(IF(OR(HLOOKUP($A1135,'Z-scores'!$C$2:$SK$20,5,FALSE)&gt;3,HLOOKUP($A1135,'Z-scores'!$C$2:$SK$20,5,FALSE)&lt;-3),"",'Total-corrected counts'!E1135),"")</f>
        <v/>
      </c>
      <c r="F1135" t="str">
        <f>IFERROR(IF(OR(HLOOKUP($A1135,'Z-scores'!$C$2:$SK$20,5,FALSE)&gt;3,HLOOKUP($A1135,'Z-scores'!$C$2:$SK$20,5,FALSE)&lt;-3),"",'Total-corrected counts'!F1135),"")</f>
        <v/>
      </c>
      <c r="G1135" t="str">
        <f>IFERROR(IF(OR(HLOOKUP($A1135,'Z-scores'!$C$2:$SK$20,5,FALSE)&gt;3,HLOOKUP($A1135,'Z-scores'!$C$2:$SK$20,5,FALSE)&lt;-3),"",'Total-corrected counts'!G1135),"")</f>
        <v/>
      </c>
      <c r="H1135" t="str">
        <f>IFERROR(IF(OR(HLOOKUP($A1135,'Z-scores'!$C$2:$SK$20,5,FALSE)&gt;3,HLOOKUP($A1135,'Z-scores'!$C$2:$SK$20,5,FALSE)&lt;-3),"",'Total-corrected counts'!H1135),"")</f>
        <v/>
      </c>
      <c r="I1135" t="str">
        <f>IFERROR(IF(OR(HLOOKUP($A1135,'Z-scores'!$C$2:$SK$20,5,FALSE)&gt;3,HLOOKUP($A1135,'Z-scores'!$C$2:$SK$20,5,FALSE)&lt;-3),"",'Total-corrected counts'!I1135),"")</f>
        <v/>
      </c>
      <c r="J1135" t="str">
        <f>IFERROR(IF(OR(HLOOKUP($A1135,'Z-scores'!$C$2:$SK$20,5,FALSE)&gt;3,HLOOKUP($A1135,'Z-scores'!$C$2:$SK$20,5,FALSE)&lt;-3),"",'Total-corrected counts'!J1135),"")</f>
        <v/>
      </c>
      <c r="K1135" t="str">
        <f>IFERROR(IF(OR(HLOOKUP($A1135,'Z-scores'!$C$2:$SK$20,5,FALSE)&gt;3,HLOOKUP($A1135,'Z-scores'!$C$2:$SK$20,5,FALSE)&lt;-3),"",'Total-corrected counts'!K1135),"")</f>
        <v/>
      </c>
      <c r="L1135" t="str">
        <f>IFERROR(IF(OR(HLOOKUP($A1135,'Z-scores'!$C$2:$SK$20,5,FALSE)&gt;3,HLOOKUP($A1135,'Z-scores'!$C$2:$SK$20,5,FALSE)&lt;-3),"",'Total-corrected counts'!L1135),"")</f>
        <v/>
      </c>
      <c r="M1135" t="str">
        <f>IFERROR(IF(OR(HLOOKUP($A1135,'Z-scores'!$C$2:$SK$20,5,FALSE)&gt;3,HLOOKUP($A1135,'Z-scores'!$C$2:$SK$20,5,FALSE)&lt;-3),"",'Total-corrected counts'!M1135),"")</f>
        <v/>
      </c>
      <c r="N1135" t="str">
        <f>IFERROR(IF(OR(HLOOKUP($A1135,'Z-scores'!$C$2:$SK$20,5,FALSE)&gt;3,HLOOKUP($A1135,'Z-scores'!$C$2:$SK$20,5,FALSE)&lt;-3),"",'Total-corrected counts'!N1135),"")</f>
        <v/>
      </c>
      <c r="O1135" t="str">
        <f>IFERROR(IF(OR(HLOOKUP($A1135,'Z-scores'!$C$2:$SK$20,5,FALSE)&gt;3,HLOOKUP($A1135,'Z-scores'!$C$2:$SK$20,5,FALSE)&lt;-3),"",'Total-corrected counts'!O1135),"")</f>
        <v/>
      </c>
      <c r="P1135" t="str">
        <f>IFERROR(IF(OR(HLOOKUP($A1135,'Z-scores'!$C$2:$SK$20,5,FALSE)&gt;3,HLOOKUP($A1135,'Z-scores'!$C$2:$SK$20,5,FALSE)&lt;-3),"",'Total-corrected counts'!P1135),"")</f>
        <v/>
      </c>
      <c r="Q1135" t="str">
        <f>IFERROR(IF(OR(HLOOKUP($A1135,'Z-scores'!$C$2:$SK$20,5,FALSE)&gt;3,HLOOKUP($A1135,'Z-scores'!$C$2:$SK$20,5,FALSE)&lt;-3),"",'Total-corrected counts'!Q1135),"")</f>
        <v/>
      </c>
      <c r="R1135" t="str">
        <f>IFERROR(IF(OR(HLOOKUP($A1135,'Z-scores'!$C$2:$SK$20,5,FALSE)&gt;3,HLOOKUP($A1135,'Z-scores'!$C$2:$SK$20,5,FALSE)&lt;-3),"",'Total-corrected counts'!R1135),"")</f>
        <v/>
      </c>
      <c r="S1135" t="str">
        <f>IFERROR(IF(OR(HLOOKUP($A1135,'Z-scores'!$C$2:$SK$20,5,FALSE)&gt;3,HLOOKUP($A1135,'Z-scores'!$C$2:$SK$20,5,FALSE)&lt;-3),"",'Total-corrected counts'!S1135),"")</f>
        <v/>
      </c>
      <c r="T1135" t="str">
        <f>IFERROR(IF(OR(HLOOKUP($A1135,'Z-scores'!$C$2:$SK$20,5,FALSE)&gt;3,HLOOKUP($A1135,'Z-scores'!$C$2:$SK$20,5,FALSE)&lt;-3),"",'Total-corrected counts'!T1135),"")</f>
        <v/>
      </c>
      <c r="U1135">
        <f t="shared" si="68"/>
        <v>0</v>
      </c>
      <c r="V1135">
        <f>SUMIFS(Tabel132[Cluster],Tabel132[ID],'Total-corrected counts Z&lt;3'!A1135)</f>
        <v>0</v>
      </c>
      <c r="W1135" t="str">
        <f t="shared" si="69"/>
        <v/>
      </c>
      <c r="X1135" t="str">
        <f t="shared" si="70"/>
        <v/>
      </c>
      <c r="Y1135" t="str">
        <f t="shared" si="71"/>
        <v/>
      </c>
    </row>
    <row r="1136" spans="1:25" x14ac:dyDescent="0.25">
      <c r="A1136">
        <v>10678</v>
      </c>
      <c r="B1136" t="s">
        <v>1162</v>
      </c>
      <c r="C1136">
        <v>60900</v>
      </c>
      <c r="D1136">
        <v>1064</v>
      </c>
      <c r="E1136" t="str">
        <f>IFERROR(IF(OR(HLOOKUP($A1136,'Z-scores'!$C$2:$SK$20,5,FALSE)&gt;3,HLOOKUP($A1136,'Z-scores'!$C$2:$SK$20,5,FALSE)&lt;-3),"",'Total-corrected counts'!E1136),"")</f>
        <v/>
      </c>
      <c r="F1136" t="str">
        <f>IFERROR(IF(OR(HLOOKUP($A1136,'Z-scores'!$C$2:$SK$20,5,FALSE)&gt;3,HLOOKUP($A1136,'Z-scores'!$C$2:$SK$20,5,FALSE)&lt;-3),"",'Total-corrected counts'!F1136),"")</f>
        <v/>
      </c>
      <c r="G1136" t="str">
        <f>IFERROR(IF(OR(HLOOKUP($A1136,'Z-scores'!$C$2:$SK$20,5,FALSE)&gt;3,HLOOKUP($A1136,'Z-scores'!$C$2:$SK$20,5,FALSE)&lt;-3),"",'Total-corrected counts'!G1136),"")</f>
        <v/>
      </c>
      <c r="H1136" t="str">
        <f>IFERROR(IF(OR(HLOOKUP($A1136,'Z-scores'!$C$2:$SK$20,5,FALSE)&gt;3,HLOOKUP($A1136,'Z-scores'!$C$2:$SK$20,5,FALSE)&lt;-3),"",'Total-corrected counts'!H1136),"")</f>
        <v/>
      </c>
      <c r="I1136" t="str">
        <f>IFERROR(IF(OR(HLOOKUP($A1136,'Z-scores'!$C$2:$SK$20,5,FALSE)&gt;3,HLOOKUP($A1136,'Z-scores'!$C$2:$SK$20,5,FALSE)&lt;-3),"",'Total-corrected counts'!I1136),"")</f>
        <v/>
      </c>
      <c r="J1136" t="str">
        <f>IFERROR(IF(OR(HLOOKUP($A1136,'Z-scores'!$C$2:$SK$20,5,FALSE)&gt;3,HLOOKUP($A1136,'Z-scores'!$C$2:$SK$20,5,FALSE)&lt;-3),"",'Total-corrected counts'!J1136),"")</f>
        <v/>
      </c>
      <c r="K1136" t="str">
        <f>IFERROR(IF(OR(HLOOKUP($A1136,'Z-scores'!$C$2:$SK$20,5,FALSE)&gt;3,HLOOKUP($A1136,'Z-scores'!$C$2:$SK$20,5,FALSE)&lt;-3),"",'Total-corrected counts'!K1136),"")</f>
        <v/>
      </c>
      <c r="L1136" t="str">
        <f>IFERROR(IF(OR(HLOOKUP($A1136,'Z-scores'!$C$2:$SK$20,5,FALSE)&gt;3,HLOOKUP($A1136,'Z-scores'!$C$2:$SK$20,5,FALSE)&lt;-3),"",'Total-corrected counts'!L1136),"")</f>
        <v/>
      </c>
      <c r="M1136" t="str">
        <f>IFERROR(IF(OR(HLOOKUP($A1136,'Z-scores'!$C$2:$SK$20,5,FALSE)&gt;3,HLOOKUP($A1136,'Z-scores'!$C$2:$SK$20,5,FALSE)&lt;-3),"",'Total-corrected counts'!M1136),"")</f>
        <v/>
      </c>
      <c r="N1136" t="str">
        <f>IFERROR(IF(OR(HLOOKUP($A1136,'Z-scores'!$C$2:$SK$20,5,FALSE)&gt;3,HLOOKUP($A1136,'Z-scores'!$C$2:$SK$20,5,FALSE)&lt;-3),"",'Total-corrected counts'!N1136),"")</f>
        <v/>
      </c>
      <c r="O1136" t="str">
        <f>IFERROR(IF(OR(HLOOKUP($A1136,'Z-scores'!$C$2:$SK$20,5,FALSE)&gt;3,HLOOKUP($A1136,'Z-scores'!$C$2:$SK$20,5,FALSE)&lt;-3),"",'Total-corrected counts'!O1136),"")</f>
        <v/>
      </c>
      <c r="P1136" t="str">
        <f>IFERROR(IF(OR(HLOOKUP($A1136,'Z-scores'!$C$2:$SK$20,5,FALSE)&gt;3,HLOOKUP($A1136,'Z-scores'!$C$2:$SK$20,5,FALSE)&lt;-3),"",'Total-corrected counts'!P1136),"")</f>
        <v/>
      </c>
      <c r="Q1136" t="str">
        <f>IFERROR(IF(OR(HLOOKUP($A1136,'Z-scores'!$C$2:$SK$20,5,FALSE)&gt;3,HLOOKUP($A1136,'Z-scores'!$C$2:$SK$20,5,FALSE)&lt;-3),"",'Total-corrected counts'!Q1136),"")</f>
        <v/>
      </c>
      <c r="R1136" t="str">
        <f>IFERROR(IF(OR(HLOOKUP($A1136,'Z-scores'!$C$2:$SK$20,5,FALSE)&gt;3,HLOOKUP($A1136,'Z-scores'!$C$2:$SK$20,5,FALSE)&lt;-3),"",'Total-corrected counts'!R1136),"")</f>
        <v/>
      </c>
      <c r="S1136" t="str">
        <f>IFERROR(IF(OR(HLOOKUP($A1136,'Z-scores'!$C$2:$SK$20,5,FALSE)&gt;3,HLOOKUP($A1136,'Z-scores'!$C$2:$SK$20,5,FALSE)&lt;-3),"",'Total-corrected counts'!S1136),"")</f>
        <v/>
      </c>
      <c r="T1136" t="str">
        <f>IFERROR(IF(OR(HLOOKUP($A1136,'Z-scores'!$C$2:$SK$20,5,FALSE)&gt;3,HLOOKUP($A1136,'Z-scores'!$C$2:$SK$20,5,FALSE)&lt;-3),"",'Total-corrected counts'!T1136),"")</f>
        <v/>
      </c>
      <c r="U1136">
        <f t="shared" si="68"/>
        <v>0</v>
      </c>
      <c r="V1136">
        <f>SUMIFS(Tabel132[Cluster],Tabel132[ID],'Total-corrected counts Z&lt;3'!A1136)</f>
        <v>0</v>
      </c>
      <c r="W1136" t="str">
        <f t="shared" si="69"/>
        <v/>
      </c>
      <c r="X1136" t="str">
        <f t="shared" si="70"/>
        <v/>
      </c>
      <c r="Y1136" t="str">
        <f t="shared" si="71"/>
        <v/>
      </c>
    </row>
    <row r="1137" spans="1:25" x14ac:dyDescent="0.25">
      <c r="A1137">
        <v>10679</v>
      </c>
      <c r="B1137" t="s">
        <v>1163</v>
      </c>
      <c r="C1137">
        <v>60800</v>
      </c>
      <c r="D1137">
        <v>1064</v>
      </c>
      <c r="E1137" t="str">
        <f>IFERROR(IF(OR(HLOOKUP($A1137,'Z-scores'!$C$2:$SK$20,5,FALSE)&gt;3,HLOOKUP($A1137,'Z-scores'!$C$2:$SK$20,5,FALSE)&lt;-3),"",'Total-corrected counts'!E1137),"")</f>
        <v/>
      </c>
      <c r="F1137" t="str">
        <f>IFERROR(IF(OR(HLOOKUP($A1137,'Z-scores'!$C$2:$SK$20,5,FALSE)&gt;3,HLOOKUP($A1137,'Z-scores'!$C$2:$SK$20,5,FALSE)&lt;-3),"",'Total-corrected counts'!F1137),"")</f>
        <v/>
      </c>
      <c r="G1137" t="str">
        <f>IFERROR(IF(OR(HLOOKUP($A1137,'Z-scores'!$C$2:$SK$20,5,FALSE)&gt;3,HLOOKUP($A1137,'Z-scores'!$C$2:$SK$20,5,FALSE)&lt;-3),"",'Total-corrected counts'!G1137),"")</f>
        <v/>
      </c>
      <c r="H1137" t="str">
        <f>IFERROR(IF(OR(HLOOKUP($A1137,'Z-scores'!$C$2:$SK$20,5,FALSE)&gt;3,HLOOKUP($A1137,'Z-scores'!$C$2:$SK$20,5,FALSE)&lt;-3),"",'Total-corrected counts'!H1137),"")</f>
        <v/>
      </c>
      <c r="I1137" t="str">
        <f>IFERROR(IF(OR(HLOOKUP($A1137,'Z-scores'!$C$2:$SK$20,5,FALSE)&gt;3,HLOOKUP($A1137,'Z-scores'!$C$2:$SK$20,5,FALSE)&lt;-3),"",'Total-corrected counts'!I1137),"")</f>
        <v/>
      </c>
      <c r="J1137" t="str">
        <f>IFERROR(IF(OR(HLOOKUP($A1137,'Z-scores'!$C$2:$SK$20,5,FALSE)&gt;3,HLOOKUP($A1137,'Z-scores'!$C$2:$SK$20,5,FALSE)&lt;-3),"",'Total-corrected counts'!J1137),"")</f>
        <v/>
      </c>
      <c r="K1137" t="str">
        <f>IFERROR(IF(OR(HLOOKUP($A1137,'Z-scores'!$C$2:$SK$20,5,FALSE)&gt;3,HLOOKUP($A1137,'Z-scores'!$C$2:$SK$20,5,FALSE)&lt;-3),"",'Total-corrected counts'!K1137),"")</f>
        <v/>
      </c>
      <c r="L1137" t="str">
        <f>IFERROR(IF(OR(HLOOKUP($A1137,'Z-scores'!$C$2:$SK$20,5,FALSE)&gt;3,HLOOKUP($A1137,'Z-scores'!$C$2:$SK$20,5,FALSE)&lt;-3),"",'Total-corrected counts'!L1137),"")</f>
        <v/>
      </c>
      <c r="M1137" t="str">
        <f>IFERROR(IF(OR(HLOOKUP($A1137,'Z-scores'!$C$2:$SK$20,5,FALSE)&gt;3,HLOOKUP($A1137,'Z-scores'!$C$2:$SK$20,5,FALSE)&lt;-3),"",'Total-corrected counts'!M1137),"")</f>
        <v/>
      </c>
      <c r="N1137" t="str">
        <f>IFERROR(IF(OR(HLOOKUP($A1137,'Z-scores'!$C$2:$SK$20,5,FALSE)&gt;3,HLOOKUP($A1137,'Z-scores'!$C$2:$SK$20,5,FALSE)&lt;-3),"",'Total-corrected counts'!N1137),"")</f>
        <v/>
      </c>
      <c r="O1137" t="str">
        <f>IFERROR(IF(OR(HLOOKUP($A1137,'Z-scores'!$C$2:$SK$20,5,FALSE)&gt;3,HLOOKUP($A1137,'Z-scores'!$C$2:$SK$20,5,FALSE)&lt;-3),"",'Total-corrected counts'!O1137),"")</f>
        <v/>
      </c>
      <c r="P1137" t="str">
        <f>IFERROR(IF(OR(HLOOKUP($A1137,'Z-scores'!$C$2:$SK$20,5,FALSE)&gt;3,HLOOKUP($A1137,'Z-scores'!$C$2:$SK$20,5,FALSE)&lt;-3),"",'Total-corrected counts'!P1137),"")</f>
        <v/>
      </c>
      <c r="Q1137" t="str">
        <f>IFERROR(IF(OR(HLOOKUP($A1137,'Z-scores'!$C$2:$SK$20,5,FALSE)&gt;3,HLOOKUP($A1137,'Z-scores'!$C$2:$SK$20,5,FALSE)&lt;-3),"",'Total-corrected counts'!Q1137),"")</f>
        <v/>
      </c>
      <c r="R1137" t="str">
        <f>IFERROR(IF(OR(HLOOKUP($A1137,'Z-scores'!$C$2:$SK$20,5,FALSE)&gt;3,HLOOKUP($A1137,'Z-scores'!$C$2:$SK$20,5,FALSE)&lt;-3),"",'Total-corrected counts'!R1137),"")</f>
        <v/>
      </c>
      <c r="S1137" t="str">
        <f>IFERROR(IF(OR(HLOOKUP($A1137,'Z-scores'!$C$2:$SK$20,5,FALSE)&gt;3,HLOOKUP($A1137,'Z-scores'!$C$2:$SK$20,5,FALSE)&lt;-3),"",'Total-corrected counts'!S1137),"")</f>
        <v/>
      </c>
      <c r="T1137" t="str">
        <f>IFERROR(IF(OR(HLOOKUP($A1137,'Z-scores'!$C$2:$SK$20,5,FALSE)&gt;3,HLOOKUP($A1137,'Z-scores'!$C$2:$SK$20,5,FALSE)&lt;-3),"",'Total-corrected counts'!T1137),"")</f>
        <v/>
      </c>
      <c r="U1137">
        <f t="shared" si="68"/>
        <v>0</v>
      </c>
      <c r="V1137">
        <f>SUMIFS(Tabel132[Cluster],Tabel132[ID],'Total-corrected counts Z&lt;3'!A1137)</f>
        <v>0</v>
      </c>
      <c r="W1137" t="str">
        <f t="shared" si="69"/>
        <v/>
      </c>
      <c r="X1137" t="str">
        <f t="shared" si="70"/>
        <v/>
      </c>
      <c r="Y1137" t="str">
        <f t="shared" si="71"/>
        <v/>
      </c>
    </row>
    <row r="1138" spans="1:25" x14ac:dyDescent="0.25">
      <c r="A1138">
        <v>10680</v>
      </c>
      <c r="B1138" t="s">
        <v>1164</v>
      </c>
      <c r="C1138">
        <v>60700</v>
      </c>
      <c r="D1138">
        <v>1064</v>
      </c>
      <c r="E1138" t="str">
        <f>IFERROR(IF(OR(HLOOKUP($A1138,'Z-scores'!$C$2:$SK$20,5,FALSE)&gt;3,HLOOKUP($A1138,'Z-scores'!$C$2:$SK$20,5,FALSE)&lt;-3),"",'Total-corrected counts'!E1138),"")</f>
        <v/>
      </c>
      <c r="F1138" t="str">
        <f>IFERROR(IF(OR(HLOOKUP($A1138,'Z-scores'!$C$2:$SK$20,5,FALSE)&gt;3,HLOOKUP($A1138,'Z-scores'!$C$2:$SK$20,5,FALSE)&lt;-3),"",'Total-corrected counts'!F1138),"")</f>
        <v/>
      </c>
      <c r="G1138" t="str">
        <f>IFERROR(IF(OR(HLOOKUP($A1138,'Z-scores'!$C$2:$SK$20,5,FALSE)&gt;3,HLOOKUP($A1138,'Z-scores'!$C$2:$SK$20,5,FALSE)&lt;-3),"",'Total-corrected counts'!G1138),"")</f>
        <v/>
      </c>
      <c r="H1138" t="str">
        <f>IFERROR(IF(OR(HLOOKUP($A1138,'Z-scores'!$C$2:$SK$20,5,FALSE)&gt;3,HLOOKUP($A1138,'Z-scores'!$C$2:$SK$20,5,FALSE)&lt;-3),"",'Total-corrected counts'!H1138),"")</f>
        <v/>
      </c>
      <c r="I1138" t="str">
        <f>IFERROR(IF(OR(HLOOKUP($A1138,'Z-scores'!$C$2:$SK$20,5,FALSE)&gt;3,HLOOKUP($A1138,'Z-scores'!$C$2:$SK$20,5,FALSE)&lt;-3),"",'Total-corrected counts'!I1138),"")</f>
        <v/>
      </c>
      <c r="J1138" t="str">
        <f>IFERROR(IF(OR(HLOOKUP($A1138,'Z-scores'!$C$2:$SK$20,5,FALSE)&gt;3,HLOOKUP($A1138,'Z-scores'!$C$2:$SK$20,5,FALSE)&lt;-3),"",'Total-corrected counts'!J1138),"")</f>
        <v/>
      </c>
      <c r="K1138" t="str">
        <f>IFERROR(IF(OR(HLOOKUP($A1138,'Z-scores'!$C$2:$SK$20,5,FALSE)&gt;3,HLOOKUP($A1138,'Z-scores'!$C$2:$SK$20,5,FALSE)&lt;-3),"",'Total-corrected counts'!K1138),"")</f>
        <v/>
      </c>
      <c r="L1138" t="str">
        <f>IFERROR(IF(OR(HLOOKUP($A1138,'Z-scores'!$C$2:$SK$20,5,FALSE)&gt;3,HLOOKUP($A1138,'Z-scores'!$C$2:$SK$20,5,FALSE)&lt;-3),"",'Total-corrected counts'!L1138),"")</f>
        <v/>
      </c>
      <c r="M1138" t="str">
        <f>IFERROR(IF(OR(HLOOKUP($A1138,'Z-scores'!$C$2:$SK$20,5,FALSE)&gt;3,HLOOKUP($A1138,'Z-scores'!$C$2:$SK$20,5,FALSE)&lt;-3),"",'Total-corrected counts'!M1138),"")</f>
        <v/>
      </c>
      <c r="N1138" t="str">
        <f>IFERROR(IF(OR(HLOOKUP($A1138,'Z-scores'!$C$2:$SK$20,5,FALSE)&gt;3,HLOOKUP($A1138,'Z-scores'!$C$2:$SK$20,5,FALSE)&lt;-3),"",'Total-corrected counts'!N1138),"")</f>
        <v/>
      </c>
      <c r="O1138" t="str">
        <f>IFERROR(IF(OR(HLOOKUP($A1138,'Z-scores'!$C$2:$SK$20,5,FALSE)&gt;3,HLOOKUP($A1138,'Z-scores'!$C$2:$SK$20,5,FALSE)&lt;-3),"",'Total-corrected counts'!O1138),"")</f>
        <v/>
      </c>
      <c r="P1138" t="str">
        <f>IFERROR(IF(OR(HLOOKUP($A1138,'Z-scores'!$C$2:$SK$20,5,FALSE)&gt;3,HLOOKUP($A1138,'Z-scores'!$C$2:$SK$20,5,FALSE)&lt;-3),"",'Total-corrected counts'!P1138),"")</f>
        <v/>
      </c>
      <c r="Q1138" t="str">
        <f>IFERROR(IF(OR(HLOOKUP($A1138,'Z-scores'!$C$2:$SK$20,5,FALSE)&gt;3,HLOOKUP($A1138,'Z-scores'!$C$2:$SK$20,5,FALSE)&lt;-3),"",'Total-corrected counts'!Q1138),"")</f>
        <v/>
      </c>
      <c r="R1138" t="str">
        <f>IFERROR(IF(OR(HLOOKUP($A1138,'Z-scores'!$C$2:$SK$20,5,FALSE)&gt;3,HLOOKUP($A1138,'Z-scores'!$C$2:$SK$20,5,FALSE)&lt;-3),"",'Total-corrected counts'!R1138),"")</f>
        <v/>
      </c>
      <c r="S1138" t="str">
        <f>IFERROR(IF(OR(HLOOKUP($A1138,'Z-scores'!$C$2:$SK$20,5,FALSE)&gt;3,HLOOKUP($A1138,'Z-scores'!$C$2:$SK$20,5,FALSE)&lt;-3),"",'Total-corrected counts'!S1138),"")</f>
        <v/>
      </c>
      <c r="T1138" t="str">
        <f>IFERROR(IF(OR(HLOOKUP($A1138,'Z-scores'!$C$2:$SK$20,5,FALSE)&gt;3,HLOOKUP($A1138,'Z-scores'!$C$2:$SK$20,5,FALSE)&lt;-3),"",'Total-corrected counts'!T1138),"")</f>
        <v/>
      </c>
      <c r="U1138">
        <f t="shared" si="68"/>
        <v>0</v>
      </c>
      <c r="V1138">
        <f>SUMIFS(Tabel132[Cluster],Tabel132[ID],'Total-corrected counts Z&lt;3'!A1138)</f>
        <v>0</v>
      </c>
      <c r="W1138" t="str">
        <f t="shared" si="69"/>
        <v/>
      </c>
      <c r="X1138" t="str">
        <f t="shared" si="70"/>
        <v/>
      </c>
      <c r="Y1138" t="str">
        <f t="shared" si="71"/>
        <v/>
      </c>
    </row>
    <row r="1139" spans="1:25" x14ac:dyDescent="0.25">
      <c r="A1139">
        <v>10681</v>
      </c>
      <c r="B1139" t="s">
        <v>1165</v>
      </c>
      <c r="C1139">
        <v>61300</v>
      </c>
      <c r="D1139">
        <v>1025</v>
      </c>
      <c r="E1139" t="str">
        <f>IFERROR(IF(OR(HLOOKUP($A1139,'Z-scores'!$C$2:$SK$20,5,FALSE)&gt;3,HLOOKUP($A1139,'Z-scores'!$C$2:$SK$20,5,FALSE)&lt;-3),"",'Total-corrected counts'!E1139),"")</f>
        <v/>
      </c>
      <c r="F1139" t="str">
        <f>IFERROR(IF(OR(HLOOKUP($A1139,'Z-scores'!$C$2:$SK$20,5,FALSE)&gt;3,HLOOKUP($A1139,'Z-scores'!$C$2:$SK$20,5,FALSE)&lt;-3),"",'Total-corrected counts'!F1139),"")</f>
        <v/>
      </c>
      <c r="G1139" t="str">
        <f>IFERROR(IF(OR(HLOOKUP($A1139,'Z-scores'!$C$2:$SK$20,5,FALSE)&gt;3,HLOOKUP($A1139,'Z-scores'!$C$2:$SK$20,5,FALSE)&lt;-3),"",'Total-corrected counts'!G1139),"")</f>
        <v/>
      </c>
      <c r="H1139" t="str">
        <f>IFERROR(IF(OR(HLOOKUP($A1139,'Z-scores'!$C$2:$SK$20,5,FALSE)&gt;3,HLOOKUP($A1139,'Z-scores'!$C$2:$SK$20,5,FALSE)&lt;-3),"",'Total-corrected counts'!H1139),"")</f>
        <v/>
      </c>
      <c r="I1139" t="str">
        <f>IFERROR(IF(OR(HLOOKUP($A1139,'Z-scores'!$C$2:$SK$20,5,FALSE)&gt;3,HLOOKUP($A1139,'Z-scores'!$C$2:$SK$20,5,FALSE)&lt;-3),"",'Total-corrected counts'!I1139),"")</f>
        <v/>
      </c>
      <c r="J1139" t="str">
        <f>IFERROR(IF(OR(HLOOKUP($A1139,'Z-scores'!$C$2:$SK$20,5,FALSE)&gt;3,HLOOKUP($A1139,'Z-scores'!$C$2:$SK$20,5,FALSE)&lt;-3),"",'Total-corrected counts'!J1139),"")</f>
        <v/>
      </c>
      <c r="K1139" t="str">
        <f>IFERROR(IF(OR(HLOOKUP($A1139,'Z-scores'!$C$2:$SK$20,5,FALSE)&gt;3,HLOOKUP($A1139,'Z-scores'!$C$2:$SK$20,5,FALSE)&lt;-3),"",'Total-corrected counts'!K1139),"")</f>
        <v/>
      </c>
      <c r="L1139" t="str">
        <f>IFERROR(IF(OR(HLOOKUP($A1139,'Z-scores'!$C$2:$SK$20,5,FALSE)&gt;3,HLOOKUP($A1139,'Z-scores'!$C$2:$SK$20,5,FALSE)&lt;-3),"",'Total-corrected counts'!L1139),"")</f>
        <v/>
      </c>
      <c r="M1139" t="str">
        <f>IFERROR(IF(OR(HLOOKUP($A1139,'Z-scores'!$C$2:$SK$20,5,FALSE)&gt;3,HLOOKUP($A1139,'Z-scores'!$C$2:$SK$20,5,FALSE)&lt;-3),"",'Total-corrected counts'!M1139),"")</f>
        <v/>
      </c>
      <c r="N1139" t="str">
        <f>IFERROR(IF(OR(HLOOKUP($A1139,'Z-scores'!$C$2:$SK$20,5,FALSE)&gt;3,HLOOKUP($A1139,'Z-scores'!$C$2:$SK$20,5,FALSE)&lt;-3),"",'Total-corrected counts'!N1139),"")</f>
        <v/>
      </c>
      <c r="O1139" t="str">
        <f>IFERROR(IF(OR(HLOOKUP($A1139,'Z-scores'!$C$2:$SK$20,5,FALSE)&gt;3,HLOOKUP($A1139,'Z-scores'!$C$2:$SK$20,5,FALSE)&lt;-3),"",'Total-corrected counts'!O1139),"")</f>
        <v/>
      </c>
      <c r="P1139" t="str">
        <f>IFERROR(IF(OR(HLOOKUP($A1139,'Z-scores'!$C$2:$SK$20,5,FALSE)&gt;3,HLOOKUP($A1139,'Z-scores'!$C$2:$SK$20,5,FALSE)&lt;-3),"",'Total-corrected counts'!P1139),"")</f>
        <v/>
      </c>
      <c r="Q1139" t="str">
        <f>IFERROR(IF(OR(HLOOKUP($A1139,'Z-scores'!$C$2:$SK$20,5,FALSE)&gt;3,HLOOKUP($A1139,'Z-scores'!$C$2:$SK$20,5,FALSE)&lt;-3),"",'Total-corrected counts'!Q1139),"")</f>
        <v/>
      </c>
      <c r="R1139" t="str">
        <f>IFERROR(IF(OR(HLOOKUP($A1139,'Z-scores'!$C$2:$SK$20,5,FALSE)&gt;3,HLOOKUP($A1139,'Z-scores'!$C$2:$SK$20,5,FALSE)&lt;-3),"",'Total-corrected counts'!R1139),"")</f>
        <v/>
      </c>
      <c r="S1139" t="str">
        <f>IFERROR(IF(OR(HLOOKUP($A1139,'Z-scores'!$C$2:$SK$20,5,FALSE)&gt;3,HLOOKUP($A1139,'Z-scores'!$C$2:$SK$20,5,FALSE)&lt;-3),"",'Total-corrected counts'!S1139),"")</f>
        <v/>
      </c>
      <c r="T1139" t="str">
        <f>IFERROR(IF(OR(HLOOKUP($A1139,'Z-scores'!$C$2:$SK$20,5,FALSE)&gt;3,HLOOKUP($A1139,'Z-scores'!$C$2:$SK$20,5,FALSE)&lt;-3),"",'Total-corrected counts'!T1139),"")</f>
        <v/>
      </c>
      <c r="U1139">
        <f t="shared" si="68"/>
        <v>0</v>
      </c>
      <c r="V1139">
        <f>SUMIFS(Tabel132[Cluster],Tabel132[ID],'Total-corrected counts Z&lt;3'!A1139)</f>
        <v>0</v>
      </c>
      <c r="W1139" t="str">
        <f t="shared" si="69"/>
        <v/>
      </c>
      <c r="X1139" t="str">
        <f t="shared" si="70"/>
        <v/>
      </c>
      <c r="Y1139" t="str">
        <f t="shared" si="71"/>
        <v/>
      </c>
    </row>
    <row r="1140" spans="1:25" x14ac:dyDescent="0.25">
      <c r="A1140">
        <v>10682</v>
      </c>
      <c r="B1140" t="s">
        <v>1166</v>
      </c>
      <c r="C1140">
        <v>61200</v>
      </c>
      <c r="D1140">
        <v>1025</v>
      </c>
      <c r="E1140" t="str">
        <f>IFERROR(IF(OR(HLOOKUP($A1140,'Z-scores'!$C$2:$SK$20,5,FALSE)&gt;3,HLOOKUP($A1140,'Z-scores'!$C$2:$SK$20,5,FALSE)&lt;-3),"",'Total-corrected counts'!E1140),"")</f>
        <v/>
      </c>
      <c r="F1140" t="str">
        <f>IFERROR(IF(OR(HLOOKUP($A1140,'Z-scores'!$C$2:$SK$20,5,FALSE)&gt;3,HLOOKUP($A1140,'Z-scores'!$C$2:$SK$20,5,FALSE)&lt;-3),"",'Total-corrected counts'!F1140),"")</f>
        <v/>
      </c>
      <c r="G1140" t="str">
        <f>IFERROR(IF(OR(HLOOKUP($A1140,'Z-scores'!$C$2:$SK$20,5,FALSE)&gt;3,HLOOKUP($A1140,'Z-scores'!$C$2:$SK$20,5,FALSE)&lt;-3),"",'Total-corrected counts'!G1140),"")</f>
        <v/>
      </c>
      <c r="H1140" t="str">
        <f>IFERROR(IF(OR(HLOOKUP($A1140,'Z-scores'!$C$2:$SK$20,5,FALSE)&gt;3,HLOOKUP($A1140,'Z-scores'!$C$2:$SK$20,5,FALSE)&lt;-3),"",'Total-corrected counts'!H1140),"")</f>
        <v/>
      </c>
      <c r="I1140" t="str">
        <f>IFERROR(IF(OR(HLOOKUP($A1140,'Z-scores'!$C$2:$SK$20,5,FALSE)&gt;3,HLOOKUP($A1140,'Z-scores'!$C$2:$SK$20,5,FALSE)&lt;-3),"",'Total-corrected counts'!I1140),"")</f>
        <v/>
      </c>
      <c r="J1140" t="str">
        <f>IFERROR(IF(OR(HLOOKUP($A1140,'Z-scores'!$C$2:$SK$20,5,FALSE)&gt;3,HLOOKUP($A1140,'Z-scores'!$C$2:$SK$20,5,FALSE)&lt;-3),"",'Total-corrected counts'!J1140),"")</f>
        <v/>
      </c>
      <c r="K1140" t="str">
        <f>IFERROR(IF(OR(HLOOKUP($A1140,'Z-scores'!$C$2:$SK$20,5,FALSE)&gt;3,HLOOKUP($A1140,'Z-scores'!$C$2:$SK$20,5,FALSE)&lt;-3),"",'Total-corrected counts'!K1140),"")</f>
        <v/>
      </c>
      <c r="L1140" t="str">
        <f>IFERROR(IF(OR(HLOOKUP($A1140,'Z-scores'!$C$2:$SK$20,5,FALSE)&gt;3,HLOOKUP($A1140,'Z-scores'!$C$2:$SK$20,5,FALSE)&lt;-3),"",'Total-corrected counts'!L1140),"")</f>
        <v/>
      </c>
      <c r="M1140" t="str">
        <f>IFERROR(IF(OR(HLOOKUP($A1140,'Z-scores'!$C$2:$SK$20,5,FALSE)&gt;3,HLOOKUP($A1140,'Z-scores'!$C$2:$SK$20,5,FALSE)&lt;-3),"",'Total-corrected counts'!M1140),"")</f>
        <v/>
      </c>
      <c r="N1140" t="str">
        <f>IFERROR(IF(OR(HLOOKUP($A1140,'Z-scores'!$C$2:$SK$20,5,FALSE)&gt;3,HLOOKUP($A1140,'Z-scores'!$C$2:$SK$20,5,FALSE)&lt;-3),"",'Total-corrected counts'!N1140),"")</f>
        <v/>
      </c>
      <c r="O1140" t="str">
        <f>IFERROR(IF(OR(HLOOKUP($A1140,'Z-scores'!$C$2:$SK$20,5,FALSE)&gt;3,HLOOKUP($A1140,'Z-scores'!$C$2:$SK$20,5,FALSE)&lt;-3),"",'Total-corrected counts'!O1140),"")</f>
        <v/>
      </c>
      <c r="P1140" t="str">
        <f>IFERROR(IF(OR(HLOOKUP($A1140,'Z-scores'!$C$2:$SK$20,5,FALSE)&gt;3,HLOOKUP($A1140,'Z-scores'!$C$2:$SK$20,5,FALSE)&lt;-3),"",'Total-corrected counts'!P1140),"")</f>
        <v/>
      </c>
      <c r="Q1140" t="str">
        <f>IFERROR(IF(OR(HLOOKUP($A1140,'Z-scores'!$C$2:$SK$20,5,FALSE)&gt;3,HLOOKUP($A1140,'Z-scores'!$C$2:$SK$20,5,FALSE)&lt;-3),"",'Total-corrected counts'!Q1140),"")</f>
        <v/>
      </c>
      <c r="R1140" t="str">
        <f>IFERROR(IF(OR(HLOOKUP($A1140,'Z-scores'!$C$2:$SK$20,5,FALSE)&gt;3,HLOOKUP($A1140,'Z-scores'!$C$2:$SK$20,5,FALSE)&lt;-3),"",'Total-corrected counts'!R1140),"")</f>
        <v/>
      </c>
      <c r="S1140" t="str">
        <f>IFERROR(IF(OR(HLOOKUP($A1140,'Z-scores'!$C$2:$SK$20,5,FALSE)&gt;3,HLOOKUP($A1140,'Z-scores'!$C$2:$SK$20,5,FALSE)&lt;-3),"",'Total-corrected counts'!S1140),"")</f>
        <v/>
      </c>
      <c r="T1140" t="str">
        <f>IFERROR(IF(OR(HLOOKUP($A1140,'Z-scores'!$C$2:$SK$20,5,FALSE)&gt;3,HLOOKUP($A1140,'Z-scores'!$C$2:$SK$20,5,FALSE)&lt;-3),"",'Total-corrected counts'!T1140),"")</f>
        <v/>
      </c>
      <c r="U1140">
        <f t="shared" si="68"/>
        <v>0</v>
      </c>
      <c r="V1140">
        <f>SUMIFS(Tabel132[Cluster],Tabel132[ID],'Total-corrected counts Z&lt;3'!A1140)</f>
        <v>0</v>
      </c>
      <c r="W1140" t="str">
        <f t="shared" si="69"/>
        <v/>
      </c>
      <c r="X1140" t="str">
        <f t="shared" si="70"/>
        <v/>
      </c>
      <c r="Y1140" t="str">
        <f t="shared" si="71"/>
        <v/>
      </c>
    </row>
    <row r="1141" spans="1:25" x14ac:dyDescent="0.25">
      <c r="A1141">
        <v>10683</v>
      </c>
      <c r="B1141" t="s">
        <v>1167</v>
      </c>
      <c r="C1141">
        <v>61100</v>
      </c>
      <c r="D1141">
        <v>1025</v>
      </c>
      <c r="E1141" t="str">
        <f>IFERROR(IF(OR(HLOOKUP($A1141,'Z-scores'!$C$2:$SK$20,5,FALSE)&gt;3,HLOOKUP($A1141,'Z-scores'!$C$2:$SK$20,5,FALSE)&lt;-3),"",'Total-corrected counts'!E1141),"")</f>
        <v/>
      </c>
      <c r="F1141" t="str">
        <f>IFERROR(IF(OR(HLOOKUP($A1141,'Z-scores'!$C$2:$SK$20,5,FALSE)&gt;3,HLOOKUP($A1141,'Z-scores'!$C$2:$SK$20,5,FALSE)&lt;-3),"",'Total-corrected counts'!F1141),"")</f>
        <v/>
      </c>
      <c r="G1141" t="str">
        <f>IFERROR(IF(OR(HLOOKUP($A1141,'Z-scores'!$C$2:$SK$20,5,FALSE)&gt;3,HLOOKUP($A1141,'Z-scores'!$C$2:$SK$20,5,FALSE)&lt;-3),"",'Total-corrected counts'!G1141),"")</f>
        <v/>
      </c>
      <c r="H1141" t="str">
        <f>IFERROR(IF(OR(HLOOKUP($A1141,'Z-scores'!$C$2:$SK$20,5,FALSE)&gt;3,HLOOKUP($A1141,'Z-scores'!$C$2:$SK$20,5,FALSE)&lt;-3),"",'Total-corrected counts'!H1141),"")</f>
        <v/>
      </c>
      <c r="I1141" t="str">
        <f>IFERROR(IF(OR(HLOOKUP($A1141,'Z-scores'!$C$2:$SK$20,5,FALSE)&gt;3,HLOOKUP($A1141,'Z-scores'!$C$2:$SK$20,5,FALSE)&lt;-3),"",'Total-corrected counts'!I1141),"")</f>
        <v/>
      </c>
      <c r="J1141" t="str">
        <f>IFERROR(IF(OR(HLOOKUP($A1141,'Z-scores'!$C$2:$SK$20,5,FALSE)&gt;3,HLOOKUP($A1141,'Z-scores'!$C$2:$SK$20,5,FALSE)&lt;-3),"",'Total-corrected counts'!J1141),"")</f>
        <v/>
      </c>
      <c r="K1141" t="str">
        <f>IFERROR(IF(OR(HLOOKUP($A1141,'Z-scores'!$C$2:$SK$20,5,FALSE)&gt;3,HLOOKUP($A1141,'Z-scores'!$C$2:$SK$20,5,FALSE)&lt;-3),"",'Total-corrected counts'!K1141),"")</f>
        <v/>
      </c>
      <c r="L1141" t="str">
        <f>IFERROR(IF(OR(HLOOKUP($A1141,'Z-scores'!$C$2:$SK$20,5,FALSE)&gt;3,HLOOKUP($A1141,'Z-scores'!$C$2:$SK$20,5,FALSE)&lt;-3),"",'Total-corrected counts'!L1141),"")</f>
        <v/>
      </c>
      <c r="M1141" t="str">
        <f>IFERROR(IF(OR(HLOOKUP($A1141,'Z-scores'!$C$2:$SK$20,5,FALSE)&gt;3,HLOOKUP($A1141,'Z-scores'!$C$2:$SK$20,5,FALSE)&lt;-3),"",'Total-corrected counts'!M1141),"")</f>
        <v/>
      </c>
      <c r="N1141" t="str">
        <f>IFERROR(IF(OR(HLOOKUP($A1141,'Z-scores'!$C$2:$SK$20,5,FALSE)&gt;3,HLOOKUP($A1141,'Z-scores'!$C$2:$SK$20,5,FALSE)&lt;-3),"",'Total-corrected counts'!N1141),"")</f>
        <v/>
      </c>
      <c r="O1141" t="str">
        <f>IFERROR(IF(OR(HLOOKUP($A1141,'Z-scores'!$C$2:$SK$20,5,FALSE)&gt;3,HLOOKUP($A1141,'Z-scores'!$C$2:$SK$20,5,FALSE)&lt;-3),"",'Total-corrected counts'!O1141),"")</f>
        <v/>
      </c>
      <c r="P1141" t="str">
        <f>IFERROR(IF(OR(HLOOKUP($A1141,'Z-scores'!$C$2:$SK$20,5,FALSE)&gt;3,HLOOKUP($A1141,'Z-scores'!$C$2:$SK$20,5,FALSE)&lt;-3),"",'Total-corrected counts'!P1141),"")</f>
        <v/>
      </c>
      <c r="Q1141" t="str">
        <f>IFERROR(IF(OR(HLOOKUP($A1141,'Z-scores'!$C$2:$SK$20,5,FALSE)&gt;3,HLOOKUP($A1141,'Z-scores'!$C$2:$SK$20,5,FALSE)&lt;-3),"",'Total-corrected counts'!Q1141),"")</f>
        <v/>
      </c>
      <c r="R1141" t="str">
        <f>IFERROR(IF(OR(HLOOKUP($A1141,'Z-scores'!$C$2:$SK$20,5,FALSE)&gt;3,HLOOKUP($A1141,'Z-scores'!$C$2:$SK$20,5,FALSE)&lt;-3),"",'Total-corrected counts'!R1141),"")</f>
        <v/>
      </c>
      <c r="S1141" t="str">
        <f>IFERROR(IF(OR(HLOOKUP($A1141,'Z-scores'!$C$2:$SK$20,5,FALSE)&gt;3,HLOOKUP($A1141,'Z-scores'!$C$2:$SK$20,5,FALSE)&lt;-3),"",'Total-corrected counts'!S1141),"")</f>
        <v/>
      </c>
      <c r="T1141" t="str">
        <f>IFERROR(IF(OR(HLOOKUP($A1141,'Z-scores'!$C$2:$SK$20,5,FALSE)&gt;3,HLOOKUP($A1141,'Z-scores'!$C$2:$SK$20,5,FALSE)&lt;-3),"",'Total-corrected counts'!T1141),"")</f>
        <v/>
      </c>
      <c r="U1141">
        <f t="shared" si="68"/>
        <v>0</v>
      </c>
      <c r="V1141">
        <f>SUMIFS(Tabel132[Cluster],Tabel132[ID],'Total-corrected counts Z&lt;3'!A1141)</f>
        <v>0</v>
      </c>
      <c r="W1141" t="str">
        <f t="shared" si="69"/>
        <v/>
      </c>
      <c r="X1141" t="str">
        <f t="shared" si="70"/>
        <v/>
      </c>
      <c r="Y1141" t="str">
        <f t="shared" si="71"/>
        <v/>
      </c>
    </row>
    <row r="1142" spans="1:25" x14ac:dyDescent="0.25">
      <c r="A1142">
        <v>10684</v>
      </c>
      <c r="B1142" t="s">
        <v>1168</v>
      </c>
      <c r="C1142">
        <v>61700</v>
      </c>
      <c r="D1142">
        <v>1033</v>
      </c>
      <c r="E1142" t="str">
        <f>IFERROR(IF(OR(HLOOKUP($A1142,'Z-scores'!$C$2:$SK$20,5,FALSE)&gt;3,HLOOKUP($A1142,'Z-scores'!$C$2:$SK$20,5,FALSE)&lt;-3),"",'Total-corrected counts'!E1142),"")</f>
        <v/>
      </c>
      <c r="F1142" t="str">
        <f>IFERROR(IF(OR(HLOOKUP($A1142,'Z-scores'!$C$2:$SK$20,5,FALSE)&gt;3,HLOOKUP($A1142,'Z-scores'!$C$2:$SK$20,5,FALSE)&lt;-3),"",'Total-corrected counts'!F1142),"")</f>
        <v/>
      </c>
      <c r="G1142" t="str">
        <f>IFERROR(IF(OR(HLOOKUP($A1142,'Z-scores'!$C$2:$SK$20,5,FALSE)&gt;3,HLOOKUP($A1142,'Z-scores'!$C$2:$SK$20,5,FALSE)&lt;-3),"",'Total-corrected counts'!G1142),"")</f>
        <v/>
      </c>
      <c r="H1142" t="str">
        <f>IFERROR(IF(OR(HLOOKUP($A1142,'Z-scores'!$C$2:$SK$20,5,FALSE)&gt;3,HLOOKUP($A1142,'Z-scores'!$C$2:$SK$20,5,FALSE)&lt;-3),"",'Total-corrected counts'!H1142),"")</f>
        <v/>
      </c>
      <c r="I1142" t="str">
        <f>IFERROR(IF(OR(HLOOKUP($A1142,'Z-scores'!$C$2:$SK$20,5,FALSE)&gt;3,HLOOKUP($A1142,'Z-scores'!$C$2:$SK$20,5,FALSE)&lt;-3),"",'Total-corrected counts'!I1142),"")</f>
        <v/>
      </c>
      <c r="J1142" t="str">
        <f>IFERROR(IF(OR(HLOOKUP($A1142,'Z-scores'!$C$2:$SK$20,5,FALSE)&gt;3,HLOOKUP($A1142,'Z-scores'!$C$2:$SK$20,5,FALSE)&lt;-3),"",'Total-corrected counts'!J1142),"")</f>
        <v/>
      </c>
      <c r="K1142" t="str">
        <f>IFERROR(IF(OR(HLOOKUP($A1142,'Z-scores'!$C$2:$SK$20,5,FALSE)&gt;3,HLOOKUP($A1142,'Z-scores'!$C$2:$SK$20,5,FALSE)&lt;-3),"",'Total-corrected counts'!K1142),"")</f>
        <v/>
      </c>
      <c r="L1142" t="str">
        <f>IFERROR(IF(OR(HLOOKUP($A1142,'Z-scores'!$C$2:$SK$20,5,FALSE)&gt;3,HLOOKUP($A1142,'Z-scores'!$C$2:$SK$20,5,FALSE)&lt;-3),"",'Total-corrected counts'!L1142),"")</f>
        <v/>
      </c>
      <c r="M1142" t="str">
        <f>IFERROR(IF(OR(HLOOKUP($A1142,'Z-scores'!$C$2:$SK$20,5,FALSE)&gt;3,HLOOKUP($A1142,'Z-scores'!$C$2:$SK$20,5,FALSE)&lt;-3),"",'Total-corrected counts'!M1142),"")</f>
        <v/>
      </c>
      <c r="N1142" t="str">
        <f>IFERROR(IF(OR(HLOOKUP($A1142,'Z-scores'!$C$2:$SK$20,5,FALSE)&gt;3,HLOOKUP($A1142,'Z-scores'!$C$2:$SK$20,5,FALSE)&lt;-3),"",'Total-corrected counts'!N1142),"")</f>
        <v/>
      </c>
      <c r="O1142" t="str">
        <f>IFERROR(IF(OR(HLOOKUP($A1142,'Z-scores'!$C$2:$SK$20,5,FALSE)&gt;3,HLOOKUP($A1142,'Z-scores'!$C$2:$SK$20,5,FALSE)&lt;-3),"",'Total-corrected counts'!O1142),"")</f>
        <v/>
      </c>
      <c r="P1142" t="str">
        <f>IFERROR(IF(OR(HLOOKUP($A1142,'Z-scores'!$C$2:$SK$20,5,FALSE)&gt;3,HLOOKUP($A1142,'Z-scores'!$C$2:$SK$20,5,FALSE)&lt;-3),"",'Total-corrected counts'!P1142),"")</f>
        <v/>
      </c>
      <c r="Q1142" t="str">
        <f>IFERROR(IF(OR(HLOOKUP($A1142,'Z-scores'!$C$2:$SK$20,5,FALSE)&gt;3,HLOOKUP($A1142,'Z-scores'!$C$2:$SK$20,5,FALSE)&lt;-3),"",'Total-corrected counts'!Q1142),"")</f>
        <v/>
      </c>
      <c r="R1142" t="str">
        <f>IFERROR(IF(OR(HLOOKUP($A1142,'Z-scores'!$C$2:$SK$20,5,FALSE)&gt;3,HLOOKUP($A1142,'Z-scores'!$C$2:$SK$20,5,FALSE)&lt;-3),"",'Total-corrected counts'!R1142),"")</f>
        <v/>
      </c>
      <c r="S1142" t="str">
        <f>IFERROR(IF(OR(HLOOKUP($A1142,'Z-scores'!$C$2:$SK$20,5,FALSE)&gt;3,HLOOKUP($A1142,'Z-scores'!$C$2:$SK$20,5,FALSE)&lt;-3),"",'Total-corrected counts'!S1142),"")</f>
        <v/>
      </c>
      <c r="T1142" t="str">
        <f>IFERROR(IF(OR(HLOOKUP($A1142,'Z-scores'!$C$2:$SK$20,5,FALSE)&gt;3,HLOOKUP($A1142,'Z-scores'!$C$2:$SK$20,5,FALSE)&lt;-3),"",'Total-corrected counts'!T1142),"")</f>
        <v/>
      </c>
      <c r="U1142">
        <f t="shared" si="68"/>
        <v>0</v>
      </c>
      <c r="V1142">
        <f>SUMIFS(Tabel132[Cluster],Tabel132[ID],'Total-corrected counts Z&lt;3'!A1142)</f>
        <v>0</v>
      </c>
      <c r="W1142" t="str">
        <f t="shared" si="69"/>
        <v/>
      </c>
      <c r="X1142" t="str">
        <f t="shared" si="70"/>
        <v/>
      </c>
      <c r="Y1142" t="str">
        <f t="shared" si="71"/>
        <v/>
      </c>
    </row>
    <row r="1143" spans="1:25" x14ac:dyDescent="0.25">
      <c r="A1143">
        <v>10685</v>
      </c>
      <c r="B1143" t="s">
        <v>1169</v>
      </c>
      <c r="C1143">
        <v>61600</v>
      </c>
      <c r="D1143">
        <v>1033</v>
      </c>
      <c r="E1143" t="str">
        <f>IFERROR(IF(OR(HLOOKUP($A1143,'Z-scores'!$C$2:$SK$20,5,FALSE)&gt;3,HLOOKUP($A1143,'Z-scores'!$C$2:$SK$20,5,FALSE)&lt;-3),"",'Total-corrected counts'!E1143),"")</f>
        <v/>
      </c>
      <c r="F1143" t="str">
        <f>IFERROR(IF(OR(HLOOKUP($A1143,'Z-scores'!$C$2:$SK$20,5,FALSE)&gt;3,HLOOKUP($A1143,'Z-scores'!$C$2:$SK$20,5,FALSE)&lt;-3),"",'Total-corrected counts'!F1143),"")</f>
        <v/>
      </c>
      <c r="G1143" t="str">
        <f>IFERROR(IF(OR(HLOOKUP($A1143,'Z-scores'!$C$2:$SK$20,5,FALSE)&gt;3,HLOOKUP($A1143,'Z-scores'!$C$2:$SK$20,5,FALSE)&lt;-3),"",'Total-corrected counts'!G1143),"")</f>
        <v/>
      </c>
      <c r="H1143" t="str">
        <f>IFERROR(IF(OR(HLOOKUP($A1143,'Z-scores'!$C$2:$SK$20,5,FALSE)&gt;3,HLOOKUP($A1143,'Z-scores'!$C$2:$SK$20,5,FALSE)&lt;-3),"",'Total-corrected counts'!H1143),"")</f>
        <v/>
      </c>
      <c r="I1143" t="str">
        <f>IFERROR(IF(OR(HLOOKUP($A1143,'Z-scores'!$C$2:$SK$20,5,FALSE)&gt;3,HLOOKUP($A1143,'Z-scores'!$C$2:$SK$20,5,FALSE)&lt;-3),"",'Total-corrected counts'!I1143),"")</f>
        <v/>
      </c>
      <c r="J1143" t="str">
        <f>IFERROR(IF(OR(HLOOKUP($A1143,'Z-scores'!$C$2:$SK$20,5,FALSE)&gt;3,HLOOKUP($A1143,'Z-scores'!$C$2:$SK$20,5,FALSE)&lt;-3),"",'Total-corrected counts'!J1143),"")</f>
        <v/>
      </c>
      <c r="K1143" t="str">
        <f>IFERROR(IF(OR(HLOOKUP($A1143,'Z-scores'!$C$2:$SK$20,5,FALSE)&gt;3,HLOOKUP($A1143,'Z-scores'!$C$2:$SK$20,5,FALSE)&lt;-3),"",'Total-corrected counts'!K1143),"")</f>
        <v/>
      </c>
      <c r="L1143" t="str">
        <f>IFERROR(IF(OR(HLOOKUP($A1143,'Z-scores'!$C$2:$SK$20,5,FALSE)&gt;3,HLOOKUP($A1143,'Z-scores'!$C$2:$SK$20,5,FALSE)&lt;-3),"",'Total-corrected counts'!L1143),"")</f>
        <v/>
      </c>
      <c r="M1143" t="str">
        <f>IFERROR(IF(OR(HLOOKUP($A1143,'Z-scores'!$C$2:$SK$20,5,FALSE)&gt;3,HLOOKUP($A1143,'Z-scores'!$C$2:$SK$20,5,FALSE)&lt;-3),"",'Total-corrected counts'!M1143),"")</f>
        <v/>
      </c>
      <c r="N1143" t="str">
        <f>IFERROR(IF(OR(HLOOKUP($A1143,'Z-scores'!$C$2:$SK$20,5,FALSE)&gt;3,HLOOKUP($A1143,'Z-scores'!$C$2:$SK$20,5,FALSE)&lt;-3),"",'Total-corrected counts'!N1143),"")</f>
        <v/>
      </c>
      <c r="O1143" t="str">
        <f>IFERROR(IF(OR(HLOOKUP($A1143,'Z-scores'!$C$2:$SK$20,5,FALSE)&gt;3,HLOOKUP($A1143,'Z-scores'!$C$2:$SK$20,5,FALSE)&lt;-3),"",'Total-corrected counts'!O1143),"")</f>
        <v/>
      </c>
      <c r="P1143" t="str">
        <f>IFERROR(IF(OR(HLOOKUP($A1143,'Z-scores'!$C$2:$SK$20,5,FALSE)&gt;3,HLOOKUP($A1143,'Z-scores'!$C$2:$SK$20,5,FALSE)&lt;-3),"",'Total-corrected counts'!P1143),"")</f>
        <v/>
      </c>
      <c r="Q1143" t="str">
        <f>IFERROR(IF(OR(HLOOKUP($A1143,'Z-scores'!$C$2:$SK$20,5,FALSE)&gt;3,HLOOKUP($A1143,'Z-scores'!$C$2:$SK$20,5,FALSE)&lt;-3),"",'Total-corrected counts'!Q1143),"")</f>
        <v/>
      </c>
      <c r="R1143" t="str">
        <f>IFERROR(IF(OR(HLOOKUP($A1143,'Z-scores'!$C$2:$SK$20,5,FALSE)&gt;3,HLOOKUP($A1143,'Z-scores'!$C$2:$SK$20,5,FALSE)&lt;-3),"",'Total-corrected counts'!R1143),"")</f>
        <v/>
      </c>
      <c r="S1143" t="str">
        <f>IFERROR(IF(OR(HLOOKUP($A1143,'Z-scores'!$C$2:$SK$20,5,FALSE)&gt;3,HLOOKUP($A1143,'Z-scores'!$C$2:$SK$20,5,FALSE)&lt;-3),"",'Total-corrected counts'!S1143),"")</f>
        <v/>
      </c>
      <c r="T1143" t="str">
        <f>IFERROR(IF(OR(HLOOKUP($A1143,'Z-scores'!$C$2:$SK$20,5,FALSE)&gt;3,HLOOKUP($A1143,'Z-scores'!$C$2:$SK$20,5,FALSE)&lt;-3),"",'Total-corrected counts'!T1143),"")</f>
        <v/>
      </c>
      <c r="U1143">
        <f t="shared" si="68"/>
        <v>0</v>
      </c>
      <c r="V1143">
        <f>SUMIFS(Tabel132[Cluster],Tabel132[ID],'Total-corrected counts Z&lt;3'!A1143)</f>
        <v>0</v>
      </c>
      <c r="W1143" t="str">
        <f t="shared" si="69"/>
        <v/>
      </c>
      <c r="X1143" t="str">
        <f t="shared" si="70"/>
        <v/>
      </c>
      <c r="Y1143" t="str">
        <f t="shared" si="71"/>
        <v/>
      </c>
    </row>
    <row r="1144" spans="1:25" x14ac:dyDescent="0.25">
      <c r="A1144">
        <v>10686</v>
      </c>
      <c r="B1144" t="s">
        <v>1170</v>
      </c>
      <c r="C1144">
        <v>61500</v>
      </c>
      <c r="D1144">
        <v>1033</v>
      </c>
      <c r="E1144" t="str">
        <f>IFERROR(IF(OR(HLOOKUP($A1144,'Z-scores'!$C$2:$SK$20,5,FALSE)&gt;3,HLOOKUP($A1144,'Z-scores'!$C$2:$SK$20,5,FALSE)&lt;-3),"",'Total-corrected counts'!E1144),"")</f>
        <v/>
      </c>
      <c r="F1144" t="str">
        <f>IFERROR(IF(OR(HLOOKUP($A1144,'Z-scores'!$C$2:$SK$20,5,FALSE)&gt;3,HLOOKUP($A1144,'Z-scores'!$C$2:$SK$20,5,FALSE)&lt;-3),"",'Total-corrected counts'!F1144),"")</f>
        <v/>
      </c>
      <c r="G1144" t="str">
        <f>IFERROR(IF(OR(HLOOKUP($A1144,'Z-scores'!$C$2:$SK$20,5,FALSE)&gt;3,HLOOKUP($A1144,'Z-scores'!$C$2:$SK$20,5,FALSE)&lt;-3),"",'Total-corrected counts'!G1144),"")</f>
        <v/>
      </c>
      <c r="H1144" t="str">
        <f>IFERROR(IF(OR(HLOOKUP($A1144,'Z-scores'!$C$2:$SK$20,5,FALSE)&gt;3,HLOOKUP($A1144,'Z-scores'!$C$2:$SK$20,5,FALSE)&lt;-3),"",'Total-corrected counts'!H1144),"")</f>
        <v/>
      </c>
      <c r="I1144" t="str">
        <f>IFERROR(IF(OR(HLOOKUP($A1144,'Z-scores'!$C$2:$SK$20,5,FALSE)&gt;3,HLOOKUP($A1144,'Z-scores'!$C$2:$SK$20,5,FALSE)&lt;-3),"",'Total-corrected counts'!I1144),"")</f>
        <v/>
      </c>
      <c r="J1144" t="str">
        <f>IFERROR(IF(OR(HLOOKUP($A1144,'Z-scores'!$C$2:$SK$20,5,FALSE)&gt;3,HLOOKUP($A1144,'Z-scores'!$C$2:$SK$20,5,FALSE)&lt;-3),"",'Total-corrected counts'!J1144),"")</f>
        <v/>
      </c>
      <c r="K1144" t="str">
        <f>IFERROR(IF(OR(HLOOKUP($A1144,'Z-scores'!$C$2:$SK$20,5,FALSE)&gt;3,HLOOKUP($A1144,'Z-scores'!$C$2:$SK$20,5,FALSE)&lt;-3),"",'Total-corrected counts'!K1144),"")</f>
        <v/>
      </c>
      <c r="L1144" t="str">
        <f>IFERROR(IF(OR(HLOOKUP($A1144,'Z-scores'!$C$2:$SK$20,5,FALSE)&gt;3,HLOOKUP($A1144,'Z-scores'!$C$2:$SK$20,5,FALSE)&lt;-3),"",'Total-corrected counts'!L1144),"")</f>
        <v/>
      </c>
      <c r="M1144" t="str">
        <f>IFERROR(IF(OR(HLOOKUP($A1144,'Z-scores'!$C$2:$SK$20,5,FALSE)&gt;3,HLOOKUP($A1144,'Z-scores'!$C$2:$SK$20,5,FALSE)&lt;-3),"",'Total-corrected counts'!M1144),"")</f>
        <v/>
      </c>
      <c r="N1144" t="str">
        <f>IFERROR(IF(OR(HLOOKUP($A1144,'Z-scores'!$C$2:$SK$20,5,FALSE)&gt;3,HLOOKUP($A1144,'Z-scores'!$C$2:$SK$20,5,FALSE)&lt;-3),"",'Total-corrected counts'!N1144),"")</f>
        <v/>
      </c>
      <c r="O1144" t="str">
        <f>IFERROR(IF(OR(HLOOKUP($A1144,'Z-scores'!$C$2:$SK$20,5,FALSE)&gt;3,HLOOKUP($A1144,'Z-scores'!$C$2:$SK$20,5,FALSE)&lt;-3),"",'Total-corrected counts'!O1144),"")</f>
        <v/>
      </c>
      <c r="P1144" t="str">
        <f>IFERROR(IF(OR(HLOOKUP($A1144,'Z-scores'!$C$2:$SK$20,5,FALSE)&gt;3,HLOOKUP($A1144,'Z-scores'!$C$2:$SK$20,5,FALSE)&lt;-3),"",'Total-corrected counts'!P1144),"")</f>
        <v/>
      </c>
      <c r="Q1144" t="str">
        <f>IFERROR(IF(OR(HLOOKUP($A1144,'Z-scores'!$C$2:$SK$20,5,FALSE)&gt;3,HLOOKUP($A1144,'Z-scores'!$C$2:$SK$20,5,FALSE)&lt;-3),"",'Total-corrected counts'!Q1144),"")</f>
        <v/>
      </c>
      <c r="R1144" t="str">
        <f>IFERROR(IF(OR(HLOOKUP($A1144,'Z-scores'!$C$2:$SK$20,5,FALSE)&gt;3,HLOOKUP($A1144,'Z-scores'!$C$2:$SK$20,5,FALSE)&lt;-3),"",'Total-corrected counts'!R1144),"")</f>
        <v/>
      </c>
      <c r="S1144" t="str">
        <f>IFERROR(IF(OR(HLOOKUP($A1144,'Z-scores'!$C$2:$SK$20,5,FALSE)&gt;3,HLOOKUP($A1144,'Z-scores'!$C$2:$SK$20,5,FALSE)&lt;-3),"",'Total-corrected counts'!S1144),"")</f>
        <v/>
      </c>
      <c r="T1144" t="str">
        <f>IFERROR(IF(OR(HLOOKUP($A1144,'Z-scores'!$C$2:$SK$20,5,FALSE)&gt;3,HLOOKUP($A1144,'Z-scores'!$C$2:$SK$20,5,FALSE)&lt;-3),"",'Total-corrected counts'!T1144),"")</f>
        <v/>
      </c>
      <c r="U1144">
        <f t="shared" si="68"/>
        <v>0</v>
      </c>
      <c r="V1144">
        <f>SUMIFS(Tabel132[Cluster],Tabel132[ID],'Total-corrected counts Z&lt;3'!A1144)</f>
        <v>0</v>
      </c>
      <c r="W1144" t="str">
        <f t="shared" si="69"/>
        <v/>
      </c>
      <c r="X1144" t="str">
        <f t="shared" si="70"/>
        <v/>
      </c>
      <c r="Y1144" t="str">
        <f t="shared" si="71"/>
        <v/>
      </c>
    </row>
    <row r="1145" spans="1:25" x14ac:dyDescent="0.25">
      <c r="A1145">
        <v>10687</v>
      </c>
      <c r="B1145" t="s">
        <v>1171</v>
      </c>
      <c r="C1145">
        <v>62100</v>
      </c>
      <c r="D1145">
        <v>1041</v>
      </c>
      <c r="E1145" t="str">
        <f>IFERROR(IF(OR(HLOOKUP($A1145,'Z-scores'!$C$2:$SK$20,5,FALSE)&gt;3,HLOOKUP($A1145,'Z-scores'!$C$2:$SK$20,5,FALSE)&lt;-3),"",'Total-corrected counts'!E1145),"")</f>
        <v/>
      </c>
      <c r="F1145" t="str">
        <f>IFERROR(IF(OR(HLOOKUP($A1145,'Z-scores'!$C$2:$SK$20,5,FALSE)&gt;3,HLOOKUP($A1145,'Z-scores'!$C$2:$SK$20,5,FALSE)&lt;-3),"",'Total-corrected counts'!F1145),"")</f>
        <v/>
      </c>
      <c r="G1145" t="str">
        <f>IFERROR(IF(OR(HLOOKUP($A1145,'Z-scores'!$C$2:$SK$20,5,FALSE)&gt;3,HLOOKUP($A1145,'Z-scores'!$C$2:$SK$20,5,FALSE)&lt;-3),"",'Total-corrected counts'!G1145),"")</f>
        <v/>
      </c>
      <c r="H1145" t="str">
        <f>IFERROR(IF(OR(HLOOKUP($A1145,'Z-scores'!$C$2:$SK$20,5,FALSE)&gt;3,HLOOKUP($A1145,'Z-scores'!$C$2:$SK$20,5,FALSE)&lt;-3),"",'Total-corrected counts'!H1145),"")</f>
        <v/>
      </c>
      <c r="I1145" t="str">
        <f>IFERROR(IF(OR(HLOOKUP($A1145,'Z-scores'!$C$2:$SK$20,5,FALSE)&gt;3,HLOOKUP($A1145,'Z-scores'!$C$2:$SK$20,5,FALSE)&lt;-3),"",'Total-corrected counts'!I1145),"")</f>
        <v/>
      </c>
      <c r="J1145" t="str">
        <f>IFERROR(IF(OR(HLOOKUP($A1145,'Z-scores'!$C$2:$SK$20,5,FALSE)&gt;3,HLOOKUP($A1145,'Z-scores'!$C$2:$SK$20,5,FALSE)&lt;-3),"",'Total-corrected counts'!J1145),"")</f>
        <v/>
      </c>
      <c r="K1145" t="str">
        <f>IFERROR(IF(OR(HLOOKUP($A1145,'Z-scores'!$C$2:$SK$20,5,FALSE)&gt;3,HLOOKUP($A1145,'Z-scores'!$C$2:$SK$20,5,FALSE)&lt;-3),"",'Total-corrected counts'!K1145),"")</f>
        <v/>
      </c>
      <c r="L1145" t="str">
        <f>IFERROR(IF(OR(HLOOKUP($A1145,'Z-scores'!$C$2:$SK$20,5,FALSE)&gt;3,HLOOKUP($A1145,'Z-scores'!$C$2:$SK$20,5,FALSE)&lt;-3),"",'Total-corrected counts'!L1145),"")</f>
        <v/>
      </c>
      <c r="M1145" t="str">
        <f>IFERROR(IF(OR(HLOOKUP($A1145,'Z-scores'!$C$2:$SK$20,5,FALSE)&gt;3,HLOOKUP($A1145,'Z-scores'!$C$2:$SK$20,5,FALSE)&lt;-3),"",'Total-corrected counts'!M1145),"")</f>
        <v/>
      </c>
      <c r="N1145" t="str">
        <f>IFERROR(IF(OR(HLOOKUP($A1145,'Z-scores'!$C$2:$SK$20,5,FALSE)&gt;3,HLOOKUP($A1145,'Z-scores'!$C$2:$SK$20,5,FALSE)&lt;-3),"",'Total-corrected counts'!N1145),"")</f>
        <v/>
      </c>
      <c r="O1145" t="str">
        <f>IFERROR(IF(OR(HLOOKUP($A1145,'Z-scores'!$C$2:$SK$20,5,FALSE)&gt;3,HLOOKUP($A1145,'Z-scores'!$C$2:$SK$20,5,FALSE)&lt;-3),"",'Total-corrected counts'!O1145),"")</f>
        <v/>
      </c>
      <c r="P1145" t="str">
        <f>IFERROR(IF(OR(HLOOKUP($A1145,'Z-scores'!$C$2:$SK$20,5,FALSE)&gt;3,HLOOKUP($A1145,'Z-scores'!$C$2:$SK$20,5,FALSE)&lt;-3),"",'Total-corrected counts'!P1145),"")</f>
        <v/>
      </c>
      <c r="Q1145" t="str">
        <f>IFERROR(IF(OR(HLOOKUP($A1145,'Z-scores'!$C$2:$SK$20,5,FALSE)&gt;3,HLOOKUP($A1145,'Z-scores'!$C$2:$SK$20,5,FALSE)&lt;-3),"",'Total-corrected counts'!Q1145),"")</f>
        <v/>
      </c>
      <c r="R1145" t="str">
        <f>IFERROR(IF(OR(HLOOKUP($A1145,'Z-scores'!$C$2:$SK$20,5,FALSE)&gt;3,HLOOKUP($A1145,'Z-scores'!$C$2:$SK$20,5,FALSE)&lt;-3),"",'Total-corrected counts'!R1145),"")</f>
        <v/>
      </c>
      <c r="S1145" t="str">
        <f>IFERROR(IF(OR(HLOOKUP($A1145,'Z-scores'!$C$2:$SK$20,5,FALSE)&gt;3,HLOOKUP($A1145,'Z-scores'!$C$2:$SK$20,5,FALSE)&lt;-3),"",'Total-corrected counts'!S1145),"")</f>
        <v/>
      </c>
      <c r="T1145" t="str">
        <f>IFERROR(IF(OR(HLOOKUP($A1145,'Z-scores'!$C$2:$SK$20,5,FALSE)&gt;3,HLOOKUP($A1145,'Z-scores'!$C$2:$SK$20,5,FALSE)&lt;-3),"",'Total-corrected counts'!T1145),"")</f>
        <v/>
      </c>
      <c r="U1145">
        <f t="shared" si="68"/>
        <v>0</v>
      </c>
      <c r="V1145">
        <f>SUMIFS(Tabel132[Cluster],Tabel132[ID],'Total-corrected counts Z&lt;3'!A1145)</f>
        <v>0</v>
      </c>
      <c r="W1145" t="str">
        <f t="shared" si="69"/>
        <v/>
      </c>
      <c r="X1145" t="str">
        <f t="shared" si="70"/>
        <v/>
      </c>
      <c r="Y1145" t="str">
        <f t="shared" si="71"/>
        <v/>
      </c>
    </row>
    <row r="1146" spans="1:25" x14ac:dyDescent="0.25">
      <c r="A1146">
        <v>10688</v>
      </c>
      <c r="B1146" t="s">
        <v>1172</v>
      </c>
      <c r="C1146">
        <v>62000</v>
      </c>
      <c r="D1146">
        <v>1041</v>
      </c>
      <c r="E1146" t="str">
        <f>IFERROR(IF(OR(HLOOKUP($A1146,'Z-scores'!$C$2:$SK$20,5,FALSE)&gt;3,HLOOKUP($A1146,'Z-scores'!$C$2:$SK$20,5,FALSE)&lt;-3),"",'Total-corrected counts'!E1146),"")</f>
        <v/>
      </c>
      <c r="F1146" t="str">
        <f>IFERROR(IF(OR(HLOOKUP($A1146,'Z-scores'!$C$2:$SK$20,5,FALSE)&gt;3,HLOOKUP($A1146,'Z-scores'!$C$2:$SK$20,5,FALSE)&lt;-3),"",'Total-corrected counts'!F1146),"")</f>
        <v/>
      </c>
      <c r="G1146" t="str">
        <f>IFERROR(IF(OR(HLOOKUP($A1146,'Z-scores'!$C$2:$SK$20,5,FALSE)&gt;3,HLOOKUP($A1146,'Z-scores'!$C$2:$SK$20,5,FALSE)&lt;-3),"",'Total-corrected counts'!G1146),"")</f>
        <v/>
      </c>
      <c r="H1146" t="str">
        <f>IFERROR(IF(OR(HLOOKUP($A1146,'Z-scores'!$C$2:$SK$20,5,FALSE)&gt;3,HLOOKUP($A1146,'Z-scores'!$C$2:$SK$20,5,FALSE)&lt;-3),"",'Total-corrected counts'!H1146),"")</f>
        <v/>
      </c>
      <c r="I1146" t="str">
        <f>IFERROR(IF(OR(HLOOKUP($A1146,'Z-scores'!$C$2:$SK$20,5,FALSE)&gt;3,HLOOKUP($A1146,'Z-scores'!$C$2:$SK$20,5,FALSE)&lt;-3),"",'Total-corrected counts'!I1146),"")</f>
        <v/>
      </c>
      <c r="J1146" t="str">
        <f>IFERROR(IF(OR(HLOOKUP($A1146,'Z-scores'!$C$2:$SK$20,5,FALSE)&gt;3,HLOOKUP($A1146,'Z-scores'!$C$2:$SK$20,5,FALSE)&lt;-3),"",'Total-corrected counts'!J1146),"")</f>
        <v/>
      </c>
      <c r="K1146" t="str">
        <f>IFERROR(IF(OR(HLOOKUP($A1146,'Z-scores'!$C$2:$SK$20,5,FALSE)&gt;3,HLOOKUP($A1146,'Z-scores'!$C$2:$SK$20,5,FALSE)&lt;-3),"",'Total-corrected counts'!K1146),"")</f>
        <v/>
      </c>
      <c r="L1146" t="str">
        <f>IFERROR(IF(OR(HLOOKUP($A1146,'Z-scores'!$C$2:$SK$20,5,FALSE)&gt;3,HLOOKUP($A1146,'Z-scores'!$C$2:$SK$20,5,FALSE)&lt;-3),"",'Total-corrected counts'!L1146),"")</f>
        <v/>
      </c>
      <c r="M1146" t="str">
        <f>IFERROR(IF(OR(HLOOKUP($A1146,'Z-scores'!$C$2:$SK$20,5,FALSE)&gt;3,HLOOKUP($A1146,'Z-scores'!$C$2:$SK$20,5,FALSE)&lt;-3),"",'Total-corrected counts'!M1146),"")</f>
        <v/>
      </c>
      <c r="N1146" t="str">
        <f>IFERROR(IF(OR(HLOOKUP($A1146,'Z-scores'!$C$2:$SK$20,5,FALSE)&gt;3,HLOOKUP($A1146,'Z-scores'!$C$2:$SK$20,5,FALSE)&lt;-3),"",'Total-corrected counts'!N1146),"")</f>
        <v/>
      </c>
      <c r="O1146" t="str">
        <f>IFERROR(IF(OR(HLOOKUP($A1146,'Z-scores'!$C$2:$SK$20,5,FALSE)&gt;3,HLOOKUP($A1146,'Z-scores'!$C$2:$SK$20,5,FALSE)&lt;-3),"",'Total-corrected counts'!O1146),"")</f>
        <v/>
      </c>
      <c r="P1146" t="str">
        <f>IFERROR(IF(OR(HLOOKUP($A1146,'Z-scores'!$C$2:$SK$20,5,FALSE)&gt;3,HLOOKUP($A1146,'Z-scores'!$C$2:$SK$20,5,FALSE)&lt;-3),"",'Total-corrected counts'!P1146),"")</f>
        <v/>
      </c>
      <c r="Q1146" t="str">
        <f>IFERROR(IF(OR(HLOOKUP($A1146,'Z-scores'!$C$2:$SK$20,5,FALSE)&gt;3,HLOOKUP($A1146,'Z-scores'!$C$2:$SK$20,5,FALSE)&lt;-3),"",'Total-corrected counts'!Q1146),"")</f>
        <v/>
      </c>
      <c r="R1146" t="str">
        <f>IFERROR(IF(OR(HLOOKUP($A1146,'Z-scores'!$C$2:$SK$20,5,FALSE)&gt;3,HLOOKUP($A1146,'Z-scores'!$C$2:$SK$20,5,FALSE)&lt;-3),"",'Total-corrected counts'!R1146),"")</f>
        <v/>
      </c>
      <c r="S1146" t="str">
        <f>IFERROR(IF(OR(HLOOKUP($A1146,'Z-scores'!$C$2:$SK$20,5,FALSE)&gt;3,HLOOKUP($A1146,'Z-scores'!$C$2:$SK$20,5,FALSE)&lt;-3),"",'Total-corrected counts'!S1146),"")</f>
        <v/>
      </c>
      <c r="T1146" t="str">
        <f>IFERROR(IF(OR(HLOOKUP($A1146,'Z-scores'!$C$2:$SK$20,5,FALSE)&gt;3,HLOOKUP($A1146,'Z-scores'!$C$2:$SK$20,5,FALSE)&lt;-3),"",'Total-corrected counts'!T1146),"")</f>
        <v/>
      </c>
      <c r="U1146">
        <f t="shared" si="68"/>
        <v>0</v>
      </c>
      <c r="V1146">
        <f>SUMIFS(Tabel132[Cluster],Tabel132[ID],'Total-corrected counts Z&lt;3'!A1146)</f>
        <v>0</v>
      </c>
      <c r="W1146" t="str">
        <f t="shared" si="69"/>
        <v/>
      </c>
      <c r="X1146" t="str">
        <f t="shared" si="70"/>
        <v/>
      </c>
      <c r="Y1146" t="str">
        <f t="shared" si="71"/>
        <v/>
      </c>
    </row>
    <row r="1147" spans="1:25" x14ac:dyDescent="0.25">
      <c r="A1147">
        <v>10689</v>
      </c>
      <c r="B1147" t="s">
        <v>1173</v>
      </c>
      <c r="C1147">
        <v>61900</v>
      </c>
      <c r="D1147">
        <v>1041</v>
      </c>
      <c r="E1147" t="str">
        <f>IFERROR(IF(OR(HLOOKUP($A1147,'Z-scores'!$C$2:$SK$20,5,FALSE)&gt;3,HLOOKUP($A1147,'Z-scores'!$C$2:$SK$20,5,FALSE)&lt;-3),"",'Total-corrected counts'!E1147),"")</f>
        <v/>
      </c>
      <c r="F1147" t="str">
        <f>IFERROR(IF(OR(HLOOKUP($A1147,'Z-scores'!$C$2:$SK$20,5,FALSE)&gt;3,HLOOKUP($A1147,'Z-scores'!$C$2:$SK$20,5,FALSE)&lt;-3),"",'Total-corrected counts'!F1147),"")</f>
        <v/>
      </c>
      <c r="G1147" t="str">
        <f>IFERROR(IF(OR(HLOOKUP($A1147,'Z-scores'!$C$2:$SK$20,5,FALSE)&gt;3,HLOOKUP($A1147,'Z-scores'!$C$2:$SK$20,5,FALSE)&lt;-3),"",'Total-corrected counts'!G1147),"")</f>
        <v/>
      </c>
      <c r="H1147" t="str">
        <f>IFERROR(IF(OR(HLOOKUP($A1147,'Z-scores'!$C$2:$SK$20,5,FALSE)&gt;3,HLOOKUP($A1147,'Z-scores'!$C$2:$SK$20,5,FALSE)&lt;-3),"",'Total-corrected counts'!H1147),"")</f>
        <v/>
      </c>
      <c r="I1147" t="str">
        <f>IFERROR(IF(OR(HLOOKUP($A1147,'Z-scores'!$C$2:$SK$20,5,FALSE)&gt;3,HLOOKUP($A1147,'Z-scores'!$C$2:$SK$20,5,FALSE)&lt;-3),"",'Total-corrected counts'!I1147),"")</f>
        <v/>
      </c>
      <c r="J1147" t="str">
        <f>IFERROR(IF(OR(HLOOKUP($A1147,'Z-scores'!$C$2:$SK$20,5,FALSE)&gt;3,HLOOKUP($A1147,'Z-scores'!$C$2:$SK$20,5,FALSE)&lt;-3),"",'Total-corrected counts'!J1147),"")</f>
        <v/>
      </c>
      <c r="K1147" t="str">
        <f>IFERROR(IF(OR(HLOOKUP($A1147,'Z-scores'!$C$2:$SK$20,5,FALSE)&gt;3,HLOOKUP($A1147,'Z-scores'!$C$2:$SK$20,5,FALSE)&lt;-3),"",'Total-corrected counts'!K1147),"")</f>
        <v/>
      </c>
      <c r="L1147" t="str">
        <f>IFERROR(IF(OR(HLOOKUP($A1147,'Z-scores'!$C$2:$SK$20,5,FALSE)&gt;3,HLOOKUP($A1147,'Z-scores'!$C$2:$SK$20,5,FALSE)&lt;-3),"",'Total-corrected counts'!L1147),"")</f>
        <v/>
      </c>
      <c r="M1147" t="str">
        <f>IFERROR(IF(OR(HLOOKUP($A1147,'Z-scores'!$C$2:$SK$20,5,FALSE)&gt;3,HLOOKUP($A1147,'Z-scores'!$C$2:$SK$20,5,FALSE)&lt;-3),"",'Total-corrected counts'!M1147),"")</f>
        <v/>
      </c>
      <c r="N1147" t="str">
        <f>IFERROR(IF(OR(HLOOKUP($A1147,'Z-scores'!$C$2:$SK$20,5,FALSE)&gt;3,HLOOKUP($A1147,'Z-scores'!$C$2:$SK$20,5,FALSE)&lt;-3),"",'Total-corrected counts'!N1147),"")</f>
        <v/>
      </c>
      <c r="O1147" t="str">
        <f>IFERROR(IF(OR(HLOOKUP($A1147,'Z-scores'!$C$2:$SK$20,5,FALSE)&gt;3,HLOOKUP($A1147,'Z-scores'!$C$2:$SK$20,5,FALSE)&lt;-3),"",'Total-corrected counts'!O1147),"")</f>
        <v/>
      </c>
      <c r="P1147" t="str">
        <f>IFERROR(IF(OR(HLOOKUP($A1147,'Z-scores'!$C$2:$SK$20,5,FALSE)&gt;3,HLOOKUP($A1147,'Z-scores'!$C$2:$SK$20,5,FALSE)&lt;-3),"",'Total-corrected counts'!P1147),"")</f>
        <v/>
      </c>
      <c r="Q1147" t="str">
        <f>IFERROR(IF(OR(HLOOKUP($A1147,'Z-scores'!$C$2:$SK$20,5,FALSE)&gt;3,HLOOKUP($A1147,'Z-scores'!$C$2:$SK$20,5,FALSE)&lt;-3),"",'Total-corrected counts'!Q1147),"")</f>
        <v/>
      </c>
      <c r="R1147" t="str">
        <f>IFERROR(IF(OR(HLOOKUP($A1147,'Z-scores'!$C$2:$SK$20,5,FALSE)&gt;3,HLOOKUP($A1147,'Z-scores'!$C$2:$SK$20,5,FALSE)&lt;-3),"",'Total-corrected counts'!R1147),"")</f>
        <v/>
      </c>
      <c r="S1147" t="str">
        <f>IFERROR(IF(OR(HLOOKUP($A1147,'Z-scores'!$C$2:$SK$20,5,FALSE)&gt;3,HLOOKUP($A1147,'Z-scores'!$C$2:$SK$20,5,FALSE)&lt;-3),"",'Total-corrected counts'!S1147),"")</f>
        <v/>
      </c>
      <c r="T1147" t="str">
        <f>IFERROR(IF(OR(HLOOKUP($A1147,'Z-scores'!$C$2:$SK$20,5,FALSE)&gt;3,HLOOKUP($A1147,'Z-scores'!$C$2:$SK$20,5,FALSE)&lt;-3),"",'Total-corrected counts'!T1147),"")</f>
        <v/>
      </c>
      <c r="U1147">
        <f t="shared" si="68"/>
        <v>0</v>
      </c>
      <c r="V1147">
        <f>SUMIFS(Tabel132[Cluster],Tabel132[ID],'Total-corrected counts Z&lt;3'!A1147)</f>
        <v>0</v>
      </c>
      <c r="W1147" t="str">
        <f t="shared" si="69"/>
        <v/>
      </c>
      <c r="X1147" t="str">
        <f t="shared" si="70"/>
        <v/>
      </c>
      <c r="Y1147" t="str">
        <f t="shared" si="71"/>
        <v/>
      </c>
    </row>
    <row r="1148" spans="1:25" x14ac:dyDescent="0.25">
      <c r="A1148">
        <v>10690</v>
      </c>
      <c r="B1148" t="s">
        <v>1174</v>
      </c>
      <c r="C1148">
        <v>62500</v>
      </c>
      <c r="D1148">
        <v>1049</v>
      </c>
      <c r="E1148" t="str">
        <f>IFERROR(IF(OR(HLOOKUP($A1148,'Z-scores'!$C$2:$SK$20,5,FALSE)&gt;3,HLOOKUP($A1148,'Z-scores'!$C$2:$SK$20,5,FALSE)&lt;-3),"",'Total-corrected counts'!E1148),"")</f>
        <v/>
      </c>
      <c r="F1148" t="str">
        <f>IFERROR(IF(OR(HLOOKUP($A1148,'Z-scores'!$C$2:$SK$20,5,FALSE)&gt;3,HLOOKUP($A1148,'Z-scores'!$C$2:$SK$20,5,FALSE)&lt;-3),"",'Total-corrected counts'!F1148),"")</f>
        <v/>
      </c>
      <c r="G1148" t="str">
        <f>IFERROR(IF(OR(HLOOKUP($A1148,'Z-scores'!$C$2:$SK$20,5,FALSE)&gt;3,HLOOKUP($A1148,'Z-scores'!$C$2:$SK$20,5,FALSE)&lt;-3),"",'Total-corrected counts'!G1148),"")</f>
        <v/>
      </c>
      <c r="H1148" t="str">
        <f>IFERROR(IF(OR(HLOOKUP($A1148,'Z-scores'!$C$2:$SK$20,5,FALSE)&gt;3,HLOOKUP($A1148,'Z-scores'!$C$2:$SK$20,5,FALSE)&lt;-3),"",'Total-corrected counts'!H1148),"")</f>
        <v/>
      </c>
      <c r="I1148" t="str">
        <f>IFERROR(IF(OR(HLOOKUP($A1148,'Z-scores'!$C$2:$SK$20,5,FALSE)&gt;3,HLOOKUP($A1148,'Z-scores'!$C$2:$SK$20,5,FALSE)&lt;-3),"",'Total-corrected counts'!I1148),"")</f>
        <v/>
      </c>
      <c r="J1148" t="str">
        <f>IFERROR(IF(OR(HLOOKUP($A1148,'Z-scores'!$C$2:$SK$20,5,FALSE)&gt;3,HLOOKUP($A1148,'Z-scores'!$C$2:$SK$20,5,FALSE)&lt;-3),"",'Total-corrected counts'!J1148),"")</f>
        <v/>
      </c>
      <c r="K1148" t="str">
        <f>IFERROR(IF(OR(HLOOKUP($A1148,'Z-scores'!$C$2:$SK$20,5,FALSE)&gt;3,HLOOKUP($A1148,'Z-scores'!$C$2:$SK$20,5,FALSE)&lt;-3),"",'Total-corrected counts'!K1148),"")</f>
        <v/>
      </c>
      <c r="L1148" t="str">
        <f>IFERROR(IF(OR(HLOOKUP($A1148,'Z-scores'!$C$2:$SK$20,5,FALSE)&gt;3,HLOOKUP($A1148,'Z-scores'!$C$2:$SK$20,5,FALSE)&lt;-3),"",'Total-corrected counts'!L1148),"")</f>
        <v/>
      </c>
      <c r="M1148" t="str">
        <f>IFERROR(IF(OR(HLOOKUP($A1148,'Z-scores'!$C$2:$SK$20,5,FALSE)&gt;3,HLOOKUP($A1148,'Z-scores'!$C$2:$SK$20,5,FALSE)&lt;-3),"",'Total-corrected counts'!M1148),"")</f>
        <v/>
      </c>
      <c r="N1148" t="str">
        <f>IFERROR(IF(OR(HLOOKUP($A1148,'Z-scores'!$C$2:$SK$20,5,FALSE)&gt;3,HLOOKUP($A1148,'Z-scores'!$C$2:$SK$20,5,FALSE)&lt;-3),"",'Total-corrected counts'!N1148),"")</f>
        <v/>
      </c>
      <c r="O1148" t="str">
        <f>IFERROR(IF(OR(HLOOKUP($A1148,'Z-scores'!$C$2:$SK$20,5,FALSE)&gt;3,HLOOKUP($A1148,'Z-scores'!$C$2:$SK$20,5,FALSE)&lt;-3),"",'Total-corrected counts'!O1148),"")</f>
        <v/>
      </c>
      <c r="P1148" t="str">
        <f>IFERROR(IF(OR(HLOOKUP($A1148,'Z-scores'!$C$2:$SK$20,5,FALSE)&gt;3,HLOOKUP($A1148,'Z-scores'!$C$2:$SK$20,5,FALSE)&lt;-3),"",'Total-corrected counts'!P1148),"")</f>
        <v/>
      </c>
      <c r="Q1148" t="str">
        <f>IFERROR(IF(OR(HLOOKUP($A1148,'Z-scores'!$C$2:$SK$20,5,FALSE)&gt;3,HLOOKUP($A1148,'Z-scores'!$C$2:$SK$20,5,FALSE)&lt;-3),"",'Total-corrected counts'!Q1148),"")</f>
        <v/>
      </c>
      <c r="R1148" t="str">
        <f>IFERROR(IF(OR(HLOOKUP($A1148,'Z-scores'!$C$2:$SK$20,5,FALSE)&gt;3,HLOOKUP($A1148,'Z-scores'!$C$2:$SK$20,5,FALSE)&lt;-3),"",'Total-corrected counts'!R1148),"")</f>
        <v/>
      </c>
      <c r="S1148" t="str">
        <f>IFERROR(IF(OR(HLOOKUP($A1148,'Z-scores'!$C$2:$SK$20,5,FALSE)&gt;3,HLOOKUP($A1148,'Z-scores'!$C$2:$SK$20,5,FALSE)&lt;-3),"",'Total-corrected counts'!S1148),"")</f>
        <v/>
      </c>
      <c r="T1148" t="str">
        <f>IFERROR(IF(OR(HLOOKUP($A1148,'Z-scores'!$C$2:$SK$20,5,FALSE)&gt;3,HLOOKUP($A1148,'Z-scores'!$C$2:$SK$20,5,FALSE)&lt;-3),"",'Total-corrected counts'!T1148),"")</f>
        <v/>
      </c>
      <c r="U1148">
        <f t="shared" si="68"/>
        <v>0</v>
      </c>
      <c r="V1148">
        <f>SUMIFS(Tabel132[Cluster],Tabel132[ID],'Total-corrected counts Z&lt;3'!A1148)</f>
        <v>0</v>
      </c>
      <c r="W1148" t="str">
        <f t="shared" si="69"/>
        <v/>
      </c>
      <c r="X1148" t="str">
        <f t="shared" si="70"/>
        <v/>
      </c>
      <c r="Y1148" t="str">
        <f t="shared" si="71"/>
        <v/>
      </c>
    </row>
    <row r="1149" spans="1:25" x14ac:dyDescent="0.25">
      <c r="A1149">
        <v>10691</v>
      </c>
      <c r="B1149" t="s">
        <v>1175</v>
      </c>
      <c r="C1149">
        <v>62400</v>
      </c>
      <c r="D1149">
        <v>1049</v>
      </c>
      <c r="E1149" t="str">
        <f>IFERROR(IF(OR(HLOOKUP($A1149,'Z-scores'!$C$2:$SK$20,5,FALSE)&gt;3,HLOOKUP($A1149,'Z-scores'!$C$2:$SK$20,5,FALSE)&lt;-3),"",'Total-corrected counts'!E1149),"")</f>
        <v/>
      </c>
      <c r="F1149" t="str">
        <f>IFERROR(IF(OR(HLOOKUP($A1149,'Z-scores'!$C$2:$SK$20,5,FALSE)&gt;3,HLOOKUP($A1149,'Z-scores'!$C$2:$SK$20,5,FALSE)&lt;-3),"",'Total-corrected counts'!F1149),"")</f>
        <v/>
      </c>
      <c r="G1149" t="str">
        <f>IFERROR(IF(OR(HLOOKUP($A1149,'Z-scores'!$C$2:$SK$20,5,FALSE)&gt;3,HLOOKUP($A1149,'Z-scores'!$C$2:$SK$20,5,FALSE)&lt;-3),"",'Total-corrected counts'!G1149),"")</f>
        <v/>
      </c>
      <c r="H1149" t="str">
        <f>IFERROR(IF(OR(HLOOKUP($A1149,'Z-scores'!$C$2:$SK$20,5,FALSE)&gt;3,HLOOKUP($A1149,'Z-scores'!$C$2:$SK$20,5,FALSE)&lt;-3),"",'Total-corrected counts'!H1149),"")</f>
        <v/>
      </c>
      <c r="I1149" t="str">
        <f>IFERROR(IF(OR(HLOOKUP($A1149,'Z-scores'!$C$2:$SK$20,5,FALSE)&gt;3,HLOOKUP($A1149,'Z-scores'!$C$2:$SK$20,5,FALSE)&lt;-3),"",'Total-corrected counts'!I1149),"")</f>
        <v/>
      </c>
      <c r="J1149" t="str">
        <f>IFERROR(IF(OR(HLOOKUP($A1149,'Z-scores'!$C$2:$SK$20,5,FALSE)&gt;3,HLOOKUP($A1149,'Z-scores'!$C$2:$SK$20,5,FALSE)&lt;-3),"",'Total-corrected counts'!J1149),"")</f>
        <v/>
      </c>
      <c r="K1149" t="str">
        <f>IFERROR(IF(OR(HLOOKUP($A1149,'Z-scores'!$C$2:$SK$20,5,FALSE)&gt;3,HLOOKUP($A1149,'Z-scores'!$C$2:$SK$20,5,FALSE)&lt;-3),"",'Total-corrected counts'!K1149),"")</f>
        <v/>
      </c>
      <c r="L1149" t="str">
        <f>IFERROR(IF(OR(HLOOKUP($A1149,'Z-scores'!$C$2:$SK$20,5,FALSE)&gt;3,HLOOKUP($A1149,'Z-scores'!$C$2:$SK$20,5,FALSE)&lt;-3),"",'Total-corrected counts'!L1149),"")</f>
        <v/>
      </c>
      <c r="M1149" t="str">
        <f>IFERROR(IF(OR(HLOOKUP($A1149,'Z-scores'!$C$2:$SK$20,5,FALSE)&gt;3,HLOOKUP($A1149,'Z-scores'!$C$2:$SK$20,5,FALSE)&lt;-3),"",'Total-corrected counts'!M1149),"")</f>
        <v/>
      </c>
      <c r="N1149" t="str">
        <f>IFERROR(IF(OR(HLOOKUP($A1149,'Z-scores'!$C$2:$SK$20,5,FALSE)&gt;3,HLOOKUP($A1149,'Z-scores'!$C$2:$SK$20,5,FALSE)&lt;-3),"",'Total-corrected counts'!N1149),"")</f>
        <v/>
      </c>
      <c r="O1149" t="str">
        <f>IFERROR(IF(OR(HLOOKUP($A1149,'Z-scores'!$C$2:$SK$20,5,FALSE)&gt;3,HLOOKUP($A1149,'Z-scores'!$C$2:$SK$20,5,FALSE)&lt;-3),"",'Total-corrected counts'!O1149),"")</f>
        <v/>
      </c>
      <c r="P1149" t="str">
        <f>IFERROR(IF(OR(HLOOKUP($A1149,'Z-scores'!$C$2:$SK$20,5,FALSE)&gt;3,HLOOKUP($A1149,'Z-scores'!$C$2:$SK$20,5,FALSE)&lt;-3),"",'Total-corrected counts'!P1149),"")</f>
        <v/>
      </c>
      <c r="Q1149" t="str">
        <f>IFERROR(IF(OR(HLOOKUP($A1149,'Z-scores'!$C$2:$SK$20,5,FALSE)&gt;3,HLOOKUP($A1149,'Z-scores'!$C$2:$SK$20,5,FALSE)&lt;-3),"",'Total-corrected counts'!Q1149),"")</f>
        <v/>
      </c>
      <c r="R1149" t="str">
        <f>IFERROR(IF(OR(HLOOKUP($A1149,'Z-scores'!$C$2:$SK$20,5,FALSE)&gt;3,HLOOKUP($A1149,'Z-scores'!$C$2:$SK$20,5,FALSE)&lt;-3),"",'Total-corrected counts'!R1149),"")</f>
        <v/>
      </c>
      <c r="S1149" t="str">
        <f>IFERROR(IF(OR(HLOOKUP($A1149,'Z-scores'!$C$2:$SK$20,5,FALSE)&gt;3,HLOOKUP($A1149,'Z-scores'!$C$2:$SK$20,5,FALSE)&lt;-3),"",'Total-corrected counts'!S1149),"")</f>
        <v/>
      </c>
      <c r="T1149" t="str">
        <f>IFERROR(IF(OR(HLOOKUP($A1149,'Z-scores'!$C$2:$SK$20,5,FALSE)&gt;3,HLOOKUP($A1149,'Z-scores'!$C$2:$SK$20,5,FALSE)&lt;-3),"",'Total-corrected counts'!T1149),"")</f>
        <v/>
      </c>
      <c r="U1149">
        <f t="shared" si="68"/>
        <v>0</v>
      </c>
      <c r="V1149">
        <f>SUMIFS(Tabel132[Cluster],Tabel132[ID],'Total-corrected counts Z&lt;3'!A1149)</f>
        <v>0</v>
      </c>
      <c r="W1149" t="str">
        <f t="shared" si="69"/>
        <v/>
      </c>
      <c r="X1149" t="str">
        <f t="shared" si="70"/>
        <v/>
      </c>
      <c r="Y1149" t="str">
        <f t="shared" si="71"/>
        <v/>
      </c>
    </row>
    <row r="1150" spans="1:25" x14ac:dyDescent="0.25">
      <c r="A1150">
        <v>10692</v>
      </c>
      <c r="B1150" t="s">
        <v>1176</v>
      </c>
      <c r="C1150">
        <v>62300</v>
      </c>
      <c r="D1150">
        <v>1049</v>
      </c>
      <c r="E1150" t="str">
        <f>IFERROR(IF(OR(HLOOKUP($A1150,'Z-scores'!$C$2:$SK$20,5,FALSE)&gt;3,HLOOKUP($A1150,'Z-scores'!$C$2:$SK$20,5,FALSE)&lt;-3),"",'Total-corrected counts'!E1150),"")</f>
        <v/>
      </c>
      <c r="F1150" t="str">
        <f>IFERROR(IF(OR(HLOOKUP($A1150,'Z-scores'!$C$2:$SK$20,5,FALSE)&gt;3,HLOOKUP($A1150,'Z-scores'!$C$2:$SK$20,5,FALSE)&lt;-3),"",'Total-corrected counts'!F1150),"")</f>
        <v/>
      </c>
      <c r="G1150" t="str">
        <f>IFERROR(IF(OR(HLOOKUP($A1150,'Z-scores'!$C$2:$SK$20,5,FALSE)&gt;3,HLOOKUP($A1150,'Z-scores'!$C$2:$SK$20,5,FALSE)&lt;-3),"",'Total-corrected counts'!G1150),"")</f>
        <v/>
      </c>
      <c r="H1150" t="str">
        <f>IFERROR(IF(OR(HLOOKUP($A1150,'Z-scores'!$C$2:$SK$20,5,FALSE)&gt;3,HLOOKUP($A1150,'Z-scores'!$C$2:$SK$20,5,FALSE)&lt;-3),"",'Total-corrected counts'!H1150),"")</f>
        <v/>
      </c>
      <c r="I1150" t="str">
        <f>IFERROR(IF(OR(HLOOKUP($A1150,'Z-scores'!$C$2:$SK$20,5,FALSE)&gt;3,HLOOKUP($A1150,'Z-scores'!$C$2:$SK$20,5,FALSE)&lt;-3),"",'Total-corrected counts'!I1150),"")</f>
        <v/>
      </c>
      <c r="J1150" t="str">
        <f>IFERROR(IF(OR(HLOOKUP($A1150,'Z-scores'!$C$2:$SK$20,5,FALSE)&gt;3,HLOOKUP($A1150,'Z-scores'!$C$2:$SK$20,5,FALSE)&lt;-3),"",'Total-corrected counts'!J1150),"")</f>
        <v/>
      </c>
      <c r="K1150" t="str">
        <f>IFERROR(IF(OR(HLOOKUP($A1150,'Z-scores'!$C$2:$SK$20,5,FALSE)&gt;3,HLOOKUP($A1150,'Z-scores'!$C$2:$SK$20,5,FALSE)&lt;-3),"",'Total-corrected counts'!K1150),"")</f>
        <v/>
      </c>
      <c r="L1150" t="str">
        <f>IFERROR(IF(OR(HLOOKUP($A1150,'Z-scores'!$C$2:$SK$20,5,FALSE)&gt;3,HLOOKUP($A1150,'Z-scores'!$C$2:$SK$20,5,FALSE)&lt;-3),"",'Total-corrected counts'!L1150),"")</f>
        <v/>
      </c>
      <c r="M1150" t="str">
        <f>IFERROR(IF(OR(HLOOKUP($A1150,'Z-scores'!$C$2:$SK$20,5,FALSE)&gt;3,HLOOKUP($A1150,'Z-scores'!$C$2:$SK$20,5,FALSE)&lt;-3),"",'Total-corrected counts'!M1150),"")</f>
        <v/>
      </c>
      <c r="N1150" t="str">
        <f>IFERROR(IF(OR(HLOOKUP($A1150,'Z-scores'!$C$2:$SK$20,5,FALSE)&gt;3,HLOOKUP($A1150,'Z-scores'!$C$2:$SK$20,5,FALSE)&lt;-3),"",'Total-corrected counts'!N1150),"")</f>
        <v/>
      </c>
      <c r="O1150" t="str">
        <f>IFERROR(IF(OR(HLOOKUP($A1150,'Z-scores'!$C$2:$SK$20,5,FALSE)&gt;3,HLOOKUP($A1150,'Z-scores'!$C$2:$SK$20,5,FALSE)&lt;-3),"",'Total-corrected counts'!O1150),"")</f>
        <v/>
      </c>
      <c r="P1150" t="str">
        <f>IFERROR(IF(OR(HLOOKUP($A1150,'Z-scores'!$C$2:$SK$20,5,FALSE)&gt;3,HLOOKUP($A1150,'Z-scores'!$C$2:$SK$20,5,FALSE)&lt;-3),"",'Total-corrected counts'!P1150),"")</f>
        <v/>
      </c>
      <c r="Q1150" t="str">
        <f>IFERROR(IF(OR(HLOOKUP($A1150,'Z-scores'!$C$2:$SK$20,5,FALSE)&gt;3,HLOOKUP($A1150,'Z-scores'!$C$2:$SK$20,5,FALSE)&lt;-3),"",'Total-corrected counts'!Q1150),"")</f>
        <v/>
      </c>
      <c r="R1150" t="str">
        <f>IFERROR(IF(OR(HLOOKUP($A1150,'Z-scores'!$C$2:$SK$20,5,FALSE)&gt;3,HLOOKUP($A1150,'Z-scores'!$C$2:$SK$20,5,FALSE)&lt;-3),"",'Total-corrected counts'!R1150),"")</f>
        <v/>
      </c>
      <c r="S1150" t="str">
        <f>IFERROR(IF(OR(HLOOKUP($A1150,'Z-scores'!$C$2:$SK$20,5,FALSE)&gt;3,HLOOKUP($A1150,'Z-scores'!$C$2:$SK$20,5,FALSE)&lt;-3),"",'Total-corrected counts'!S1150),"")</f>
        <v/>
      </c>
      <c r="T1150" t="str">
        <f>IFERROR(IF(OR(HLOOKUP($A1150,'Z-scores'!$C$2:$SK$20,5,FALSE)&gt;3,HLOOKUP($A1150,'Z-scores'!$C$2:$SK$20,5,FALSE)&lt;-3),"",'Total-corrected counts'!T1150),"")</f>
        <v/>
      </c>
      <c r="U1150">
        <f t="shared" si="68"/>
        <v>0</v>
      </c>
      <c r="V1150">
        <f>SUMIFS(Tabel132[Cluster],Tabel132[ID],'Total-corrected counts Z&lt;3'!A1150)</f>
        <v>0</v>
      </c>
      <c r="W1150" t="str">
        <f t="shared" si="69"/>
        <v/>
      </c>
      <c r="X1150" t="str">
        <f t="shared" si="70"/>
        <v/>
      </c>
      <c r="Y1150" t="str">
        <f t="shared" si="71"/>
        <v/>
      </c>
    </row>
    <row r="1151" spans="1:25" x14ac:dyDescent="0.25">
      <c r="A1151">
        <v>10693</v>
      </c>
      <c r="B1151" t="s">
        <v>1177</v>
      </c>
      <c r="C1151">
        <v>44400</v>
      </c>
      <c r="D1151">
        <v>843</v>
      </c>
      <c r="E1151" t="str">
        <f>IFERROR(IF(OR(HLOOKUP($A1151,'Z-scores'!$C$2:$SK$20,5,FALSE)&gt;3,HLOOKUP($A1151,'Z-scores'!$C$2:$SK$20,5,FALSE)&lt;-3),"",'Total-corrected counts'!E1151),"")</f>
        <v/>
      </c>
      <c r="F1151" t="str">
        <f>IFERROR(IF(OR(HLOOKUP($A1151,'Z-scores'!$C$2:$SK$20,5,FALSE)&gt;3,HLOOKUP($A1151,'Z-scores'!$C$2:$SK$20,5,FALSE)&lt;-3),"",'Total-corrected counts'!F1151),"")</f>
        <v/>
      </c>
      <c r="G1151" t="str">
        <f>IFERROR(IF(OR(HLOOKUP($A1151,'Z-scores'!$C$2:$SK$20,5,FALSE)&gt;3,HLOOKUP($A1151,'Z-scores'!$C$2:$SK$20,5,FALSE)&lt;-3),"",'Total-corrected counts'!G1151),"")</f>
        <v/>
      </c>
      <c r="H1151" t="str">
        <f>IFERROR(IF(OR(HLOOKUP($A1151,'Z-scores'!$C$2:$SK$20,5,FALSE)&gt;3,HLOOKUP($A1151,'Z-scores'!$C$2:$SK$20,5,FALSE)&lt;-3),"",'Total-corrected counts'!H1151),"")</f>
        <v/>
      </c>
      <c r="I1151" t="str">
        <f>IFERROR(IF(OR(HLOOKUP($A1151,'Z-scores'!$C$2:$SK$20,5,FALSE)&gt;3,HLOOKUP($A1151,'Z-scores'!$C$2:$SK$20,5,FALSE)&lt;-3),"",'Total-corrected counts'!I1151),"")</f>
        <v/>
      </c>
      <c r="J1151" t="str">
        <f>IFERROR(IF(OR(HLOOKUP($A1151,'Z-scores'!$C$2:$SK$20,5,FALSE)&gt;3,HLOOKUP($A1151,'Z-scores'!$C$2:$SK$20,5,FALSE)&lt;-3),"",'Total-corrected counts'!J1151),"")</f>
        <v/>
      </c>
      <c r="K1151" t="str">
        <f>IFERROR(IF(OR(HLOOKUP($A1151,'Z-scores'!$C$2:$SK$20,5,FALSE)&gt;3,HLOOKUP($A1151,'Z-scores'!$C$2:$SK$20,5,FALSE)&lt;-3),"",'Total-corrected counts'!K1151),"")</f>
        <v/>
      </c>
      <c r="L1151" t="str">
        <f>IFERROR(IF(OR(HLOOKUP($A1151,'Z-scores'!$C$2:$SK$20,5,FALSE)&gt;3,HLOOKUP($A1151,'Z-scores'!$C$2:$SK$20,5,FALSE)&lt;-3),"",'Total-corrected counts'!L1151),"")</f>
        <v/>
      </c>
      <c r="M1151" t="str">
        <f>IFERROR(IF(OR(HLOOKUP($A1151,'Z-scores'!$C$2:$SK$20,5,FALSE)&gt;3,HLOOKUP($A1151,'Z-scores'!$C$2:$SK$20,5,FALSE)&lt;-3),"",'Total-corrected counts'!M1151),"")</f>
        <v/>
      </c>
      <c r="N1151" t="str">
        <f>IFERROR(IF(OR(HLOOKUP($A1151,'Z-scores'!$C$2:$SK$20,5,FALSE)&gt;3,HLOOKUP($A1151,'Z-scores'!$C$2:$SK$20,5,FALSE)&lt;-3),"",'Total-corrected counts'!N1151),"")</f>
        <v/>
      </c>
      <c r="O1151" t="str">
        <f>IFERROR(IF(OR(HLOOKUP($A1151,'Z-scores'!$C$2:$SK$20,5,FALSE)&gt;3,HLOOKUP($A1151,'Z-scores'!$C$2:$SK$20,5,FALSE)&lt;-3),"",'Total-corrected counts'!O1151),"")</f>
        <v/>
      </c>
      <c r="P1151" t="str">
        <f>IFERROR(IF(OR(HLOOKUP($A1151,'Z-scores'!$C$2:$SK$20,5,FALSE)&gt;3,HLOOKUP($A1151,'Z-scores'!$C$2:$SK$20,5,FALSE)&lt;-3),"",'Total-corrected counts'!P1151),"")</f>
        <v/>
      </c>
      <c r="Q1151" t="str">
        <f>IFERROR(IF(OR(HLOOKUP($A1151,'Z-scores'!$C$2:$SK$20,5,FALSE)&gt;3,HLOOKUP($A1151,'Z-scores'!$C$2:$SK$20,5,FALSE)&lt;-3),"",'Total-corrected counts'!Q1151),"")</f>
        <v/>
      </c>
      <c r="R1151" t="str">
        <f>IFERROR(IF(OR(HLOOKUP($A1151,'Z-scores'!$C$2:$SK$20,5,FALSE)&gt;3,HLOOKUP($A1151,'Z-scores'!$C$2:$SK$20,5,FALSE)&lt;-3),"",'Total-corrected counts'!R1151),"")</f>
        <v/>
      </c>
      <c r="S1151" t="str">
        <f>IFERROR(IF(OR(HLOOKUP($A1151,'Z-scores'!$C$2:$SK$20,5,FALSE)&gt;3,HLOOKUP($A1151,'Z-scores'!$C$2:$SK$20,5,FALSE)&lt;-3),"",'Total-corrected counts'!S1151),"")</f>
        <v/>
      </c>
      <c r="T1151" t="str">
        <f>IFERROR(IF(OR(HLOOKUP($A1151,'Z-scores'!$C$2:$SK$20,5,FALSE)&gt;3,HLOOKUP($A1151,'Z-scores'!$C$2:$SK$20,5,FALSE)&lt;-3),"",'Total-corrected counts'!T1151),"")</f>
        <v/>
      </c>
      <c r="U1151">
        <f t="shared" si="68"/>
        <v>0</v>
      </c>
      <c r="V1151">
        <f>SUMIFS(Tabel132[Cluster],Tabel132[ID],'Total-corrected counts Z&lt;3'!A1151)</f>
        <v>57</v>
      </c>
      <c r="W1151" t="str">
        <f t="shared" si="69"/>
        <v/>
      </c>
      <c r="X1151" t="str">
        <f t="shared" si="70"/>
        <v/>
      </c>
      <c r="Y1151" t="str">
        <f t="shared" si="71"/>
        <v/>
      </c>
    </row>
    <row r="1152" spans="1:25" x14ac:dyDescent="0.25">
      <c r="A1152">
        <v>10694</v>
      </c>
      <c r="B1152" t="s">
        <v>1178</v>
      </c>
      <c r="C1152">
        <v>44500</v>
      </c>
      <c r="D1152">
        <v>843</v>
      </c>
      <c r="E1152" t="str">
        <f>IFERROR(IF(OR(HLOOKUP($A1152,'Z-scores'!$C$2:$SK$20,5,FALSE)&gt;3,HLOOKUP($A1152,'Z-scores'!$C$2:$SK$20,5,FALSE)&lt;-3),"",'Total-corrected counts'!E1152),"")</f>
        <v/>
      </c>
      <c r="F1152" t="str">
        <f>IFERROR(IF(OR(HLOOKUP($A1152,'Z-scores'!$C$2:$SK$20,5,FALSE)&gt;3,HLOOKUP($A1152,'Z-scores'!$C$2:$SK$20,5,FALSE)&lt;-3),"",'Total-corrected counts'!F1152),"")</f>
        <v/>
      </c>
      <c r="G1152" t="str">
        <f>IFERROR(IF(OR(HLOOKUP($A1152,'Z-scores'!$C$2:$SK$20,5,FALSE)&gt;3,HLOOKUP($A1152,'Z-scores'!$C$2:$SK$20,5,FALSE)&lt;-3),"",'Total-corrected counts'!G1152),"")</f>
        <v/>
      </c>
      <c r="H1152" t="str">
        <f>IFERROR(IF(OR(HLOOKUP($A1152,'Z-scores'!$C$2:$SK$20,5,FALSE)&gt;3,HLOOKUP($A1152,'Z-scores'!$C$2:$SK$20,5,FALSE)&lt;-3),"",'Total-corrected counts'!H1152),"")</f>
        <v/>
      </c>
      <c r="I1152" t="str">
        <f>IFERROR(IF(OR(HLOOKUP($A1152,'Z-scores'!$C$2:$SK$20,5,FALSE)&gt;3,HLOOKUP($A1152,'Z-scores'!$C$2:$SK$20,5,FALSE)&lt;-3),"",'Total-corrected counts'!I1152),"")</f>
        <v/>
      </c>
      <c r="J1152" t="str">
        <f>IFERROR(IF(OR(HLOOKUP($A1152,'Z-scores'!$C$2:$SK$20,5,FALSE)&gt;3,HLOOKUP($A1152,'Z-scores'!$C$2:$SK$20,5,FALSE)&lt;-3),"",'Total-corrected counts'!J1152),"")</f>
        <v/>
      </c>
      <c r="K1152" t="str">
        <f>IFERROR(IF(OR(HLOOKUP($A1152,'Z-scores'!$C$2:$SK$20,5,FALSE)&gt;3,HLOOKUP($A1152,'Z-scores'!$C$2:$SK$20,5,FALSE)&lt;-3),"",'Total-corrected counts'!K1152),"")</f>
        <v/>
      </c>
      <c r="L1152" t="str">
        <f>IFERROR(IF(OR(HLOOKUP($A1152,'Z-scores'!$C$2:$SK$20,5,FALSE)&gt;3,HLOOKUP($A1152,'Z-scores'!$C$2:$SK$20,5,FALSE)&lt;-3),"",'Total-corrected counts'!L1152),"")</f>
        <v/>
      </c>
      <c r="M1152" t="str">
        <f>IFERROR(IF(OR(HLOOKUP($A1152,'Z-scores'!$C$2:$SK$20,5,FALSE)&gt;3,HLOOKUP($A1152,'Z-scores'!$C$2:$SK$20,5,FALSE)&lt;-3),"",'Total-corrected counts'!M1152),"")</f>
        <v/>
      </c>
      <c r="N1152" t="str">
        <f>IFERROR(IF(OR(HLOOKUP($A1152,'Z-scores'!$C$2:$SK$20,5,FALSE)&gt;3,HLOOKUP($A1152,'Z-scores'!$C$2:$SK$20,5,FALSE)&lt;-3),"",'Total-corrected counts'!N1152),"")</f>
        <v/>
      </c>
      <c r="O1152" t="str">
        <f>IFERROR(IF(OR(HLOOKUP($A1152,'Z-scores'!$C$2:$SK$20,5,FALSE)&gt;3,HLOOKUP($A1152,'Z-scores'!$C$2:$SK$20,5,FALSE)&lt;-3),"",'Total-corrected counts'!O1152),"")</f>
        <v/>
      </c>
      <c r="P1152" t="str">
        <f>IFERROR(IF(OR(HLOOKUP($A1152,'Z-scores'!$C$2:$SK$20,5,FALSE)&gt;3,HLOOKUP($A1152,'Z-scores'!$C$2:$SK$20,5,FALSE)&lt;-3),"",'Total-corrected counts'!P1152),"")</f>
        <v/>
      </c>
      <c r="Q1152" t="str">
        <f>IFERROR(IF(OR(HLOOKUP($A1152,'Z-scores'!$C$2:$SK$20,5,FALSE)&gt;3,HLOOKUP($A1152,'Z-scores'!$C$2:$SK$20,5,FALSE)&lt;-3),"",'Total-corrected counts'!Q1152),"")</f>
        <v/>
      </c>
      <c r="R1152" t="str">
        <f>IFERROR(IF(OR(HLOOKUP($A1152,'Z-scores'!$C$2:$SK$20,5,FALSE)&gt;3,HLOOKUP($A1152,'Z-scores'!$C$2:$SK$20,5,FALSE)&lt;-3),"",'Total-corrected counts'!R1152),"")</f>
        <v/>
      </c>
      <c r="S1152" t="str">
        <f>IFERROR(IF(OR(HLOOKUP($A1152,'Z-scores'!$C$2:$SK$20,5,FALSE)&gt;3,HLOOKUP($A1152,'Z-scores'!$C$2:$SK$20,5,FALSE)&lt;-3),"",'Total-corrected counts'!S1152),"")</f>
        <v/>
      </c>
      <c r="T1152" t="str">
        <f>IFERROR(IF(OR(HLOOKUP($A1152,'Z-scores'!$C$2:$SK$20,5,FALSE)&gt;3,HLOOKUP($A1152,'Z-scores'!$C$2:$SK$20,5,FALSE)&lt;-3),"",'Total-corrected counts'!T1152),"")</f>
        <v/>
      </c>
      <c r="U1152">
        <f t="shared" si="68"/>
        <v>0</v>
      </c>
      <c r="V1152">
        <f>SUMIFS(Tabel132[Cluster],Tabel132[ID],'Total-corrected counts Z&lt;3'!A1152)</f>
        <v>57</v>
      </c>
      <c r="W1152" t="str">
        <f t="shared" si="69"/>
        <v/>
      </c>
      <c r="X1152" t="str">
        <f t="shared" si="70"/>
        <v/>
      </c>
      <c r="Y1152" t="str">
        <f t="shared" si="71"/>
        <v/>
      </c>
    </row>
    <row r="1153" spans="1:25" x14ac:dyDescent="0.25">
      <c r="A1153">
        <v>10695</v>
      </c>
      <c r="B1153" t="s">
        <v>1179</v>
      </c>
      <c r="C1153">
        <v>44600</v>
      </c>
      <c r="D1153">
        <v>843</v>
      </c>
      <c r="E1153" t="str">
        <f>IFERROR(IF(OR(HLOOKUP($A1153,'Z-scores'!$C$2:$SK$20,5,FALSE)&gt;3,HLOOKUP($A1153,'Z-scores'!$C$2:$SK$20,5,FALSE)&lt;-3),"",'Total-corrected counts'!E1153),"")</f>
        <v/>
      </c>
      <c r="F1153" t="str">
        <f>IFERROR(IF(OR(HLOOKUP($A1153,'Z-scores'!$C$2:$SK$20,5,FALSE)&gt;3,HLOOKUP($A1153,'Z-scores'!$C$2:$SK$20,5,FALSE)&lt;-3),"",'Total-corrected counts'!F1153),"")</f>
        <v/>
      </c>
      <c r="G1153" t="str">
        <f>IFERROR(IF(OR(HLOOKUP($A1153,'Z-scores'!$C$2:$SK$20,5,FALSE)&gt;3,HLOOKUP($A1153,'Z-scores'!$C$2:$SK$20,5,FALSE)&lt;-3),"",'Total-corrected counts'!G1153),"")</f>
        <v/>
      </c>
      <c r="H1153" t="str">
        <f>IFERROR(IF(OR(HLOOKUP($A1153,'Z-scores'!$C$2:$SK$20,5,FALSE)&gt;3,HLOOKUP($A1153,'Z-scores'!$C$2:$SK$20,5,FALSE)&lt;-3),"",'Total-corrected counts'!H1153),"")</f>
        <v/>
      </c>
      <c r="I1153" t="str">
        <f>IFERROR(IF(OR(HLOOKUP($A1153,'Z-scores'!$C$2:$SK$20,5,FALSE)&gt;3,HLOOKUP($A1153,'Z-scores'!$C$2:$SK$20,5,FALSE)&lt;-3),"",'Total-corrected counts'!I1153),"")</f>
        <v/>
      </c>
      <c r="J1153" t="str">
        <f>IFERROR(IF(OR(HLOOKUP($A1153,'Z-scores'!$C$2:$SK$20,5,FALSE)&gt;3,HLOOKUP($A1153,'Z-scores'!$C$2:$SK$20,5,FALSE)&lt;-3),"",'Total-corrected counts'!J1153),"")</f>
        <v/>
      </c>
      <c r="K1153" t="str">
        <f>IFERROR(IF(OR(HLOOKUP($A1153,'Z-scores'!$C$2:$SK$20,5,FALSE)&gt;3,HLOOKUP($A1153,'Z-scores'!$C$2:$SK$20,5,FALSE)&lt;-3),"",'Total-corrected counts'!K1153),"")</f>
        <v/>
      </c>
      <c r="L1153" t="str">
        <f>IFERROR(IF(OR(HLOOKUP($A1153,'Z-scores'!$C$2:$SK$20,5,FALSE)&gt;3,HLOOKUP($A1153,'Z-scores'!$C$2:$SK$20,5,FALSE)&lt;-3),"",'Total-corrected counts'!L1153),"")</f>
        <v/>
      </c>
      <c r="M1153" t="str">
        <f>IFERROR(IF(OR(HLOOKUP($A1153,'Z-scores'!$C$2:$SK$20,5,FALSE)&gt;3,HLOOKUP($A1153,'Z-scores'!$C$2:$SK$20,5,FALSE)&lt;-3),"",'Total-corrected counts'!M1153),"")</f>
        <v/>
      </c>
      <c r="N1153" t="str">
        <f>IFERROR(IF(OR(HLOOKUP($A1153,'Z-scores'!$C$2:$SK$20,5,FALSE)&gt;3,HLOOKUP($A1153,'Z-scores'!$C$2:$SK$20,5,FALSE)&lt;-3),"",'Total-corrected counts'!N1153),"")</f>
        <v/>
      </c>
      <c r="O1153" t="str">
        <f>IFERROR(IF(OR(HLOOKUP($A1153,'Z-scores'!$C$2:$SK$20,5,FALSE)&gt;3,HLOOKUP($A1153,'Z-scores'!$C$2:$SK$20,5,FALSE)&lt;-3),"",'Total-corrected counts'!O1153),"")</f>
        <v/>
      </c>
      <c r="P1153" t="str">
        <f>IFERROR(IF(OR(HLOOKUP($A1153,'Z-scores'!$C$2:$SK$20,5,FALSE)&gt;3,HLOOKUP($A1153,'Z-scores'!$C$2:$SK$20,5,FALSE)&lt;-3),"",'Total-corrected counts'!P1153),"")</f>
        <v/>
      </c>
      <c r="Q1153" t="str">
        <f>IFERROR(IF(OR(HLOOKUP($A1153,'Z-scores'!$C$2:$SK$20,5,FALSE)&gt;3,HLOOKUP($A1153,'Z-scores'!$C$2:$SK$20,5,FALSE)&lt;-3),"",'Total-corrected counts'!Q1153),"")</f>
        <v/>
      </c>
      <c r="R1153" t="str">
        <f>IFERROR(IF(OR(HLOOKUP($A1153,'Z-scores'!$C$2:$SK$20,5,FALSE)&gt;3,HLOOKUP($A1153,'Z-scores'!$C$2:$SK$20,5,FALSE)&lt;-3),"",'Total-corrected counts'!R1153),"")</f>
        <v/>
      </c>
      <c r="S1153" t="str">
        <f>IFERROR(IF(OR(HLOOKUP($A1153,'Z-scores'!$C$2:$SK$20,5,FALSE)&gt;3,HLOOKUP($A1153,'Z-scores'!$C$2:$SK$20,5,FALSE)&lt;-3),"",'Total-corrected counts'!S1153),"")</f>
        <v/>
      </c>
      <c r="T1153" t="str">
        <f>IFERROR(IF(OR(HLOOKUP($A1153,'Z-scores'!$C$2:$SK$20,5,FALSE)&gt;3,HLOOKUP($A1153,'Z-scores'!$C$2:$SK$20,5,FALSE)&lt;-3),"",'Total-corrected counts'!T1153),"")</f>
        <v/>
      </c>
      <c r="U1153">
        <f t="shared" si="68"/>
        <v>0</v>
      </c>
      <c r="V1153">
        <f>SUMIFS(Tabel132[Cluster],Tabel132[ID],'Total-corrected counts Z&lt;3'!A1153)</f>
        <v>57</v>
      </c>
      <c r="W1153" t="str">
        <f t="shared" si="69"/>
        <v/>
      </c>
      <c r="X1153" t="str">
        <f t="shared" si="70"/>
        <v/>
      </c>
      <c r="Y1153" t="str">
        <f t="shared" si="71"/>
        <v/>
      </c>
    </row>
    <row r="1154" spans="1:25" x14ac:dyDescent="0.25">
      <c r="A1154">
        <v>10696</v>
      </c>
      <c r="B1154" t="s">
        <v>1180</v>
      </c>
      <c r="C1154">
        <v>44800</v>
      </c>
      <c r="D1154">
        <v>1037</v>
      </c>
      <c r="E1154" t="str">
        <f>IFERROR(IF(OR(HLOOKUP($A1154,'Z-scores'!$C$2:$SK$20,5,FALSE)&gt;3,HLOOKUP($A1154,'Z-scores'!$C$2:$SK$20,5,FALSE)&lt;-3),"",'Total-corrected counts'!E1154),"")</f>
        <v/>
      </c>
      <c r="F1154" t="str">
        <f>IFERROR(IF(OR(HLOOKUP($A1154,'Z-scores'!$C$2:$SK$20,5,FALSE)&gt;3,HLOOKUP($A1154,'Z-scores'!$C$2:$SK$20,5,FALSE)&lt;-3),"",'Total-corrected counts'!F1154),"")</f>
        <v/>
      </c>
      <c r="G1154" t="str">
        <f>IFERROR(IF(OR(HLOOKUP($A1154,'Z-scores'!$C$2:$SK$20,5,FALSE)&gt;3,HLOOKUP($A1154,'Z-scores'!$C$2:$SK$20,5,FALSE)&lt;-3),"",'Total-corrected counts'!G1154),"")</f>
        <v/>
      </c>
      <c r="H1154" t="str">
        <f>IFERROR(IF(OR(HLOOKUP($A1154,'Z-scores'!$C$2:$SK$20,5,FALSE)&gt;3,HLOOKUP($A1154,'Z-scores'!$C$2:$SK$20,5,FALSE)&lt;-3),"",'Total-corrected counts'!H1154),"")</f>
        <v/>
      </c>
      <c r="I1154" t="str">
        <f>IFERROR(IF(OR(HLOOKUP($A1154,'Z-scores'!$C$2:$SK$20,5,FALSE)&gt;3,HLOOKUP($A1154,'Z-scores'!$C$2:$SK$20,5,FALSE)&lt;-3),"",'Total-corrected counts'!I1154),"")</f>
        <v/>
      </c>
      <c r="J1154" t="str">
        <f>IFERROR(IF(OR(HLOOKUP($A1154,'Z-scores'!$C$2:$SK$20,5,FALSE)&gt;3,HLOOKUP($A1154,'Z-scores'!$C$2:$SK$20,5,FALSE)&lt;-3),"",'Total-corrected counts'!J1154),"")</f>
        <v/>
      </c>
      <c r="K1154" t="str">
        <f>IFERROR(IF(OR(HLOOKUP($A1154,'Z-scores'!$C$2:$SK$20,5,FALSE)&gt;3,HLOOKUP($A1154,'Z-scores'!$C$2:$SK$20,5,FALSE)&lt;-3),"",'Total-corrected counts'!K1154),"")</f>
        <v/>
      </c>
      <c r="L1154" t="str">
        <f>IFERROR(IF(OR(HLOOKUP($A1154,'Z-scores'!$C$2:$SK$20,5,FALSE)&gt;3,HLOOKUP($A1154,'Z-scores'!$C$2:$SK$20,5,FALSE)&lt;-3),"",'Total-corrected counts'!L1154),"")</f>
        <v/>
      </c>
      <c r="M1154" t="str">
        <f>IFERROR(IF(OR(HLOOKUP($A1154,'Z-scores'!$C$2:$SK$20,5,FALSE)&gt;3,HLOOKUP($A1154,'Z-scores'!$C$2:$SK$20,5,FALSE)&lt;-3),"",'Total-corrected counts'!M1154),"")</f>
        <v/>
      </c>
      <c r="N1154" t="str">
        <f>IFERROR(IF(OR(HLOOKUP($A1154,'Z-scores'!$C$2:$SK$20,5,FALSE)&gt;3,HLOOKUP($A1154,'Z-scores'!$C$2:$SK$20,5,FALSE)&lt;-3),"",'Total-corrected counts'!N1154),"")</f>
        <v/>
      </c>
      <c r="O1154" t="str">
        <f>IFERROR(IF(OR(HLOOKUP($A1154,'Z-scores'!$C$2:$SK$20,5,FALSE)&gt;3,HLOOKUP($A1154,'Z-scores'!$C$2:$SK$20,5,FALSE)&lt;-3),"",'Total-corrected counts'!O1154),"")</f>
        <v/>
      </c>
      <c r="P1154" t="str">
        <f>IFERROR(IF(OR(HLOOKUP($A1154,'Z-scores'!$C$2:$SK$20,5,FALSE)&gt;3,HLOOKUP($A1154,'Z-scores'!$C$2:$SK$20,5,FALSE)&lt;-3),"",'Total-corrected counts'!P1154),"")</f>
        <v/>
      </c>
      <c r="Q1154" t="str">
        <f>IFERROR(IF(OR(HLOOKUP($A1154,'Z-scores'!$C$2:$SK$20,5,FALSE)&gt;3,HLOOKUP($A1154,'Z-scores'!$C$2:$SK$20,5,FALSE)&lt;-3),"",'Total-corrected counts'!Q1154),"")</f>
        <v/>
      </c>
      <c r="R1154" t="str">
        <f>IFERROR(IF(OR(HLOOKUP($A1154,'Z-scores'!$C$2:$SK$20,5,FALSE)&gt;3,HLOOKUP($A1154,'Z-scores'!$C$2:$SK$20,5,FALSE)&lt;-3),"",'Total-corrected counts'!R1154),"")</f>
        <v/>
      </c>
      <c r="S1154" t="str">
        <f>IFERROR(IF(OR(HLOOKUP($A1154,'Z-scores'!$C$2:$SK$20,5,FALSE)&gt;3,HLOOKUP($A1154,'Z-scores'!$C$2:$SK$20,5,FALSE)&lt;-3),"",'Total-corrected counts'!S1154),"")</f>
        <v/>
      </c>
      <c r="T1154" t="str">
        <f>IFERROR(IF(OR(HLOOKUP($A1154,'Z-scores'!$C$2:$SK$20,5,FALSE)&gt;3,HLOOKUP($A1154,'Z-scores'!$C$2:$SK$20,5,FALSE)&lt;-3),"",'Total-corrected counts'!T1154),"")</f>
        <v/>
      </c>
      <c r="U1154">
        <f t="shared" si="68"/>
        <v>0</v>
      </c>
      <c r="V1154">
        <f>SUMIFS(Tabel132[Cluster],Tabel132[ID],'Total-corrected counts Z&lt;3'!A1154)</f>
        <v>58</v>
      </c>
      <c r="W1154" t="str">
        <f t="shared" si="69"/>
        <v/>
      </c>
      <c r="X1154" t="str">
        <f t="shared" si="70"/>
        <v/>
      </c>
      <c r="Y1154" t="str">
        <f t="shared" si="71"/>
        <v/>
      </c>
    </row>
    <row r="1155" spans="1:25" x14ac:dyDescent="0.25">
      <c r="A1155">
        <v>10697</v>
      </c>
      <c r="B1155" t="s">
        <v>1181</v>
      </c>
      <c r="C1155">
        <v>44900</v>
      </c>
      <c r="D1155">
        <v>1037</v>
      </c>
      <c r="E1155" t="str">
        <f>IFERROR(IF(OR(HLOOKUP($A1155,'Z-scores'!$C$2:$SK$20,5,FALSE)&gt;3,HLOOKUP($A1155,'Z-scores'!$C$2:$SK$20,5,FALSE)&lt;-3),"",'Total-corrected counts'!E1155),"")</f>
        <v/>
      </c>
      <c r="F1155" t="str">
        <f>IFERROR(IF(OR(HLOOKUP($A1155,'Z-scores'!$C$2:$SK$20,5,FALSE)&gt;3,HLOOKUP($A1155,'Z-scores'!$C$2:$SK$20,5,FALSE)&lt;-3),"",'Total-corrected counts'!F1155),"")</f>
        <v/>
      </c>
      <c r="G1155" t="str">
        <f>IFERROR(IF(OR(HLOOKUP($A1155,'Z-scores'!$C$2:$SK$20,5,FALSE)&gt;3,HLOOKUP($A1155,'Z-scores'!$C$2:$SK$20,5,FALSE)&lt;-3),"",'Total-corrected counts'!G1155),"")</f>
        <v/>
      </c>
      <c r="H1155" t="str">
        <f>IFERROR(IF(OR(HLOOKUP($A1155,'Z-scores'!$C$2:$SK$20,5,FALSE)&gt;3,HLOOKUP($A1155,'Z-scores'!$C$2:$SK$20,5,FALSE)&lt;-3),"",'Total-corrected counts'!H1155),"")</f>
        <v/>
      </c>
      <c r="I1155" t="str">
        <f>IFERROR(IF(OR(HLOOKUP($A1155,'Z-scores'!$C$2:$SK$20,5,FALSE)&gt;3,HLOOKUP($A1155,'Z-scores'!$C$2:$SK$20,5,FALSE)&lt;-3),"",'Total-corrected counts'!I1155),"")</f>
        <v/>
      </c>
      <c r="J1155" t="str">
        <f>IFERROR(IF(OR(HLOOKUP($A1155,'Z-scores'!$C$2:$SK$20,5,FALSE)&gt;3,HLOOKUP($A1155,'Z-scores'!$C$2:$SK$20,5,FALSE)&lt;-3),"",'Total-corrected counts'!J1155),"")</f>
        <v/>
      </c>
      <c r="K1155" t="str">
        <f>IFERROR(IF(OR(HLOOKUP($A1155,'Z-scores'!$C$2:$SK$20,5,FALSE)&gt;3,HLOOKUP($A1155,'Z-scores'!$C$2:$SK$20,5,FALSE)&lt;-3),"",'Total-corrected counts'!K1155),"")</f>
        <v/>
      </c>
      <c r="L1155" t="str">
        <f>IFERROR(IF(OR(HLOOKUP($A1155,'Z-scores'!$C$2:$SK$20,5,FALSE)&gt;3,HLOOKUP($A1155,'Z-scores'!$C$2:$SK$20,5,FALSE)&lt;-3),"",'Total-corrected counts'!L1155),"")</f>
        <v/>
      </c>
      <c r="M1155" t="str">
        <f>IFERROR(IF(OR(HLOOKUP($A1155,'Z-scores'!$C$2:$SK$20,5,FALSE)&gt;3,HLOOKUP($A1155,'Z-scores'!$C$2:$SK$20,5,FALSE)&lt;-3),"",'Total-corrected counts'!M1155),"")</f>
        <v/>
      </c>
      <c r="N1155" t="str">
        <f>IFERROR(IF(OR(HLOOKUP($A1155,'Z-scores'!$C$2:$SK$20,5,FALSE)&gt;3,HLOOKUP($A1155,'Z-scores'!$C$2:$SK$20,5,FALSE)&lt;-3),"",'Total-corrected counts'!N1155),"")</f>
        <v/>
      </c>
      <c r="O1155" t="str">
        <f>IFERROR(IF(OR(HLOOKUP($A1155,'Z-scores'!$C$2:$SK$20,5,FALSE)&gt;3,HLOOKUP($A1155,'Z-scores'!$C$2:$SK$20,5,FALSE)&lt;-3),"",'Total-corrected counts'!O1155),"")</f>
        <v/>
      </c>
      <c r="P1155" t="str">
        <f>IFERROR(IF(OR(HLOOKUP($A1155,'Z-scores'!$C$2:$SK$20,5,FALSE)&gt;3,HLOOKUP($A1155,'Z-scores'!$C$2:$SK$20,5,FALSE)&lt;-3),"",'Total-corrected counts'!P1155),"")</f>
        <v/>
      </c>
      <c r="Q1155" t="str">
        <f>IFERROR(IF(OR(HLOOKUP($A1155,'Z-scores'!$C$2:$SK$20,5,FALSE)&gt;3,HLOOKUP($A1155,'Z-scores'!$C$2:$SK$20,5,FALSE)&lt;-3),"",'Total-corrected counts'!Q1155),"")</f>
        <v/>
      </c>
      <c r="R1155" t="str">
        <f>IFERROR(IF(OR(HLOOKUP($A1155,'Z-scores'!$C$2:$SK$20,5,FALSE)&gt;3,HLOOKUP($A1155,'Z-scores'!$C$2:$SK$20,5,FALSE)&lt;-3),"",'Total-corrected counts'!R1155),"")</f>
        <v/>
      </c>
      <c r="S1155" t="str">
        <f>IFERROR(IF(OR(HLOOKUP($A1155,'Z-scores'!$C$2:$SK$20,5,FALSE)&gt;3,HLOOKUP($A1155,'Z-scores'!$C$2:$SK$20,5,FALSE)&lt;-3),"",'Total-corrected counts'!S1155),"")</f>
        <v/>
      </c>
      <c r="T1155" t="str">
        <f>IFERROR(IF(OR(HLOOKUP($A1155,'Z-scores'!$C$2:$SK$20,5,FALSE)&gt;3,HLOOKUP($A1155,'Z-scores'!$C$2:$SK$20,5,FALSE)&lt;-3),"",'Total-corrected counts'!T1155),"")</f>
        <v/>
      </c>
      <c r="U1155">
        <f t="shared" si="68"/>
        <v>0</v>
      </c>
      <c r="V1155">
        <f>SUMIFS(Tabel132[Cluster],Tabel132[ID],'Total-corrected counts Z&lt;3'!A1155)</f>
        <v>58</v>
      </c>
      <c r="W1155" t="str">
        <f t="shared" si="69"/>
        <v/>
      </c>
      <c r="X1155" t="str">
        <f t="shared" si="70"/>
        <v/>
      </c>
      <c r="Y1155" t="str">
        <f t="shared" si="71"/>
        <v/>
      </c>
    </row>
    <row r="1156" spans="1:25" x14ac:dyDescent="0.25">
      <c r="A1156">
        <v>10698</v>
      </c>
      <c r="B1156" t="s">
        <v>1182</v>
      </c>
      <c r="C1156">
        <v>45000</v>
      </c>
      <c r="D1156">
        <v>1037</v>
      </c>
      <c r="E1156" t="str">
        <f>IFERROR(IF(OR(HLOOKUP($A1156,'Z-scores'!$C$2:$SK$20,5,FALSE)&gt;3,HLOOKUP($A1156,'Z-scores'!$C$2:$SK$20,5,FALSE)&lt;-3),"",'Total-corrected counts'!E1156),"")</f>
        <v/>
      </c>
      <c r="F1156" t="str">
        <f>IFERROR(IF(OR(HLOOKUP($A1156,'Z-scores'!$C$2:$SK$20,5,FALSE)&gt;3,HLOOKUP($A1156,'Z-scores'!$C$2:$SK$20,5,FALSE)&lt;-3),"",'Total-corrected counts'!F1156),"")</f>
        <v/>
      </c>
      <c r="G1156" t="str">
        <f>IFERROR(IF(OR(HLOOKUP($A1156,'Z-scores'!$C$2:$SK$20,5,FALSE)&gt;3,HLOOKUP($A1156,'Z-scores'!$C$2:$SK$20,5,FALSE)&lt;-3),"",'Total-corrected counts'!G1156),"")</f>
        <v/>
      </c>
      <c r="H1156" t="str">
        <f>IFERROR(IF(OR(HLOOKUP($A1156,'Z-scores'!$C$2:$SK$20,5,FALSE)&gt;3,HLOOKUP($A1156,'Z-scores'!$C$2:$SK$20,5,FALSE)&lt;-3),"",'Total-corrected counts'!H1156),"")</f>
        <v/>
      </c>
      <c r="I1156" t="str">
        <f>IFERROR(IF(OR(HLOOKUP($A1156,'Z-scores'!$C$2:$SK$20,5,FALSE)&gt;3,HLOOKUP($A1156,'Z-scores'!$C$2:$SK$20,5,FALSE)&lt;-3),"",'Total-corrected counts'!I1156),"")</f>
        <v/>
      </c>
      <c r="J1156" t="str">
        <f>IFERROR(IF(OR(HLOOKUP($A1156,'Z-scores'!$C$2:$SK$20,5,FALSE)&gt;3,HLOOKUP($A1156,'Z-scores'!$C$2:$SK$20,5,FALSE)&lt;-3),"",'Total-corrected counts'!J1156),"")</f>
        <v/>
      </c>
      <c r="K1156" t="str">
        <f>IFERROR(IF(OR(HLOOKUP($A1156,'Z-scores'!$C$2:$SK$20,5,FALSE)&gt;3,HLOOKUP($A1156,'Z-scores'!$C$2:$SK$20,5,FALSE)&lt;-3),"",'Total-corrected counts'!K1156),"")</f>
        <v/>
      </c>
      <c r="L1156" t="str">
        <f>IFERROR(IF(OR(HLOOKUP($A1156,'Z-scores'!$C$2:$SK$20,5,FALSE)&gt;3,HLOOKUP($A1156,'Z-scores'!$C$2:$SK$20,5,FALSE)&lt;-3),"",'Total-corrected counts'!L1156),"")</f>
        <v/>
      </c>
      <c r="M1156" t="str">
        <f>IFERROR(IF(OR(HLOOKUP($A1156,'Z-scores'!$C$2:$SK$20,5,FALSE)&gt;3,HLOOKUP($A1156,'Z-scores'!$C$2:$SK$20,5,FALSE)&lt;-3),"",'Total-corrected counts'!M1156),"")</f>
        <v/>
      </c>
      <c r="N1156" t="str">
        <f>IFERROR(IF(OR(HLOOKUP($A1156,'Z-scores'!$C$2:$SK$20,5,FALSE)&gt;3,HLOOKUP($A1156,'Z-scores'!$C$2:$SK$20,5,FALSE)&lt;-3),"",'Total-corrected counts'!N1156),"")</f>
        <v/>
      </c>
      <c r="O1156" t="str">
        <f>IFERROR(IF(OR(HLOOKUP($A1156,'Z-scores'!$C$2:$SK$20,5,FALSE)&gt;3,HLOOKUP($A1156,'Z-scores'!$C$2:$SK$20,5,FALSE)&lt;-3),"",'Total-corrected counts'!O1156),"")</f>
        <v/>
      </c>
      <c r="P1156" t="str">
        <f>IFERROR(IF(OR(HLOOKUP($A1156,'Z-scores'!$C$2:$SK$20,5,FALSE)&gt;3,HLOOKUP($A1156,'Z-scores'!$C$2:$SK$20,5,FALSE)&lt;-3),"",'Total-corrected counts'!P1156),"")</f>
        <v/>
      </c>
      <c r="Q1156" t="str">
        <f>IFERROR(IF(OR(HLOOKUP($A1156,'Z-scores'!$C$2:$SK$20,5,FALSE)&gt;3,HLOOKUP($A1156,'Z-scores'!$C$2:$SK$20,5,FALSE)&lt;-3),"",'Total-corrected counts'!Q1156),"")</f>
        <v/>
      </c>
      <c r="R1156" t="str">
        <f>IFERROR(IF(OR(HLOOKUP($A1156,'Z-scores'!$C$2:$SK$20,5,FALSE)&gt;3,HLOOKUP($A1156,'Z-scores'!$C$2:$SK$20,5,FALSE)&lt;-3),"",'Total-corrected counts'!R1156),"")</f>
        <v/>
      </c>
      <c r="S1156" t="str">
        <f>IFERROR(IF(OR(HLOOKUP($A1156,'Z-scores'!$C$2:$SK$20,5,FALSE)&gt;3,HLOOKUP($A1156,'Z-scores'!$C$2:$SK$20,5,FALSE)&lt;-3),"",'Total-corrected counts'!S1156),"")</f>
        <v/>
      </c>
      <c r="T1156" t="str">
        <f>IFERROR(IF(OR(HLOOKUP($A1156,'Z-scores'!$C$2:$SK$20,5,FALSE)&gt;3,HLOOKUP($A1156,'Z-scores'!$C$2:$SK$20,5,FALSE)&lt;-3),"",'Total-corrected counts'!T1156),"")</f>
        <v/>
      </c>
      <c r="U1156">
        <f t="shared" ref="U1156:U1219" si="72">IFERROR(IF(X1156-Y1156=0,0,1),0)</f>
        <v>0</v>
      </c>
      <c r="V1156">
        <f>SUMIFS(Tabel132[Cluster],Tabel132[ID],'Total-corrected counts Z&lt;3'!A1156)</f>
        <v>58</v>
      </c>
      <c r="W1156" t="str">
        <f t="shared" ref="W1156:W1219" si="73">IFERROR(_xlfn.T.TEST(E1156:N1156,O1156:T1156,2,2),"")</f>
        <v/>
      </c>
      <c r="X1156" t="str">
        <f t="shared" ref="X1156:X1219" si="74">IFERROR(AVERAGE(E1156:N1156),"")</f>
        <v/>
      </c>
      <c r="Y1156" t="str">
        <f t="shared" ref="Y1156:Y1219" si="75">IFERROR(AVERAGE(O1156:T1156),"")</f>
        <v/>
      </c>
    </row>
    <row r="1157" spans="1:25" x14ac:dyDescent="0.25">
      <c r="A1157">
        <v>10699</v>
      </c>
      <c r="B1157" t="s">
        <v>1183</v>
      </c>
      <c r="C1157">
        <v>45200</v>
      </c>
      <c r="D1157">
        <v>1084</v>
      </c>
      <c r="E1157" t="str">
        <f>IFERROR(IF(OR(HLOOKUP($A1157,'Z-scores'!$C$2:$SK$20,5,FALSE)&gt;3,HLOOKUP($A1157,'Z-scores'!$C$2:$SK$20,5,FALSE)&lt;-3),"",'Total-corrected counts'!E1157),"")</f>
        <v/>
      </c>
      <c r="F1157" t="str">
        <f>IFERROR(IF(OR(HLOOKUP($A1157,'Z-scores'!$C$2:$SK$20,5,FALSE)&gt;3,HLOOKUP($A1157,'Z-scores'!$C$2:$SK$20,5,FALSE)&lt;-3),"",'Total-corrected counts'!F1157),"")</f>
        <v/>
      </c>
      <c r="G1157" t="str">
        <f>IFERROR(IF(OR(HLOOKUP($A1157,'Z-scores'!$C$2:$SK$20,5,FALSE)&gt;3,HLOOKUP($A1157,'Z-scores'!$C$2:$SK$20,5,FALSE)&lt;-3),"",'Total-corrected counts'!G1157),"")</f>
        <v/>
      </c>
      <c r="H1157" t="str">
        <f>IFERROR(IF(OR(HLOOKUP($A1157,'Z-scores'!$C$2:$SK$20,5,FALSE)&gt;3,HLOOKUP($A1157,'Z-scores'!$C$2:$SK$20,5,FALSE)&lt;-3),"",'Total-corrected counts'!H1157),"")</f>
        <v/>
      </c>
      <c r="I1157" t="str">
        <f>IFERROR(IF(OR(HLOOKUP($A1157,'Z-scores'!$C$2:$SK$20,5,FALSE)&gt;3,HLOOKUP($A1157,'Z-scores'!$C$2:$SK$20,5,FALSE)&lt;-3),"",'Total-corrected counts'!I1157),"")</f>
        <v/>
      </c>
      <c r="J1157" t="str">
        <f>IFERROR(IF(OR(HLOOKUP($A1157,'Z-scores'!$C$2:$SK$20,5,FALSE)&gt;3,HLOOKUP($A1157,'Z-scores'!$C$2:$SK$20,5,FALSE)&lt;-3),"",'Total-corrected counts'!J1157),"")</f>
        <v/>
      </c>
      <c r="K1157" t="str">
        <f>IFERROR(IF(OR(HLOOKUP($A1157,'Z-scores'!$C$2:$SK$20,5,FALSE)&gt;3,HLOOKUP($A1157,'Z-scores'!$C$2:$SK$20,5,FALSE)&lt;-3),"",'Total-corrected counts'!K1157),"")</f>
        <v/>
      </c>
      <c r="L1157" t="str">
        <f>IFERROR(IF(OR(HLOOKUP($A1157,'Z-scores'!$C$2:$SK$20,5,FALSE)&gt;3,HLOOKUP($A1157,'Z-scores'!$C$2:$SK$20,5,FALSE)&lt;-3),"",'Total-corrected counts'!L1157),"")</f>
        <v/>
      </c>
      <c r="M1157" t="str">
        <f>IFERROR(IF(OR(HLOOKUP($A1157,'Z-scores'!$C$2:$SK$20,5,FALSE)&gt;3,HLOOKUP($A1157,'Z-scores'!$C$2:$SK$20,5,FALSE)&lt;-3),"",'Total-corrected counts'!M1157),"")</f>
        <v/>
      </c>
      <c r="N1157" t="str">
        <f>IFERROR(IF(OR(HLOOKUP($A1157,'Z-scores'!$C$2:$SK$20,5,FALSE)&gt;3,HLOOKUP($A1157,'Z-scores'!$C$2:$SK$20,5,FALSE)&lt;-3),"",'Total-corrected counts'!N1157),"")</f>
        <v/>
      </c>
      <c r="O1157" t="str">
        <f>IFERROR(IF(OR(HLOOKUP($A1157,'Z-scores'!$C$2:$SK$20,5,FALSE)&gt;3,HLOOKUP($A1157,'Z-scores'!$C$2:$SK$20,5,FALSE)&lt;-3),"",'Total-corrected counts'!O1157),"")</f>
        <v/>
      </c>
      <c r="P1157" t="str">
        <f>IFERROR(IF(OR(HLOOKUP($A1157,'Z-scores'!$C$2:$SK$20,5,FALSE)&gt;3,HLOOKUP($A1157,'Z-scores'!$C$2:$SK$20,5,FALSE)&lt;-3),"",'Total-corrected counts'!P1157),"")</f>
        <v/>
      </c>
      <c r="Q1157" t="str">
        <f>IFERROR(IF(OR(HLOOKUP($A1157,'Z-scores'!$C$2:$SK$20,5,FALSE)&gt;3,HLOOKUP($A1157,'Z-scores'!$C$2:$SK$20,5,FALSE)&lt;-3),"",'Total-corrected counts'!Q1157),"")</f>
        <v/>
      </c>
      <c r="R1157" t="str">
        <f>IFERROR(IF(OR(HLOOKUP($A1157,'Z-scores'!$C$2:$SK$20,5,FALSE)&gt;3,HLOOKUP($A1157,'Z-scores'!$C$2:$SK$20,5,FALSE)&lt;-3),"",'Total-corrected counts'!R1157),"")</f>
        <v/>
      </c>
      <c r="S1157" t="str">
        <f>IFERROR(IF(OR(HLOOKUP($A1157,'Z-scores'!$C$2:$SK$20,5,FALSE)&gt;3,HLOOKUP($A1157,'Z-scores'!$C$2:$SK$20,5,FALSE)&lt;-3),"",'Total-corrected counts'!S1157),"")</f>
        <v/>
      </c>
      <c r="T1157" t="str">
        <f>IFERROR(IF(OR(HLOOKUP($A1157,'Z-scores'!$C$2:$SK$20,5,FALSE)&gt;3,HLOOKUP($A1157,'Z-scores'!$C$2:$SK$20,5,FALSE)&lt;-3),"",'Total-corrected counts'!T1157),"")</f>
        <v/>
      </c>
      <c r="U1157">
        <f t="shared" si="72"/>
        <v>0</v>
      </c>
      <c r="V1157">
        <f>SUMIFS(Tabel132[Cluster],Tabel132[ID],'Total-corrected counts Z&lt;3'!A1157)</f>
        <v>59</v>
      </c>
      <c r="W1157" t="str">
        <f t="shared" si="73"/>
        <v/>
      </c>
      <c r="X1157" t="str">
        <f t="shared" si="74"/>
        <v/>
      </c>
      <c r="Y1157" t="str">
        <f t="shared" si="75"/>
        <v/>
      </c>
    </row>
    <row r="1158" spans="1:25" x14ac:dyDescent="0.25">
      <c r="A1158">
        <v>10700</v>
      </c>
      <c r="B1158" t="s">
        <v>1184</v>
      </c>
      <c r="C1158">
        <v>45300</v>
      </c>
      <c r="D1158">
        <v>1084</v>
      </c>
      <c r="E1158" t="str">
        <f>IFERROR(IF(OR(HLOOKUP($A1158,'Z-scores'!$C$2:$SK$20,5,FALSE)&gt;3,HLOOKUP($A1158,'Z-scores'!$C$2:$SK$20,5,FALSE)&lt;-3),"",'Total-corrected counts'!E1158),"")</f>
        <v/>
      </c>
      <c r="F1158" t="str">
        <f>IFERROR(IF(OR(HLOOKUP($A1158,'Z-scores'!$C$2:$SK$20,5,FALSE)&gt;3,HLOOKUP($A1158,'Z-scores'!$C$2:$SK$20,5,FALSE)&lt;-3),"",'Total-corrected counts'!F1158),"")</f>
        <v/>
      </c>
      <c r="G1158" t="str">
        <f>IFERROR(IF(OR(HLOOKUP($A1158,'Z-scores'!$C$2:$SK$20,5,FALSE)&gt;3,HLOOKUP($A1158,'Z-scores'!$C$2:$SK$20,5,FALSE)&lt;-3),"",'Total-corrected counts'!G1158),"")</f>
        <v/>
      </c>
      <c r="H1158" t="str">
        <f>IFERROR(IF(OR(HLOOKUP($A1158,'Z-scores'!$C$2:$SK$20,5,FALSE)&gt;3,HLOOKUP($A1158,'Z-scores'!$C$2:$SK$20,5,FALSE)&lt;-3),"",'Total-corrected counts'!H1158),"")</f>
        <v/>
      </c>
      <c r="I1158" t="str">
        <f>IFERROR(IF(OR(HLOOKUP($A1158,'Z-scores'!$C$2:$SK$20,5,FALSE)&gt;3,HLOOKUP($A1158,'Z-scores'!$C$2:$SK$20,5,FALSE)&lt;-3),"",'Total-corrected counts'!I1158),"")</f>
        <v/>
      </c>
      <c r="J1158" t="str">
        <f>IFERROR(IF(OR(HLOOKUP($A1158,'Z-scores'!$C$2:$SK$20,5,FALSE)&gt;3,HLOOKUP($A1158,'Z-scores'!$C$2:$SK$20,5,FALSE)&lt;-3),"",'Total-corrected counts'!J1158),"")</f>
        <v/>
      </c>
      <c r="K1158" t="str">
        <f>IFERROR(IF(OR(HLOOKUP($A1158,'Z-scores'!$C$2:$SK$20,5,FALSE)&gt;3,HLOOKUP($A1158,'Z-scores'!$C$2:$SK$20,5,FALSE)&lt;-3),"",'Total-corrected counts'!K1158),"")</f>
        <v/>
      </c>
      <c r="L1158" t="str">
        <f>IFERROR(IF(OR(HLOOKUP($A1158,'Z-scores'!$C$2:$SK$20,5,FALSE)&gt;3,HLOOKUP($A1158,'Z-scores'!$C$2:$SK$20,5,FALSE)&lt;-3),"",'Total-corrected counts'!L1158),"")</f>
        <v/>
      </c>
      <c r="M1158" t="str">
        <f>IFERROR(IF(OR(HLOOKUP($A1158,'Z-scores'!$C$2:$SK$20,5,FALSE)&gt;3,HLOOKUP($A1158,'Z-scores'!$C$2:$SK$20,5,FALSE)&lt;-3),"",'Total-corrected counts'!M1158),"")</f>
        <v/>
      </c>
      <c r="N1158" t="str">
        <f>IFERROR(IF(OR(HLOOKUP($A1158,'Z-scores'!$C$2:$SK$20,5,FALSE)&gt;3,HLOOKUP($A1158,'Z-scores'!$C$2:$SK$20,5,FALSE)&lt;-3),"",'Total-corrected counts'!N1158),"")</f>
        <v/>
      </c>
      <c r="O1158" t="str">
        <f>IFERROR(IF(OR(HLOOKUP($A1158,'Z-scores'!$C$2:$SK$20,5,FALSE)&gt;3,HLOOKUP($A1158,'Z-scores'!$C$2:$SK$20,5,FALSE)&lt;-3),"",'Total-corrected counts'!O1158),"")</f>
        <v/>
      </c>
      <c r="P1158" t="str">
        <f>IFERROR(IF(OR(HLOOKUP($A1158,'Z-scores'!$C$2:$SK$20,5,FALSE)&gt;3,HLOOKUP($A1158,'Z-scores'!$C$2:$SK$20,5,FALSE)&lt;-3),"",'Total-corrected counts'!P1158),"")</f>
        <v/>
      </c>
      <c r="Q1158" t="str">
        <f>IFERROR(IF(OR(HLOOKUP($A1158,'Z-scores'!$C$2:$SK$20,5,FALSE)&gt;3,HLOOKUP($A1158,'Z-scores'!$C$2:$SK$20,5,FALSE)&lt;-3),"",'Total-corrected counts'!Q1158),"")</f>
        <v/>
      </c>
      <c r="R1158" t="str">
        <f>IFERROR(IF(OR(HLOOKUP($A1158,'Z-scores'!$C$2:$SK$20,5,FALSE)&gt;3,HLOOKUP($A1158,'Z-scores'!$C$2:$SK$20,5,FALSE)&lt;-3),"",'Total-corrected counts'!R1158),"")</f>
        <v/>
      </c>
      <c r="S1158" t="str">
        <f>IFERROR(IF(OR(HLOOKUP($A1158,'Z-scores'!$C$2:$SK$20,5,FALSE)&gt;3,HLOOKUP($A1158,'Z-scores'!$C$2:$SK$20,5,FALSE)&lt;-3),"",'Total-corrected counts'!S1158),"")</f>
        <v/>
      </c>
      <c r="T1158" t="str">
        <f>IFERROR(IF(OR(HLOOKUP($A1158,'Z-scores'!$C$2:$SK$20,5,FALSE)&gt;3,HLOOKUP($A1158,'Z-scores'!$C$2:$SK$20,5,FALSE)&lt;-3),"",'Total-corrected counts'!T1158),"")</f>
        <v/>
      </c>
      <c r="U1158">
        <f t="shared" si="72"/>
        <v>0</v>
      </c>
      <c r="V1158">
        <f>SUMIFS(Tabel132[Cluster],Tabel132[ID],'Total-corrected counts Z&lt;3'!A1158)</f>
        <v>59</v>
      </c>
      <c r="W1158" t="str">
        <f t="shared" si="73"/>
        <v/>
      </c>
      <c r="X1158" t="str">
        <f t="shared" si="74"/>
        <v/>
      </c>
      <c r="Y1158" t="str">
        <f t="shared" si="75"/>
        <v/>
      </c>
    </row>
    <row r="1159" spans="1:25" x14ac:dyDescent="0.25">
      <c r="A1159">
        <v>10701</v>
      </c>
      <c r="B1159" t="s">
        <v>1185</v>
      </c>
      <c r="C1159">
        <v>45400</v>
      </c>
      <c r="D1159">
        <v>1084</v>
      </c>
      <c r="E1159" t="str">
        <f>IFERROR(IF(OR(HLOOKUP($A1159,'Z-scores'!$C$2:$SK$20,5,FALSE)&gt;3,HLOOKUP($A1159,'Z-scores'!$C$2:$SK$20,5,FALSE)&lt;-3),"",'Total-corrected counts'!E1159),"")</f>
        <v/>
      </c>
      <c r="F1159" t="str">
        <f>IFERROR(IF(OR(HLOOKUP($A1159,'Z-scores'!$C$2:$SK$20,5,FALSE)&gt;3,HLOOKUP($A1159,'Z-scores'!$C$2:$SK$20,5,FALSE)&lt;-3),"",'Total-corrected counts'!F1159),"")</f>
        <v/>
      </c>
      <c r="G1159" t="str">
        <f>IFERROR(IF(OR(HLOOKUP($A1159,'Z-scores'!$C$2:$SK$20,5,FALSE)&gt;3,HLOOKUP($A1159,'Z-scores'!$C$2:$SK$20,5,FALSE)&lt;-3),"",'Total-corrected counts'!G1159),"")</f>
        <v/>
      </c>
      <c r="H1159" t="str">
        <f>IFERROR(IF(OR(HLOOKUP($A1159,'Z-scores'!$C$2:$SK$20,5,FALSE)&gt;3,HLOOKUP($A1159,'Z-scores'!$C$2:$SK$20,5,FALSE)&lt;-3),"",'Total-corrected counts'!H1159),"")</f>
        <v/>
      </c>
      <c r="I1159" t="str">
        <f>IFERROR(IF(OR(HLOOKUP($A1159,'Z-scores'!$C$2:$SK$20,5,FALSE)&gt;3,HLOOKUP($A1159,'Z-scores'!$C$2:$SK$20,5,FALSE)&lt;-3),"",'Total-corrected counts'!I1159),"")</f>
        <v/>
      </c>
      <c r="J1159" t="str">
        <f>IFERROR(IF(OR(HLOOKUP($A1159,'Z-scores'!$C$2:$SK$20,5,FALSE)&gt;3,HLOOKUP($A1159,'Z-scores'!$C$2:$SK$20,5,FALSE)&lt;-3),"",'Total-corrected counts'!J1159),"")</f>
        <v/>
      </c>
      <c r="K1159" t="str">
        <f>IFERROR(IF(OR(HLOOKUP($A1159,'Z-scores'!$C$2:$SK$20,5,FALSE)&gt;3,HLOOKUP($A1159,'Z-scores'!$C$2:$SK$20,5,FALSE)&lt;-3),"",'Total-corrected counts'!K1159),"")</f>
        <v/>
      </c>
      <c r="L1159" t="str">
        <f>IFERROR(IF(OR(HLOOKUP($A1159,'Z-scores'!$C$2:$SK$20,5,FALSE)&gt;3,HLOOKUP($A1159,'Z-scores'!$C$2:$SK$20,5,FALSE)&lt;-3),"",'Total-corrected counts'!L1159),"")</f>
        <v/>
      </c>
      <c r="M1159" t="str">
        <f>IFERROR(IF(OR(HLOOKUP($A1159,'Z-scores'!$C$2:$SK$20,5,FALSE)&gt;3,HLOOKUP($A1159,'Z-scores'!$C$2:$SK$20,5,FALSE)&lt;-3),"",'Total-corrected counts'!M1159),"")</f>
        <v/>
      </c>
      <c r="N1159" t="str">
        <f>IFERROR(IF(OR(HLOOKUP($A1159,'Z-scores'!$C$2:$SK$20,5,FALSE)&gt;3,HLOOKUP($A1159,'Z-scores'!$C$2:$SK$20,5,FALSE)&lt;-3),"",'Total-corrected counts'!N1159),"")</f>
        <v/>
      </c>
      <c r="O1159" t="str">
        <f>IFERROR(IF(OR(HLOOKUP($A1159,'Z-scores'!$C$2:$SK$20,5,FALSE)&gt;3,HLOOKUP($A1159,'Z-scores'!$C$2:$SK$20,5,FALSE)&lt;-3),"",'Total-corrected counts'!O1159),"")</f>
        <v/>
      </c>
      <c r="P1159" t="str">
        <f>IFERROR(IF(OR(HLOOKUP($A1159,'Z-scores'!$C$2:$SK$20,5,FALSE)&gt;3,HLOOKUP($A1159,'Z-scores'!$C$2:$SK$20,5,FALSE)&lt;-3),"",'Total-corrected counts'!P1159),"")</f>
        <v/>
      </c>
      <c r="Q1159" t="str">
        <f>IFERROR(IF(OR(HLOOKUP($A1159,'Z-scores'!$C$2:$SK$20,5,FALSE)&gt;3,HLOOKUP($A1159,'Z-scores'!$C$2:$SK$20,5,FALSE)&lt;-3),"",'Total-corrected counts'!Q1159),"")</f>
        <v/>
      </c>
      <c r="R1159" t="str">
        <f>IFERROR(IF(OR(HLOOKUP($A1159,'Z-scores'!$C$2:$SK$20,5,FALSE)&gt;3,HLOOKUP($A1159,'Z-scores'!$C$2:$SK$20,5,FALSE)&lt;-3),"",'Total-corrected counts'!R1159),"")</f>
        <v/>
      </c>
      <c r="S1159" t="str">
        <f>IFERROR(IF(OR(HLOOKUP($A1159,'Z-scores'!$C$2:$SK$20,5,FALSE)&gt;3,HLOOKUP($A1159,'Z-scores'!$C$2:$SK$20,5,FALSE)&lt;-3),"",'Total-corrected counts'!S1159),"")</f>
        <v/>
      </c>
      <c r="T1159" t="str">
        <f>IFERROR(IF(OR(HLOOKUP($A1159,'Z-scores'!$C$2:$SK$20,5,FALSE)&gt;3,HLOOKUP($A1159,'Z-scores'!$C$2:$SK$20,5,FALSE)&lt;-3),"",'Total-corrected counts'!T1159),"")</f>
        <v/>
      </c>
      <c r="U1159">
        <f t="shared" si="72"/>
        <v>0</v>
      </c>
      <c r="V1159">
        <f>SUMIFS(Tabel132[Cluster],Tabel132[ID],'Total-corrected counts Z&lt;3'!A1159)</f>
        <v>59</v>
      </c>
      <c r="W1159" t="str">
        <f t="shared" si="73"/>
        <v/>
      </c>
      <c r="X1159" t="str">
        <f t="shared" si="74"/>
        <v/>
      </c>
      <c r="Y1159" t="str">
        <f t="shared" si="75"/>
        <v/>
      </c>
    </row>
    <row r="1160" spans="1:25" x14ac:dyDescent="0.25">
      <c r="A1160">
        <v>10702</v>
      </c>
      <c r="B1160" t="s">
        <v>1186</v>
      </c>
      <c r="C1160">
        <v>39700</v>
      </c>
      <c r="D1160">
        <v>726</v>
      </c>
      <c r="E1160" t="str">
        <f>IFERROR(IF(OR(HLOOKUP($A1160,'Z-scores'!$C$2:$SK$20,5,FALSE)&gt;3,HLOOKUP($A1160,'Z-scores'!$C$2:$SK$20,5,FALSE)&lt;-3),"",'Total-corrected counts'!E1160),"")</f>
        <v/>
      </c>
      <c r="F1160" t="str">
        <f>IFERROR(IF(OR(HLOOKUP($A1160,'Z-scores'!$C$2:$SK$20,5,FALSE)&gt;3,HLOOKUP($A1160,'Z-scores'!$C$2:$SK$20,5,FALSE)&lt;-3),"",'Total-corrected counts'!F1160),"")</f>
        <v/>
      </c>
      <c r="G1160" t="str">
        <f>IFERROR(IF(OR(HLOOKUP($A1160,'Z-scores'!$C$2:$SK$20,5,FALSE)&gt;3,HLOOKUP($A1160,'Z-scores'!$C$2:$SK$20,5,FALSE)&lt;-3),"",'Total-corrected counts'!G1160),"")</f>
        <v/>
      </c>
      <c r="H1160" t="str">
        <f>IFERROR(IF(OR(HLOOKUP($A1160,'Z-scores'!$C$2:$SK$20,5,FALSE)&gt;3,HLOOKUP($A1160,'Z-scores'!$C$2:$SK$20,5,FALSE)&lt;-3),"",'Total-corrected counts'!H1160),"")</f>
        <v/>
      </c>
      <c r="I1160" t="str">
        <f>IFERROR(IF(OR(HLOOKUP($A1160,'Z-scores'!$C$2:$SK$20,5,FALSE)&gt;3,HLOOKUP($A1160,'Z-scores'!$C$2:$SK$20,5,FALSE)&lt;-3),"",'Total-corrected counts'!I1160),"")</f>
        <v/>
      </c>
      <c r="J1160" t="str">
        <f>IFERROR(IF(OR(HLOOKUP($A1160,'Z-scores'!$C$2:$SK$20,5,FALSE)&gt;3,HLOOKUP($A1160,'Z-scores'!$C$2:$SK$20,5,FALSE)&lt;-3),"",'Total-corrected counts'!J1160),"")</f>
        <v/>
      </c>
      <c r="K1160" t="str">
        <f>IFERROR(IF(OR(HLOOKUP($A1160,'Z-scores'!$C$2:$SK$20,5,FALSE)&gt;3,HLOOKUP($A1160,'Z-scores'!$C$2:$SK$20,5,FALSE)&lt;-3),"",'Total-corrected counts'!K1160),"")</f>
        <v/>
      </c>
      <c r="L1160" t="str">
        <f>IFERROR(IF(OR(HLOOKUP($A1160,'Z-scores'!$C$2:$SK$20,5,FALSE)&gt;3,HLOOKUP($A1160,'Z-scores'!$C$2:$SK$20,5,FALSE)&lt;-3),"",'Total-corrected counts'!L1160),"")</f>
        <v/>
      </c>
      <c r="M1160" t="str">
        <f>IFERROR(IF(OR(HLOOKUP($A1160,'Z-scores'!$C$2:$SK$20,5,FALSE)&gt;3,HLOOKUP($A1160,'Z-scores'!$C$2:$SK$20,5,FALSE)&lt;-3),"",'Total-corrected counts'!M1160),"")</f>
        <v/>
      </c>
      <c r="N1160" t="str">
        <f>IFERROR(IF(OR(HLOOKUP($A1160,'Z-scores'!$C$2:$SK$20,5,FALSE)&gt;3,HLOOKUP($A1160,'Z-scores'!$C$2:$SK$20,5,FALSE)&lt;-3),"",'Total-corrected counts'!N1160),"")</f>
        <v/>
      </c>
      <c r="O1160" t="str">
        <f>IFERROR(IF(OR(HLOOKUP($A1160,'Z-scores'!$C$2:$SK$20,5,FALSE)&gt;3,HLOOKUP($A1160,'Z-scores'!$C$2:$SK$20,5,FALSE)&lt;-3),"",'Total-corrected counts'!O1160),"")</f>
        <v/>
      </c>
      <c r="P1160" t="str">
        <f>IFERROR(IF(OR(HLOOKUP($A1160,'Z-scores'!$C$2:$SK$20,5,FALSE)&gt;3,HLOOKUP($A1160,'Z-scores'!$C$2:$SK$20,5,FALSE)&lt;-3),"",'Total-corrected counts'!P1160),"")</f>
        <v/>
      </c>
      <c r="Q1160" t="str">
        <f>IFERROR(IF(OR(HLOOKUP($A1160,'Z-scores'!$C$2:$SK$20,5,FALSE)&gt;3,HLOOKUP($A1160,'Z-scores'!$C$2:$SK$20,5,FALSE)&lt;-3),"",'Total-corrected counts'!Q1160),"")</f>
        <v/>
      </c>
      <c r="R1160" t="str">
        <f>IFERROR(IF(OR(HLOOKUP($A1160,'Z-scores'!$C$2:$SK$20,5,FALSE)&gt;3,HLOOKUP($A1160,'Z-scores'!$C$2:$SK$20,5,FALSE)&lt;-3),"",'Total-corrected counts'!R1160),"")</f>
        <v/>
      </c>
      <c r="S1160" t="str">
        <f>IFERROR(IF(OR(HLOOKUP($A1160,'Z-scores'!$C$2:$SK$20,5,FALSE)&gt;3,HLOOKUP($A1160,'Z-scores'!$C$2:$SK$20,5,FALSE)&lt;-3),"",'Total-corrected counts'!S1160),"")</f>
        <v/>
      </c>
      <c r="T1160" t="str">
        <f>IFERROR(IF(OR(HLOOKUP($A1160,'Z-scores'!$C$2:$SK$20,5,FALSE)&gt;3,HLOOKUP($A1160,'Z-scores'!$C$2:$SK$20,5,FALSE)&lt;-3),"",'Total-corrected counts'!T1160),"")</f>
        <v/>
      </c>
      <c r="U1160">
        <f t="shared" si="72"/>
        <v>0</v>
      </c>
      <c r="V1160">
        <f>SUMIFS(Tabel132[Cluster],Tabel132[ID],'Total-corrected counts Z&lt;3'!A1160)</f>
        <v>52</v>
      </c>
      <c r="W1160" t="str">
        <f t="shared" si="73"/>
        <v/>
      </c>
      <c r="X1160" t="str">
        <f t="shared" si="74"/>
        <v/>
      </c>
      <c r="Y1160" t="str">
        <f t="shared" si="75"/>
        <v/>
      </c>
    </row>
    <row r="1161" spans="1:25" x14ac:dyDescent="0.25">
      <c r="A1161">
        <v>10703</v>
      </c>
      <c r="B1161" t="s">
        <v>485</v>
      </c>
      <c r="C1161">
        <v>39400</v>
      </c>
      <c r="D1161">
        <v>726</v>
      </c>
      <c r="E1161">
        <f>IFERROR(IF(OR(HLOOKUP($A1161,'Z-scores'!$C$2:$SK$20,5,FALSE)&gt;3,HLOOKUP($A1161,'Z-scores'!$C$2:$SK$20,5,FALSE)&lt;-3),"",'Total-corrected counts'!E1161),"")</f>
        <v>6.4008085231818761</v>
      </c>
      <c r="F1161">
        <f>IFERROR(IF(OR(HLOOKUP($A1161,'Z-scores'!$C$2:$SK$20,5,FALSE)&gt;3,HLOOKUP($A1161,'Z-scores'!$C$2:$SK$20,5,FALSE)&lt;-3),"",'Total-corrected counts'!F1161),"")</f>
        <v>16.502561792532344</v>
      </c>
      <c r="G1161">
        <f>IFERROR(IF(OR(HLOOKUP($A1161,'Z-scores'!$C$2:$SK$20,5,FALSE)&gt;3,HLOOKUP($A1161,'Z-scores'!$C$2:$SK$20,5,FALSE)&lt;-3),"",'Total-corrected counts'!G1161),"")</f>
        <v>10.165771500234804</v>
      </c>
      <c r="H1161">
        <f>IFERROR(IF(OR(HLOOKUP($A1161,'Z-scores'!$C$2:$SK$20,5,FALSE)&gt;3,HLOOKUP($A1161,'Z-scores'!$C$2:$SK$20,5,FALSE)&lt;-3),"",'Total-corrected counts'!H1161),"")</f>
        <v>16.128253998890202</v>
      </c>
      <c r="I1161">
        <f>IFERROR(IF(OR(HLOOKUP($A1161,'Z-scores'!$C$2:$SK$20,5,FALSE)&gt;3,HLOOKUP($A1161,'Z-scores'!$C$2:$SK$20,5,FALSE)&lt;-3),"",'Total-corrected counts'!I1161),"")</f>
        <v>11.941266078081924</v>
      </c>
      <c r="J1161">
        <f>IFERROR(IF(OR(HLOOKUP($A1161,'Z-scores'!$C$2:$SK$20,5,FALSE)&gt;3,HLOOKUP($A1161,'Z-scores'!$C$2:$SK$20,5,FALSE)&lt;-3),"",'Total-corrected counts'!J1161),"")</f>
        <v>9.1175438785540752</v>
      </c>
      <c r="K1161">
        <f>IFERROR(IF(OR(HLOOKUP($A1161,'Z-scores'!$C$2:$SK$20,5,FALSE)&gt;3,HLOOKUP($A1161,'Z-scores'!$C$2:$SK$20,5,FALSE)&lt;-3),"",'Total-corrected counts'!K1161),"")</f>
        <v>5.4951016183279524</v>
      </c>
      <c r="L1161">
        <f>IFERROR(IF(OR(HLOOKUP($A1161,'Z-scores'!$C$2:$SK$20,5,FALSE)&gt;3,HLOOKUP($A1161,'Z-scores'!$C$2:$SK$20,5,FALSE)&lt;-3),"",'Total-corrected counts'!L1161),"")</f>
        <v>18.532613193429739</v>
      </c>
      <c r="M1161">
        <f>IFERROR(IF(OR(HLOOKUP($A1161,'Z-scores'!$C$2:$SK$20,5,FALSE)&gt;3,HLOOKUP($A1161,'Z-scores'!$C$2:$SK$20,5,FALSE)&lt;-3),"",'Total-corrected counts'!M1161),"")</f>
        <v>17.049528026440409</v>
      </c>
      <c r="N1161">
        <f>IFERROR(IF(OR(HLOOKUP($A1161,'Z-scores'!$C$2:$SK$20,5,FALSE)&gt;3,HLOOKUP($A1161,'Z-scores'!$C$2:$SK$20,5,FALSE)&lt;-3),"",'Total-corrected counts'!N1161),"")</f>
        <v>16.173237877519277</v>
      </c>
      <c r="O1161">
        <f>IFERROR(IF(OR(HLOOKUP($A1161,'Z-scores'!$C$2:$SK$20,5,FALSE)&gt;3,HLOOKUP($A1161,'Z-scores'!$C$2:$SK$20,5,FALSE)&lt;-3),"",'Total-corrected counts'!O1161),"")</f>
        <v>6.9188946391608557</v>
      </c>
      <c r="P1161">
        <f>IFERROR(IF(OR(HLOOKUP($A1161,'Z-scores'!$C$2:$SK$20,5,FALSE)&gt;3,HLOOKUP($A1161,'Z-scores'!$C$2:$SK$20,5,FALSE)&lt;-3),"",'Total-corrected counts'!P1161),"")</f>
        <v>8.4600053248268807</v>
      </c>
      <c r="Q1161">
        <f>IFERROR(IF(OR(HLOOKUP($A1161,'Z-scores'!$C$2:$SK$20,5,FALSE)&gt;3,HLOOKUP($A1161,'Z-scores'!$C$2:$SK$20,5,FALSE)&lt;-3),"",'Total-corrected counts'!Q1161),"")</f>
        <v>10.235094150444954</v>
      </c>
      <c r="R1161">
        <f>IFERROR(IF(OR(HLOOKUP($A1161,'Z-scores'!$C$2:$SK$20,5,FALSE)&gt;3,HLOOKUP($A1161,'Z-scores'!$C$2:$SK$20,5,FALSE)&lt;-3),"",'Total-corrected counts'!R1161),"")</f>
        <v>5.6388052511759073</v>
      </c>
      <c r="S1161">
        <f>IFERROR(IF(OR(HLOOKUP($A1161,'Z-scores'!$C$2:$SK$20,5,FALSE)&gt;3,HLOOKUP($A1161,'Z-scores'!$C$2:$SK$20,5,FALSE)&lt;-3),"",'Total-corrected counts'!S1161),"")</f>
        <v>8.3795956845082227</v>
      </c>
      <c r="T1161">
        <f>IFERROR(IF(OR(HLOOKUP($A1161,'Z-scores'!$C$2:$SK$20,5,FALSE)&gt;3,HLOOKUP($A1161,'Z-scores'!$C$2:$SK$20,5,FALSE)&lt;-3),"",'Total-corrected counts'!T1161),"")</f>
        <v>12.423267551449051</v>
      </c>
      <c r="U1161">
        <f t="shared" si="72"/>
        <v>1</v>
      </c>
      <c r="V1161">
        <f>SUMIFS(Tabel132[Cluster],Tabel132[ID],'Total-corrected counts Z&lt;3'!A1161)</f>
        <v>52</v>
      </c>
      <c r="W1161">
        <f t="shared" si="73"/>
        <v>7.2753172545728537E-2</v>
      </c>
      <c r="X1161">
        <f t="shared" si="74"/>
        <v>12.750668648719261</v>
      </c>
      <c r="Y1161">
        <f t="shared" si="75"/>
        <v>8.6759437669276451</v>
      </c>
    </row>
    <row r="1162" spans="1:25" x14ac:dyDescent="0.25">
      <c r="A1162">
        <v>10704</v>
      </c>
      <c r="B1162" t="s">
        <v>486</v>
      </c>
      <c r="C1162">
        <v>39500</v>
      </c>
      <c r="D1162">
        <v>726</v>
      </c>
      <c r="E1162">
        <f>IFERROR(IF(OR(HLOOKUP($A1162,'Z-scores'!$C$2:$SK$20,5,FALSE)&gt;3,HLOOKUP($A1162,'Z-scores'!$C$2:$SK$20,5,FALSE)&lt;-3),"",'Total-corrected counts'!E1162),"")</f>
        <v>4.5727138288675473</v>
      </c>
      <c r="F1162">
        <f>IFERROR(IF(OR(HLOOKUP($A1162,'Z-scores'!$C$2:$SK$20,5,FALSE)&gt;3,HLOOKUP($A1162,'Z-scores'!$C$2:$SK$20,5,FALSE)&lt;-3),"",'Total-corrected counts'!F1162),"")</f>
        <v>2.7102919796605338</v>
      </c>
      <c r="G1162">
        <f>IFERROR(IF(OR(HLOOKUP($A1162,'Z-scores'!$C$2:$SK$20,5,FALSE)&gt;3,HLOOKUP($A1162,'Z-scores'!$C$2:$SK$20,5,FALSE)&lt;-3),"",'Total-corrected counts'!G1162),"")</f>
        <v>2.2414286429786006</v>
      </c>
      <c r="H1162">
        <f>IFERROR(IF(OR(HLOOKUP($A1162,'Z-scores'!$C$2:$SK$20,5,FALSE)&gt;3,HLOOKUP($A1162,'Z-scores'!$C$2:$SK$20,5,FALSE)&lt;-3),"",'Total-corrected counts'!H1162),"")</f>
        <v>2.4367294747762309</v>
      </c>
      <c r="I1162">
        <f>IFERROR(IF(OR(HLOOKUP($A1162,'Z-scores'!$C$2:$SK$20,5,FALSE)&gt;3,HLOOKUP($A1162,'Z-scores'!$C$2:$SK$20,5,FALSE)&lt;-3),"",'Total-corrected counts'!I1162),"")</f>
        <v>2.5717052769478981</v>
      </c>
      <c r="J1162">
        <f>IFERROR(IF(OR(HLOOKUP($A1162,'Z-scores'!$C$2:$SK$20,5,FALSE)&gt;3,HLOOKUP($A1162,'Z-scores'!$C$2:$SK$20,5,FALSE)&lt;-3),"",'Total-corrected counts'!J1162),"")</f>
        <v>1.2152734125715545</v>
      </c>
      <c r="K1162">
        <f>IFERROR(IF(OR(HLOOKUP($A1162,'Z-scores'!$C$2:$SK$20,5,FALSE)&gt;3,HLOOKUP($A1162,'Z-scores'!$C$2:$SK$20,5,FALSE)&lt;-3),"",'Total-corrected counts'!K1162),"")</f>
        <v>1.7124542930114857</v>
      </c>
      <c r="L1162">
        <f>IFERROR(IF(OR(HLOOKUP($A1162,'Z-scores'!$C$2:$SK$20,5,FALSE)&gt;3,HLOOKUP($A1162,'Z-scores'!$C$2:$SK$20,5,FALSE)&lt;-3),"",'Total-corrected counts'!L1162),"")</f>
        <v>3.8462634263084414</v>
      </c>
      <c r="M1162">
        <f>IFERROR(IF(OR(HLOOKUP($A1162,'Z-scores'!$C$2:$SK$20,5,FALSE)&gt;3,HLOOKUP($A1162,'Z-scores'!$C$2:$SK$20,5,FALSE)&lt;-3),"",'Total-corrected counts'!M1162),"")</f>
        <v>6.9562074347876868</v>
      </c>
      <c r="N1162">
        <f>IFERROR(IF(OR(HLOOKUP($A1162,'Z-scores'!$C$2:$SK$20,5,FALSE)&gt;3,HLOOKUP($A1162,'Z-scores'!$C$2:$SK$20,5,FALSE)&lt;-3),"",'Total-corrected counts'!N1162),"")</f>
        <v>4.9233123543781412</v>
      </c>
      <c r="O1162">
        <f>IFERROR(IF(OR(HLOOKUP($A1162,'Z-scores'!$C$2:$SK$20,5,FALSE)&gt;3,HLOOKUP($A1162,'Z-scores'!$C$2:$SK$20,5,FALSE)&lt;-3),"",'Total-corrected counts'!O1162),"")</f>
        <v>1.5208305149337598</v>
      </c>
      <c r="P1162">
        <f>IFERROR(IF(OR(HLOOKUP($A1162,'Z-scores'!$C$2:$SK$20,5,FALSE)&gt;3,HLOOKUP($A1162,'Z-scores'!$C$2:$SK$20,5,FALSE)&lt;-3),"",'Total-corrected counts'!P1162),"")</f>
        <v>2.0005424356355328</v>
      </c>
      <c r="Q1162">
        <f>IFERROR(IF(OR(HLOOKUP($A1162,'Z-scores'!$C$2:$SK$20,5,FALSE)&gt;3,HLOOKUP($A1162,'Z-scores'!$C$2:$SK$20,5,FALSE)&lt;-3),"",'Total-corrected counts'!Q1162),"")</f>
        <v>1.5700435687090317</v>
      </c>
      <c r="R1162">
        <f>IFERROR(IF(OR(HLOOKUP($A1162,'Z-scores'!$C$2:$SK$20,5,FALSE)&gt;3,HLOOKUP($A1162,'Z-scores'!$C$2:$SK$20,5,FALSE)&lt;-3),"",'Total-corrected counts'!R1162),"")</f>
        <v>3.2251090143337611</v>
      </c>
      <c r="S1162">
        <f>IFERROR(IF(OR(HLOOKUP($A1162,'Z-scores'!$C$2:$SK$20,5,FALSE)&gt;3,HLOOKUP($A1162,'Z-scores'!$C$2:$SK$20,5,FALSE)&lt;-3),"",'Total-corrected counts'!S1162),"")</f>
        <v>3.4197809415155178</v>
      </c>
      <c r="T1162">
        <f>IFERROR(IF(OR(HLOOKUP($A1162,'Z-scores'!$C$2:$SK$20,5,FALSE)&gt;3,HLOOKUP($A1162,'Z-scores'!$C$2:$SK$20,5,FALSE)&lt;-3),"",'Total-corrected counts'!T1162),"")</f>
        <v>3.5358530723354993</v>
      </c>
      <c r="U1162">
        <f t="shared" si="72"/>
        <v>1</v>
      </c>
      <c r="V1162">
        <f>SUMIFS(Tabel132[Cluster],Tabel132[ID],'Total-corrected counts Z&lt;3'!A1162)</f>
        <v>52</v>
      </c>
      <c r="W1162">
        <f t="shared" si="73"/>
        <v>0.33900111622691398</v>
      </c>
      <c r="X1162">
        <f t="shared" si="74"/>
        <v>3.3186380124288122</v>
      </c>
      <c r="Y1162">
        <f t="shared" si="75"/>
        <v>2.5453599245771836</v>
      </c>
    </row>
    <row r="1163" spans="1:25" x14ac:dyDescent="0.25">
      <c r="A1163">
        <v>10705</v>
      </c>
      <c r="B1163" t="s">
        <v>1187</v>
      </c>
      <c r="C1163">
        <v>55300</v>
      </c>
      <c r="D1163">
        <v>912</v>
      </c>
      <c r="E1163" t="str">
        <f>IFERROR(IF(OR(HLOOKUP($A1163,'Z-scores'!$C$2:$SK$20,5,FALSE)&gt;3,HLOOKUP($A1163,'Z-scores'!$C$2:$SK$20,5,FALSE)&lt;-3),"",'Total-corrected counts'!E1163),"")</f>
        <v/>
      </c>
      <c r="F1163" t="str">
        <f>IFERROR(IF(OR(HLOOKUP($A1163,'Z-scores'!$C$2:$SK$20,5,FALSE)&gt;3,HLOOKUP($A1163,'Z-scores'!$C$2:$SK$20,5,FALSE)&lt;-3),"",'Total-corrected counts'!F1163),"")</f>
        <v/>
      </c>
      <c r="G1163" t="str">
        <f>IFERROR(IF(OR(HLOOKUP($A1163,'Z-scores'!$C$2:$SK$20,5,FALSE)&gt;3,HLOOKUP($A1163,'Z-scores'!$C$2:$SK$20,5,FALSE)&lt;-3),"",'Total-corrected counts'!G1163),"")</f>
        <v/>
      </c>
      <c r="H1163" t="str">
        <f>IFERROR(IF(OR(HLOOKUP($A1163,'Z-scores'!$C$2:$SK$20,5,FALSE)&gt;3,HLOOKUP($A1163,'Z-scores'!$C$2:$SK$20,5,FALSE)&lt;-3),"",'Total-corrected counts'!H1163),"")</f>
        <v/>
      </c>
      <c r="I1163" t="str">
        <f>IFERROR(IF(OR(HLOOKUP($A1163,'Z-scores'!$C$2:$SK$20,5,FALSE)&gt;3,HLOOKUP($A1163,'Z-scores'!$C$2:$SK$20,5,FALSE)&lt;-3),"",'Total-corrected counts'!I1163),"")</f>
        <v/>
      </c>
      <c r="J1163" t="str">
        <f>IFERROR(IF(OR(HLOOKUP($A1163,'Z-scores'!$C$2:$SK$20,5,FALSE)&gt;3,HLOOKUP($A1163,'Z-scores'!$C$2:$SK$20,5,FALSE)&lt;-3),"",'Total-corrected counts'!J1163),"")</f>
        <v/>
      </c>
      <c r="K1163" t="str">
        <f>IFERROR(IF(OR(HLOOKUP($A1163,'Z-scores'!$C$2:$SK$20,5,FALSE)&gt;3,HLOOKUP($A1163,'Z-scores'!$C$2:$SK$20,5,FALSE)&lt;-3),"",'Total-corrected counts'!K1163),"")</f>
        <v/>
      </c>
      <c r="L1163" t="str">
        <f>IFERROR(IF(OR(HLOOKUP($A1163,'Z-scores'!$C$2:$SK$20,5,FALSE)&gt;3,HLOOKUP($A1163,'Z-scores'!$C$2:$SK$20,5,FALSE)&lt;-3),"",'Total-corrected counts'!L1163),"")</f>
        <v/>
      </c>
      <c r="M1163" t="str">
        <f>IFERROR(IF(OR(HLOOKUP($A1163,'Z-scores'!$C$2:$SK$20,5,FALSE)&gt;3,HLOOKUP($A1163,'Z-scores'!$C$2:$SK$20,5,FALSE)&lt;-3),"",'Total-corrected counts'!M1163),"")</f>
        <v/>
      </c>
      <c r="N1163" t="str">
        <f>IFERROR(IF(OR(HLOOKUP($A1163,'Z-scores'!$C$2:$SK$20,5,FALSE)&gt;3,HLOOKUP($A1163,'Z-scores'!$C$2:$SK$20,5,FALSE)&lt;-3),"",'Total-corrected counts'!N1163),"")</f>
        <v/>
      </c>
      <c r="O1163" t="str">
        <f>IFERROR(IF(OR(HLOOKUP($A1163,'Z-scores'!$C$2:$SK$20,5,FALSE)&gt;3,HLOOKUP($A1163,'Z-scores'!$C$2:$SK$20,5,FALSE)&lt;-3),"",'Total-corrected counts'!O1163),"")</f>
        <v/>
      </c>
      <c r="P1163" t="str">
        <f>IFERROR(IF(OR(HLOOKUP($A1163,'Z-scores'!$C$2:$SK$20,5,FALSE)&gt;3,HLOOKUP($A1163,'Z-scores'!$C$2:$SK$20,5,FALSE)&lt;-3),"",'Total-corrected counts'!P1163),"")</f>
        <v/>
      </c>
      <c r="Q1163" t="str">
        <f>IFERROR(IF(OR(HLOOKUP($A1163,'Z-scores'!$C$2:$SK$20,5,FALSE)&gt;3,HLOOKUP($A1163,'Z-scores'!$C$2:$SK$20,5,FALSE)&lt;-3),"",'Total-corrected counts'!Q1163),"")</f>
        <v/>
      </c>
      <c r="R1163" t="str">
        <f>IFERROR(IF(OR(HLOOKUP($A1163,'Z-scores'!$C$2:$SK$20,5,FALSE)&gt;3,HLOOKUP($A1163,'Z-scores'!$C$2:$SK$20,5,FALSE)&lt;-3),"",'Total-corrected counts'!R1163),"")</f>
        <v/>
      </c>
      <c r="S1163" t="str">
        <f>IFERROR(IF(OR(HLOOKUP($A1163,'Z-scores'!$C$2:$SK$20,5,FALSE)&gt;3,HLOOKUP($A1163,'Z-scores'!$C$2:$SK$20,5,FALSE)&lt;-3),"",'Total-corrected counts'!S1163),"")</f>
        <v/>
      </c>
      <c r="T1163" t="str">
        <f>IFERROR(IF(OR(HLOOKUP($A1163,'Z-scores'!$C$2:$SK$20,5,FALSE)&gt;3,HLOOKUP($A1163,'Z-scores'!$C$2:$SK$20,5,FALSE)&lt;-3),"",'Total-corrected counts'!T1163),"")</f>
        <v/>
      </c>
      <c r="U1163">
        <f t="shared" si="72"/>
        <v>0</v>
      </c>
      <c r="V1163">
        <f>SUMIFS(Tabel132[Cluster],Tabel132[ID],'Total-corrected counts Z&lt;3'!A1163)</f>
        <v>0</v>
      </c>
      <c r="W1163" t="str">
        <f t="shared" si="73"/>
        <v/>
      </c>
      <c r="X1163" t="str">
        <f t="shared" si="74"/>
        <v/>
      </c>
      <c r="Y1163" t="str">
        <f t="shared" si="75"/>
        <v/>
      </c>
    </row>
    <row r="1164" spans="1:25" x14ac:dyDescent="0.25">
      <c r="A1164">
        <v>10706</v>
      </c>
      <c r="B1164" t="s">
        <v>1188</v>
      </c>
      <c r="C1164">
        <v>55200</v>
      </c>
      <c r="D1164">
        <v>912</v>
      </c>
      <c r="E1164" t="str">
        <f>IFERROR(IF(OR(HLOOKUP($A1164,'Z-scores'!$C$2:$SK$20,5,FALSE)&gt;3,HLOOKUP($A1164,'Z-scores'!$C$2:$SK$20,5,FALSE)&lt;-3),"",'Total-corrected counts'!E1164),"")</f>
        <v/>
      </c>
      <c r="F1164" t="str">
        <f>IFERROR(IF(OR(HLOOKUP($A1164,'Z-scores'!$C$2:$SK$20,5,FALSE)&gt;3,HLOOKUP($A1164,'Z-scores'!$C$2:$SK$20,5,FALSE)&lt;-3),"",'Total-corrected counts'!F1164),"")</f>
        <v/>
      </c>
      <c r="G1164" t="str">
        <f>IFERROR(IF(OR(HLOOKUP($A1164,'Z-scores'!$C$2:$SK$20,5,FALSE)&gt;3,HLOOKUP($A1164,'Z-scores'!$C$2:$SK$20,5,FALSE)&lt;-3),"",'Total-corrected counts'!G1164),"")</f>
        <v/>
      </c>
      <c r="H1164" t="str">
        <f>IFERROR(IF(OR(HLOOKUP($A1164,'Z-scores'!$C$2:$SK$20,5,FALSE)&gt;3,HLOOKUP($A1164,'Z-scores'!$C$2:$SK$20,5,FALSE)&lt;-3),"",'Total-corrected counts'!H1164),"")</f>
        <v/>
      </c>
      <c r="I1164" t="str">
        <f>IFERROR(IF(OR(HLOOKUP($A1164,'Z-scores'!$C$2:$SK$20,5,FALSE)&gt;3,HLOOKUP($A1164,'Z-scores'!$C$2:$SK$20,5,FALSE)&lt;-3),"",'Total-corrected counts'!I1164),"")</f>
        <v/>
      </c>
      <c r="J1164" t="str">
        <f>IFERROR(IF(OR(HLOOKUP($A1164,'Z-scores'!$C$2:$SK$20,5,FALSE)&gt;3,HLOOKUP($A1164,'Z-scores'!$C$2:$SK$20,5,FALSE)&lt;-3),"",'Total-corrected counts'!J1164),"")</f>
        <v/>
      </c>
      <c r="K1164" t="str">
        <f>IFERROR(IF(OR(HLOOKUP($A1164,'Z-scores'!$C$2:$SK$20,5,FALSE)&gt;3,HLOOKUP($A1164,'Z-scores'!$C$2:$SK$20,5,FALSE)&lt;-3),"",'Total-corrected counts'!K1164),"")</f>
        <v/>
      </c>
      <c r="L1164" t="str">
        <f>IFERROR(IF(OR(HLOOKUP($A1164,'Z-scores'!$C$2:$SK$20,5,FALSE)&gt;3,HLOOKUP($A1164,'Z-scores'!$C$2:$SK$20,5,FALSE)&lt;-3),"",'Total-corrected counts'!L1164),"")</f>
        <v/>
      </c>
      <c r="M1164" t="str">
        <f>IFERROR(IF(OR(HLOOKUP($A1164,'Z-scores'!$C$2:$SK$20,5,FALSE)&gt;3,HLOOKUP($A1164,'Z-scores'!$C$2:$SK$20,5,FALSE)&lt;-3),"",'Total-corrected counts'!M1164),"")</f>
        <v/>
      </c>
      <c r="N1164" t="str">
        <f>IFERROR(IF(OR(HLOOKUP($A1164,'Z-scores'!$C$2:$SK$20,5,FALSE)&gt;3,HLOOKUP($A1164,'Z-scores'!$C$2:$SK$20,5,FALSE)&lt;-3),"",'Total-corrected counts'!N1164),"")</f>
        <v/>
      </c>
      <c r="O1164" t="str">
        <f>IFERROR(IF(OR(HLOOKUP($A1164,'Z-scores'!$C$2:$SK$20,5,FALSE)&gt;3,HLOOKUP($A1164,'Z-scores'!$C$2:$SK$20,5,FALSE)&lt;-3),"",'Total-corrected counts'!O1164),"")</f>
        <v/>
      </c>
      <c r="P1164" t="str">
        <f>IFERROR(IF(OR(HLOOKUP($A1164,'Z-scores'!$C$2:$SK$20,5,FALSE)&gt;3,HLOOKUP($A1164,'Z-scores'!$C$2:$SK$20,5,FALSE)&lt;-3),"",'Total-corrected counts'!P1164),"")</f>
        <v/>
      </c>
      <c r="Q1164" t="str">
        <f>IFERROR(IF(OR(HLOOKUP($A1164,'Z-scores'!$C$2:$SK$20,5,FALSE)&gt;3,HLOOKUP($A1164,'Z-scores'!$C$2:$SK$20,5,FALSE)&lt;-3),"",'Total-corrected counts'!Q1164),"")</f>
        <v/>
      </c>
      <c r="R1164" t="str">
        <f>IFERROR(IF(OR(HLOOKUP($A1164,'Z-scores'!$C$2:$SK$20,5,FALSE)&gt;3,HLOOKUP($A1164,'Z-scores'!$C$2:$SK$20,5,FALSE)&lt;-3),"",'Total-corrected counts'!R1164),"")</f>
        <v/>
      </c>
      <c r="S1164" t="str">
        <f>IFERROR(IF(OR(HLOOKUP($A1164,'Z-scores'!$C$2:$SK$20,5,FALSE)&gt;3,HLOOKUP($A1164,'Z-scores'!$C$2:$SK$20,5,FALSE)&lt;-3),"",'Total-corrected counts'!S1164),"")</f>
        <v/>
      </c>
      <c r="T1164" t="str">
        <f>IFERROR(IF(OR(HLOOKUP($A1164,'Z-scores'!$C$2:$SK$20,5,FALSE)&gt;3,HLOOKUP($A1164,'Z-scores'!$C$2:$SK$20,5,FALSE)&lt;-3),"",'Total-corrected counts'!T1164),"")</f>
        <v/>
      </c>
      <c r="U1164">
        <f t="shared" si="72"/>
        <v>0</v>
      </c>
      <c r="V1164">
        <f>SUMIFS(Tabel132[Cluster],Tabel132[ID],'Total-corrected counts Z&lt;3'!A1164)</f>
        <v>0</v>
      </c>
      <c r="W1164" t="str">
        <f t="shared" si="73"/>
        <v/>
      </c>
      <c r="X1164" t="str">
        <f t="shared" si="74"/>
        <v/>
      </c>
      <c r="Y1164" t="str">
        <f t="shared" si="75"/>
        <v/>
      </c>
    </row>
    <row r="1165" spans="1:25" x14ac:dyDescent="0.25">
      <c r="A1165">
        <v>10707</v>
      </c>
      <c r="B1165" t="s">
        <v>1189</v>
      </c>
      <c r="C1165">
        <v>55100</v>
      </c>
      <c r="D1165">
        <v>912</v>
      </c>
      <c r="E1165" t="str">
        <f>IFERROR(IF(OR(HLOOKUP($A1165,'Z-scores'!$C$2:$SK$20,5,FALSE)&gt;3,HLOOKUP($A1165,'Z-scores'!$C$2:$SK$20,5,FALSE)&lt;-3),"",'Total-corrected counts'!E1165),"")</f>
        <v/>
      </c>
      <c r="F1165" t="str">
        <f>IFERROR(IF(OR(HLOOKUP($A1165,'Z-scores'!$C$2:$SK$20,5,FALSE)&gt;3,HLOOKUP($A1165,'Z-scores'!$C$2:$SK$20,5,FALSE)&lt;-3),"",'Total-corrected counts'!F1165),"")</f>
        <v/>
      </c>
      <c r="G1165" t="str">
        <f>IFERROR(IF(OR(HLOOKUP($A1165,'Z-scores'!$C$2:$SK$20,5,FALSE)&gt;3,HLOOKUP($A1165,'Z-scores'!$C$2:$SK$20,5,FALSE)&lt;-3),"",'Total-corrected counts'!G1165),"")</f>
        <v/>
      </c>
      <c r="H1165" t="str">
        <f>IFERROR(IF(OR(HLOOKUP($A1165,'Z-scores'!$C$2:$SK$20,5,FALSE)&gt;3,HLOOKUP($A1165,'Z-scores'!$C$2:$SK$20,5,FALSE)&lt;-3),"",'Total-corrected counts'!H1165),"")</f>
        <v/>
      </c>
      <c r="I1165" t="str">
        <f>IFERROR(IF(OR(HLOOKUP($A1165,'Z-scores'!$C$2:$SK$20,5,FALSE)&gt;3,HLOOKUP($A1165,'Z-scores'!$C$2:$SK$20,5,FALSE)&lt;-3),"",'Total-corrected counts'!I1165),"")</f>
        <v/>
      </c>
      <c r="J1165" t="str">
        <f>IFERROR(IF(OR(HLOOKUP($A1165,'Z-scores'!$C$2:$SK$20,5,FALSE)&gt;3,HLOOKUP($A1165,'Z-scores'!$C$2:$SK$20,5,FALSE)&lt;-3),"",'Total-corrected counts'!J1165),"")</f>
        <v/>
      </c>
      <c r="K1165" t="str">
        <f>IFERROR(IF(OR(HLOOKUP($A1165,'Z-scores'!$C$2:$SK$20,5,FALSE)&gt;3,HLOOKUP($A1165,'Z-scores'!$C$2:$SK$20,5,FALSE)&lt;-3),"",'Total-corrected counts'!K1165),"")</f>
        <v/>
      </c>
      <c r="L1165" t="str">
        <f>IFERROR(IF(OR(HLOOKUP($A1165,'Z-scores'!$C$2:$SK$20,5,FALSE)&gt;3,HLOOKUP($A1165,'Z-scores'!$C$2:$SK$20,5,FALSE)&lt;-3),"",'Total-corrected counts'!L1165),"")</f>
        <v/>
      </c>
      <c r="M1165" t="str">
        <f>IFERROR(IF(OR(HLOOKUP($A1165,'Z-scores'!$C$2:$SK$20,5,FALSE)&gt;3,HLOOKUP($A1165,'Z-scores'!$C$2:$SK$20,5,FALSE)&lt;-3),"",'Total-corrected counts'!M1165),"")</f>
        <v/>
      </c>
      <c r="N1165" t="str">
        <f>IFERROR(IF(OR(HLOOKUP($A1165,'Z-scores'!$C$2:$SK$20,5,FALSE)&gt;3,HLOOKUP($A1165,'Z-scores'!$C$2:$SK$20,5,FALSE)&lt;-3),"",'Total-corrected counts'!N1165),"")</f>
        <v/>
      </c>
      <c r="O1165" t="str">
        <f>IFERROR(IF(OR(HLOOKUP($A1165,'Z-scores'!$C$2:$SK$20,5,FALSE)&gt;3,HLOOKUP($A1165,'Z-scores'!$C$2:$SK$20,5,FALSE)&lt;-3),"",'Total-corrected counts'!O1165),"")</f>
        <v/>
      </c>
      <c r="P1165" t="str">
        <f>IFERROR(IF(OR(HLOOKUP($A1165,'Z-scores'!$C$2:$SK$20,5,FALSE)&gt;3,HLOOKUP($A1165,'Z-scores'!$C$2:$SK$20,5,FALSE)&lt;-3),"",'Total-corrected counts'!P1165),"")</f>
        <v/>
      </c>
      <c r="Q1165" t="str">
        <f>IFERROR(IF(OR(HLOOKUP($A1165,'Z-scores'!$C$2:$SK$20,5,FALSE)&gt;3,HLOOKUP($A1165,'Z-scores'!$C$2:$SK$20,5,FALSE)&lt;-3),"",'Total-corrected counts'!Q1165),"")</f>
        <v/>
      </c>
      <c r="R1165" t="str">
        <f>IFERROR(IF(OR(HLOOKUP($A1165,'Z-scores'!$C$2:$SK$20,5,FALSE)&gt;3,HLOOKUP($A1165,'Z-scores'!$C$2:$SK$20,5,FALSE)&lt;-3),"",'Total-corrected counts'!R1165),"")</f>
        <v/>
      </c>
      <c r="S1165" t="str">
        <f>IFERROR(IF(OR(HLOOKUP($A1165,'Z-scores'!$C$2:$SK$20,5,FALSE)&gt;3,HLOOKUP($A1165,'Z-scores'!$C$2:$SK$20,5,FALSE)&lt;-3),"",'Total-corrected counts'!S1165),"")</f>
        <v/>
      </c>
      <c r="T1165" t="str">
        <f>IFERROR(IF(OR(HLOOKUP($A1165,'Z-scores'!$C$2:$SK$20,5,FALSE)&gt;3,HLOOKUP($A1165,'Z-scores'!$C$2:$SK$20,5,FALSE)&lt;-3),"",'Total-corrected counts'!T1165),"")</f>
        <v/>
      </c>
      <c r="U1165">
        <f t="shared" si="72"/>
        <v>0</v>
      </c>
      <c r="V1165">
        <f>SUMIFS(Tabel132[Cluster],Tabel132[ID],'Total-corrected counts Z&lt;3'!A1165)</f>
        <v>0</v>
      </c>
      <c r="W1165" t="str">
        <f t="shared" si="73"/>
        <v/>
      </c>
      <c r="X1165" t="str">
        <f t="shared" si="74"/>
        <v/>
      </c>
      <c r="Y1165" t="str">
        <f t="shared" si="75"/>
        <v/>
      </c>
    </row>
    <row r="1166" spans="1:25" x14ac:dyDescent="0.25">
      <c r="A1166">
        <v>10708</v>
      </c>
      <c r="B1166" t="s">
        <v>1190</v>
      </c>
      <c r="C1166">
        <v>55800</v>
      </c>
      <c r="D1166">
        <v>976</v>
      </c>
      <c r="E1166" t="str">
        <f>IFERROR(IF(OR(HLOOKUP($A1166,'Z-scores'!$C$2:$SK$20,5,FALSE)&gt;3,HLOOKUP($A1166,'Z-scores'!$C$2:$SK$20,5,FALSE)&lt;-3),"",'Total-corrected counts'!E1166),"")</f>
        <v/>
      </c>
      <c r="F1166" t="str">
        <f>IFERROR(IF(OR(HLOOKUP($A1166,'Z-scores'!$C$2:$SK$20,5,FALSE)&gt;3,HLOOKUP($A1166,'Z-scores'!$C$2:$SK$20,5,FALSE)&lt;-3),"",'Total-corrected counts'!F1166),"")</f>
        <v/>
      </c>
      <c r="G1166" t="str">
        <f>IFERROR(IF(OR(HLOOKUP($A1166,'Z-scores'!$C$2:$SK$20,5,FALSE)&gt;3,HLOOKUP($A1166,'Z-scores'!$C$2:$SK$20,5,FALSE)&lt;-3),"",'Total-corrected counts'!G1166),"")</f>
        <v/>
      </c>
      <c r="H1166" t="str">
        <f>IFERROR(IF(OR(HLOOKUP($A1166,'Z-scores'!$C$2:$SK$20,5,FALSE)&gt;3,HLOOKUP($A1166,'Z-scores'!$C$2:$SK$20,5,FALSE)&lt;-3),"",'Total-corrected counts'!H1166),"")</f>
        <v/>
      </c>
      <c r="I1166" t="str">
        <f>IFERROR(IF(OR(HLOOKUP($A1166,'Z-scores'!$C$2:$SK$20,5,FALSE)&gt;3,HLOOKUP($A1166,'Z-scores'!$C$2:$SK$20,5,FALSE)&lt;-3),"",'Total-corrected counts'!I1166),"")</f>
        <v/>
      </c>
      <c r="J1166" t="str">
        <f>IFERROR(IF(OR(HLOOKUP($A1166,'Z-scores'!$C$2:$SK$20,5,FALSE)&gt;3,HLOOKUP($A1166,'Z-scores'!$C$2:$SK$20,5,FALSE)&lt;-3),"",'Total-corrected counts'!J1166),"")</f>
        <v/>
      </c>
      <c r="K1166" t="str">
        <f>IFERROR(IF(OR(HLOOKUP($A1166,'Z-scores'!$C$2:$SK$20,5,FALSE)&gt;3,HLOOKUP($A1166,'Z-scores'!$C$2:$SK$20,5,FALSE)&lt;-3),"",'Total-corrected counts'!K1166),"")</f>
        <v/>
      </c>
      <c r="L1166" t="str">
        <f>IFERROR(IF(OR(HLOOKUP($A1166,'Z-scores'!$C$2:$SK$20,5,FALSE)&gt;3,HLOOKUP($A1166,'Z-scores'!$C$2:$SK$20,5,FALSE)&lt;-3),"",'Total-corrected counts'!L1166),"")</f>
        <v/>
      </c>
      <c r="M1166" t="str">
        <f>IFERROR(IF(OR(HLOOKUP($A1166,'Z-scores'!$C$2:$SK$20,5,FALSE)&gt;3,HLOOKUP($A1166,'Z-scores'!$C$2:$SK$20,5,FALSE)&lt;-3),"",'Total-corrected counts'!M1166),"")</f>
        <v/>
      </c>
      <c r="N1166" t="str">
        <f>IFERROR(IF(OR(HLOOKUP($A1166,'Z-scores'!$C$2:$SK$20,5,FALSE)&gt;3,HLOOKUP($A1166,'Z-scores'!$C$2:$SK$20,5,FALSE)&lt;-3),"",'Total-corrected counts'!N1166),"")</f>
        <v/>
      </c>
      <c r="O1166" t="str">
        <f>IFERROR(IF(OR(HLOOKUP($A1166,'Z-scores'!$C$2:$SK$20,5,FALSE)&gt;3,HLOOKUP($A1166,'Z-scores'!$C$2:$SK$20,5,FALSE)&lt;-3),"",'Total-corrected counts'!O1166),"")</f>
        <v/>
      </c>
      <c r="P1166" t="str">
        <f>IFERROR(IF(OR(HLOOKUP($A1166,'Z-scores'!$C$2:$SK$20,5,FALSE)&gt;3,HLOOKUP($A1166,'Z-scores'!$C$2:$SK$20,5,FALSE)&lt;-3),"",'Total-corrected counts'!P1166),"")</f>
        <v/>
      </c>
      <c r="Q1166" t="str">
        <f>IFERROR(IF(OR(HLOOKUP($A1166,'Z-scores'!$C$2:$SK$20,5,FALSE)&gt;3,HLOOKUP($A1166,'Z-scores'!$C$2:$SK$20,5,FALSE)&lt;-3),"",'Total-corrected counts'!Q1166),"")</f>
        <v/>
      </c>
      <c r="R1166" t="str">
        <f>IFERROR(IF(OR(HLOOKUP($A1166,'Z-scores'!$C$2:$SK$20,5,FALSE)&gt;3,HLOOKUP($A1166,'Z-scores'!$C$2:$SK$20,5,FALSE)&lt;-3),"",'Total-corrected counts'!R1166),"")</f>
        <v/>
      </c>
      <c r="S1166" t="str">
        <f>IFERROR(IF(OR(HLOOKUP($A1166,'Z-scores'!$C$2:$SK$20,5,FALSE)&gt;3,HLOOKUP($A1166,'Z-scores'!$C$2:$SK$20,5,FALSE)&lt;-3),"",'Total-corrected counts'!S1166),"")</f>
        <v/>
      </c>
      <c r="T1166" t="str">
        <f>IFERROR(IF(OR(HLOOKUP($A1166,'Z-scores'!$C$2:$SK$20,5,FALSE)&gt;3,HLOOKUP($A1166,'Z-scores'!$C$2:$SK$20,5,FALSE)&lt;-3),"",'Total-corrected counts'!T1166),"")</f>
        <v/>
      </c>
      <c r="U1166">
        <f t="shared" si="72"/>
        <v>0</v>
      </c>
      <c r="V1166">
        <f>SUMIFS(Tabel132[Cluster],Tabel132[ID],'Total-corrected counts Z&lt;3'!A1166)</f>
        <v>0</v>
      </c>
      <c r="W1166" t="str">
        <f t="shared" si="73"/>
        <v/>
      </c>
      <c r="X1166" t="str">
        <f t="shared" si="74"/>
        <v/>
      </c>
      <c r="Y1166" t="str">
        <f t="shared" si="75"/>
        <v/>
      </c>
    </row>
    <row r="1167" spans="1:25" x14ac:dyDescent="0.25">
      <c r="A1167">
        <v>10709</v>
      </c>
      <c r="B1167" t="s">
        <v>1191</v>
      </c>
      <c r="C1167">
        <v>55700</v>
      </c>
      <c r="D1167">
        <v>976</v>
      </c>
      <c r="E1167" t="str">
        <f>IFERROR(IF(OR(HLOOKUP($A1167,'Z-scores'!$C$2:$SK$20,5,FALSE)&gt;3,HLOOKUP($A1167,'Z-scores'!$C$2:$SK$20,5,FALSE)&lt;-3),"",'Total-corrected counts'!E1167),"")</f>
        <v/>
      </c>
      <c r="F1167" t="str">
        <f>IFERROR(IF(OR(HLOOKUP($A1167,'Z-scores'!$C$2:$SK$20,5,FALSE)&gt;3,HLOOKUP($A1167,'Z-scores'!$C$2:$SK$20,5,FALSE)&lt;-3),"",'Total-corrected counts'!F1167),"")</f>
        <v/>
      </c>
      <c r="G1167" t="str">
        <f>IFERROR(IF(OR(HLOOKUP($A1167,'Z-scores'!$C$2:$SK$20,5,FALSE)&gt;3,HLOOKUP($A1167,'Z-scores'!$C$2:$SK$20,5,FALSE)&lt;-3),"",'Total-corrected counts'!G1167),"")</f>
        <v/>
      </c>
      <c r="H1167" t="str">
        <f>IFERROR(IF(OR(HLOOKUP($A1167,'Z-scores'!$C$2:$SK$20,5,FALSE)&gt;3,HLOOKUP($A1167,'Z-scores'!$C$2:$SK$20,5,FALSE)&lt;-3),"",'Total-corrected counts'!H1167),"")</f>
        <v/>
      </c>
      <c r="I1167" t="str">
        <f>IFERROR(IF(OR(HLOOKUP($A1167,'Z-scores'!$C$2:$SK$20,5,FALSE)&gt;3,HLOOKUP($A1167,'Z-scores'!$C$2:$SK$20,5,FALSE)&lt;-3),"",'Total-corrected counts'!I1167),"")</f>
        <v/>
      </c>
      <c r="J1167" t="str">
        <f>IFERROR(IF(OR(HLOOKUP($A1167,'Z-scores'!$C$2:$SK$20,5,FALSE)&gt;3,HLOOKUP($A1167,'Z-scores'!$C$2:$SK$20,5,FALSE)&lt;-3),"",'Total-corrected counts'!J1167),"")</f>
        <v/>
      </c>
      <c r="K1167" t="str">
        <f>IFERROR(IF(OR(HLOOKUP($A1167,'Z-scores'!$C$2:$SK$20,5,FALSE)&gt;3,HLOOKUP($A1167,'Z-scores'!$C$2:$SK$20,5,FALSE)&lt;-3),"",'Total-corrected counts'!K1167),"")</f>
        <v/>
      </c>
      <c r="L1167" t="str">
        <f>IFERROR(IF(OR(HLOOKUP($A1167,'Z-scores'!$C$2:$SK$20,5,FALSE)&gt;3,HLOOKUP($A1167,'Z-scores'!$C$2:$SK$20,5,FALSE)&lt;-3),"",'Total-corrected counts'!L1167),"")</f>
        <v/>
      </c>
      <c r="M1167" t="str">
        <f>IFERROR(IF(OR(HLOOKUP($A1167,'Z-scores'!$C$2:$SK$20,5,FALSE)&gt;3,HLOOKUP($A1167,'Z-scores'!$C$2:$SK$20,5,FALSE)&lt;-3),"",'Total-corrected counts'!M1167),"")</f>
        <v/>
      </c>
      <c r="N1167" t="str">
        <f>IFERROR(IF(OR(HLOOKUP($A1167,'Z-scores'!$C$2:$SK$20,5,FALSE)&gt;3,HLOOKUP($A1167,'Z-scores'!$C$2:$SK$20,5,FALSE)&lt;-3),"",'Total-corrected counts'!N1167),"")</f>
        <v/>
      </c>
      <c r="O1167" t="str">
        <f>IFERROR(IF(OR(HLOOKUP($A1167,'Z-scores'!$C$2:$SK$20,5,FALSE)&gt;3,HLOOKUP($A1167,'Z-scores'!$C$2:$SK$20,5,FALSE)&lt;-3),"",'Total-corrected counts'!O1167),"")</f>
        <v/>
      </c>
      <c r="P1167" t="str">
        <f>IFERROR(IF(OR(HLOOKUP($A1167,'Z-scores'!$C$2:$SK$20,5,FALSE)&gt;3,HLOOKUP($A1167,'Z-scores'!$C$2:$SK$20,5,FALSE)&lt;-3),"",'Total-corrected counts'!P1167),"")</f>
        <v/>
      </c>
      <c r="Q1167" t="str">
        <f>IFERROR(IF(OR(HLOOKUP($A1167,'Z-scores'!$C$2:$SK$20,5,FALSE)&gt;3,HLOOKUP($A1167,'Z-scores'!$C$2:$SK$20,5,FALSE)&lt;-3),"",'Total-corrected counts'!Q1167),"")</f>
        <v/>
      </c>
      <c r="R1167" t="str">
        <f>IFERROR(IF(OR(HLOOKUP($A1167,'Z-scores'!$C$2:$SK$20,5,FALSE)&gt;3,HLOOKUP($A1167,'Z-scores'!$C$2:$SK$20,5,FALSE)&lt;-3),"",'Total-corrected counts'!R1167),"")</f>
        <v/>
      </c>
      <c r="S1167" t="str">
        <f>IFERROR(IF(OR(HLOOKUP($A1167,'Z-scores'!$C$2:$SK$20,5,FALSE)&gt;3,HLOOKUP($A1167,'Z-scores'!$C$2:$SK$20,5,FALSE)&lt;-3),"",'Total-corrected counts'!S1167),"")</f>
        <v/>
      </c>
      <c r="T1167" t="str">
        <f>IFERROR(IF(OR(HLOOKUP($A1167,'Z-scores'!$C$2:$SK$20,5,FALSE)&gt;3,HLOOKUP($A1167,'Z-scores'!$C$2:$SK$20,5,FALSE)&lt;-3),"",'Total-corrected counts'!T1167),"")</f>
        <v/>
      </c>
      <c r="U1167">
        <f t="shared" si="72"/>
        <v>0</v>
      </c>
      <c r="V1167">
        <f>SUMIFS(Tabel132[Cluster],Tabel132[ID],'Total-corrected counts Z&lt;3'!A1167)</f>
        <v>0</v>
      </c>
      <c r="W1167" t="str">
        <f t="shared" si="73"/>
        <v/>
      </c>
      <c r="X1167" t="str">
        <f t="shared" si="74"/>
        <v/>
      </c>
      <c r="Y1167" t="str">
        <f t="shared" si="75"/>
        <v/>
      </c>
    </row>
    <row r="1168" spans="1:25" x14ac:dyDescent="0.25">
      <c r="A1168">
        <v>10710</v>
      </c>
      <c r="B1168" t="s">
        <v>1192</v>
      </c>
      <c r="C1168">
        <v>55600</v>
      </c>
      <c r="D1168">
        <v>976</v>
      </c>
      <c r="E1168" t="str">
        <f>IFERROR(IF(OR(HLOOKUP($A1168,'Z-scores'!$C$2:$SK$20,5,FALSE)&gt;3,HLOOKUP($A1168,'Z-scores'!$C$2:$SK$20,5,FALSE)&lt;-3),"",'Total-corrected counts'!E1168),"")</f>
        <v/>
      </c>
      <c r="F1168" t="str">
        <f>IFERROR(IF(OR(HLOOKUP($A1168,'Z-scores'!$C$2:$SK$20,5,FALSE)&gt;3,HLOOKUP($A1168,'Z-scores'!$C$2:$SK$20,5,FALSE)&lt;-3),"",'Total-corrected counts'!F1168),"")</f>
        <v/>
      </c>
      <c r="G1168" t="str">
        <f>IFERROR(IF(OR(HLOOKUP($A1168,'Z-scores'!$C$2:$SK$20,5,FALSE)&gt;3,HLOOKUP($A1168,'Z-scores'!$C$2:$SK$20,5,FALSE)&lt;-3),"",'Total-corrected counts'!G1168),"")</f>
        <v/>
      </c>
      <c r="H1168" t="str">
        <f>IFERROR(IF(OR(HLOOKUP($A1168,'Z-scores'!$C$2:$SK$20,5,FALSE)&gt;3,HLOOKUP($A1168,'Z-scores'!$C$2:$SK$20,5,FALSE)&lt;-3),"",'Total-corrected counts'!H1168),"")</f>
        <v/>
      </c>
      <c r="I1168" t="str">
        <f>IFERROR(IF(OR(HLOOKUP($A1168,'Z-scores'!$C$2:$SK$20,5,FALSE)&gt;3,HLOOKUP($A1168,'Z-scores'!$C$2:$SK$20,5,FALSE)&lt;-3),"",'Total-corrected counts'!I1168),"")</f>
        <v/>
      </c>
      <c r="J1168" t="str">
        <f>IFERROR(IF(OR(HLOOKUP($A1168,'Z-scores'!$C$2:$SK$20,5,FALSE)&gt;3,HLOOKUP($A1168,'Z-scores'!$C$2:$SK$20,5,FALSE)&lt;-3),"",'Total-corrected counts'!J1168),"")</f>
        <v/>
      </c>
      <c r="K1168" t="str">
        <f>IFERROR(IF(OR(HLOOKUP($A1168,'Z-scores'!$C$2:$SK$20,5,FALSE)&gt;3,HLOOKUP($A1168,'Z-scores'!$C$2:$SK$20,5,FALSE)&lt;-3),"",'Total-corrected counts'!K1168),"")</f>
        <v/>
      </c>
      <c r="L1168" t="str">
        <f>IFERROR(IF(OR(HLOOKUP($A1168,'Z-scores'!$C$2:$SK$20,5,FALSE)&gt;3,HLOOKUP($A1168,'Z-scores'!$C$2:$SK$20,5,FALSE)&lt;-3),"",'Total-corrected counts'!L1168),"")</f>
        <v/>
      </c>
      <c r="M1168" t="str">
        <f>IFERROR(IF(OR(HLOOKUP($A1168,'Z-scores'!$C$2:$SK$20,5,FALSE)&gt;3,HLOOKUP($A1168,'Z-scores'!$C$2:$SK$20,5,FALSE)&lt;-3),"",'Total-corrected counts'!M1168),"")</f>
        <v/>
      </c>
      <c r="N1168" t="str">
        <f>IFERROR(IF(OR(HLOOKUP($A1168,'Z-scores'!$C$2:$SK$20,5,FALSE)&gt;3,HLOOKUP($A1168,'Z-scores'!$C$2:$SK$20,5,FALSE)&lt;-3),"",'Total-corrected counts'!N1168),"")</f>
        <v/>
      </c>
      <c r="O1168" t="str">
        <f>IFERROR(IF(OR(HLOOKUP($A1168,'Z-scores'!$C$2:$SK$20,5,FALSE)&gt;3,HLOOKUP($A1168,'Z-scores'!$C$2:$SK$20,5,FALSE)&lt;-3),"",'Total-corrected counts'!O1168),"")</f>
        <v/>
      </c>
      <c r="P1168" t="str">
        <f>IFERROR(IF(OR(HLOOKUP($A1168,'Z-scores'!$C$2:$SK$20,5,FALSE)&gt;3,HLOOKUP($A1168,'Z-scores'!$C$2:$SK$20,5,FALSE)&lt;-3),"",'Total-corrected counts'!P1168),"")</f>
        <v/>
      </c>
      <c r="Q1168" t="str">
        <f>IFERROR(IF(OR(HLOOKUP($A1168,'Z-scores'!$C$2:$SK$20,5,FALSE)&gt;3,HLOOKUP($A1168,'Z-scores'!$C$2:$SK$20,5,FALSE)&lt;-3),"",'Total-corrected counts'!Q1168),"")</f>
        <v/>
      </c>
      <c r="R1168" t="str">
        <f>IFERROR(IF(OR(HLOOKUP($A1168,'Z-scores'!$C$2:$SK$20,5,FALSE)&gt;3,HLOOKUP($A1168,'Z-scores'!$C$2:$SK$20,5,FALSE)&lt;-3),"",'Total-corrected counts'!R1168),"")</f>
        <v/>
      </c>
      <c r="S1168" t="str">
        <f>IFERROR(IF(OR(HLOOKUP($A1168,'Z-scores'!$C$2:$SK$20,5,FALSE)&gt;3,HLOOKUP($A1168,'Z-scores'!$C$2:$SK$20,5,FALSE)&lt;-3),"",'Total-corrected counts'!S1168),"")</f>
        <v/>
      </c>
      <c r="T1168" t="str">
        <f>IFERROR(IF(OR(HLOOKUP($A1168,'Z-scores'!$C$2:$SK$20,5,FALSE)&gt;3,HLOOKUP($A1168,'Z-scores'!$C$2:$SK$20,5,FALSE)&lt;-3),"",'Total-corrected counts'!T1168),"")</f>
        <v/>
      </c>
      <c r="U1168">
        <f t="shared" si="72"/>
        <v>0</v>
      </c>
      <c r="V1168">
        <f>SUMIFS(Tabel132[Cluster],Tabel132[ID],'Total-corrected counts Z&lt;3'!A1168)</f>
        <v>0</v>
      </c>
      <c r="W1168" t="str">
        <f t="shared" si="73"/>
        <v/>
      </c>
      <c r="X1168" t="str">
        <f t="shared" si="74"/>
        <v/>
      </c>
      <c r="Y1168" t="str">
        <f t="shared" si="75"/>
        <v/>
      </c>
    </row>
    <row r="1169" spans="1:25" x14ac:dyDescent="0.25">
      <c r="A1169">
        <v>10711</v>
      </c>
      <c r="B1169" t="s">
        <v>1193</v>
      </c>
      <c r="C1169">
        <v>56200</v>
      </c>
      <c r="D1169">
        <v>984</v>
      </c>
      <c r="E1169" t="str">
        <f>IFERROR(IF(OR(HLOOKUP($A1169,'Z-scores'!$C$2:$SK$20,5,FALSE)&gt;3,HLOOKUP($A1169,'Z-scores'!$C$2:$SK$20,5,FALSE)&lt;-3),"",'Total-corrected counts'!E1169),"")</f>
        <v/>
      </c>
      <c r="F1169" t="str">
        <f>IFERROR(IF(OR(HLOOKUP($A1169,'Z-scores'!$C$2:$SK$20,5,FALSE)&gt;3,HLOOKUP($A1169,'Z-scores'!$C$2:$SK$20,5,FALSE)&lt;-3),"",'Total-corrected counts'!F1169),"")</f>
        <v/>
      </c>
      <c r="G1169" t="str">
        <f>IFERROR(IF(OR(HLOOKUP($A1169,'Z-scores'!$C$2:$SK$20,5,FALSE)&gt;3,HLOOKUP($A1169,'Z-scores'!$C$2:$SK$20,5,FALSE)&lt;-3),"",'Total-corrected counts'!G1169),"")</f>
        <v/>
      </c>
      <c r="H1169" t="str">
        <f>IFERROR(IF(OR(HLOOKUP($A1169,'Z-scores'!$C$2:$SK$20,5,FALSE)&gt;3,HLOOKUP($A1169,'Z-scores'!$C$2:$SK$20,5,FALSE)&lt;-3),"",'Total-corrected counts'!H1169),"")</f>
        <v/>
      </c>
      <c r="I1169" t="str">
        <f>IFERROR(IF(OR(HLOOKUP($A1169,'Z-scores'!$C$2:$SK$20,5,FALSE)&gt;3,HLOOKUP($A1169,'Z-scores'!$C$2:$SK$20,5,FALSE)&lt;-3),"",'Total-corrected counts'!I1169),"")</f>
        <v/>
      </c>
      <c r="J1169" t="str">
        <f>IFERROR(IF(OR(HLOOKUP($A1169,'Z-scores'!$C$2:$SK$20,5,FALSE)&gt;3,HLOOKUP($A1169,'Z-scores'!$C$2:$SK$20,5,FALSE)&lt;-3),"",'Total-corrected counts'!J1169),"")</f>
        <v/>
      </c>
      <c r="K1169" t="str">
        <f>IFERROR(IF(OR(HLOOKUP($A1169,'Z-scores'!$C$2:$SK$20,5,FALSE)&gt;3,HLOOKUP($A1169,'Z-scores'!$C$2:$SK$20,5,FALSE)&lt;-3),"",'Total-corrected counts'!K1169),"")</f>
        <v/>
      </c>
      <c r="L1169" t="str">
        <f>IFERROR(IF(OR(HLOOKUP($A1169,'Z-scores'!$C$2:$SK$20,5,FALSE)&gt;3,HLOOKUP($A1169,'Z-scores'!$C$2:$SK$20,5,FALSE)&lt;-3),"",'Total-corrected counts'!L1169),"")</f>
        <v/>
      </c>
      <c r="M1169" t="str">
        <f>IFERROR(IF(OR(HLOOKUP($A1169,'Z-scores'!$C$2:$SK$20,5,FALSE)&gt;3,HLOOKUP($A1169,'Z-scores'!$C$2:$SK$20,5,FALSE)&lt;-3),"",'Total-corrected counts'!M1169),"")</f>
        <v/>
      </c>
      <c r="N1169" t="str">
        <f>IFERROR(IF(OR(HLOOKUP($A1169,'Z-scores'!$C$2:$SK$20,5,FALSE)&gt;3,HLOOKUP($A1169,'Z-scores'!$C$2:$SK$20,5,FALSE)&lt;-3),"",'Total-corrected counts'!N1169),"")</f>
        <v/>
      </c>
      <c r="O1169" t="str">
        <f>IFERROR(IF(OR(HLOOKUP($A1169,'Z-scores'!$C$2:$SK$20,5,FALSE)&gt;3,HLOOKUP($A1169,'Z-scores'!$C$2:$SK$20,5,FALSE)&lt;-3),"",'Total-corrected counts'!O1169),"")</f>
        <v/>
      </c>
      <c r="P1169" t="str">
        <f>IFERROR(IF(OR(HLOOKUP($A1169,'Z-scores'!$C$2:$SK$20,5,FALSE)&gt;3,HLOOKUP($A1169,'Z-scores'!$C$2:$SK$20,5,FALSE)&lt;-3),"",'Total-corrected counts'!P1169),"")</f>
        <v/>
      </c>
      <c r="Q1169" t="str">
        <f>IFERROR(IF(OR(HLOOKUP($A1169,'Z-scores'!$C$2:$SK$20,5,FALSE)&gt;3,HLOOKUP($A1169,'Z-scores'!$C$2:$SK$20,5,FALSE)&lt;-3),"",'Total-corrected counts'!Q1169),"")</f>
        <v/>
      </c>
      <c r="R1169" t="str">
        <f>IFERROR(IF(OR(HLOOKUP($A1169,'Z-scores'!$C$2:$SK$20,5,FALSE)&gt;3,HLOOKUP($A1169,'Z-scores'!$C$2:$SK$20,5,FALSE)&lt;-3),"",'Total-corrected counts'!R1169),"")</f>
        <v/>
      </c>
      <c r="S1169" t="str">
        <f>IFERROR(IF(OR(HLOOKUP($A1169,'Z-scores'!$C$2:$SK$20,5,FALSE)&gt;3,HLOOKUP($A1169,'Z-scores'!$C$2:$SK$20,5,FALSE)&lt;-3),"",'Total-corrected counts'!S1169),"")</f>
        <v/>
      </c>
      <c r="T1169" t="str">
        <f>IFERROR(IF(OR(HLOOKUP($A1169,'Z-scores'!$C$2:$SK$20,5,FALSE)&gt;3,HLOOKUP($A1169,'Z-scores'!$C$2:$SK$20,5,FALSE)&lt;-3),"",'Total-corrected counts'!T1169),"")</f>
        <v/>
      </c>
      <c r="U1169">
        <f t="shared" si="72"/>
        <v>0</v>
      </c>
      <c r="V1169">
        <f>SUMIFS(Tabel132[Cluster],Tabel132[ID],'Total-corrected counts Z&lt;3'!A1169)</f>
        <v>0</v>
      </c>
      <c r="W1169" t="str">
        <f t="shared" si="73"/>
        <v/>
      </c>
      <c r="X1169" t="str">
        <f t="shared" si="74"/>
        <v/>
      </c>
      <c r="Y1169" t="str">
        <f t="shared" si="75"/>
        <v/>
      </c>
    </row>
    <row r="1170" spans="1:25" x14ac:dyDescent="0.25">
      <c r="A1170">
        <v>10712</v>
      </c>
      <c r="B1170" t="s">
        <v>1194</v>
      </c>
      <c r="C1170">
        <v>56100</v>
      </c>
      <c r="D1170">
        <v>984</v>
      </c>
      <c r="E1170" t="str">
        <f>IFERROR(IF(OR(HLOOKUP($A1170,'Z-scores'!$C$2:$SK$20,5,FALSE)&gt;3,HLOOKUP($A1170,'Z-scores'!$C$2:$SK$20,5,FALSE)&lt;-3),"",'Total-corrected counts'!E1170),"")</f>
        <v/>
      </c>
      <c r="F1170" t="str">
        <f>IFERROR(IF(OR(HLOOKUP($A1170,'Z-scores'!$C$2:$SK$20,5,FALSE)&gt;3,HLOOKUP($A1170,'Z-scores'!$C$2:$SK$20,5,FALSE)&lt;-3),"",'Total-corrected counts'!F1170),"")</f>
        <v/>
      </c>
      <c r="G1170" t="str">
        <f>IFERROR(IF(OR(HLOOKUP($A1170,'Z-scores'!$C$2:$SK$20,5,FALSE)&gt;3,HLOOKUP($A1170,'Z-scores'!$C$2:$SK$20,5,FALSE)&lt;-3),"",'Total-corrected counts'!G1170),"")</f>
        <v/>
      </c>
      <c r="H1170" t="str">
        <f>IFERROR(IF(OR(HLOOKUP($A1170,'Z-scores'!$C$2:$SK$20,5,FALSE)&gt;3,HLOOKUP($A1170,'Z-scores'!$C$2:$SK$20,5,FALSE)&lt;-3),"",'Total-corrected counts'!H1170),"")</f>
        <v/>
      </c>
      <c r="I1170" t="str">
        <f>IFERROR(IF(OR(HLOOKUP($A1170,'Z-scores'!$C$2:$SK$20,5,FALSE)&gt;3,HLOOKUP($A1170,'Z-scores'!$C$2:$SK$20,5,FALSE)&lt;-3),"",'Total-corrected counts'!I1170),"")</f>
        <v/>
      </c>
      <c r="J1170" t="str">
        <f>IFERROR(IF(OR(HLOOKUP($A1170,'Z-scores'!$C$2:$SK$20,5,FALSE)&gt;3,HLOOKUP($A1170,'Z-scores'!$C$2:$SK$20,5,FALSE)&lt;-3),"",'Total-corrected counts'!J1170),"")</f>
        <v/>
      </c>
      <c r="K1170" t="str">
        <f>IFERROR(IF(OR(HLOOKUP($A1170,'Z-scores'!$C$2:$SK$20,5,FALSE)&gt;3,HLOOKUP($A1170,'Z-scores'!$C$2:$SK$20,5,FALSE)&lt;-3),"",'Total-corrected counts'!K1170),"")</f>
        <v/>
      </c>
      <c r="L1170" t="str">
        <f>IFERROR(IF(OR(HLOOKUP($A1170,'Z-scores'!$C$2:$SK$20,5,FALSE)&gt;3,HLOOKUP($A1170,'Z-scores'!$C$2:$SK$20,5,FALSE)&lt;-3),"",'Total-corrected counts'!L1170),"")</f>
        <v/>
      </c>
      <c r="M1170" t="str">
        <f>IFERROR(IF(OR(HLOOKUP($A1170,'Z-scores'!$C$2:$SK$20,5,FALSE)&gt;3,HLOOKUP($A1170,'Z-scores'!$C$2:$SK$20,5,FALSE)&lt;-3),"",'Total-corrected counts'!M1170),"")</f>
        <v/>
      </c>
      <c r="N1170" t="str">
        <f>IFERROR(IF(OR(HLOOKUP($A1170,'Z-scores'!$C$2:$SK$20,5,FALSE)&gt;3,HLOOKUP($A1170,'Z-scores'!$C$2:$SK$20,5,FALSE)&lt;-3),"",'Total-corrected counts'!N1170),"")</f>
        <v/>
      </c>
      <c r="O1170" t="str">
        <f>IFERROR(IF(OR(HLOOKUP($A1170,'Z-scores'!$C$2:$SK$20,5,FALSE)&gt;3,HLOOKUP($A1170,'Z-scores'!$C$2:$SK$20,5,FALSE)&lt;-3),"",'Total-corrected counts'!O1170),"")</f>
        <v/>
      </c>
      <c r="P1170" t="str">
        <f>IFERROR(IF(OR(HLOOKUP($A1170,'Z-scores'!$C$2:$SK$20,5,FALSE)&gt;3,HLOOKUP($A1170,'Z-scores'!$C$2:$SK$20,5,FALSE)&lt;-3),"",'Total-corrected counts'!P1170),"")</f>
        <v/>
      </c>
      <c r="Q1170" t="str">
        <f>IFERROR(IF(OR(HLOOKUP($A1170,'Z-scores'!$C$2:$SK$20,5,FALSE)&gt;3,HLOOKUP($A1170,'Z-scores'!$C$2:$SK$20,5,FALSE)&lt;-3),"",'Total-corrected counts'!Q1170),"")</f>
        <v/>
      </c>
      <c r="R1170" t="str">
        <f>IFERROR(IF(OR(HLOOKUP($A1170,'Z-scores'!$C$2:$SK$20,5,FALSE)&gt;3,HLOOKUP($A1170,'Z-scores'!$C$2:$SK$20,5,FALSE)&lt;-3),"",'Total-corrected counts'!R1170),"")</f>
        <v/>
      </c>
      <c r="S1170" t="str">
        <f>IFERROR(IF(OR(HLOOKUP($A1170,'Z-scores'!$C$2:$SK$20,5,FALSE)&gt;3,HLOOKUP($A1170,'Z-scores'!$C$2:$SK$20,5,FALSE)&lt;-3),"",'Total-corrected counts'!S1170),"")</f>
        <v/>
      </c>
      <c r="T1170" t="str">
        <f>IFERROR(IF(OR(HLOOKUP($A1170,'Z-scores'!$C$2:$SK$20,5,FALSE)&gt;3,HLOOKUP($A1170,'Z-scores'!$C$2:$SK$20,5,FALSE)&lt;-3),"",'Total-corrected counts'!T1170),"")</f>
        <v/>
      </c>
      <c r="U1170">
        <f t="shared" si="72"/>
        <v>0</v>
      </c>
      <c r="V1170">
        <f>SUMIFS(Tabel132[Cluster],Tabel132[ID],'Total-corrected counts Z&lt;3'!A1170)</f>
        <v>0</v>
      </c>
      <c r="W1170" t="str">
        <f t="shared" si="73"/>
        <v/>
      </c>
      <c r="X1170" t="str">
        <f t="shared" si="74"/>
        <v/>
      </c>
      <c r="Y1170" t="str">
        <f t="shared" si="75"/>
        <v/>
      </c>
    </row>
    <row r="1171" spans="1:25" x14ac:dyDescent="0.25">
      <c r="A1171">
        <v>10713</v>
      </c>
      <c r="B1171" t="s">
        <v>1195</v>
      </c>
      <c r="C1171">
        <v>56000</v>
      </c>
      <c r="D1171">
        <v>984</v>
      </c>
      <c r="E1171" t="str">
        <f>IFERROR(IF(OR(HLOOKUP($A1171,'Z-scores'!$C$2:$SK$20,5,FALSE)&gt;3,HLOOKUP($A1171,'Z-scores'!$C$2:$SK$20,5,FALSE)&lt;-3),"",'Total-corrected counts'!E1171),"")</f>
        <v/>
      </c>
      <c r="F1171" t="str">
        <f>IFERROR(IF(OR(HLOOKUP($A1171,'Z-scores'!$C$2:$SK$20,5,FALSE)&gt;3,HLOOKUP($A1171,'Z-scores'!$C$2:$SK$20,5,FALSE)&lt;-3),"",'Total-corrected counts'!F1171),"")</f>
        <v/>
      </c>
      <c r="G1171" t="str">
        <f>IFERROR(IF(OR(HLOOKUP($A1171,'Z-scores'!$C$2:$SK$20,5,FALSE)&gt;3,HLOOKUP($A1171,'Z-scores'!$C$2:$SK$20,5,FALSE)&lt;-3),"",'Total-corrected counts'!G1171),"")</f>
        <v/>
      </c>
      <c r="H1171" t="str">
        <f>IFERROR(IF(OR(HLOOKUP($A1171,'Z-scores'!$C$2:$SK$20,5,FALSE)&gt;3,HLOOKUP($A1171,'Z-scores'!$C$2:$SK$20,5,FALSE)&lt;-3),"",'Total-corrected counts'!H1171),"")</f>
        <v/>
      </c>
      <c r="I1171" t="str">
        <f>IFERROR(IF(OR(HLOOKUP($A1171,'Z-scores'!$C$2:$SK$20,5,FALSE)&gt;3,HLOOKUP($A1171,'Z-scores'!$C$2:$SK$20,5,FALSE)&lt;-3),"",'Total-corrected counts'!I1171),"")</f>
        <v/>
      </c>
      <c r="J1171" t="str">
        <f>IFERROR(IF(OR(HLOOKUP($A1171,'Z-scores'!$C$2:$SK$20,5,FALSE)&gt;3,HLOOKUP($A1171,'Z-scores'!$C$2:$SK$20,5,FALSE)&lt;-3),"",'Total-corrected counts'!J1171),"")</f>
        <v/>
      </c>
      <c r="K1171" t="str">
        <f>IFERROR(IF(OR(HLOOKUP($A1171,'Z-scores'!$C$2:$SK$20,5,FALSE)&gt;3,HLOOKUP($A1171,'Z-scores'!$C$2:$SK$20,5,FALSE)&lt;-3),"",'Total-corrected counts'!K1171),"")</f>
        <v/>
      </c>
      <c r="L1171" t="str">
        <f>IFERROR(IF(OR(HLOOKUP($A1171,'Z-scores'!$C$2:$SK$20,5,FALSE)&gt;3,HLOOKUP($A1171,'Z-scores'!$C$2:$SK$20,5,FALSE)&lt;-3),"",'Total-corrected counts'!L1171),"")</f>
        <v/>
      </c>
      <c r="M1171" t="str">
        <f>IFERROR(IF(OR(HLOOKUP($A1171,'Z-scores'!$C$2:$SK$20,5,FALSE)&gt;3,HLOOKUP($A1171,'Z-scores'!$C$2:$SK$20,5,FALSE)&lt;-3),"",'Total-corrected counts'!M1171),"")</f>
        <v/>
      </c>
      <c r="N1171" t="str">
        <f>IFERROR(IF(OR(HLOOKUP($A1171,'Z-scores'!$C$2:$SK$20,5,FALSE)&gt;3,HLOOKUP($A1171,'Z-scores'!$C$2:$SK$20,5,FALSE)&lt;-3),"",'Total-corrected counts'!N1171),"")</f>
        <v/>
      </c>
      <c r="O1171" t="str">
        <f>IFERROR(IF(OR(HLOOKUP($A1171,'Z-scores'!$C$2:$SK$20,5,FALSE)&gt;3,HLOOKUP($A1171,'Z-scores'!$C$2:$SK$20,5,FALSE)&lt;-3),"",'Total-corrected counts'!O1171),"")</f>
        <v/>
      </c>
      <c r="P1171" t="str">
        <f>IFERROR(IF(OR(HLOOKUP($A1171,'Z-scores'!$C$2:$SK$20,5,FALSE)&gt;3,HLOOKUP($A1171,'Z-scores'!$C$2:$SK$20,5,FALSE)&lt;-3),"",'Total-corrected counts'!P1171),"")</f>
        <v/>
      </c>
      <c r="Q1171" t="str">
        <f>IFERROR(IF(OR(HLOOKUP($A1171,'Z-scores'!$C$2:$SK$20,5,FALSE)&gt;3,HLOOKUP($A1171,'Z-scores'!$C$2:$SK$20,5,FALSE)&lt;-3),"",'Total-corrected counts'!Q1171),"")</f>
        <v/>
      </c>
      <c r="R1171" t="str">
        <f>IFERROR(IF(OR(HLOOKUP($A1171,'Z-scores'!$C$2:$SK$20,5,FALSE)&gt;3,HLOOKUP($A1171,'Z-scores'!$C$2:$SK$20,5,FALSE)&lt;-3),"",'Total-corrected counts'!R1171),"")</f>
        <v/>
      </c>
      <c r="S1171" t="str">
        <f>IFERROR(IF(OR(HLOOKUP($A1171,'Z-scores'!$C$2:$SK$20,5,FALSE)&gt;3,HLOOKUP($A1171,'Z-scores'!$C$2:$SK$20,5,FALSE)&lt;-3),"",'Total-corrected counts'!S1171),"")</f>
        <v/>
      </c>
      <c r="T1171" t="str">
        <f>IFERROR(IF(OR(HLOOKUP($A1171,'Z-scores'!$C$2:$SK$20,5,FALSE)&gt;3,HLOOKUP($A1171,'Z-scores'!$C$2:$SK$20,5,FALSE)&lt;-3),"",'Total-corrected counts'!T1171),"")</f>
        <v/>
      </c>
      <c r="U1171">
        <f t="shared" si="72"/>
        <v>0</v>
      </c>
      <c r="V1171">
        <f>SUMIFS(Tabel132[Cluster],Tabel132[ID],'Total-corrected counts Z&lt;3'!A1171)</f>
        <v>0</v>
      </c>
      <c r="W1171" t="str">
        <f t="shared" si="73"/>
        <v/>
      </c>
      <c r="X1171" t="str">
        <f t="shared" si="74"/>
        <v/>
      </c>
      <c r="Y1171" t="str">
        <f t="shared" si="75"/>
        <v/>
      </c>
    </row>
    <row r="1172" spans="1:25" x14ac:dyDescent="0.25">
      <c r="A1172">
        <v>10714</v>
      </c>
      <c r="B1172" t="s">
        <v>1196</v>
      </c>
      <c r="C1172">
        <v>56700</v>
      </c>
      <c r="D1172">
        <v>992</v>
      </c>
      <c r="E1172" t="str">
        <f>IFERROR(IF(OR(HLOOKUP($A1172,'Z-scores'!$C$2:$SK$20,5,FALSE)&gt;3,HLOOKUP($A1172,'Z-scores'!$C$2:$SK$20,5,FALSE)&lt;-3),"",'Total-corrected counts'!E1172),"")</f>
        <v/>
      </c>
      <c r="F1172" t="str">
        <f>IFERROR(IF(OR(HLOOKUP($A1172,'Z-scores'!$C$2:$SK$20,5,FALSE)&gt;3,HLOOKUP($A1172,'Z-scores'!$C$2:$SK$20,5,FALSE)&lt;-3),"",'Total-corrected counts'!F1172),"")</f>
        <v/>
      </c>
      <c r="G1172" t="str">
        <f>IFERROR(IF(OR(HLOOKUP($A1172,'Z-scores'!$C$2:$SK$20,5,FALSE)&gt;3,HLOOKUP($A1172,'Z-scores'!$C$2:$SK$20,5,FALSE)&lt;-3),"",'Total-corrected counts'!G1172),"")</f>
        <v/>
      </c>
      <c r="H1172" t="str">
        <f>IFERROR(IF(OR(HLOOKUP($A1172,'Z-scores'!$C$2:$SK$20,5,FALSE)&gt;3,HLOOKUP($A1172,'Z-scores'!$C$2:$SK$20,5,FALSE)&lt;-3),"",'Total-corrected counts'!H1172),"")</f>
        <v/>
      </c>
      <c r="I1172" t="str">
        <f>IFERROR(IF(OR(HLOOKUP($A1172,'Z-scores'!$C$2:$SK$20,5,FALSE)&gt;3,HLOOKUP($A1172,'Z-scores'!$C$2:$SK$20,5,FALSE)&lt;-3),"",'Total-corrected counts'!I1172),"")</f>
        <v/>
      </c>
      <c r="J1172" t="str">
        <f>IFERROR(IF(OR(HLOOKUP($A1172,'Z-scores'!$C$2:$SK$20,5,FALSE)&gt;3,HLOOKUP($A1172,'Z-scores'!$C$2:$SK$20,5,FALSE)&lt;-3),"",'Total-corrected counts'!J1172),"")</f>
        <v/>
      </c>
      <c r="K1172" t="str">
        <f>IFERROR(IF(OR(HLOOKUP($A1172,'Z-scores'!$C$2:$SK$20,5,FALSE)&gt;3,HLOOKUP($A1172,'Z-scores'!$C$2:$SK$20,5,FALSE)&lt;-3),"",'Total-corrected counts'!K1172),"")</f>
        <v/>
      </c>
      <c r="L1172" t="str">
        <f>IFERROR(IF(OR(HLOOKUP($A1172,'Z-scores'!$C$2:$SK$20,5,FALSE)&gt;3,HLOOKUP($A1172,'Z-scores'!$C$2:$SK$20,5,FALSE)&lt;-3),"",'Total-corrected counts'!L1172),"")</f>
        <v/>
      </c>
      <c r="M1172" t="str">
        <f>IFERROR(IF(OR(HLOOKUP($A1172,'Z-scores'!$C$2:$SK$20,5,FALSE)&gt;3,HLOOKUP($A1172,'Z-scores'!$C$2:$SK$20,5,FALSE)&lt;-3),"",'Total-corrected counts'!M1172),"")</f>
        <v/>
      </c>
      <c r="N1172" t="str">
        <f>IFERROR(IF(OR(HLOOKUP($A1172,'Z-scores'!$C$2:$SK$20,5,FALSE)&gt;3,HLOOKUP($A1172,'Z-scores'!$C$2:$SK$20,5,FALSE)&lt;-3),"",'Total-corrected counts'!N1172),"")</f>
        <v/>
      </c>
      <c r="O1172" t="str">
        <f>IFERROR(IF(OR(HLOOKUP($A1172,'Z-scores'!$C$2:$SK$20,5,FALSE)&gt;3,HLOOKUP($A1172,'Z-scores'!$C$2:$SK$20,5,FALSE)&lt;-3),"",'Total-corrected counts'!O1172),"")</f>
        <v/>
      </c>
      <c r="P1172" t="str">
        <f>IFERROR(IF(OR(HLOOKUP($A1172,'Z-scores'!$C$2:$SK$20,5,FALSE)&gt;3,HLOOKUP($A1172,'Z-scores'!$C$2:$SK$20,5,FALSE)&lt;-3),"",'Total-corrected counts'!P1172),"")</f>
        <v/>
      </c>
      <c r="Q1172" t="str">
        <f>IFERROR(IF(OR(HLOOKUP($A1172,'Z-scores'!$C$2:$SK$20,5,FALSE)&gt;3,HLOOKUP($A1172,'Z-scores'!$C$2:$SK$20,5,FALSE)&lt;-3),"",'Total-corrected counts'!Q1172),"")</f>
        <v/>
      </c>
      <c r="R1172" t="str">
        <f>IFERROR(IF(OR(HLOOKUP($A1172,'Z-scores'!$C$2:$SK$20,5,FALSE)&gt;3,HLOOKUP($A1172,'Z-scores'!$C$2:$SK$20,5,FALSE)&lt;-3),"",'Total-corrected counts'!R1172),"")</f>
        <v/>
      </c>
      <c r="S1172" t="str">
        <f>IFERROR(IF(OR(HLOOKUP($A1172,'Z-scores'!$C$2:$SK$20,5,FALSE)&gt;3,HLOOKUP($A1172,'Z-scores'!$C$2:$SK$20,5,FALSE)&lt;-3),"",'Total-corrected counts'!S1172),"")</f>
        <v/>
      </c>
      <c r="T1172" t="str">
        <f>IFERROR(IF(OR(HLOOKUP($A1172,'Z-scores'!$C$2:$SK$20,5,FALSE)&gt;3,HLOOKUP($A1172,'Z-scores'!$C$2:$SK$20,5,FALSE)&lt;-3),"",'Total-corrected counts'!T1172),"")</f>
        <v/>
      </c>
      <c r="U1172">
        <f t="shared" si="72"/>
        <v>0</v>
      </c>
      <c r="V1172">
        <f>SUMIFS(Tabel132[Cluster],Tabel132[ID],'Total-corrected counts Z&lt;3'!A1172)</f>
        <v>0</v>
      </c>
      <c r="W1172" t="str">
        <f t="shared" si="73"/>
        <v/>
      </c>
      <c r="X1172" t="str">
        <f t="shared" si="74"/>
        <v/>
      </c>
      <c r="Y1172" t="str">
        <f t="shared" si="75"/>
        <v/>
      </c>
    </row>
    <row r="1173" spans="1:25" x14ac:dyDescent="0.25">
      <c r="A1173">
        <v>10715</v>
      </c>
      <c r="B1173" t="s">
        <v>1197</v>
      </c>
      <c r="C1173">
        <v>56600</v>
      </c>
      <c r="D1173">
        <v>992</v>
      </c>
      <c r="E1173" t="str">
        <f>IFERROR(IF(OR(HLOOKUP($A1173,'Z-scores'!$C$2:$SK$20,5,FALSE)&gt;3,HLOOKUP($A1173,'Z-scores'!$C$2:$SK$20,5,FALSE)&lt;-3),"",'Total-corrected counts'!E1173),"")</f>
        <v/>
      </c>
      <c r="F1173" t="str">
        <f>IFERROR(IF(OR(HLOOKUP($A1173,'Z-scores'!$C$2:$SK$20,5,FALSE)&gt;3,HLOOKUP($A1173,'Z-scores'!$C$2:$SK$20,5,FALSE)&lt;-3),"",'Total-corrected counts'!F1173),"")</f>
        <v/>
      </c>
      <c r="G1173" t="str">
        <f>IFERROR(IF(OR(HLOOKUP($A1173,'Z-scores'!$C$2:$SK$20,5,FALSE)&gt;3,HLOOKUP($A1173,'Z-scores'!$C$2:$SK$20,5,FALSE)&lt;-3),"",'Total-corrected counts'!G1173),"")</f>
        <v/>
      </c>
      <c r="H1173" t="str">
        <f>IFERROR(IF(OR(HLOOKUP($A1173,'Z-scores'!$C$2:$SK$20,5,FALSE)&gt;3,HLOOKUP($A1173,'Z-scores'!$C$2:$SK$20,5,FALSE)&lt;-3),"",'Total-corrected counts'!H1173),"")</f>
        <v/>
      </c>
      <c r="I1173" t="str">
        <f>IFERROR(IF(OR(HLOOKUP($A1173,'Z-scores'!$C$2:$SK$20,5,FALSE)&gt;3,HLOOKUP($A1173,'Z-scores'!$C$2:$SK$20,5,FALSE)&lt;-3),"",'Total-corrected counts'!I1173),"")</f>
        <v/>
      </c>
      <c r="J1173" t="str">
        <f>IFERROR(IF(OR(HLOOKUP($A1173,'Z-scores'!$C$2:$SK$20,5,FALSE)&gt;3,HLOOKUP($A1173,'Z-scores'!$C$2:$SK$20,5,FALSE)&lt;-3),"",'Total-corrected counts'!J1173),"")</f>
        <v/>
      </c>
      <c r="K1173" t="str">
        <f>IFERROR(IF(OR(HLOOKUP($A1173,'Z-scores'!$C$2:$SK$20,5,FALSE)&gt;3,HLOOKUP($A1173,'Z-scores'!$C$2:$SK$20,5,FALSE)&lt;-3),"",'Total-corrected counts'!K1173),"")</f>
        <v/>
      </c>
      <c r="L1173" t="str">
        <f>IFERROR(IF(OR(HLOOKUP($A1173,'Z-scores'!$C$2:$SK$20,5,FALSE)&gt;3,HLOOKUP($A1173,'Z-scores'!$C$2:$SK$20,5,FALSE)&lt;-3),"",'Total-corrected counts'!L1173),"")</f>
        <v/>
      </c>
      <c r="M1173" t="str">
        <f>IFERROR(IF(OR(HLOOKUP($A1173,'Z-scores'!$C$2:$SK$20,5,FALSE)&gt;3,HLOOKUP($A1173,'Z-scores'!$C$2:$SK$20,5,FALSE)&lt;-3),"",'Total-corrected counts'!M1173),"")</f>
        <v/>
      </c>
      <c r="N1173" t="str">
        <f>IFERROR(IF(OR(HLOOKUP($A1173,'Z-scores'!$C$2:$SK$20,5,FALSE)&gt;3,HLOOKUP($A1173,'Z-scores'!$C$2:$SK$20,5,FALSE)&lt;-3),"",'Total-corrected counts'!N1173),"")</f>
        <v/>
      </c>
      <c r="O1173" t="str">
        <f>IFERROR(IF(OR(HLOOKUP($A1173,'Z-scores'!$C$2:$SK$20,5,FALSE)&gt;3,HLOOKUP($A1173,'Z-scores'!$C$2:$SK$20,5,FALSE)&lt;-3),"",'Total-corrected counts'!O1173),"")</f>
        <v/>
      </c>
      <c r="P1173" t="str">
        <f>IFERROR(IF(OR(HLOOKUP($A1173,'Z-scores'!$C$2:$SK$20,5,FALSE)&gt;3,HLOOKUP($A1173,'Z-scores'!$C$2:$SK$20,5,FALSE)&lt;-3),"",'Total-corrected counts'!P1173),"")</f>
        <v/>
      </c>
      <c r="Q1173" t="str">
        <f>IFERROR(IF(OR(HLOOKUP($A1173,'Z-scores'!$C$2:$SK$20,5,FALSE)&gt;3,HLOOKUP($A1173,'Z-scores'!$C$2:$SK$20,5,FALSE)&lt;-3),"",'Total-corrected counts'!Q1173),"")</f>
        <v/>
      </c>
      <c r="R1173" t="str">
        <f>IFERROR(IF(OR(HLOOKUP($A1173,'Z-scores'!$C$2:$SK$20,5,FALSE)&gt;3,HLOOKUP($A1173,'Z-scores'!$C$2:$SK$20,5,FALSE)&lt;-3),"",'Total-corrected counts'!R1173),"")</f>
        <v/>
      </c>
      <c r="S1173" t="str">
        <f>IFERROR(IF(OR(HLOOKUP($A1173,'Z-scores'!$C$2:$SK$20,5,FALSE)&gt;3,HLOOKUP($A1173,'Z-scores'!$C$2:$SK$20,5,FALSE)&lt;-3),"",'Total-corrected counts'!S1173),"")</f>
        <v/>
      </c>
      <c r="T1173" t="str">
        <f>IFERROR(IF(OR(HLOOKUP($A1173,'Z-scores'!$C$2:$SK$20,5,FALSE)&gt;3,HLOOKUP($A1173,'Z-scores'!$C$2:$SK$20,5,FALSE)&lt;-3),"",'Total-corrected counts'!T1173),"")</f>
        <v/>
      </c>
      <c r="U1173">
        <f t="shared" si="72"/>
        <v>0</v>
      </c>
      <c r="V1173">
        <f>SUMIFS(Tabel132[Cluster],Tabel132[ID],'Total-corrected counts Z&lt;3'!A1173)</f>
        <v>0</v>
      </c>
      <c r="W1173" t="str">
        <f t="shared" si="73"/>
        <v/>
      </c>
      <c r="X1173" t="str">
        <f t="shared" si="74"/>
        <v/>
      </c>
      <c r="Y1173" t="str">
        <f t="shared" si="75"/>
        <v/>
      </c>
    </row>
    <row r="1174" spans="1:25" x14ac:dyDescent="0.25">
      <c r="A1174">
        <v>10716</v>
      </c>
      <c r="B1174" t="s">
        <v>1198</v>
      </c>
      <c r="C1174">
        <v>56500</v>
      </c>
      <c r="D1174">
        <v>992</v>
      </c>
      <c r="E1174" t="str">
        <f>IFERROR(IF(OR(HLOOKUP($A1174,'Z-scores'!$C$2:$SK$20,5,FALSE)&gt;3,HLOOKUP($A1174,'Z-scores'!$C$2:$SK$20,5,FALSE)&lt;-3),"",'Total-corrected counts'!E1174),"")</f>
        <v/>
      </c>
      <c r="F1174" t="str">
        <f>IFERROR(IF(OR(HLOOKUP($A1174,'Z-scores'!$C$2:$SK$20,5,FALSE)&gt;3,HLOOKUP($A1174,'Z-scores'!$C$2:$SK$20,5,FALSE)&lt;-3),"",'Total-corrected counts'!F1174),"")</f>
        <v/>
      </c>
      <c r="G1174" t="str">
        <f>IFERROR(IF(OR(HLOOKUP($A1174,'Z-scores'!$C$2:$SK$20,5,FALSE)&gt;3,HLOOKUP($A1174,'Z-scores'!$C$2:$SK$20,5,FALSE)&lt;-3),"",'Total-corrected counts'!G1174),"")</f>
        <v/>
      </c>
      <c r="H1174" t="str">
        <f>IFERROR(IF(OR(HLOOKUP($A1174,'Z-scores'!$C$2:$SK$20,5,FALSE)&gt;3,HLOOKUP($A1174,'Z-scores'!$C$2:$SK$20,5,FALSE)&lt;-3),"",'Total-corrected counts'!H1174),"")</f>
        <v/>
      </c>
      <c r="I1174" t="str">
        <f>IFERROR(IF(OR(HLOOKUP($A1174,'Z-scores'!$C$2:$SK$20,5,FALSE)&gt;3,HLOOKUP($A1174,'Z-scores'!$C$2:$SK$20,5,FALSE)&lt;-3),"",'Total-corrected counts'!I1174),"")</f>
        <v/>
      </c>
      <c r="J1174" t="str">
        <f>IFERROR(IF(OR(HLOOKUP($A1174,'Z-scores'!$C$2:$SK$20,5,FALSE)&gt;3,HLOOKUP($A1174,'Z-scores'!$C$2:$SK$20,5,FALSE)&lt;-3),"",'Total-corrected counts'!J1174),"")</f>
        <v/>
      </c>
      <c r="K1174" t="str">
        <f>IFERROR(IF(OR(HLOOKUP($A1174,'Z-scores'!$C$2:$SK$20,5,FALSE)&gt;3,HLOOKUP($A1174,'Z-scores'!$C$2:$SK$20,5,FALSE)&lt;-3),"",'Total-corrected counts'!K1174),"")</f>
        <v/>
      </c>
      <c r="L1174" t="str">
        <f>IFERROR(IF(OR(HLOOKUP($A1174,'Z-scores'!$C$2:$SK$20,5,FALSE)&gt;3,HLOOKUP($A1174,'Z-scores'!$C$2:$SK$20,5,FALSE)&lt;-3),"",'Total-corrected counts'!L1174),"")</f>
        <v/>
      </c>
      <c r="M1174" t="str">
        <f>IFERROR(IF(OR(HLOOKUP($A1174,'Z-scores'!$C$2:$SK$20,5,FALSE)&gt;3,HLOOKUP($A1174,'Z-scores'!$C$2:$SK$20,5,FALSE)&lt;-3),"",'Total-corrected counts'!M1174),"")</f>
        <v/>
      </c>
      <c r="N1174" t="str">
        <f>IFERROR(IF(OR(HLOOKUP($A1174,'Z-scores'!$C$2:$SK$20,5,FALSE)&gt;3,HLOOKUP($A1174,'Z-scores'!$C$2:$SK$20,5,FALSE)&lt;-3),"",'Total-corrected counts'!N1174),"")</f>
        <v/>
      </c>
      <c r="O1174" t="str">
        <f>IFERROR(IF(OR(HLOOKUP($A1174,'Z-scores'!$C$2:$SK$20,5,FALSE)&gt;3,HLOOKUP($A1174,'Z-scores'!$C$2:$SK$20,5,FALSE)&lt;-3),"",'Total-corrected counts'!O1174),"")</f>
        <v/>
      </c>
      <c r="P1174" t="str">
        <f>IFERROR(IF(OR(HLOOKUP($A1174,'Z-scores'!$C$2:$SK$20,5,FALSE)&gt;3,HLOOKUP($A1174,'Z-scores'!$C$2:$SK$20,5,FALSE)&lt;-3),"",'Total-corrected counts'!P1174),"")</f>
        <v/>
      </c>
      <c r="Q1174" t="str">
        <f>IFERROR(IF(OR(HLOOKUP($A1174,'Z-scores'!$C$2:$SK$20,5,FALSE)&gt;3,HLOOKUP($A1174,'Z-scores'!$C$2:$SK$20,5,FALSE)&lt;-3),"",'Total-corrected counts'!Q1174),"")</f>
        <v/>
      </c>
      <c r="R1174" t="str">
        <f>IFERROR(IF(OR(HLOOKUP($A1174,'Z-scores'!$C$2:$SK$20,5,FALSE)&gt;3,HLOOKUP($A1174,'Z-scores'!$C$2:$SK$20,5,FALSE)&lt;-3),"",'Total-corrected counts'!R1174),"")</f>
        <v/>
      </c>
      <c r="S1174" t="str">
        <f>IFERROR(IF(OR(HLOOKUP($A1174,'Z-scores'!$C$2:$SK$20,5,FALSE)&gt;3,HLOOKUP($A1174,'Z-scores'!$C$2:$SK$20,5,FALSE)&lt;-3),"",'Total-corrected counts'!S1174),"")</f>
        <v/>
      </c>
      <c r="T1174" t="str">
        <f>IFERROR(IF(OR(HLOOKUP($A1174,'Z-scores'!$C$2:$SK$20,5,FALSE)&gt;3,HLOOKUP($A1174,'Z-scores'!$C$2:$SK$20,5,FALSE)&lt;-3),"",'Total-corrected counts'!T1174),"")</f>
        <v/>
      </c>
      <c r="U1174">
        <f t="shared" si="72"/>
        <v>0</v>
      </c>
      <c r="V1174">
        <f>SUMIFS(Tabel132[Cluster],Tabel132[ID],'Total-corrected counts Z&lt;3'!A1174)</f>
        <v>0</v>
      </c>
      <c r="W1174" t="str">
        <f t="shared" si="73"/>
        <v/>
      </c>
      <c r="X1174" t="str">
        <f t="shared" si="74"/>
        <v/>
      </c>
      <c r="Y1174" t="str">
        <f t="shared" si="75"/>
        <v/>
      </c>
    </row>
    <row r="1175" spans="1:25" x14ac:dyDescent="0.25">
      <c r="A1175">
        <v>10717</v>
      </c>
      <c r="B1175" t="s">
        <v>1199</v>
      </c>
      <c r="C1175">
        <v>57100</v>
      </c>
      <c r="D1175">
        <v>1001</v>
      </c>
      <c r="E1175" t="str">
        <f>IFERROR(IF(OR(HLOOKUP($A1175,'Z-scores'!$C$2:$SK$20,5,FALSE)&gt;3,HLOOKUP($A1175,'Z-scores'!$C$2:$SK$20,5,FALSE)&lt;-3),"",'Total-corrected counts'!E1175),"")</f>
        <v/>
      </c>
      <c r="F1175" t="str">
        <f>IFERROR(IF(OR(HLOOKUP($A1175,'Z-scores'!$C$2:$SK$20,5,FALSE)&gt;3,HLOOKUP($A1175,'Z-scores'!$C$2:$SK$20,5,FALSE)&lt;-3),"",'Total-corrected counts'!F1175),"")</f>
        <v/>
      </c>
      <c r="G1175" t="str">
        <f>IFERROR(IF(OR(HLOOKUP($A1175,'Z-scores'!$C$2:$SK$20,5,FALSE)&gt;3,HLOOKUP($A1175,'Z-scores'!$C$2:$SK$20,5,FALSE)&lt;-3),"",'Total-corrected counts'!G1175),"")</f>
        <v/>
      </c>
      <c r="H1175" t="str">
        <f>IFERROR(IF(OR(HLOOKUP($A1175,'Z-scores'!$C$2:$SK$20,5,FALSE)&gt;3,HLOOKUP($A1175,'Z-scores'!$C$2:$SK$20,5,FALSE)&lt;-3),"",'Total-corrected counts'!H1175),"")</f>
        <v/>
      </c>
      <c r="I1175" t="str">
        <f>IFERROR(IF(OR(HLOOKUP($A1175,'Z-scores'!$C$2:$SK$20,5,FALSE)&gt;3,HLOOKUP($A1175,'Z-scores'!$C$2:$SK$20,5,FALSE)&lt;-3),"",'Total-corrected counts'!I1175),"")</f>
        <v/>
      </c>
      <c r="J1175" t="str">
        <f>IFERROR(IF(OR(HLOOKUP($A1175,'Z-scores'!$C$2:$SK$20,5,FALSE)&gt;3,HLOOKUP($A1175,'Z-scores'!$C$2:$SK$20,5,FALSE)&lt;-3),"",'Total-corrected counts'!J1175),"")</f>
        <v/>
      </c>
      <c r="K1175" t="str">
        <f>IFERROR(IF(OR(HLOOKUP($A1175,'Z-scores'!$C$2:$SK$20,5,FALSE)&gt;3,HLOOKUP($A1175,'Z-scores'!$C$2:$SK$20,5,FALSE)&lt;-3),"",'Total-corrected counts'!K1175),"")</f>
        <v/>
      </c>
      <c r="L1175" t="str">
        <f>IFERROR(IF(OR(HLOOKUP($A1175,'Z-scores'!$C$2:$SK$20,5,FALSE)&gt;3,HLOOKUP($A1175,'Z-scores'!$C$2:$SK$20,5,FALSE)&lt;-3),"",'Total-corrected counts'!L1175),"")</f>
        <v/>
      </c>
      <c r="M1175" t="str">
        <f>IFERROR(IF(OR(HLOOKUP($A1175,'Z-scores'!$C$2:$SK$20,5,FALSE)&gt;3,HLOOKUP($A1175,'Z-scores'!$C$2:$SK$20,5,FALSE)&lt;-3),"",'Total-corrected counts'!M1175),"")</f>
        <v/>
      </c>
      <c r="N1175" t="str">
        <f>IFERROR(IF(OR(HLOOKUP($A1175,'Z-scores'!$C$2:$SK$20,5,FALSE)&gt;3,HLOOKUP($A1175,'Z-scores'!$C$2:$SK$20,5,FALSE)&lt;-3),"",'Total-corrected counts'!N1175),"")</f>
        <v/>
      </c>
      <c r="O1175" t="str">
        <f>IFERROR(IF(OR(HLOOKUP($A1175,'Z-scores'!$C$2:$SK$20,5,FALSE)&gt;3,HLOOKUP($A1175,'Z-scores'!$C$2:$SK$20,5,FALSE)&lt;-3),"",'Total-corrected counts'!O1175),"")</f>
        <v/>
      </c>
      <c r="P1175" t="str">
        <f>IFERROR(IF(OR(HLOOKUP($A1175,'Z-scores'!$C$2:$SK$20,5,FALSE)&gt;3,HLOOKUP($A1175,'Z-scores'!$C$2:$SK$20,5,FALSE)&lt;-3),"",'Total-corrected counts'!P1175),"")</f>
        <v/>
      </c>
      <c r="Q1175" t="str">
        <f>IFERROR(IF(OR(HLOOKUP($A1175,'Z-scores'!$C$2:$SK$20,5,FALSE)&gt;3,HLOOKUP($A1175,'Z-scores'!$C$2:$SK$20,5,FALSE)&lt;-3),"",'Total-corrected counts'!Q1175),"")</f>
        <v/>
      </c>
      <c r="R1175" t="str">
        <f>IFERROR(IF(OR(HLOOKUP($A1175,'Z-scores'!$C$2:$SK$20,5,FALSE)&gt;3,HLOOKUP($A1175,'Z-scores'!$C$2:$SK$20,5,FALSE)&lt;-3),"",'Total-corrected counts'!R1175),"")</f>
        <v/>
      </c>
      <c r="S1175" t="str">
        <f>IFERROR(IF(OR(HLOOKUP($A1175,'Z-scores'!$C$2:$SK$20,5,FALSE)&gt;3,HLOOKUP($A1175,'Z-scores'!$C$2:$SK$20,5,FALSE)&lt;-3),"",'Total-corrected counts'!S1175),"")</f>
        <v/>
      </c>
      <c r="T1175" t="str">
        <f>IFERROR(IF(OR(HLOOKUP($A1175,'Z-scores'!$C$2:$SK$20,5,FALSE)&gt;3,HLOOKUP($A1175,'Z-scores'!$C$2:$SK$20,5,FALSE)&lt;-3),"",'Total-corrected counts'!T1175),"")</f>
        <v/>
      </c>
      <c r="U1175">
        <f t="shared" si="72"/>
        <v>0</v>
      </c>
      <c r="V1175">
        <f>SUMIFS(Tabel132[Cluster],Tabel132[ID],'Total-corrected counts Z&lt;3'!A1175)</f>
        <v>0</v>
      </c>
      <c r="W1175" t="str">
        <f t="shared" si="73"/>
        <v/>
      </c>
      <c r="X1175" t="str">
        <f t="shared" si="74"/>
        <v/>
      </c>
      <c r="Y1175" t="str">
        <f t="shared" si="75"/>
        <v/>
      </c>
    </row>
    <row r="1176" spans="1:25" x14ac:dyDescent="0.25">
      <c r="A1176">
        <v>10718</v>
      </c>
      <c r="B1176" t="s">
        <v>1200</v>
      </c>
      <c r="C1176">
        <v>57000</v>
      </c>
      <c r="D1176">
        <v>1001</v>
      </c>
      <c r="E1176" t="str">
        <f>IFERROR(IF(OR(HLOOKUP($A1176,'Z-scores'!$C$2:$SK$20,5,FALSE)&gt;3,HLOOKUP($A1176,'Z-scores'!$C$2:$SK$20,5,FALSE)&lt;-3),"",'Total-corrected counts'!E1176),"")</f>
        <v/>
      </c>
      <c r="F1176" t="str">
        <f>IFERROR(IF(OR(HLOOKUP($A1176,'Z-scores'!$C$2:$SK$20,5,FALSE)&gt;3,HLOOKUP($A1176,'Z-scores'!$C$2:$SK$20,5,FALSE)&lt;-3),"",'Total-corrected counts'!F1176),"")</f>
        <v/>
      </c>
      <c r="G1176" t="str">
        <f>IFERROR(IF(OR(HLOOKUP($A1176,'Z-scores'!$C$2:$SK$20,5,FALSE)&gt;3,HLOOKUP($A1176,'Z-scores'!$C$2:$SK$20,5,FALSE)&lt;-3),"",'Total-corrected counts'!G1176),"")</f>
        <v/>
      </c>
      <c r="H1176" t="str">
        <f>IFERROR(IF(OR(HLOOKUP($A1176,'Z-scores'!$C$2:$SK$20,5,FALSE)&gt;3,HLOOKUP($A1176,'Z-scores'!$C$2:$SK$20,5,FALSE)&lt;-3),"",'Total-corrected counts'!H1176),"")</f>
        <v/>
      </c>
      <c r="I1176" t="str">
        <f>IFERROR(IF(OR(HLOOKUP($A1176,'Z-scores'!$C$2:$SK$20,5,FALSE)&gt;3,HLOOKUP($A1176,'Z-scores'!$C$2:$SK$20,5,FALSE)&lt;-3),"",'Total-corrected counts'!I1176),"")</f>
        <v/>
      </c>
      <c r="J1176" t="str">
        <f>IFERROR(IF(OR(HLOOKUP($A1176,'Z-scores'!$C$2:$SK$20,5,FALSE)&gt;3,HLOOKUP($A1176,'Z-scores'!$C$2:$SK$20,5,FALSE)&lt;-3),"",'Total-corrected counts'!J1176),"")</f>
        <v/>
      </c>
      <c r="K1176" t="str">
        <f>IFERROR(IF(OR(HLOOKUP($A1176,'Z-scores'!$C$2:$SK$20,5,FALSE)&gt;3,HLOOKUP($A1176,'Z-scores'!$C$2:$SK$20,5,FALSE)&lt;-3),"",'Total-corrected counts'!K1176),"")</f>
        <v/>
      </c>
      <c r="L1176" t="str">
        <f>IFERROR(IF(OR(HLOOKUP($A1176,'Z-scores'!$C$2:$SK$20,5,FALSE)&gt;3,HLOOKUP($A1176,'Z-scores'!$C$2:$SK$20,5,FALSE)&lt;-3),"",'Total-corrected counts'!L1176),"")</f>
        <v/>
      </c>
      <c r="M1176" t="str">
        <f>IFERROR(IF(OR(HLOOKUP($A1176,'Z-scores'!$C$2:$SK$20,5,FALSE)&gt;3,HLOOKUP($A1176,'Z-scores'!$C$2:$SK$20,5,FALSE)&lt;-3),"",'Total-corrected counts'!M1176),"")</f>
        <v/>
      </c>
      <c r="N1176" t="str">
        <f>IFERROR(IF(OR(HLOOKUP($A1176,'Z-scores'!$C$2:$SK$20,5,FALSE)&gt;3,HLOOKUP($A1176,'Z-scores'!$C$2:$SK$20,5,FALSE)&lt;-3),"",'Total-corrected counts'!N1176),"")</f>
        <v/>
      </c>
      <c r="O1176" t="str">
        <f>IFERROR(IF(OR(HLOOKUP($A1176,'Z-scores'!$C$2:$SK$20,5,FALSE)&gt;3,HLOOKUP($A1176,'Z-scores'!$C$2:$SK$20,5,FALSE)&lt;-3),"",'Total-corrected counts'!O1176),"")</f>
        <v/>
      </c>
      <c r="P1176" t="str">
        <f>IFERROR(IF(OR(HLOOKUP($A1176,'Z-scores'!$C$2:$SK$20,5,FALSE)&gt;3,HLOOKUP($A1176,'Z-scores'!$C$2:$SK$20,5,FALSE)&lt;-3),"",'Total-corrected counts'!P1176),"")</f>
        <v/>
      </c>
      <c r="Q1176" t="str">
        <f>IFERROR(IF(OR(HLOOKUP($A1176,'Z-scores'!$C$2:$SK$20,5,FALSE)&gt;3,HLOOKUP($A1176,'Z-scores'!$C$2:$SK$20,5,FALSE)&lt;-3),"",'Total-corrected counts'!Q1176),"")</f>
        <v/>
      </c>
      <c r="R1176" t="str">
        <f>IFERROR(IF(OR(HLOOKUP($A1176,'Z-scores'!$C$2:$SK$20,5,FALSE)&gt;3,HLOOKUP($A1176,'Z-scores'!$C$2:$SK$20,5,FALSE)&lt;-3),"",'Total-corrected counts'!R1176),"")</f>
        <v/>
      </c>
      <c r="S1176" t="str">
        <f>IFERROR(IF(OR(HLOOKUP($A1176,'Z-scores'!$C$2:$SK$20,5,FALSE)&gt;3,HLOOKUP($A1176,'Z-scores'!$C$2:$SK$20,5,FALSE)&lt;-3),"",'Total-corrected counts'!S1176),"")</f>
        <v/>
      </c>
      <c r="T1176" t="str">
        <f>IFERROR(IF(OR(HLOOKUP($A1176,'Z-scores'!$C$2:$SK$20,5,FALSE)&gt;3,HLOOKUP($A1176,'Z-scores'!$C$2:$SK$20,5,FALSE)&lt;-3),"",'Total-corrected counts'!T1176),"")</f>
        <v/>
      </c>
      <c r="U1176">
        <f t="shared" si="72"/>
        <v>0</v>
      </c>
      <c r="V1176">
        <f>SUMIFS(Tabel132[Cluster],Tabel132[ID],'Total-corrected counts Z&lt;3'!A1176)</f>
        <v>0</v>
      </c>
      <c r="W1176" t="str">
        <f t="shared" si="73"/>
        <v/>
      </c>
      <c r="X1176" t="str">
        <f t="shared" si="74"/>
        <v/>
      </c>
      <c r="Y1176" t="str">
        <f t="shared" si="75"/>
        <v/>
      </c>
    </row>
    <row r="1177" spans="1:25" x14ac:dyDescent="0.25">
      <c r="A1177">
        <v>10719</v>
      </c>
      <c r="B1177" t="s">
        <v>1201</v>
      </c>
      <c r="C1177">
        <v>56900</v>
      </c>
      <c r="D1177">
        <v>1001</v>
      </c>
      <c r="E1177" t="str">
        <f>IFERROR(IF(OR(HLOOKUP($A1177,'Z-scores'!$C$2:$SK$20,5,FALSE)&gt;3,HLOOKUP($A1177,'Z-scores'!$C$2:$SK$20,5,FALSE)&lt;-3),"",'Total-corrected counts'!E1177),"")</f>
        <v/>
      </c>
      <c r="F1177" t="str">
        <f>IFERROR(IF(OR(HLOOKUP($A1177,'Z-scores'!$C$2:$SK$20,5,FALSE)&gt;3,HLOOKUP($A1177,'Z-scores'!$C$2:$SK$20,5,FALSE)&lt;-3),"",'Total-corrected counts'!F1177),"")</f>
        <v/>
      </c>
      <c r="G1177" t="str">
        <f>IFERROR(IF(OR(HLOOKUP($A1177,'Z-scores'!$C$2:$SK$20,5,FALSE)&gt;3,HLOOKUP($A1177,'Z-scores'!$C$2:$SK$20,5,FALSE)&lt;-3),"",'Total-corrected counts'!G1177),"")</f>
        <v/>
      </c>
      <c r="H1177" t="str">
        <f>IFERROR(IF(OR(HLOOKUP($A1177,'Z-scores'!$C$2:$SK$20,5,FALSE)&gt;3,HLOOKUP($A1177,'Z-scores'!$C$2:$SK$20,5,FALSE)&lt;-3),"",'Total-corrected counts'!H1177),"")</f>
        <v/>
      </c>
      <c r="I1177" t="str">
        <f>IFERROR(IF(OR(HLOOKUP($A1177,'Z-scores'!$C$2:$SK$20,5,FALSE)&gt;3,HLOOKUP($A1177,'Z-scores'!$C$2:$SK$20,5,FALSE)&lt;-3),"",'Total-corrected counts'!I1177),"")</f>
        <v/>
      </c>
      <c r="J1177" t="str">
        <f>IFERROR(IF(OR(HLOOKUP($A1177,'Z-scores'!$C$2:$SK$20,5,FALSE)&gt;3,HLOOKUP($A1177,'Z-scores'!$C$2:$SK$20,5,FALSE)&lt;-3),"",'Total-corrected counts'!J1177),"")</f>
        <v/>
      </c>
      <c r="K1177" t="str">
        <f>IFERROR(IF(OR(HLOOKUP($A1177,'Z-scores'!$C$2:$SK$20,5,FALSE)&gt;3,HLOOKUP($A1177,'Z-scores'!$C$2:$SK$20,5,FALSE)&lt;-3),"",'Total-corrected counts'!K1177),"")</f>
        <v/>
      </c>
      <c r="L1177" t="str">
        <f>IFERROR(IF(OR(HLOOKUP($A1177,'Z-scores'!$C$2:$SK$20,5,FALSE)&gt;3,HLOOKUP($A1177,'Z-scores'!$C$2:$SK$20,5,FALSE)&lt;-3),"",'Total-corrected counts'!L1177),"")</f>
        <v/>
      </c>
      <c r="M1177" t="str">
        <f>IFERROR(IF(OR(HLOOKUP($A1177,'Z-scores'!$C$2:$SK$20,5,FALSE)&gt;3,HLOOKUP($A1177,'Z-scores'!$C$2:$SK$20,5,FALSE)&lt;-3),"",'Total-corrected counts'!M1177),"")</f>
        <v/>
      </c>
      <c r="N1177" t="str">
        <f>IFERROR(IF(OR(HLOOKUP($A1177,'Z-scores'!$C$2:$SK$20,5,FALSE)&gt;3,HLOOKUP($A1177,'Z-scores'!$C$2:$SK$20,5,FALSE)&lt;-3),"",'Total-corrected counts'!N1177),"")</f>
        <v/>
      </c>
      <c r="O1177" t="str">
        <f>IFERROR(IF(OR(HLOOKUP($A1177,'Z-scores'!$C$2:$SK$20,5,FALSE)&gt;3,HLOOKUP($A1177,'Z-scores'!$C$2:$SK$20,5,FALSE)&lt;-3),"",'Total-corrected counts'!O1177),"")</f>
        <v/>
      </c>
      <c r="P1177" t="str">
        <f>IFERROR(IF(OR(HLOOKUP($A1177,'Z-scores'!$C$2:$SK$20,5,FALSE)&gt;3,HLOOKUP($A1177,'Z-scores'!$C$2:$SK$20,5,FALSE)&lt;-3),"",'Total-corrected counts'!P1177),"")</f>
        <v/>
      </c>
      <c r="Q1177" t="str">
        <f>IFERROR(IF(OR(HLOOKUP($A1177,'Z-scores'!$C$2:$SK$20,5,FALSE)&gt;3,HLOOKUP($A1177,'Z-scores'!$C$2:$SK$20,5,FALSE)&lt;-3),"",'Total-corrected counts'!Q1177),"")</f>
        <v/>
      </c>
      <c r="R1177" t="str">
        <f>IFERROR(IF(OR(HLOOKUP($A1177,'Z-scores'!$C$2:$SK$20,5,FALSE)&gt;3,HLOOKUP($A1177,'Z-scores'!$C$2:$SK$20,5,FALSE)&lt;-3),"",'Total-corrected counts'!R1177),"")</f>
        <v/>
      </c>
      <c r="S1177" t="str">
        <f>IFERROR(IF(OR(HLOOKUP($A1177,'Z-scores'!$C$2:$SK$20,5,FALSE)&gt;3,HLOOKUP($A1177,'Z-scores'!$C$2:$SK$20,5,FALSE)&lt;-3),"",'Total-corrected counts'!S1177),"")</f>
        <v/>
      </c>
      <c r="T1177" t="str">
        <f>IFERROR(IF(OR(HLOOKUP($A1177,'Z-scores'!$C$2:$SK$20,5,FALSE)&gt;3,HLOOKUP($A1177,'Z-scores'!$C$2:$SK$20,5,FALSE)&lt;-3),"",'Total-corrected counts'!T1177),"")</f>
        <v/>
      </c>
      <c r="U1177">
        <f t="shared" si="72"/>
        <v>0</v>
      </c>
      <c r="V1177">
        <f>SUMIFS(Tabel132[Cluster],Tabel132[ID],'Total-corrected counts Z&lt;3'!A1177)</f>
        <v>0</v>
      </c>
      <c r="W1177" t="str">
        <f t="shared" si="73"/>
        <v/>
      </c>
      <c r="X1177" t="str">
        <f t="shared" si="74"/>
        <v/>
      </c>
      <c r="Y1177" t="str">
        <f t="shared" si="75"/>
        <v/>
      </c>
    </row>
    <row r="1178" spans="1:25" x14ac:dyDescent="0.25">
      <c r="A1178">
        <v>10720</v>
      </c>
      <c r="B1178" t="s">
        <v>1202</v>
      </c>
      <c r="C1178">
        <v>57500</v>
      </c>
      <c r="D1178">
        <v>1091</v>
      </c>
      <c r="E1178" t="str">
        <f>IFERROR(IF(OR(HLOOKUP($A1178,'Z-scores'!$C$2:$SK$20,5,FALSE)&gt;3,HLOOKUP($A1178,'Z-scores'!$C$2:$SK$20,5,FALSE)&lt;-3),"",'Total-corrected counts'!E1178),"")</f>
        <v/>
      </c>
      <c r="F1178" t="str">
        <f>IFERROR(IF(OR(HLOOKUP($A1178,'Z-scores'!$C$2:$SK$20,5,FALSE)&gt;3,HLOOKUP($A1178,'Z-scores'!$C$2:$SK$20,5,FALSE)&lt;-3),"",'Total-corrected counts'!F1178),"")</f>
        <v/>
      </c>
      <c r="G1178" t="str">
        <f>IFERROR(IF(OR(HLOOKUP($A1178,'Z-scores'!$C$2:$SK$20,5,FALSE)&gt;3,HLOOKUP($A1178,'Z-scores'!$C$2:$SK$20,5,FALSE)&lt;-3),"",'Total-corrected counts'!G1178),"")</f>
        <v/>
      </c>
      <c r="H1178" t="str">
        <f>IFERROR(IF(OR(HLOOKUP($A1178,'Z-scores'!$C$2:$SK$20,5,FALSE)&gt;3,HLOOKUP($A1178,'Z-scores'!$C$2:$SK$20,5,FALSE)&lt;-3),"",'Total-corrected counts'!H1178),"")</f>
        <v/>
      </c>
      <c r="I1178" t="str">
        <f>IFERROR(IF(OR(HLOOKUP($A1178,'Z-scores'!$C$2:$SK$20,5,FALSE)&gt;3,HLOOKUP($A1178,'Z-scores'!$C$2:$SK$20,5,FALSE)&lt;-3),"",'Total-corrected counts'!I1178),"")</f>
        <v/>
      </c>
      <c r="J1178" t="str">
        <f>IFERROR(IF(OR(HLOOKUP($A1178,'Z-scores'!$C$2:$SK$20,5,FALSE)&gt;3,HLOOKUP($A1178,'Z-scores'!$C$2:$SK$20,5,FALSE)&lt;-3),"",'Total-corrected counts'!J1178),"")</f>
        <v/>
      </c>
      <c r="K1178" t="str">
        <f>IFERROR(IF(OR(HLOOKUP($A1178,'Z-scores'!$C$2:$SK$20,5,FALSE)&gt;3,HLOOKUP($A1178,'Z-scores'!$C$2:$SK$20,5,FALSE)&lt;-3),"",'Total-corrected counts'!K1178),"")</f>
        <v/>
      </c>
      <c r="L1178" t="str">
        <f>IFERROR(IF(OR(HLOOKUP($A1178,'Z-scores'!$C$2:$SK$20,5,FALSE)&gt;3,HLOOKUP($A1178,'Z-scores'!$C$2:$SK$20,5,FALSE)&lt;-3),"",'Total-corrected counts'!L1178),"")</f>
        <v/>
      </c>
      <c r="M1178" t="str">
        <f>IFERROR(IF(OR(HLOOKUP($A1178,'Z-scores'!$C$2:$SK$20,5,FALSE)&gt;3,HLOOKUP($A1178,'Z-scores'!$C$2:$SK$20,5,FALSE)&lt;-3),"",'Total-corrected counts'!M1178),"")</f>
        <v/>
      </c>
      <c r="N1178" t="str">
        <f>IFERROR(IF(OR(HLOOKUP($A1178,'Z-scores'!$C$2:$SK$20,5,FALSE)&gt;3,HLOOKUP($A1178,'Z-scores'!$C$2:$SK$20,5,FALSE)&lt;-3),"",'Total-corrected counts'!N1178),"")</f>
        <v/>
      </c>
      <c r="O1178" t="str">
        <f>IFERROR(IF(OR(HLOOKUP($A1178,'Z-scores'!$C$2:$SK$20,5,FALSE)&gt;3,HLOOKUP($A1178,'Z-scores'!$C$2:$SK$20,5,FALSE)&lt;-3),"",'Total-corrected counts'!O1178),"")</f>
        <v/>
      </c>
      <c r="P1178" t="str">
        <f>IFERROR(IF(OR(HLOOKUP($A1178,'Z-scores'!$C$2:$SK$20,5,FALSE)&gt;3,HLOOKUP($A1178,'Z-scores'!$C$2:$SK$20,5,FALSE)&lt;-3),"",'Total-corrected counts'!P1178),"")</f>
        <v/>
      </c>
      <c r="Q1178" t="str">
        <f>IFERROR(IF(OR(HLOOKUP($A1178,'Z-scores'!$C$2:$SK$20,5,FALSE)&gt;3,HLOOKUP($A1178,'Z-scores'!$C$2:$SK$20,5,FALSE)&lt;-3),"",'Total-corrected counts'!Q1178),"")</f>
        <v/>
      </c>
      <c r="R1178" t="str">
        <f>IFERROR(IF(OR(HLOOKUP($A1178,'Z-scores'!$C$2:$SK$20,5,FALSE)&gt;3,HLOOKUP($A1178,'Z-scores'!$C$2:$SK$20,5,FALSE)&lt;-3),"",'Total-corrected counts'!R1178),"")</f>
        <v/>
      </c>
      <c r="S1178" t="str">
        <f>IFERROR(IF(OR(HLOOKUP($A1178,'Z-scores'!$C$2:$SK$20,5,FALSE)&gt;3,HLOOKUP($A1178,'Z-scores'!$C$2:$SK$20,5,FALSE)&lt;-3),"",'Total-corrected counts'!S1178),"")</f>
        <v/>
      </c>
      <c r="T1178" t="str">
        <f>IFERROR(IF(OR(HLOOKUP($A1178,'Z-scores'!$C$2:$SK$20,5,FALSE)&gt;3,HLOOKUP($A1178,'Z-scores'!$C$2:$SK$20,5,FALSE)&lt;-3),"",'Total-corrected counts'!T1178),"")</f>
        <v/>
      </c>
      <c r="U1178">
        <f t="shared" si="72"/>
        <v>0</v>
      </c>
      <c r="V1178">
        <f>SUMIFS(Tabel132[Cluster],Tabel132[ID],'Total-corrected counts Z&lt;3'!A1178)</f>
        <v>0</v>
      </c>
      <c r="W1178" t="str">
        <f t="shared" si="73"/>
        <v/>
      </c>
      <c r="X1178" t="str">
        <f t="shared" si="74"/>
        <v/>
      </c>
      <c r="Y1178" t="str">
        <f t="shared" si="75"/>
        <v/>
      </c>
    </row>
    <row r="1179" spans="1:25" x14ac:dyDescent="0.25">
      <c r="A1179">
        <v>10721</v>
      </c>
      <c r="B1179" t="s">
        <v>1203</v>
      </c>
      <c r="C1179">
        <v>57400</v>
      </c>
      <c r="D1179">
        <v>1091</v>
      </c>
      <c r="E1179" t="str">
        <f>IFERROR(IF(OR(HLOOKUP($A1179,'Z-scores'!$C$2:$SK$20,5,FALSE)&gt;3,HLOOKUP($A1179,'Z-scores'!$C$2:$SK$20,5,FALSE)&lt;-3),"",'Total-corrected counts'!E1179),"")</f>
        <v/>
      </c>
      <c r="F1179" t="str">
        <f>IFERROR(IF(OR(HLOOKUP($A1179,'Z-scores'!$C$2:$SK$20,5,FALSE)&gt;3,HLOOKUP($A1179,'Z-scores'!$C$2:$SK$20,5,FALSE)&lt;-3),"",'Total-corrected counts'!F1179),"")</f>
        <v/>
      </c>
      <c r="G1179" t="str">
        <f>IFERROR(IF(OR(HLOOKUP($A1179,'Z-scores'!$C$2:$SK$20,5,FALSE)&gt;3,HLOOKUP($A1179,'Z-scores'!$C$2:$SK$20,5,FALSE)&lt;-3),"",'Total-corrected counts'!G1179),"")</f>
        <v/>
      </c>
      <c r="H1179" t="str">
        <f>IFERROR(IF(OR(HLOOKUP($A1179,'Z-scores'!$C$2:$SK$20,5,FALSE)&gt;3,HLOOKUP($A1179,'Z-scores'!$C$2:$SK$20,5,FALSE)&lt;-3),"",'Total-corrected counts'!H1179),"")</f>
        <v/>
      </c>
      <c r="I1179" t="str">
        <f>IFERROR(IF(OR(HLOOKUP($A1179,'Z-scores'!$C$2:$SK$20,5,FALSE)&gt;3,HLOOKUP($A1179,'Z-scores'!$C$2:$SK$20,5,FALSE)&lt;-3),"",'Total-corrected counts'!I1179),"")</f>
        <v/>
      </c>
      <c r="J1179" t="str">
        <f>IFERROR(IF(OR(HLOOKUP($A1179,'Z-scores'!$C$2:$SK$20,5,FALSE)&gt;3,HLOOKUP($A1179,'Z-scores'!$C$2:$SK$20,5,FALSE)&lt;-3),"",'Total-corrected counts'!J1179),"")</f>
        <v/>
      </c>
      <c r="K1179" t="str">
        <f>IFERROR(IF(OR(HLOOKUP($A1179,'Z-scores'!$C$2:$SK$20,5,FALSE)&gt;3,HLOOKUP($A1179,'Z-scores'!$C$2:$SK$20,5,FALSE)&lt;-3),"",'Total-corrected counts'!K1179),"")</f>
        <v/>
      </c>
      <c r="L1179" t="str">
        <f>IFERROR(IF(OR(HLOOKUP($A1179,'Z-scores'!$C$2:$SK$20,5,FALSE)&gt;3,HLOOKUP($A1179,'Z-scores'!$C$2:$SK$20,5,FALSE)&lt;-3),"",'Total-corrected counts'!L1179),"")</f>
        <v/>
      </c>
      <c r="M1179" t="str">
        <f>IFERROR(IF(OR(HLOOKUP($A1179,'Z-scores'!$C$2:$SK$20,5,FALSE)&gt;3,HLOOKUP($A1179,'Z-scores'!$C$2:$SK$20,5,FALSE)&lt;-3),"",'Total-corrected counts'!M1179),"")</f>
        <v/>
      </c>
      <c r="N1179" t="str">
        <f>IFERROR(IF(OR(HLOOKUP($A1179,'Z-scores'!$C$2:$SK$20,5,FALSE)&gt;3,HLOOKUP($A1179,'Z-scores'!$C$2:$SK$20,5,FALSE)&lt;-3),"",'Total-corrected counts'!N1179),"")</f>
        <v/>
      </c>
      <c r="O1179" t="str">
        <f>IFERROR(IF(OR(HLOOKUP($A1179,'Z-scores'!$C$2:$SK$20,5,FALSE)&gt;3,HLOOKUP($A1179,'Z-scores'!$C$2:$SK$20,5,FALSE)&lt;-3),"",'Total-corrected counts'!O1179),"")</f>
        <v/>
      </c>
      <c r="P1179" t="str">
        <f>IFERROR(IF(OR(HLOOKUP($A1179,'Z-scores'!$C$2:$SK$20,5,FALSE)&gt;3,HLOOKUP($A1179,'Z-scores'!$C$2:$SK$20,5,FALSE)&lt;-3),"",'Total-corrected counts'!P1179),"")</f>
        <v/>
      </c>
      <c r="Q1179" t="str">
        <f>IFERROR(IF(OR(HLOOKUP($A1179,'Z-scores'!$C$2:$SK$20,5,FALSE)&gt;3,HLOOKUP($A1179,'Z-scores'!$C$2:$SK$20,5,FALSE)&lt;-3),"",'Total-corrected counts'!Q1179),"")</f>
        <v/>
      </c>
      <c r="R1179" t="str">
        <f>IFERROR(IF(OR(HLOOKUP($A1179,'Z-scores'!$C$2:$SK$20,5,FALSE)&gt;3,HLOOKUP($A1179,'Z-scores'!$C$2:$SK$20,5,FALSE)&lt;-3),"",'Total-corrected counts'!R1179),"")</f>
        <v/>
      </c>
      <c r="S1179" t="str">
        <f>IFERROR(IF(OR(HLOOKUP($A1179,'Z-scores'!$C$2:$SK$20,5,FALSE)&gt;3,HLOOKUP($A1179,'Z-scores'!$C$2:$SK$20,5,FALSE)&lt;-3),"",'Total-corrected counts'!S1179),"")</f>
        <v/>
      </c>
      <c r="T1179" t="str">
        <f>IFERROR(IF(OR(HLOOKUP($A1179,'Z-scores'!$C$2:$SK$20,5,FALSE)&gt;3,HLOOKUP($A1179,'Z-scores'!$C$2:$SK$20,5,FALSE)&lt;-3),"",'Total-corrected counts'!T1179),"")</f>
        <v/>
      </c>
      <c r="U1179">
        <f t="shared" si="72"/>
        <v>0</v>
      </c>
      <c r="V1179">
        <f>SUMIFS(Tabel132[Cluster],Tabel132[ID],'Total-corrected counts Z&lt;3'!A1179)</f>
        <v>0</v>
      </c>
      <c r="W1179" t="str">
        <f t="shared" si="73"/>
        <v/>
      </c>
      <c r="X1179" t="str">
        <f t="shared" si="74"/>
        <v/>
      </c>
      <c r="Y1179" t="str">
        <f t="shared" si="75"/>
        <v/>
      </c>
    </row>
    <row r="1180" spans="1:25" x14ac:dyDescent="0.25">
      <c r="A1180">
        <v>10722</v>
      </c>
      <c r="B1180" t="s">
        <v>1204</v>
      </c>
      <c r="C1180">
        <v>57300</v>
      </c>
      <c r="D1180">
        <v>1091</v>
      </c>
      <c r="E1180" t="str">
        <f>IFERROR(IF(OR(HLOOKUP($A1180,'Z-scores'!$C$2:$SK$20,5,FALSE)&gt;3,HLOOKUP($A1180,'Z-scores'!$C$2:$SK$20,5,FALSE)&lt;-3),"",'Total-corrected counts'!E1180),"")</f>
        <v/>
      </c>
      <c r="F1180" t="str">
        <f>IFERROR(IF(OR(HLOOKUP($A1180,'Z-scores'!$C$2:$SK$20,5,FALSE)&gt;3,HLOOKUP($A1180,'Z-scores'!$C$2:$SK$20,5,FALSE)&lt;-3),"",'Total-corrected counts'!F1180),"")</f>
        <v/>
      </c>
      <c r="G1180" t="str">
        <f>IFERROR(IF(OR(HLOOKUP($A1180,'Z-scores'!$C$2:$SK$20,5,FALSE)&gt;3,HLOOKUP($A1180,'Z-scores'!$C$2:$SK$20,5,FALSE)&lt;-3),"",'Total-corrected counts'!G1180),"")</f>
        <v/>
      </c>
      <c r="H1180" t="str">
        <f>IFERROR(IF(OR(HLOOKUP($A1180,'Z-scores'!$C$2:$SK$20,5,FALSE)&gt;3,HLOOKUP($A1180,'Z-scores'!$C$2:$SK$20,5,FALSE)&lt;-3),"",'Total-corrected counts'!H1180),"")</f>
        <v/>
      </c>
      <c r="I1180" t="str">
        <f>IFERROR(IF(OR(HLOOKUP($A1180,'Z-scores'!$C$2:$SK$20,5,FALSE)&gt;3,HLOOKUP($A1180,'Z-scores'!$C$2:$SK$20,5,FALSE)&lt;-3),"",'Total-corrected counts'!I1180),"")</f>
        <v/>
      </c>
      <c r="J1180" t="str">
        <f>IFERROR(IF(OR(HLOOKUP($A1180,'Z-scores'!$C$2:$SK$20,5,FALSE)&gt;3,HLOOKUP($A1180,'Z-scores'!$C$2:$SK$20,5,FALSE)&lt;-3),"",'Total-corrected counts'!J1180),"")</f>
        <v/>
      </c>
      <c r="K1180" t="str">
        <f>IFERROR(IF(OR(HLOOKUP($A1180,'Z-scores'!$C$2:$SK$20,5,FALSE)&gt;3,HLOOKUP($A1180,'Z-scores'!$C$2:$SK$20,5,FALSE)&lt;-3),"",'Total-corrected counts'!K1180),"")</f>
        <v/>
      </c>
      <c r="L1180" t="str">
        <f>IFERROR(IF(OR(HLOOKUP($A1180,'Z-scores'!$C$2:$SK$20,5,FALSE)&gt;3,HLOOKUP($A1180,'Z-scores'!$C$2:$SK$20,5,FALSE)&lt;-3),"",'Total-corrected counts'!L1180),"")</f>
        <v/>
      </c>
      <c r="M1180" t="str">
        <f>IFERROR(IF(OR(HLOOKUP($A1180,'Z-scores'!$C$2:$SK$20,5,FALSE)&gt;3,HLOOKUP($A1180,'Z-scores'!$C$2:$SK$20,5,FALSE)&lt;-3),"",'Total-corrected counts'!M1180),"")</f>
        <v/>
      </c>
      <c r="N1180" t="str">
        <f>IFERROR(IF(OR(HLOOKUP($A1180,'Z-scores'!$C$2:$SK$20,5,FALSE)&gt;3,HLOOKUP($A1180,'Z-scores'!$C$2:$SK$20,5,FALSE)&lt;-3),"",'Total-corrected counts'!N1180),"")</f>
        <v/>
      </c>
      <c r="O1180" t="str">
        <f>IFERROR(IF(OR(HLOOKUP($A1180,'Z-scores'!$C$2:$SK$20,5,FALSE)&gt;3,HLOOKUP($A1180,'Z-scores'!$C$2:$SK$20,5,FALSE)&lt;-3),"",'Total-corrected counts'!O1180),"")</f>
        <v/>
      </c>
      <c r="P1180" t="str">
        <f>IFERROR(IF(OR(HLOOKUP($A1180,'Z-scores'!$C$2:$SK$20,5,FALSE)&gt;3,HLOOKUP($A1180,'Z-scores'!$C$2:$SK$20,5,FALSE)&lt;-3),"",'Total-corrected counts'!P1180),"")</f>
        <v/>
      </c>
      <c r="Q1180" t="str">
        <f>IFERROR(IF(OR(HLOOKUP($A1180,'Z-scores'!$C$2:$SK$20,5,FALSE)&gt;3,HLOOKUP($A1180,'Z-scores'!$C$2:$SK$20,5,FALSE)&lt;-3),"",'Total-corrected counts'!Q1180),"")</f>
        <v/>
      </c>
      <c r="R1180" t="str">
        <f>IFERROR(IF(OR(HLOOKUP($A1180,'Z-scores'!$C$2:$SK$20,5,FALSE)&gt;3,HLOOKUP($A1180,'Z-scores'!$C$2:$SK$20,5,FALSE)&lt;-3),"",'Total-corrected counts'!R1180),"")</f>
        <v/>
      </c>
      <c r="S1180" t="str">
        <f>IFERROR(IF(OR(HLOOKUP($A1180,'Z-scores'!$C$2:$SK$20,5,FALSE)&gt;3,HLOOKUP($A1180,'Z-scores'!$C$2:$SK$20,5,FALSE)&lt;-3),"",'Total-corrected counts'!S1180),"")</f>
        <v/>
      </c>
      <c r="T1180" t="str">
        <f>IFERROR(IF(OR(HLOOKUP($A1180,'Z-scores'!$C$2:$SK$20,5,FALSE)&gt;3,HLOOKUP($A1180,'Z-scores'!$C$2:$SK$20,5,FALSE)&lt;-3),"",'Total-corrected counts'!T1180),"")</f>
        <v/>
      </c>
      <c r="U1180">
        <f t="shared" si="72"/>
        <v>0</v>
      </c>
      <c r="V1180">
        <f>SUMIFS(Tabel132[Cluster],Tabel132[ID],'Total-corrected counts Z&lt;3'!A1180)</f>
        <v>0</v>
      </c>
      <c r="W1180" t="str">
        <f t="shared" si="73"/>
        <v/>
      </c>
      <c r="X1180" t="str">
        <f t="shared" si="74"/>
        <v/>
      </c>
      <c r="Y1180" t="str">
        <f t="shared" si="75"/>
        <v/>
      </c>
    </row>
    <row r="1181" spans="1:25" x14ac:dyDescent="0.25">
      <c r="A1181">
        <v>10723</v>
      </c>
      <c r="B1181" t="s">
        <v>1205</v>
      </c>
      <c r="C1181">
        <v>57900</v>
      </c>
      <c r="D1181">
        <v>936</v>
      </c>
      <c r="E1181" t="str">
        <f>IFERROR(IF(OR(HLOOKUP($A1181,'Z-scores'!$C$2:$SK$20,5,FALSE)&gt;3,HLOOKUP($A1181,'Z-scores'!$C$2:$SK$20,5,FALSE)&lt;-3),"",'Total-corrected counts'!E1181),"")</f>
        <v/>
      </c>
      <c r="F1181" t="str">
        <f>IFERROR(IF(OR(HLOOKUP($A1181,'Z-scores'!$C$2:$SK$20,5,FALSE)&gt;3,HLOOKUP($A1181,'Z-scores'!$C$2:$SK$20,5,FALSE)&lt;-3),"",'Total-corrected counts'!F1181),"")</f>
        <v/>
      </c>
      <c r="G1181" t="str">
        <f>IFERROR(IF(OR(HLOOKUP($A1181,'Z-scores'!$C$2:$SK$20,5,FALSE)&gt;3,HLOOKUP($A1181,'Z-scores'!$C$2:$SK$20,5,FALSE)&lt;-3),"",'Total-corrected counts'!G1181),"")</f>
        <v/>
      </c>
      <c r="H1181" t="str">
        <f>IFERROR(IF(OR(HLOOKUP($A1181,'Z-scores'!$C$2:$SK$20,5,FALSE)&gt;3,HLOOKUP($A1181,'Z-scores'!$C$2:$SK$20,5,FALSE)&lt;-3),"",'Total-corrected counts'!H1181),"")</f>
        <v/>
      </c>
      <c r="I1181" t="str">
        <f>IFERROR(IF(OR(HLOOKUP($A1181,'Z-scores'!$C$2:$SK$20,5,FALSE)&gt;3,HLOOKUP($A1181,'Z-scores'!$C$2:$SK$20,5,FALSE)&lt;-3),"",'Total-corrected counts'!I1181),"")</f>
        <v/>
      </c>
      <c r="J1181" t="str">
        <f>IFERROR(IF(OR(HLOOKUP($A1181,'Z-scores'!$C$2:$SK$20,5,FALSE)&gt;3,HLOOKUP($A1181,'Z-scores'!$C$2:$SK$20,5,FALSE)&lt;-3),"",'Total-corrected counts'!J1181),"")</f>
        <v/>
      </c>
      <c r="K1181" t="str">
        <f>IFERROR(IF(OR(HLOOKUP($A1181,'Z-scores'!$C$2:$SK$20,5,FALSE)&gt;3,HLOOKUP($A1181,'Z-scores'!$C$2:$SK$20,5,FALSE)&lt;-3),"",'Total-corrected counts'!K1181),"")</f>
        <v/>
      </c>
      <c r="L1181" t="str">
        <f>IFERROR(IF(OR(HLOOKUP($A1181,'Z-scores'!$C$2:$SK$20,5,FALSE)&gt;3,HLOOKUP($A1181,'Z-scores'!$C$2:$SK$20,5,FALSE)&lt;-3),"",'Total-corrected counts'!L1181),"")</f>
        <v/>
      </c>
      <c r="M1181" t="str">
        <f>IFERROR(IF(OR(HLOOKUP($A1181,'Z-scores'!$C$2:$SK$20,5,FALSE)&gt;3,HLOOKUP($A1181,'Z-scores'!$C$2:$SK$20,5,FALSE)&lt;-3),"",'Total-corrected counts'!M1181),"")</f>
        <v/>
      </c>
      <c r="N1181" t="str">
        <f>IFERROR(IF(OR(HLOOKUP($A1181,'Z-scores'!$C$2:$SK$20,5,FALSE)&gt;3,HLOOKUP($A1181,'Z-scores'!$C$2:$SK$20,5,FALSE)&lt;-3),"",'Total-corrected counts'!N1181),"")</f>
        <v/>
      </c>
      <c r="O1181" t="str">
        <f>IFERROR(IF(OR(HLOOKUP($A1181,'Z-scores'!$C$2:$SK$20,5,FALSE)&gt;3,HLOOKUP($A1181,'Z-scores'!$C$2:$SK$20,5,FALSE)&lt;-3),"",'Total-corrected counts'!O1181),"")</f>
        <v/>
      </c>
      <c r="P1181" t="str">
        <f>IFERROR(IF(OR(HLOOKUP($A1181,'Z-scores'!$C$2:$SK$20,5,FALSE)&gt;3,HLOOKUP($A1181,'Z-scores'!$C$2:$SK$20,5,FALSE)&lt;-3),"",'Total-corrected counts'!P1181),"")</f>
        <v/>
      </c>
      <c r="Q1181" t="str">
        <f>IFERROR(IF(OR(HLOOKUP($A1181,'Z-scores'!$C$2:$SK$20,5,FALSE)&gt;3,HLOOKUP($A1181,'Z-scores'!$C$2:$SK$20,5,FALSE)&lt;-3),"",'Total-corrected counts'!Q1181),"")</f>
        <v/>
      </c>
      <c r="R1181" t="str">
        <f>IFERROR(IF(OR(HLOOKUP($A1181,'Z-scores'!$C$2:$SK$20,5,FALSE)&gt;3,HLOOKUP($A1181,'Z-scores'!$C$2:$SK$20,5,FALSE)&lt;-3),"",'Total-corrected counts'!R1181),"")</f>
        <v/>
      </c>
      <c r="S1181" t="str">
        <f>IFERROR(IF(OR(HLOOKUP($A1181,'Z-scores'!$C$2:$SK$20,5,FALSE)&gt;3,HLOOKUP($A1181,'Z-scores'!$C$2:$SK$20,5,FALSE)&lt;-3),"",'Total-corrected counts'!S1181),"")</f>
        <v/>
      </c>
      <c r="T1181" t="str">
        <f>IFERROR(IF(OR(HLOOKUP($A1181,'Z-scores'!$C$2:$SK$20,5,FALSE)&gt;3,HLOOKUP($A1181,'Z-scores'!$C$2:$SK$20,5,FALSE)&lt;-3),"",'Total-corrected counts'!T1181),"")</f>
        <v/>
      </c>
      <c r="U1181">
        <f t="shared" si="72"/>
        <v>0</v>
      </c>
      <c r="V1181">
        <f>SUMIFS(Tabel132[Cluster],Tabel132[ID],'Total-corrected counts Z&lt;3'!A1181)</f>
        <v>0</v>
      </c>
      <c r="W1181" t="str">
        <f t="shared" si="73"/>
        <v/>
      </c>
      <c r="X1181" t="str">
        <f t="shared" si="74"/>
        <v/>
      </c>
      <c r="Y1181" t="str">
        <f t="shared" si="75"/>
        <v/>
      </c>
    </row>
    <row r="1182" spans="1:25" x14ac:dyDescent="0.25">
      <c r="A1182">
        <v>10724</v>
      </c>
      <c r="B1182" t="s">
        <v>1206</v>
      </c>
      <c r="C1182">
        <v>57800</v>
      </c>
      <c r="D1182">
        <v>936</v>
      </c>
      <c r="E1182" t="str">
        <f>IFERROR(IF(OR(HLOOKUP($A1182,'Z-scores'!$C$2:$SK$20,5,FALSE)&gt;3,HLOOKUP($A1182,'Z-scores'!$C$2:$SK$20,5,FALSE)&lt;-3),"",'Total-corrected counts'!E1182),"")</f>
        <v/>
      </c>
      <c r="F1182" t="str">
        <f>IFERROR(IF(OR(HLOOKUP($A1182,'Z-scores'!$C$2:$SK$20,5,FALSE)&gt;3,HLOOKUP($A1182,'Z-scores'!$C$2:$SK$20,5,FALSE)&lt;-3),"",'Total-corrected counts'!F1182),"")</f>
        <v/>
      </c>
      <c r="G1182" t="str">
        <f>IFERROR(IF(OR(HLOOKUP($A1182,'Z-scores'!$C$2:$SK$20,5,FALSE)&gt;3,HLOOKUP($A1182,'Z-scores'!$C$2:$SK$20,5,FALSE)&lt;-3),"",'Total-corrected counts'!G1182),"")</f>
        <v/>
      </c>
      <c r="H1182" t="str">
        <f>IFERROR(IF(OR(HLOOKUP($A1182,'Z-scores'!$C$2:$SK$20,5,FALSE)&gt;3,HLOOKUP($A1182,'Z-scores'!$C$2:$SK$20,5,FALSE)&lt;-3),"",'Total-corrected counts'!H1182),"")</f>
        <v/>
      </c>
      <c r="I1182" t="str">
        <f>IFERROR(IF(OR(HLOOKUP($A1182,'Z-scores'!$C$2:$SK$20,5,FALSE)&gt;3,HLOOKUP($A1182,'Z-scores'!$C$2:$SK$20,5,FALSE)&lt;-3),"",'Total-corrected counts'!I1182),"")</f>
        <v/>
      </c>
      <c r="J1182" t="str">
        <f>IFERROR(IF(OR(HLOOKUP($A1182,'Z-scores'!$C$2:$SK$20,5,FALSE)&gt;3,HLOOKUP($A1182,'Z-scores'!$C$2:$SK$20,5,FALSE)&lt;-3),"",'Total-corrected counts'!J1182),"")</f>
        <v/>
      </c>
      <c r="K1182" t="str">
        <f>IFERROR(IF(OR(HLOOKUP($A1182,'Z-scores'!$C$2:$SK$20,5,FALSE)&gt;3,HLOOKUP($A1182,'Z-scores'!$C$2:$SK$20,5,FALSE)&lt;-3),"",'Total-corrected counts'!K1182),"")</f>
        <v/>
      </c>
      <c r="L1182" t="str">
        <f>IFERROR(IF(OR(HLOOKUP($A1182,'Z-scores'!$C$2:$SK$20,5,FALSE)&gt;3,HLOOKUP($A1182,'Z-scores'!$C$2:$SK$20,5,FALSE)&lt;-3),"",'Total-corrected counts'!L1182),"")</f>
        <v/>
      </c>
      <c r="M1182" t="str">
        <f>IFERROR(IF(OR(HLOOKUP($A1182,'Z-scores'!$C$2:$SK$20,5,FALSE)&gt;3,HLOOKUP($A1182,'Z-scores'!$C$2:$SK$20,5,FALSE)&lt;-3),"",'Total-corrected counts'!M1182),"")</f>
        <v/>
      </c>
      <c r="N1182" t="str">
        <f>IFERROR(IF(OR(HLOOKUP($A1182,'Z-scores'!$C$2:$SK$20,5,FALSE)&gt;3,HLOOKUP($A1182,'Z-scores'!$C$2:$SK$20,5,FALSE)&lt;-3),"",'Total-corrected counts'!N1182),"")</f>
        <v/>
      </c>
      <c r="O1182" t="str">
        <f>IFERROR(IF(OR(HLOOKUP($A1182,'Z-scores'!$C$2:$SK$20,5,FALSE)&gt;3,HLOOKUP($A1182,'Z-scores'!$C$2:$SK$20,5,FALSE)&lt;-3),"",'Total-corrected counts'!O1182),"")</f>
        <v/>
      </c>
      <c r="P1182" t="str">
        <f>IFERROR(IF(OR(HLOOKUP($A1182,'Z-scores'!$C$2:$SK$20,5,FALSE)&gt;3,HLOOKUP($A1182,'Z-scores'!$C$2:$SK$20,5,FALSE)&lt;-3),"",'Total-corrected counts'!P1182),"")</f>
        <v/>
      </c>
      <c r="Q1182" t="str">
        <f>IFERROR(IF(OR(HLOOKUP($A1182,'Z-scores'!$C$2:$SK$20,5,FALSE)&gt;3,HLOOKUP($A1182,'Z-scores'!$C$2:$SK$20,5,FALSE)&lt;-3),"",'Total-corrected counts'!Q1182),"")</f>
        <v/>
      </c>
      <c r="R1182" t="str">
        <f>IFERROR(IF(OR(HLOOKUP($A1182,'Z-scores'!$C$2:$SK$20,5,FALSE)&gt;3,HLOOKUP($A1182,'Z-scores'!$C$2:$SK$20,5,FALSE)&lt;-3),"",'Total-corrected counts'!R1182),"")</f>
        <v/>
      </c>
      <c r="S1182" t="str">
        <f>IFERROR(IF(OR(HLOOKUP($A1182,'Z-scores'!$C$2:$SK$20,5,FALSE)&gt;3,HLOOKUP($A1182,'Z-scores'!$C$2:$SK$20,5,FALSE)&lt;-3),"",'Total-corrected counts'!S1182),"")</f>
        <v/>
      </c>
      <c r="T1182" t="str">
        <f>IFERROR(IF(OR(HLOOKUP($A1182,'Z-scores'!$C$2:$SK$20,5,FALSE)&gt;3,HLOOKUP($A1182,'Z-scores'!$C$2:$SK$20,5,FALSE)&lt;-3),"",'Total-corrected counts'!T1182),"")</f>
        <v/>
      </c>
      <c r="U1182">
        <f t="shared" si="72"/>
        <v>0</v>
      </c>
      <c r="V1182">
        <f>SUMIFS(Tabel132[Cluster],Tabel132[ID],'Total-corrected counts Z&lt;3'!A1182)</f>
        <v>0</v>
      </c>
      <c r="W1182" t="str">
        <f t="shared" si="73"/>
        <v/>
      </c>
      <c r="X1182" t="str">
        <f t="shared" si="74"/>
        <v/>
      </c>
      <c r="Y1182" t="str">
        <f t="shared" si="75"/>
        <v/>
      </c>
    </row>
    <row r="1183" spans="1:25" x14ac:dyDescent="0.25">
      <c r="A1183">
        <v>10725</v>
      </c>
      <c r="B1183" t="s">
        <v>1207</v>
      </c>
      <c r="C1183">
        <v>57700</v>
      </c>
      <c r="D1183">
        <v>936</v>
      </c>
      <c r="E1183" t="str">
        <f>IFERROR(IF(OR(HLOOKUP($A1183,'Z-scores'!$C$2:$SK$20,5,FALSE)&gt;3,HLOOKUP($A1183,'Z-scores'!$C$2:$SK$20,5,FALSE)&lt;-3),"",'Total-corrected counts'!E1183),"")</f>
        <v/>
      </c>
      <c r="F1183" t="str">
        <f>IFERROR(IF(OR(HLOOKUP($A1183,'Z-scores'!$C$2:$SK$20,5,FALSE)&gt;3,HLOOKUP($A1183,'Z-scores'!$C$2:$SK$20,5,FALSE)&lt;-3),"",'Total-corrected counts'!F1183),"")</f>
        <v/>
      </c>
      <c r="G1183" t="str">
        <f>IFERROR(IF(OR(HLOOKUP($A1183,'Z-scores'!$C$2:$SK$20,5,FALSE)&gt;3,HLOOKUP($A1183,'Z-scores'!$C$2:$SK$20,5,FALSE)&lt;-3),"",'Total-corrected counts'!G1183),"")</f>
        <v/>
      </c>
      <c r="H1183" t="str">
        <f>IFERROR(IF(OR(HLOOKUP($A1183,'Z-scores'!$C$2:$SK$20,5,FALSE)&gt;3,HLOOKUP($A1183,'Z-scores'!$C$2:$SK$20,5,FALSE)&lt;-3),"",'Total-corrected counts'!H1183),"")</f>
        <v/>
      </c>
      <c r="I1183" t="str">
        <f>IFERROR(IF(OR(HLOOKUP($A1183,'Z-scores'!$C$2:$SK$20,5,FALSE)&gt;3,HLOOKUP($A1183,'Z-scores'!$C$2:$SK$20,5,FALSE)&lt;-3),"",'Total-corrected counts'!I1183),"")</f>
        <v/>
      </c>
      <c r="J1183" t="str">
        <f>IFERROR(IF(OR(HLOOKUP($A1183,'Z-scores'!$C$2:$SK$20,5,FALSE)&gt;3,HLOOKUP($A1183,'Z-scores'!$C$2:$SK$20,5,FALSE)&lt;-3),"",'Total-corrected counts'!J1183),"")</f>
        <v/>
      </c>
      <c r="K1183" t="str">
        <f>IFERROR(IF(OR(HLOOKUP($A1183,'Z-scores'!$C$2:$SK$20,5,FALSE)&gt;3,HLOOKUP($A1183,'Z-scores'!$C$2:$SK$20,5,FALSE)&lt;-3),"",'Total-corrected counts'!K1183),"")</f>
        <v/>
      </c>
      <c r="L1183" t="str">
        <f>IFERROR(IF(OR(HLOOKUP($A1183,'Z-scores'!$C$2:$SK$20,5,FALSE)&gt;3,HLOOKUP($A1183,'Z-scores'!$C$2:$SK$20,5,FALSE)&lt;-3),"",'Total-corrected counts'!L1183),"")</f>
        <v/>
      </c>
      <c r="M1183" t="str">
        <f>IFERROR(IF(OR(HLOOKUP($A1183,'Z-scores'!$C$2:$SK$20,5,FALSE)&gt;3,HLOOKUP($A1183,'Z-scores'!$C$2:$SK$20,5,FALSE)&lt;-3),"",'Total-corrected counts'!M1183),"")</f>
        <v/>
      </c>
      <c r="N1183" t="str">
        <f>IFERROR(IF(OR(HLOOKUP($A1183,'Z-scores'!$C$2:$SK$20,5,FALSE)&gt;3,HLOOKUP($A1183,'Z-scores'!$C$2:$SK$20,5,FALSE)&lt;-3),"",'Total-corrected counts'!N1183),"")</f>
        <v/>
      </c>
      <c r="O1183" t="str">
        <f>IFERROR(IF(OR(HLOOKUP($A1183,'Z-scores'!$C$2:$SK$20,5,FALSE)&gt;3,HLOOKUP($A1183,'Z-scores'!$C$2:$SK$20,5,FALSE)&lt;-3),"",'Total-corrected counts'!O1183),"")</f>
        <v/>
      </c>
      <c r="P1183" t="str">
        <f>IFERROR(IF(OR(HLOOKUP($A1183,'Z-scores'!$C$2:$SK$20,5,FALSE)&gt;3,HLOOKUP($A1183,'Z-scores'!$C$2:$SK$20,5,FALSE)&lt;-3),"",'Total-corrected counts'!P1183),"")</f>
        <v/>
      </c>
      <c r="Q1183" t="str">
        <f>IFERROR(IF(OR(HLOOKUP($A1183,'Z-scores'!$C$2:$SK$20,5,FALSE)&gt;3,HLOOKUP($A1183,'Z-scores'!$C$2:$SK$20,5,FALSE)&lt;-3),"",'Total-corrected counts'!Q1183),"")</f>
        <v/>
      </c>
      <c r="R1183" t="str">
        <f>IFERROR(IF(OR(HLOOKUP($A1183,'Z-scores'!$C$2:$SK$20,5,FALSE)&gt;3,HLOOKUP($A1183,'Z-scores'!$C$2:$SK$20,5,FALSE)&lt;-3),"",'Total-corrected counts'!R1183),"")</f>
        <v/>
      </c>
      <c r="S1183" t="str">
        <f>IFERROR(IF(OR(HLOOKUP($A1183,'Z-scores'!$C$2:$SK$20,5,FALSE)&gt;3,HLOOKUP($A1183,'Z-scores'!$C$2:$SK$20,5,FALSE)&lt;-3),"",'Total-corrected counts'!S1183),"")</f>
        <v/>
      </c>
      <c r="T1183" t="str">
        <f>IFERROR(IF(OR(HLOOKUP($A1183,'Z-scores'!$C$2:$SK$20,5,FALSE)&gt;3,HLOOKUP($A1183,'Z-scores'!$C$2:$SK$20,5,FALSE)&lt;-3),"",'Total-corrected counts'!T1183),"")</f>
        <v/>
      </c>
      <c r="U1183">
        <f t="shared" si="72"/>
        <v>0</v>
      </c>
      <c r="V1183">
        <f>SUMIFS(Tabel132[Cluster],Tabel132[ID],'Total-corrected counts Z&lt;3'!A1183)</f>
        <v>0</v>
      </c>
      <c r="W1183" t="str">
        <f t="shared" si="73"/>
        <v/>
      </c>
      <c r="X1183" t="str">
        <f t="shared" si="74"/>
        <v/>
      </c>
      <c r="Y1183" t="str">
        <f t="shared" si="75"/>
        <v/>
      </c>
    </row>
    <row r="1184" spans="1:25" x14ac:dyDescent="0.25">
      <c r="A1184">
        <v>10726</v>
      </c>
      <c r="B1184" t="s">
        <v>1208</v>
      </c>
      <c r="C1184">
        <v>58300</v>
      </c>
      <c r="D1184">
        <v>944</v>
      </c>
      <c r="E1184" t="str">
        <f>IFERROR(IF(OR(HLOOKUP($A1184,'Z-scores'!$C$2:$SK$20,5,FALSE)&gt;3,HLOOKUP($A1184,'Z-scores'!$C$2:$SK$20,5,FALSE)&lt;-3),"",'Total-corrected counts'!E1184),"")</f>
        <v/>
      </c>
      <c r="F1184" t="str">
        <f>IFERROR(IF(OR(HLOOKUP($A1184,'Z-scores'!$C$2:$SK$20,5,FALSE)&gt;3,HLOOKUP($A1184,'Z-scores'!$C$2:$SK$20,5,FALSE)&lt;-3),"",'Total-corrected counts'!F1184),"")</f>
        <v/>
      </c>
      <c r="G1184" t="str">
        <f>IFERROR(IF(OR(HLOOKUP($A1184,'Z-scores'!$C$2:$SK$20,5,FALSE)&gt;3,HLOOKUP($A1184,'Z-scores'!$C$2:$SK$20,5,FALSE)&lt;-3),"",'Total-corrected counts'!G1184),"")</f>
        <v/>
      </c>
      <c r="H1184" t="str">
        <f>IFERROR(IF(OR(HLOOKUP($A1184,'Z-scores'!$C$2:$SK$20,5,FALSE)&gt;3,HLOOKUP($A1184,'Z-scores'!$C$2:$SK$20,5,FALSE)&lt;-3),"",'Total-corrected counts'!H1184),"")</f>
        <v/>
      </c>
      <c r="I1184" t="str">
        <f>IFERROR(IF(OR(HLOOKUP($A1184,'Z-scores'!$C$2:$SK$20,5,FALSE)&gt;3,HLOOKUP($A1184,'Z-scores'!$C$2:$SK$20,5,FALSE)&lt;-3),"",'Total-corrected counts'!I1184),"")</f>
        <v/>
      </c>
      <c r="J1184" t="str">
        <f>IFERROR(IF(OR(HLOOKUP($A1184,'Z-scores'!$C$2:$SK$20,5,FALSE)&gt;3,HLOOKUP($A1184,'Z-scores'!$C$2:$SK$20,5,FALSE)&lt;-3),"",'Total-corrected counts'!J1184),"")</f>
        <v/>
      </c>
      <c r="K1184" t="str">
        <f>IFERROR(IF(OR(HLOOKUP($A1184,'Z-scores'!$C$2:$SK$20,5,FALSE)&gt;3,HLOOKUP($A1184,'Z-scores'!$C$2:$SK$20,5,FALSE)&lt;-3),"",'Total-corrected counts'!K1184),"")</f>
        <v/>
      </c>
      <c r="L1184" t="str">
        <f>IFERROR(IF(OR(HLOOKUP($A1184,'Z-scores'!$C$2:$SK$20,5,FALSE)&gt;3,HLOOKUP($A1184,'Z-scores'!$C$2:$SK$20,5,FALSE)&lt;-3),"",'Total-corrected counts'!L1184),"")</f>
        <v/>
      </c>
      <c r="M1184" t="str">
        <f>IFERROR(IF(OR(HLOOKUP($A1184,'Z-scores'!$C$2:$SK$20,5,FALSE)&gt;3,HLOOKUP($A1184,'Z-scores'!$C$2:$SK$20,5,FALSE)&lt;-3),"",'Total-corrected counts'!M1184),"")</f>
        <v/>
      </c>
      <c r="N1184" t="str">
        <f>IFERROR(IF(OR(HLOOKUP($A1184,'Z-scores'!$C$2:$SK$20,5,FALSE)&gt;3,HLOOKUP($A1184,'Z-scores'!$C$2:$SK$20,5,FALSE)&lt;-3),"",'Total-corrected counts'!N1184),"")</f>
        <v/>
      </c>
      <c r="O1184" t="str">
        <f>IFERROR(IF(OR(HLOOKUP($A1184,'Z-scores'!$C$2:$SK$20,5,FALSE)&gt;3,HLOOKUP($A1184,'Z-scores'!$C$2:$SK$20,5,FALSE)&lt;-3),"",'Total-corrected counts'!O1184),"")</f>
        <v/>
      </c>
      <c r="P1184" t="str">
        <f>IFERROR(IF(OR(HLOOKUP($A1184,'Z-scores'!$C$2:$SK$20,5,FALSE)&gt;3,HLOOKUP($A1184,'Z-scores'!$C$2:$SK$20,5,FALSE)&lt;-3),"",'Total-corrected counts'!P1184),"")</f>
        <v/>
      </c>
      <c r="Q1184" t="str">
        <f>IFERROR(IF(OR(HLOOKUP($A1184,'Z-scores'!$C$2:$SK$20,5,FALSE)&gt;3,HLOOKUP($A1184,'Z-scores'!$C$2:$SK$20,5,FALSE)&lt;-3),"",'Total-corrected counts'!Q1184),"")</f>
        <v/>
      </c>
      <c r="R1184" t="str">
        <f>IFERROR(IF(OR(HLOOKUP($A1184,'Z-scores'!$C$2:$SK$20,5,FALSE)&gt;3,HLOOKUP($A1184,'Z-scores'!$C$2:$SK$20,5,FALSE)&lt;-3),"",'Total-corrected counts'!R1184),"")</f>
        <v/>
      </c>
      <c r="S1184" t="str">
        <f>IFERROR(IF(OR(HLOOKUP($A1184,'Z-scores'!$C$2:$SK$20,5,FALSE)&gt;3,HLOOKUP($A1184,'Z-scores'!$C$2:$SK$20,5,FALSE)&lt;-3),"",'Total-corrected counts'!S1184),"")</f>
        <v/>
      </c>
      <c r="T1184" t="str">
        <f>IFERROR(IF(OR(HLOOKUP($A1184,'Z-scores'!$C$2:$SK$20,5,FALSE)&gt;3,HLOOKUP($A1184,'Z-scores'!$C$2:$SK$20,5,FALSE)&lt;-3),"",'Total-corrected counts'!T1184),"")</f>
        <v/>
      </c>
      <c r="U1184">
        <f t="shared" si="72"/>
        <v>0</v>
      </c>
      <c r="V1184">
        <f>SUMIFS(Tabel132[Cluster],Tabel132[ID],'Total-corrected counts Z&lt;3'!A1184)</f>
        <v>0</v>
      </c>
      <c r="W1184" t="str">
        <f t="shared" si="73"/>
        <v/>
      </c>
      <c r="X1184" t="str">
        <f t="shared" si="74"/>
        <v/>
      </c>
      <c r="Y1184" t="str">
        <f t="shared" si="75"/>
        <v/>
      </c>
    </row>
    <row r="1185" spans="1:25" x14ac:dyDescent="0.25">
      <c r="A1185">
        <v>10727</v>
      </c>
      <c r="B1185" t="s">
        <v>1209</v>
      </c>
      <c r="C1185">
        <v>58200</v>
      </c>
      <c r="D1185">
        <v>944</v>
      </c>
      <c r="E1185" t="str">
        <f>IFERROR(IF(OR(HLOOKUP($A1185,'Z-scores'!$C$2:$SK$20,5,FALSE)&gt;3,HLOOKUP($A1185,'Z-scores'!$C$2:$SK$20,5,FALSE)&lt;-3),"",'Total-corrected counts'!E1185),"")</f>
        <v/>
      </c>
      <c r="F1185" t="str">
        <f>IFERROR(IF(OR(HLOOKUP($A1185,'Z-scores'!$C$2:$SK$20,5,FALSE)&gt;3,HLOOKUP($A1185,'Z-scores'!$C$2:$SK$20,5,FALSE)&lt;-3),"",'Total-corrected counts'!F1185),"")</f>
        <v/>
      </c>
      <c r="G1185" t="str">
        <f>IFERROR(IF(OR(HLOOKUP($A1185,'Z-scores'!$C$2:$SK$20,5,FALSE)&gt;3,HLOOKUP($A1185,'Z-scores'!$C$2:$SK$20,5,FALSE)&lt;-3),"",'Total-corrected counts'!G1185),"")</f>
        <v/>
      </c>
      <c r="H1185" t="str">
        <f>IFERROR(IF(OR(HLOOKUP($A1185,'Z-scores'!$C$2:$SK$20,5,FALSE)&gt;3,HLOOKUP($A1185,'Z-scores'!$C$2:$SK$20,5,FALSE)&lt;-3),"",'Total-corrected counts'!H1185),"")</f>
        <v/>
      </c>
      <c r="I1185" t="str">
        <f>IFERROR(IF(OR(HLOOKUP($A1185,'Z-scores'!$C$2:$SK$20,5,FALSE)&gt;3,HLOOKUP($A1185,'Z-scores'!$C$2:$SK$20,5,FALSE)&lt;-3),"",'Total-corrected counts'!I1185),"")</f>
        <v/>
      </c>
      <c r="J1185" t="str">
        <f>IFERROR(IF(OR(HLOOKUP($A1185,'Z-scores'!$C$2:$SK$20,5,FALSE)&gt;3,HLOOKUP($A1185,'Z-scores'!$C$2:$SK$20,5,FALSE)&lt;-3),"",'Total-corrected counts'!J1185),"")</f>
        <v/>
      </c>
      <c r="K1185" t="str">
        <f>IFERROR(IF(OR(HLOOKUP($A1185,'Z-scores'!$C$2:$SK$20,5,FALSE)&gt;3,HLOOKUP($A1185,'Z-scores'!$C$2:$SK$20,5,FALSE)&lt;-3),"",'Total-corrected counts'!K1185),"")</f>
        <v/>
      </c>
      <c r="L1185" t="str">
        <f>IFERROR(IF(OR(HLOOKUP($A1185,'Z-scores'!$C$2:$SK$20,5,FALSE)&gt;3,HLOOKUP($A1185,'Z-scores'!$C$2:$SK$20,5,FALSE)&lt;-3),"",'Total-corrected counts'!L1185),"")</f>
        <v/>
      </c>
      <c r="M1185" t="str">
        <f>IFERROR(IF(OR(HLOOKUP($A1185,'Z-scores'!$C$2:$SK$20,5,FALSE)&gt;3,HLOOKUP($A1185,'Z-scores'!$C$2:$SK$20,5,FALSE)&lt;-3),"",'Total-corrected counts'!M1185),"")</f>
        <v/>
      </c>
      <c r="N1185" t="str">
        <f>IFERROR(IF(OR(HLOOKUP($A1185,'Z-scores'!$C$2:$SK$20,5,FALSE)&gt;3,HLOOKUP($A1185,'Z-scores'!$C$2:$SK$20,5,FALSE)&lt;-3),"",'Total-corrected counts'!N1185),"")</f>
        <v/>
      </c>
      <c r="O1185" t="str">
        <f>IFERROR(IF(OR(HLOOKUP($A1185,'Z-scores'!$C$2:$SK$20,5,FALSE)&gt;3,HLOOKUP($A1185,'Z-scores'!$C$2:$SK$20,5,FALSE)&lt;-3),"",'Total-corrected counts'!O1185),"")</f>
        <v/>
      </c>
      <c r="P1185" t="str">
        <f>IFERROR(IF(OR(HLOOKUP($A1185,'Z-scores'!$C$2:$SK$20,5,FALSE)&gt;3,HLOOKUP($A1185,'Z-scores'!$C$2:$SK$20,5,FALSE)&lt;-3),"",'Total-corrected counts'!P1185),"")</f>
        <v/>
      </c>
      <c r="Q1185" t="str">
        <f>IFERROR(IF(OR(HLOOKUP($A1185,'Z-scores'!$C$2:$SK$20,5,FALSE)&gt;3,HLOOKUP($A1185,'Z-scores'!$C$2:$SK$20,5,FALSE)&lt;-3),"",'Total-corrected counts'!Q1185),"")</f>
        <v/>
      </c>
      <c r="R1185" t="str">
        <f>IFERROR(IF(OR(HLOOKUP($A1185,'Z-scores'!$C$2:$SK$20,5,FALSE)&gt;3,HLOOKUP($A1185,'Z-scores'!$C$2:$SK$20,5,FALSE)&lt;-3),"",'Total-corrected counts'!R1185),"")</f>
        <v/>
      </c>
      <c r="S1185" t="str">
        <f>IFERROR(IF(OR(HLOOKUP($A1185,'Z-scores'!$C$2:$SK$20,5,FALSE)&gt;3,HLOOKUP($A1185,'Z-scores'!$C$2:$SK$20,5,FALSE)&lt;-3),"",'Total-corrected counts'!S1185),"")</f>
        <v/>
      </c>
      <c r="T1185" t="str">
        <f>IFERROR(IF(OR(HLOOKUP($A1185,'Z-scores'!$C$2:$SK$20,5,FALSE)&gt;3,HLOOKUP($A1185,'Z-scores'!$C$2:$SK$20,5,FALSE)&lt;-3),"",'Total-corrected counts'!T1185),"")</f>
        <v/>
      </c>
      <c r="U1185">
        <f t="shared" si="72"/>
        <v>0</v>
      </c>
      <c r="V1185">
        <f>SUMIFS(Tabel132[Cluster],Tabel132[ID],'Total-corrected counts Z&lt;3'!A1185)</f>
        <v>0</v>
      </c>
      <c r="W1185" t="str">
        <f t="shared" si="73"/>
        <v/>
      </c>
      <c r="X1185" t="str">
        <f t="shared" si="74"/>
        <v/>
      </c>
      <c r="Y1185" t="str">
        <f t="shared" si="75"/>
        <v/>
      </c>
    </row>
    <row r="1186" spans="1:25" x14ac:dyDescent="0.25">
      <c r="A1186">
        <v>10728</v>
      </c>
      <c r="B1186" t="s">
        <v>1210</v>
      </c>
      <c r="C1186">
        <v>58100</v>
      </c>
      <c r="D1186">
        <v>944</v>
      </c>
      <c r="E1186" t="str">
        <f>IFERROR(IF(OR(HLOOKUP($A1186,'Z-scores'!$C$2:$SK$20,5,FALSE)&gt;3,HLOOKUP($A1186,'Z-scores'!$C$2:$SK$20,5,FALSE)&lt;-3),"",'Total-corrected counts'!E1186),"")</f>
        <v/>
      </c>
      <c r="F1186" t="str">
        <f>IFERROR(IF(OR(HLOOKUP($A1186,'Z-scores'!$C$2:$SK$20,5,FALSE)&gt;3,HLOOKUP($A1186,'Z-scores'!$C$2:$SK$20,5,FALSE)&lt;-3),"",'Total-corrected counts'!F1186),"")</f>
        <v/>
      </c>
      <c r="G1186" t="str">
        <f>IFERROR(IF(OR(HLOOKUP($A1186,'Z-scores'!$C$2:$SK$20,5,FALSE)&gt;3,HLOOKUP($A1186,'Z-scores'!$C$2:$SK$20,5,FALSE)&lt;-3),"",'Total-corrected counts'!G1186),"")</f>
        <v/>
      </c>
      <c r="H1186" t="str">
        <f>IFERROR(IF(OR(HLOOKUP($A1186,'Z-scores'!$C$2:$SK$20,5,FALSE)&gt;3,HLOOKUP($A1186,'Z-scores'!$C$2:$SK$20,5,FALSE)&lt;-3),"",'Total-corrected counts'!H1186),"")</f>
        <v/>
      </c>
      <c r="I1186" t="str">
        <f>IFERROR(IF(OR(HLOOKUP($A1186,'Z-scores'!$C$2:$SK$20,5,FALSE)&gt;3,HLOOKUP($A1186,'Z-scores'!$C$2:$SK$20,5,FALSE)&lt;-3),"",'Total-corrected counts'!I1186),"")</f>
        <v/>
      </c>
      <c r="J1186" t="str">
        <f>IFERROR(IF(OR(HLOOKUP($A1186,'Z-scores'!$C$2:$SK$20,5,FALSE)&gt;3,HLOOKUP($A1186,'Z-scores'!$C$2:$SK$20,5,FALSE)&lt;-3),"",'Total-corrected counts'!J1186),"")</f>
        <v/>
      </c>
      <c r="K1186" t="str">
        <f>IFERROR(IF(OR(HLOOKUP($A1186,'Z-scores'!$C$2:$SK$20,5,FALSE)&gt;3,HLOOKUP($A1186,'Z-scores'!$C$2:$SK$20,5,FALSE)&lt;-3),"",'Total-corrected counts'!K1186),"")</f>
        <v/>
      </c>
      <c r="L1186" t="str">
        <f>IFERROR(IF(OR(HLOOKUP($A1186,'Z-scores'!$C$2:$SK$20,5,FALSE)&gt;3,HLOOKUP($A1186,'Z-scores'!$C$2:$SK$20,5,FALSE)&lt;-3),"",'Total-corrected counts'!L1186),"")</f>
        <v/>
      </c>
      <c r="M1186" t="str">
        <f>IFERROR(IF(OR(HLOOKUP($A1186,'Z-scores'!$C$2:$SK$20,5,FALSE)&gt;3,HLOOKUP($A1186,'Z-scores'!$C$2:$SK$20,5,FALSE)&lt;-3),"",'Total-corrected counts'!M1186),"")</f>
        <v/>
      </c>
      <c r="N1186" t="str">
        <f>IFERROR(IF(OR(HLOOKUP($A1186,'Z-scores'!$C$2:$SK$20,5,FALSE)&gt;3,HLOOKUP($A1186,'Z-scores'!$C$2:$SK$20,5,FALSE)&lt;-3),"",'Total-corrected counts'!N1186),"")</f>
        <v/>
      </c>
      <c r="O1186" t="str">
        <f>IFERROR(IF(OR(HLOOKUP($A1186,'Z-scores'!$C$2:$SK$20,5,FALSE)&gt;3,HLOOKUP($A1186,'Z-scores'!$C$2:$SK$20,5,FALSE)&lt;-3),"",'Total-corrected counts'!O1186),"")</f>
        <v/>
      </c>
      <c r="P1186" t="str">
        <f>IFERROR(IF(OR(HLOOKUP($A1186,'Z-scores'!$C$2:$SK$20,5,FALSE)&gt;3,HLOOKUP($A1186,'Z-scores'!$C$2:$SK$20,5,FALSE)&lt;-3),"",'Total-corrected counts'!P1186),"")</f>
        <v/>
      </c>
      <c r="Q1186" t="str">
        <f>IFERROR(IF(OR(HLOOKUP($A1186,'Z-scores'!$C$2:$SK$20,5,FALSE)&gt;3,HLOOKUP($A1186,'Z-scores'!$C$2:$SK$20,5,FALSE)&lt;-3),"",'Total-corrected counts'!Q1186),"")</f>
        <v/>
      </c>
      <c r="R1186" t="str">
        <f>IFERROR(IF(OR(HLOOKUP($A1186,'Z-scores'!$C$2:$SK$20,5,FALSE)&gt;3,HLOOKUP($A1186,'Z-scores'!$C$2:$SK$20,5,FALSE)&lt;-3),"",'Total-corrected counts'!R1186),"")</f>
        <v/>
      </c>
      <c r="S1186" t="str">
        <f>IFERROR(IF(OR(HLOOKUP($A1186,'Z-scores'!$C$2:$SK$20,5,FALSE)&gt;3,HLOOKUP($A1186,'Z-scores'!$C$2:$SK$20,5,FALSE)&lt;-3),"",'Total-corrected counts'!S1186),"")</f>
        <v/>
      </c>
      <c r="T1186" t="str">
        <f>IFERROR(IF(OR(HLOOKUP($A1186,'Z-scores'!$C$2:$SK$20,5,FALSE)&gt;3,HLOOKUP($A1186,'Z-scores'!$C$2:$SK$20,5,FALSE)&lt;-3),"",'Total-corrected counts'!T1186),"")</f>
        <v/>
      </c>
      <c r="U1186">
        <f t="shared" si="72"/>
        <v>0</v>
      </c>
      <c r="V1186">
        <f>SUMIFS(Tabel132[Cluster],Tabel132[ID],'Total-corrected counts Z&lt;3'!A1186)</f>
        <v>0</v>
      </c>
      <c r="W1186" t="str">
        <f t="shared" si="73"/>
        <v/>
      </c>
      <c r="X1186" t="str">
        <f t="shared" si="74"/>
        <v/>
      </c>
      <c r="Y1186" t="str">
        <f t="shared" si="75"/>
        <v/>
      </c>
    </row>
    <row r="1187" spans="1:25" x14ac:dyDescent="0.25">
      <c r="A1187">
        <v>10729</v>
      </c>
      <c r="B1187" t="s">
        <v>1211</v>
      </c>
      <c r="C1187">
        <v>58700</v>
      </c>
      <c r="D1187">
        <v>951</v>
      </c>
      <c r="E1187" t="str">
        <f>IFERROR(IF(OR(HLOOKUP($A1187,'Z-scores'!$C$2:$SK$20,5,FALSE)&gt;3,HLOOKUP($A1187,'Z-scores'!$C$2:$SK$20,5,FALSE)&lt;-3),"",'Total-corrected counts'!E1187),"")</f>
        <v/>
      </c>
      <c r="F1187" t="str">
        <f>IFERROR(IF(OR(HLOOKUP($A1187,'Z-scores'!$C$2:$SK$20,5,FALSE)&gt;3,HLOOKUP($A1187,'Z-scores'!$C$2:$SK$20,5,FALSE)&lt;-3),"",'Total-corrected counts'!F1187),"")</f>
        <v/>
      </c>
      <c r="G1187" t="str">
        <f>IFERROR(IF(OR(HLOOKUP($A1187,'Z-scores'!$C$2:$SK$20,5,FALSE)&gt;3,HLOOKUP($A1187,'Z-scores'!$C$2:$SK$20,5,FALSE)&lt;-3),"",'Total-corrected counts'!G1187),"")</f>
        <v/>
      </c>
      <c r="H1187" t="str">
        <f>IFERROR(IF(OR(HLOOKUP($A1187,'Z-scores'!$C$2:$SK$20,5,FALSE)&gt;3,HLOOKUP($A1187,'Z-scores'!$C$2:$SK$20,5,FALSE)&lt;-3),"",'Total-corrected counts'!H1187),"")</f>
        <v/>
      </c>
      <c r="I1187" t="str">
        <f>IFERROR(IF(OR(HLOOKUP($A1187,'Z-scores'!$C$2:$SK$20,5,FALSE)&gt;3,HLOOKUP($A1187,'Z-scores'!$C$2:$SK$20,5,FALSE)&lt;-3),"",'Total-corrected counts'!I1187),"")</f>
        <v/>
      </c>
      <c r="J1187" t="str">
        <f>IFERROR(IF(OR(HLOOKUP($A1187,'Z-scores'!$C$2:$SK$20,5,FALSE)&gt;3,HLOOKUP($A1187,'Z-scores'!$C$2:$SK$20,5,FALSE)&lt;-3),"",'Total-corrected counts'!J1187),"")</f>
        <v/>
      </c>
      <c r="K1187" t="str">
        <f>IFERROR(IF(OR(HLOOKUP($A1187,'Z-scores'!$C$2:$SK$20,5,FALSE)&gt;3,HLOOKUP($A1187,'Z-scores'!$C$2:$SK$20,5,FALSE)&lt;-3),"",'Total-corrected counts'!K1187),"")</f>
        <v/>
      </c>
      <c r="L1187" t="str">
        <f>IFERROR(IF(OR(HLOOKUP($A1187,'Z-scores'!$C$2:$SK$20,5,FALSE)&gt;3,HLOOKUP($A1187,'Z-scores'!$C$2:$SK$20,5,FALSE)&lt;-3),"",'Total-corrected counts'!L1187),"")</f>
        <v/>
      </c>
      <c r="M1187" t="str">
        <f>IFERROR(IF(OR(HLOOKUP($A1187,'Z-scores'!$C$2:$SK$20,5,FALSE)&gt;3,HLOOKUP($A1187,'Z-scores'!$C$2:$SK$20,5,FALSE)&lt;-3),"",'Total-corrected counts'!M1187),"")</f>
        <v/>
      </c>
      <c r="N1187" t="str">
        <f>IFERROR(IF(OR(HLOOKUP($A1187,'Z-scores'!$C$2:$SK$20,5,FALSE)&gt;3,HLOOKUP($A1187,'Z-scores'!$C$2:$SK$20,5,FALSE)&lt;-3),"",'Total-corrected counts'!N1187),"")</f>
        <v/>
      </c>
      <c r="O1187" t="str">
        <f>IFERROR(IF(OR(HLOOKUP($A1187,'Z-scores'!$C$2:$SK$20,5,FALSE)&gt;3,HLOOKUP($A1187,'Z-scores'!$C$2:$SK$20,5,FALSE)&lt;-3),"",'Total-corrected counts'!O1187),"")</f>
        <v/>
      </c>
      <c r="P1187" t="str">
        <f>IFERROR(IF(OR(HLOOKUP($A1187,'Z-scores'!$C$2:$SK$20,5,FALSE)&gt;3,HLOOKUP($A1187,'Z-scores'!$C$2:$SK$20,5,FALSE)&lt;-3),"",'Total-corrected counts'!P1187),"")</f>
        <v/>
      </c>
      <c r="Q1187" t="str">
        <f>IFERROR(IF(OR(HLOOKUP($A1187,'Z-scores'!$C$2:$SK$20,5,FALSE)&gt;3,HLOOKUP($A1187,'Z-scores'!$C$2:$SK$20,5,FALSE)&lt;-3),"",'Total-corrected counts'!Q1187),"")</f>
        <v/>
      </c>
      <c r="R1187" t="str">
        <f>IFERROR(IF(OR(HLOOKUP($A1187,'Z-scores'!$C$2:$SK$20,5,FALSE)&gt;3,HLOOKUP($A1187,'Z-scores'!$C$2:$SK$20,5,FALSE)&lt;-3),"",'Total-corrected counts'!R1187),"")</f>
        <v/>
      </c>
      <c r="S1187" t="str">
        <f>IFERROR(IF(OR(HLOOKUP($A1187,'Z-scores'!$C$2:$SK$20,5,FALSE)&gt;3,HLOOKUP($A1187,'Z-scores'!$C$2:$SK$20,5,FALSE)&lt;-3),"",'Total-corrected counts'!S1187),"")</f>
        <v/>
      </c>
      <c r="T1187" t="str">
        <f>IFERROR(IF(OR(HLOOKUP($A1187,'Z-scores'!$C$2:$SK$20,5,FALSE)&gt;3,HLOOKUP($A1187,'Z-scores'!$C$2:$SK$20,5,FALSE)&lt;-3),"",'Total-corrected counts'!T1187),"")</f>
        <v/>
      </c>
      <c r="U1187">
        <f t="shared" si="72"/>
        <v>0</v>
      </c>
      <c r="V1187">
        <f>SUMIFS(Tabel132[Cluster],Tabel132[ID],'Total-corrected counts Z&lt;3'!A1187)</f>
        <v>0</v>
      </c>
      <c r="W1187" t="str">
        <f t="shared" si="73"/>
        <v/>
      </c>
      <c r="X1187" t="str">
        <f t="shared" si="74"/>
        <v/>
      </c>
      <c r="Y1187" t="str">
        <f t="shared" si="75"/>
        <v/>
      </c>
    </row>
    <row r="1188" spans="1:25" x14ac:dyDescent="0.25">
      <c r="A1188">
        <v>10730</v>
      </c>
      <c r="B1188" t="s">
        <v>1212</v>
      </c>
      <c r="C1188">
        <v>58600</v>
      </c>
      <c r="D1188">
        <v>951</v>
      </c>
      <c r="E1188" t="str">
        <f>IFERROR(IF(OR(HLOOKUP($A1188,'Z-scores'!$C$2:$SK$20,5,FALSE)&gt;3,HLOOKUP($A1188,'Z-scores'!$C$2:$SK$20,5,FALSE)&lt;-3),"",'Total-corrected counts'!E1188),"")</f>
        <v/>
      </c>
      <c r="F1188" t="str">
        <f>IFERROR(IF(OR(HLOOKUP($A1188,'Z-scores'!$C$2:$SK$20,5,FALSE)&gt;3,HLOOKUP($A1188,'Z-scores'!$C$2:$SK$20,5,FALSE)&lt;-3),"",'Total-corrected counts'!F1188),"")</f>
        <v/>
      </c>
      <c r="G1188" t="str">
        <f>IFERROR(IF(OR(HLOOKUP($A1188,'Z-scores'!$C$2:$SK$20,5,FALSE)&gt;3,HLOOKUP($A1188,'Z-scores'!$C$2:$SK$20,5,FALSE)&lt;-3),"",'Total-corrected counts'!G1188),"")</f>
        <v/>
      </c>
      <c r="H1188" t="str">
        <f>IFERROR(IF(OR(HLOOKUP($A1188,'Z-scores'!$C$2:$SK$20,5,FALSE)&gt;3,HLOOKUP($A1188,'Z-scores'!$C$2:$SK$20,5,FALSE)&lt;-3),"",'Total-corrected counts'!H1188),"")</f>
        <v/>
      </c>
      <c r="I1188" t="str">
        <f>IFERROR(IF(OR(HLOOKUP($A1188,'Z-scores'!$C$2:$SK$20,5,FALSE)&gt;3,HLOOKUP($A1188,'Z-scores'!$C$2:$SK$20,5,FALSE)&lt;-3),"",'Total-corrected counts'!I1188),"")</f>
        <v/>
      </c>
      <c r="J1188" t="str">
        <f>IFERROR(IF(OR(HLOOKUP($A1188,'Z-scores'!$C$2:$SK$20,5,FALSE)&gt;3,HLOOKUP($A1188,'Z-scores'!$C$2:$SK$20,5,FALSE)&lt;-3),"",'Total-corrected counts'!J1188),"")</f>
        <v/>
      </c>
      <c r="K1188" t="str">
        <f>IFERROR(IF(OR(HLOOKUP($A1188,'Z-scores'!$C$2:$SK$20,5,FALSE)&gt;3,HLOOKUP($A1188,'Z-scores'!$C$2:$SK$20,5,FALSE)&lt;-3),"",'Total-corrected counts'!K1188),"")</f>
        <v/>
      </c>
      <c r="L1188" t="str">
        <f>IFERROR(IF(OR(HLOOKUP($A1188,'Z-scores'!$C$2:$SK$20,5,FALSE)&gt;3,HLOOKUP($A1188,'Z-scores'!$C$2:$SK$20,5,FALSE)&lt;-3),"",'Total-corrected counts'!L1188),"")</f>
        <v/>
      </c>
      <c r="M1188" t="str">
        <f>IFERROR(IF(OR(HLOOKUP($A1188,'Z-scores'!$C$2:$SK$20,5,FALSE)&gt;3,HLOOKUP($A1188,'Z-scores'!$C$2:$SK$20,5,FALSE)&lt;-3),"",'Total-corrected counts'!M1188),"")</f>
        <v/>
      </c>
      <c r="N1188" t="str">
        <f>IFERROR(IF(OR(HLOOKUP($A1188,'Z-scores'!$C$2:$SK$20,5,FALSE)&gt;3,HLOOKUP($A1188,'Z-scores'!$C$2:$SK$20,5,FALSE)&lt;-3),"",'Total-corrected counts'!N1188),"")</f>
        <v/>
      </c>
      <c r="O1188" t="str">
        <f>IFERROR(IF(OR(HLOOKUP($A1188,'Z-scores'!$C$2:$SK$20,5,FALSE)&gt;3,HLOOKUP($A1188,'Z-scores'!$C$2:$SK$20,5,FALSE)&lt;-3),"",'Total-corrected counts'!O1188),"")</f>
        <v/>
      </c>
      <c r="P1188" t="str">
        <f>IFERROR(IF(OR(HLOOKUP($A1188,'Z-scores'!$C$2:$SK$20,5,FALSE)&gt;3,HLOOKUP($A1188,'Z-scores'!$C$2:$SK$20,5,FALSE)&lt;-3),"",'Total-corrected counts'!P1188),"")</f>
        <v/>
      </c>
      <c r="Q1188" t="str">
        <f>IFERROR(IF(OR(HLOOKUP($A1188,'Z-scores'!$C$2:$SK$20,5,FALSE)&gt;3,HLOOKUP($A1188,'Z-scores'!$C$2:$SK$20,5,FALSE)&lt;-3),"",'Total-corrected counts'!Q1188),"")</f>
        <v/>
      </c>
      <c r="R1188" t="str">
        <f>IFERROR(IF(OR(HLOOKUP($A1188,'Z-scores'!$C$2:$SK$20,5,FALSE)&gt;3,HLOOKUP($A1188,'Z-scores'!$C$2:$SK$20,5,FALSE)&lt;-3),"",'Total-corrected counts'!R1188),"")</f>
        <v/>
      </c>
      <c r="S1188" t="str">
        <f>IFERROR(IF(OR(HLOOKUP($A1188,'Z-scores'!$C$2:$SK$20,5,FALSE)&gt;3,HLOOKUP($A1188,'Z-scores'!$C$2:$SK$20,5,FALSE)&lt;-3),"",'Total-corrected counts'!S1188),"")</f>
        <v/>
      </c>
      <c r="T1188" t="str">
        <f>IFERROR(IF(OR(HLOOKUP($A1188,'Z-scores'!$C$2:$SK$20,5,FALSE)&gt;3,HLOOKUP($A1188,'Z-scores'!$C$2:$SK$20,5,FALSE)&lt;-3),"",'Total-corrected counts'!T1188),"")</f>
        <v/>
      </c>
      <c r="U1188">
        <f t="shared" si="72"/>
        <v>0</v>
      </c>
      <c r="V1188">
        <f>SUMIFS(Tabel132[Cluster],Tabel132[ID],'Total-corrected counts Z&lt;3'!A1188)</f>
        <v>0</v>
      </c>
      <c r="W1188" t="str">
        <f t="shared" si="73"/>
        <v/>
      </c>
      <c r="X1188" t="str">
        <f t="shared" si="74"/>
        <v/>
      </c>
      <c r="Y1188" t="str">
        <f t="shared" si="75"/>
        <v/>
      </c>
    </row>
    <row r="1189" spans="1:25" x14ac:dyDescent="0.25">
      <c r="A1189">
        <v>10731</v>
      </c>
      <c r="B1189" t="s">
        <v>1213</v>
      </c>
      <c r="C1189">
        <v>58500</v>
      </c>
      <c r="D1189">
        <v>951</v>
      </c>
      <c r="E1189" t="str">
        <f>IFERROR(IF(OR(HLOOKUP($A1189,'Z-scores'!$C$2:$SK$20,5,FALSE)&gt;3,HLOOKUP($A1189,'Z-scores'!$C$2:$SK$20,5,FALSE)&lt;-3),"",'Total-corrected counts'!E1189),"")</f>
        <v/>
      </c>
      <c r="F1189" t="str">
        <f>IFERROR(IF(OR(HLOOKUP($A1189,'Z-scores'!$C$2:$SK$20,5,FALSE)&gt;3,HLOOKUP($A1189,'Z-scores'!$C$2:$SK$20,5,FALSE)&lt;-3),"",'Total-corrected counts'!F1189),"")</f>
        <v/>
      </c>
      <c r="G1189" t="str">
        <f>IFERROR(IF(OR(HLOOKUP($A1189,'Z-scores'!$C$2:$SK$20,5,FALSE)&gt;3,HLOOKUP($A1189,'Z-scores'!$C$2:$SK$20,5,FALSE)&lt;-3),"",'Total-corrected counts'!G1189),"")</f>
        <v/>
      </c>
      <c r="H1189" t="str">
        <f>IFERROR(IF(OR(HLOOKUP($A1189,'Z-scores'!$C$2:$SK$20,5,FALSE)&gt;3,HLOOKUP($A1189,'Z-scores'!$C$2:$SK$20,5,FALSE)&lt;-3),"",'Total-corrected counts'!H1189),"")</f>
        <v/>
      </c>
      <c r="I1189" t="str">
        <f>IFERROR(IF(OR(HLOOKUP($A1189,'Z-scores'!$C$2:$SK$20,5,FALSE)&gt;3,HLOOKUP($A1189,'Z-scores'!$C$2:$SK$20,5,FALSE)&lt;-3),"",'Total-corrected counts'!I1189),"")</f>
        <v/>
      </c>
      <c r="J1189" t="str">
        <f>IFERROR(IF(OR(HLOOKUP($A1189,'Z-scores'!$C$2:$SK$20,5,FALSE)&gt;3,HLOOKUP($A1189,'Z-scores'!$C$2:$SK$20,5,FALSE)&lt;-3),"",'Total-corrected counts'!J1189),"")</f>
        <v/>
      </c>
      <c r="K1189" t="str">
        <f>IFERROR(IF(OR(HLOOKUP($A1189,'Z-scores'!$C$2:$SK$20,5,FALSE)&gt;3,HLOOKUP($A1189,'Z-scores'!$C$2:$SK$20,5,FALSE)&lt;-3),"",'Total-corrected counts'!K1189),"")</f>
        <v/>
      </c>
      <c r="L1189" t="str">
        <f>IFERROR(IF(OR(HLOOKUP($A1189,'Z-scores'!$C$2:$SK$20,5,FALSE)&gt;3,HLOOKUP($A1189,'Z-scores'!$C$2:$SK$20,5,FALSE)&lt;-3),"",'Total-corrected counts'!L1189),"")</f>
        <v/>
      </c>
      <c r="M1189" t="str">
        <f>IFERROR(IF(OR(HLOOKUP($A1189,'Z-scores'!$C$2:$SK$20,5,FALSE)&gt;3,HLOOKUP($A1189,'Z-scores'!$C$2:$SK$20,5,FALSE)&lt;-3),"",'Total-corrected counts'!M1189),"")</f>
        <v/>
      </c>
      <c r="N1189" t="str">
        <f>IFERROR(IF(OR(HLOOKUP($A1189,'Z-scores'!$C$2:$SK$20,5,FALSE)&gt;3,HLOOKUP($A1189,'Z-scores'!$C$2:$SK$20,5,FALSE)&lt;-3),"",'Total-corrected counts'!N1189),"")</f>
        <v/>
      </c>
      <c r="O1189" t="str">
        <f>IFERROR(IF(OR(HLOOKUP($A1189,'Z-scores'!$C$2:$SK$20,5,FALSE)&gt;3,HLOOKUP($A1189,'Z-scores'!$C$2:$SK$20,5,FALSE)&lt;-3),"",'Total-corrected counts'!O1189),"")</f>
        <v/>
      </c>
      <c r="P1189" t="str">
        <f>IFERROR(IF(OR(HLOOKUP($A1189,'Z-scores'!$C$2:$SK$20,5,FALSE)&gt;3,HLOOKUP($A1189,'Z-scores'!$C$2:$SK$20,5,FALSE)&lt;-3),"",'Total-corrected counts'!P1189),"")</f>
        <v/>
      </c>
      <c r="Q1189" t="str">
        <f>IFERROR(IF(OR(HLOOKUP($A1189,'Z-scores'!$C$2:$SK$20,5,FALSE)&gt;3,HLOOKUP($A1189,'Z-scores'!$C$2:$SK$20,5,FALSE)&lt;-3),"",'Total-corrected counts'!Q1189),"")</f>
        <v/>
      </c>
      <c r="R1189" t="str">
        <f>IFERROR(IF(OR(HLOOKUP($A1189,'Z-scores'!$C$2:$SK$20,5,FALSE)&gt;3,HLOOKUP($A1189,'Z-scores'!$C$2:$SK$20,5,FALSE)&lt;-3),"",'Total-corrected counts'!R1189),"")</f>
        <v/>
      </c>
      <c r="S1189" t="str">
        <f>IFERROR(IF(OR(HLOOKUP($A1189,'Z-scores'!$C$2:$SK$20,5,FALSE)&gt;3,HLOOKUP($A1189,'Z-scores'!$C$2:$SK$20,5,FALSE)&lt;-3),"",'Total-corrected counts'!S1189),"")</f>
        <v/>
      </c>
      <c r="T1189" t="str">
        <f>IFERROR(IF(OR(HLOOKUP($A1189,'Z-scores'!$C$2:$SK$20,5,FALSE)&gt;3,HLOOKUP($A1189,'Z-scores'!$C$2:$SK$20,5,FALSE)&lt;-3),"",'Total-corrected counts'!T1189),"")</f>
        <v/>
      </c>
      <c r="U1189">
        <f t="shared" si="72"/>
        <v>0</v>
      </c>
      <c r="V1189">
        <f>SUMIFS(Tabel132[Cluster],Tabel132[ID],'Total-corrected counts Z&lt;3'!A1189)</f>
        <v>0</v>
      </c>
      <c r="W1189" t="str">
        <f t="shared" si="73"/>
        <v/>
      </c>
      <c r="X1189" t="str">
        <f t="shared" si="74"/>
        <v/>
      </c>
      <c r="Y1189" t="str">
        <f t="shared" si="75"/>
        <v/>
      </c>
    </row>
    <row r="1190" spans="1:25" x14ac:dyDescent="0.25">
      <c r="A1190">
        <v>10732</v>
      </c>
      <c r="B1190" t="s">
        <v>1214</v>
      </c>
      <c r="C1190">
        <v>59100</v>
      </c>
      <c r="D1190">
        <v>957</v>
      </c>
      <c r="E1190" t="str">
        <f>IFERROR(IF(OR(HLOOKUP($A1190,'Z-scores'!$C$2:$SK$20,5,FALSE)&gt;3,HLOOKUP($A1190,'Z-scores'!$C$2:$SK$20,5,FALSE)&lt;-3),"",'Total-corrected counts'!E1190),"")</f>
        <v/>
      </c>
      <c r="F1190" t="str">
        <f>IFERROR(IF(OR(HLOOKUP($A1190,'Z-scores'!$C$2:$SK$20,5,FALSE)&gt;3,HLOOKUP($A1190,'Z-scores'!$C$2:$SK$20,5,FALSE)&lt;-3),"",'Total-corrected counts'!F1190),"")</f>
        <v/>
      </c>
      <c r="G1190" t="str">
        <f>IFERROR(IF(OR(HLOOKUP($A1190,'Z-scores'!$C$2:$SK$20,5,FALSE)&gt;3,HLOOKUP($A1190,'Z-scores'!$C$2:$SK$20,5,FALSE)&lt;-3),"",'Total-corrected counts'!G1190),"")</f>
        <v/>
      </c>
      <c r="H1190" t="str">
        <f>IFERROR(IF(OR(HLOOKUP($A1190,'Z-scores'!$C$2:$SK$20,5,FALSE)&gt;3,HLOOKUP($A1190,'Z-scores'!$C$2:$SK$20,5,FALSE)&lt;-3),"",'Total-corrected counts'!H1190),"")</f>
        <v/>
      </c>
      <c r="I1190" t="str">
        <f>IFERROR(IF(OR(HLOOKUP($A1190,'Z-scores'!$C$2:$SK$20,5,FALSE)&gt;3,HLOOKUP($A1190,'Z-scores'!$C$2:$SK$20,5,FALSE)&lt;-3),"",'Total-corrected counts'!I1190),"")</f>
        <v/>
      </c>
      <c r="J1190" t="str">
        <f>IFERROR(IF(OR(HLOOKUP($A1190,'Z-scores'!$C$2:$SK$20,5,FALSE)&gt;3,HLOOKUP($A1190,'Z-scores'!$C$2:$SK$20,5,FALSE)&lt;-3),"",'Total-corrected counts'!J1190),"")</f>
        <v/>
      </c>
      <c r="K1190" t="str">
        <f>IFERROR(IF(OR(HLOOKUP($A1190,'Z-scores'!$C$2:$SK$20,5,FALSE)&gt;3,HLOOKUP($A1190,'Z-scores'!$C$2:$SK$20,5,FALSE)&lt;-3),"",'Total-corrected counts'!K1190),"")</f>
        <v/>
      </c>
      <c r="L1190" t="str">
        <f>IFERROR(IF(OR(HLOOKUP($A1190,'Z-scores'!$C$2:$SK$20,5,FALSE)&gt;3,HLOOKUP($A1190,'Z-scores'!$C$2:$SK$20,5,FALSE)&lt;-3),"",'Total-corrected counts'!L1190),"")</f>
        <v/>
      </c>
      <c r="M1190" t="str">
        <f>IFERROR(IF(OR(HLOOKUP($A1190,'Z-scores'!$C$2:$SK$20,5,FALSE)&gt;3,HLOOKUP($A1190,'Z-scores'!$C$2:$SK$20,5,FALSE)&lt;-3),"",'Total-corrected counts'!M1190),"")</f>
        <v/>
      </c>
      <c r="N1190" t="str">
        <f>IFERROR(IF(OR(HLOOKUP($A1190,'Z-scores'!$C$2:$SK$20,5,FALSE)&gt;3,HLOOKUP($A1190,'Z-scores'!$C$2:$SK$20,5,FALSE)&lt;-3),"",'Total-corrected counts'!N1190),"")</f>
        <v/>
      </c>
      <c r="O1190" t="str">
        <f>IFERROR(IF(OR(HLOOKUP($A1190,'Z-scores'!$C$2:$SK$20,5,FALSE)&gt;3,HLOOKUP($A1190,'Z-scores'!$C$2:$SK$20,5,FALSE)&lt;-3),"",'Total-corrected counts'!O1190),"")</f>
        <v/>
      </c>
      <c r="P1190" t="str">
        <f>IFERROR(IF(OR(HLOOKUP($A1190,'Z-scores'!$C$2:$SK$20,5,FALSE)&gt;3,HLOOKUP($A1190,'Z-scores'!$C$2:$SK$20,5,FALSE)&lt;-3),"",'Total-corrected counts'!P1190),"")</f>
        <v/>
      </c>
      <c r="Q1190" t="str">
        <f>IFERROR(IF(OR(HLOOKUP($A1190,'Z-scores'!$C$2:$SK$20,5,FALSE)&gt;3,HLOOKUP($A1190,'Z-scores'!$C$2:$SK$20,5,FALSE)&lt;-3),"",'Total-corrected counts'!Q1190),"")</f>
        <v/>
      </c>
      <c r="R1190" t="str">
        <f>IFERROR(IF(OR(HLOOKUP($A1190,'Z-scores'!$C$2:$SK$20,5,FALSE)&gt;3,HLOOKUP($A1190,'Z-scores'!$C$2:$SK$20,5,FALSE)&lt;-3),"",'Total-corrected counts'!R1190),"")</f>
        <v/>
      </c>
      <c r="S1190" t="str">
        <f>IFERROR(IF(OR(HLOOKUP($A1190,'Z-scores'!$C$2:$SK$20,5,FALSE)&gt;3,HLOOKUP($A1190,'Z-scores'!$C$2:$SK$20,5,FALSE)&lt;-3),"",'Total-corrected counts'!S1190),"")</f>
        <v/>
      </c>
      <c r="T1190" t="str">
        <f>IFERROR(IF(OR(HLOOKUP($A1190,'Z-scores'!$C$2:$SK$20,5,FALSE)&gt;3,HLOOKUP($A1190,'Z-scores'!$C$2:$SK$20,5,FALSE)&lt;-3),"",'Total-corrected counts'!T1190),"")</f>
        <v/>
      </c>
      <c r="U1190">
        <f t="shared" si="72"/>
        <v>0</v>
      </c>
      <c r="V1190">
        <f>SUMIFS(Tabel132[Cluster],Tabel132[ID],'Total-corrected counts Z&lt;3'!A1190)</f>
        <v>0</v>
      </c>
      <c r="W1190" t="str">
        <f t="shared" si="73"/>
        <v/>
      </c>
      <c r="X1190" t="str">
        <f t="shared" si="74"/>
        <v/>
      </c>
      <c r="Y1190" t="str">
        <f t="shared" si="75"/>
        <v/>
      </c>
    </row>
    <row r="1191" spans="1:25" x14ac:dyDescent="0.25">
      <c r="A1191">
        <v>10733</v>
      </c>
      <c r="B1191" t="s">
        <v>1215</v>
      </c>
      <c r="C1191">
        <v>59000</v>
      </c>
      <c r="D1191">
        <v>957</v>
      </c>
      <c r="E1191" t="str">
        <f>IFERROR(IF(OR(HLOOKUP($A1191,'Z-scores'!$C$2:$SK$20,5,FALSE)&gt;3,HLOOKUP($A1191,'Z-scores'!$C$2:$SK$20,5,FALSE)&lt;-3),"",'Total-corrected counts'!E1191),"")</f>
        <v/>
      </c>
      <c r="F1191" t="str">
        <f>IFERROR(IF(OR(HLOOKUP($A1191,'Z-scores'!$C$2:$SK$20,5,FALSE)&gt;3,HLOOKUP($A1191,'Z-scores'!$C$2:$SK$20,5,FALSE)&lt;-3),"",'Total-corrected counts'!F1191),"")</f>
        <v/>
      </c>
      <c r="G1191" t="str">
        <f>IFERROR(IF(OR(HLOOKUP($A1191,'Z-scores'!$C$2:$SK$20,5,FALSE)&gt;3,HLOOKUP($A1191,'Z-scores'!$C$2:$SK$20,5,FALSE)&lt;-3),"",'Total-corrected counts'!G1191),"")</f>
        <v/>
      </c>
      <c r="H1191" t="str">
        <f>IFERROR(IF(OR(HLOOKUP($A1191,'Z-scores'!$C$2:$SK$20,5,FALSE)&gt;3,HLOOKUP($A1191,'Z-scores'!$C$2:$SK$20,5,FALSE)&lt;-3),"",'Total-corrected counts'!H1191),"")</f>
        <v/>
      </c>
      <c r="I1191" t="str">
        <f>IFERROR(IF(OR(HLOOKUP($A1191,'Z-scores'!$C$2:$SK$20,5,FALSE)&gt;3,HLOOKUP($A1191,'Z-scores'!$C$2:$SK$20,5,FALSE)&lt;-3),"",'Total-corrected counts'!I1191),"")</f>
        <v/>
      </c>
      <c r="J1191" t="str">
        <f>IFERROR(IF(OR(HLOOKUP($A1191,'Z-scores'!$C$2:$SK$20,5,FALSE)&gt;3,HLOOKUP($A1191,'Z-scores'!$C$2:$SK$20,5,FALSE)&lt;-3),"",'Total-corrected counts'!J1191),"")</f>
        <v/>
      </c>
      <c r="K1191" t="str">
        <f>IFERROR(IF(OR(HLOOKUP($A1191,'Z-scores'!$C$2:$SK$20,5,FALSE)&gt;3,HLOOKUP($A1191,'Z-scores'!$C$2:$SK$20,5,FALSE)&lt;-3),"",'Total-corrected counts'!K1191),"")</f>
        <v/>
      </c>
      <c r="L1191" t="str">
        <f>IFERROR(IF(OR(HLOOKUP($A1191,'Z-scores'!$C$2:$SK$20,5,FALSE)&gt;3,HLOOKUP($A1191,'Z-scores'!$C$2:$SK$20,5,FALSE)&lt;-3),"",'Total-corrected counts'!L1191),"")</f>
        <v/>
      </c>
      <c r="M1191" t="str">
        <f>IFERROR(IF(OR(HLOOKUP($A1191,'Z-scores'!$C$2:$SK$20,5,FALSE)&gt;3,HLOOKUP($A1191,'Z-scores'!$C$2:$SK$20,5,FALSE)&lt;-3),"",'Total-corrected counts'!M1191),"")</f>
        <v/>
      </c>
      <c r="N1191" t="str">
        <f>IFERROR(IF(OR(HLOOKUP($A1191,'Z-scores'!$C$2:$SK$20,5,FALSE)&gt;3,HLOOKUP($A1191,'Z-scores'!$C$2:$SK$20,5,FALSE)&lt;-3),"",'Total-corrected counts'!N1191),"")</f>
        <v/>
      </c>
      <c r="O1191" t="str">
        <f>IFERROR(IF(OR(HLOOKUP($A1191,'Z-scores'!$C$2:$SK$20,5,FALSE)&gt;3,HLOOKUP($A1191,'Z-scores'!$C$2:$SK$20,5,FALSE)&lt;-3),"",'Total-corrected counts'!O1191),"")</f>
        <v/>
      </c>
      <c r="P1191" t="str">
        <f>IFERROR(IF(OR(HLOOKUP($A1191,'Z-scores'!$C$2:$SK$20,5,FALSE)&gt;3,HLOOKUP($A1191,'Z-scores'!$C$2:$SK$20,5,FALSE)&lt;-3),"",'Total-corrected counts'!P1191),"")</f>
        <v/>
      </c>
      <c r="Q1191" t="str">
        <f>IFERROR(IF(OR(HLOOKUP($A1191,'Z-scores'!$C$2:$SK$20,5,FALSE)&gt;3,HLOOKUP($A1191,'Z-scores'!$C$2:$SK$20,5,FALSE)&lt;-3),"",'Total-corrected counts'!Q1191),"")</f>
        <v/>
      </c>
      <c r="R1191" t="str">
        <f>IFERROR(IF(OR(HLOOKUP($A1191,'Z-scores'!$C$2:$SK$20,5,FALSE)&gt;3,HLOOKUP($A1191,'Z-scores'!$C$2:$SK$20,5,FALSE)&lt;-3),"",'Total-corrected counts'!R1191),"")</f>
        <v/>
      </c>
      <c r="S1191" t="str">
        <f>IFERROR(IF(OR(HLOOKUP($A1191,'Z-scores'!$C$2:$SK$20,5,FALSE)&gt;3,HLOOKUP($A1191,'Z-scores'!$C$2:$SK$20,5,FALSE)&lt;-3),"",'Total-corrected counts'!S1191),"")</f>
        <v/>
      </c>
      <c r="T1191" t="str">
        <f>IFERROR(IF(OR(HLOOKUP($A1191,'Z-scores'!$C$2:$SK$20,5,FALSE)&gt;3,HLOOKUP($A1191,'Z-scores'!$C$2:$SK$20,5,FALSE)&lt;-3),"",'Total-corrected counts'!T1191),"")</f>
        <v/>
      </c>
      <c r="U1191">
        <f t="shared" si="72"/>
        <v>0</v>
      </c>
      <c r="V1191">
        <f>SUMIFS(Tabel132[Cluster],Tabel132[ID],'Total-corrected counts Z&lt;3'!A1191)</f>
        <v>0</v>
      </c>
      <c r="W1191" t="str">
        <f t="shared" si="73"/>
        <v/>
      </c>
      <c r="X1191" t="str">
        <f t="shared" si="74"/>
        <v/>
      </c>
      <c r="Y1191" t="str">
        <f t="shared" si="75"/>
        <v/>
      </c>
    </row>
    <row r="1192" spans="1:25" x14ac:dyDescent="0.25">
      <c r="A1192">
        <v>10734</v>
      </c>
      <c r="B1192" t="s">
        <v>1216</v>
      </c>
      <c r="C1192">
        <v>58900</v>
      </c>
      <c r="D1192">
        <v>957</v>
      </c>
      <c r="E1192" t="str">
        <f>IFERROR(IF(OR(HLOOKUP($A1192,'Z-scores'!$C$2:$SK$20,5,FALSE)&gt;3,HLOOKUP($A1192,'Z-scores'!$C$2:$SK$20,5,FALSE)&lt;-3),"",'Total-corrected counts'!E1192),"")</f>
        <v/>
      </c>
      <c r="F1192" t="str">
        <f>IFERROR(IF(OR(HLOOKUP($A1192,'Z-scores'!$C$2:$SK$20,5,FALSE)&gt;3,HLOOKUP($A1192,'Z-scores'!$C$2:$SK$20,5,FALSE)&lt;-3),"",'Total-corrected counts'!F1192),"")</f>
        <v/>
      </c>
      <c r="G1192" t="str">
        <f>IFERROR(IF(OR(HLOOKUP($A1192,'Z-scores'!$C$2:$SK$20,5,FALSE)&gt;3,HLOOKUP($A1192,'Z-scores'!$C$2:$SK$20,5,FALSE)&lt;-3),"",'Total-corrected counts'!G1192),"")</f>
        <v/>
      </c>
      <c r="H1192" t="str">
        <f>IFERROR(IF(OR(HLOOKUP($A1192,'Z-scores'!$C$2:$SK$20,5,FALSE)&gt;3,HLOOKUP($A1192,'Z-scores'!$C$2:$SK$20,5,FALSE)&lt;-3),"",'Total-corrected counts'!H1192),"")</f>
        <v/>
      </c>
      <c r="I1192" t="str">
        <f>IFERROR(IF(OR(HLOOKUP($A1192,'Z-scores'!$C$2:$SK$20,5,FALSE)&gt;3,HLOOKUP($A1192,'Z-scores'!$C$2:$SK$20,5,FALSE)&lt;-3),"",'Total-corrected counts'!I1192),"")</f>
        <v/>
      </c>
      <c r="J1192" t="str">
        <f>IFERROR(IF(OR(HLOOKUP($A1192,'Z-scores'!$C$2:$SK$20,5,FALSE)&gt;3,HLOOKUP($A1192,'Z-scores'!$C$2:$SK$20,5,FALSE)&lt;-3),"",'Total-corrected counts'!J1192),"")</f>
        <v/>
      </c>
      <c r="K1192" t="str">
        <f>IFERROR(IF(OR(HLOOKUP($A1192,'Z-scores'!$C$2:$SK$20,5,FALSE)&gt;3,HLOOKUP($A1192,'Z-scores'!$C$2:$SK$20,5,FALSE)&lt;-3),"",'Total-corrected counts'!K1192),"")</f>
        <v/>
      </c>
      <c r="L1192" t="str">
        <f>IFERROR(IF(OR(HLOOKUP($A1192,'Z-scores'!$C$2:$SK$20,5,FALSE)&gt;3,HLOOKUP($A1192,'Z-scores'!$C$2:$SK$20,5,FALSE)&lt;-3),"",'Total-corrected counts'!L1192),"")</f>
        <v/>
      </c>
      <c r="M1192" t="str">
        <f>IFERROR(IF(OR(HLOOKUP($A1192,'Z-scores'!$C$2:$SK$20,5,FALSE)&gt;3,HLOOKUP($A1192,'Z-scores'!$C$2:$SK$20,5,FALSE)&lt;-3),"",'Total-corrected counts'!M1192),"")</f>
        <v/>
      </c>
      <c r="N1192" t="str">
        <f>IFERROR(IF(OR(HLOOKUP($A1192,'Z-scores'!$C$2:$SK$20,5,FALSE)&gt;3,HLOOKUP($A1192,'Z-scores'!$C$2:$SK$20,5,FALSE)&lt;-3),"",'Total-corrected counts'!N1192),"")</f>
        <v/>
      </c>
      <c r="O1192" t="str">
        <f>IFERROR(IF(OR(HLOOKUP($A1192,'Z-scores'!$C$2:$SK$20,5,FALSE)&gt;3,HLOOKUP($A1192,'Z-scores'!$C$2:$SK$20,5,FALSE)&lt;-3),"",'Total-corrected counts'!O1192),"")</f>
        <v/>
      </c>
      <c r="P1192" t="str">
        <f>IFERROR(IF(OR(HLOOKUP($A1192,'Z-scores'!$C$2:$SK$20,5,FALSE)&gt;3,HLOOKUP($A1192,'Z-scores'!$C$2:$SK$20,5,FALSE)&lt;-3),"",'Total-corrected counts'!P1192),"")</f>
        <v/>
      </c>
      <c r="Q1192" t="str">
        <f>IFERROR(IF(OR(HLOOKUP($A1192,'Z-scores'!$C$2:$SK$20,5,FALSE)&gt;3,HLOOKUP($A1192,'Z-scores'!$C$2:$SK$20,5,FALSE)&lt;-3),"",'Total-corrected counts'!Q1192),"")</f>
        <v/>
      </c>
      <c r="R1192" t="str">
        <f>IFERROR(IF(OR(HLOOKUP($A1192,'Z-scores'!$C$2:$SK$20,5,FALSE)&gt;3,HLOOKUP($A1192,'Z-scores'!$C$2:$SK$20,5,FALSE)&lt;-3),"",'Total-corrected counts'!R1192),"")</f>
        <v/>
      </c>
      <c r="S1192" t="str">
        <f>IFERROR(IF(OR(HLOOKUP($A1192,'Z-scores'!$C$2:$SK$20,5,FALSE)&gt;3,HLOOKUP($A1192,'Z-scores'!$C$2:$SK$20,5,FALSE)&lt;-3),"",'Total-corrected counts'!S1192),"")</f>
        <v/>
      </c>
      <c r="T1192" t="str">
        <f>IFERROR(IF(OR(HLOOKUP($A1192,'Z-scores'!$C$2:$SK$20,5,FALSE)&gt;3,HLOOKUP($A1192,'Z-scores'!$C$2:$SK$20,5,FALSE)&lt;-3),"",'Total-corrected counts'!T1192),"")</f>
        <v/>
      </c>
      <c r="U1192">
        <f t="shared" si="72"/>
        <v>0</v>
      </c>
      <c r="V1192">
        <f>SUMIFS(Tabel132[Cluster],Tabel132[ID],'Total-corrected counts Z&lt;3'!A1192)</f>
        <v>0</v>
      </c>
      <c r="W1192" t="str">
        <f t="shared" si="73"/>
        <v/>
      </c>
      <c r="X1192" t="str">
        <f t="shared" si="74"/>
        <v/>
      </c>
      <c r="Y1192" t="str">
        <f t="shared" si="75"/>
        <v/>
      </c>
    </row>
    <row r="1193" spans="1:25" x14ac:dyDescent="0.25">
      <c r="A1193">
        <v>10735</v>
      </c>
      <c r="B1193" t="s">
        <v>1217</v>
      </c>
      <c r="C1193">
        <v>59500</v>
      </c>
      <c r="D1193">
        <v>968</v>
      </c>
      <c r="E1193" t="str">
        <f>IFERROR(IF(OR(HLOOKUP($A1193,'Z-scores'!$C$2:$SK$20,5,FALSE)&gt;3,HLOOKUP($A1193,'Z-scores'!$C$2:$SK$20,5,FALSE)&lt;-3),"",'Total-corrected counts'!E1193),"")</f>
        <v/>
      </c>
      <c r="F1193" t="str">
        <f>IFERROR(IF(OR(HLOOKUP($A1193,'Z-scores'!$C$2:$SK$20,5,FALSE)&gt;3,HLOOKUP($A1193,'Z-scores'!$C$2:$SK$20,5,FALSE)&lt;-3),"",'Total-corrected counts'!F1193),"")</f>
        <v/>
      </c>
      <c r="G1193" t="str">
        <f>IFERROR(IF(OR(HLOOKUP($A1193,'Z-scores'!$C$2:$SK$20,5,FALSE)&gt;3,HLOOKUP($A1193,'Z-scores'!$C$2:$SK$20,5,FALSE)&lt;-3),"",'Total-corrected counts'!G1193),"")</f>
        <v/>
      </c>
      <c r="H1193" t="str">
        <f>IFERROR(IF(OR(HLOOKUP($A1193,'Z-scores'!$C$2:$SK$20,5,FALSE)&gt;3,HLOOKUP($A1193,'Z-scores'!$C$2:$SK$20,5,FALSE)&lt;-3),"",'Total-corrected counts'!H1193),"")</f>
        <v/>
      </c>
      <c r="I1193" t="str">
        <f>IFERROR(IF(OR(HLOOKUP($A1193,'Z-scores'!$C$2:$SK$20,5,FALSE)&gt;3,HLOOKUP($A1193,'Z-scores'!$C$2:$SK$20,5,FALSE)&lt;-3),"",'Total-corrected counts'!I1193),"")</f>
        <v/>
      </c>
      <c r="J1193" t="str">
        <f>IFERROR(IF(OR(HLOOKUP($A1193,'Z-scores'!$C$2:$SK$20,5,FALSE)&gt;3,HLOOKUP($A1193,'Z-scores'!$C$2:$SK$20,5,FALSE)&lt;-3),"",'Total-corrected counts'!J1193),"")</f>
        <v/>
      </c>
      <c r="K1193" t="str">
        <f>IFERROR(IF(OR(HLOOKUP($A1193,'Z-scores'!$C$2:$SK$20,5,FALSE)&gt;3,HLOOKUP($A1193,'Z-scores'!$C$2:$SK$20,5,FALSE)&lt;-3),"",'Total-corrected counts'!K1193),"")</f>
        <v/>
      </c>
      <c r="L1193" t="str">
        <f>IFERROR(IF(OR(HLOOKUP($A1193,'Z-scores'!$C$2:$SK$20,5,FALSE)&gt;3,HLOOKUP($A1193,'Z-scores'!$C$2:$SK$20,5,FALSE)&lt;-3),"",'Total-corrected counts'!L1193),"")</f>
        <v/>
      </c>
      <c r="M1193" t="str">
        <f>IFERROR(IF(OR(HLOOKUP($A1193,'Z-scores'!$C$2:$SK$20,5,FALSE)&gt;3,HLOOKUP($A1193,'Z-scores'!$C$2:$SK$20,5,FALSE)&lt;-3),"",'Total-corrected counts'!M1193),"")</f>
        <v/>
      </c>
      <c r="N1193" t="str">
        <f>IFERROR(IF(OR(HLOOKUP($A1193,'Z-scores'!$C$2:$SK$20,5,FALSE)&gt;3,HLOOKUP($A1193,'Z-scores'!$C$2:$SK$20,5,FALSE)&lt;-3),"",'Total-corrected counts'!N1193),"")</f>
        <v/>
      </c>
      <c r="O1193" t="str">
        <f>IFERROR(IF(OR(HLOOKUP($A1193,'Z-scores'!$C$2:$SK$20,5,FALSE)&gt;3,HLOOKUP($A1193,'Z-scores'!$C$2:$SK$20,5,FALSE)&lt;-3),"",'Total-corrected counts'!O1193),"")</f>
        <v/>
      </c>
      <c r="P1193" t="str">
        <f>IFERROR(IF(OR(HLOOKUP($A1193,'Z-scores'!$C$2:$SK$20,5,FALSE)&gt;3,HLOOKUP($A1193,'Z-scores'!$C$2:$SK$20,5,FALSE)&lt;-3),"",'Total-corrected counts'!P1193),"")</f>
        <v/>
      </c>
      <c r="Q1193" t="str">
        <f>IFERROR(IF(OR(HLOOKUP($A1193,'Z-scores'!$C$2:$SK$20,5,FALSE)&gt;3,HLOOKUP($A1193,'Z-scores'!$C$2:$SK$20,5,FALSE)&lt;-3),"",'Total-corrected counts'!Q1193),"")</f>
        <v/>
      </c>
      <c r="R1193" t="str">
        <f>IFERROR(IF(OR(HLOOKUP($A1193,'Z-scores'!$C$2:$SK$20,5,FALSE)&gt;3,HLOOKUP($A1193,'Z-scores'!$C$2:$SK$20,5,FALSE)&lt;-3),"",'Total-corrected counts'!R1193),"")</f>
        <v/>
      </c>
      <c r="S1193" t="str">
        <f>IFERROR(IF(OR(HLOOKUP($A1193,'Z-scores'!$C$2:$SK$20,5,FALSE)&gt;3,HLOOKUP($A1193,'Z-scores'!$C$2:$SK$20,5,FALSE)&lt;-3),"",'Total-corrected counts'!S1193),"")</f>
        <v/>
      </c>
      <c r="T1193" t="str">
        <f>IFERROR(IF(OR(HLOOKUP($A1193,'Z-scores'!$C$2:$SK$20,5,FALSE)&gt;3,HLOOKUP($A1193,'Z-scores'!$C$2:$SK$20,5,FALSE)&lt;-3),"",'Total-corrected counts'!T1193),"")</f>
        <v/>
      </c>
      <c r="U1193">
        <f t="shared" si="72"/>
        <v>0</v>
      </c>
      <c r="V1193">
        <f>SUMIFS(Tabel132[Cluster],Tabel132[ID],'Total-corrected counts Z&lt;3'!A1193)</f>
        <v>0</v>
      </c>
      <c r="W1193" t="str">
        <f t="shared" si="73"/>
        <v/>
      </c>
      <c r="X1193" t="str">
        <f t="shared" si="74"/>
        <v/>
      </c>
      <c r="Y1193" t="str">
        <f t="shared" si="75"/>
        <v/>
      </c>
    </row>
    <row r="1194" spans="1:25" x14ac:dyDescent="0.25">
      <c r="A1194">
        <v>10736</v>
      </c>
      <c r="B1194" t="s">
        <v>1218</v>
      </c>
      <c r="C1194">
        <v>59400</v>
      </c>
      <c r="D1194">
        <v>968</v>
      </c>
      <c r="E1194" t="str">
        <f>IFERROR(IF(OR(HLOOKUP($A1194,'Z-scores'!$C$2:$SK$20,5,FALSE)&gt;3,HLOOKUP($A1194,'Z-scores'!$C$2:$SK$20,5,FALSE)&lt;-3),"",'Total-corrected counts'!E1194),"")</f>
        <v/>
      </c>
      <c r="F1194" t="str">
        <f>IFERROR(IF(OR(HLOOKUP($A1194,'Z-scores'!$C$2:$SK$20,5,FALSE)&gt;3,HLOOKUP($A1194,'Z-scores'!$C$2:$SK$20,5,FALSE)&lt;-3),"",'Total-corrected counts'!F1194),"")</f>
        <v/>
      </c>
      <c r="G1194" t="str">
        <f>IFERROR(IF(OR(HLOOKUP($A1194,'Z-scores'!$C$2:$SK$20,5,FALSE)&gt;3,HLOOKUP($A1194,'Z-scores'!$C$2:$SK$20,5,FALSE)&lt;-3),"",'Total-corrected counts'!G1194),"")</f>
        <v/>
      </c>
      <c r="H1194" t="str">
        <f>IFERROR(IF(OR(HLOOKUP($A1194,'Z-scores'!$C$2:$SK$20,5,FALSE)&gt;3,HLOOKUP($A1194,'Z-scores'!$C$2:$SK$20,5,FALSE)&lt;-3),"",'Total-corrected counts'!H1194),"")</f>
        <v/>
      </c>
      <c r="I1194" t="str">
        <f>IFERROR(IF(OR(HLOOKUP($A1194,'Z-scores'!$C$2:$SK$20,5,FALSE)&gt;3,HLOOKUP($A1194,'Z-scores'!$C$2:$SK$20,5,FALSE)&lt;-3),"",'Total-corrected counts'!I1194),"")</f>
        <v/>
      </c>
      <c r="J1194" t="str">
        <f>IFERROR(IF(OR(HLOOKUP($A1194,'Z-scores'!$C$2:$SK$20,5,FALSE)&gt;3,HLOOKUP($A1194,'Z-scores'!$C$2:$SK$20,5,FALSE)&lt;-3),"",'Total-corrected counts'!J1194),"")</f>
        <v/>
      </c>
      <c r="K1194" t="str">
        <f>IFERROR(IF(OR(HLOOKUP($A1194,'Z-scores'!$C$2:$SK$20,5,FALSE)&gt;3,HLOOKUP($A1194,'Z-scores'!$C$2:$SK$20,5,FALSE)&lt;-3),"",'Total-corrected counts'!K1194),"")</f>
        <v/>
      </c>
      <c r="L1194" t="str">
        <f>IFERROR(IF(OR(HLOOKUP($A1194,'Z-scores'!$C$2:$SK$20,5,FALSE)&gt;3,HLOOKUP($A1194,'Z-scores'!$C$2:$SK$20,5,FALSE)&lt;-3),"",'Total-corrected counts'!L1194),"")</f>
        <v/>
      </c>
      <c r="M1194" t="str">
        <f>IFERROR(IF(OR(HLOOKUP($A1194,'Z-scores'!$C$2:$SK$20,5,FALSE)&gt;3,HLOOKUP($A1194,'Z-scores'!$C$2:$SK$20,5,FALSE)&lt;-3),"",'Total-corrected counts'!M1194),"")</f>
        <v/>
      </c>
      <c r="N1194" t="str">
        <f>IFERROR(IF(OR(HLOOKUP($A1194,'Z-scores'!$C$2:$SK$20,5,FALSE)&gt;3,HLOOKUP($A1194,'Z-scores'!$C$2:$SK$20,5,FALSE)&lt;-3),"",'Total-corrected counts'!N1194),"")</f>
        <v/>
      </c>
      <c r="O1194" t="str">
        <f>IFERROR(IF(OR(HLOOKUP($A1194,'Z-scores'!$C$2:$SK$20,5,FALSE)&gt;3,HLOOKUP($A1194,'Z-scores'!$C$2:$SK$20,5,FALSE)&lt;-3),"",'Total-corrected counts'!O1194),"")</f>
        <v/>
      </c>
      <c r="P1194" t="str">
        <f>IFERROR(IF(OR(HLOOKUP($A1194,'Z-scores'!$C$2:$SK$20,5,FALSE)&gt;3,HLOOKUP($A1194,'Z-scores'!$C$2:$SK$20,5,FALSE)&lt;-3),"",'Total-corrected counts'!P1194),"")</f>
        <v/>
      </c>
      <c r="Q1194" t="str">
        <f>IFERROR(IF(OR(HLOOKUP($A1194,'Z-scores'!$C$2:$SK$20,5,FALSE)&gt;3,HLOOKUP($A1194,'Z-scores'!$C$2:$SK$20,5,FALSE)&lt;-3),"",'Total-corrected counts'!Q1194),"")</f>
        <v/>
      </c>
      <c r="R1194" t="str">
        <f>IFERROR(IF(OR(HLOOKUP($A1194,'Z-scores'!$C$2:$SK$20,5,FALSE)&gt;3,HLOOKUP($A1194,'Z-scores'!$C$2:$SK$20,5,FALSE)&lt;-3),"",'Total-corrected counts'!R1194),"")</f>
        <v/>
      </c>
      <c r="S1194" t="str">
        <f>IFERROR(IF(OR(HLOOKUP($A1194,'Z-scores'!$C$2:$SK$20,5,FALSE)&gt;3,HLOOKUP($A1194,'Z-scores'!$C$2:$SK$20,5,FALSE)&lt;-3),"",'Total-corrected counts'!S1194),"")</f>
        <v/>
      </c>
      <c r="T1194" t="str">
        <f>IFERROR(IF(OR(HLOOKUP($A1194,'Z-scores'!$C$2:$SK$20,5,FALSE)&gt;3,HLOOKUP($A1194,'Z-scores'!$C$2:$SK$20,5,FALSE)&lt;-3),"",'Total-corrected counts'!T1194),"")</f>
        <v/>
      </c>
      <c r="U1194">
        <f t="shared" si="72"/>
        <v>0</v>
      </c>
      <c r="V1194">
        <f>SUMIFS(Tabel132[Cluster],Tabel132[ID],'Total-corrected counts Z&lt;3'!A1194)</f>
        <v>0</v>
      </c>
      <c r="W1194" t="str">
        <f t="shared" si="73"/>
        <v/>
      </c>
      <c r="X1194" t="str">
        <f t="shared" si="74"/>
        <v/>
      </c>
      <c r="Y1194" t="str">
        <f t="shared" si="75"/>
        <v/>
      </c>
    </row>
    <row r="1195" spans="1:25" x14ac:dyDescent="0.25">
      <c r="A1195">
        <v>10737</v>
      </c>
      <c r="B1195" t="s">
        <v>1219</v>
      </c>
      <c r="C1195">
        <v>59300</v>
      </c>
      <c r="D1195">
        <v>968</v>
      </c>
      <c r="E1195" t="str">
        <f>IFERROR(IF(OR(HLOOKUP($A1195,'Z-scores'!$C$2:$SK$20,5,FALSE)&gt;3,HLOOKUP($A1195,'Z-scores'!$C$2:$SK$20,5,FALSE)&lt;-3),"",'Total-corrected counts'!E1195),"")</f>
        <v/>
      </c>
      <c r="F1195" t="str">
        <f>IFERROR(IF(OR(HLOOKUP($A1195,'Z-scores'!$C$2:$SK$20,5,FALSE)&gt;3,HLOOKUP($A1195,'Z-scores'!$C$2:$SK$20,5,FALSE)&lt;-3),"",'Total-corrected counts'!F1195),"")</f>
        <v/>
      </c>
      <c r="G1195" t="str">
        <f>IFERROR(IF(OR(HLOOKUP($A1195,'Z-scores'!$C$2:$SK$20,5,FALSE)&gt;3,HLOOKUP($A1195,'Z-scores'!$C$2:$SK$20,5,FALSE)&lt;-3),"",'Total-corrected counts'!G1195),"")</f>
        <v/>
      </c>
      <c r="H1195" t="str">
        <f>IFERROR(IF(OR(HLOOKUP($A1195,'Z-scores'!$C$2:$SK$20,5,FALSE)&gt;3,HLOOKUP($A1195,'Z-scores'!$C$2:$SK$20,5,FALSE)&lt;-3),"",'Total-corrected counts'!H1195),"")</f>
        <v/>
      </c>
      <c r="I1195" t="str">
        <f>IFERROR(IF(OR(HLOOKUP($A1195,'Z-scores'!$C$2:$SK$20,5,FALSE)&gt;3,HLOOKUP($A1195,'Z-scores'!$C$2:$SK$20,5,FALSE)&lt;-3),"",'Total-corrected counts'!I1195),"")</f>
        <v/>
      </c>
      <c r="J1195" t="str">
        <f>IFERROR(IF(OR(HLOOKUP($A1195,'Z-scores'!$C$2:$SK$20,5,FALSE)&gt;3,HLOOKUP($A1195,'Z-scores'!$C$2:$SK$20,5,FALSE)&lt;-3),"",'Total-corrected counts'!J1195),"")</f>
        <v/>
      </c>
      <c r="K1195" t="str">
        <f>IFERROR(IF(OR(HLOOKUP($A1195,'Z-scores'!$C$2:$SK$20,5,FALSE)&gt;3,HLOOKUP($A1195,'Z-scores'!$C$2:$SK$20,5,FALSE)&lt;-3),"",'Total-corrected counts'!K1195),"")</f>
        <v/>
      </c>
      <c r="L1195" t="str">
        <f>IFERROR(IF(OR(HLOOKUP($A1195,'Z-scores'!$C$2:$SK$20,5,FALSE)&gt;3,HLOOKUP($A1195,'Z-scores'!$C$2:$SK$20,5,FALSE)&lt;-3),"",'Total-corrected counts'!L1195),"")</f>
        <v/>
      </c>
      <c r="M1195" t="str">
        <f>IFERROR(IF(OR(HLOOKUP($A1195,'Z-scores'!$C$2:$SK$20,5,FALSE)&gt;3,HLOOKUP($A1195,'Z-scores'!$C$2:$SK$20,5,FALSE)&lt;-3),"",'Total-corrected counts'!M1195),"")</f>
        <v/>
      </c>
      <c r="N1195" t="str">
        <f>IFERROR(IF(OR(HLOOKUP($A1195,'Z-scores'!$C$2:$SK$20,5,FALSE)&gt;3,HLOOKUP($A1195,'Z-scores'!$C$2:$SK$20,5,FALSE)&lt;-3),"",'Total-corrected counts'!N1195),"")</f>
        <v/>
      </c>
      <c r="O1195" t="str">
        <f>IFERROR(IF(OR(HLOOKUP($A1195,'Z-scores'!$C$2:$SK$20,5,FALSE)&gt;3,HLOOKUP($A1195,'Z-scores'!$C$2:$SK$20,5,FALSE)&lt;-3),"",'Total-corrected counts'!O1195),"")</f>
        <v/>
      </c>
      <c r="P1195" t="str">
        <f>IFERROR(IF(OR(HLOOKUP($A1195,'Z-scores'!$C$2:$SK$20,5,FALSE)&gt;3,HLOOKUP($A1195,'Z-scores'!$C$2:$SK$20,5,FALSE)&lt;-3),"",'Total-corrected counts'!P1195),"")</f>
        <v/>
      </c>
      <c r="Q1195" t="str">
        <f>IFERROR(IF(OR(HLOOKUP($A1195,'Z-scores'!$C$2:$SK$20,5,FALSE)&gt;3,HLOOKUP($A1195,'Z-scores'!$C$2:$SK$20,5,FALSE)&lt;-3),"",'Total-corrected counts'!Q1195),"")</f>
        <v/>
      </c>
      <c r="R1195" t="str">
        <f>IFERROR(IF(OR(HLOOKUP($A1195,'Z-scores'!$C$2:$SK$20,5,FALSE)&gt;3,HLOOKUP($A1195,'Z-scores'!$C$2:$SK$20,5,FALSE)&lt;-3),"",'Total-corrected counts'!R1195),"")</f>
        <v/>
      </c>
      <c r="S1195" t="str">
        <f>IFERROR(IF(OR(HLOOKUP($A1195,'Z-scores'!$C$2:$SK$20,5,FALSE)&gt;3,HLOOKUP($A1195,'Z-scores'!$C$2:$SK$20,5,FALSE)&lt;-3),"",'Total-corrected counts'!S1195),"")</f>
        <v/>
      </c>
      <c r="T1195" t="str">
        <f>IFERROR(IF(OR(HLOOKUP($A1195,'Z-scores'!$C$2:$SK$20,5,FALSE)&gt;3,HLOOKUP($A1195,'Z-scores'!$C$2:$SK$20,5,FALSE)&lt;-3),"",'Total-corrected counts'!T1195),"")</f>
        <v/>
      </c>
      <c r="U1195">
        <f t="shared" si="72"/>
        <v>0</v>
      </c>
      <c r="V1195">
        <f>SUMIFS(Tabel132[Cluster],Tabel132[ID],'Total-corrected counts Z&lt;3'!A1195)</f>
        <v>0</v>
      </c>
      <c r="W1195" t="str">
        <f t="shared" si="73"/>
        <v/>
      </c>
      <c r="X1195" t="str">
        <f t="shared" si="74"/>
        <v/>
      </c>
      <c r="Y1195" t="str">
        <f t="shared" si="75"/>
        <v/>
      </c>
    </row>
    <row r="1196" spans="1:25" x14ac:dyDescent="0.25">
      <c r="A1196">
        <v>12993</v>
      </c>
      <c r="B1196" t="s">
        <v>1220</v>
      </c>
      <c r="C1196">
        <v>2701</v>
      </c>
      <c r="D1196">
        <v>453</v>
      </c>
      <c r="E1196" t="str">
        <f>IFERROR(IF(OR(HLOOKUP($A1196,'Z-scores'!$C$2:$SK$20,5,FALSE)&gt;3,HLOOKUP($A1196,'Z-scores'!$C$2:$SK$20,5,FALSE)&lt;-3),"",'Total-corrected counts'!E1196),"")</f>
        <v/>
      </c>
      <c r="F1196" t="str">
        <f>IFERROR(IF(OR(HLOOKUP($A1196,'Z-scores'!$C$2:$SK$20,5,FALSE)&gt;3,HLOOKUP($A1196,'Z-scores'!$C$2:$SK$20,5,FALSE)&lt;-3),"",'Total-corrected counts'!F1196),"")</f>
        <v/>
      </c>
      <c r="G1196" t="str">
        <f>IFERROR(IF(OR(HLOOKUP($A1196,'Z-scores'!$C$2:$SK$20,5,FALSE)&gt;3,HLOOKUP($A1196,'Z-scores'!$C$2:$SK$20,5,FALSE)&lt;-3),"",'Total-corrected counts'!G1196),"")</f>
        <v/>
      </c>
      <c r="H1196" t="str">
        <f>IFERROR(IF(OR(HLOOKUP($A1196,'Z-scores'!$C$2:$SK$20,5,FALSE)&gt;3,HLOOKUP($A1196,'Z-scores'!$C$2:$SK$20,5,FALSE)&lt;-3),"",'Total-corrected counts'!H1196),"")</f>
        <v/>
      </c>
      <c r="I1196" t="str">
        <f>IFERROR(IF(OR(HLOOKUP($A1196,'Z-scores'!$C$2:$SK$20,5,FALSE)&gt;3,HLOOKUP($A1196,'Z-scores'!$C$2:$SK$20,5,FALSE)&lt;-3),"",'Total-corrected counts'!I1196),"")</f>
        <v/>
      </c>
      <c r="J1196" t="str">
        <f>IFERROR(IF(OR(HLOOKUP($A1196,'Z-scores'!$C$2:$SK$20,5,FALSE)&gt;3,HLOOKUP($A1196,'Z-scores'!$C$2:$SK$20,5,FALSE)&lt;-3),"",'Total-corrected counts'!J1196),"")</f>
        <v/>
      </c>
      <c r="K1196" t="str">
        <f>IFERROR(IF(OR(HLOOKUP($A1196,'Z-scores'!$C$2:$SK$20,5,FALSE)&gt;3,HLOOKUP($A1196,'Z-scores'!$C$2:$SK$20,5,FALSE)&lt;-3),"",'Total-corrected counts'!K1196),"")</f>
        <v/>
      </c>
      <c r="L1196" t="str">
        <f>IFERROR(IF(OR(HLOOKUP($A1196,'Z-scores'!$C$2:$SK$20,5,FALSE)&gt;3,HLOOKUP($A1196,'Z-scores'!$C$2:$SK$20,5,FALSE)&lt;-3),"",'Total-corrected counts'!L1196),"")</f>
        <v/>
      </c>
      <c r="M1196" t="str">
        <f>IFERROR(IF(OR(HLOOKUP($A1196,'Z-scores'!$C$2:$SK$20,5,FALSE)&gt;3,HLOOKUP($A1196,'Z-scores'!$C$2:$SK$20,5,FALSE)&lt;-3),"",'Total-corrected counts'!M1196),"")</f>
        <v/>
      </c>
      <c r="N1196" t="str">
        <f>IFERROR(IF(OR(HLOOKUP($A1196,'Z-scores'!$C$2:$SK$20,5,FALSE)&gt;3,HLOOKUP($A1196,'Z-scores'!$C$2:$SK$20,5,FALSE)&lt;-3),"",'Total-corrected counts'!N1196),"")</f>
        <v/>
      </c>
      <c r="O1196" t="str">
        <f>IFERROR(IF(OR(HLOOKUP($A1196,'Z-scores'!$C$2:$SK$20,5,FALSE)&gt;3,HLOOKUP($A1196,'Z-scores'!$C$2:$SK$20,5,FALSE)&lt;-3),"",'Total-corrected counts'!O1196),"")</f>
        <v/>
      </c>
      <c r="P1196" t="str">
        <f>IFERROR(IF(OR(HLOOKUP($A1196,'Z-scores'!$C$2:$SK$20,5,FALSE)&gt;3,HLOOKUP($A1196,'Z-scores'!$C$2:$SK$20,5,FALSE)&lt;-3),"",'Total-corrected counts'!P1196),"")</f>
        <v/>
      </c>
      <c r="Q1196" t="str">
        <f>IFERROR(IF(OR(HLOOKUP($A1196,'Z-scores'!$C$2:$SK$20,5,FALSE)&gt;3,HLOOKUP($A1196,'Z-scores'!$C$2:$SK$20,5,FALSE)&lt;-3),"",'Total-corrected counts'!Q1196),"")</f>
        <v/>
      </c>
      <c r="R1196" t="str">
        <f>IFERROR(IF(OR(HLOOKUP($A1196,'Z-scores'!$C$2:$SK$20,5,FALSE)&gt;3,HLOOKUP($A1196,'Z-scores'!$C$2:$SK$20,5,FALSE)&lt;-3),"",'Total-corrected counts'!R1196),"")</f>
        <v/>
      </c>
      <c r="S1196" t="str">
        <f>IFERROR(IF(OR(HLOOKUP($A1196,'Z-scores'!$C$2:$SK$20,5,FALSE)&gt;3,HLOOKUP($A1196,'Z-scores'!$C$2:$SK$20,5,FALSE)&lt;-3),"",'Total-corrected counts'!S1196),"")</f>
        <v/>
      </c>
      <c r="T1196" t="str">
        <f>IFERROR(IF(OR(HLOOKUP($A1196,'Z-scores'!$C$2:$SK$20,5,FALSE)&gt;3,HLOOKUP($A1196,'Z-scores'!$C$2:$SK$20,5,FALSE)&lt;-3),"",'Total-corrected counts'!T1196),"")</f>
        <v/>
      </c>
      <c r="U1196">
        <f t="shared" si="72"/>
        <v>0</v>
      </c>
      <c r="V1196">
        <f>SUMIFS(Tabel132[Cluster],Tabel132[ID],'Total-corrected counts Z&lt;3'!A1196)</f>
        <v>0</v>
      </c>
      <c r="W1196" t="str">
        <f t="shared" si="73"/>
        <v/>
      </c>
      <c r="X1196" t="str">
        <f t="shared" si="74"/>
        <v/>
      </c>
      <c r="Y1196" t="str">
        <f t="shared" si="75"/>
        <v/>
      </c>
    </row>
    <row r="1197" spans="1:25" x14ac:dyDescent="0.25">
      <c r="A1197">
        <v>12994</v>
      </c>
      <c r="B1197" t="s">
        <v>1221</v>
      </c>
      <c r="C1197">
        <v>2702</v>
      </c>
      <c r="D1197">
        <v>453</v>
      </c>
      <c r="E1197" t="str">
        <f>IFERROR(IF(OR(HLOOKUP($A1197,'Z-scores'!$C$2:$SK$20,5,FALSE)&gt;3,HLOOKUP($A1197,'Z-scores'!$C$2:$SK$20,5,FALSE)&lt;-3),"",'Total-corrected counts'!E1197),"")</f>
        <v/>
      </c>
      <c r="F1197" t="str">
        <f>IFERROR(IF(OR(HLOOKUP($A1197,'Z-scores'!$C$2:$SK$20,5,FALSE)&gt;3,HLOOKUP($A1197,'Z-scores'!$C$2:$SK$20,5,FALSE)&lt;-3),"",'Total-corrected counts'!F1197),"")</f>
        <v/>
      </c>
      <c r="G1197" t="str">
        <f>IFERROR(IF(OR(HLOOKUP($A1197,'Z-scores'!$C$2:$SK$20,5,FALSE)&gt;3,HLOOKUP($A1197,'Z-scores'!$C$2:$SK$20,5,FALSE)&lt;-3),"",'Total-corrected counts'!G1197),"")</f>
        <v/>
      </c>
      <c r="H1197" t="str">
        <f>IFERROR(IF(OR(HLOOKUP($A1197,'Z-scores'!$C$2:$SK$20,5,FALSE)&gt;3,HLOOKUP($A1197,'Z-scores'!$C$2:$SK$20,5,FALSE)&lt;-3),"",'Total-corrected counts'!H1197),"")</f>
        <v/>
      </c>
      <c r="I1197" t="str">
        <f>IFERROR(IF(OR(HLOOKUP($A1197,'Z-scores'!$C$2:$SK$20,5,FALSE)&gt;3,HLOOKUP($A1197,'Z-scores'!$C$2:$SK$20,5,FALSE)&lt;-3),"",'Total-corrected counts'!I1197),"")</f>
        <v/>
      </c>
      <c r="J1197" t="str">
        <f>IFERROR(IF(OR(HLOOKUP($A1197,'Z-scores'!$C$2:$SK$20,5,FALSE)&gt;3,HLOOKUP($A1197,'Z-scores'!$C$2:$SK$20,5,FALSE)&lt;-3),"",'Total-corrected counts'!J1197),"")</f>
        <v/>
      </c>
      <c r="K1197" t="str">
        <f>IFERROR(IF(OR(HLOOKUP($A1197,'Z-scores'!$C$2:$SK$20,5,FALSE)&gt;3,HLOOKUP($A1197,'Z-scores'!$C$2:$SK$20,5,FALSE)&lt;-3),"",'Total-corrected counts'!K1197),"")</f>
        <v/>
      </c>
      <c r="L1197" t="str">
        <f>IFERROR(IF(OR(HLOOKUP($A1197,'Z-scores'!$C$2:$SK$20,5,FALSE)&gt;3,HLOOKUP($A1197,'Z-scores'!$C$2:$SK$20,5,FALSE)&lt;-3),"",'Total-corrected counts'!L1197),"")</f>
        <v/>
      </c>
      <c r="M1197" t="str">
        <f>IFERROR(IF(OR(HLOOKUP($A1197,'Z-scores'!$C$2:$SK$20,5,FALSE)&gt;3,HLOOKUP($A1197,'Z-scores'!$C$2:$SK$20,5,FALSE)&lt;-3),"",'Total-corrected counts'!M1197),"")</f>
        <v/>
      </c>
      <c r="N1197" t="str">
        <f>IFERROR(IF(OR(HLOOKUP($A1197,'Z-scores'!$C$2:$SK$20,5,FALSE)&gt;3,HLOOKUP($A1197,'Z-scores'!$C$2:$SK$20,5,FALSE)&lt;-3),"",'Total-corrected counts'!N1197),"")</f>
        <v/>
      </c>
      <c r="O1197" t="str">
        <f>IFERROR(IF(OR(HLOOKUP($A1197,'Z-scores'!$C$2:$SK$20,5,FALSE)&gt;3,HLOOKUP($A1197,'Z-scores'!$C$2:$SK$20,5,FALSE)&lt;-3),"",'Total-corrected counts'!O1197),"")</f>
        <v/>
      </c>
      <c r="P1197" t="str">
        <f>IFERROR(IF(OR(HLOOKUP($A1197,'Z-scores'!$C$2:$SK$20,5,FALSE)&gt;3,HLOOKUP($A1197,'Z-scores'!$C$2:$SK$20,5,FALSE)&lt;-3),"",'Total-corrected counts'!P1197),"")</f>
        <v/>
      </c>
      <c r="Q1197" t="str">
        <f>IFERROR(IF(OR(HLOOKUP($A1197,'Z-scores'!$C$2:$SK$20,5,FALSE)&gt;3,HLOOKUP($A1197,'Z-scores'!$C$2:$SK$20,5,FALSE)&lt;-3),"",'Total-corrected counts'!Q1197),"")</f>
        <v/>
      </c>
      <c r="R1197" t="str">
        <f>IFERROR(IF(OR(HLOOKUP($A1197,'Z-scores'!$C$2:$SK$20,5,FALSE)&gt;3,HLOOKUP($A1197,'Z-scores'!$C$2:$SK$20,5,FALSE)&lt;-3),"",'Total-corrected counts'!R1197),"")</f>
        <v/>
      </c>
      <c r="S1197" t="str">
        <f>IFERROR(IF(OR(HLOOKUP($A1197,'Z-scores'!$C$2:$SK$20,5,FALSE)&gt;3,HLOOKUP($A1197,'Z-scores'!$C$2:$SK$20,5,FALSE)&lt;-3),"",'Total-corrected counts'!S1197),"")</f>
        <v/>
      </c>
      <c r="T1197" t="str">
        <f>IFERROR(IF(OR(HLOOKUP($A1197,'Z-scores'!$C$2:$SK$20,5,FALSE)&gt;3,HLOOKUP($A1197,'Z-scores'!$C$2:$SK$20,5,FALSE)&lt;-3),"",'Total-corrected counts'!T1197),"")</f>
        <v/>
      </c>
      <c r="U1197">
        <f t="shared" si="72"/>
        <v>0</v>
      </c>
      <c r="V1197">
        <f>SUMIFS(Tabel132[Cluster],Tabel132[ID],'Total-corrected counts Z&lt;3'!A1197)</f>
        <v>0</v>
      </c>
      <c r="W1197" t="str">
        <f t="shared" si="73"/>
        <v/>
      </c>
      <c r="X1197" t="str">
        <f t="shared" si="74"/>
        <v/>
      </c>
      <c r="Y1197" t="str">
        <f t="shared" si="75"/>
        <v/>
      </c>
    </row>
    <row r="1198" spans="1:25" x14ac:dyDescent="0.25">
      <c r="A1198">
        <v>12995</v>
      </c>
      <c r="B1198" t="s">
        <v>1222</v>
      </c>
      <c r="C1198">
        <v>2703</v>
      </c>
      <c r="D1198">
        <v>453</v>
      </c>
      <c r="E1198" t="str">
        <f>IFERROR(IF(OR(HLOOKUP($A1198,'Z-scores'!$C$2:$SK$20,5,FALSE)&gt;3,HLOOKUP($A1198,'Z-scores'!$C$2:$SK$20,5,FALSE)&lt;-3),"",'Total-corrected counts'!E1198),"")</f>
        <v/>
      </c>
      <c r="F1198" t="str">
        <f>IFERROR(IF(OR(HLOOKUP($A1198,'Z-scores'!$C$2:$SK$20,5,FALSE)&gt;3,HLOOKUP($A1198,'Z-scores'!$C$2:$SK$20,5,FALSE)&lt;-3),"",'Total-corrected counts'!F1198),"")</f>
        <v/>
      </c>
      <c r="G1198" t="str">
        <f>IFERROR(IF(OR(HLOOKUP($A1198,'Z-scores'!$C$2:$SK$20,5,FALSE)&gt;3,HLOOKUP($A1198,'Z-scores'!$C$2:$SK$20,5,FALSE)&lt;-3),"",'Total-corrected counts'!G1198),"")</f>
        <v/>
      </c>
      <c r="H1198" t="str">
        <f>IFERROR(IF(OR(HLOOKUP($A1198,'Z-scores'!$C$2:$SK$20,5,FALSE)&gt;3,HLOOKUP($A1198,'Z-scores'!$C$2:$SK$20,5,FALSE)&lt;-3),"",'Total-corrected counts'!H1198),"")</f>
        <v/>
      </c>
      <c r="I1198" t="str">
        <f>IFERROR(IF(OR(HLOOKUP($A1198,'Z-scores'!$C$2:$SK$20,5,FALSE)&gt;3,HLOOKUP($A1198,'Z-scores'!$C$2:$SK$20,5,FALSE)&lt;-3),"",'Total-corrected counts'!I1198),"")</f>
        <v/>
      </c>
      <c r="J1198" t="str">
        <f>IFERROR(IF(OR(HLOOKUP($A1198,'Z-scores'!$C$2:$SK$20,5,FALSE)&gt;3,HLOOKUP($A1198,'Z-scores'!$C$2:$SK$20,5,FALSE)&lt;-3),"",'Total-corrected counts'!J1198),"")</f>
        <v/>
      </c>
      <c r="K1198" t="str">
        <f>IFERROR(IF(OR(HLOOKUP($A1198,'Z-scores'!$C$2:$SK$20,5,FALSE)&gt;3,HLOOKUP($A1198,'Z-scores'!$C$2:$SK$20,5,FALSE)&lt;-3),"",'Total-corrected counts'!K1198),"")</f>
        <v/>
      </c>
      <c r="L1198" t="str">
        <f>IFERROR(IF(OR(HLOOKUP($A1198,'Z-scores'!$C$2:$SK$20,5,FALSE)&gt;3,HLOOKUP($A1198,'Z-scores'!$C$2:$SK$20,5,FALSE)&lt;-3),"",'Total-corrected counts'!L1198),"")</f>
        <v/>
      </c>
      <c r="M1198" t="str">
        <f>IFERROR(IF(OR(HLOOKUP($A1198,'Z-scores'!$C$2:$SK$20,5,FALSE)&gt;3,HLOOKUP($A1198,'Z-scores'!$C$2:$SK$20,5,FALSE)&lt;-3),"",'Total-corrected counts'!M1198),"")</f>
        <v/>
      </c>
      <c r="N1198" t="str">
        <f>IFERROR(IF(OR(HLOOKUP($A1198,'Z-scores'!$C$2:$SK$20,5,FALSE)&gt;3,HLOOKUP($A1198,'Z-scores'!$C$2:$SK$20,5,FALSE)&lt;-3),"",'Total-corrected counts'!N1198),"")</f>
        <v/>
      </c>
      <c r="O1198" t="str">
        <f>IFERROR(IF(OR(HLOOKUP($A1198,'Z-scores'!$C$2:$SK$20,5,FALSE)&gt;3,HLOOKUP($A1198,'Z-scores'!$C$2:$SK$20,5,FALSE)&lt;-3),"",'Total-corrected counts'!O1198),"")</f>
        <v/>
      </c>
      <c r="P1198" t="str">
        <f>IFERROR(IF(OR(HLOOKUP($A1198,'Z-scores'!$C$2:$SK$20,5,FALSE)&gt;3,HLOOKUP($A1198,'Z-scores'!$C$2:$SK$20,5,FALSE)&lt;-3),"",'Total-corrected counts'!P1198),"")</f>
        <v/>
      </c>
      <c r="Q1198" t="str">
        <f>IFERROR(IF(OR(HLOOKUP($A1198,'Z-scores'!$C$2:$SK$20,5,FALSE)&gt;3,HLOOKUP($A1198,'Z-scores'!$C$2:$SK$20,5,FALSE)&lt;-3),"",'Total-corrected counts'!Q1198),"")</f>
        <v/>
      </c>
      <c r="R1198" t="str">
        <f>IFERROR(IF(OR(HLOOKUP($A1198,'Z-scores'!$C$2:$SK$20,5,FALSE)&gt;3,HLOOKUP($A1198,'Z-scores'!$C$2:$SK$20,5,FALSE)&lt;-3),"",'Total-corrected counts'!R1198),"")</f>
        <v/>
      </c>
      <c r="S1198" t="str">
        <f>IFERROR(IF(OR(HLOOKUP($A1198,'Z-scores'!$C$2:$SK$20,5,FALSE)&gt;3,HLOOKUP($A1198,'Z-scores'!$C$2:$SK$20,5,FALSE)&lt;-3),"",'Total-corrected counts'!S1198),"")</f>
        <v/>
      </c>
      <c r="T1198" t="str">
        <f>IFERROR(IF(OR(HLOOKUP($A1198,'Z-scores'!$C$2:$SK$20,5,FALSE)&gt;3,HLOOKUP($A1198,'Z-scores'!$C$2:$SK$20,5,FALSE)&lt;-3),"",'Total-corrected counts'!T1198),"")</f>
        <v/>
      </c>
      <c r="U1198">
        <f t="shared" si="72"/>
        <v>0</v>
      </c>
      <c r="V1198">
        <f>SUMIFS(Tabel132[Cluster],Tabel132[ID],'Total-corrected counts Z&lt;3'!A1198)</f>
        <v>0</v>
      </c>
      <c r="W1198" t="str">
        <f t="shared" si="73"/>
        <v/>
      </c>
      <c r="X1198" t="str">
        <f t="shared" si="74"/>
        <v/>
      </c>
      <c r="Y1198" t="str">
        <f t="shared" si="75"/>
        <v/>
      </c>
    </row>
    <row r="1199" spans="1:25" x14ac:dyDescent="0.25">
      <c r="A1199">
        <v>12996</v>
      </c>
      <c r="B1199" t="s">
        <v>1223</v>
      </c>
      <c r="C1199">
        <v>2704</v>
      </c>
      <c r="D1199">
        <v>453</v>
      </c>
      <c r="E1199" t="str">
        <f>IFERROR(IF(OR(HLOOKUP($A1199,'Z-scores'!$C$2:$SK$20,5,FALSE)&gt;3,HLOOKUP($A1199,'Z-scores'!$C$2:$SK$20,5,FALSE)&lt;-3),"",'Total-corrected counts'!E1199),"")</f>
        <v/>
      </c>
      <c r="F1199" t="str">
        <f>IFERROR(IF(OR(HLOOKUP($A1199,'Z-scores'!$C$2:$SK$20,5,FALSE)&gt;3,HLOOKUP($A1199,'Z-scores'!$C$2:$SK$20,5,FALSE)&lt;-3),"",'Total-corrected counts'!F1199),"")</f>
        <v/>
      </c>
      <c r="G1199" t="str">
        <f>IFERROR(IF(OR(HLOOKUP($A1199,'Z-scores'!$C$2:$SK$20,5,FALSE)&gt;3,HLOOKUP($A1199,'Z-scores'!$C$2:$SK$20,5,FALSE)&lt;-3),"",'Total-corrected counts'!G1199),"")</f>
        <v/>
      </c>
      <c r="H1199" t="str">
        <f>IFERROR(IF(OR(HLOOKUP($A1199,'Z-scores'!$C$2:$SK$20,5,FALSE)&gt;3,HLOOKUP($A1199,'Z-scores'!$C$2:$SK$20,5,FALSE)&lt;-3),"",'Total-corrected counts'!H1199),"")</f>
        <v/>
      </c>
      <c r="I1199" t="str">
        <f>IFERROR(IF(OR(HLOOKUP($A1199,'Z-scores'!$C$2:$SK$20,5,FALSE)&gt;3,HLOOKUP($A1199,'Z-scores'!$C$2:$SK$20,5,FALSE)&lt;-3),"",'Total-corrected counts'!I1199),"")</f>
        <v/>
      </c>
      <c r="J1199" t="str">
        <f>IFERROR(IF(OR(HLOOKUP($A1199,'Z-scores'!$C$2:$SK$20,5,FALSE)&gt;3,HLOOKUP($A1199,'Z-scores'!$C$2:$SK$20,5,FALSE)&lt;-3),"",'Total-corrected counts'!J1199),"")</f>
        <v/>
      </c>
      <c r="K1199" t="str">
        <f>IFERROR(IF(OR(HLOOKUP($A1199,'Z-scores'!$C$2:$SK$20,5,FALSE)&gt;3,HLOOKUP($A1199,'Z-scores'!$C$2:$SK$20,5,FALSE)&lt;-3),"",'Total-corrected counts'!K1199),"")</f>
        <v/>
      </c>
      <c r="L1199" t="str">
        <f>IFERROR(IF(OR(HLOOKUP($A1199,'Z-scores'!$C$2:$SK$20,5,FALSE)&gt;3,HLOOKUP($A1199,'Z-scores'!$C$2:$SK$20,5,FALSE)&lt;-3),"",'Total-corrected counts'!L1199),"")</f>
        <v/>
      </c>
      <c r="M1199" t="str">
        <f>IFERROR(IF(OR(HLOOKUP($A1199,'Z-scores'!$C$2:$SK$20,5,FALSE)&gt;3,HLOOKUP($A1199,'Z-scores'!$C$2:$SK$20,5,FALSE)&lt;-3),"",'Total-corrected counts'!M1199),"")</f>
        <v/>
      </c>
      <c r="N1199" t="str">
        <f>IFERROR(IF(OR(HLOOKUP($A1199,'Z-scores'!$C$2:$SK$20,5,FALSE)&gt;3,HLOOKUP($A1199,'Z-scores'!$C$2:$SK$20,5,FALSE)&lt;-3),"",'Total-corrected counts'!N1199),"")</f>
        <v/>
      </c>
      <c r="O1199" t="str">
        <f>IFERROR(IF(OR(HLOOKUP($A1199,'Z-scores'!$C$2:$SK$20,5,FALSE)&gt;3,HLOOKUP($A1199,'Z-scores'!$C$2:$SK$20,5,FALSE)&lt;-3),"",'Total-corrected counts'!O1199),"")</f>
        <v/>
      </c>
      <c r="P1199" t="str">
        <f>IFERROR(IF(OR(HLOOKUP($A1199,'Z-scores'!$C$2:$SK$20,5,FALSE)&gt;3,HLOOKUP($A1199,'Z-scores'!$C$2:$SK$20,5,FALSE)&lt;-3),"",'Total-corrected counts'!P1199),"")</f>
        <v/>
      </c>
      <c r="Q1199" t="str">
        <f>IFERROR(IF(OR(HLOOKUP($A1199,'Z-scores'!$C$2:$SK$20,5,FALSE)&gt;3,HLOOKUP($A1199,'Z-scores'!$C$2:$SK$20,5,FALSE)&lt;-3),"",'Total-corrected counts'!Q1199),"")</f>
        <v/>
      </c>
      <c r="R1199" t="str">
        <f>IFERROR(IF(OR(HLOOKUP($A1199,'Z-scores'!$C$2:$SK$20,5,FALSE)&gt;3,HLOOKUP($A1199,'Z-scores'!$C$2:$SK$20,5,FALSE)&lt;-3),"",'Total-corrected counts'!R1199),"")</f>
        <v/>
      </c>
      <c r="S1199" t="str">
        <f>IFERROR(IF(OR(HLOOKUP($A1199,'Z-scores'!$C$2:$SK$20,5,FALSE)&gt;3,HLOOKUP($A1199,'Z-scores'!$C$2:$SK$20,5,FALSE)&lt;-3),"",'Total-corrected counts'!S1199),"")</f>
        <v/>
      </c>
      <c r="T1199" t="str">
        <f>IFERROR(IF(OR(HLOOKUP($A1199,'Z-scores'!$C$2:$SK$20,5,FALSE)&gt;3,HLOOKUP($A1199,'Z-scores'!$C$2:$SK$20,5,FALSE)&lt;-3),"",'Total-corrected counts'!T1199),"")</f>
        <v/>
      </c>
      <c r="U1199">
        <f t="shared" si="72"/>
        <v>0</v>
      </c>
      <c r="V1199">
        <f>SUMIFS(Tabel132[Cluster],Tabel132[ID],'Total-corrected counts Z&lt;3'!A1199)</f>
        <v>0</v>
      </c>
      <c r="W1199" t="str">
        <f t="shared" si="73"/>
        <v/>
      </c>
      <c r="X1199" t="str">
        <f t="shared" si="74"/>
        <v/>
      </c>
      <c r="Y1199" t="str">
        <f t="shared" si="75"/>
        <v/>
      </c>
    </row>
    <row r="1200" spans="1:25" x14ac:dyDescent="0.25">
      <c r="A1200">
        <v>12997</v>
      </c>
      <c r="B1200" t="s">
        <v>1224</v>
      </c>
      <c r="C1200">
        <v>2705</v>
      </c>
      <c r="D1200">
        <v>453</v>
      </c>
      <c r="E1200" t="str">
        <f>IFERROR(IF(OR(HLOOKUP($A1200,'Z-scores'!$C$2:$SK$20,5,FALSE)&gt;3,HLOOKUP($A1200,'Z-scores'!$C$2:$SK$20,5,FALSE)&lt;-3),"",'Total-corrected counts'!E1200),"")</f>
        <v/>
      </c>
      <c r="F1200" t="str">
        <f>IFERROR(IF(OR(HLOOKUP($A1200,'Z-scores'!$C$2:$SK$20,5,FALSE)&gt;3,HLOOKUP($A1200,'Z-scores'!$C$2:$SK$20,5,FALSE)&lt;-3),"",'Total-corrected counts'!F1200),"")</f>
        <v/>
      </c>
      <c r="G1200" t="str">
        <f>IFERROR(IF(OR(HLOOKUP($A1200,'Z-scores'!$C$2:$SK$20,5,FALSE)&gt;3,HLOOKUP($A1200,'Z-scores'!$C$2:$SK$20,5,FALSE)&lt;-3),"",'Total-corrected counts'!G1200),"")</f>
        <v/>
      </c>
      <c r="H1200" t="str">
        <f>IFERROR(IF(OR(HLOOKUP($A1200,'Z-scores'!$C$2:$SK$20,5,FALSE)&gt;3,HLOOKUP($A1200,'Z-scores'!$C$2:$SK$20,5,FALSE)&lt;-3),"",'Total-corrected counts'!H1200),"")</f>
        <v/>
      </c>
      <c r="I1200" t="str">
        <f>IFERROR(IF(OR(HLOOKUP($A1200,'Z-scores'!$C$2:$SK$20,5,FALSE)&gt;3,HLOOKUP($A1200,'Z-scores'!$C$2:$SK$20,5,FALSE)&lt;-3),"",'Total-corrected counts'!I1200),"")</f>
        <v/>
      </c>
      <c r="J1200" t="str">
        <f>IFERROR(IF(OR(HLOOKUP($A1200,'Z-scores'!$C$2:$SK$20,5,FALSE)&gt;3,HLOOKUP($A1200,'Z-scores'!$C$2:$SK$20,5,FALSE)&lt;-3),"",'Total-corrected counts'!J1200),"")</f>
        <v/>
      </c>
      <c r="K1200" t="str">
        <f>IFERROR(IF(OR(HLOOKUP($A1200,'Z-scores'!$C$2:$SK$20,5,FALSE)&gt;3,HLOOKUP($A1200,'Z-scores'!$C$2:$SK$20,5,FALSE)&lt;-3),"",'Total-corrected counts'!K1200),"")</f>
        <v/>
      </c>
      <c r="L1200" t="str">
        <f>IFERROR(IF(OR(HLOOKUP($A1200,'Z-scores'!$C$2:$SK$20,5,FALSE)&gt;3,HLOOKUP($A1200,'Z-scores'!$C$2:$SK$20,5,FALSE)&lt;-3),"",'Total-corrected counts'!L1200),"")</f>
        <v/>
      </c>
      <c r="M1200" t="str">
        <f>IFERROR(IF(OR(HLOOKUP($A1200,'Z-scores'!$C$2:$SK$20,5,FALSE)&gt;3,HLOOKUP($A1200,'Z-scores'!$C$2:$SK$20,5,FALSE)&lt;-3),"",'Total-corrected counts'!M1200),"")</f>
        <v/>
      </c>
      <c r="N1200" t="str">
        <f>IFERROR(IF(OR(HLOOKUP($A1200,'Z-scores'!$C$2:$SK$20,5,FALSE)&gt;3,HLOOKUP($A1200,'Z-scores'!$C$2:$SK$20,5,FALSE)&lt;-3),"",'Total-corrected counts'!N1200),"")</f>
        <v/>
      </c>
      <c r="O1200" t="str">
        <f>IFERROR(IF(OR(HLOOKUP($A1200,'Z-scores'!$C$2:$SK$20,5,FALSE)&gt;3,HLOOKUP($A1200,'Z-scores'!$C$2:$SK$20,5,FALSE)&lt;-3),"",'Total-corrected counts'!O1200),"")</f>
        <v/>
      </c>
      <c r="P1200" t="str">
        <f>IFERROR(IF(OR(HLOOKUP($A1200,'Z-scores'!$C$2:$SK$20,5,FALSE)&gt;3,HLOOKUP($A1200,'Z-scores'!$C$2:$SK$20,5,FALSE)&lt;-3),"",'Total-corrected counts'!P1200),"")</f>
        <v/>
      </c>
      <c r="Q1200" t="str">
        <f>IFERROR(IF(OR(HLOOKUP($A1200,'Z-scores'!$C$2:$SK$20,5,FALSE)&gt;3,HLOOKUP($A1200,'Z-scores'!$C$2:$SK$20,5,FALSE)&lt;-3),"",'Total-corrected counts'!Q1200),"")</f>
        <v/>
      </c>
      <c r="R1200" t="str">
        <f>IFERROR(IF(OR(HLOOKUP($A1200,'Z-scores'!$C$2:$SK$20,5,FALSE)&gt;3,HLOOKUP($A1200,'Z-scores'!$C$2:$SK$20,5,FALSE)&lt;-3),"",'Total-corrected counts'!R1200),"")</f>
        <v/>
      </c>
      <c r="S1200" t="str">
        <f>IFERROR(IF(OR(HLOOKUP($A1200,'Z-scores'!$C$2:$SK$20,5,FALSE)&gt;3,HLOOKUP($A1200,'Z-scores'!$C$2:$SK$20,5,FALSE)&lt;-3),"",'Total-corrected counts'!S1200),"")</f>
        <v/>
      </c>
      <c r="T1200" t="str">
        <f>IFERROR(IF(OR(HLOOKUP($A1200,'Z-scores'!$C$2:$SK$20,5,FALSE)&gt;3,HLOOKUP($A1200,'Z-scores'!$C$2:$SK$20,5,FALSE)&lt;-3),"",'Total-corrected counts'!T1200),"")</f>
        <v/>
      </c>
      <c r="U1200">
        <f t="shared" si="72"/>
        <v>0</v>
      </c>
      <c r="V1200">
        <f>SUMIFS(Tabel132[Cluster],Tabel132[ID],'Total-corrected counts Z&lt;3'!A1200)</f>
        <v>0</v>
      </c>
      <c r="W1200" t="str">
        <f t="shared" si="73"/>
        <v/>
      </c>
      <c r="X1200" t="str">
        <f t="shared" si="74"/>
        <v/>
      </c>
      <c r="Y1200" t="str">
        <f t="shared" si="75"/>
        <v/>
      </c>
    </row>
    <row r="1201" spans="1:25" x14ac:dyDescent="0.25">
      <c r="A1201">
        <v>12998</v>
      </c>
      <c r="B1201" t="s">
        <v>1225</v>
      </c>
      <c r="C1201">
        <v>2706</v>
      </c>
      <c r="D1201">
        <v>453</v>
      </c>
      <c r="E1201" t="str">
        <f>IFERROR(IF(OR(HLOOKUP($A1201,'Z-scores'!$C$2:$SK$20,5,FALSE)&gt;3,HLOOKUP($A1201,'Z-scores'!$C$2:$SK$20,5,FALSE)&lt;-3),"",'Total-corrected counts'!E1201),"")</f>
        <v/>
      </c>
      <c r="F1201" t="str">
        <f>IFERROR(IF(OR(HLOOKUP($A1201,'Z-scores'!$C$2:$SK$20,5,FALSE)&gt;3,HLOOKUP($A1201,'Z-scores'!$C$2:$SK$20,5,FALSE)&lt;-3),"",'Total-corrected counts'!F1201),"")</f>
        <v/>
      </c>
      <c r="G1201" t="str">
        <f>IFERROR(IF(OR(HLOOKUP($A1201,'Z-scores'!$C$2:$SK$20,5,FALSE)&gt;3,HLOOKUP($A1201,'Z-scores'!$C$2:$SK$20,5,FALSE)&lt;-3),"",'Total-corrected counts'!G1201),"")</f>
        <v/>
      </c>
      <c r="H1201" t="str">
        <f>IFERROR(IF(OR(HLOOKUP($A1201,'Z-scores'!$C$2:$SK$20,5,FALSE)&gt;3,HLOOKUP($A1201,'Z-scores'!$C$2:$SK$20,5,FALSE)&lt;-3),"",'Total-corrected counts'!H1201),"")</f>
        <v/>
      </c>
      <c r="I1201" t="str">
        <f>IFERROR(IF(OR(HLOOKUP($A1201,'Z-scores'!$C$2:$SK$20,5,FALSE)&gt;3,HLOOKUP($A1201,'Z-scores'!$C$2:$SK$20,5,FALSE)&lt;-3),"",'Total-corrected counts'!I1201),"")</f>
        <v/>
      </c>
      <c r="J1201" t="str">
        <f>IFERROR(IF(OR(HLOOKUP($A1201,'Z-scores'!$C$2:$SK$20,5,FALSE)&gt;3,HLOOKUP($A1201,'Z-scores'!$C$2:$SK$20,5,FALSE)&lt;-3),"",'Total-corrected counts'!J1201),"")</f>
        <v/>
      </c>
      <c r="K1201" t="str">
        <f>IFERROR(IF(OR(HLOOKUP($A1201,'Z-scores'!$C$2:$SK$20,5,FALSE)&gt;3,HLOOKUP($A1201,'Z-scores'!$C$2:$SK$20,5,FALSE)&lt;-3),"",'Total-corrected counts'!K1201),"")</f>
        <v/>
      </c>
      <c r="L1201" t="str">
        <f>IFERROR(IF(OR(HLOOKUP($A1201,'Z-scores'!$C$2:$SK$20,5,FALSE)&gt;3,HLOOKUP($A1201,'Z-scores'!$C$2:$SK$20,5,FALSE)&lt;-3),"",'Total-corrected counts'!L1201),"")</f>
        <v/>
      </c>
      <c r="M1201" t="str">
        <f>IFERROR(IF(OR(HLOOKUP($A1201,'Z-scores'!$C$2:$SK$20,5,FALSE)&gt;3,HLOOKUP($A1201,'Z-scores'!$C$2:$SK$20,5,FALSE)&lt;-3),"",'Total-corrected counts'!M1201),"")</f>
        <v/>
      </c>
      <c r="N1201" t="str">
        <f>IFERROR(IF(OR(HLOOKUP($A1201,'Z-scores'!$C$2:$SK$20,5,FALSE)&gt;3,HLOOKUP($A1201,'Z-scores'!$C$2:$SK$20,5,FALSE)&lt;-3),"",'Total-corrected counts'!N1201),"")</f>
        <v/>
      </c>
      <c r="O1201" t="str">
        <f>IFERROR(IF(OR(HLOOKUP($A1201,'Z-scores'!$C$2:$SK$20,5,FALSE)&gt;3,HLOOKUP($A1201,'Z-scores'!$C$2:$SK$20,5,FALSE)&lt;-3),"",'Total-corrected counts'!O1201),"")</f>
        <v/>
      </c>
      <c r="P1201" t="str">
        <f>IFERROR(IF(OR(HLOOKUP($A1201,'Z-scores'!$C$2:$SK$20,5,FALSE)&gt;3,HLOOKUP($A1201,'Z-scores'!$C$2:$SK$20,5,FALSE)&lt;-3),"",'Total-corrected counts'!P1201),"")</f>
        <v/>
      </c>
      <c r="Q1201" t="str">
        <f>IFERROR(IF(OR(HLOOKUP($A1201,'Z-scores'!$C$2:$SK$20,5,FALSE)&gt;3,HLOOKUP($A1201,'Z-scores'!$C$2:$SK$20,5,FALSE)&lt;-3),"",'Total-corrected counts'!Q1201),"")</f>
        <v/>
      </c>
      <c r="R1201" t="str">
        <f>IFERROR(IF(OR(HLOOKUP($A1201,'Z-scores'!$C$2:$SK$20,5,FALSE)&gt;3,HLOOKUP($A1201,'Z-scores'!$C$2:$SK$20,5,FALSE)&lt;-3),"",'Total-corrected counts'!R1201),"")</f>
        <v/>
      </c>
      <c r="S1201" t="str">
        <f>IFERROR(IF(OR(HLOOKUP($A1201,'Z-scores'!$C$2:$SK$20,5,FALSE)&gt;3,HLOOKUP($A1201,'Z-scores'!$C$2:$SK$20,5,FALSE)&lt;-3),"",'Total-corrected counts'!S1201),"")</f>
        <v/>
      </c>
      <c r="T1201" t="str">
        <f>IFERROR(IF(OR(HLOOKUP($A1201,'Z-scores'!$C$2:$SK$20,5,FALSE)&gt;3,HLOOKUP($A1201,'Z-scores'!$C$2:$SK$20,5,FALSE)&lt;-3),"",'Total-corrected counts'!T1201),"")</f>
        <v/>
      </c>
      <c r="U1201">
        <f t="shared" si="72"/>
        <v>0</v>
      </c>
      <c r="V1201">
        <f>SUMIFS(Tabel132[Cluster],Tabel132[ID],'Total-corrected counts Z&lt;3'!A1201)</f>
        <v>0</v>
      </c>
      <c r="W1201" t="str">
        <f t="shared" si="73"/>
        <v/>
      </c>
      <c r="X1201" t="str">
        <f t="shared" si="74"/>
        <v/>
      </c>
      <c r="Y1201" t="str">
        <f t="shared" si="75"/>
        <v/>
      </c>
    </row>
    <row r="1202" spans="1:25" x14ac:dyDescent="0.25">
      <c r="A1202">
        <v>2375</v>
      </c>
      <c r="B1202" t="s">
        <v>1226</v>
      </c>
      <c r="C1202">
        <v>37600</v>
      </c>
      <c r="D1202">
        <v>1080</v>
      </c>
      <c r="E1202" t="str">
        <f>IFERROR(IF(OR(HLOOKUP($A1202,'Z-scores'!$C$2:$SK$20,5,FALSE)&gt;3,HLOOKUP($A1202,'Z-scores'!$C$2:$SK$20,5,FALSE)&lt;-3),"",'Total-corrected counts'!E1202),"")</f>
        <v/>
      </c>
      <c r="F1202" t="str">
        <f>IFERROR(IF(OR(HLOOKUP($A1202,'Z-scores'!$C$2:$SK$20,5,FALSE)&gt;3,HLOOKUP($A1202,'Z-scores'!$C$2:$SK$20,5,FALSE)&lt;-3),"",'Total-corrected counts'!F1202),"")</f>
        <v/>
      </c>
      <c r="G1202" t="str">
        <f>IFERROR(IF(OR(HLOOKUP($A1202,'Z-scores'!$C$2:$SK$20,5,FALSE)&gt;3,HLOOKUP($A1202,'Z-scores'!$C$2:$SK$20,5,FALSE)&lt;-3),"",'Total-corrected counts'!G1202),"")</f>
        <v/>
      </c>
      <c r="H1202" t="str">
        <f>IFERROR(IF(OR(HLOOKUP($A1202,'Z-scores'!$C$2:$SK$20,5,FALSE)&gt;3,HLOOKUP($A1202,'Z-scores'!$C$2:$SK$20,5,FALSE)&lt;-3),"",'Total-corrected counts'!H1202),"")</f>
        <v/>
      </c>
      <c r="I1202" t="str">
        <f>IFERROR(IF(OR(HLOOKUP($A1202,'Z-scores'!$C$2:$SK$20,5,FALSE)&gt;3,HLOOKUP($A1202,'Z-scores'!$C$2:$SK$20,5,FALSE)&lt;-3),"",'Total-corrected counts'!I1202),"")</f>
        <v/>
      </c>
      <c r="J1202" t="str">
        <f>IFERROR(IF(OR(HLOOKUP($A1202,'Z-scores'!$C$2:$SK$20,5,FALSE)&gt;3,HLOOKUP($A1202,'Z-scores'!$C$2:$SK$20,5,FALSE)&lt;-3),"",'Total-corrected counts'!J1202),"")</f>
        <v/>
      </c>
      <c r="K1202" t="str">
        <f>IFERROR(IF(OR(HLOOKUP($A1202,'Z-scores'!$C$2:$SK$20,5,FALSE)&gt;3,HLOOKUP($A1202,'Z-scores'!$C$2:$SK$20,5,FALSE)&lt;-3),"",'Total-corrected counts'!K1202),"")</f>
        <v/>
      </c>
      <c r="L1202" t="str">
        <f>IFERROR(IF(OR(HLOOKUP($A1202,'Z-scores'!$C$2:$SK$20,5,FALSE)&gt;3,HLOOKUP($A1202,'Z-scores'!$C$2:$SK$20,5,FALSE)&lt;-3),"",'Total-corrected counts'!L1202),"")</f>
        <v/>
      </c>
      <c r="M1202" t="str">
        <f>IFERROR(IF(OR(HLOOKUP($A1202,'Z-scores'!$C$2:$SK$20,5,FALSE)&gt;3,HLOOKUP($A1202,'Z-scores'!$C$2:$SK$20,5,FALSE)&lt;-3),"",'Total-corrected counts'!M1202),"")</f>
        <v/>
      </c>
      <c r="N1202" t="str">
        <f>IFERROR(IF(OR(HLOOKUP($A1202,'Z-scores'!$C$2:$SK$20,5,FALSE)&gt;3,HLOOKUP($A1202,'Z-scores'!$C$2:$SK$20,5,FALSE)&lt;-3),"",'Total-corrected counts'!N1202),"")</f>
        <v/>
      </c>
      <c r="O1202" t="str">
        <f>IFERROR(IF(OR(HLOOKUP($A1202,'Z-scores'!$C$2:$SK$20,5,FALSE)&gt;3,HLOOKUP($A1202,'Z-scores'!$C$2:$SK$20,5,FALSE)&lt;-3),"",'Total-corrected counts'!O1202),"")</f>
        <v/>
      </c>
      <c r="P1202" t="str">
        <f>IFERROR(IF(OR(HLOOKUP($A1202,'Z-scores'!$C$2:$SK$20,5,FALSE)&gt;3,HLOOKUP($A1202,'Z-scores'!$C$2:$SK$20,5,FALSE)&lt;-3),"",'Total-corrected counts'!P1202),"")</f>
        <v/>
      </c>
      <c r="Q1202" t="str">
        <f>IFERROR(IF(OR(HLOOKUP($A1202,'Z-scores'!$C$2:$SK$20,5,FALSE)&gt;3,HLOOKUP($A1202,'Z-scores'!$C$2:$SK$20,5,FALSE)&lt;-3),"",'Total-corrected counts'!Q1202),"")</f>
        <v/>
      </c>
      <c r="R1202" t="str">
        <f>IFERROR(IF(OR(HLOOKUP($A1202,'Z-scores'!$C$2:$SK$20,5,FALSE)&gt;3,HLOOKUP($A1202,'Z-scores'!$C$2:$SK$20,5,FALSE)&lt;-3),"",'Total-corrected counts'!R1202),"")</f>
        <v/>
      </c>
      <c r="S1202" t="str">
        <f>IFERROR(IF(OR(HLOOKUP($A1202,'Z-scores'!$C$2:$SK$20,5,FALSE)&gt;3,HLOOKUP($A1202,'Z-scores'!$C$2:$SK$20,5,FALSE)&lt;-3),"",'Total-corrected counts'!S1202),"")</f>
        <v/>
      </c>
      <c r="T1202" t="str">
        <f>IFERROR(IF(OR(HLOOKUP($A1202,'Z-scores'!$C$2:$SK$20,5,FALSE)&gt;3,HLOOKUP($A1202,'Z-scores'!$C$2:$SK$20,5,FALSE)&lt;-3),"",'Total-corrected counts'!T1202),"")</f>
        <v/>
      </c>
      <c r="U1202">
        <f t="shared" si="72"/>
        <v>0</v>
      </c>
      <c r="V1202">
        <f>SUMIFS(Tabel132[Cluster],Tabel132[ID],'Total-corrected counts Z&lt;3'!A1202)</f>
        <v>0</v>
      </c>
      <c r="W1202" t="str">
        <f t="shared" si="73"/>
        <v/>
      </c>
      <c r="X1202" t="str">
        <f t="shared" si="74"/>
        <v/>
      </c>
      <c r="Y1202" t="str">
        <f t="shared" si="75"/>
        <v/>
      </c>
    </row>
    <row r="1203" spans="1:25" x14ac:dyDescent="0.25">
      <c r="A1203">
        <v>2382</v>
      </c>
      <c r="B1203" t="s">
        <v>488</v>
      </c>
      <c r="C1203">
        <v>37700</v>
      </c>
      <c r="D1203">
        <v>2375</v>
      </c>
      <c r="E1203">
        <f>IFERROR(IF(OR(HLOOKUP($A1203,'Z-scores'!$C$2:$SK$20,5,FALSE)&gt;3,HLOOKUP($A1203,'Z-scores'!$C$2:$SK$20,5,FALSE)&lt;-3),"",'Total-corrected counts'!E1203),"")</f>
        <v>33.07414682721533</v>
      </c>
      <c r="F1203">
        <f>IFERROR(IF(OR(HLOOKUP($A1203,'Z-scores'!$C$2:$SK$20,5,FALSE)&gt;3,HLOOKUP($A1203,'Z-scores'!$C$2:$SK$20,5,FALSE)&lt;-3),"",'Total-corrected counts'!F1203),"")</f>
        <v>38.553195146216474</v>
      </c>
      <c r="G1203">
        <f>IFERROR(IF(OR(HLOOKUP($A1203,'Z-scores'!$C$2:$SK$20,5,FALSE)&gt;3,HLOOKUP($A1203,'Z-scores'!$C$2:$SK$20,5,FALSE)&lt;-3),"",'Total-corrected counts'!G1203),"")</f>
        <v>45.983999571549923</v>
      </c>
      <c r="H1203">
        <f>IFERROR(IF(OR(HLOOKUP($A1203,'Z-scores'!$C$2:$SK$20,5,FALSE)&gt;3,HLOOKUP($A1203,'Z-scores'!$C$2:$SK$20,5,FALSE)&lt;-3),"",'Total-corrected counts'!H1203),"")</f>
        <v>63.650510265627645</v>
      </c>
      <c r="I1203">
        <f>IFERROR(IF(OR(HLOOKUP($A1203,'Z-scores'!$C$2:$SK$20,5,FALSE)&gt;3,HLOOKUP($A1203,'Z-scores'!$C$2:$SK$20,5,FALSE)&lt;-3),"",'Total-corrected counts'!I1203),"")</f>
        <v>35.030339932167756</v>
      </c>
      <c r="J1203">
        <f>IFERROR(IF(OR(HLOOKUP($A1203,'Z-scores'!$C$2:$SK$20,5,FALSE)&gt;3,HLOOKUP($A1203,'Z-scores'!$C$2:$SK$20,5,FALSE)&lt;-3),"",'Total-corrected counts'!J1203),"")</f>
        <v>65.445167222818881</v>
      </c>
      <c r="K1203">
        <f>IFERROR(IF(OR(HLOOKUP($A1203,'Z-scores'!$C$2:$SK$20,5,FALSE)&gt;3,HLOOKUP($A1203,'Z-scores'!$C$2:$SK$20,5,FALSE)&lt;-3),"",'Total-corrected counts'!K1203),"")</f>
        <v>26.631010084127251</v>
      </c>
      <c r="L1203">
        <f>IFERROR(IF(OR(HLOOKUP($A1203,'Z-scores'!$C$2:$SK$20,5,FALSE)&gt;3,HLOOKUP($A1203,'Z-scores'!$C$2:$SK$20,5,FALSE)&lt;-3),"",'Total-corrected counts'!L1203),"")</f>
        <v>81.483802957349212</v>
      </c>
      <c r="M1203">
        <f>IFERROR(IF(OR(HLOOKUP($A1203,'Z-scores'!$C$2:$SK$20,5,FALSE)&gt;3,HLOOKUP($A1203,'Z-scores'!$C$2:$SK$20,5,FALSE)&lt;-3),"",'Total-corrected counts'!M1203),"")</f>
        <v>81.599041134543782</v>
      </c>
      <c r="N1203">
        <f>IFERROR(IF(OR(HLOOKUP($A1203,'Z-scores'!$C$2:$SK$20,5,FALSE)&gt;3,HLOOKUP($A1203,'Z-scores'!$C$2:$SK$20,5,FALSE)&lt;-3),"",'Total-corrected counts'!N1203),"")</f>
        <v>82.622275322915982</v>
      </c>
      <c r="O1203">
        <f>IFERROR(IF(OR(HLOOKUP($A1203,'Z-scores'!$C$2:$SK$20,5,FALSE)&gt;3,HLOOKUP($A1203,'Z-scores'!$C$2:$SK$20,5,FALSE)&lt;-3),"",'Total-corrected counts'!O1203),"")</f>
        <v>44.634607205730354</v>
      </c>
      <c r="P1203">
        <f>IFERROR(IF(OR(HLOOKUP($A1203,'Z-scores'!$C$2:$SK$20,5,FALSE)&gt;3,HLOOKUP($A1203,'Z-scores'!$C$2:$SK$20,5,FALSE)&lt;-3),"",'Total-corrected counts'!P1203),"")</f>
        <v>45.713887596388076</v>
      </c>
      <c r="Q1203">
        <f>IFERROR(IF(OR(HLOOKUP($A1203,'Z-scores'!$C$2:$SK$20,5,FALSE)&gt;3,HLOOKUP($A1203,'Z-scores'!$C$2:$SK$20,5,FALSE)&lt;-3),"",'Total-corrected counts'!Q1203),"")</f>
        <v>60.968369087432052</v>
      </c>
      <c r="R1203">
        <f>IFERROR(IF(OR(HLOOKUP($A1203,'Z-scores'!$C$2:$SK$20,5,FALSE)&gt;3,HLOOKUP($A1203,'Z-scores'!$C$2:$SK$20,5,FALSE)&lt;-3),"",'Total-corrected counts'!R1203),"")</f>
        <v>28.743527314054234</v>
      </c>
      <c r="S1203">
        <f>IFERROR(IF(OR(HLOOKUP($A1203,'Z-scores'!$C$2:$SK$20,5,FALSE)&gt;3,HLOOKUP($A1203,'Z-scores'!$C$2:$SK$20,5,FALSE)&lt;-3),"",'Total-corrected counts'!S1203),"")</f>
        <v>47.792004846576965</v>
      </c>
      <c r="T1203">
        <f>IFERROR(IF(OR(HLOOKUP($A1203,'Z-scores'!$C$2:$SK$20,5,FALSE)&gt;3,HLOOKUP($A1203,'Z-scores'!$C$2:$SK$20,5,FALSE)&lt;-3),"",'Total-corrected counts'!T1203),"")</f>
        <v>57.836453826059241</v>
      </c>
      <c r="U1203">
        <f t="shared" si="72"/>
        <v>1</v>
      </c>
      <c r="V1203">
        <f>SUMIFS(Tabel132[Cluster],Tabel132[ID],'Total-corrected counts Z&lt;3'!A1203)</f>
        <v>50</v>
      </c>
      <c r="W1203">
        <f t="shared" si="73"/>
        <v>0.43977913652132705</v>
      </c>
      <c r="X1203">
        <f t="shared" si="74"/>
        <v>55.407348846453218</v>
      </c>
      <c r="Y1203">
        <f t="shared" si="75"/>
        <v>47.61480831270682</v>
      </c>
    </row>
    <row r="1204" spans="1:25" x14ac:dyDescent="0.25">
      <c r="A1204">
        <v>2391</v>
      </c>
      <c r="B1204" t="s">
        <v>1227</v>
      </c>
      <c r="C1204">
        <v>37800</v>
      </c>
      <c r="D1204">
        <v>2382</v>
      </c>
      <c r="E1204" t="str">
        <f>IFERROR(IF(OR(HLOOKUP($A1204,'Z-scores'!$C$2:$SK$20,5,FALSE)&gt;3,HLOOKUP($A1204,'Z-scores'!$C$2:$SK$20,5,FALSE)&lt;-3),"",'Total-corrected counts'!E1204),"")</f>
        <v/>
      </c>
      <c r="F1204" t="str">
        <f>IFERROR(IF(OR(HLOOKUP($A1204,'Z-scores'!$C$2:$SK$20,5,FALSE)&gt;3,HLOOKUP($A1204,'Z-scores'!$C$2:$SK$20,5,FALSE)&lt;-3),"",'Total-corrected counts'!F1204),"")</f>
        <v/>
      </c>
      <c r="G1204" t="str">
        <f>IFERROR(IF(OR(HLOOKUP($A1204,'Z-scores'!$C$2:$SK$20,5,FALSE)&gt;3,HLOOKUP($A1204,'Z-scores'!$C$2:$SK$20,5,FALSE)&lt;-3),"",'Total-corrected counts'!G1204),"")</f>
        <v/>
      </c>
      <c r="H1204" t="str">
        <f>IFERROR(IF(OR(HLOOKUP($A1204,'Z-scores'!$C$2:$SK$20,5,FALSE)&gt;3,HLOOKUP($A1204,'Z-scores'!$C$2:$SK$20,5,FALSE)&lt;-3),"",'Total-corrected counts'!H1204),"")</f>
        <v/>
      </c>
      <c r="I1204" t="str">
        <f>IFERROR(IF(OR(HLOOKUP($A1204,'Z-scores'!$C$2:$SK$20,5,FALSE)&gt;3,HLOOKUP($A1204,'Z-scores'!$C$2:$SK$20,5,FALSE)&lt;-3),"",'Total-corrected counts'!I1204),"")</f>
        <v/>
      </c>
      <c r="J1204" t="str">
        <f>IFERROR(IF(OR(HLOOKUP($A1204,'Z-scores'!$C$2:$SK$20,5,FALSE)&gt;3,HLOOKUP($A1204,'Z-scores'!$C$2:$SK$20,5,FALSE)&lt;-3),"",'Total-corrected counts'!J1204),"")</f>
        <v/>
      </c>
      <c r="K1204" t="str">
        <f>IFERROR(IF(OR(HLOOKUP($A1204,'Z-scores'!$C$2:$SK$20,5,FALSE)&gt;3,HLOOKUP($A1204,'Z-scores'!$C$2:$SK$20,5,FALSE)&lt;-3),"",'Total-corrected counts'!K1204),"")</f>
        <v/>
      </c>
      <c r="L1204" t="str">
        <f>IFERROR(IF(OR(HLOOKUP($A1204,'Z-scores'!$C$2:$SK$20,5,FALSE)&gt;3,HLOOKUP($A1204,'Z-scores'!$C$2:$SK$20,5,FALSE)&lt;-3),"",'Total-corrected counts'!L1204),"")</f>
        <v/>
      </c>
      <c r="M1204" t="str">
        <f>IFERROR(IF(OR(HLOOKUP($A1204,'Z-scores'!$C$2:$SK$20,5,FALSE)&gt;3,HLOOKUP($A1204,'Z-scores'!$C$2:$SK$20,5,FALSE)&lt;-3),"",'Total-corrected counts'!M1204),"")</f>
        <v/>
      </c>
      <c r="N1204" t="str">
        <f>IFERROR(IF(OR(HLOOKUP($A1204,'Z-scores'!$C$2:$SK$20,5,FALSE)&gt;3,HLOOKUP($A1204,'Z-scores'!$C$2:$SK$20,5,FALSE)&lt;-3),"",'Total-corrected counts'!N1204),"")</f>
        <v/>
      </c>
      <c r="O1204" t="str">
        <f>IFERROR(IF(OR(HLOOKUP($A1204,'Z-scores'!$C$2:$SK$20,5,FALSE)&gt;3,HLOOKUP($A1204,'Z-scores'!$C$2:$SK$20,5,FALSE)&lt;-3),"",'Total-corrected counts'!O1204),"")</f>
        <v/>
      </c>
      <c r="P1204" t="str">
        <f>IFERROR(IF(OR(HLOOKUP($A1204,'Z-scores'!$C$2:$SK$20,5,FALSE)&gt;3,HLOOKUP($A1204,'Z-scores'!$C$2:$SK$20,5,FALSE)&lt;-3),"",'Total-corrected counts'!P1204),"")</f>
        <v/>
      </c>
      <c r="Q1204" t="str">
        <f>IFERROR(IF(OR(HLOOKUP($A1204,'Z-scores'!$C$2:$SK$20,5,FALSE)&gt;3,HLOOKUP($A1204,'Z-scores'!$C$2:$SK$20,5,FALSE)&lt;-3),"",'Total-corrected counts'!Q1204),"")</f>
        <v/>
      </c>
      <c r="R1204" t="str">
        <f>IFERROR(IF(OR(HLOOKUP($A1204,'Z-scores'!$C$2:$SK$20,5,FALSE)&gt;3,HLOOKUP($A1204,'Z-scores'!$C$2:$SK$20,5,FALSE)&lt;-3),"",'Total-corrected counts'!R1204),"")</f>
        <v/>
      </c>
      <c r="S1204" t="str">
        <f>IFERROR(IF(OR(HLOOKUP($A1204,'Z-scores'!$C$2:$SK$20,5,FALSE)&gt;3,HLOOKUP($A1204,'Z-scores'!$C$2:$SK$20,5,FALSE)&lt;-3),"",'Total-corrected counts'!S1204),"")</f>
        <v/>
      </c>
      <c r="T1204" t="str">
        <f>IFERROR(IF(OR(HLOOKUP($A1204,'Z-scores'!$C$2:$SK$20,5,FALSE)&gt;3,HLOOKUP($A1204,'Z-scores'!$C$2:$SK$20,5,FALSE)&lt;-3),"",'Total-corrected counts'!T1204),"")</f>
        <v/>
      </c>
      <c r="U1204">
        <f t="shared" si="72"/>
        <v>0</v>
      </c>
      <c r="V1204">
        <f>SUMIFS(Tabel132[Cluster],Tabel132[ID],'Total-corrected counts Z&lt;3'!A1204)</f>
        <v>50</v>
      </c>
      <c r="W1204" t="str">
        <f t="shared" si="73"/>
        <v/>
      </c>
      <c r="X1204" t="str">
        <f t="shared" si="74"/>
        <v/>
      </c>
      <c r="Y1204" t="str">
        <f t="shared" si="75"/>
        <v/>
      </c>
    </row>
    <row r="1205" spans="1:25" x14ac:dyDescent="0.25">
      <c r="A1205">
        <v>2399</v>
      </c>
      <c r="B1205" t="s">
        <v>1228</v>
      </c>
      <c r="C1205">
        <v>37900</v>
      </c>
      <c r="D1205">
        <v>2382</v>
      </c>
      <c r="E1205" t="str">
        <f>IFERROR(IF(OR(HLOOKUP($A1205,'Z-scores'!$C$2:$SK$20,5,FALSE)&gt;3,HLOOKUP($A1205,'Z-scores'!$C$2:$SK$20,5,FALSE)&lt;-3),"",'Total-corrected counts'!E1205),"")</f>
        <v/>
      </c>
      <c r="F1205" t="str">
        <f>IFERROR(IF(OR(HLOOKUP($A1205,'Z-scores'!$C$2:$SK$20,5,FALSE)&gt;3,HLOOKUP($A1205,'Z-scores'!$C$2:$SK$20,5,FALSE)&lt;-3),"",'Total-corrected counts'!F1205),"")</f>
        <v/>
      </c>
      <c r="G1205" t="str">
        <f>IFERROR(IF(OR(HLOOKUP($A1205,'Z-scores'!$C$2:$SK$20,5,FALSE)&gt;3,HLOOKUP($A1205,'Z-scores'!$C$2:$SK$20,5,FALSE)&lt;-3),"",'Total-corrected counts'!G1205),"")</f>
        <v/>
      </c>
      <c r="H1205" t="str">
        <f>IFERROR(IF(OR(HLOOKUP($A1205,'Z-scores'!$C$2:$SK$20,5,FALSE)&gt;3,HLOOKUP($A1205,'Z-scores'!$C$2:$SK$20,5,FALSE)&lt;-3),"",'Total-corrected counts'!H1205),"")</f>
        <v/>
      </c>
      <c r="I1205" t="str">
        <f>IFERROR(IF(OR(HLOOKUP($A1205,'Z-scores'!$C$2:$SK$20,5,FALSE)&gt;3,HLOOKUP($A1205,'Z-scores'!$C$2:$SK$20,5,FALSE)&lt;-3),"",'Total-corrected counts'!I1205),"")</f>
        <v/>
      </c>
      <c r="J1205" t="str">
        <f>IFERROR(IF(OR(HLOOKUP($A1205,'Z-scores'!$C$2:$SK$20,5,FALSE)&gt;3,HLOOKUP($A1205,'Z-scores'!$C$2:$SK$20,5,FALSE)&lt;-3),"",'Total-corrected counts'!J1205),"")</f>
        <v/>
      </c>
      <c r="K1205" t="str">
        <f>IFERROR(IF(OR(HLOOKUP($A1205,'Z-scores'!$C$2:$SK$20,5,FALSE)&gt;3,HLOOKUP($A1205,'Z-scores'!$C$2:$SK$20,5,FALSE)&lt;-3),"",'Total-corrected counts'!K1205),"")</f>
        <v/>
      </c>
      <c r="L1205" t="str">
        <f>IFERROR(IF(OR(HLOOKUP($A1205,'Z-scores'!$C$2:$SK$20,5,FALSE)&gt;3,HLOOKUP($A1205,'Z-scores'!$C$2:$SK$20,5,FALSE)&lt;-3),"",'Total-corrected counts'!L1205),"")</f>
        <v/>
      </c>
      <c r="M1205" t="str">
        <f>IFERROR(IF(OR(HLOOKUP($A1205,'Z-scores'!$C$2:$SK$20,5,FALSE)&gt;3,HLOOKUP($A1205,'Z-scores'!$C$2:$SK$20,5,FALSE)&lt;-3),"",'Total-corrected counts'!M1205),"")</f>
        <v/>
      </c>
      <c r="N1205" t="str">
        <f>IFERROR(IF(OR(HLOOKUP($A1205,'Z-scores'!$C$2:$SK$20,5,FALSE)&gt;3,HLOOKUP($A1205,'Z-scores'!$C$2:$SK$20,5,FALSE)&lt;-3),"",'Total-corrected counts'!N1205),"")</f>
        <v/>
      </c>
      <c r="O1205" t="str">
        <f>IFERROR(IF(OR(HLOOKUP($A1205,'Z-scores'!$C$2:$SK$20,5,FALSE)&gt;3,HLOOKUP($A1205,'Z-scores'!$C$2:$SK$20,5,FALSE)&lt;-3),"",'Total-corrected counts'!O1205),"")</f>
        <v/>
      </c>
      <c r="P1205" t="str">
        <f>IFERROR(IF(OR(HLOOKUP($A1205,'Z-scores'!$C$2:$SK$20,5,FALSE)&gt;3,HLOOKUP($A1205,'Z-scores'!$C$2:$SK$20,5,FALSE)&lt;-3),"",'Total-corrected counts'!P1205),"")</f>
        <v/>
      </c>
      <c r="Q1205" t="str">
        <f>IFERROR(IF(OR(HLOOKUP($A1205,'Z-scores'!$C$2:$SK$20,5,FALSE)&gt;3,HLOOKUP($A1205,'Z-scores'!$C$2:$SK$20,5,FALSE)&lt;-3),"",'Total-corrected counts'!Q1205),"")</f>
        <v/>
      </c>
      <c r="R1205" t="str">
        <f>IFERROR(IF(OR(HLOOKUP($A1205,'Z-scores'!$C$2:$SK$20,5,FALSE)&gt;3,HLOOKUP($A1205,'Z-scores'!$C$2:$SK$20,5,FALSE)&lt;-3),"",'Total-corrected counts'!R1205),"")</f>
        <v/>
      </c>
      <c r="S1205" t="str">
        <f>IFERROR(IF(OR(HLOOKUP($A1205,'Z-scores'!$C$2:$SK$20,5,FALSE)&gt;3,HLOOKUP($A1205,'Z-scores'!$C$2:$SK$20,5,FALSE)&lt;-3),"",'Total-corrected counts'!S1205),"")</f>
        <v/>
      </c>
      <c r="T1205" t="str">
        <f>IFERROR(IF(OR(HLOOKUP($A1205,'Z-scores'!$C$2:$SK$20,5,FALSE)&gt;3,HLOOKUP($A1205,'Z-scores'!$C$2:$SK$20,5,FALSE)&lt;-3),"",'Total-corrected counts'!T1205),"")</f>
        <v/>
      </c>
      <c r="U1205">
        <f t="shared" si="72"/>
        <v>0</v>
      </c>
      <c r="V1205">
        <f>SUMIFS(Tabel132[Cluster],Tabel132[ID],'Total-corrected counts Z&lt;3'!A1205)</f>
        <v>50</v>
      </c>
      <c r="W1205" t="str">
        <f t="shared" si="73"/>
        <v/>
      </c>
      <c r="X1205" t="str">
        <f t="shared" si="74"/>
        <v/>
      </c>
      <c r="Y1205" t="str">
        <f t="shared" si="75"/>
        <v/>
      </c>
    </row>
    <row r="1206" spans="1:25" x14ac:dyDescent="0.25">
      <c r="A1206">
        <v>2407</v>
      </c>
      <c r="B1206" t="s">
        <v>1229</v>
      </c>
      <c r="C1206">
        <v>38000</v>
      </c>
      <c r="D1206">
        <v>2382</v>
      </c>
      <c r="E1206" t="str">
        <f>IFERROR(IF(OR(HLOOKUP($A1206,'Z-scores'!$C$2:$SK$20,5,FALSE)&gt;3,HLOOKUP($A1206,'Z-scores'!$C$2:$SK$20,5,FALSE)&lt;-3),"",'Total-corrected counts'!E1206),"")</f>
        <v/>
      </c>
      <c r="F1206" t="str">
        <f>IFERROR(IF(OR(HLOOKUP($A1206,'Z-scores'!$C$2:$SK$20,5,FALSE)&gt;3,HLOOKUP($A1206,'Z-scores'!$C$2:$SK$20,5,FALSE)&lt;-3),"",'Total-corrected counts'!F1206),"")</f>
        <v/>
      </c>
      <c r="G1206" t="str">
        <f>IFERROR(IF(OR(HLOOKUP($A1206,'Z-scores'!$C$2:$SK$20,5,FALSE)&gt;3,HLOOKUP($A1206,'Z-scores'!$C$2:$SK$20,5,FALSE)&lt;-3),"",'Total-corrected counts'!G1206),"")</f>
        <v/>
      </c>
      <c r="H1206" t="str">
        <f>IFERROR(IF(OR(HLOOKUP($A1206,'Z-scores'!$C$2:$SK$20,5,FALSE)&gt;3,HLOOKUP($A1206,'Z-scores'!$C$2:$SK$20,5,FALSE)&lt;-3),"",'Total-corrected counts'!H1206),"")</f>
        <v/>
      </c>
      <c r="I1206" t="str">
        <f>IFERROR(IF(OR(HLOOKUP($A1206,'Z-scores'!$C$2:$SK$20,5,FALSE)&gt;3,HLOOKUP($A1206,'Z-scores'!$C$2:$SK$20,5,FALSE)&lt;-3),"",'Total-corrected counts'!I1206),"")</f>
        <v/>
      </c>
      <c r="J1206" t="str">
        <f>IFERROR(IF(OR(HLOOKUP($A1206,'Z-scores'!$C$2:$SK$20,5,FALSE)&gt;3,HLOOKUP($A1206,'Z-scores'!$C$2:$SK$20,5,FALSE)&lt;-3),"",'Total-corrected counts'!J1206),"")</f>
        <v/>
      </c>
      <c r="K1206" t="str">
        <f>IFERROR(IF(OR(HLOOKUP($A1206,'Z-scores'!$C$2:$SK$20,5,FALSE)&gt;3,HLOOKUP($A1206,'Z-scores'!$C$2:$SK$20,5,FALSE)&lt;-3),"",'Total-corrected counts'!K1206),"")</f>
        <v/>
      </c>
      <c r="L1206" t="str">
        <f>IFERROR(IF(OR(HLOOKUP($A1206,'Z-scores'!$C$2:$SK$20,5,FALSE)&gt;3,HLOOKUP($A1206,'Z-scores'!$C$2:$SK$20,5,FALSE)&lt;-3),"",'Total-corrected counts'!L1206),"")</f>
        <v/>
      </c>
      <c r="M1206" t="str">
        <f>IFERROR(IF(OR(HLOOKUP($A1206,'Z-scores'!$C$2:$SK$20,5,FALSE)&gt;3,HLOOKUP($A1206,'Z-scores'!$C$2:$SK$20,5,FALSE)&lt;-3),"",'Total-corrected counts'!M1206),"")</f>
        <v/>
      </c>
      <c r="N1206" t="str">
        <f>IFERROR(IF(OR(HLOOKUP($A1206,'Z-scores'!$C$2:$SK$20,5,FALSE)&gt;3,HLOOKUP($A1206,'Z-scores'!$C$2:$SK$20,5,FALSE)&lt;-3),"",'Total-corrected counts'!N1206),"")</f>
        <v/>
      </c>
      <c r="O1206" t="str">
        <f>IFERROR(IF(OR(HLOOKUP($A1206,'Z-scores'!$C$2:$SK$20,5,FALSE)&gt;3,HLOOKUP($A1206,'Z-scores'!$C$2:$SK$20,5,FALSE)&lt;-3),"",'Total-corrected counts'!O1206),"")</f>
        <v/>
      </c>
      <c r="P1206" t="str">
        <f>IFERROR(IF(OR(HLOOKUP($A1206,'Z-scores'!$C$2:$SK$20,5,FALSE)&gt;3,HLOOKUP($A1206,'Z-scores'!$C$2:$SK$20,5,FALSE)&lt;-3),"",'Total-corrected counts'!P1206),"")</f>
        <v/>
      </c>
      <c r="Q1206" t="str">
        <f>IFERROR(IF(OR(HLOOKUP($A1206,'Z-scores'!$C$2:$SK$20,5,FALSE)&gt;3,HLOOKUP($A1206,'Z-scores'!$C$2:$SK$20,5,FALSE)&lt;-3),"",'Total-corrected counts'!Q1206),"")</f>
        <v/>
      </c>
      <c r="R1206" t="str">
        <f>IFERROR(IF(OR(HLOOKUP($A1206,'Z-scores'!$C$2:$SK$20,5,FALSE)&gt;3,HLOOKUP($A1206,'Z-scores'!$C$2:$SK$20,5,FALSE)&lt;-3),"",'Total-corrected counts'!R1206),"")</f>
        <v/>
      </c>
      <c r="S1206" t="str">
        <f>IFERROR(IF(OR(HLOOKUP($A1206,'Z-scores'!$C$2:$SK$20,5,FALSE)&gt;3,HLOOKUP($A1206,'Z-scores'!$C$2:$SK$20,5,FALSE)&lt;-3),"",'Total-corrected counts'!S1206),"")</f>
        <v/>
      </c>
      <c r="T1206" t="str">
        <f>IFERROR(IF(OR(HLOOKUP($A1206,'Z-scores'!$C$2:$SK$20,5,FALSE)&gt;3,HLOOKUP($A1206,'Z-scores'!$C$2:$SK$20,5,FALSE)&lt;-3),"",'Total-corrected counts'!T1206),"")</f>
        <v/>
      </c>
      <c r="U1206">
        <f t="shared" si="72"/>
        <v>0</v>
      </c>
      <c r="V1206">
        <f>SUMIFS(Tabel132[Cluster],Tabel132[ID],'Total-corrected counts Z&lt;3'!A1206)</f>
        <v>50</v>
      </c>
      <c r="W1206" t="str">
        <f t="shared" si="73"/>
        <v/>
      </c>
      <c r="X1206" t="str">
        <f t="shared" si="74"/>
        <v/>
      </c>
      <c r="Y1206" t="str">
        <f t="shared" si="75"/>
        <v/>
      </c>
    </row>
    <row r="1207" spans="1:25" x14ac:dyDescent="0.25">
      <c r="A1207">
        <v>2415</v>
      </c>
      <c r="B1207" t="s">
        <v>1230</v>
      </c>
      <c r="C1207">
        <v>38100</v>
      </c>
      <c r="D1207">
        <v>2382</v>
      </c>
      <c r="E1207" t="str">
        <f>IFERROR(IF(OR(HLOOKUP($A1207,'Z-scores'!$C$2:$SK$20,5,FALSE)&gt;3,HLOOKUP($A1207,'Z-scores'!$C$2:$SK$20,5,FALSE)&lt;-3),"",'Total-corrected counts'!E1207),"")</f>
        <v/>
      </c>
      <c r="F1207" t="str">
        <f>IFERROR(IF(OR(HLOOKUP($A1207,'Z-scores'!$C$2:$SK$20,5,FALSE)&gt;3,HLOOKUP($A1207,'Z-scores'!$C$2:$SK$20,5,FALSE)&lt;-3),"",'Total-corrected counts'!F1207),"")</f>
        <v/>
      </c>
      <c r="G1207" t="str">
        <f>IFERROR(IF(OR(HLOOKUP($A1207,'Z-scores'!$C$2:$SK$20,5,FALSE)&gt;3,HLOOKUP($A1207,'Z-scores'!$C$2:$SK$20,5,FALSE)&lt;-3),"",'Total-corrected counts'!G1207),"")</f>
        <v/>
      </c>
      <c r="H1207" t="str">
        <f>IFERROR(IF(OR(HLOOKUP($A1207,'Z-scores'!$C$2:$SK$20,5,FALSE)&gt;3,HLOOKUP($A1207,'Z-scores'!$C$2:$SK$20,5,FALSE)&lt;-3),"",'Total-corrected counts'!H1207),"")</f>
        <v/>
      </c>
      <c r="I1207" t="str">
        <f>IFERROR(IF(OR(HLOOKUP($A1207,'Z-scores'!$C$2:$SK$20,5,FALSE)&gt;3,HLOOKUP($A1207,'Z-scores'!$C$2:$SK$20,5,FALSE)&lt;-3),"",'Total-corrected counts'!I1207),"")</f>
        <v/>
      </c>
      <c r="J1207" t="str">
        <f>IFERROR(IF(OR(HLOOKUP($A1207,'Z-scores'!$C$2:$SK$20,5,FALSE)&gt;3,HLOOKUP($A1207,'Z-scores'!$C$2:$SK$20,5,FALSE)&lt;-3),"",'Total-corrected counts'!J1207),"")</f>
        <v/>
      </c>
      <c r="K1207" t="str">
        <f>IFERROR(IF(OR(HLOOKUP($A1207,'Z-scores'!$C$2:$SK$20,5,FALSE)&gt;3,HLOOKUP($A1207,'Z-scores'!$C$2:$SK$20,5,FALSE)&lt;-3),"",'Total-corrected counts'!K1207),"")</f>
        <v/>
      </c>
      <c r="L1207" t="str">
        <f>IFERROR(IF(OR(HLOOKUP($A1207,'Z-scores'!$C$2:$SK$20,5,FALSE)&gt;3,HLOOKUP($A1207,'Z-scores'!$C$2:$SK$20,5,FALSE)&lt;-3),"",'Total-corrected counts'!L1207),"")</f>
        <v/>
      </c>
      <c r="M1207" t="str">
        <f>IFERROR(IF(OR(HLOOKUP($A1207,'Z-scores'!$C$2:$SK$20,5,FALSE)&gt;3,HLOOKUP($A1207,'Z-scores'!$C$2:$SK$20,5,FALSE)&lt;-3),"",'Total-corrected counts'!M1207),"")</f>
        <v/>
      </c>
      <c r="N1207" t="str">
        <f>IFERROR(IF(OR(HLOOKUP($A1207,'Z-scores'!$C$2:$SK$20,5,FALSE)&gt;3,HLOOKUP($A1207,'Z-scores'!$C$2:$SK$20,5,FALSE)&lt;-3),"",'Total-corrected counts'!N1207),"")</f>
        <v/>
      </c>
      <c r="O1207" t="str">
        <f>IFERROR(IF(OR(HLOOKUP($A1207,'Z-scores'!$C$2:$SK$20,5,FALSE)&gt;3,HLOOKUP($A1207,'Z-scores'!$C$2:$SK$20,5,FALSE)&lt;-3),"",'Total-corrected counts'!O1207),"")</f>
        <v/>
      </c>
      <c r="P1207" t="str">
        <f>IFERROR(IF(OR(HLOOKUP($A1207,'Z-scores'!$C$2:$SK$20,5,FALSE)&gt;3,HLOOKUP($A1207,'Z-scores'!$C$2:$SK$20,5,FALSE)&lt;-3),"",'Total-corrected counts'!P1207),"")</f>
        <v/>
      </c>
      <c r="Q1207" t="str">
        <f>IFERROR(IF(OR(HLOOKUP($A1207,'Z-scores'!$C$2:$SK$20,5,FALSE)&gt;3,HLOOKUP($A1207,'Z-scores'!$C$2:$SK$20,5,FALSE)&lt;-3),"",'Total-corrected counts'!Q1207),"")</f>
        <v/>
      </c>
      <c r="R1207" t="str">
        <f>IFERROR(IF(OR(HLOOKUP($A1207,'Z-scores'!$C$2:$SK$20,5,FALSE)&gt;3,HLOOKUP($A1207,'Z-scores'!$C$2:$SK$20,5,FALSE)&lt;-3),"",'Total-corrected counts'!R1207),"")</f>
        <v/>
      </c>
      <c r="S1207" t="str">
        <f>IFERROR(IF(OR(HLOOKUP($A1207,'Z-scores'!$C$2:$SK$20,5,FALSE)&gt;3,HLOOKUP($A1207,'Z-scores'!$C$2:$SK$20,5,FALSE)&lt;-3),"",'Total-corrected counts'!S1207),"")</f>
        <v/>
      </c>
      <c r="T1207" t="str">
        <f>IFERROR(IF(OR(HLOOKUP($A1207,'Z-scores'!$C$2:$SK$20,5,FALSE)&gt;3,HLOOKUP($A1207,'Z-scores'!$C$2:$SK$20,5,FALSE)&lt;-3),"",'Total-corrected counts'!T1207),"")</f>
        <v/>
      </c>
      <c r="U1207">
        <f t="shared" si="72"/>
        <v>0</v>
      </c>
      <c r="V1207">
        <f>SUMIFS(Tabel132[Cluster],Tabel132[ID],'Total-corrected counts Z&lt;3'!A1207)</f>
        <v>50</v>
      </c>
      <c r="W1207" t="str">
        <f t="shared" si="73"/>
        <v/>
      </c>
      <c r="X1207" t="str">
        <f t="shared" si="74"/>
        <v/>
      </c>
      <c r="Y1207" t="str">
        <f t="shared" si="75"/>
        <v/>
      </c>
    </row>
    <row r="1208" spans="1:25" x14ac:dyDescent="0.25">
      <c r="A1208">
        <v>2423</v>
      </c>
      <c r="B1208" t="s">
        <v>489</v>
      </c>
      <c r="C1208">
        <v>38200</v>
      </c>
      <c r="D1208">
        <v>2375</v>
      </c>
      <c r="E1208">
        <f>IFERROR(IF(OR(HLOOKUP($A1208,'Z-scores'!$C$2:$SK$20,5,FALSE)&gt;3,HLOOKUP($A1208,'Z-scores'!$C$2:$SK$20,5,FALSE)&lt;-3),"",'Total-corrected counts'!E1208),"")</f>
        <v>4.0723410263587478</v>
      </c>
      <c r="F1208">
        <f>IFERROR(IF(OR(HLOOKUP($A1208,'Z-scores'!$C$2:$SK$20,5,FALSE)&gt;3,HLOOKUP($A1208,'Z-scores'!$C$2:$SK$20,5,FALSE)&lt;-3),"",'Total-corrected counts'!F1208),"")</f>
        <v>5.3119834096134149</v>
      </c>
      <c r="G1208">
        <f>IFERROR(IF(OR(HLOOKUP($A1208,'Z-scores'!$C$2:$SK$20,5,FALSE)&gt;3,HLOOKUP($A1208,'Z-scores'!$C$2:$SK$20,5,FALSE)&lt;-3),"",'Total-corrected counts'!G1208),"")</f>
        <v>5.4448863937843006</v>
      </c>
      <c r="H1208">
        <f>IFERROR(IF(OR(HLOOKUP($A1208,'Z-scores'!$C$2:$SK$20,5,FALSE)&gt;3,HLOOKUP($A1208,'Z-scores'!$C$2:$SK$20,5,FALSE)&lt;-3),"",'Total-corrected counts'!H1208),"")</f>
        <v>5.9892880407247464</v>
      </c>
      <c r="I1208">
        <f>IFERROR(IF(OR(HLOOKUP($A1208,'Z-scores'!$C$2:$SK$20,5,FALSE)&gt;3,HLOOKUP($A1208,'Z-scores'!$C$2:$SK$20,5,FALSE)&lt;-3),"",'Total-corrected counts'!I1208),"")</f>
        <v>2.9656207460646438</v>
      </c>
      <c r="J1208">
        <f>IFERROR(IF(OR(HLOOKUP($A1208,'Z-scores'!$C$2:$SK$20,5,FALSE)&gt;3,HLOOKUP($A1208,'Z-scores'!$C$2:$SK$20,5,FALSE)&lt;-3),"",'Total-corrected counts'!J1208),"")</f>
        <v>11.601969820510703</v>
      </c>
      <c r="K1208">
        <f>IFERROR(IF(OR(HLOOKUP($A1208,'Z-scores'!$C$2:$SK$20,5,FALSE)&gt;3,HLOOKUP($A1208,'Z-scores'!$C$2:$SK$20,5,FALSE)&lt;-3),"",'Total-corrected counts'!K1208),"")</f>
        <v>4.4336145394406961</v>
      </c>
      <c r="L1208">
        <f>IFERROR(IF(OR(HLOOKUP($A1208,'Z-scores'!$C$2:$SK$20,5,FALSE)&gt;3,HLOOKUP($A1208,'Z-scores'!$C$2:$SK$20,5,FALSE)&lt;-3),"",'Total-corrected counts'!L1208),"")</f>
        <v>4.049769427700423</v>
      </c>
      <c r="M1208">
        <f>IFERROR(IF(OR(HLOOKUP($A1208,'Z-scores'!$C$2:$SK$20,5,FALSE)&gt;3,HLOOKUP($A1208,'Z-scores'!$C$2:$SK$20,5,FALSE)&lt;-3),"",'Total-corrected counts'!M1208),"")</f>
        <v>2.9836674046270715</v>
      </c>
      <c r="N1208">
        <f>IFERROR(IF(OR(HLOOKUP($A1208,'Z-scores'!$C$2:$SK$20,5,FALSE)&gt;3,HLOOKUP($A1208,'Z-scores'!$C$2:$SK$20,5,FALSE)&lt;-3),"",'Total-corrected counts'!N1208),"")</f>
        <v>5.6132032575394097</v>
      </c>
      <c r="O1208">
        <f>IFERROR(IF(OR(HLOOKUP($A1208,'Z-scores'!$C$2:$SK$20,5,FALSE)&gt;3,HLOOKUP($A1208,'Z-scores'!$C$2:$SK$20,5,FALSE)&lt;-3),"",'Total-corrected counts'!O1208),"")</f>
        <v>5.1991182719828535</v>
      </c>
      <c r="P1208">
        <f>IFERROR(IF(OR(HLOOKUP($A1208,'Z-scores'!$C$2:$SK$20,5,FALSE)&gt;3,HLOOKUP($A1208,'Z-scores'!$C$2:$SK$20,5,FALSE)&lt;-3),"",'Total-corrected counts'!P1208),"")</f>
        <v>5.5786270406652543</v>
      </c>
      <c r="Q1208">
        <f>IFERROR(IF(OR(HLOOKUP($A1208,'Z-scores'!$C$2:$SK$20,5,FALSE)&gt;3,HLOOKUP($A1208,'Z-scores'!$C$2:$SK$20,5,FALSE)&lt;-3),"",'Total-corrected counts'!Q1208),"")</f>
        <v>2.7028598144864344</v>
      </c>
      <c r="R1208">
        <f>IFERROR(IF(OR(HLOOKUP($A1208,'Z-scores'!$C$2:$SK$20,5,FALSE)&gt;3,HLOOKUP($A1208,'Z-scores'!$C$2:$SK$20,5,FALSE)&lt;-3),"",'Total-corrected counts'!R1208),"")</f>
        <v>3.8978626463046568</v>
      </c>
      <c r="S1208">
        <f>IFERROR(IF(OR(HLOOKUP($A1208,'Z-scores'!$C$2:$SK$20,5,FALSE)&gt;3,HLOOKUP($A1208,'Z-scores'!$C$2:$SK$20,5,FALSE)&lt;-3),"",'Total-corrected counts'!S1208),"")</f>
        <v>2.2024748116714181</v>
      </c>
      <c r="T1208">
        <f>IFERROR(IF(OR(HLOOKUP($A1208,'Z-scores'!$C$2:$SK$20,5,FALSE)&gt;3,HLOOKUP($A1208,'Z-scores'!$C$2:$SK$20,5,FALSE)&lt;-3),"",'Total-corrected counts'!T1208),"")</f>
        <v>3.4880712740606952</v>
      </c>
      <c r="U1208">
        <f t="shared" si="72"/>
        <v>1</v>
      </c>
      <c r="V1208">
        <f>SUMIFS(Tabel132[Cluster],Tabel132[ID],'Total-corrected counts Z&lt;3'!A1208)</f>
        <v>0</v>
      </c>
      <c r="W1208">
        <f t="shared" si="73"/>
        <v>0.22453245639110542</v>
      </c>
      <c r="X1208">
        <f t="shared" si="74"/>
        <v>5.2466344066364154</v>
      </c>
      <c r="Y1208">
        <f t="shared" si="75"/>
        <v>3.8448356431952182</v>
      </c>
    </row>
    <row r="1209" spans="1:25" x14ac:dyDescent="0.25">
      <c r="A1209">
        <v>2431</v>
      </c>
      <c r="B1209" t="s">
        <v>1231</v>
      </c>
      <c r="C1209">
        <v>38300</v>
      </c>
      <c r="D1209">
        <v>2423</v>
      </c>
      <c r="E1209" t="str">
        <f>IFERROR(IF(OR(HLOOKUP($A1209,'Z-scores'!$C$2:$SK$20,5,FALSE)&gt;3,HLOOKUP($A1209,'Z-scores'!$C$2:$SK$20,5,FALSE)&lt;-3),"",'Total-corrected counts'!E1209),"")</f>
        <v/>
      </c>
      <c r="F1209" t="str">
        <f>IFERROR(IF(OR(HLOOKUP($A1209,'Z-scores'!$C$2:$SK$20,5,FALSE)&gt;3,HLOOKUP($A1209,'Z-scores'!$C$2:$SK$20,5,FALSE)&lt;-3),"",'Total-corrected counts'!F1209),"")</f>
        <v/>
      </c>
      <c r="G1209" t="str">
        <f>IFERROR(IF(OR(HLOOKUP($A1209,'Z-scores'!$C$2:$SK$20,5,FALSE)&gt;3,HLOOKUP($A1209,'Z-scores'!$C$2:$SK$20,5,FALSE)&lt;-3),"",'Total-corrected counts'!G1209),"")</f>
        <v/>
      </c>
      <c r="H1209" t="str">
        <f>IFERROR(IF(OR(HLOOKUP($A1209,'Z-scores'!$C$2:$SK$20,5,FALSE)&gt;3,HLOOKUP($A1209,'Z-scores'!$C$2:$SK$20,5,FALSE)&lt;-3),"",'Total-corrected counts'!H1209),"")</f>
        <v/>
      </c>
      <c r="I1209" t="str">
        <f>IFERROR(IF(OR(HLOOKUP($A1209,'Z-scores'!$C$2:$SK$20,5,FALSE)&gt;3,HLOOKUP($A1209,'Z-scores'!$C$2:$SK$20,5,FALSE)&lt;-3),"",'Total-corrected counts'!I1209),"")</f>
        <v/>
      </c>
      <c r="J1209" t="str">
        <f>IFERROR(IF(OR(HLOOKUP($A1209,'Z-scores'!$C$2:$SK$20,5,FALSE)&gt;3,HLOOKUP($A1209,'Z-scores'!$C$2:$SK$20,5,FALSE)&lt;-3),"",'Total-corrected counts'!J1209),"")</f>
        <v/>
      </c>
      <c r="K1209" t="str">
        <f>IFERROR(IF(OR(HLOOKUP($A1209,'Z-scores'!$C$2:$SK$20,5,FALSE)&gt;3,HLOOKUP($A1209,'Z-scores'!$C$2:$SK$20,5,FALSE)&lt;-3),"",'Total-corrected counts'!K1209),"")</f>
        <v/>
      </c>
      <c r="L1209" t="str">
        <f>IFERROR(IF(OR(HLOOKUP($A1209,'Z-scores'!$C$2:$SK$20,5,FALSE)&gt;3,HLOOKUP($A1209,'Z-scores'!$C$2:$SK$20,5,FALSE)&lt;-3),"",'Total-corrected counts'!L1209),"")</f>
        <v/>
      </c>
      <c r="M1209" t="str">
        <f>IFERROR(IF(OR(HLOOKUP($A1209,'Z-scores'!$C$2:$SK$20,5,FALSE)&gt;3,HLOOKUP($A1209,'Z-scores'!$C$2:$SK$20,5,FALSE)&lt;-3),"",'Total-corrected counts'!M1209),"")</f>
        <v/>
      </c>
      <c r="N1209" t="str">
        <f>IFERROR(IF(OR(HLOOKUP($A1209,'Z-scores'!$C$2:$SK$20,5,FALSE)&gt;3,HLOOKUP($A1209,'Z-scores'!$C$2:$SK$20,5,FALSE)&lt;-3),"",'Total-corrected counts'!N1209),"")</f>
        <v/>
      </c>
      <c r="O1209" t="str">
        <f>IFERROR(IF(OR(HLOOKUP($A1209,'Z-scores'!$C$2:$SK$20,5,FALSE)&gt;3,HLOOKUP($A1209,'Z-scores'!$C$2:$SK$20,5,FALSE)&lt;-3),"",'Total-corrected counts'!O1209),"")</f>
        <v/>
      </c>
      <c r="P1209" t="str">
        <f>IFERROR(IF(OR(HLOOKUP($A1209,'Z-scores'!$C$2:$SK$20,5,FALSE)&gt;3,HLOOKUP($A1209,'Z-scores'!$C$2:$SK$20,5,FALSE)&lt;-3),"",'Total-corrected counts'!P1209),"")</f>
        <v/>
      </c>
      <c r="Q1209" t="str">
        <f>IFERROR(IF(OR(HLOOKUP($A1209,'Z-scores'!$C$2:$SK$20,5,FALSE)&gt;3,HLOOKUP($A1209,'Z-scores'!$C$2:$SK$20,5,FALSE)&lt;-3),"",'Total-corrected counts'!Q1209),"")</f>
        <v/>
      </c>
      <c r="R1209" t="str">
        <f>IFERROR(IF(OR(HLOOKUP($A1209,'Z-scores'!$C$2:$SK$20,5,FALSE)&gt;3,HLOOKUP($A1209,'Z-scores'!$C$2:$SK$20,5,FALSE)&lt;-3),"",'Total-corrected counts'!R1209),"")</f>
        <v/>
      </c>
      <c r="S1209" t="str">
        <f>IFERROR(IF(OR(HLOOKUP($A1209,'Z-scores'!$C$2:$SK$20,5,FALSE)&gt;3,HLOOKUP($A1209,'Z-scores'!$C$2:$SK$20,5,FALSE)&lt;-3),"",'Total-corrected counts'!S1209),"")</f>
        <v/>
      </c>
      <c r="T1209" t="str">
        <f>IFERROR(IF(OR(HLOOKUP($A1209,'Z-scores'!$C$2:$SK$20,5,FALSE)&gt;3,HLOOKUP($A1209,'Z-scores'!$C$2:$SK$20,5,FALSE)&lt;-3),"",'Total-corrected counts'!T1209),"")</f>
        <v/>
      </c>
      <c r="U1209">
        <f t="shared" si="72"/>
        <v>0</v>
      </c>
      <c r="V1209">
        <f>SUMIFS(Tabel132[Cluster],Tabel132[ID],'Total-corrected counts Z&lt;3'!A1209)</f>
        <v>0</v>
      </c>
      <c r="W1209" t="str">
        <f t="shared" si="73"/>
        <v/>
      </c>
      <c r="X1209" t="str">
        <f t="shared" si="74"/>
        <v/>
      </c>
      <c r="Y1209" t="str">
        <f t="shared" si="75"/>
        <v/>
      </c>
    </row>
    <row r="1210" spans="1:25" x14ac:dyDescent="0.25">
      <c r="A1210">
        <v>2438</v>
      </c>
      <c r="B1210" t="s">
        <v>1232</v>
      </c>
      <c r="C1210">
        <v>38400</v>
      </c>
      <c r="D1210">
        <v>2423</v>
      </c>
      <c r="E1210" t="str">
        <f>IFERROR(IF(OR(HLOOKUP($A1210,'Z-scores'!$C$2:$SK$20,5,FALSE)&gt;3,HLOOKUP($A1210,'Z-scores'!$C$2:$SK$20,5,FALSE)&lt;-3),"",'Total-corrected counts'!E1210),"")</f>
        <v/>
      </c>
      <c r="F1210" t="str">
        <f>IFERROR(IF(OR(HLOOKUP($A1210,'Z-scores'!$C$2:$SK$20,5,FALSE)&gt;3,HLOOKUP($A1210,'Z-scores'!$C$2:$SK$20,5,FALSE)&lt;-3),"",'Total-corrected counts'!F1210),"")</f>
        <v/>
      </c>
      <c r="G1210" t="str">
        <f>IFERROR(IF(OR(HLOOKUP($A1210,'Z-scores'!$C$2:$SK$20,5,FALSE)&gt;3,HLOOKUP($A1210,'Z-scores'!$C$2:$SK$20,5,FALSE)&lt;-3),"",'Total-corrected counts'!G1210),"")</f>
        <v/>
      </c>
      <c r="H1210" t="str">
        <f>IFERROR(IF(OR(HLOOKUP($A1210,'Z-scores'!$C$2:$SK$20,5,FALSE)&gt;3,HLOOKUP($A1210,'Z-scores'!$C$2:$SK$20,5,FALSE)&lt;-3),"",'Total-corrected counts'!H1210),"")</f>
        <v/>
      </c>
      <c r="I1210" t="str">
        <f>IFERROR(IF(OR(HLOOKUP($A1210,'Z-scores'!$C$2:$SK$20,5,FALSE)&gt;3,HLOOKUP($A1210,'Z-scores'!$C$2:$SK$20,5,FALSE)&lt;-3),"",'Total-corrected counts'!I1210),"")</f>
        <v/>
      </c>
      <c r="J1210" t="str">
        <f>IFERROR(IF(OR(HLOOKUP($A1210,'Z-scores'!$C$2:$SK$20,5,FALSE)&gt;3,HLOOKUP($A1210,'Z-scores'!$C$2:$SK$20,5,FALSE)&lt;-3),"",'Total-corrected counts'!J1210),"")</f>
        <v/>
      </c>
      <c r="K1210" t="str">
        <f>IFERROR(IF(OR(HLOOKUP($A1210,'Z-scores'!$C$2:$SK$20,5,FALSE)&gt;3,HLOOKUP($A1210,'Z-scores'!$C$2:$SK$20,5,FALSE)&lt;-3),"",'Total-corrected counts'!K1210),"")</f>
        <v/>
      </c>
      <c r="L1210" t="str">
        <f>IFERROR(IF(OR(HLOOKUP($A1210,'Z-scores'!$C$2:$SK$20,5,FALSE)&gt;3,HLOOKUP($A1210,'Z-scores'!$C$2:$SK$20,5,FALSE)&lt;-3),"",'Total-corrected counts'!L1210),"")</f>
        <v/>
      </c>
      <c r="M1210" t="str">
        <f>IFERROR(IF(OR(HLOOKUP($A1210,'Z-scores'!$C$2:$SK$20,5,FALSE)&gt;3,HLOOKUP($A1210,'Z-scores'!$C$2:$SK$20,5,FALSE)&lt;-3),"",'Total-corrected counts'!M1210),"")</f>
        <v/>
      </c>
      <c r="N1210" t="str">
        <f>IFERROR(IF(OR(HLOOKUP($A1210,'Z-scores'!$C$2:$SK$20,5,FALSE)&gt;3,HLOOKUP($A1210,'Z-scores'!$C$2:$SK$20,5,FALSE)&lt;-3),"",'Total-corrected counts'!N1210),"")</f>
        <v/>
      </c>
      <c r="O1210" t="str">
        <f>IFERROR(IF(OR(HLOOKUP($A1210,'Z-scores'!$C$2:$SK$20,5,FALSE)&gt;3,HLOOKUP($A1210,'Z-scores'!$C$2:$SK$20,5,FALSE)&lt;-3),"",'Total-corrected counts'!O1210),"")</f>
        <v/>
      </c>
      <c r="P1210" t="str">
        <f>IFERROR(IF(OR(HLOOKUP($A1210,'Z-scores'!$C$2:$SK$20,5,FALSE)&gt;3,HLOOKUP($A1210,'Z-scores'!$C$2:$SK$20,5,FALSE)&lt;-3),"",'Total-corrected counts'!P1210),"")</f>
        <v/>
      </c>
      <c r="Q1210" t="str">
        <f>IFERROR(IF(OR(HLOOKUP($A1210,'Z-scores'!$C$2:$SK$20,5,FALSE)&gt;3,HLOOKUP($A1210,'Z-scores'!$C$2:$SK$20,5,FALSE)&lt;-3),"",'Total-corrected counts'!Q1210),"")</f>
        <v/>
      </c>
      <c r="R1210" t="str">
        <f>IFERROR(IF(OR(HLOOKUP($A1210,'Z-scores'!$C$2:$SK$20,5,FALSE)&gt;3,HLOOKUP($A1210,'Z-scores'!$C$2:$SK$20,5,FALSE)&lt;-3),"",'Total-corrected counts'!R1210),"")</f>
        <v/>
      </c>
      <c r="S1210" t="str">
        <f>IFERROR(IF(OR(HLOOKUP($A1210,'Z-scores'!$C$2:$SK$20,5,FALSE)&gt;3,HLOOKUP($A1210,'Z-scores'!$C$2:$SK$20,5,FALSE)&lt;-3),"",'Total-corrected counts'!S1210),"")</f>
        <v/>
      </c>
      <c r="T1210" t="str">
        <f>IFERROR(IF(OR(HLOOKUP($A1210,'Z-scores'!$C$2:$SK$20,5,FALSE)&gt;3,HLOOKUP($A1210,'Z-scores'!$C$2:$SK$20,5,FALSE)&lt;-3),"",'Total-corrected counts'!T1210),"")</f>
        <v/>
      </c>
      <c r="U1210">
        <f t="shared" si="72"/>
        <v>0</v>
      </c>
      <c r="V1210">
        <f>SUMIFS(Tabel132[Cluster],Tabel132[ID],'Total-corrected counts Z&lt;3'!A1210)</f>
        <v>0</v>
      </c>
      <c r="W1210" t="str">
        <f t="shared" si="73"/>
        <v/>
      </c>
      <c r="X1210" t="str">
        <f t="shared" si="74"/>
        <v/>
      </c>
      <c r="Y1210" t="str">
        <f t="shared" si="75"/>
        <v/>
      </c>
    </row>
    <row r="1211" spans="1:25" x14ac:dyDescent="0.25">
      <c r="A1211">
        <v>2446</v>
      </c>
      <c r="B1211" t="s">
        <v>1233</v>
      </c>
      <c r="C1211">
        <v>38500</v>
      </c>
      <c r="D1211">
        <v>2423</v>
      </c>
      <c r="E1211" t="str">
        <f>IFERROR(IF(OR(HLOOKUP($A1211,'Z-scores'!$C$2:$SK$20,5,FALSE)&gt;3,HLOOKUP($A1211,'Z-scores'!$C$2:$SK$20,5,FALSE)&lt;-3),"",'Total-corrected counts'!E1211),"")</f>
        <v/>
      </c>
      <c r="F1211" t="str">
        <f>IFERROR(IF(OR(HLOOKUP($A1211,'Z-scores'!$C$2:$SK$20,5,FALSE)&gt;3,HLOOKUP($A1211,'Z-scores'!$C$2:$SK$20,5,FALSE)&lt;-3),"",'Total-corrected counts'!F1211),"")</f>
        <v/>
      </c>
      <c r="G1211" t="str">
        <f>IFERROR(IF(OR(HLOOKUP($A1211,'Z-scores'!$C$2:$SK$20,5,FALSE)&gt;3,HLOOKUP($A1211,'Z-scores'!$C$2:$SK$20,5,FALSE)&lt;-3),"",'Total-corrected counts'!G1211),"")</f>
        <v/>
      </c>
      <c r="H1211" t="str">
        <f>IFERROR(IF(OR(HLOOKUP($A1211,'Z-scores'!$C$2:$SK$20,5,FALSE)&gt;3,HLOOKUP($A1211,'Z-scores'!$C$2:$SK$20,5,FALSE)&lt;-3),"",'Total-corrected counts'!H1211),"")</f>
        <v/>
      </c>
      <c r="I1211" t="str">
        <f>IFERROR(IF(OR(HLOOKUP($A1211,'Z-scores'!$C$2:$SK$20,5,FALSE)&gt;3,HLOOKUP($A1211,'Z-scores'!$C$2:$SK$20,5,FALSE)&lt;-3),"",'Total-corrected counts'!I1211),"")</f>
        <v/>
      </c>
      <c r="J1211" t="str">
        <f>IFERROR(IF(OR(HLOOKUP($A1211,'Z-scores'!$C$2:$SK$20,5,FALSE)&gt;3,HLOOKUP($A1211,'Z-scores'!$C$2:$SK$20,5,FALSE)&lt;-3),"",'Total-corrected counts'!J1211),"")</f>
        <v/>
      </c>
      <c r="K1211" t="str">
        <f>IFERROR(IF(OR(HLOOKUP($A1211,'Z-scores'!$C$2:$SK$20,5,FALSE)&gt;3,HLOOKUP($A1211,'Z-scores'!$C$2:$SK$20,5,FALSE)&lt;-3),"",'Total-corrected counts'!K1211),"")</f>
        <v/>
      </c>
      <c r="L1211" t="str">
        <f>IFERROR(IF(OR(HLOOKUP($A1211,'Z-scores'!$C$2:$SK$20,5,FALSE)&gt;3,HLOOKUP($A1211,'Z-scores'!$C$2:$SK$20,5,FALSE)&lt;-3),"",'Total-corrected counts'!L1211),"")</f>
        <v/>
      </c>
      <c r="M1211" t="str">
        <f>IFERROR(IF(OR(HLOOKUP($A1211,'Z-scores'!$C$2:$SK$20,5,FALSE)&gt;3,HLOOKUP($A1211,'Z-scores'!$C$2:$SK$20,5,FALSE)&lt;-3),"",'Total-corrected counts'!M1211),"")</f>
        <v/>
      </c>
      <c r="N1211" t="str">
        <f>IFERROR(IF(OR(HLOOKUP($A1211,'Z-scores'!$C$2:$SK$20,5,FALSE)&gt;3,HLOOKUP($A1211,'Z-scores'!$C$2:$SK$20,5,FALSE)&lt;-3),"",'Total-corrected counts'!N1211),"")</f>
        <v/>
      </c>
      <c r="O1211" t="str">
        <f>IFERROR(IF(OR(HLOOKUP($A1211,'Z-scores'!$C$2:$SK$20,5,FALSE)&gt;3,HLOOKUP($A1211,'Z-scores'!$C$2:$SK$20,5,FALSE)&lt;-3),"",'Total-corrected counts'!O1211),"")</f>
        <v/>
      </c>
      <c r="P1211" t="str">
        <f>IFERROR(IF(OR(HLOOKUP($A1211,'Z-scores'!$C$2:$SK$20,5,FALSE)&gt;3,HLOOKUP($A1211,'Z-scores'!$C$2:$SK$20,5,FALSE)&lt;-3),"",'Total-corrected counts'!P1211),"")</f>
        <v/>
      </c>
      <c r="Q1211" t="str">
        <f>IFERROR(IF(OR(HLOOKUP($A1211,'Z-scores'!$C$2:$SK$20,5,FALSE)&gt;3,HLOOKUP($A1211,'Z-scores'!$C$2:$SK$20,5,FALSE)&lt;-3),"",'Total-corrected counts'!Q1211),"")</f>
        <v/>
      </c>
      <c r="R1211" t="str">
        <f>IFERROR(IF(OR(HLOOKUP($A1211,'Z-scores'!$C$2:$SK$20,5,FALSE)&gt;3,HLOOKUP($A1211,'Z-scores'!$C$2:$SK$20,5,FALSE)&lt;-3),"",'Total-corrected counts'!R1211),"")</f>
        <v/>
      </c>
      <c r="S1211" t="str">
        <f>IFERROR(IF(OR(HLOOKUP($A1211,'Z-scores'!$C$2:$SK$20,5,FALSE)&gt;3,HLOOKUP($A1211,'Z-scores'!$C$2:$SK$20,5,FALSE)&lt;-3),"",'Total-corrected counts'!S1211),"")</f>
        <v/>
      </c>
      <c r="T1211" t="str">
        <f>IFERROR(IF(OR(HLOOKUP($A1211,'Z-scores'!$C$2:$SK$20,5,FALSE)&gt;3,HLOOKUP($A1211,'Z-scores'!$C$2:$SK$20,5,FALSE)&lt;-3),"",'Total-corrected counts'!T1211),"")</f>
        <v/>
      </c>
      <c r="U1211">
        <f t="shared" si="72"/>
        <v>0</v>
      </c>
      <c r="V1211">
        <f>SUMIFS(Tabel132[Cluster],Tabel132[ID],'Total-corrected counts Z&lt;3'!A1211)</f>
        <v>0</v>
      </c>
      <c r="W1211" t="str">
        <f t="shared" si="73"/>
        <v/>
      </c>
      <c r="X1211" t="str">
        <f t="shared" si="74"/>
        <v/>
      </c>
      <c r="Y1211" t="str">
        <f t="shared" si="75"/>
        <v/>
      </c>
    </row>
    <row r="1212" spans="1:25" x14ac:dyDescent="0.25">
      <c r="A1212">
        <v>2454</v>
      </c>
      <c r="B1212" t="s">
        <v>1234</v>
      </c>
      <c r="C1212">
        <v>38600</v>
      </c>
      <c r="D1212">
        <v>2423</v>
      </c>
      <c r="E1212" t="str">
        <f>IFERROR(IF(OR(HLOOKUP($A1212,'Z-scores'!$C$2:$SK$20,5,FALSE)&gt;3,HLOOKUP($A1212,'Z-scores'!$C$2:$SK$20,5,FALSE)&lt;-3),"",'Total-corrected counts'!E1212),"")</f>
        <v/>
      </c>
      <c r="F1212" t="str">
        <f>IFERROR(IF(OR(HLOOKUP($A1212,'Z-scores'!$C$2:$SK$20,5,FALSE)&gt;3,HLOOKUP($A1212,'Z-scores'!$C$2:$SK$20,5,FALSE)&lt;-3),"",'Total-corrected counts'!F1212),"")</f>
        <v/>
      </c>
      <c r="G1212" t="str">
        <f>IFERROR(IF(OR(HLOOKUP($A1212,'Z-scores'!$C$2:$SK$20,5,FALSE)&gt;3,HLOOKUP($A1212,'Z-scores'!$C$2:$SK$20,5,FALSE)&lt;-3),"",'Total-corrected counts'!G1212),"")</f>
        <v/>
      </c>
      <c r="H1212" t="str">
        <f>IFERROR(IF(OR(HLOOKUP($A1212,'Z-scores'!$C$2:$SK$20,5,FALSE)&gt;3,HLOOKUP($A1212,'Z-scores'!$C$2:$SK$20,5,FALSE)&lt;-3),"",'Total-corrected counts'!H1212),"")</f>
        <v/>
      </c>
      <c r="I1212" t="str">
        <f>IFERROR(IF(OR(HLOOKUP($A1212,'Z-scores'!$C$2:$SK$20,5,FALSE)&gt;3,HLOOKUP($A1212,'Z-scores'!$C$2:$SK$20,5,FALSE)&lt;-3),"",'Total-corrected counts'!I1212),"")</f>
        <v/>
      </c>
      <c r="J1212" t="str">
        <f>IFERROR(IF(OR(HLOOKUP($A1212,'Z-scores'!$C$2:$SK$20,5,FALSE)&gt;3,HLOOKUP($A1212,'Z-scores'!$C$2:$SK$20,5,FALSE)&lt;-3),"",'Total-corrected counts'!J1212),"")</f>
        <v/>
      </c>
      <c r="K1212" t="str">
        <f>IFERROR(IF(OR(HLOOKUP($A1212,'Z-scores'!$C$2:$SK$20,5,FALSE)&gt;3,HLOOKUP($A1212,'Z-scores'!$C$2:$SK$20,5,FALSE)&lt;-3),"",'Total-corrected counts'!K1212),"")</f>
        <v/>
      </c>
      <c r="L1212" t="str">
        <f>IFERROR(IF(OR(HLOOKUP($A1212,'Z-scores'!$C$2:$SK$20,5,FALSE)&gt;3,HLOOKUP($A1212,'Z-scores'!$C$2:$SK$20,5,FALSE)&lt;-3),"",'Total-corrected counts'!L1212),"")</f>
        <v/>
      </c>
      <c r="M1212" t="str">
        <f>IFERROR(IF(OR(HLOOKUP($A1212,'Z-scores'!$C$2:$SK$20,5,FALSE)&gt;3,HLOOKUP($A1212,'Z-scores'!$C$2:$SK$20,5,FALSE)&lt;-3),"",'Total-corrected counts'!M1212),"")</f>
        <v/>
      </c>
      <c r="N1212" t="str">
        <f>IFERROR(IF(OR(HLOOKUP($A1212,'Z-scores'!$C$2:$SK$20,5,FALSE)&gt;3,HLOOKUP($A1212,'Z-scores'!$C$2:$SK$20,5,FALSE)&lt;-3),"",'Total-corrected counts'!N1212),"")</f>
        <v/>
      </c>
      <c r="O1212" t="str">
        <f>IFERROR(IF(OR(HLOOKUP($A1212,'Z-scores'!$C$2:$SK$20,5,FALSE)&gt;3,HLOOKUP($A1212,'Z-scores'!$C$2:$SK$20,5,FALSE)&lt;-3),"",'Total-corrected counts'!O1212),"")</f>
        <v/>
      </c>
      <c r="P1212" t="str">
        <f>IFERROR(IF(OR(HLOOKUP($A1212,'Z-scores'!$C$2:$SK$20,5,FALSE)&gt;3,HLOOKUP($A1212,'Z-scores'!$C$2:$SK$20,5,FALSE)&lt;-3),"",'Total-corrected counts'!P1212),"")</f>
        <v/>
      </c>
      <c r="Q1212" t="str">
        <f>IFERROR(IF(OR(HLOOKUP($A1212,'Z-scores'!$C$2:$SK$20,5,FALSE)&gt;3,HLOOKUP($A1212,'Z-scores'!$C$2:$SK$20,5,FALSE)&lt;-3),"",'Total-corrected counts'!Q1212),"")</f>
        <v/>
      </c>
      <c r="R1212" t="str">
        <f>IFERROR(IF(OR(HLOOKUP($A1212,'Z-scores'!$C$2:$SK$20,5,FALSE)&gt;3,HLOOKUP($A1212,'Z-scores'!$C$2:$SK$20,5,FALSE)&lt;-3),"",'Total-corrected counts'!R1212),"")</f>
        <v/>
      </c>
      <c r="S1212" t="str">
        <f>IFERROR(IF(OR(HLOOKUP($A1212,'Z-scores'!$C$2:$SK$20,5,FALSE)&gt;3,HLOOKUP($A1212,'Z-scores'!$C$2:$SK$20,5,FALSE)&lt;-3),"",'Total-corrected counts'!S1212),"")</f>
        <v/>
      </c>
      <c r="T1212" t="str">
        <f>IFERROR(IF(OR(HLOOKUP($A1212,'Z-scores'!$C$2:$SK$20,5,FALSE)&gt;3,HLOOKUP($A1212,'Z-scores'!$C$2:$SK$20,5,FALSE)&lt;-3),"",'Total-corrected counts'!T1212),"")</f>
        <v/>
      </c>
      <c r="U1212">
        <f t="shared" si="72"/>
        <v>0</v>
      </c>
      <c r="V1212">
        <f>SUMIFS(Tabel132[Cluster],Tabel132[ID],'Total-corrected counts Z&lt;3'!A1212)</f>
        <v>0</v>
      </c>
      <c r="W1212" t="str">
        <f t="shared" si="73"/>
        <v/>
      </c>
      <c r="X1212" t="str">
        <f t="shared" si="74"/>
        <v/>
      </c>
      <c r="Y1212" t="str">
        <f t="shared" si="75"/>
        <v/>
      </c>
    </row>
    <row r="1213" spans="1:25" x14ac:dyDescent="0.25">
      <c r="A1213">
        <v>2463</v>
      </c>
      <c r="B1213" t="s">
        <v>490</v>
      </c>
      <c r="C1213">
        <v>38700</v>
      </c>
      <c r="D1213">
        <v>2375</v>
      </c>
      <c r="E1213">
        <f>IFERROR(IF(OR(HLOOKUP($A1213,'Z-scores'!$C$2:$SK$20,5,FALSE)&gt;3,HLOOKUP($A1213,'Z-scores'!$C$2:$SK$20,5,FALSE)&lt;-3),"",'Total-corrected counts'!E1213),"")</f>
        <v>31.04788468636286</v>
      </c>
      <c r="F1213">
        <f>IFERROR(IF(OR(HLOOKUP($A1213,'Z-scores'!$C$2:$SK$20,5,FALSE)&gt;3,HLOOKUP($A1213,'Z-scores'!$C$2:$SK$20,5,FALSE)&lt;-3),"",'Total-corrected counts'!F1213),"")</f>
        <v>39.469217174185367</v>
      </c>
      <c r="G1213">
        <f>IFERROR(IF(OR(HLOOKUP($A1213,'Z-scores'!$C$2:$SK$20,5,FALSE)&gt;3,HLOOKUP($A1213,'Z-scores'!$C$2:$SK$20,5,FALSE)&lt;-3),"",'Total-corrected counts'!G1213),"")</f>
        <v>28.612927588465769</v>
      </c>
      <c r="H1213">
        <f>IFERROR(IF(OR(HLOOKUP($A1213,'Z-scores'!$C$2:$SK$20,5,FALSE)&gt;3,HLOOKUP($A1213,'Z-scores'!$C$2:$SK$20,5,FALSE)&lt;-3),"",'Total-corrected counts'!H1213),"")</f>
        <v>22.925764192139734</v>
      </c>
      <c r="I1213">
        <f>IFERROR(IF(OR(HLOOKUP($A1213,'Z-scores'!$C$2:$SK$20,5,FALSE)&gt;3,HLOOKUP($A1213,'Z-scores'!$C$2:$SK$20,5,FALSE)&lt;-3),"",'Total-corrected counts'!I1213),"")</f>
        <v>14.1922116158919</v>
      </c>
      <c r="J1213">
        <f>IFERROR(IF(OR(HLOOKUP($A1213,'Z-scores'!$C$2:$SK$20,5,FALSE)&gt;3,HLOOKUP($A1213,'Z-scores'!$C$2:$SK$20,5,FALSE)&lt;-3),"",'Total-corrected counts'!J1213),"")</f>
        <v>58.243325275412083</v>
      </c>
      <c r="K1213">
        <f>IFERROR(IF(OR(HLOOKUP($A1213,'Z-scores'!$C$2:$SK$20,5,FALSE)&gt;3,HLOOKUP($A1213,'Z-scores'!$C$2:$SK$20,5,FALSE)&lt;-3),"",'Total-corrected counts'!K1213),"")</f>
        <v>20.555316085634441</v>
      </c>
      <c r="L1213">
        <f>IFERROR(IF(OR(HLOOKUP($A1213,'Z-scores'!$C$2:$SK$20,5,FALSE)&gt;3,HLOOKUP($A1213,'Z-scores'!$C$2:$SK$20,5,FALSE)&lt;-3),"",'Total-corrected counts'!L1213),"")</f>
        <v>29.013172265116765</v>
      </c>
      <c r="M1213">
        <f>IFERROR(IF(OR(HLOOKUP($A1213,'Z-scores'!$C$2:$SK$20,5,FALSE)&gt;3,HLOOKUP($A1213,'Z-scores'!$C$2:$SK$20,5,FALSE)&lt;-3),"",'Total-corrected counts'!M1213),"")</f>
        <v>26.963828573815505</v>
      </c>
      <c r="N1213">
        <f>IFERROR(IF(OR(HLOOKUP($A1213,'Z-scores'!$C$2:$SK$20,5,FALSE)&gt;3,HLOOKUP($A1213,'Z-scores'!$C$2:$SK$20,5,FALSE)&lt;-3),"",'Total-corrected counts'!N1213),"")</f>
        <v>25.243735320219134</v>
      </c>
      <c r="O1213">
        <f>IFERROR(IF(OR(HLOOKUP($A1213,'Z-scores'!$C$2:$SK$20,5,FALSE)&gt;3,HLOOKUP($A1213,'Z-scores'!$C$2:$SK$20,5,FALSE)&lt;-3),"",'Total-corrected counts'!O1213),"")</f>
        <v>35.350467434332394</v>
      </c>
      <c r="P1213">
        <f>IFERROR(IF(OR(HLOOKUP($A1213,'Z-scores'!$C$2:$SK$20,5,FALSE)&gt;3,HLOOKUP($A1213,'Z-scores'!$C$2:$SK$20,5,FALSE)&lt;-3),"",'Total-corrected counts'!P1213),"")</f>
        <v>28.734159262088479</v>
      </c>
      <c r="Q1213">
        <f>IFERROR(IF(OR(HLOOKUP($A1213,'Z-scores'!$C$2:$SK$20,5,FALSE)&gt;3,HLOOKUP($A1213,'Z-scores'!$C$2:$SK$20,5,FALSE)&lt;-3),"",'Total-corrected counts'!Q1213),"")</f>
        <v>16.813377963643553</v>
      </c>
      <c r="R1213">
        <f>IFERROR(IF(OR(HLOOKUP($A1213,'Z-scores'!$C$2:$SK$20,5,FALSE)&gt;3,HLOOKUP($A1213,'Z-scores'!$C$2:$SK$20,5,FALSE)&lt;-3),"",'Total-corrected counts'!R1213),"")</f>
        <v>16.911280229619546</v>
      </c>
      <c r="S1213">
        <f>IFERROR(IF(OR(HLOOKUP($A1213,'Z-scores'!$C$2:$SK$20,5,FALSE)&gt;3,HLOOKUP($A1213,'Z-scores'!$C$2:$SK$20,5,FALSE)&lt;-3),"",'Total-corrected counts'!S1213),"")</f>
        <v>15.366366680915753</v>
      </c>
      <c r="T1213">
        <f>IFERROR(IF(OR(HLOOKUP($A1213,'Z-scores'!$C$2:$SK$20,5,FALSE)&gt;3,HLOOKUP($A1213,'Z-scores'!$C$2:$SK$20,5,FALSE)&lt;-3),"",'Total-corrected counts'!T1213),"")</f>
        <v>36.846592441056032</v>
      </c>
      <c r="U1213">
        <f t="shared" si="72"/>
        <v>1</v>
      </c>
      <c r="V1213">
        <f>SUMIFS(Tabel132[Cluster],Tabel132[ID],'Total-corrected counts Z&lt;3'!A1213)</f>
        <v>51</v>
      </c>
      <c r="W1213">
        <f t="shared" si="73"/>
        <v>0.44267008457796053</v>
      </c>
      <c r="X1213">
        <f t="shared" si="74"/>
        <v>29.626738277724353</v>
      </c>
      <c r="Y1213">
        <f t="shared" si="75"/>
        <v>25.003707335275962</v>
      </c>
    </row>
    <row r="1214" spans="1:25" x14ac:dyDescent="0.25">
      <c r="A1214">
        <v>2471</v>
      </c>
      <c r="B1214" t="s">
        <v>1235</v>
      </c>
      <c r="C1214">
        <v>38800</v>
      </c>
      <c r="D1214">
        <v>2463</v>
      </c>
      <c r="E1214" t="str">
        <f>IFERROR(IF(OR(HLOOKUP($A1214,'Z-scores'!$C$2:$SK$20,5,FALSE)&gt;3,HLOOKUP($A1214,'Z-scores'!$C$2:$SK$20,5,FALSE)&lt;-3),"",'Total-corrected counts'!E1214),"")</f>
        <v/>
      </c>
      <c r="F1214" t="str">
        <f>IFERROR(IF(OR(HLOOKUP($A1214,'Z-scores'!$C$2:$SK$20,5,FALSE)&gt;3,HLOOKUP($A1214,'Z-scores'!$C$2:$SK$20,5,FALSE)&lt;-3),"",'Total-corrected counts'!F1214),"")</f>
        <v/>
      </c>
      <c r="G1214" t="str">
        <f>IFERROR(IF(OR(HLOOKUP($A1214,'Z-scores'!$C$2:$SK$20,5,FALSE)&gt;3,HLOOKUP($A1214,'Z-scores'!$C$2:$SK$20,5,FALSE)&lt;-3),"",'Total-corrected counts'!G1214),"")</f>
        <v/>
      </c>
      <c r="H1214" t="str">
        <f>IFERROR(IF(OR(HLOOKUP($A1214,'Z-scores'!$C$2:$SK$20,5,FALSE)&gt;3,HLOOKUP($A1214,'Z-scores'!$C$2:$SK$20,5,FALSE)&lt;-3),"",'Total-corrected counts'!H1214),"")</f>
        <v/>
      </c>
      <c r="I1214" t="str">
        <f>IFERROR(IF(OR(HLOOKUP($A1214,'Z-scores'!$C$2:$SK$20,5,FALSE)&gt;3,HLOOKUP($A1214,'Z-scores'!$C$2:$SK$20,5,FALSE)&lt;-3),"",'Total-corrected counts'!I1214),"")</f>
        <v/>
      </c>
      <c r="J1214" t="str">
        <f>IFERROR(IF(OR(HLOOKUP($A1214,'Z-scores'!$C$2:$SK$20,5,FALSE)&gt;3,HLOOKUP($A1214,'Z-scores'!$C$2:$SK$20,5,FALSE)&lt;-3),"",'Total-corrected counts'!J1214),"")</f>
        <v/>
      </c>
      <c r="K1214" t="str">
        <f>IFERROR(IF(OR(HLOOKUP($A1214,'Z-scores'!$C$2:$SK$20,5,FALSE)&gt;3,HLOOKUP($A1214,'Z-scores'!$C$2:$SK$20,5,FALSE)&lt;-3),"",'Total-corrected counts'!K1214),"")</f>
        <v/>
      </c>
      <c r="L1214" t="str">
        <f>IFERROR(IF(OR(HLOOKUP($A1214,'Z-scores'!$C$2:$SK$20,5,FALSE)&gt;3,HLOOKUP($A1214,'Z-scores'!$C$2:$SK$20,5,FALSE)&lt;-3),"",'Total-corrected counts'!L1214),"")</f>
        <v/>
      </c>
      <c r="M1214" t="str">
        <f>IFERROR(IF(OR(HLOOKUP($A1214,'Z-scores'!$C$2:$SK$20,5,FALSE)&gt;3,HLOOKUP($A1214,'Z-scores'!$C$2:$SK$20,5,FALSE)&lt;-3),"",'Total-corrected counts'!M1214),"")</f>
        <v/>
      </c>
      <c r="N1214" t="str">
        <f>IFERROR(IF(OR(HLOOKUP($A1214,'Z-scores'!$C$2:$SK$20,5,FALSE)&gt;3,HLOOKUP($A1214,'Z-scores'!$C$2:$SK$20,5,FALSE)&lt;-3),"",'Total-corrected counts'!N1214),"")</f>
        <v/>
      </c>
      <c r="O1214" t="str">
        <f>IFERROR(IF(OR(HLOOKUP($A1214,'Z-scores'!$C$2:$SK$20,5,FALSE)&gt;3,HLOOKUP($A1214,'Z-scores'!$C$2:$SK$20,5,FALSE)&lt;-3),"",'Total-corrected counts'!O1214),"")</f>
        <v/>
      </c>
      <c r="P1214" t="str">
        <f>IFERROR(IF(OR(HLOOKUP($A1214,'Z-scores'!$C$2:$SK$20,5,FALSE)&gt;3,HLOOKUP($A1214,'Z-scores'!$C$2:$SK$20,5,FALSE)&lt;-3),"",'Total-corrected counts'!P1214),"")</f>
        <v/>
      </c>
      <c r="Q1214" t="str">
        <f>IFERROR(IF(OR(HLOOKUP($A1214,'Z-scores'!$C$2:$SK$20,5,FALSE)&gt;3,HLOOKUP($A1214,'Z-scores'!$C$2:$SK$20,5,FALSE)&lt;-3),"",'Total-corrected counts'!Q1214),"")</f>
        <v/>
      </c>
      <c r="R1214" t="str">
        <f>IFERROR(IF(OR(HLOOKUP($A1214,'Z-scores'!$C$2:$SK$20,5,FALSE)&gt;3,HLOOKUP($A1214,'Z-scores'!$C$2:$SK$20,5,FALSE)&lt;-3),"",'Total-corrected counts'!R1214),"")</f>
        <v/>
      </c>
      <c r="S1214" t="str">
        <f>IFERROR(IF(OR(HLOOKUP($A1214,'Z-scores'!$C$2:$SK$20,5,FALSE)&gt;3,HLOOKUP($A1214,'Z-scores'!$C$2:$SK$20,5,FALSE)&lt;-3),"",'Total-corrected counts'!S1214),"")</f>
        <v/>
      </c>
      <c r="T1214" t="str">
        <f>IFERROR(IF(OR(HLOOKUP($A1214,'Z-scores'!$C$2:$SK$20,5,FALSE)&gt;3,HLOOKUP($A1214,'Z-scores'!$C$2:$SK$20,5,FALSE)&lt;-3),"",'Total-corrected counts'!T1214),"")</f>
        <v/>
      </c>
      <c r="U1214">
        <f t="shared" si="72"/>
        <v>0</v>
      </c>
      <c r="V1214">
        <f>SUMIFS(Tabel132[Cluster],Tabel132[ID],'Total-corrected counts Z&lt;3'!A1214)</f>
        <v>51</v>
      </c>
      <c r="W1214" t="str">
        <f t="shared" si="73"/>
        <v/>
      </c>
      <c r="X1214" t="str">
        <f t="shared" si="74"/>
        <v/>
      </c>
      <c r="Y1214" t="str">
        <f t="shared" si="75"/>
        <v/>
      </c>
    </row>
    <row r="1215" spans="1:25" x14ac:dyDescent="0.25">
      <c r="A1215">
        <v>2479</v>
      </c>
      <c r="B1215" t="s">
        <v>1236</v>
      </c>
      <c r="C1215">
        <v>38900</v>
      </c>
      <c r="D1215">
        <v>2463</v>
      </c>
      <c r="E1215" t="str">
        <f>IFERROR(IF(OR(HLOOKUP($A1215,'Z-scores'!$C$2:$SK$20,5,FALSE)&gt;3,HLOOKUP($A1215,'Z-scores'!$C$2:$SK$20,5,FALSE)&lt;-3),"",'Total-corrected counts'!E1215),"")</f>
        <v/>
      </c>
      <c r="F1215" t="str">
        <f>IFERROR(IF(OR(HLOOKUP($A1215,'Z-scores'!$C$2:$SK$20,5,FALSE)&gt;3,HLOOKUP($A1215,'Z-scores'!$C$2:$SK$20,5,FALSE)&lt;-3),"",'Total-corrected counts'!F1215),"")</f>
        <v/>
      </c>
      <c r="G1215" t="str">
        <f>IFERROR(IF(OR(HLOOKUP($A1215,'Z-scores'!$C$2:$SK$20,5,FALSE)&gt;3,HLOOKUP($A1215,'Z-scores'!$C$2:$SK$20,5,FALSE)&lt;-3),"",'Total-corrected counts'!G1215),"")</f>
        <v/>
      </c>
      <c r="H1215" t="str">
        <f>IFERROR(IF(OR(HLOOKUP($A1215,'Z-scores'!$C$2:$SK$20,5,FALSE)&gt;3,HLOOKUP($A1215,'Z-scores'!$C$2:$SK$20,5,FALSE)&lt;-3),"",'Total-corrected counts'!H1215),"")</f>
        <v/>
      </c>
      <c r="I1215" t="str">
        <f>IFERROR(IF(OR(HLOOKUP($A1215,'Z-scores'!$C$2:$SK$20,5,FALSE)&gt;3,HLOOKUP($A1215,'Z-scores'!$C$2:$SK$20,5,FALSE)&lt;-3),"",'Total-corrected counts'!I1215),"")</f>
        <v/>
      </c>
      <c r="J1215" t="str">
        <f>IFERROR(IF(OR(HLOOKUP($A1215,'Z-scores'!$C$2:$SK$20,5,FALSE)&gt;3,HLOOKUP($A1215,'Z-scores'!$C$2:$SK$20,5,FALSE)&lt;-3),"",'Total-corrected counts'!J1215),"")</f>
        <v/>
      </c>
      <c r="K1215" t="str">
        <f>IFERROR(IF(OR(HLOOKUP($A1215,'Z-scores'!$C$2:$SK$20,5,FALSE)&gt;3,HLOOKUP($A1215,'Z-scores'!$C$2:$SK$20,5,FALSE)&lt;-3),"",'Total-corrected counts'!K1215),"")</f>
        <v/>
      </c>
      <c r="L1215" t="str">
        <f>IFERROR(IF(OR(HLOOKUP($A1215,'Z-scores'!$C$2:$SK$20,5,FALSE)&gt;3,HLOOKUP($A1215,'Z-scores'!$C$2:$SK$20,5,FALSE)&lt;-3),"",'Total-corrected counts'!L1215),"")</f>
        <v/>
      </c>
      <c r="M1215" t="str">
        <f>IFERROR(IF(OR(HLOOKUP($A1215,'Z-scores'!$C$2:$SK$20,5,FALSE)&gt;3,HLOOKUP($A1215,'Z-scores'!$C$2:$SK$20,5,FALSE)&lt;-3),"",'Total-corrected counts'!M1215),"")</f>
        <v/>
      </c>
      <c r="N1215" t="str">
        <f>IFERROR(IF(OR(HLOOKUP($A1215,'Z-scores'!$C$2:$SK$20,5,FALSE)&gt;3,HLOOKUP($A1215,'Z-scores'!$C$2:$SK$20,5,FALSE)&lt;-3),"",'Total-corrected counts'!N1215),"")</f>
        <v/>
      </c>
      <c r="O1215" t="str">
        <f>IFERROR(IF(OR(HLOOKUP($A1215,'Z-scores'!$C$2:$SK$20,5,FALSE)&gt;3,HLOOKUP($A1215,'Z-scores'!$C$2:$SK$20,5,FALSE)&lt;-3),"",'Total-corrected counts'!O1215),"")</f>
        <v/>
      </c>
      <c r="P1215" t="str">
        <f>IFERROR(IF(OR(HLOOKUP($A1215,'Z-scores'!$C$2:$SK$20,5,FALSE)&gt;3,HLOOKUP($A1215,'Z-scores'!$C$2:$SK$20,5,FALSE)&lt;-3),"",'Total-corrected counts'!P1215),"")</f>
        <v/>
      </c>
      <c r="Q1215" t="str">
        <f>IFERROR(IF(OR(HLOOKUP($A1215,'Z-scores'!$C$2:$SK$20,5,FALSE)&gt;3,HLOOKUP($A1215,'Z-scores'!$C$2:$SK$20,5,FALSE)&lt;-3),"",'Total-corrected counts'!Q1215),"")</f>
        <v/>
      </c>
      <c r="R1215" t="str">
        <f>IFERROR(IF(OR(HLOOKUP($A1215,'Z-scores'!$C$2:$SK$20,5,FALSE)&gt;3,HLOOKUP($A1215,'Z-scores'!$C$2:$SK$20,5,FALSE)&lt;-3),"",'Total-corrected counts'!R1215),"")</f>
        <v/>
      </c>
      <c r="S1215" t="str">
        <f>IFERROR(IF(OR(HLOOKUP($A1215,'Z-scores'!$C$2:$SK$20,5,FALSE)&gt;3,HLOOKUP($A1215,'Z-scores'!$C$2:$SK$20,5,FALSE)&lt;-3),"",'Total-corrected counts'!S1215),"")</f>
        <v/>
      </c>
      <c r="T1215" t="str">
        <f>IFERROR(IF(OR(HLOOKUP($A1215,'Z-scores'!$C$2:$SK$20,5,FALSE)&gt;3,HLOOKUP($A1215,'Z-scores'!$C$2:$SK$20,5,FALSE)&lt;-3),"",'Total-corrected counts'!T1215),"")</f>
        <v/>
      </c>
      <c r="U1215">
        <f t="shared" si="72"/>
        <v>0</v>
      </c>
      <c r="V1215">
        <f>SUMIFS(Tabel132[Cluster],Tabel132[ID],'Total-corrected counts Z&lt;3'!A1215)</f>
        <v>51</v>
      </c>
      <c r="W1215" t="str">
        <f t="shared" si="73"/>
        <v/>
      </c>
      <c r="X1215" t="str">
        <f t="shared" si="74"/>
        <v/>
      </c>
      <c r="Y1215" t="str">
        <f t="shared" si="75"/>
        <v/>
      </c>
    </row>
    <row r="1216" spans="1:25" x14ac:dyDescent="0.25">
      <c r="A1216">
        <v>2486</v>
      </c>
      <c r="B1216" t="s">
        <v>1237</v>
      </c>
      <c r="C1216">
        <v>39000</v>
      </c>
      <c r="D1216">
        <v>2463</v>
      </c>
      <c r="E1216" t="str">
        <f>IFERROR(IF(OR(HLOOKUP($A1216,'Z-scores'!$C$2:$SK$20,5,FALSE)&gt;3,HLOOKUP($A1216,'Z-scores'!$C$2:$SK$20,5,FALSE)&lt;-3),"",'Total-corrected counts'!E1216),"")</f>
        <v/>
      </c>
      <c r="F1216" t="str">
        <f>IFERROR(IF(OR(HLOOKUP($A1216,'Z-scores'!$C$2:$SK$20,5,FALSE)&gt;3,HLOOKUP($A1216,'Z-scores'!$C$2:$SK$20,5,FALSE)&lt;-3),"",'Total-corrected counts'!F1216),"")</f>
        <v/>
      </c>
      <c r="G1216" t="str">
        <f>IFERROR(IF(OR(HLOOKUP($A1216,'Z-scores'!$C$2:$SK$20,5,FALSE)&gt;3,HLOOKUP($A1216,'Z-scores'!$C$2:$SK$20,5,FALSE)&lt;-3),"",'Total-corrected counts'!G1216),"")</f>
        <v/>
      </c>
      <c r="H1216" t="str">
        <f>IFERROR(IF(OR(HLOOKUP($A1216,'Z-scores'!$C$2:$SK$20,5,FALSE)&gt;3,HLOOKUP($A1216,'Z-scores'!$C$2:$SK$20,5,FALSE)&lt;-3),"",'Total-corrected counts'!H1216),"")</f>
        <v/>
      </c>
      <c r="I1216" t="str">
        <f>IFERROR(IF(OR(HLOOKUP($A1216,'Z-scores'!$C$2:$SK$20,5,FALSE)&gt;3,HLOOKUP($A1216,'Z-scores'!$C$2:$SK$20,5,FALSE)&lt;-3),"",'Total-corrected counts'!I1216),"")</f>
        <v/>
      </c>
      <c r="J1216" t="str">
        <f>IFERROR(IF(OR(HLOOKUP($A1216,'Z-scores'!$C$2:$SK$20,5,FALSE)&gt;3,HLOOKUP($A1216,'Z-scores'!$C$2:$SK$20,5,FALSE)&lt;-3),"",'Total-corrected counts'!J1216),"")</f>
        <v/>
      </c>
      <c r="K1216" t="str">
        <f>IFERROR(IF(OR(HLOOKUP($A1216,'Z-scores'!$C$2:$SK$20,5,FALSE)&gt;3,HLOOKUP($A1216,'Z-scores'!$C$2:$SK$20,5,FALSE)&lt;-3),"",'Total-corrected counts'!K1216),"")</f>
        <v/>
      </c>
      <c r="L1216" t="str">
        <f>IFERROR(IF(OR(HLOOKUP($A1216,'Z-scores'!$C$2:$SK$20,5,FALSE)&gt;3,HLOOKUP($A1216,'Z-scores'!$C$2:$SK$20,5,FALSE)&lt;-3),"",'Total-corrected counts'!L1216),"")</f>
        <v/>
      </c>
      <c r="M1216" t="str">
        <f>IFERROR(IF(OR(HLOOKUP($A1216,'Z-scores'!$C$2:$SK$20,5,FALSE)&gt;3,HLOOKUP($A1216,'Z-scores'!$C$2:$SK$20,5,FALSE)&lt;-3),"",'Total-corrected counts'!M1216),"")</f>
        <v/>
      </c>
      <c r="N1216" t="str">
        <f>IFERROR(IF(OR(HLOOKUP($A1216,'Z-scores'!$C$2:$SK$20,5,FALSE)&gt;3,HLOOKUP($A1216,'Z-scores'!$C$2:$SK$20,5,FALSE)&lt;-3),"",'Total-corrected counts'!N1216),"")</f>
        <v/>
      </c>
      <c r="O1216" t="str">
        <f>IFERROR(IF(OR(HLOOKUP($A1216,'Z-scores'!$C$2:$SK$20,5,FALSE)&gt;3,HLOOKUP($A1216,'Z-scores'!$C$2:$SK$20,5,FALSE)&lt;-3),"",'Total-corrected counts'!O1216),"")</f>
        <v/>
      </c>
      <c r="P1216" t="str">
        <f>IFERROR(IF(OR(HLOOKUP($A1216,'Z-scores'!$C$2:$SK$20,5,FALSE)&gt;3,HLOOKUP($A1216,'Z-scores'!$C$2:$SK$20,5,FALSE)&lt;-3),"",'Total-corrected counts'!P1216),"")</f>
        <v/>
      </c>
      <c r="Q1216" t="str">
        <f>IFERROR(IF(OR(HLOOKUP($A1216,'Z-scores'!$C$2:$SK$20,5,FALSE)&gt;3,HLOOKUP($A1216,'Z-scores'!$C$2:$SK$20,5,FALSE)&lt;-3),"",'Total-corrected counts'!Q1216),"")</f>
        <v/>
      </c>
      <c r="R1216" t="str">
        <f>IFERROR(IF(OR(HLOOKUP($A1216,'Z-scores'!$C$2:$SK$20,5,FALSE)&gt;3,HLOOKUP($A1216,'Z-scores'!$C$2:$SK$20,5,FALSE)&lt;-3),"",'Total-corrected counts'!R1216),"")</f>
        <v/>
      </c>
      <c r="S1216" t="str">
        <f>IFERROR(IF(OR(HLOOKUP($A1216,'Z-scores'!$C$2:$SK$20,5,FALSE)&gt;3,HLOOKUP($A1216,'Z-scores'!$C$2:$SK$20,5,FALSE)&lt;-3),"",'Total-corrected counts'!S1216),"")</f>
        <v/>
      </c>
      <c r="T1216" t="str">
        <f>IFERROR(IF(OR(HLOOKUP($A1216,'Z-scores'!$C$2:$SK$20,5,FALSE)&gt;3,HLOOKUP($A1216,'Z-scores'!$C$2:$SK$20,5,FALSE)&lt;-3),"",'Total-corrected counts'!T1216),"")</f>
        <v/>
      </c>
      <c r="U1216">
        <f t="shared" si="72"/>
        <v>0</v>
      </c>
      <c r="V1216">
        <f>SUMIFS(Tabel132[Cluster],Tabel132[ID],'Total-corrected counts Z&lt;3'!A1216)</f>
        <v>51</v>
      </c>
      <c r="W1216" t="str">
        <f t="shared" si="73"/>
        <v/>
      </c>
      <c r="X1216" t="str">
        <f t="shared" si="74"/>
        <v/>
      </c>
      <c r="Y1216" t="str">
        <f t="shared" si="75"/>
        <v/>
      </c>
    </row>
    <row r="1217" spans="1:25" x14ac:dyDescent="0.25">
      <c r="A1217">
        <v>2495</v>
      </c>
      <c r="B1217" t="s">
        <v>1238</v>
      </c>
      <c r="C1217">
        <v>39100</v>
      </c>
      <c r="D1217">
        <v>2463</v>
      </c>
      <c r="E1217" t="str">
        <f>IFERROR(IF(OR(HLOOKUP($A1217,'Z-scores'!$C$2:$SK$20,5,FALSE)&gt;3,HLOOKUP($A1217,'Z-scores'!$C$2:$SK$20,5,FALSE)&lt;-3),"",'Total-corrected counts'!E1217),"")</f>
        <v/>
      </c>
      <c r="F1217" t="str">
        <f>IFERROR(IF(OR(HLOOKUP($A1217,'Z-scores'!$C$2:$SK$20,5,FALSE)&gt;3,HLOOKUP($A1217,'Z-scores'!$C$2:$SK$20,5,FALSE)&lt;-3),"",'Total-corrected counts'!F1217),"")</f>
        <v/>
      </c>
      <c r="G1217" t="str">
        <f>IFERROR(IF(OR(HLOOKUP($A1217,'Z-scores'!$C$2:$SK$20,5,FALSE)&gt;3,HLOOKUP($A1217,'Z-scores'!$C$2:$SK$20,5,FALSE)&lt;-3),"",'Total-corrected counts'!G1217),"")</f>
        <v/>
      </c>
      <c r="H1217" t="str">
        <f>IFERROR(IF(OR(HLOOKUP($A1217,'Z-scores'!$C$2:$SK$20,5,FALSE)&gt;3,HLOOKUP($A1217,'Z-scores'!$C$2:$SK$20,5,FALSE)&lt;-3),"",'Total-corrected counts'!H1217),"")</f>
        <v/>
      </c>
      <c r="I1217" t="str">
        <f>IFERROR(IF(OR(HLOOKUP($A1217,'Z-scores'!$C$2:$SK$20,5,FALSE)&gt;3,HLOOKUP($A1217,'Z-scores'!$C$2:$SK$20,5,FALSE)&lt;-3),"",'Total-corrected counts'!I1217),"")</f>
        <v/>
      </c>
      <c r="J1217" t="str">
        <f>IFERROR(IF(OR(HLOOKUP($A1217,'Z-scores'!$C$2:$SK$20,5,FALSE)&gt;3,HLOOKUP($A1217,'Z-scores'!$C$2:$SK$20,5,FALSE)&lt;-3),"",'Total-corrected counts'!J1217),"")</f>
        <v/>
      </c>
      <c r="K1217" t="str">
        <f>IFERROR(IF(OR(HLOOKUP($A1217,'Z-scores'!$C$2:$SK$20,5,FALSE)&gt;3,HLOOKUP($A1217,'Z-scores'!$C$2:$SK$20,5,FALSE)&lt;-3),"",'Total-corrected counts'!K1217),"")</f>
        <v/>
      </c>
      <c r="L1217" t="str">
        <f>IFERROR(IF(OR(HLOOKUP($A1217,'Z-scores'!$C$2:$SK$20,5,FALSE)&gt;3,HLOOKUP($A1217,'Z-scores'!$C$2:$SK$20,5,FALSE)&lt;-3),"",'Total-corrected counts'!L1217),"")</f>
        <v/>
      </c>
      <c r="M1217" t="str">
        <f>IFERROR(IF(OR(HLOOKUP($A1217,'Z-scores'!$C$2:$SK$20,5,FALSE)&gt;3,HLOOKUP($A1217,'Z-scores'!$C$2:$SK$20,5,FALSE)&lt;-3),"",'Total-corrected counts'!M1217),"")</f>
        <v/>
      </c>
      <c r="N1217" t="str">
        <f>IFERROR(IF(OR(HLOOKUP($A1217,'Z-scores'!$C$2:$SK$20,5,FALSE)&gt;3,HLOOKUP($A1217,'Z-scores'!$C$2:$SK$20,5,FALSE)&lt;-3),"",'Total-corrected counts'!N1217),"")</f>
        <v/>
      </c>
      <c r="O1217" t="str">
        <f>IFERROR(IF(OR(HLOOKUP($A1217,'Z-scores'!$C$2:$SK$20,5,FALSE)&gt;3,HLOOKUP($A1217,'Z-scores'!$C$2:$SK$20,5,FALSE)&lt;-3),"",'Total-corrected counts'!O1217),"")</f>
        <v/>
      </c>
      <c r="P1217" t="str">
        <f>IFERROR(IF(OR(HLOOKUP($A1217,'Z-scores'!$C$2:$SK$20,5,FALSE)&gt;3,HLOOKUP($A1217,'Z-scores'!$C$2:$SK$20,5,FALSE)&lt;-3),"",'Total-corrected counts'!P1217),"")</f>
        <v/>
      </c>
      <c r="Q1217" t="str">
        <f>IFERROR(IF(OR(HLOOKUP($A1217,'Z-scores'!$C$2:$SK$20,5,FALSE)&gt;3,HLOOKUP($A1217,'Z-scores'!$C$2:$SK$20,5,FALSE)&lt;-3),"",'Total-corrected counts'!Q1217),"")</f>
        <v/>
      </c>
      <c r="R1217" t="str">
        <f>IFERROR(IF(OR(HLOOKUP($A1217,'Z-scores'!$C$2:$SK$20,5,FALSE)&gt;3,HLOOKUP($A1217,'Z-scores'!$C$2:$SK$20,5,FALSE)&lt;-3),"",'Total-corrected counts'!R1217),"")</f>
        <v/>
      </c>
      <c r="S1217" t="str">
        <f>IFERROR(IF(OR(HLOOKUP($A1217,'Z-scores'!$C$2:$SK$20,5,FALSE)&gt;3,HLOOKUP($A1217,'Z-scores'!$C$2:$SK$20,5,FALSE)&lt;-3),"",'Total-corrected counts'!S1217),"")</f>
        <v/>
      </c>
      <c r="T1217" t="str">
        <f>IFERROR(IF(OR(HLOOKUP($A1217,'Z-scores'!$C$2:$SK$20,5,FALSE)&gt;3,HLOOKUP($A1217,'Z-scores'!$C$2:$SK$20,5,FALSE)&lt;-3),"",'Total-corrected counts'!T1217),"")</f>
        <v/>
      </c>
      <c r="U1217">
        <f t="shared" si="72"/>
        <v>0</v>
      </c>
      <c r="V1217">
        <f>SUMIFS(Tabel132[Cluster],Tabel132[ID],'Total-corrected counts Z&lt;3'!A1217)</f>
        <v>51</v>
      </c>
      <c r="W1217" t="str">
        <f t="shared" si="73"/>
        <v/>
      </c>
      <c r="X1217" t="str">
        <f t="shared" si="74"/>
        <v/>
      </c>
      <c r="Y1217" t="str">
        <f t="shared" si="75"/>
        <v/>
      </c>
    </row>
    <row r="1218" spans="1:25" x14ac:dyDescent="0.25">
      <c r="A1218">
        <v>2504</v>
      </c>
      <c r="B1218" t="s">
        <v>1239</v>
      </c>
      <c r="C1218">
        <v>39200</v>
      </c>
      <c r="D1218">
        <v>2463</v>
      </c>
      <c r="E1218" t="str">
        <f>IFERROR(IF(OR(HLOOKUP($A1218,'Z-scores'!$C$2:$SK$20,5,FALSE)&gt;3,HLOOKUP($A1218,'Z-scores'!$C$2:$SK$20,5,FALSE)&lt;-3),"",'Total-corrected counts'!E1218),"")</f>
        <v/>
      </c>
      <c r="F1218" t="str">
        <f>IFERROR(IF(OR(HLOOKUP($A1218,'Z-scores'!$C$2:$SK$20,5,FALSE)&gt;3,HLOOKUP($A1218,'Z-scores'!$C$2:$SK$20,5,FALSE)&lt;-3),"",'Total-corrected counts'!F1218),"")</f>
        <v/>
      </c>
      <c r="G1218" t="str">
        <f>IFERROR(IF(OR(HLOOKUP($A1218,'Z-scores'!$C$2:$SK$20,5,FALSE)&gt;3,HLOOKUP($A1218,'Z-scores'!$C$2:$SK$20,5,FALSE)&lt;-3),"",'Total-corrected counts'!G1218),"")</f>
        <v/>
      </c>
      <c r="H1218" t="str">
        <f>IFERROR(IF(OR(HLOOKUP($A1218,'Z-scores'!$C$2:$SK$20,5,FALSE)&gt;3,HLOOKUP($A1218,'Z-scores'!$C$2:$SK$20,5,FALSE)&lt;-3),"",'Total-corrected counts'!H1218),"")</f>
        <v/>
      </c>
      <c r="I1218" t="str">
        <f>IFERROR(IF(OR(HLOOKUP($A1218,'Z-scores'!$C$2:$SK$20,5,FALSE)&gt;3,HLOOKUP($A1218,'Z-scores'!$C$2:$SK$20,5,FALSE)&lt;-3),"",'Total-corrected counts'!I1218),"")</f>
        <v/>
      </c>
      <c r="J1218" t="str">
        <f>IFERROR(IF(OR(HLOOKUP($A1218,'Z-scores'!$C$2:$SK$20,5,FALSE)&gt;3,HLOOKUP($A1218,'Z-scores'!$C$2:$SK$20,5,FALSE)&lt;-3),"",'Total-corrected counts'!J1218),"")</f>
        <v/>
      </c>
      <c r="K1218" t="str">
        <f>IFERROR(IF(OR(HLOOKUP($A1218,'Z-scores'!$C$2:$SK$20,5,FALSE)&gt;3,HLOOKUP($A1218,'Z-scores'!$C$2:$SK$20,5,FALSE)&lt;-3),"",'Total-corrected counts'!K1218),"")</f>
        <v/>
      </c>
      <c r="L1218" t="str">
        <f>IFERROR(IF(OR(HLOOKUP($A1218,'Z-scores'!$C$2:$SK$20,5,FALSE)&gt;3,HLOOKUP($A1218,'Z-scores'!$C$2:$SK$20,5,FALSE)&lt;-3),"",'Total-corrected counts'!L1218),"")</f>
        <v/>
      </c>
      <c r="M1218" t="str">
        <f>IFERROR(IF(OR(HLOOKUP($A1218,'Z-scores'!$C$2:$SK$20,5,FALSE)&gt;3,HLOOKUP($A1218,'Z-scores'!$C$2:$SK$20,5,FALSE)&lt;-3),"",'Total-corrected counts'!M1218),"")</f>
        <v/>
      </c>
      <c r="N1218" t="str">
        <f>IFERROR(IF(OR(HLOOKUP($A1218,'Z-scores'!$C$2:$SK$20,5,FALSE)&gt;3,HLOOKUP($A1218,'Z-scores'!$C$2:$SK$20,5,FALSE)&lt;-3),"",'Total-corrected counts'!N1218),"")</f>
        <v/>
      </c>
      <c r="O1218" t="str">
        <f>IFERROR(IF(OR(HLOOKUP($A1218,'Z-scores'!$C$2:$SK$20,5,FALSE)&gt;3,HLOOKUP($A1218,'Z-scores'!$C$2:$SK$20,5,FALSE)&lt;-3),"",'Total-corrected counts'!O1218),"")</f>
        <v/>
      </c>
      <c r="P1218" t="str">
        <f>IFERROR(IF(OR(HLOOKUP($A1218,'Z-scores'!$C$2:$SK$20,5,FALSE)&gt;3,HLOOKUP($A1218,'Z-scores'!$C$2:$SK$20,5,FALSE)&lt;-3),"",'Total-corrected counts'!P1218),"")</f>
        <v/>
      </c>
      <c r="Q1218" t="str">
        <f>IFERROR(IF(OR(HLOOKUP($A1218,'Z-scores'!$C$2:$SK$20,5,FALSE)&gt;3,HLOOKUP($A1218,'Z-scores'!$C$2:$SK$20,5,FALSE)&lt;-3),"",'Total-corrected counts'!Q1218),"")</f>
        <v/>
      </c>
      <c r="R1218" t="str">
        <f>IFERROR(IF(OR(HLOOKUP($A1218,'Z-scores'!$C$2:$SK$20,5,FALSE)&gt;3,HLOOKUP($A1218,'Z-scores'!$C$2:$SK$20,5,FALSE)&lt;-3),"",'Total-corrected counts'!R1218),"")</f>
        <v/>
      </c>
      <c r="S1218" t="str">
        <f>IFERROR(IF(OR(HLOOKUP($A1218,'Z-scores'!$C$2:$SK$20,5,FALSE)&gt;3,HLOOKUP($A1218,'Z-scores'!$C$2:$SK$20,5,FALSE)&lt;-3),"",'Total-corrected counts'!S1218),"")</f>
        <v/>
      </c>
      <c r="T1218" t="str">
        <f>IFERROR(IF(OR(HLOOKUP($A1218,'Z-scores'!$C$2:$SK$20,5,FALSE)&gt;3,HLOOKUP($A1218,'Z-scores'!$C$2:$SK$20,5,FALSE)&lt;-3),"",'Total-corrected counts'!T1218),"")</f>
        <v/>
      </c>
      <c r="U1218">
        <f t="shared" si="72"/>
        <v>0</v>
      </c>
      <c r="V1218">
        <f>SUMIFS(Tabel132[Cluster],Tabel132[ID],'Total-corrected counts Z&lt;3'!A1218)</f>
        <v>51</v>
      </c>
      <c r="W1218" t="str">
        <f t="shared" si="73"/>
        <v/>
      </c>
      <c r="X1218" t="str">
        <f t="shared" si="74"/>
        <v/>
      </c>
      <c r="Y1218" t="str">
        <f t="shared" si="75"/>
        <v/>
      </c>
    </row>
    <row r="1219" spans="1:25" x14ac:dyDescent="0.25">
      <c r="A1219">
        <v>2632</v>
      </c>
      <c r="B1219" t="s">
        <v>491</v>
      </c>
      <c r="C1219">
        <v>39600</v>
      </c>
      <c r="D1219">
        <v>2726</v>
      </c>
      <c r="E1219">
        <f>IFERROR(IF(OR(HLOOKUP($A1219,'Z-scores'!$C$2:$SK$20,5,FALSE)&gt;3,HLOOKUP($A1219,'Z-scores'!$C$2:$SK$20,5,FALSE)&lt;-3),"",'Total-corrected counts'!E1219),"")</f>
        <v>10.978476538212876</v>
      </c>
      <c r="F1219">
        <f>IFERROR(IF(OR(HLOOKUP($A1219,'Z-scores'!$C$2:$SK$20,5,FALSE)&gt;3,HLOOKUP($A1219,'Z-scores'!$C$2:$SK$20,5,FALSE)&lt;-3),"",'Total-corrected counts'!F1219),"")</f>
        <v>10.850611444703668</v>
      </c>
      <c r="G1219">
        <f>IFERROR(IF(OR(HLOOKUP($A1219,'Z-scores'!$C$2:$SK$20,5,FALSE)&gt;3,HLOOKUP($A1219,'Z-scores'!$C$2:$SK$20,5,FALSE)&lt;-3),"",'Total-corrected counts'!G1219),"")</f>
        <v>7.2846430896804524</v>
      </c>
      <c r="H1219">
        <f>IFERROR(IF(OR(HLOOKUP($A1219,'Z-scores'!$C$2:$SK$20,5,FALSE)&gt;3,HLOOKUP($A1219,'Z-scores'!$C$2:$SK$20,5,FALSE)&lt;-3),"",'Total-corrected counts'!H1219),"")</f>
        <v>13.221066853241334</v>
      </c>
      <c r="I1219">
        <f>IFERROR(IF(OR(HLOOKUP($A1219,'Z-scores'!$C$2:$SK$20,5,FALSE)&gt;3,HLOOKUP($A1219,'Z-scores'!$C$2:$SK$20,5,FALSE)&lt;-3),"",'Total-corrected counts'!I1219),"")</f>
        <v>8.7899423251479583</v>
      </c>
      <c r="J1219">
        <f>IFERROR(IF(OR(HLOOKUP($A1219,'Z-scores'!$C$2:$SK$20,5,FALSE)&gt;3,HLOOKUP($A1219,'Z-scores'!$C$2:$SK$20,5,FALSE)&lt;-3),"",'Total-corrected counts'!J1219),"")</f>
        <v>13.266235873194899</v>
      </c>
      <c r="K1219">
        <f>IFERROR(IF(OR(HLOOKUP($A1219,'Z-scores'!$C$2:$SK$20,5,FALSE)&gt;3,HLOOKUP($A1219,'Z-scores'!$C$2:$SK$20,5,FALSE)&lt;-3),"",'Total-corrected counts'!K1219),"")</f>
        <v>10.919828402696529</v>
      </c>
      <c r="L1219">
        <f>IFERROR(IF(OR(HLOOKUP($A1219,'Z-scores'!$C$2:$SK$20,5,FALSE)&gt;3,HLOOKUP($A1219,'Z-scores'!$C$2:$SK$20,5,FALSE)&lt;-3),"",'Total-corrected counts'!L1219),"")</f>
        <v>11.681244479899712</v>
      </c>
      <c r="M1219">
        <f>IFERROR(IF(OR(HLOOKUP($A1219,'Z-scores'!$C$2:$SK$20,5,FALSE)&gt;3,HLOOKUP($A1219,'Z-scores'!$C$2:$SK$20,5,FALSE)&lt;-3),"",'Total-corrected counts'!M1219),"")</f>
        <v>23.579497260567084</v>
      </c>
      <c r="N1219">
        <f>IFERROR(IF(OR(HLOOKUP($A1219,'Z-scores'!$C$2:$SK$20,5,FALSE)&gt;3,HLOOKUP($A1219,'Z-scores'!$C$2:$SK$20,5,FALSE)&lt;-3),"",'Total-corrected counts'!N1219),"")</f>
        <v>23.479809715545439</v>
      </c>
      <c r="O1219">
        <f>IFERROR(IF(OR(HLOOKUP($A1219,'Z-scores'!$C$2:$SK$20,5,FALSE)&gt;3,HLOOKUP($A1219,'Z-scores'!$C$2:$SK$20,5,FALSE)&lt;-3),"",'Total-corrected counts'!O1219),"")</f>
        <v>10.389394506088186</v>
      </c>
      <c r="P1219">
        <f>IFERROR(IF(OR(HLOOKUP($A1219,'Z-scores'!$C$2:$SK$20,5,FALSE)&gt;3,HLOOKUP($A1219,'Z-scores'!$C$2:$SK$20,5,FALSE)&lt;-3),"",'Total-corrected counts'!P1219),"")</f>
        <v>9.1716410668564361</v>
      </c>
      <c r="Q1219">
        <f>IFERROR(IF(OR(HLOOKUP($A1219,'Z-scores'!$C$2:$SK$20,5,FALSE)&gt;3,HLOOKUP($A1219,'Z-scores'!$C$2:$SK$20,5,FALSE)&lt;-3),"",'Total-corrected counts'!Q1219),"")</f>
        <v>9.9369846120824796</v>
      </c>
      <c r="R1219">
        <f>IFERROR(IF(OR(HLOOKUP($A1219,'Z-scores'!$C$2:$SK$20,5,FALSE)&gt;3,HLOOKUP($A1219,'Z-scores'!$C$2:$SK$20,5,FALSE)&lt;-3),"",'Total-corrected counts'!R1219),"")</f>
        <v>6.1780352615342586</v>
      </c>
      <c r="S1219">
        <f>IFERROR(IF(OR(HLOOKUP($A1219,'Z-scores'!$C$2:$SK$20,5,FALSE)&gt;3,HLOOKUP($A1219,'Z-scores'!$C$2:$SK$20,5,FALSE)&lt;-3),"",'Total-corrected counts'!S1219),"")</f>
        <v>8.923137026206053</v>
      </c>
      <c r="T1219">
        <f>IFERROR(IF(OR(HLOOKUP($A1219,'Z-scores'!$C$2:$SK$20,5,FALSE)&gt;3,HLOOKUP($A1219,'Z-scores'!$C$2:$SK$20,5,FALSE)&lt;-3),"",'Total-corrected counts'!T1219),"")</f>
        <v>16.020554364423585</v>
      </c>
      <c r="U1219">
        <f t="shared" si="72"/>
        <v>1</v>
      </c>
      <c r="V1219">
        <f>SUMIFS(Tabel132[Cluster],Tabel132[ID],'Total-corrected counts Z&lt;3'!A1219)</f>
        <v>53</v>
      </c>
      <c r="W1219">
        <f t="shared" si="73"/>
        <v>0.21428255680902761</v>
      </c>
      <c r="X1219">
        <f t="shared" si="74"/>
        <v>13.405135598288997</v>
      </c>
      <c r="Y1219">
        <f t="shared" si="75"/>
        <v>10.103291139531834</v>
      </c>
    </row>
    <row r="1220" spans="1:25" x14ac:dyDescent="0.25">
      <c r="A1220">
        <v>2726</v>
      </c>
      <c r="B1220" t="s">
        <v>492</v>
      </c>
      <c r="C1220">
        <v>39300</v>
      </c>
      <c r="D1220">
        <v>1080</v>
      </c>
      <c r="E1220" t="str">
        <f>IFERROR(IF(OR(HLOOKUP($A1220,'Z-scores'!$C$2:$SK$20,5,FALSE)&gt;3,HLOOKUP($A1220,'Z-scores'!$C$2:$SK$20,5,FALSE)&lt;-3),"",'Total-corrected counts'!E1220),"")</f>
        <v/>
      </c>
      <c r="F1220" t="str">
        <f>IFERROR(IF(OR(HLOOKUP($A1220,'Z-scores'!$C$2:$SK$20,5,FALSE)&gt;3,HLOOKUP($A1220,'Z-scores'!$C$2:$SK$20,5,FALSE)&lt;-3),"",'Total-corrected counts'!F1220),"")</f>
        <v/>
      </c>
      <c r="G1220" t="str">
        <f>IFERROR(IF(OR(HLOOKUP($A1220,'Z-scores'!$C$2:$SK$20,5,FALSE)&gt;3,HLOOKUP($A1220,'Z-scores'!$C$2:$SK$20,5,FALSE)&lt;-3),"",'Total-corrected counts'!G1220),"")</f>
        <v/>
      </c>
      <c r="H1220" t="str">
        <f>IFERROR(IF(OR(HLOOKUP($A1220,'Z-scores'!$C$2:$SK$20,5,FALSE)&gt;3,HLOOKUP($A1220,'Z-scores'!$C$2:$SK$20,5,FALSE)&lt;-3),"",'Total-corrected counts'!H1220),"")</f>
        <v/>
      </c>
      <c r="I1220" t="str">
        <f>IFERROR(IF(OR(HLOOKUP($A1220,'Z-scores'!$C$2:$SK$20,5,FALSE)&gt;3,HLOOKUP($A1220,'Z-scores'!$C$2:$SK$20,5,FALSE)&lt;-3),"",'Total-corrected counts'!I1220),"")</f>
        <v/>
      </c>
      <c r="J1220" t="str">
        <f>IFERROR(IF(OR(HLOOKUP($A1220,'Z-scores'!$C$2:$SK$20,5,FALSE)&gt;3,HLOOKUP($A1220,'Z-scores'!$C$2:$SK$20,5,FALSE)&lt;-3),"",'Total-corrected counts'!J1220),"")</f>
        <v/>
      </c>
      <c r="K1220" t="str">
        <f>IFERROR(IF(OR(HLOOKUP($A1220,'Z-scores'!$C$2:$SK$20,5,FALSE)&gt;3,HLOOKUP($A1220,'Z-scores'!$C$2:$SK$20,5,FALSE)&lt;-3),"",'Total-corrected counts'!K1220),"")</f>
        <v/>
      </c>
      <c r="L1220" t="str">
        <f>IFERROR(IF(OR(HLOOKUP($A1220,'Z-scores'!$C$2:$SK$20,5,FALSE)&gt;3,HLOOKUP($A1220,'Z-scores'!$C$2:$SK$20,5,FALSE)&lt;-3),"",'Total-corrected counts'!L1220),"")</f>
        <v/>
      </c>
      <c r="M1220" t="str">
        <f>IFERROR(IF(OR(HLOOKUP($A1220,'Z-scores'!$C$2:$SK$20,5,FALSE)&gt;3,HLOOKUP($A1220,'Z-scores'!$C$2:$SK$20,5,FALSE)&lt;-3),"",'Total-corrected counts'!M1220),"")</f>
        <v/>
      </c>
      <c r="N1220" t="str">
        <f>IFERROR(IF(OR(HLOOKUP($A1220,'Z-scores'!$C$2:$SK$20,5,FALSE)&gt;3,HLOOKUP($A1220,'Z-scores'!$C$2:$SK$20,5,FALSE)&lt;-3),"",'Total-corrected counts'!N1220),"")</f>
        <v/>
      </c>
      <c r="O1220" t="str">
        <f>IFERROR(IF(OR(HLOOKUP($A1220,'Z-scores'!$C$2:$SK$20,5,FALSE)&gt;3,HLOOKUP($A1220,'Z-scores'!$C$2:$SK$20,5,FALSE)&lt;-3),"",'Total-corrected counts'!O1220),"")</f>
        <v/>
      </c>
      <c r="P1220" t="str">
        <f>IFERROR(IF(OR(HLOOKUP($A1220,'Z-scores'!$C$2:$SK$20,5,FALSE)&gt;3,HLOOKUP($A1220,'Z-scores'!$C$2:$SK$20,5,FALSE)&lt;-3),"",'Total-corrected counts'!P1220),"")</f>
        <v/>
      </c>
      <c r="Q1220" t="str">
        <f>IFERROR(IF(OR(HLOOKUP($A1220,'Z-scores'!$C$2:$SK$20,5,FALSE)&gt;3,HLOOKUP($A1220,'Z-scores'!$C$2:$SK$20,5,FALSE)&lt;-3),"",'Total-corrected counts'!Q1220),"")</f>
        <v/>
      </c>
      <c r="R1220" t="str">
        <f>IFERROR(IF(OR(HLOOKUP($A1220,'Z-scores'!$C$2:$SK$20,5,FALSE)&gt;3,HLOOKUP($A1220,'Z-scores'!$C$2:$SK$20,5,FALSE)&lt;-3),"",'Total-corrected counts'!R1220),"")</f>
        <v/>
      </c>
      <c r="S1220" t="str">
        <f>IFERROR(IF(OR(HLOOKUP($A1220,'Z-scores'!$C$2:$SK$20,5,FALSE)&gt;3,HLOOKUP($A1220,'Z-scores'!$C$2:$SK$20,5,FALSE)&lt;-3),"",'Total-corrected counts'!S1220),"")</f>
        <v/>
      </c>
      <c r="T1220" t="str">
        <f>IFERROR(IF(OR(HLOOKUP($A1220,'Z-scores'!$C$2:$SK$20,5,FALSE)&gt;3,HLOOKUP($A1220,'Z-scores'!$C$2:$SK$20,5,FALSE)&lt;-3),"",'Total-corrected counts'!T1220),"")</f>
        <v/>
      </c>
      <c r="U1220">
        <f t="shared" ref="U1220:U1243" si="76">IFERROR(IF(X1220-Y1220=0,0,1),0)</f>
        <v>0</v>
      </c>
      <c r="V1220">
        <f>SUMIFS(Tabel132[Cluster],Tabel132[ID],'Total-corrected counts Z&lt;3'!A1220)</f>
        <v>53</v>
      </c>
      <c r="W1220" t="str">
        <f t="shared" ref="W1220:W1244" si="77">IFERROR(_xlfn.T.TEST(E1220:N1220,O1220:T1220,2,2),"")</f>
        <v/>
      </c>
      <c r="X1220" t="str">
        <f t="shared" ref="X1220:X1244" si="78">IFERROR(AVERAGE(E1220:N1220),"")</f>
        <v/>
      </c>
      <c r="Y1220" t="str">
        <f t="shared" ref="Y1220:Y1244" si="79">IFERROR(AVERAGE(O1220:T1220),"")</f>
        <v/>
      </c>
    </row>
    <row r="1221" spans="1:25" x14ac:dyDescent="0.25">
      <c r="A1221">
        <v>2734</v>
      </c>
      <c r="B1221" t="s">
        <v>1240</v>
      </c>
      <c r="C1221">
        <v>39800</v>
      </c>
      <c r="D1221">
        <v>2726</v>
      </c>
      <c r="E1221" t="str">
        <f>IFERROR(IF(OR(HLOOKUP($A1221,'Z-scores'!$C$2:$SK$20,5,FALSE)&gt;3,HLOOKUP($A1221,'Z-scores'!$C$2:$SK$20,5,FALSE)&lt;-3),"",'Total-corrected counts'!E1221),"")</f>
        <v/>
      </c>
      <c r="F1221" t="str">
        <f>IFERROR(IF(OR(HLOOKUP($A1221,'Z-scores'!$C$2:$SK$20,5,FALSE)&gt;3,HLOOKUP($A1221,'Z-scores'!$C$2:$SK$20,5,FALSE)&lt;-3),"",'Total-corrected counts'!F1221),"")</f>
        <v/>
      </c>
      <c r="G1221" t="str">
        <f>IFERROR(IF(OR(HLOOKUP($A1221,'Z-scores'!$C$2:$SK$20,5,FALSE)&gt;3,HLOOKUP($A1221,'Z-scores'!$C$2:$SK$20,5,FALSE)&lt;-3),"",'Total-corrected counts'!G1221),"")</f>
        <v/>
      </c>
      <c r="H1221" t="str">
        <f>IFERROR(IF(OR(HLOOKUP($A1221,'Z-scores'!$C$2:$SK$20,5,FALSE)&gt;3,HLOOKUP($A1221,'Z-scores'!$C$2:$SK$20,5,FALSE)&lt;-3),"",'Total-corrected counts'!H1221),"")</f>
        <v/>
      </c>
      <c r="I1221" t="str">
        <f>IFERROR(IF(OR(HLOOKUP($A1221,'Z-scores'!$C$2:$SK$20,5,FALSE)&gt;3,HLOOKUP($A1221,'Z-scores'!$C$2:$SK$20,5,FALSE)&lt;-3),"",'Total-corrected counts'!I1221),"")</f>
        <v/>
      </c>
      <c r="J1221" t="str">
        <f>IFERROR(IF(OR(HLOOKUP($A1221,'Z-scores'!$C$2:$SK$20,5,FALSE)&gt;3,HLOOKUP($A1221,'Z-scores'!$C$2:$SK$20,5,FALSE)&lt;-3),"",'Total-corrected counts'!J1221),"")</f>
        <v/>
      </c>
      <c r="K1221" t="str">
        <f>IFERROR(IF(OR(HLOOKUP($A1221,'Z-scores'!$C$2:$SK$20,5,FALSE)&gt;3,HLOOKUP($A1221,'Z-scores'!$C$2:$SK$20,5,FALSE)&lt;-3),"",'Total-corrected counts'!K1221),"")</f>
        <v/>
      </c>
      <c r="L1221" t="str">
        <f>IFERROR(IF(OR(HLOOKUP($A1221,'Z-scores'!$C$2:$SK$20,5,FALSE)&gt;3,HLOOKUP($A1221,'Z-scores'!$C$2:$SK$20,5,FALSE)&lt;-3),"",'Total-corrected counts'!L1221),"")</f>
        <v/>
      </c>
      <c r="M1221" t="str">
        <f>IFERROR(IF(OR(HLOOKUP($A1221,'Z-scores'!$C$2:$SK$20,5,FALSE)&gt;3,HLOOKUP($A1221,'Z-scores'!$C$2:$SK$20,5,FALSE)&lt;-3),"",'Total-corrected counts'!M1221),"")</f>
        <v/>
      </c>
      <c r="N1221" t="str">
        <f>IFERROR(IF(OR(HLOOKUP($A1221,'Z-scores'!$C$2:$SK$20,5,FALSE)&gt;3,HLOOKUP($A1221,'Z-scores'!$C$2:$SK$20,5,FALSE)&lt;-3),"",'Total-corrected counts'!N1221),"")</f>
        <v/>
      </c>
      <c r="O1221" t="str">
        <f>IFERROR(IF(OR(HLOOKUP($A1221,'Z-scores'!$C$2:$SK$20,5,FALSE)&gt;3,HLOOKUP($A1221,'Z-scores'!$C$2:$SK$20,5,FALSE)&lt;-3),"",'Total-corrected counts'!O1221),"")</f>
        <v/>
      </c>
      <c r="P1221" t="str">
        <f>IFERROR(IF(OR(HLOOKUP($A1221,'Z-scores'!$C$2:$SK$20,5,FALSE)&gt;3,HLOOKUP($A1221,'Z-scores'!$C$2:$SK$20,5,FALSE)&lt;-3),"",'Total-corrected counts'!P1221),"")</f>
        <v/>
      </c>
      <c r="Q1221" t="str">
        <f>IFERROR(IF(OR(HLOOKUP($A1221,'Z-scores'!$C$2:$SK$20,5,FALSE)&gt;3,HLOOKUP($A1221,'Z-scores'!$C$2:$SK$20,5,FALSE)&lt;-3),"",'Total-corrected counts'!Q1221),"")</f>
        <v/>
      </c>
      <c r="R1221" t="str">
        <f>IFERROR(IF(OR(HLOOKUP($A1221,'Z-scores'!$C$2:$SK$20,5,FALSE)&gt;3,HLOOKUP($A1221,'Z-scores'!$C$2:$SK$20,5,FALSE)&lt;-3),"",'Total-corrected counts'!R1221),"")</f>
        <v/>
      </c>
      <c r="S1221" t="str">
        <f>IFERROR(IF(OR(HLOOKUP($A1221,'Z-scores'!$C$2:$SK$20,5,FALSE)&gt;3,HLOOKUP($A1221,'Z-scores'!$C$2:$SK$20,5,FALSE)&lt;-3),"",'Total-corrected counts'!S1221),"")</f>
        <v/>
      </c>
      <c r="T1221" t="str">
        <f>IFERROR(IF(OR(HLOOKUP($A1221,'Z-scores'!$C$2:$SK$20,5,FALSE)&gt;3,HLOOKUP($A1221,'Z-scores'!$C$2:$SK$20,5,FALSE)&lt;-3),"",'Total-corrected counts'!T1221),"")</f>
        <v/>
      </c>
      <c r="U1221">
        <f t="shared" si="76"/>
        <v>0</v>
      </c>
      <c r="V1221">
        <f>SUMIFS(Tabel132[Cluster],Tabel132[ID],'Total-corrected counts Z&lt;3'!A1221)</f>
        <v>53</v>
      </c>
      <c r="W1221" t="str">
        <f t="shared" si="77"/>
        <v/>
      </c>
      <c r="X1221" t="str">
        <f t="shared" si="78"/>
        <v/>
      </c>
      <c r="Y1221" t="str">
        <f t="shared" si="79"/>
        <v/>
      </c>
    </row>
    <row r="1222" spans="1:25" x14ac:dyDescent="0.25">
      <c r="A1222">
        <v>2742</v>
      </c>
      <c r="B1222" t="s">
        <v>1241</v>
      </c>
      <c r="C1222">
        <v>39900</v>
      </c>
      <c r="D1222">
        <v>2734</v>
      </c>
      <c r="E1222" t="str">
        <f>IFERROR(IF(OR(HLOOKUP($A1222,'Z-scores'!$C$2:$SK$20,5,FALSE)&gt;3,HLOOKUP($A1222,'Z-scores'!$C$2:$SK$20,5,FALSE)&lt;-3),"",'Total-corrected counts'!E1222),"")</f>
        <v/>
      </c>
      <c r="F1222" t="str">
        <f>IFERROR(IF(OR(HLOOKUP($A1222,'Z-scores'!$C$2:$SK$20,5,FALSE)&gt;3,HLOOKUP($A1222,'Z-scores'!$C$2:$SK$20,5,FALSE)&lt;-3),"",'Total-corrected counts'!F1222),"")</f>
        <v/>
      </c>
      <c r="G1222" t="str">
        <f>IFERROR(IF(OR(HLOOKUP($A1222,'Z-scores'!$C$2:$SK$20,5,FALSE)&gt;3,HLOOKUP($A1222,'Z-scores'!$C$2:$SK$20,5,FALSE)&lt;-3),"",'Total-corrected counts'!G1222),"")</f>
        <v/>
      </c>
      <c r="H1222" t="str">
        <f>IFERROR(IF(OR(HLOOKUP($A1222,'Z-scores'!$C$2:$SK$20,5,FALSE)&gt;3,HLOOKUP($A1222,'Z-scores'!$C$2:$SK$20,5,FALSE)&lt;-3),"",'Total-corrected counts'!H1222),"")</f>
        <v/>
      </c>
      <c r="I1222" t="str">
        <f>IFERROR(IF(OR(HLOOKUP($A1222,'Z-scores'!$C$2:$SK$20,5,FALSE)&gt;3,HLOOKUP($A1222,'Z-scores'!$C$2:$SK$20,5,FALSE)&lt;-3),"",'Total-corrected counts'!I1222),"")</f>
        <v/>
      </c>
      <c r="J1222" t="str">
        <f>IFERROR(IF(OR(HLOOKUP($A1222,'Z-scores'!$C$2:$SK$20,5,FALSE)&gt;3,HLOOKUP($A1222,'Z-scores'!$C$2:$SK$20,5,FALSE)&lt;-3),"",'Total-corrected counts'!J1222),"")</f>
        <v/>
      </c>
      <c r="K1222" t="str">
        <f>IFERROR(IF(OR(HLOOKUP($A1222,'Z-scores'!$C$2:$SK$20,5,FALSE)&gt;3,HLOOKUP($A1222,'Z-scores'!$C$2:$SK$20,5,FALSE)&lt;-3),"",'Total-corrected counts'!K1222),"")</f>
        <v/>
      </c>
      <c r="L1222" t="str">
        <f>IFERROR(IF(OR(HLOOKUP($A1222,'Z-scores'!$C$2:$SK$20,5,FALSE)&gt;3,HLOOKUP($A1222,'Z-scores'!$C$2:$SK$20,5,FALSE)&lt;-3),"",'Total-corrected counts'!L1222),"")</f>
        <v/>
      </c>
      <c r="M1222" t="str">
        <f>IFERROR(IF(OR(HLOOKUP($A1222,'Z-scores'!$C$2:$SK$20,5,FALSE)&gt;3,HLOOKUP($A1222,'Z-scores'!$C$2:$SK$20,5,FALSE)&lt;-3),"",'Total-corrected counts'!M1222),"")</f>
        <v/>
      </c>
      <c r="N1222" t="str">
        <f>IFERROR(IF(OR(HLOOKUP($A1222,'Z-scores'!$C$2:$SK$20,5,FALSE)&gt;3,HLOOKUP($A1222,'Z-scores'!$C$2:$SK$20,5,FALSE)&lt;-3),"",'Total-corrected counts'!N1222),"")</f>
        <v/>
      </c>
      <c r="O1222" t="str">
        <f>IFERROR(IF(OR(HLOOKUP($A1222,'Z-scores'!$C$2:$SK$20,5,FALSE)&gt;3,HLOOKUP($A1222,'Z-scores'!$C$2:$SK$20,5,FALSE)&lt;-3),"",'Total-corrected counts'!O1222),"")</f>
        <v/>
      </c>
      <c r="P1222" t="str">
        <f>IFERROR(IF(OR(HLOOKUP($A1222,'Z-scores'!$C$2:$SK$20,5,FALSE)&gt;3,HLOOKUP($A1222,'Z-scores'!$C$2:$SK$20,5,FALSE)&lt;-3),"",'Total-corrected counts'!P1222),"")</f>
        <v/>
      </c>
      <c r="Q1222" t="str">
        <f>IFERROR(IF(OR(HLOOKUP($A1222,'Z-scores'!$C$2:$SK$20,5,FALSE)&gt;3,HLOOKUP($A1222,'Z-scores'!$C$2:$SK$20,5,FALSE)&lt;-3),"",'Total-corrected counts'!Q1222),"")</f>
        <v/>
      </c>
      <c r="R1222" t="str">
        <f>IFERROR(IF(OR(HLOOKUP($A1222,'Z-scores'!$C$2:$SK$20,5,FALSE)&gt;3,HLOOKUP($A1222,'Z-scores'!$C$2:$SK$20,5,FALSE)&lt;-3),"",'Total-corrected counts'!R1222),"")</f>
        <v/>
      </c>
      <c r="S1222" t="str">
        <f>IFERROR(IF(OR(HLOOKUP($A1222,'Z-scores'!$C$2:$SK$20,5,FALSE)&gt;3,HLOOKUP($A1222,'Z-scores'!$C$2:$SK$20,5,FALSE)&lt;-3),"",'Total-corrected counts'!S1222),"")</f>
        <v/>
      </c>
      <c r="T1222" t="str">
        <f>IFERROR(IF(OR(HLOOKUP($A1222,'Z-scores'!$C$2:$SK$20,5,FALSE)&gt;3,HLOOKUP($A1222,'Z-scores'!$C$2:$SK$20,5,FALSE)&lt;-3),"",'Total-corrected counts'!T1222),"")</f>
        <v/>
      </c>
      <c r="U1222">
        <f t="shared" si="76"/>
        <v>0</v>
      </c>
      <c r="V1222">
        <f>SUMIFS(Tabel132[Cluster],Tabel132[ID],'Total-corrected counts Z&lt;3'!A1222)</f>
        <v>53</v>
      </c>
      <c r="W1222" t="str">
        <f t="shared" si="77"/>
        <v/>
      </c>
      <c r="X1222" t="str">
        <f t="shared" si="78"/>
        <v/>
      </c>
      <c r="Y1222" t="str">
        <f t="shared" si="79"/>
        <v/>
      </c>
    </row>
    <row r="1223" spans="1:25" x14ac:dyDescent="0.25">
      <c r="A1223">
        <v>2751</v>
      </c>
      <c r="B1223" t="s">
        <v>1242</v>
      </c>
      <c r="C1223">
        <v>40000</v>
      </c>
      <c r="D1223">
        <v>2734</v>
      </c>
      <c r="E1223" t="str">
        <f>IFERROR(IF(OR(HLOOKUP($A1223,'Z-scores'!$C$2:$SK$20,5,FALSE)&gt;3,HLOOKUP($A1223,'Z-scores'!$C$2:$SK$20,5,FALSE)&lt;-3),"",'Total-corrected counts'!E1223),"")</f>
        <v/>
      </c>
      <c r="F1223" t="str">
        <f>IFERROR(IF(OR(HLOOKUP($A1223,'Z-scores'!$C$2:$SK$20,5,FALSE)&gt;3,HLOOKUP($A1223,'Z-scores'!$C$2:$SK$20,5,FALSE)&lt;-3),"",'Total-corrected counts'!F1223),"")</f>
        <v/>
      </c>
      <c r="G1223" t="str">
        <f>IFERROR(IF(OR(HLOOKUP($A1223,'Z-scores'!$C$2:$SK$20,5,FALSE)&gt;3,HLOOKUP($A1223,'Z-scores'!$C$2:$SK$20,5,FALSE)&lt;-3),"",'Total-corrected counts'!G1223),"")</f>
        <v/>
      </c>
      <c r="H1223" t="str">
        <f>IFERROR(IF(OR(HLOOKUP($A1223,'Z-scores'!$C$2:$SK$20,5,FALSE)&gt;3,HLOOKUP($A1223,'Z-scores'!$C$2:$SK$20,5,FALSE)&lt;-3),"",'Total-corrected counts'!H1223),"")</f>
        <v/>
      </c>
      <c r="I1223" t="str">
        <f>IFERROR(IF(OR(HLOOKUP($A1223,'Z-scores'!$C$2:$SK$20,5,FALSE)&gt;3,HLOOKUP($A1223,'Z-scores'!$C$2:$SK$20,5,FALSE)&lt;-3),"",'Total-corrected counts'!I1223),"")</f>
        <v/>
      </c>
      <c r="J1223" t="str">
        <f>IFERROR(IF(OR(HLOOKUP($A1223,'Z-scores'!$C$2:$SK$20,5,FALSE)&gt;3,HLOOKUP($A1223,'Z-scores'!$C$2:$SK$20,5,FALSE)&lt;-3),"",'Total-corrected counts'!J1223),"")</f>
        <v/>
      </c>
      <c r="K1223" t="str">
        <f>IFERROR(IF(OR(HLOOKUP($A1223,'Z-scores'!$C$2:$SK$20,5,FALSE)&gt;3,HLOOKUP($A1223,'Z-scores'!$C$2:$SK$20,5,FALSE)&lt;-3),"",'Total-corrected counts'!K1223),"")</f>
        <v/>
      </c>
      <c r="L1223" t="str">
        <f>IFERROR(IF(OR(HLOOKUP($A1223,'Z-scores'!$C$2:$SK$20,5,FALSE)&gt;3,HLOOKUP($A1223,'Z-scores'!$C$2:$SK$20,5,FALSE)&lt;-3),"",'Total-corrected counts'!L1223),"")</f>
        <v/>
      </c>
      <c r="M1223" t="str">
        <f>IFERROR(IF(OR(HLOOKUP($A1223,'Z-scores'!$C$2:$SK$20,5,FALSE)&gt;3,HLOOKUP($A1223,'Z-scores'!$C$2:$SK$20,5,FALSE)&lt;-3),"",'Total-corrected counts'!M1223),"")</f>
        <v/>
      </c>
      <c r="N1223" t="str">
        <f>IFERROR(IF(OR(HLOOKUP($A1223,'Z-scores'!$C$2:$SK$20,5,FALSE)&gt;3,HLOOKUP($A1223,'Z-scores'!$C$2:$SK$20,5,FALSE)&lt;-3),"",'Total-corrected counts'!N1223),"")</f>
        <v/>
      </c>
      <c r="O1223" t="str">
        <f>IFERROR(IF(OR(HLOOKUP($A1223,'Z-scores'!$C$2:$SK$20,5,FALSE)&gt;3,HLOOKUP($A1223,'Z-scores'!$C$2:$SK$20,5,FALSE)&lt;-3),"",'Total-corrected counts'!O1223),"")</f>
        <v/>
      </c>
      <c r="P1223" t="str">
        <f>IFERROR(IF(OR(HLOOKUP($A1223,'Z-scores'!$C$2:$SK$20,5,FALSE)&gt;3,HLOOKUP($A1223,'Z-scores'!$C$2:$SK$20,5,FALSE)&lt;-3),"",'Total-corrected counts'!P1223),"")</f>
        <v/>
      </c>
      <c r="Q1223" t="str">
        <f>IFERROR(IF(OR(HLOOKUP($A1223,'Z-scores'!$C$2:$SK$20,5,FALSE)&gt;3,HLOOKUP($A1223,'Z-scores'!$C$2:$SK$20,5,FALSE)&lt;-3),"",'Total-corrected counts'!Q1223),"")</f>
        <v/>
      </c>
      <c r="R1223" t="str">
        <f>IFERROR(IF(OR(HLOOKUP($A1223,'Z-scores'!$C$2:$SK$20,5,FALSE)&gt;3,HLOOKUP($A1223,'Z-scores'!$C$2:$SK$20,5,FALSE)&lt;-3),"",'Total-corrected counts'!R1223),"")</f>
        <v/>
      </c>
      <c r="S1223" t="str">
        <f>IFERROR(IF(OR(HLOOKUP($A1223,'Z-scores'!$C$2:$SK$20,5,FALSE)&gt;3,HLOOKUP($A1223,'Z-scores'!$C$2:$SK$20,5,FALSE)&lt;-3),"",'Total-corrected counts'!S1223),"")</f>
        <v/>
      </c>
      <c r="T1223" t="str">
        <f>IFERROR(IF(OR(HLOOKUP($A1223,'Z-scores'!$C$2:$SK$20,5,FALSE)&gt;3,HLOOKUP($A1223,'Z-scores'!$C$2:$SK$20,5,FALSE)&lt;-3),"",'Total-corrected counts'!T1223),"")</f>
        <v/>
      </c>
      <c r="U1223">
        <f t="shared" si="76"/>
        <v>0</v>
      </c>
      <c r="V1223">
        <f>SUMIFS(Tabel132[Cluster],Tabel132[ID],'Total-corrected counts Z&lt;3'!A1223)</f>
        <v>53</v>
      </c>
      <c r="W1223" t="str">
        <f t="shared" si="77"/>
        <v/>
      </c>
      <c r="X1223" t="str">
        <f t="shared" si="78"/>
        <v/>
      </c>
      <c r="Y1223" t="str">
        <f t="shared" si="79"/>
        <v/>
      </c>
    </row>
    <row r="1224" spans="1:25" x14ac:dyDescent="0.25">
      <c r="A1224">
        <v>2758</v>
      </c>
      <c r="B1224" t="s">
        <v>1243</v>
      </c>
      <c r="C1224">
        <v>40100</v>
      </c>
      <c r="D1224">
        <v>2734</v>
      </c>
      <c r="E1224" t="str">
        <f>IFERROR(IF(OR(HLOOKUP($A1224,'Z-scores'!$C$2:$SK$20,5,FALSE)&gt;3,HLOOKUP($A1224,'Z-scores'!$C$2:$SK$20,5,FALSE)&lt;-3),"",'Total-corrected counts'!E1224),"")</f>
        <v/>
      </c>
      <c r="F1224" t="str">
        <f>IFERROR(IF(OR(HLOOKUP($A1224,'Z-scores'!$C$2:$SK$20,5,FALSE)&gt;3,HLOOKUP($A1224,'Z-scores'!$C$2:$SK$20,5,FALSE)&lt;-3),"",'Total-corrected counts'!F1224),"")</f>
        <v/>
      </c>
      <c r="G1224" t="str">
        <f>IFERROR(IF(OR(HLOOKUP($A1224,'Z-scores'!$C$2:$SK$20,5,FALSE)&gt;3,HLOOKUP($A1224,'Z-scores'!$C$2:$SK$20,5,FALSE)&lt;-3),"",'Total-corrected counts'!G1224),"")</f>
        <v/>
      </c>
      <c r="H1224" t="str">
        <f>IFERROR(IF(OR(HLOOKUP($A1224,'Z-scores'!$C$2:$SK$20,5,FALSE)&gt;3,HLOOKUP($A1224,'Z-scores'!$C$2:$SK$20,5,FALSE)&lt;-3),"",'Total-corrected counts'!H1224),"")</f>
        <v/>
      </c>
      <c r="I1224" t="str">
        <f>IFERROR(IF(OR(HLOOKUP($A1224,'Z-scores'!$C$2:$SK$20,5,FALSE)&gt;3,HLOOKUP($A1224,'Z-scores'!$C$2:$SK$20,5,FALSE)&lt;-3),"",'Total-corrected counts'!I1224),"")</f>
        <v/>
      </c>
      <c r="J1224" t="str">
        <f>IFERROR(IF(OR(HLOOKUP($A1224,'Z-scores'!$C$2:$SK$20,5,FALSE)&gt;3,HLOOKUP($A1224,'Z-scores'!$C$2:$SK$20,5,FALSE)&lt;-3),"",'Total-corrected counts'!J1224),"")</f>
        <v/>
      </c>
      <c r="K1224" t="str">
        <f>IFERROR(IF(OR(HLOOKUP($A1224,'Z-scores'!$C$2:$SK$20,5,FALSE)&gt;3,HLOOKUP($A1224,'Z-scores'!$C$2:$SK$20,5,FALSE)&lt;-3),"",'Total-corrected counts'!K1224),"")</f>
        <v/>
      </c>
      <c r="L1224" t="str">
        <f>IFERROR(IF(OR(HLOOKUP($A1224,'Z-scores'!$C$2:$SK$20,5,FALSE)&gt;3,HLOOKUP($A1224,'Z-scores'!$C$2:$SK$20,5,FALSE)&lt;-3),"",'Total-corrected counts'!L1224),"")</f>
        <v/>
      </c>
      <c r="M1224" t="str">
        <f>IFERROR(IF(OR(HLOOKUP($A1224,'Z-scores'!$C$2:$SK$20,5,FALSE)&gt;3,HLOOKUP($A1224,'Z-scores'!$C$2:$SK$20,5,FALSE)&lt;-3),"",'Total-corrected counts'!M1224),"")</f>
        <v/>
      </c>
      <c r="N1224" t="str">
        <f>IFERROR(IF(OR(HLOOKUP($A1224,'Z-scores'!$C$2:$SK$20,5,FALSE)&gt;3,HLOOKUP($A1224,'Z-scores'!$C$2:$SK$20,5,FALSE)&lt;-3),"",'Total-corrected counts'!N1224),"")</f>
        <v/>
      </c>
      <c r="O1224" t="str">
        <f>IFERROR(IF(OR(HLOOKUP($A1224,'Z-scores'!$C$2:$SK$20,5,FALSE)&gt;3,HLOOKUP($A1224,'Z-scores'!$C$2:$SK$20,5,FALSE)&lt;-3),"",'Total-corrected counts'!O1224),"")</f>
        <v/>
      </c>
      <c r="P1224" t="str">
        <f>IFERROR(IF(OR(HLOOKUP($A1224,'Z-scores'!$C$2:$SK$20,5,FALSE)&gt;3,HLOOKUP($A1224,'Z-scores'!$C$2:$SK$20,5,FALSE)&lt;-3),"",'Total-corrected counts'!P1224),"")</f>
        <v/>
      </c>
      <c r="Q1224" t="str">
        <f>IFERROR(IF(OR(HLOOKUP($A1224,'Z-scores'!$C$2:$SK$20,5,FALSE)&gt;3,HLOOKUP($A1224,'Z-scores'!$C$2:$SK$20,5,FALSE)&lt;-3),"",'Total-corrected counts'!Q1224),"")</f>
        <v/>
      </c>
      <c r="R1224" t="str">
        <f>IFERROR(IF(OR(HLOOKUP($A1224,'Z-scores'!$C$2:$SK$20,5,FALSE)&gt;3,HLOOKUP($A1224,'Z-scores'!$C$2:$SK$20,5,FALSE)&lt;-3),"",'Total-corrected counts'!R1224),"")</f>
        <v/>
      </c>
      <c r="S1224" t="str">
        <f>IFERROR(IF(OR(HLOOKUP($A1224,'Z-scores'!$C$2:$SK$20,5,FALSE)&gt;3,HLOOKUP($A1224,'Z-scores'!$C$2:$SK$20,5,FALSE)&lt;-3),"",'Total-corrected counts'!S1224),"")</f>
        <v/>
      </c>
      <c r="T1224" t="str">
        <f>IFERROR(IF(OR(HLOOKUP($A1224,'Z-scores'!$C$2:$SK$20,5,FALSE)&gt;3,HLOOKUP($A1224,'Z-scores'!$C$2:$SK$20,5,FALSE)&lt;-3),"",'Total-corrected counts'!T1224),"")</f>
        <v/>
      </c>
      <c r="U1224">
        <f t="shared" si="76"/>
        <v>0</v>
      </c>
      <c r="V1224">
        <f>SUMIFS(Tabel132[Cluster],Tabel132[ID],'Total-corrected counts Z&lt;3'!A1224)</f>
        <v>53</v>
      </c>
      <c r="W1224" t="str">
        <f t="shared" si="77"/>
        <v/>
      </c>
      <c r="X1224" t="str">
        <f t="shared" si="78"/>
        <v/>
      </c>
      <c r="Y1224" t="str">
        <f t="shared" si="79"/>
        <v/>
      </c>
    </row>
    <row r="1225" spans="1:25" x14ac:dyDescent="0.25">
      <c r="A1225">
        <v>2766</v>
      </c>
      <c r="B1225" t="s">
        <v>1244</v>
      </c>
      <c r="C1225">
        <v>40200</v>
      </c>
      <c r="D1225">
        <v>2726</v>
      </c>
      <c r="E1225" t="str">
        <f>IFERROR(IF(OR(HLOOKUP($A1225,'Z-scores'!$C$2:$SK$20,5,FALSE)&gt;3,HLOOKUP($A1225,'Z-scores'!$C$2:$SK$20,5,FALSE)&lt;-3),"",'Total-corrected counts'!E1225),"")</f>
        <v/>
      </c>
      <c r="F1225" t="str">
        <f>IFERROR(IF(OR(HLOOKUP($A1225,'Z-scores'!$C$2:$SK$20,5,FALSE)&gt;3,HLOOKUP($A1225,'Z-scores'!$C$2:$SK$20,5,FALSE)&lt;-3),"",'Total-corrected counts'!F1225),"")</f>
        <v/>
      </c>
      <c r="G1225" t="str">
        <f>IFERROR(IF(OR(HLOOKUP($A1225,'Z-scores'!$C$2:$SK$20,5,FALSE)&gt;3,HLOOKUP($A1225,'Z-scores'!$C$2:$SK$20,5,FALSE)&lt;-3),"",'Total-corrected counts'!G1225),"")</f>
        <v/>
      </c>
      <c r="H1225" t="str">
        <f>IFERROR(IF(OR(HLOOKUP($A1225,'Z-scores'!$C$2:$SK$20,5,FALSE)&gt;3,HLOOKUP($A1225,'Z-scores'!$C$2:$SK$20,5,FALSE)&lt;-3),"",'Total-corrected counts'!H1225),"")</f>
        <v/>
      </c>
      <c r="I1225" t="str">
        <f>IFERROR(IF(OR(HLOOKUP($A1225,'Z-scores'!$C$2:$SK$20,5,FALSE)&gt;3,HLOOKUP($A1225,'Z-scores'!$C$2:$SK$20,5,FALSE)&lt;-3),"",'Total-corrected counts'!I1225),"")</f>
        <v/>
      </c>
      <c r="J1225" t="str">
        <f>IFERROR(IF(OR(HLOOKUP($A1225,'Z-scores'!$C$2:$SK$20,5,FALSE)&gt;3,HLOOKUP($A1225,'Z-scores'!$C$2:$SK$20,5,FALSE)&lt;-3),"",'Total-corrected counts'!J1225),"")</f>
        <v/>
      </c>
      <c r="K1225" t="str">
        <f>IFERROR(IF(OR(HLOOKUP($A1225,'Z-scores'!$C$2:$SK$20,5,FALSE)&gt;3,HLOOKUP($A1225,'Z-scores'!$C$2:$SK$20,5,FALSE)&lt;-3),"",'Total-corrected counts'!K1225),"")</f>
        <v/>
      </c>
      <c r="L1225" t="str">
        <f>IFERROR(IF(OR(HLOOKUP($A1225,'Z-scores'!$C$2:$SK$20,5,FALSE)&gt;3,HLOOKUP($A1225,'Z-scores'!$C$2:$SK$20,5,FALSE)&lt;-3),"",'Total-corrected counts'!L1225),"")</f>
        <v/>
      </c>
      <c r="M1225" t="str">
        <f>IFERROR(IF(OR(HLOOKUP($A1225,'Z-scores'!$C$2:$SK$20,5,FALSE)&gt;3,HLOOKUP($A1225,'Z-scores'!$C$2:$SK$20,5,FALSE)&lt;-3),"",'Total-corrected counts'!M1225),"")</f>
        <v/>
      </c>
      <c r="N1225" t="str">
        <f>IFERROR(IF(OR(HLOOKUP($A1225,'Z-scores'!$C$2:$SK$20,5,FALSE)&gt;3,HLOOKUP($A1225,'Z-scores'!$C$2:$SK$20,5,FALSE)&lt;-3),"",'Total-corrected counts'!N1225),"")</f>
        <v/>
      </c>
      <c r="O1225" t="str">
        <f>IFERROR(IF(OR(HLOOKUP($A1225,'Z-scores'!$C$2:$SK$20,5,FALSE)&gt;3,HLOOKUP($A1225,'Z-scores'!$C$2:$SK$20,5,FALSE)&lt;-3),"",'Total-corrected counts'!O1225),"")</f>
        <v/>
      </c>
      <c r="P1225" t="str">
        <f>IFERROR(IF(OR(HLOOKUP($A1225,'Z-scores'!$C$2:$SK$20,5,FALSE)&gt;3,HLOOKUP($A1225,'Z-scores'!$C$2:$SK$20,5,FALSE)&lt;-3),"",'Total-corrected counts'!P1225),"")</f>
        <v/>
      </c>
      <c r="Q1225" t="str">
        <f>IFERROR(IF(OR(HLOOKUP($A1225,'Z-scores'!$C$2:$SK$20,5,FALSE)&gt;3,HLOOKUP($A1225,'Z-scores'!$C$2:$SK$20,5,FALSE)&lt;-3),"",'Total-corrected counts'!Q1225),"")</f>
        <v/>
      </c>
      <c r="R1225" t="str">
        <f>IFERROR(IF(OR(HLOOKUP($A1225,'Z-scores'!$C$2:$SK$20,5,FALSE)&gt;3,HLOOKUP($A1225,'Z-scores'!$C$2:$SK$20,5,FALSE)&lt;-3),"",'Total-corrected counts'!R1225),"")</f>
        <v/>
      </c>
      <c r="S1225" t="str">
        <f>IFERROR(IF(OR(HLOOKUP($A1225,'Z-scores'!$C$2:$SK$20,5,FALSE)&gt;3,HLOOKUP($A1225,'Z-scores'!$C$2:$SK$20,5,FALSE)&lt;-3),"",'Total-corrected counts'!S1225),"")</f>
        <v/>
      </c>
      <c r="T1225" t="str">
        <f>IFERROR(IF(OR(HLOOKUP($A1225,'Z-scores'!$C$2:$SK$20,5,FALSE)&gt;3,HLOOKUP($A1225,'Z-scores'!$C$2:$SK$20,5,FALSE)&lt;-3),"",'Total-corrected counts'!T1225),"")</f>
        <v/>
      </c>
      <c r="U1225">
        <f t="shared" si="76"/>
        <v>0</v>
      </c>
      <c r="V1225">
        <f>SUMIFS(Tabel132[Cluster],Tabel132[ID],'Total-corrected counts Z&lt;3'!A1225)</f>
        <v>53</v>
      </c>
      <c r="W1225" t="str">
        <f t="shared" si="77"/>
        <v/>
      </c>
      <c r="X1225" t="str">
        <f t="shared" si="78"/>
        <v/>
      </c>
      <c r="Y1225" t="str">
        <f t="shared" si="79"/>
        <v/>
      </c>
    </row>
    <row r="1226" spans="1:25" x14ac:dyDescent="0.25">
      <c r="A1226">
        <v>2775</v>
      </c>
      <c r="B1226" t="s">
        <v>1245</v>
      </c>
      <c r="C1226">
        <v>40300</v>
      </c>
      <c r="D1226">
        <v>2766</v>
      </c>
      <c r="E1226" t="str">
        <f>IFERROR(IF(OR(HLOOKUP($A1226,'Z-scores'!$C$2:$SK$20,5,FALSE)&gt;3,HLOOKUP($A1226,'Z-scores'!$C$2:$SK$20,5,FALSE)&lt;-3),"",'Total-corrected counts'!E1226),"")</f>
        <v/>
      </c>
      <c r="F1226" t="str">
        <f>IFERROR(IF(OR(HLOOKUP($A1226,'Z-scores'!$C$2:$SK$20,5,FALSE)&gt;3,HLOOKUP($A1226,'Z-scores'!$C$2:$SK$20,5,FALSE)&lt;-3),"",'Total-corrected counts'!F1226),"")</f>
        <v/>
      </c>
      <c r="G1226" t="str">
        <f>IFERROR(IF(OR(HLOOKUP($A1226,'Z-scores'!$C$2:$SK$20,5,FALSE)&gt;3,HLOOKUP($A1226,'Z-scores'!$C$2:$SK$20,5,FALSE)&lt;-3),"",'Total-corrected counts'!G1226),"")</f>
        <v/>
      </c>
      <c r="H1226" t="str">
        <f>IFERROR(IF(OR(HLOOKUP($A1226,'Z-scores'!$C$2:$SK$20,5,FALSE)&gt;3,HLOOKUP($A1226,'Z-scores'!$C$2:$SK$20,5,FALSE)&lt;-3),"",'Total-corrected counts'!H1226),"")</f>
        <v/>
      </c>
      <c r="I1226" t="str">
        <f>IFERROR(IF(OR(HLOOKUP($A1226,'Z-scores'!$C$2:$SK$20,5,FALSE)&gt;3,HLOOKUP($A1226,'Z-scores'!$C$2:$SK$20,5,FALSE)&lt;-3),"",'Total-corrected counts'!I1226),"")</f>
        <v/>
      </c>
      <c r="J1226" t="str">
        <f>IFERROR(IF(OR(HLOOKUP($A1226,'Z-scores'!$C$2:$SK$20,5,FALSE)&gt;3,HLOOKUP($A1226,'Z-scores'!$C$2:$SK$20,5,FALSE)&lt;-3),"",'Total-corrected counts'!J1226),"")</f>
        <v/>
      </c>
      <c r="K1226" t="str">
        <f>IFERROR(IF(OR(HLOOKUP($A1226,'Z-scores'!$C$2:$SK$20,5,FALSE)&gt;3,HLOOKUP($A1226,'Z-scores'!$C$2:$SK$20,5,FALSE)&lt;-3),"",'Total-corrected counts'!K1226),"")</f>
        <v/>
      </c>
      <c r="L1226" t="str">
        <f>IFERROR(IF(OR(HLOOKUP($A1226,'Z-scores'!$C$2:$SK$20,5,FALSE)&gt;3,HLOOKUP($A1226,'Z-scores'!$C$2:$SK$20,5,FALSE)&lt;-3),"",'Total-corrected counts'!L1226),"")</f>
        <v/>
      </c>
      <c r="M1226" t="str">
        <f>IFERROR(IF(OR(HLOOKUP($A1226,'Z-scores'!$C$2:$SK$20,5,FALSE)&gt;3,HLOOKUP($A1226,'Z-scores'!$C$2:$SK$20,5,FALSE)&lt;-3),"",'Total-corrected counts'!M1226),"")</f>
        <v/>
      </c>
      <c r="N1226" t="str">
        <f>IFERROR(IF(OR(HLOOKUP($A1226,'Z-scores'!$C$2:$SK$20,5,FALSE)&gt;3,HLOOKUP($A1226,'Z-scores'!$C$2:$SK$20,5,FALSE)&lt;-3),"",'Total-corrected counts'!N1226),"")</f>
        <v/>
      </c>
      <c r="O1226" t="str">
        <f>IFERROR(IF(OR(HLOOKUP($A1226,'Z-scores'!$C$2:$SK$20,5,FALSE)&gt;3,HLOOKUP($A1226,'Z-scores'!$C$2:$SK$20,5,FALSE)&lt;-3),"",'Total-corrected counts'!O1226),"")</f>
        <v/>
      </c>
      <c r="P1226" t="str">
        <f>IFERROR(IF(OR(HLOOKUP($A1226,'Z-scores'!$C$2:$SK$20,5,FALSE)&gt;3,HLOOKUP($A1226,'Z-scores'!$C$2:$SK$20,5,FALSE)&lt;-3),"",'Total-corrected counts'!P1226),"")</f>
        <v/>
      </c>
      <c r="Q1226" t="str">
        <f>IFERROR(IF(OR(HLOOKUP($A1226,'Z-scores'!$C$2:$SK$20,5,FALSE)&gt;3,HLOOKUP($A1226,'Z-scores'!$C$2:$SK$20,5,FALSE)&lt;-3),"",'Total-corrected counts'!Q1226),"")</f>
        <v/>
      </c>
      <c r="R1226" t="str">
        <f>IFERROR(IF(OR(HLOOKUP($A1226,'Z-scores'!$C$2:$SK$20,5,FALSE)&gt;3,HLOOKUP($A1226,'Z-scores'!$C$2:$SK$20,5,FALSE)&lt;-3),"",'Total-corrected counts'!R1226),"")</f>
        <v/>
      </c>
      <c r="S1226" t="str">
        <f>IFERROR(IF(OR(HLOOKUP($A1226,'Z-scores'!$C$2:$SK$20,5,FALSE)&gt;3,HLOOKUP($A1226,'Z-scores'!$C$2:$SK$20,5,FALSE)&lt;-3),"",'Total-corrected counts'!S1226),"")</f>
        <v/>
      </c>
      <c r="T1226" t="str">
        <f>IFERROR(IF(OR(HLOOKUP($A1226,'Z-scores'!$C$2:$SK$20,5,FALSE)&gt;3,HLOOKUP($A1226,'Z-scores'!$C$2:$SK$20,5,FALSE)&lt;-3),"",'Total-corrected counts'!T1226),"")</f>
        <v/>
      </c>
      <c r="U1226">
        <f t="shared" si="76"/>
        <v>0</v>
      </c>
      <c r="V1226">
        <f>SUMIFS(Tabel132[Cluster],Tabel132[ID],'Total-corrected counts Z&lt;3'!A1226)</f>
        <v>53</v>
      </c>
      <c r="W1226" t="str">
        <f t="shared" si="77"/>
        <v/>
      </c>
      <c r="X1226" t="str">
        <f t="shared" si="78"/>
        <v/>
      </c>
      <c r="Y1226" t="str">
        <f t="shared" si="79"/>
        <v/>
      </c>
    </row>
    <row r="1227" spans="1:25" x14ac:dyDescent="0.25">
      <c r="A1227">
        <v>2782</v>
      </c>
      <c r="B1227" t="s">
        <v>1246</v>
      </c>
      <c r="C1227">
        <v>40400</v>
      </c>
      <c r="D1227">
        <v>2766</v>
      </c>
      <c r="E1227" t="str">
        <f>IFERROR(IF(OR(HLOOKUP($A1227,'Z-scores'!$C$2:$SK$20,5,FALSE)&gt;3,HLOOKUP($A1227,'Z-scores'!$C$2:$SK$20,5,FALSE)&lt;-3),"",'Total-corrected counts'!E1227),"")</f>
        <v/>
      </c>
      <c r="F1227" t="str">
        <f>IFERROR(IF(OR(HLOOKUP($A1227,'Z-scores'!$C$2:$SK$20,5,FALSE)&gt;3,HLOOKUP($A1227,'Z-scores'!$C$2:$SK$20,5,FALSE)&lt;-3),"",'Total-corrected counts'!F1227),"")</f>
        <v/>
      </c>
      <c r="G1227" t="str">
        <f>IFERROR(IF(OR(HLOOKUP($A1227,'Z-scores'!$C$2:$SK$20,5,FALSE)&gt;3,HLOOKUP($A1227,'Z-scores'!$C$2:$SK$20,5,FALSE)&lt;-3),"",'Total-corrected counts'!G1227),"")</f>
        <v/>
      </c>
      <c r="H1227" t="str">
        <f>IFERROR(IF(OR(HLOOKUP($A1227,'Z-scores'!$C$2:$SK$20,5,FALSE)&gt;3,HLOOKUP($A1227,'Z-scores'!$C$2:$SK$20,5,FALSE)&lt;-3),"",'Total-corrected counts'!H1227),"")</f>
        <v/>
      </c>
      <c r="I1227" t="str">
        <f>IFERROR(IF(OR(HLOOKUP($A1227,'Z-scores'!$C$2:$SK$20,5,FALSE)&gt;3,HLOOKUP($A1227,'Z-scores'!$C$2:$SK$20,5,FALSE)&lt;-3),"",'Total-corrected counts'!I1227),"")</f>
        <v/>
      </c>
      <c r="J1227" t="str">
        <f>IFERROR(IF(OR(HLOOKUP($A1227,'Z-scores'!$C$2:$SK$20,5,FALSE)&gt;3,HLOOKUP($A1227,'Z-scores'!$C$2:$SK$20,5,FALSE)&lt;-3),"",'Total-corrected counts'!J1227),"")</f>
        <v/>
      </c>
      <c r="K1227" t="str">
        <f>IFERROR(IF(OR(HLOOKUP($A1227,'Z-scores'!$C$2:$SK$20,5,FALSE)&gt;3,HLOOKUP($A1227,'Z-scores'!$C$2:$SK$20,5,FALSE)&lt;-3),"",'Total-corrected counts'!K1227),"")</f>
        <v/>
      </c>
      <c r="L1227" t="str">
        <f>IFERROR(IF(OR(HLOOKUP($A1227,'Z-scores'!$C$2:$SK$20,5,FALSE)&gt;3,HLOOKUP($A1227,'Z-scores'!$C$2:$SK$20,5,FALSE)&lt;-3),"",'Total-corrected counts'!L1227),"")</f>
        <v/>
      </c>
      <c r="M1227" t="str">
        <f>IFERROR(IF(OR(HLOOKUP($A1227,'Z-scores'!$C$2:$SK$20,5,FALSE)&gt;3,HLOOKUP($A1227,'Z-scores'!$C$2:$SK$20,5,FALSE)&lt;-3),"",'Total-corrected counts'!M1227),"")</f>
        <v/>
      </c>
      <c r="N1227" t="str">
        <f>IFERROR(IF(OR(HLOOKUP($A1227,'Z-scores'!$C$2:$SK$20,5,FALSE)&gt;3,HLOOKUP($A1227,'Z-scores'!$C$2:$SK$20,5,FALSE)&lt;-3),"",'Total-corrected counts'!N1227),"")</f>
        <v/>
      </c>
      <c r="O1227" t="str">
        <f>IFERROR(IF(OR(HLOOKUP($A1227,'Z-scores'!$C$2:$SK$20,5,FALSE)&gt;3,HLOOKUP($A1227,'Z-scores'!$C$2:$SK$20,5,FALSE)&lt;-3),"",'Total-corrected counts'!O1227),"")</f>
        <v/>
      </c>
      <c r="P1227" t="str">
        <f>IFERROR(IF(OR(HLOOKUP($A1227,'Z-scores'!$C$2:$SK$20,5,FALSE)&gt;3,HLOOKUP($A1227,'Z-scores'!$C$2:$SK$20,5,FALSE)&lt;-3),"",'Total-corrected counts'!P1227),"")</f>
        <v/>
      </c>
      <c r="Q1227" t="str">
        <f>IFERROR(IF(OR(HLOOKUP($A1227,'Z-scores'!$C$2:$SK$20,5,FALSE)&gt;3,HLOOKUP($A1227,'Z-scores'!$C$2:$SK$20,5,FALSE)&lt;-3),"",'Total-corrected counts'!Q1227),"")</f>
        <v/>
      </c>
      <c r="R1227" t="str">
        <f>IFERROR(IF(OR(HLOOKUP($A1227,'Z-scores'!$C$2:$SK$20,5,FALSE)&gt;3,HLOOKUP($A1227,'Z-scores'!$C$2:$SK$20,5,FALSE)&lt;-3),"",'Total-corrected counts'!R1227),"")</f>
        <v/>
      </c>
      <c r="S1227" t="str">
        <f>IFERROR(IF(OR(HLOOKUP($A1227,'Z-scores'!$C$2:$SK$20,5,FALSE)&gt;3,HLOOKUP($A1227,'Z-scores'!$C$2:$SK$20,5,FALSE)&lt;-3),"",'Total-corrected counts'!S1227),"")</f>
        <v/>
      </c>
      <c r="T1227" t="str">
        <f>IFERROR(IF(OR(HLOOKUP($A1227,'Z-scores'!$C$2:$SK$20,5,FALSE)&gt;3,HLOOKUP($A1227,'Z-scores'!$C$2:$SK$20,5,FALSE)&lt;-3),"",'Total-corrected counts'!T1227),"")</f>
        <v/>
      </c>
      <c r="U1227">
        <f t="shared" si="76"/>
        <v>0</v>
      </c>
      <c r="V1227">
        <f>SUMIFS(Tabel132[Cluster],Tabel132[ID],'Total-corrected counts Z&lt;3'!A1227)</f>
        <v>53</v>
      </c>
      <c r="W1227" t="str">
        <f t="shared" si="77"/>
        <v/>
      </c>
      <c r="X1227" t="str">
        <f t="shared" si="78"/>
        <v/>
      </c>
      <c r="Y1227" t="str">
        <f t="shared" si="79"/>
        <v/>
      </c>
    </row>
    <row r="1228" spans="1:25" x14ac:dyDescent="0.25">
      <c r="A1228">
        <v>2790</v>
      </c>
      <c r="B1228" t="s">
        <v>1247</v>
      </c>
      <c r="C1228">
        <v>40500</v>
      </c>
      <c r="D1228">
        <v>2766</v>
      </c>
      <c r="E1228" t="str">
        <f>IFERROR(IF(OR(HLOOKUP($A1228,'Z-scores'!$C$2:$SK$20,5,FALSE)&gt;3,HLOOKUP($A1228,'Z-scores'!$C$2:$SK$20,5,FALSE)&lt;-3),"",'Total-corrected counts'!E1228),"")</f>
        <v/>
      </c>
      <c r="F1228" t="str">
        <f>IFERROR(IF(OR(HLOOKUP($A1228,'Z-scores'!$C$2:$SK$20,5,FALSE)&gt;3,HLOOKUP($A1228,'Z-scores'!$C$2:$SK$20,5,FALSE)&lt;-3),"",'Total-corrected counts'!F1228),"")</f>
        <v/>
      </c>
      <c r="G1228" t="str">
        <f>IFERROR(IF(OR(HLOOKUP($A1228,'Z-scores'!$C$2:$SK$20,5,FALSE)&gt;3,HLOOKUP($A1228,'Z-scores'!$C$2:$SK$20,5,FALSE)&lt;-3),"",'Total-corrected counts'!G1228),"")</f>
        <v/>
      </c>
      <c r="H1228" t="str">
        <f>IFERROR(IF(OR(HLOOKUP($A1228,'Z-scores'!$C$2:$SK$20,5,FALSE)&gt;3,HLOOKUP($A1228,'Z-scores'!$C$2:$SK$20,5,FALSE)&lt;-3),"",'Total-corrected counts'!H1228),"")</f>
        <v/>
      </c>
      <c r="I1228" t="str">
        <f>IFERROR(IF(OR(HLOOKUP($A1228,'Z-scores'!$C$2:$SK$20,5,FALSE)&gt;3,HLOOKUP($A1228,'Z-scores'!$C$2:$SK$20,5,FALSE)&lt;-3),"",'Total-corrected counts'!I1228),"")</f>
        <v/>
      </c>
      <c r="J1228" t="str">
        <f>IFERROR(IF(OR(HLOOKUP($A1228,'Z-scores'!$C$2:$SK$20,5,FALSE)&gt;3,HLOOKUP($A1228,'Z-scores'!$C$2:$SK$20,5,FALSE)&lt;-3),"",'Total-corrected counts'!J1228),"")</f>
        <v/>
      </c>
      <c r="K1228" t="str">
        <f>IFERROR(IF(OR(HLOOKUP($A1228,'Z-scores'!$C$2:$SK$20,5,FALSE)&gt;3,HLOOKUP($A1228,'Z-scores'!$C$2:$SK$20,5,FALSE)&lt;-3),"",'Total-corrected counts'!K1228),"")</f>
        <v/>
      </c>
      <c r="L1228" t="str">
        <f>IFERROR(IF(OR(HLOOKUP($A1228,'Z-scores'!$C$2:$SK$20,5,FALSE)&gt;3,HLOOKUP($A1228,'Z-scores'!$C$2:$SK$20,5,FALSE)&lt;-3),"",'Total-corrected counts'!L1228),"")</f>
        <v/>
      </c>
      <c r="M1228" t="str">
        <f>IFERROR(IF(OR(HLOOKUP($A1228,'Z-scores'!$C$2:$SK$20,5,FALSE)&gt;3,HLOOKUP($A1228,'Z-scores'!$C$2:$SK$20,5,FALSE)&lt;-3),"",'Total-corrected counts'!M1228),"")</f>
        <v/>
      </c>
      <c r="N1228" t="str">
        <f>IFERROR(IF(OR(HLOOKUP($A1228,'Z-scores'!$C$2:$SK$20,5,FALSE)&gt;3,HLOOKUP($A1228,'Z-scores'!$C$2:$SK$20,5,FALSE)&lt;-3),"",'Total-corrected counts'!N1228),"")</f>
        <v/>
      </c>
      <c r="O1228" t="str">
        <f>IFERROR(IF(OR(HLOOKUP($A1228,'Z-scores'!$C$2:$SK$20,5,FALSE)&gt;3,HLOOKUP($A1228,'Z-scores'!$C$2:$SK$20,5,FALSE)&lt;-3),"",'Total-corrected counts'!O1228),"")</f>
        <v/>
      </c>
      <c r="P1228" t="str">
        <f>IFERROR(IF(OR(HLOOKUP($A1228,'Z-scores'!$C$2:$SK$20,5,FALSE)&gt;3,HLOOKUP($A1228,'Z-scores'!$C$2:$SK$20,5,FALSE)&lt;-3),"",'Total-corrected counts'!P1228),"")</f>
        <v/>
      </c>
      <c r="Q1228" t="str">
        <f>IFERROR(IF(OR(HLOOKUP($A1228,'Z-scores'!$C$2:$SK$20,5,FALSE)&gt;3,HLOOKUP($A1228,'Z-scores'!$C$2:$SK$20,5,FALSE)&lt;-3),"",'Total-corrected counts'!Q1228),"")</f>
        <v/>
      </c>
      <c r="R1228" t="str">
        <f>IFERROR(IF(OR(HLOOKUP($A1228,'Z-scores'!$C$2:$SK$20,5,FALSE)&gt;3,HLOOKUP($A1228,'Z-scores'!$C$2:$SK$20,5,FALSE)&lt;-3),"",'Total-corrected counts'!R1228),"")</f>
        <v/>
      </c>
      <c r="S1228" t="str">
        <f>IFERROR(IF(OR(HLOOKUP($A1228,'Z-scores'!$C$2:$SK$20,5,FALSE)&gt;3,HLOOKUP($A1228,'Z-scores'!$C$2:$SK$20,5,FALSE)&lt;-3),"",'Total-corrected counts'!S1228),"")</f>
        <v/>
      </c>
      <c r="T1228" t="str">
        <f>IFERROR(IF(OR(HLOOKUP($A1228,'Z-scores'!$C$2:$SK$20,5,FALSE)&gt;3,HLOOKUP($A1228,'Z-scores'!$C$2:$SK$20,5,FALSE)&lt;-3),"",'Total-corrected counts'!T1228),"")</f>
        <v/>
      </c>
      <c r="U1228">
        <f t="shared" si="76"/>
        <v>0</v>
      </c>
      <c r="V1228">
        <f>SUMIFS(Tabel132[Cluster],Tabel132[ID],'Total-corrected counts Z&lt;3'!A1228)</f>
        <v>53</v>
      </c>
      <c r="W1228" t="str">
        <f t="shared" si="77"/>
        <v/>
      </c>
      <c r="X1228" t="str">
        <f t="shared" si="78"/>
        <v/>
      </c>
      <c r="Y1228" t="str">
        <f t="shared" si="79"/>
        <v/>
      </c>
    </row>
    <row r="1229" spans="1:25" x14ac:dyDescent="0.25">
      <c r="A1229">
        <v>2799</v>
      </c>
      <c r="B1229" t="s">
        <v>1248</v>
      </c>
      <c r="C1229">
        <v>40600</v>
      </c>
      <c r="D1229">
        <v>2726</v>
      </c>
      <c r="E1229" t="str">
        <f>IFERROR(IF(OR(HLOOKUP($A1229,'Z-scores'!$C$2:$SK$20,5,FALSE)&gt;3,HLOOKUP($A1229,'Z-scores'!$C$2:$SK$20,5,FALSE)&lt;-3),"",'Total-corrected counts'!E1229),"")</f>
        <v/>
      </c>
      <c r="F1229" t="str">
        <f>IFERROR(IF(OR(HLOOKUP($A1229,'Z-scores'!$C$2:$SK$20,5,FALSE)&gt;3,HLOOKUP($A1229,'Z-scores'!$C$2:$SK$20,5,FALSE)&lt;-3),"",'Total-corrected counts'!F1229),"")</f>
        <v/>
      </c>
      <c r="G1229" t="str">
        <f>IFERROR(IF(OR(HLOOKUP($A1229,'Z-scores'!$C$2:$SK$20,5,FALSE)&gt;3,HLOOKUP($A1229,'Z-scores'!$C$2:$SK$20,5,FALSE)&lt;-3),"",'Total-corrected counts'!G1229),"")</f>
        <v/>
      </c>
      <c r="H1229" t="str">
        <f>IFERROR(IF(OR(HLOOKUP($A1229,'Z-scores'!$C$2:$SK$20,5,FALSE)&gt;3,HLOOKUP($A1229,'Z-scores'!$C$2:$SK$20,5,FALSE)&lt;-3),"",'Total-corrected counts'!H1229),"")</f>
        <v/>
      </c>
      <c r="I1229" t="str">
        <f>IFERROR(IF(OR(HLOOKUP($A1229,'Z-scores'!$C$2:$SK$20,5,FALSE)&gt;3,HLOOKUP($A1229,'Z-scores'!$C$2:$SK$20,5,FALSE)&lt;-3),"",'Total-corrected counts'!I1229),"")</f>
        <v/>
      </c>
      <c r="J1229" t="str">
        <f>IFERROR(IF(OR(HLOOKUP($A1229,'Z-scores'!$C$2:$SK$20,5,FALSE)&gt;3,HLOOKUP($A1229,'Z-scores'!$C$2:$SK$20,5,FALSE)&lt;-3),"",'Total-corrected counts'!J1229),"")</f>
        <v/>
      </c>
      <c r="K1229" t="str">
        <f>IFERROR(IF(OR(HLOOKUP($A1229,'Z-scores'!$C$2:$SK$20,5,FALSE)&gt;3,HLOOKUP($A1229,'Z-scores'!$C$2:$SK$20,5,FALSE)&lt;-3),"",'Total-corrected counts'!K1229),"")</f>
        <v/>
      </c>
      <c r="L1229" t="str">
        <f>IFERROR(IF(OR(HLOOKUP($A1229,'Z-scores'!$C$2:$SK$20,5,FALSE)&gt;3,HLOOKUP($A1229,'Z-scores'!$C$2:$SK$20,5,FALSE)&lt;-3),"",'Total-corrected counts'!L1229),"")</f>
        <v/>
      </c>
      <c r="M1229" t="str">
        <f>IFERROR(IF(OR(HLOOKUP($A1229,'Z-scores'!$C$2:$SK$20,5,FALSE)&gt;3,HLOOKUP($A1229,'Z-scores'!$C$2:$SK$20,5,FALSE)&lt;-3),"",'Total-corrected counts'!M1229),"")</f>
        <v/>
      </c>
      <c r="N1229" t="str">
        <f>IFERROR(IF(OR(HLOOKUP($A1229,'Z-scores'!$C$2:$SK$20,5,FALSE)&gt;3,HLOOKUP($A1229,'Z-scores'!$C$2:$SK$20,5,FALSE)&lt;-3),"",'Total-corrected counts'!N1229),"")</f>
        <v/>
      </c>
      <c r="O1229" t="str">
        <f>IFERROR(IF(OR(HLOOKUP($A1229,'Z-scores'!$C$2:$SK$20,5,FALSE)&gt;3,HLOOKUP($A1229,'Z-scores'!$C$2:$SK$20,5,FALSE)&lt;-3),"",'Total-corrected counts'!O1229),"")</f>
        <v/>
      </c>
      <c r="P1229" t="str">
        <f>IFERROR(IF(OR(HLOOKUP($A1229,'Z-scores'!$C$2:$SK$20,5,FALSE)&gt;3,HLOOKUP($A1229,'Z-scores'!$C$2:$SK$20,5,FALSE)&lt;-3),"",'Total-corrected counts'!P1229),"")</f>
        <v/>
      </c>
      <c r="Q1229" t="str">
        <f>IFERROR(IF(OR(HLOOKUP($A1229,'Z-scores'!$C$2:$SK$20,5,FALSE)&gt;3,HLOOKUP($A1229,'Z-scores'!$C$2:$SK$20,5,FALSE)&lt;-3),"",'Total-corrected counts'!Q1229),"")</f>
        <v/>
      </c>
      <c r="R1229" t="str">
        <f>IFERROR(IF(OR(HLOOKUP($A1229,'Z-scores'!$C$2:$SK$20,5,FALSE)&gt;3,HLOOKUP($A1229,'Z-scores'!$C$2:$SK$20,5,FALSE)&lt;-3),"",'Total-corrected counts'!R1229),"")</f>
        <v/>
      </c>
      <c r="S1229" t="str">
        <f>IFERROR(IF(OR(HLOOKUP($A1229,'Z-scores'!$C$2:$SK$20,5,FALSE)&gt;3,HLOOKUP($A1229,'Z-scores'!$C$2:$SK$20,5,FALSE)&lt;-3),"",'Total-corrected counts'!S1229),"")</f>
        <v/>
      </c>
      <c r="T1229" t="str">
        <f>IFERROR(IF(OR(HLOOKUP($A1229,'Z-scores'!$C$2:$SK$20,5,FALSE)&gt;3,HLOOKUP($A1229,'Z-scores'!$C$2:$SK$20,5,FALSE)&lt;-3),"",'Total-corrected counts'!T1229),"")</f>
        <v/>
      </c>
      <c r="U1229">
        <f t="shared" si="76"/>
        <v>0</v>
      </c>
      <c r="V1229">
        <f>SUMIFS(Tabel132[Cluster],Tabel132[ID],'Total-corrected counts Z&lt;3'!A1229)</f>
        <v>53</v>
      </c>
      <c r="W1229" t="str">
        <f t="shared" si="77"/>
        <v/>
      </c>
      <c r="X1229" t="str">
        <f t="shared" si="78"/>
        <v/>
      </c>
      <c r="Y1229" t="str">
        <f t="shared" si="79"/>
        <v/>
      </c>
    </row>
    <row r="1230" spans="1:25" x14ac:dyDescent="0.25">
      <c r="A1230">
        <v>2807</v>
      </c>
      <c r="B1230" t="s">
        <v>1249</v>
      </c>
      <c r="C1230">
        <v>40700</v>
      </c>
      <c r="D1230">
        <v>2799</v>
      </c>
      <c r="E1230" t="str">
        <f>IFERROR(IF(OR(HLOOKUP($A1230,'Z-scores'!$C$2:$SK$20,5,FALSE)&gt;3,HLOOKUP($A1230,'Z-scores'!$C$2:$SK$20,5,FALSE)&lt;-3),"",'Total-corrected counts'!E1230),"")</f>
        <v/>
      </c>
      <c r="F1230" t="str">
        <f>IFERROR(IF(OR(HLOOKUP($A1230,'Z-scores'!$C$2:$SK$20,5,FALSE)&gt;3,HLOOKUP($A1230,'Z-scores'!$C$2:$SK$20,5,FALSE)&lt;-3),"",'Total-corrected counts'!F1230),"")</f>
        <v/>
      </c>
      <c r="G1230" t="str">
        <f>IFERROR(IF(OR(HLOOKUP($A1230,'Z-scores'!$C$2:$SK$20,5,FALSE)&gt;3,HLOOKUP($A1230,'Z-scores'!$C$2:$SK$20,5,FALSE)&lt;-3),"",'Total-corrected counts'!G1230),"")</f>
        <v/>
      </c>
      <c r="H1230" t="str">
        <f>IFERROR(IF(OR(HLOOKUP($A1230,'Z-scores'!$C$2:$SK$20,5,FALSE)&gt;3,HLOOKUP($A1230,'Z-scores'!$C$2:$SK$20,5,FALSE)&lt;-3),"",'Total-corrected counts'!H1230),"")</f>
        <v/>
      </c>
      <c r="I1230" t="str">
        <f>IFERROR(IF(OR(HLOOKUP($A1230,'Z-scores'!$C$2:$SK$20,5,FALSE)&gt;3,HLOOKUP($A1230,'Z-scores'!$C$2:$SK$20,5,FALSE)&lt;-3),"",'Total-corrected counts'!I1230),"")</f>
        <v/>
      </c>
      <c r="J1230" t="str">
        <f>IFERROR(IF(OR(HLOOKUP($A1230,'Z-scores'!$C$2:$SK$20,5,FALSE)&gt;3,HLOOKUP($A1230,'Z-scores'!$C$2:$SK$20,5,FALSE)&lt;-3),"",'Total-corrected counts'!J1230),"")</f>
        <v/>
      </c>
      <c r="K1230" t="str">
        <f>IFERROR(IF(OR(HLOOKUP($A1230,'Z-scores'!$C$2:$SK$20,5,FALSE)&gt;3,HLOOKUP($A1230,'Z-scores'!$C$2:$SK$20,5,FALSE)&lt;-3),"",'Total-corrected counts'!K1230),"")</f>
        <v/>
      </c>
      <c r="L1230" t="str">
        <f>IFERROR(IF(OR(HLOOKUP($A1230,'Z-scores'!$C$2:$SK$20,5,FALSE)&gt;3,HLOOKUP($A1230,'Z-scores'!$C$2:$SK$20,5,FALSE)&lt;-3),"",'Total-corrected counts'!L1230),"")</f>
        <v/>
      </c>
      <c r="M1230" t="str">
        <f>IFERROR(IF(OR(HLOOKUP($A1230,'Z-scores'!$C$2:$SK$20,5,FALSE)&gt;3,HLOOKUP($A1230,'Z-scores'!$C$2:$SK$20,5,FALSE)&lt;-3),"",'Total-corrected counts'!M1230),"")</f>
        <v/>
      </c>
      <c r="N1230" t="str">
        <f>IFERROR(IF(OR(HLOOKUP($A1230,'Z-scores'!$C$2:$SK$20,5,FALSE)&gt;3,HLOOKUP($A1230,'Z-scores'!$C$2:$SK$20,5,FALSE)&lt;-3),"",'Total-corrected counts'!N1230),"")</f>
        <v/>
      </c>
      <c r="O1230" t="str">
        <f>IFERROR(IF(OR(HLOOKUP($A1230,'Z-scores'!$C$2:$SK$20,5,FALSE)&gt;3,HLOOKUP($A1230,'Z-scores'!$C$2:$SK$20,5,FALSE)&lt;-3),"",'Total-corrected counts'!O1230),"")</f>
        <v/>
      </c>
      <c r="P1230" t="str">
        <f>IFERROR(IF(OR(HLOOKUP($A1230,'Z-scores'!$C$2:$SK$20,5,FALSE)&gt;3,HLOOKUP($A1230,'Z-scores'!$C$2:$SK$20,5,FALSE)&lt;-3),"",'Total-corrected counts'!P1230),"")</f>
        <v/>
      </c>
      <c r="Q1230" t="str">
        <f>IFERROR(IF(OR(HLOOKUP($A1230,'Z-scores'!$C$2:$SK$20,5,FALSE)&gt;3,HLOOKUP($A1230,'Z-scores'!$C$2:$SK$20,5,FALSE)&lt;-3),"",'Total-corrected counts'!Q1230),"")</f>
        <v/>
      </c>
      <c r="R1230" t="str">
        <f>IFERROR(IF(OR(HLOOKUP($A1230,'Z-scores'!$C$2:$SK$20,5,FALSE)&gt;3,HLOOKUP($A1230,'Z-scores'!$C$2:$SK$20,5,FALSE)&lt;-3),"",'Total-corrected counts'!R1230),"")</f>
        <v/>
      </c>
      <c r="S1230" t="str">
        <f>IFERROR(IF(OR(HLOOKUP($A1230,'Z-scores'!$C$2:$SK$20,5,FALSE)&gt;3,HLOOKUP($A1230,'Z-scores'!$C$2:$SK$20,5,FALSE)&lt;-3),"",'Total-corrected counts'!S1230),"")</f>
        <v/>
      </c>
      <c r="T1230" t="str">
        <f>IFERROR(IF(OR(HLOOKUP($A1230,'Z-scores'!$C$2:$SK$20,5,FALSE)&gt;3,HLOOKUP($A1230,'Z-scores'!$C$2:$SK$20,5,FALSE)&lt;-3),"",'Total-corrected counts'!T1230),"")</f>
        <v/>
      </c>
      <c r="U1230">
        <f t="shared" si="76"/>
        <v>0</v>
      </c>
      <c r="V1230">
        <f>SUMIFS(Tabel132[Cluster],Tabel132[ID],'Total-corrected counts Z&lt;3'!A1230)</f>
        <v>53</v>
      </c>
      <c r="W1230" t="str">
        <f t="shared" si="77"/>
        <v/>
      </c>
      <c r="X1230" t="str">
        <f t="shared" si="78"/>
        <v/>
      </c>
      <c r="Y1230" t="str">
        <f t="shared" si="79"/>
        <v/>
      </c>
    </row>
    <row r="1231" spans="1:25" x14ac:dyDescent="0.25">
      <c r="A1231">
        <v>2815</v>
      </c>
      <c r="B1231" t="s">
        <v>1250</v>
      </c>
      <c r="C1231">
        <v>40800</v>
      </c>
      <c r="D1231">
        <v>2799</v>
      </c>
      <c r="E1231" t="str">
        <f>IFERROR(IF(OR(HLOOKUP($A1231,'Z-scores'!$C$2:$SK$20,5,FALSE)&gt;3,HLOOKUP($A1231,'Z-scores'!$C$2:$SK$20,5,FALSE)&lt;-3),"",'Total-corrected counts'!E1231),"")</f>
        <v/>
      </c>
      <c r="F1231" t="str">
        <f>IFERROR(IF(OR(HLOOKUP($A1231,'Z-scores'!$C$2:$SK$20,5,FALSE)&gt;3,HLOOKUP($A1231,'Z-scores'!$C$2:$SK$20,5,FALSE)&lt;-3),"",'Total-corrected counts'!F1231),"")</f>
        <v/>
      </c>
      <c r="G1231" t="str">
        <f>IFERROR(IF(OR(HLOOKUP($A1231,'Z-scores'!$C$2:$SK$20,5,FALSE)&gt;3,HLOOKUP($A1231,'Z-scores'!$C$2:$SK$20,5,FALSE)&lt;-3),"",'Total-corrected counts'!G1231),"")</f>
        <v/>
      </c>
      <c r="H1231" t="str">
        <f>IFERROR(IF(OR(HLOOKUP($A1231,'Z-scores'!$C$2:$SK$20,5,FALSE)&gt;3,HLOOKUP($A1231,'Z-scores'!$C$2:$SK$20,5,FALSE)&lt;-3),"",'Total-corrected counts'!H1231),"")</f>
        <v/>
      </c>
      <c r="I1231" t="str">
        <f>IFERROR(IF(OR(HLOOKUP($A1231,'Z-scores'!$C$2:$SK$20,5,FALSE)&gt;3,HLOOKUP($A1231,'Z-scores'!$C$2:$SK$20,5,FALSE)&lt;-3),"",'Total-corrected counts'!I1231),"")</f>
        <v/>
      </c>
      <c r="J1231" t="str">
        <f>IFERROR(IF(OR(HLOOKUP($A1231,'Z-scores'!$C$2:$SK$20,5,FALSE)&gt;3,HLOOKUP($A1231,'Z-scores'!$C$2:$SK$20,5,FALSE)&lt;-3),"",'Total-corrected counts'!J1231),"")</f>
        <v/>
      </c>
      <c r="K1231" t="str">
        <f>IFERROR(IF(OR(HLOOKUP($A1231,'Z-scores'!$C$2:$SK$20,5,FALSE)&gt;3,HLOOKUP($A1231,'Z-scores'!$C$2:$SK$20,5,FALSE)&lt;-3),"",'Total-corrected counts'!K1231),"")</f>
        <v/>
      </c>
      <c r="L1231" t="str">
        <f>IFERROR(IF(OR(HLOOKUP($A1231,'Z-scores'!$C$2:$SK$20,5,FALSE)&gt;3,HLOOKUP($A1231,'Z-scores'!$C$2:$SK$20,5,FALSE)&lt;-3),"",'Total-corrected counts'!L1231),"")</f>
        <v/>
      </c>
      <c r="M1231" t="str">
        <f>IFERROR(IF(OR(HLOOKUP($A1231,'Z-scores'!$C$2:$SK$20,5,FALSE)&gt;3,HLOOKUP($A1231,'Z-scores'!$C$2:$SK$20,5,FALSE)&lt;-3),"",'Total-corrected counts'!M1231),"")</f>
        <v/>
      </c>
      <c r="N1231" t="str">
        <f>IFERROR(IF(OR(HLOOKUP($A1231,'Z-scores'!$C$2:$SK$20,5,FALSE)&gt;3,HLOOKUP($A1231,'Z-scores'!$C$2:$SK$20,5,FALSE)&lt;-3),"",'Total-corrected counts'!N1231),"")</f>
        <v/>
      </c>
      <c r="O1231" t="str">
        <f>IFERROR(IF(OR(HLOOKUP($A1231,'Z-scores'!$C$2:$SK$20,5,FALSE)&gt;3,HLOOKUP($A1231,'Z-scores'!$C$2:$SK$20,5,FALSE)&lt;-3),"",'Total-corrected counts'!O1231),"")</f>
        <v/>
      </c>
      <c r="P1231" t="str">
        <f>IFERROR(IF(OR(HLOOKUP($A1231,'Z-scores'!$C$2:$SK$20,5,FALSE)&gt;3,HLOOKUP($A1231,'Z-scores'!$C$2:$SK$20,5,FALSE)&lt;-3),"",'Total-corrected counts'!P1231),"")</f>
        <v/>
      </c>
      <c r="Q1231" t="str">
        <f>IFERROR(IF(OR(HLOOKUP($A1231,'Z-scores'!$C$2:$SK$20,5,FALSE)&gt;3,HLOOKUP($A1231,'Z-scores'!$C$2:$SK$20,5,FALSE)&lt;-3),"",'Total-corrected counts'!Q1231),"")</f>
        <v/>
      </c>
      <c r="R1231" t="str">
        <f>IFERROR(IF(OR(HLOOKUP($A1231,'Z-scores'!$C$2:$SK$20,5,FALSE)&gt;3,HLOOKUP($A1231,'Z-scores'!$C$2:$SK$20,5,FALSE)&lt;-3),"",'Total-corrected counts'!R1231),"")</f>
        <v/>
      </c>
      <c r="S1231" t="str">
        <f>IFERROR(IF(OR(HLOOKUP($A1231,'Z-scores'!$C$2:$SK$20,5,FALSE)&gt;3,HLOOKUP($A1231,'Z-scores'!$C$2:$SK$20,5,FALSE)&lt;-3),"",'Total-corrected counts'!S1231),"")</f>
        <v/>
      </c>
      <c r="T1231" t="str">
        <f>IFERROR(IF(OR(HLOOKUP($A1231,'Z-scores'!$C$2:$SK$20,5,FALSE)&gt;3,HLOOKUP($A1231,'Z-scores'!$C$2:$SK$20,5,FALSE)&lt;-3),"",'Total-corrected counts'!T1231),"")</f>
        <v/>
      </c>
      <c r="U1231">
        <f t="shared" si="76"/>
        <v>0</v>
      </c>
      <c r="V1231">
        <f>SUMIFS(Tabel132[Cluster],Tabel132[ID],'Total-corrected counts Z&lt;3'!A1231)</f>
        <v>53</v>
      </c>
      <c r="W1231" t="str">
        <f t="shared" si="77"/>
        <v/>
      </c>
      <c r="X1231" t="str">
        <f t="shared" si="78"/>
        <v/>
      </c>
      <c r="Y1231" t="str">
        <f t="shared" si="79"/>
        <v/>
      </c>
    </row>
    <row r="1232" spans="1:25" x14ac:dyDescent="0.25">
      <c r="A1232">
        <v>2823</v>
      </c>
      <c r="B1232" t="s">
        <v>1251</v>
      </c>
      <c r="C1232">
        <v>40900</v>
      </c>
      <c r="D1232">
        <v>2799</v>
      </c>
      <c r="E1232" t="str">
        <f>IFERROR(IF(OR(HLOOKUP($A1232,'Z-scores'!$C$2:$SK$20,5,FALSE)&gt;3,HLOOKUP($A1232,'Z-scores'!$C$2:$SK$20,5,FALSE)&lt;-3),"",'Total-corrected counts'!E1232),"")</f>
        <v/>
      </c>
      <c r="F1232" t="str">
        <f>IFERROR(IF(OR(HLOOKUP($A1232,'Z-scores'!$C$2:$SK$20,5,FALSE)&gt;3,HLOOKUP($A1232,'Z-scores'!$C$2:$SK$20,5,FALSE)&lt;-3),"",'Total-corrected counts'!F1232),"")</f>
        <v/>
      </c>
      <c r="G1232" t="str">
        <f>IFERROR(IF(OR(HLOOKUP($A1232,'Z-scores'!$C$2:$SK$20,5,FALSE)&gt;3,HLOOKUP($A1232,'Z-scores'!$C$2:$SK$20,5,FALSE)&lt;-3),"",'Total-corrected counts'!G1232),"")</f>
        <v/>
      </c>
      <c r="H1232" t="str">
        <f>IFERROR(IF(OR(HLOOKUP($A1232,'Z-scores'!$C$2:$SK$20,5,FALSE)&gt;3,HLOOKUP($A1232,'Z-scores'!$C$2:$SK$20,5,FALSE)&lt;-3),"",'Total-corrected counts'!H1232),"")</f>
        <v/>
      </c>
      <c r="I1232" t="str">
        <f>IFERROR(IF(OR(HLOOKUP($A1232,'Z-scores'!$C$2:$SK$20,5,FALSE)&gt;3,HLOOKUP($A1232,'Z-scores'!$C$2:$SK$20,5,FALSE)&lt;-3),"",'Total-corrected counts'!I1232),"")</f>
        <v/>
      </c>
      <c r="J1232" t="str">
        <f>IFERROR(IF(OR(HLOOKUP($A1232,'Z-scores'!$C$2:$SK$20,5,FALSE)&gt;3,HLOOKUP($A1232,'Z-scores'!$C$2:$SK$20,5,FALSE)&lt;-3),"",'Total-corrected counts'!J1232),"")</f>
        <v/>
      </c>
      <c r="K1232" t="str">
        <f>IFERROR(IF(OR(HLOOKUP($A1232,'Z-scores'!$C$2:$SK$20,5,FALSE)&gt;3,HLOOKUP($A1232,'Z-scores'!$C$2:$SK$20,5,FALSE)&lt;-3),"",'Total-corrected counts'!K1232),"")</f>
        <v/>
      </c>
      <c r="L1232" t="str">
        <f>IFERROR(IF(OR(HLOOKUP($A1232,'Z-scores'!$C$2:$SK$20,5,FALSE)&gt;3,HLOOKUP($A1232,'Z-scores'!$C$2:$SK$20,5,FALSE)&lt;-3),"",'Total-corrected counts'!L1232),"")</f>
        <v/>
      </c>
      <c r="M1232" t="str">
        <f>IFERROR(IF(OR(HLOOKUP($A1232,'Z-scores'!$C$2:$SK$20,5,FALSE)&gt;3,HLOOKUP($A1232,'Z-scores'!$C$2:$SK$20,5,FALSE)&lt;-3),"",'Total-corrected counts'!M1232),"")</f>
        <v/>
      </c>
      <c r="N1232" t="str">
        <f>IFERROR(IF(OR(HLOOKUP($A1232,'Z-scores'!$C$2:$SK$20,5,FALSE)&gt;3,HLOOKUP($A1232,'Z-scores'!$C$2:$SK$20,5,FALSE)&lt;-3),"",'Total-corrected counts'!N1232),"")</f>
        <v/>
      </c>
      <c r="O1232" t="str">
        <f>IFERROR(IF(OR(HLOOKUP($A1232,'Z-scores'!$C$2:$SK$20,5,FALSE)&gt;3,HLOOKUP($A1232,'Z-scores'!$C$2:$SK$20,5,FALSE)&lt;-3),"",'Total-corrected counts'!O1232),"")</f>
        <v/>
      </c>
      <c r="P1232" t="str">
        <f>IFERROR(IF(OR(HLOOKUP($A1232,'Z-scores'!$C$2:$SK$20,5,FALSE)&gt;3,HLOOKUP($A1232,'Z-scores'!$C$2:$SK$20,5,FALSE)&lt;-3),"",'Total-corrected counts'!P1232),"")</f>
        <v/>
      </c>
      <c r="Q1232" t="str">
        <f>IFERROR(IF(OR(HLOOKUP($A1232,'Z-scores'!$C$2:$SK$20,5,FALSE)&gt;3,HLOOKUP($A1232,'Z-scores'!$C$2:$SK$20,5,FALSE)&lt;-3),"",'Total-corrected counts'!Q1232),"")</f>
        <v/>
      </c>
      <c r="R1232" t="str">
        <f>IFERROR(IF(OR(HLOOKUP($A1232,'Z-scores'!$C$2:$SK$20,5,FALSE)&gt;3,HLOOKUP($A1232,'Z-scores'!$C$2:$SK$20,5,FALSE)&lt;-3),"",'Total-corrected counts'!R1232),"")</f>
        <v/>
      </c>
      <c r="S1232" t="str">
        <f>IFERROR(IF(OR(HLOOKUP($A1232,'Z-scores'!$C$2:$SK$20,5,FALSE)&gt;3,HLOOKUP($A1232,'Z-scores'!$C$2:$SK$20,5,FALSE)&lt;-3),"",'Total-corrected counts'!S1232),"")</f>
        <v/>
      </c>
      <c r="T1232" t="str">
        <f>IFERROR(IF(OR(HLOOKUP($A1232,'Z-scores'!$C$2:$SK$20,5,FALSE)&gt;3,HLOOKUP($A1232,'Z-scores'!$C$2:$SK$20,5,FALSE)&lt;-3),"",'Total-corrected counts'!T1232),"")</f>
        <v/>
      </c>
      <c r="U1232">
        <f t="shared" si="76"/>
        <v>0</v>
      </c>
      <c r="V1232">
        <f>SUMIFS(Tabel132[Cluster],Tabel132[ID],'Total-corrected counts Z&lt;3'!A1232)</f>
        <v>53</v>
      </c>
      <c r="W1232" t="str">
        <f t="shared" si="77"/>
        <v/>
      </c>
      <c r="X1232" t="str">
        <f t="shared" si="78"/>
        <v/>
      </c>
      <c r="Y1232" t="str">
        <f t="shared" si="79"/>
        <v/>
      </c>
    </row>
    <row r="1233" spans="1:25" x14ac:dyDescent="0.25">
      <c r="A1233">
        <v>12702</v>
      </c>
      <c r="B1233" t="s">
        <v>1186</v>
      </c>
      <c r="C1233">
        <v>39700</v>
      </c>
      <c r="D1233">
        <v>2726</v>
      </c>
      <c r="E1233" t="str">
        <f>IFERROR(IF(OR(HLOOKUP($A1233,'Z-scores'!$C$2:$SK$20,5,FALSE)&gt;3,HLOOKUP($A1233,'Z-scores'!$C$2:$SK$20,5,FALSE)&lt;-3),"",'Total-corrected counts'!E1233),"")</f>
        <v/>
      </c>
      <c r="F1233" t="str">
        <f>IFERROR(IF(OR(HLOOKUP($A1233,'Z-scores'!$C$2:$SK$20,5,FALSE)&gt;3,HLOOKUP($A1233,'Z-scores'!$C$2:$SK$20,5,FALSE)&lt;-3),"",'Total-corrected counts'!F1233),"")</f>
        <v/>
      </c>
      <c r="G1233" t="str">
        <f>IFERROR(IF(OR(HLOOKUP($A1233,'Z-scores'!$C$2:$SK$20,5,FALSE)&gt;3,HLOOKUP($A1233,'Z-scores'!$C$2:$SK$20,5,FALSE)&lt;-3),"",'Total-corrected counts'!G1233),"")</f>
        <v/>
      </c>
      <c r="H1233" t="str">
        <f>IFERROR(IF(OR(HLOOKUP($A1233,'Z-scores'!$C$2:$SK$20,5,FALSE)&gt;3,HLOOKUP($A1233,'Z-scores'!$C$2:$SK$20,5,FALSE)&lt;-3),"",'Total-corrected counts'!H1233),"")</f>
        <v/>
      </c>
      <c r="I1233" t="str">
        <f>IFERROR(IF(OR(HLOOKUP($A1233,'Z-scores'!$C$2:$SK$20,5,FALSE)&gt;3,HLOOKUP($A1233,'Z-scores'!$C$2:$SK$20,5,FALSE)&lt;-3),"",'Total-corrected counts'!I1233),"")</f>
        <v/>
      </c>
      <c r="J1233" t="str">
        <f>IFERROR(IF(OR(HLOOKUP($A1233,'Z-scores'!$C$2:$SK$20,5,FALSE)&gt;3,HLOOKUP($A1233,'Z-scores'!$C$2:$SK$20,5,FALSE)&lt;-3),"",'Total-corrected counts'!J1233),"")</f>
        <v/>
      </c>
      <c r="K1233" t="str">
        <f>IFERROR(IF(OR(HLOOKUP($A1233,'Z-scores'!$C$2:$SK$20,5,FALSE)&gt;3,HLOOKUP($A1233,'Z-scores'!$C$2:$SK$20,5,FALSE)&lt;-3),"",'Total-corrected counts'!K1233),"")</f>
        <v/>
      </c>
      <c r="L1233" t="str">
        <f>IFERROR(IF(OR(HLOOKUP($A1233,'Z-scores'!$C$2:$SK$20,5,FALSE)&gt;3,HLOOKUP($A1233,'Z-scores'!$C$2:$SK$20,5,FALSE)&lt;-3),"",'Total-corrected counts'!L1233),"")</f>
        <v/>
      </c>
      <c r="M1233" t="str">
        <f>IFERROR(IF(OR(HLOOKUP($A1233,'Z-scores'!$C$2:$SK$20,5,FALSE)&gt;3,HLOOKUP($A1233,'Z-scores'!$C$2:$SK$20,5,FALSE)&lt;-3),"",'Total-corrected counts'!M1233),"")</f>
        <v/>
      </c>
      <c r="N1233" t="str">
        <f>IFERROR(IF(OR(HLOOKUP($A1233,'Z-scores'!$C$2:$SK$20,5,FALSE)&gt;3,HLOOKUP($A1233,'Z-scores'!$C$2:$SK$20,5,FALSE)&lt;-3),"",'Total-corrected counts'!N1233),"")</f>
        <v/>
      </c>
      <c r="O1233" t="str">
        <f>IFERROR(IF(OR(HLOOKUP($A1233,'Z-scores'!$C$2:$SK$20,5,FALSE)&gt;3,HLOOKUP($A1233,'Z-scores'!$C$2:$SK$20,5,FALSE)&lt;-3),"",'Total-corrected counts'!O1233),"")</f>
        <v/>
      </c>
      <c r="P1233" t="str">
        <f>IFERROR(IF(OR(HLOOKUP($A1233,'Z-scores'!$C$2:$SK$20,5,FALSE)&gt;3,HLOOKUP($A1233,'Z-scores'!$C$2:$SK$20,5,FALSE)&lt;-3),"",'Total-corrected counts'!P1233),"")</f>
        <v/>
      </c>
      <c r="Q1233" t="str">
        <f>IFERROR(IF(OR(HLOOKUP($A1233,'Z-scores'!$C$2:$SK$20,5,FALSE)&gt;3,HLOOKUP($A1233,'Z-scores'!$C$2:$SK$20,5,FALSE)&lt;-3),"",'Total-corrected counts'!Q1233),"")</f>
        <v/>
      </c>
      <c r="R1233" t="str">
        <f>IFERROR(IF(OR(HLOOKUP($A1233,'Z-scores'!$C$2:$SK$20,5,FALSE)&gt;3,HLOOKUP($A1233,'Z-scores'!$C$2:$SK$20,5,FALSE)&lt;-3),"",'Total-corrected counts'!R1233),"")</f>
        <v/>
      </c>
      <c r="S1233" t="str">
        <f>IFERROR(IF(OR(HLOOKUP($A1233,'Z-scores'!$C$2:$SK$20,5,FALSE)&gt;3,HLOOKUP($A1233,'Z-scores'!$C$2:$SK$20,5,FALSE)&lt;-3),"",'Total-corrected counts'!S1233),"")</f>
        <v/>
      </c>
      <c r="T1233" t="str">
        <f>IFERROR(IF(OR(HLOOKUP($A1233,'Z-scores'!$C$2:$SK$20,5,FALSE)&gt;3,HLOOKUP($A1233,'Z-scores'!$C$2:$SK$20,5,FALSE)&lt;-3),"",'Total-corrected counts'!T1233),"")</f>
        <v/>
      </c>
      <c r="U1233">
        <f t="shared" si="76"/>
        <v>0</v>
      </c>
      <c r="V1233">
        <f>SUMIFS(Tabel132[Cluster],Tabel132[ID],'Total-corrected counts Z&lt;3'!A1233)</f>
        <v>52</v>
      </c>
      <c r="W1233" t="str">
        <f t="shared" si="77"/>
        <v/>
      </c>
      <c r="X1233" t="str">
        <f t="shared" si="78"/>
        <v/>
      </c>
      <c r="Y1233" t="str">
        <f t="shared" si="79"/>
        <v/>
      </c>
    </row>
    <row r="1234" spans="1:25" x14ac:dyDescent="0.25">
      <c r="A1234">
        <v>12703</v>
      </c>
      <c r="B1234" t="s">
        <v>485</v>
      </c>
      <c r="C1234">
        <v>39400</v>
      </c>
      <c r="D1234">
        <v>2726</v>
      </c>
      <c r="E1234">
        <f>IFERROR(IF(OR(HLOOKUP($A1234,'Z-scores'!$C$2:$SK$20,5,FALSE)&gt;3,HLOOKUP($A1234,'Z-scores'!$C$2:$SK$20,5,FALSE)&lt;-3),"",'Total-corrected counts'!E1234),"")</f>
        <v>20.019866286515448</v>
      </c>
      <c r="F1234">
        <f>IFERROR(IF(OR(HLOOKUP($A1234,'Z-scores'!$C$2:$SK$20,5,FALSE)&gt;3,HLOOKUP($A1234,'Z-scores'!$C$2:$SK$20,5,FALSE)&lt;-3),"",'Total-corrected counts'!F1234),"")</f>
        <v>21.663448785161197</v>
      </c>
      <c r="G1234">
        <f>IFERROR(IF(OR(HLOOKUP($A1234,'Z-scores'!$C$2:$SK$20,5,FALSE)&gt;3,HLOOKUP($A1234,'Z-scores'!$C$2:$SK$20,5,FALSE)&lt;-3),"",'Total-corrected counts'!G1234),"")</f>
        <v>12.253473842478147</v>
      </c>
      <c r="H1234">
        <f>IFERROR(IF(OR(HLOOKUP($A1234,'Z-scores'!$C$2:$SK$20,5,FALSE)&gt;3,HLOOKUP($A1234,'Z-scores'!$C$2:$SK$20,5,FALSE)&lt;-3),"",'Total-corrected counts'!H1234),"")</f>
        <v>34.216748293083064</v>
      </c>
      <c r="I1234">
        <f>IFERROR(IF(OR(HLOOKUP($A1234,'Z-scores'!$C$2:$SK$20,5,FALSE)&gt;3,HLOOKUP($A1234,'Z-scores'!$C$2:$SK$20,5,FALSE)&lt;-3),"",'Total-corrected counts'!I1234),"")</f>
        <v>10.106745464766792</v>
      </c>
      <c r="J1234">
        <f>IFERROR(IF(OR(HLOOKUP($A1234,'Z-scores'!$C$2:$SK$20,5,FALSE)&gt;3,HLOOKUP($A1234,'Z-scores'!$C$2:$SK$20,5,FALSE)&lt;-3),"",'Total-corrected counts'!J1234),"")</f>
        <v>20.617742033972579</v>
      </c>
      <c r="K1234">
        <f>IFERROR(IF(OR(HLOOKUP($A1234,'Z-scores'!$C$2:$SK$20,5,FALSE)&gt;3,HLOOKUP($A1234,'Z-scores'!$C$2:$SK$20,5,FALSE)&lt;-3),"",'Total-corrected counts'!K1234),"")</f>
        <v>9.3891757640800986</v>
      </c>
      <c r="L1234">
        <f>IFERROR(IF(OR(HLOOKUP($A1234,'Z-scores'!$C$2:$SK$20,5,FALSE)&gt;3,HLOOKUP($A1234,'Z-scores'!$C$2:$SK$20,5,FALSE)&lt;-3),"",'Total-corrected counts'!L1234),"")</f>
        <v>22.012565817232616</v>
      </c>
      <c r="M1234">
        <f>IFERROR(IF(OR(HLOOKUP($A1234,'Z-scores'!$C$2:$SK$20,5,FALSE)&gt;3,HLOOKUP($A1234,'Z-scores'!$C$2:$SK$20,5,FALSE)&lt;-3),"",'Total-corrected counts'!M1234),"")</f>
        <v>32.146885093853392</v>
      </c>
      <c r="N1234">
        <f>IFERROR(IF(OR(HLOOKUP($A1234,'Z-scores'!$C$2:$SK$20,5,FALSE)&gt;3,HLOOKUP($A1234,'Z-scores'!$C$2:$SK$20,5,FALSE)&lt;-3),"",'Total-corrected counts'!N1234),"")</f>
        <v>55.253989607734304</v>
      </c>
      <c r="O1234">
        <f>IFERROR(IF(OR(HLOOKUP($A1234,'Z-scores'!$C$2:$SK$20,5,FALSE)&gt;3,HLOOKUP($A1234,'Z-scores'!$C$2:$SK$20,5,FALSE)&lt;-3),"",'Total-corrected counts'!O1234),"")</f>
        <v>9.6422423054375876</v>
      </c>
      <c r="P1234">
        <f>IFERROR(IF(OR(HLOOKUP($A1234,'Z-scores'!$C$2:$SK$20,5,FALSE)&gt;3,HLOOKUP($A1234,'Z-scores'!$C$2:$SK$20,5,FALSE)&lt;-3),"",'Total-corrected counts'!P1234),"")</f>
        <v>12.416301932613569</v>
      </c>
      <c r="Q1234">
        <f>IFERROR(IF(OR(HLOOKUP($A1234,'Z-scores'!$C$2:$SK$20,5,FALSE)&gt;3,HLOOKUP($A1234,'Z-scores'!$C$2:$SK$20,5,FALSE)&lt;-3),"",'Total-corrected counts'!Q1234),"")</f>
        <v>22.422805777164115</v>
      </c>
      <c r="R1234">
        <f>IFERROR(IF(OR(HLOOKUP($A1234,'Z-scores'!$C$2:$SK$20,5,FALSE)&gt;3,HLOOKUP($A1234,'Z-scores'!$C$2:$SK$20,5,FALSE)&lt;-3),"",'Total-corrected counts'!R1234),"")</f>
        <v>9.2644851303472997</v>
      </c>
      <c r="S1234">
        <f>IFERROR(IF(OR(HLOOKUP($A1234,'Z-scores'!$C$2:$SK$20,5,FALSE)&gt;3,HLOOKUP($A1234,'Z-scores'!$C$2:$SK$20,5,FALSE)&lt;-3),"",'Total-corrected counts'!S1234),"")</f>
        <v>11.329439841014159</v>
      </c>
      <c r="T1234">
        <f>IFERROR(IF(OR(HLOOKUP($A1234,'Z-scores'!$C$2:$SK$20,5,FALSE)&gt;3,HLOOKUP($A1234,'Z-scores'!$C$2:$SK$20,5,FALSE)&lt;-3),"",'Total-corrected counts'!T1234),"")</f>
        <v>45.972915911543609</v>
      </c>
      <c r="U1234">
        <f t="shared" si="76"/>
        <v>1</v>
      </c>
      <c r="V1234">
        <f>SUMIFS(Tabel132[Cluster],Tabel132[ID],'Total-corrected counts Z&lt;3'!A1234)</f>
        <v>52</v>
      </c>
      <c r="W1234">
        <f t="shared" si="77"/>
        <v>0.47938044181366779</v>
      </c>
      <c r="X1234">
        <f t="shared" si="78"/>
        <v>23.768064098887766</v>
      </c>
      <c r="Y1234">
        <f t="shared" si="79"/>
        <v>18.508031816353391</v>
      </c>
    </row>
    <row r="1235" spans="1:25" x14ac:dyDescent="0.25">
      <c r="A1235">
        <v>12704</v>
      </c>
      <c r="B1235" t="s">
        <v>493</v>
      </c>
      <c r="C1235">
        <v>39700</v>
      </c>
      <c r="D1235">
        <v>2726</v>
      </c>
      <c r="E1235">
        <f>IFERROR(IF(OR(HLOOKUP($A1235,'Z-scores'!$C$2:$SK$20,5,FALSE)&gt;3,HLOOKUP($A1235,'Z-scores'!$C$2:$SK$20,5,FALSE)&lt;-3),"",'Total-corrected counts'!E1235),"")</f>
        <v>3.6413268301382962</v>
      </c>
      <c r="F1235">
        <f>IFERROR(IF(OR(HLOOKUP($A1235,'Z-scores'!$C$2:$SK$20,5,FALSE)&gt;3,HLOOKUP($A1235,'Z-scores'!$C$2:$SK$20,5,FALSE)&lt;-3),"",'Total-corrected counts'!F1235),"")</f>
        <v>3.2438512021372587</v>
      </c>
      <c r="G1235">
        <f>IFERROR(IF(OR(HLOOKUP($A1235,'Z-scores'!$C$2:$SK$20,5,FALSE)&gt;3,HLOOKUP($A1235,'Z-scores'!$C$2:$SK$20,5,FALSE)&lt;-3),"",'Total-corrected counts'!G1235),"")</f>
        <v>4.8795703201127063</v>
      </c>
      <c r="H1235">
        <f>IFERROR(IF(OR(HLOOKUP($A1235,'Z-scores'!$C$2:$SK$20,5,FALSE)&gt;3,HLOOKUP($A1235,'Z-scores'!$C$2:$SK$20,5,FALSE)&lt;-3),"",'Total-corrected counts'!H1235),"")</f>
        <v>7.2197157953147233</v>
      </c>
      <c r="I1235">
        <f>IFERROR(IF(OR(HLOOKUP($A1235,'Z-scores'!$C$2:$SK$20,5,FALSE)&gt;3,HLOOKUP($A1235,'Z-scores'!$C$2:$SK$20,5,FALSE)&lt;-3),"",'Total-corrected counts'!I1235),"")</f>
        <v>2.0033415286508789</v>
      </c>
      <c r="J1235">
        <f>IFERROR(IF(OR(HLOOKUP($A1235,'Z-scores'!$C$2:$SK$20,5,FALSE)&gt;3,HLOOKUP($A1235,'Z-scores'!$C$2:$SK$20,5,FALSE)&lt;-3),"",'Total-corrected counts'!J1235),"")</f>
        <v>5.6333609912799636</v>
      </c>
      <c r="K1235">
        <f>IFERROR(IF(OR(HLOOKUP($A1235,'Z-scores'!$C$2:$SK$20,5,FALSE)&gt;3,HLOOKUP($A1235,'Z-scores'!$C$2:$SK$20,5,FALSE)&lt;-3),"",'Total-corrected counts'!K1235),"")</f>
        <v>3.2958880570974487</v>
      </c>
      <c r="L1235">
        <f>IFERROR(IF(OR(HLOOKUP($A1235,'Z-scores'!$C$2:$SK$20,5,FALSE)&gt;3,HLOOKUP($A1235,'Z-scores'!$C$2:$SK$20,5,FALSE)&lt;-3),"",'Total-corrected counts'!L1235),"")</f>
        <v>4.0565529610801558</v>
      </c>
      <c r="M1235">
        <f>IFERROR(IF(OR(HLOOKUP($A1235,'Z-scores'!$C$2:$SK$20,5,FALSE)&gt;3,HLOOKUP($A1235,'Z-scores'!$C$2:$SK$20,5,FALSE)&lt;-3),"",'Total-corrected counts'!M1235),"")</f>
        <v>4.6971449712843327</v>
      </c>
      <c r="N1235">
        <f>IFERROR(IF(OR(HLOOKUP($A1235,'Z-scores'!$C$2:$SK$20,5,FALSE)&gt;3,HLOOKUP($A1235,'Z-scores'!$C$2:$SK$20,5,FALSE)&lt;-3),"",'Total-corrected counts'!N1235),"")</f>
        <v>10.183730490982812</v>
      </c>
      <c r="O1235">
        <f>IFERROR(IF(OR(HLOOKUP($A1235,'Z-scores'!$C$2:$SK$20,5,FALSE)&gt;3,HLOOKUP($A1235,'Z-scores'!$C$2:$SK$20,5,FALSE)&lt;-3),"",'Total-corrected counts'!O1235),"")</f>
        <v>5.2344864234929416</v>
      </c>
      <c r="P1235">
        <f>IFERROR(IF(OR(HLOOKUP($A1235,'Z-scores'!$C$2:$SK$20,5,FALSE)&gt;3,HLOOKUP($A1235,'Z-scores'!$C$2:$SK$20,5,FALSE)&lt;-3),"",'Total-corrected counts'!P1235),"")</f>
        <v>4.0110378187120386</v>
      </c>
      <c r="Q1235">
        <f>IFERROR(IF(OR(HLOOKUP($A1235,'Z-scores'!$C$2:$SK$20,5,FALSE)&gt;3,HLOOKUP($A1235,'Z-scores'!$C$2:$SK$20,5,FALSE)&lt;-3),"",'Total-corrected counts'!Q1235),"")</f>
        <v>2.9512844297884966</v>
      </c>
      <c r="R1235">
        <f>IFERROR(IF(OR(HLOOKUP($A1235,'Z-scores'!$C$2:$SK$20,5,FALSE)&gt;3,HLOOKUP($A1235,'Z-scores'!$C$2:$SK$20,5,FALSE)&lt;-3),"",'Total-corrected counts'!R1235),"")</f>
        <v>1.9309569894737166</v>
      </c>
      <c r="S1235">
        <f>IFERROR(IF(OR(HLOOKUP($A1235,'Z-scores'!$C$2:$SK$20,5,FALSE)&gt;3,HLOOKUP($A1235,'Z-scores'!$C$2:$SK$20,5,FALSE)&lt;-3),"",'Total-corrected counts'!S1235),"")</f>
        <v>2.3326982581198563</v>
      </c>
      <c r="T1235">
        <f>IFERROR(IF(OR(HLOOKUP($A1235,'Z-scores'!$C$2:$SK$20,5,FALSE)&gt;3,HLOOKUP($A1235,'Z-scores'!$C$2:$SK$20,5,FALSE)&lt;-3),"",'Total-corrected counts'!T1235),"")</f>
        <v>13.296991862759752</v>
      </c>
      <c r="U1235">
        <f t="shared" si="76"/>
        <v>1</v>
      </c>
      <c r="V1235">
        <f>SUMIFS(Tabel132[Cluster],Tabel132[ID],'Total-corrected counts Z&lt;3'!A1235)</f>
        <v>105</v>
      </c>
      <c r="W1235">
        <f t="shared" si="77"/>
        <v>0.9644944433684195</v>
      </c>
      <c r="X1235">
        <f t="shared" si="78"/>
        <v>4.8854483148078574</v>
      </c>
      <c r="Y1235">
        <f t="shared" si="79"/>
        <v>4.9595759637244674</v>
      </c>
    </row>
    <row r="1236" spans="1:25" x14ac:dyDescent="0.25">
      <c r="A1236">
        <v>12705</v>
      </c>
      <c r="B1236" t="s">
        <v>486</v>
      </c>
      <c r="C1236">
        <v>39500</v>
      </c>
      <c r="D1236">
        <v>2726</v>
      </c>
      <c r="E1236" t="str">
        <f>IFERROR(IF(OR(HLOOKUP($A1236,'Z-scores'!$C$2:$SK$20,5,FALSE)&gt;3,HLOOKUP($A1236,'Z-scores'!$C$2:$SK$20,5,FALSE)&lt;-3),"",'Total-corrected counts'!E1236),"")</f>
        <v/>
      </c>
      <c r="F1236" t="str">
        <f>IFERROR(IF(OR(HLOOKUP($A1236,'Z-scores'!$C$2:$SK$20,5,FALSE)&gt;3,HLOOKUP($A1236,'Z-scores'!$C$2:$SK$20,5,FALSE)&lt;-3),"",'Total-corrected counts'!F1236),"")</f>
        <v/>
      </c>
      <c r="G1236" t="str">
        <f>IFERROR(IF(OR(HLOOKUP($A1236,'Z-scores'!$C$2:$SK$20,5,FALSE)&gt;3,HLOOKUP($A1236,'Z-scores'!$C$2:$SK$20,5,FALSE)&lt;-3),"",'Total-corrected counts'!G1236),"")</f>
        <v/>
      </c>
      <c r="H1236" t="str">
        <f>IFERROR(IF(OR(HLOOKUP($A1236,'Z-scores'!$C$2:$SK$20,5,FALSE)&gt;3,HLOOKUP($A1236,'Z-scores'!$C$2:$SK$20,5,FALSE)&lt;-3),"",'Total-corrected counts'!H1236),"")</f>
        <v/>
      </c>
      <c r="I1236" t="str">
        <f>IFERROR(IF(OR(HLOOKUP($A1236,'Z-scores'!$C$2:$SK$20,5,FALSE)&gt;3,HLOOKUP($A1236,'Z-scores'!$C$2:$SK$20,5,FALSE)&lt;-3),"",'Total-corrected counts'!I1236),"")</f>
        <v/>
      </c>
      <c r="J1236" t="str">
        <f>IFERROR(IF(OR(HLOOKUP($A1236,'Z-scores'!$C$2:$SK$20,5,FALSE)&gt;3,HLOOKUP($A1236,'Z-scores'!$C$2:$SK$20,5,FALSE)&lt;-3),"",'Total-corrected counts'!J1236),"")</f>
        <v/>
      </c>
      <c r="K1236" t="str">
        <f>IFERROR(IF(OR(HLOOKUP($A1236,'Z-scores'!$C$2:$SK$20,5,FALSE)&gt;3,HLOOKUP($A1236,'Z-scores'!$C$2:$SK$20,5,FALSE)&lt;-3),"",'Total-corrected counts'!K1236),"")</f>
        <v/>
      </c>
      <c r="L1236" t="str">
        <f>IFERROR(IF(OR(HLOOKUP($A1236,'Z-scores'!$C$2:$SK$20,5,FALSE)&gt;3,HLOOKUP($A1236,'Z-scores'!$C$2:$SK$20,5,FALSE)&lt;-3),"",'Total-corrected counts'!L1236),"")</f>
        <v/>
      </c>
      <c r="M1236" t="str">
        <f>IFERROR(IF(OR(HLOOKUP($A1236,'Z-scores'!$C$2:$SK$20,5,FALSE)&gt;3,HLOOKUP($A1236,'Z-scores'!$C$2:$SK$20,5,FALSE)&lt;-3),"",'Total-corrected counts'!M1236),"")</f>
        <v/>
      </c>
      <c r="N1236" t="str">
        <f>IFERROR(IF(OR(HLOOKUP($A1236,'Z-scores'!$C$2:$SK$20,5,FALSE)&gt;3,HLOOKUP($A1236,'Z-scores'!$C$2:$SK$20,5,FALSE)&lt;-3),"",'Total-corrected counts'!N1236),"")</f>
        <v/>
      </c>
      <c r="O1236" t="str">
        <f>IFERROR(IF(OR(HLOOKUP($A1236,'Z-scores'!$C$2:$SK$20,5,FALSE)&gt;3,HLOOKUP($A1236,'Z-scores'!$C$2:$SK$20,5,FALSE)&lt;-3),"",'Total-corrected counts'!O1236),"")</f>
        <v/>
      </c>
      <c r="P1236" t="str">
        <f>IFERROR(IF(OR(HLOOKUP($A1236,'Z-scores'!$C$2:$SK$20,5,FALSE)&gt;3,HLOOKUP($A1236,'Z-scores'!$C$2:$SK$20,5,FALSE)&lt;-3),"",'Total-corrected counts'!P1236),"")</f>
        <v/>
      </c>
      <c r="Q1236" t="str">
        <f>IFERROR(IF(OR(HLOOKUP($A1236,'Z-scores'!$C$2:$SK$20,5,FALSE)&gt;3,HLOOKUP($A1236,'Z-scores'!$C$2:$SK$20,5,FALSE)&lt;-3),"",'Total-corrected counts'!Q1236),"")</f>
        <v/>
      </c>
      <c r="R1236" t="str">
        <f>IFERROR(IF(OR(HLOOKUP($A1236,'Z-scores'!$C$2:$SK$20,5,FALSE)&gt;3,HLOOKUP($A1236,'Z-scores'!$C$2:$SK$20,5,FALSE)&lt;-3),"",'Total-corrected counts'!R1236),"")</f>
        <v/>
      </c>
      <c r="S1236" t="str">
        <f>IFERROR(IF(OR(HLOOKUP($A1236,'Z-scores'!$C$2:$SK$20,5,FALSE)&gt;3,HLOOKUP($A1236,'Z-scores'!$C$2:$SK$20,5,FALSE)&lt;-3),"",'Total-corrected counts'!S1236),"")</f>
        <v/>
      </c>
      <c r="T1236" t="str">
        <f>IFERROR(IF(OR(HLOOKUP($A1236,'Z-scores'!$C$2:$SK$20,5,FALSE)&gt;3,HLOOKUP($A1236,'Z-scores'!$C$2:$SK$20,5,FALSE)&lt;-3),"",'Total-corrected counts'!T1236),"")</f>
        <v/>
      </c>
      <c r="U1236">
        <f t="shared" si="76"/>
        <v>0</v>
      </c>
      <c r="V1236">
        <f>SUMIFS(Tabel132[Cluster],Tabel132[ID],'Total-corrected counts Z&lt;3'!A1236)</f>
        <v>52</v>
      </c>
      <c r="W1236" t="str">
        <f t="shared" si="77"/>
        <v/>
      </c>
      <c r="X1236" t="str">
        <f t="shared" si="78"/>
        <v/>
      </c>
      <c r="Y1236" t="str">
        <f t="shared" si="79"/>
        <v/>
      </c>
    </row>
    <row r="1237" spans="1:25" x14ac:dyDescent="0.25">
      <c r="A1237">
        <v>12706</v>
      </c>
      <c r="B1237" t="s">
        <v>1252</v>
      </c>
      <c r="C1237">
        <v>39400</v>
      </c>
      <c r="D1237">
        <v>2726</v>
      </c>
      <c r="E1237" t="str">
        <f>IFERROR(IF(OR(HLOOKUP($A1237,'Z-scores'!$C$2:$SK$20,5,FALSE)&gt;3,HLOOKUP($A1237,'Z-scores'!$C$2:$SK$20,5,FALSE)&lt;-3),"",'Total-corrected counts'!E1237),"")</f>
        <v/>
      </c>
      <c r="F1237" t="str">
        <f>IFERROR(IF(OR(HLOOKUP($A1237,'Z-scores'!$C$2:$SK$20,5,FALSE)&gt;3,HLOOKUP($A1237,'Z-scores'!$C$2:$SK$20,5,FALSE)&lt;-3),"",'Total-corrected counts'!F1237),"")</f>
        <v/>
      </c>
      <c r="G1237" t="str">
        <f>IFERROR(IF(OR(HLOOKUP($A1237,'Z-scores'!$C$2:$SK$20,5,FALSE)&gt;3,HLOOKUP($A1237,'Z-scores'!$C$2:$SK$20,5,FALSE)&lt;-3),"",'Total-corrected counts'!G1237),"")</f>
        <v/>
      </c>
      <c r="H1237" t="str">
        <f>IFERROR(IF(OR(HLOOKUP($A1237,'Z-scores'!$C$2:$SK$20,5,FALSE)&gt;3,HLOOKUP($A1237,'Z-scores'!$C$2:$SK$20,5,FALSE)&lt;-3),"",'Total-corrected counts'!H1237),"")</f>
        <v/>
      </c>
      <c r="I1237" t="str">
        <f>IFERROR(IF(OR(HLOOKUP($A1237,'Z-scores'!$C$2:$SK$20,5,FALSE)&gt;3,HLOOKUP($A1237,'Z-scores'!$C$2:$SK$20,5,FALSE)&lt;-3),"",'Total-corrected counts'!I1237),"")</f>
        <v/>
      </c>
      <c r="J1237" t="str">
        <f>IFERROR(IF(OR(HLOOKUP($A1237,'Z-scores'!$C$2:$SK$20,5,FALSE)&gt;3,HLOOKUP($A1237,'Z-scores'!$C$2:$SK$20,5,FALSE)&lt;-3),"",'Total-corrected counts'!J1237),"")</f>
        <v/>
      </c>
      <c r="K1237" t="str">
        <f>IFERROR(IF(OR(HLOOKUP($A1237,'Z-scores'!$C$2:$SK$20,5,FALSE)&gt;3,HLOOKUP($A1237,'Z-scores'!$C$2:$SK$20,5,FALSE)&lt;-3),"",'Total-corrected counts'!K1237),"")</f>
        <v/>
      </c>
      <c r="L1237" t="str">
        <f>IFERROR(IF(OR(HLOOKUP($A1237,'Z-scores'!$C$2:$SK$20,5,FALSE)&gt;3,HLOOKUP($A1237,'Z-scores'!$C$2:$SK$20,5,FALSE)&lt;-3),"",'Total-corrected counts'!L1237),"")</f>
        <v/>
      </c>
      <c r="M1237" t="str">
        <f>IFERROR(IF(OR(HLOOKUP($A1237,'Z-scores'!$C$2:$SK$20,5,FALSE)&gt;3,HLOOKUP($A1237,'Z-scores'!$C$2:$SK$20,5,FALSE)&lt;-3),"",'Total-corrected counts'!M1237),"")</f>
        <v/>
      </c>
      <c r="N1237" t="str">
        <f>IFERROR(IF(OR(HLOOKUP($A1237,'Z-scores'!$C$2:$SK$20,5,FALSE)&gt;3,HLOOKUP($A1237,'Z-scores'!$C$2:$SK$20,5,FALSE)&lt;-3),"",'Total-corrected counts'!N1237),"")</f>
        <v/>
      </c>
      <c r="O1237" t="str">
        <f>IFERROR(IF(OR(HLOOKUP($A1237,'Z-scores'!$C$2:$SK$20,5,FALSE)&gt;3,HLOOKUP($A1237,'Z-scores'!$C$2:$SK$20,5,FALSE)&lt;-3),"",'Total-corrected counts'!O1237),"")</f>
        <v/>
      </c>
      <c r="P1237" t="str">
        <f>IFERROR(IF(OR(HLOOKUP($A1237,'Z-scores'!$C$2:$SK$20,5,FALSE)&gt;3,HLOOKUP($A1237,'Z-scores'!$C$2:$SK$20,5,FALSE)&lt;-3),"",'Total-corrected counts'!P1237),"")</f>
        <v/>
      </c>
      <c r="Q1237" t="str">
        <f>IFERROR(IF(OR(HLOOKUP($A1237,'Z-scores'!$C$2:$SK$20,5,FALSE)&gt;3,HLOOKUP($A1237,'Z-scores'!$C$2:$SK$20,5,FALSE)&lt;-3),"",'Total-corrected counts'!Q1237),"")</f>
        <v/>
      </c>
      <c r="R1237" t="str">
        <f>IFERROR(IF(OR(HLOOKUP($A1237,'Z-scores'!$C$2:$SK$20,5,FALSE)&gt;3,HLOOKUP($A1237,'Z-scores'!$C$2:$SK$20,5,FALSE)&lt;-3),"",'Total-corrected counts'!R1237),"")</f>
        <v/>
      </c>
      <c r="S1237" t="str">
        <f>IFERROR(IF(OR(HLOOKUP($A1237,'Z-scores'!$C$2:$SK$20,5,FALSE)&gt;3,HLOOKUP($A1237,'Z-scores'!$C$2:$SK$20,5,FALSE)&lt;-3),"",'Total-corrected counts'!S1237),"")</f>
        <v/>
      </c>
      <c r="T1237" t="str">
        <f>IFERROR(IF(OR(HLOOKUP($A1237,'Z-scores'!$C$2:$SK$20,5,FALSE)&gt;3,HLOOKUP($A1237,'Z-scores'!$C$2:$SK$20,5,FALSE)&lt;-3),"",'Total-corrected counts'!T1237),"")</f>
        <v/>
      </c>
      <c r="U1237">
        <f t="shared" si="76"/>
        <v>0</v>
      </c>
      <c r="V1237">
        <f>SUMIFS(Tabel132[Cluster],Tabel132[ID],'Total-corrected counts Z&lt;3'!A1237)</f>
        <v>53</v>
      </c>
      <c r="W1237" t="str">
        <f t="shared" si="77"/>
        <v/>
      </c>
      <c r="X1237" t="str">
        <f t="shared" si="78"/>
        <v/>
      </c>
      <c r="Y1237" t="str">
        <f t="shared" si="79"/>
        <v/>
      </c>
    </row>
    <row r="1238" spans="1:25" x14ac:dyDescent="0.25">
      <c r="A1238">
        <v>12707</v>
      </c>
      <c r="B1238" t="s">
        <v>1253</v>
      </c>
      <c r="C1238">
        <v>39500</v>
      </c>
      <c r="D1238">
        <v>2726</v>
      </c>
      <c r="E1238" t="str">
        <f>IFERROR(IF(OR(HLOOKUP($A1238,'Z-scores'!$C$2:$SK$20,5,FALSE)&gt;3,HLOOKUP($A1238,'Z-scores'!$C$2:$SK$20,5,FALSE)&lt;-3),"",'Total-corrected counts'!E1238),"")</f>
        <v/>
      </c>
      <c r="F1238" t="str">
        <f>IFERROR(IF(OR(HLOOKUP($A1238,'Z-scores'!$C$2:$SK$20,5,FALSE)&gt;3,HLOOKUP($A1238,'Z-scores'!$C$2:$SK$20,5,FALSE)&lt;-3),"",'Total-corrected counts'!F1238),"")</f>
        <v/>
      </c>
      <c r="G1238" t="str">
        <f>IFERROR(IF(OR(HLOOKUP($A1238,'Z-scores'!$C$2:$SK$20,5,FALSE)&gt;3,HLOOKUP($A1238,'Z-scores'!$C$2:$SK$20,5,FALSE)&lt;-3),"",'Total-corrected counts'!G1238),"")</f>
        <v/>
      </c>
      <c r="H1238" t="str">
        <f>IFERROR(IF(OR(HLOOKUP($A1238,'Z-scores'!$C$2:$SK$20,5,FALSE)&gt;3,HLOOKUP($A1238,'Z-scores'!$C$2:$SK$20,5,FALSE)&lt;-3),"",'Total-corrected counts'!H1238),"")</f>
        <v/>
      </c>
      <c r="I1238" t="str">
        <f>IFERROR(IF(OR(HLOOKUP($A1238,'Z-scores'!$C$2:$SK$20,5,FALSE)&gt;3,HLOOKUP($A1238,'Z-scores'!$C$2:$SK$20,5,FALSE)&lt;-3),"",'Total-corrected counts'!I1238),"")</f>
        <v/>
      </c>
      <c r="J1238" t="str">
        <f>IFERROR(IF(OR(HLOOKUP($A1238,'Z-scores'!$C$2:$SK$20,5,FALSE)&gt;3,HLOOKUP($A1238,'Z-scores'!$C$2:$SK$20,5,FALSE)&lt;-3),"",'Total-corrected counts'!J1238),"")</f>
        <v/>
      </c>
      <c r="K1238" t="str">
        <f>IFERROR(IF(OR(HLOOKUP($A1238,'Z-scores'!$C$2:$SK$20,5,FALSE)&gt;3,HLOOKUP($A1238,'Z-scores'!$C$2:$SK$20,5,FALSE)&lt;-3),"",'Total-corrected counts'!K1238),"")</f>
        <v/>
      </c>
      <c r="L1238" t="str">
        <f>IFERROR(IF(OR(HLOOKUP($A1238,'Z-scores'!$C$2:$SK$20,5,FALSE)&gt;3,HLOOKUP($A1238,'Z-scores'!$C$2:$SK$20,5,FALSE)&lt;-3),"",'Total-corrected counts'!L1238),"")</f>
        <v/>
      </c>
      <c r="M1238" t="str">
        <f>IFERROR(IF(OR(HLOOKUP($A1238,'Z-scores'!$C$2:$SK$20,5,FALSE)&gt;3,HLOOKUP($A1238,'Z-scores'!$C$2:$SK$20,5,FALSE)&lt;-3),"",'Total-corrected counts'!M1238),"")</f>
        <v/>
      </c>
      <c r="N1238" t="str">
        <f>IFERROR(IF(OR(HLOOKUP($A1238,'Z-scores'!$C$2:$SK$20,5,FALSE)&gt;3,HLOOKUP($A1238,'Z-scores'!$C$2:$SK$20,5,FALSE)&lt;-3),"",'Total-corrected counts'!N1238),"")</f>
        <v/>
      </c>
      <c r="O1238" t="str">
        <f>IFERROR(IF(OR(HLOOKUP($A1238,'Z-scores'!$C$2:$SK$20,5,FALSE)&gt;3,HLOOKUP($A1238,'Z-scores'!$C$2:$SK$20,5,FALSE)&lt;-3),"",'Total-corrected counts'!O1238),"")</f>
        <v/>
      </c>
      <c r="P1238" t="str">
        <f>IFERROR(IF(OR(HLOOKUP($A1238,'Z-scores'!$C$2:$SK$20,5,FALSE)&gt;3,HLOOKUP($A1238,'Z-scores'!$C$2:$SK$20,5,FALSE)&lt;-3),"",'Total-corrected counts'!P1238),"")</f>
        <v/>
      </c>
      <c r="Q1238" t="str">
        <f>IFERROR(IF(OR(HLOOKUP($A1238,'Z-scores'!$C$2:$SK$20,5,FALSE)&gt;3,HLOOKUP($A1238,'Z-scores'!$C$2:$SK$20,5,FALSE)&lt;-3),"",'Total-corrected counts'!Q1238),"")</f>
        <v/>
      </c>
      <c r="R1238" t="str">
        <f>IFERROR(IF(OR(HLOOKUP($A1238,'Z-scores'!$C$2:$SK$20,5,FALSE)&gt;3,HLOOKUP($A1238,'Z-scores'!$C$2:$SK$20,5,FALSE)&lt;-3),"",'Total-corrected counts'!R1238),"")</f>
        <v/>
      </c>
      <c r="S1238" t="str">
        <f>IFERROR(IF(OR(HLOOKUP($A1238,'Z-scores'!$C$2:$SK$20,5,FALSE)&gt;3,HLOOKUP($A1238,'Z-scores'!$C$2:$SK$20,5,FALSE)&lt;-3),"",'Total-corrected counts'!S1238),"")</f>
        <v/>
      </c>
      <c r="T1238" t="str">
        <f>IFERROR(IF(OR(HLOOKUP($A1238,'Z-scores'!$C$2:$SK$20,5,FALSE)&gt;3,HLOOKUP($A1238,'Z-scores'!$C$2:$SK$20,5,FALSE)&lt;-3),"",'Total-corrected counts'!T1238),"")</f>
        <v/>
      </c>
      <c r="U1238">
        <f t="shared" si="76"/>
        <v>0</v>
      </c>
      <c r="V1238">
        <f>SUMIFS(Tabel132[Cluster],Tabel132[ID],'Total-corrected counts Z&lt;3'!A1238)</f>
        <v>53</v>
      </c>
      <c r="W1238" t="str">
        <f t="shared" si="77"/>
        <v/>
      </c>
      <c r="X1238" t="str">
        <f t="shared" si="78"/>
        <v/>
      </c>
      <c r="Y1238" t="str">
        <f t="shared" si="79"/>
        <v/>
      </c>
    </row>
    <row r="1239" spans="1:25" x14ac:dyDescent="0.25">
      <c r="A1239">
        <v>182305696</v>
      </c>
      <c r="B1239" t="s">
        <v>487</v>
      </c>
      <c r="C1239">
        <v>300</v>
      </c>
      <c r="D1239">
        <v>688</v>
      </c>
      <c r="E1239" t="str">
        <f>IFERROR(IF(OR(HLOOKUP($A1239,'Z-scores'!$C$2:$SK$20,5,FALSE)&gt;3,HLOOKUP($A1239,'Z-scores'!$C$2:$SK$20,5,FALSE)&lt;-3),"",'Total-corrected counts'!E1239),"")</f>
        <v/>
      </c>
      <c r="F1239" t="str">
        <f>IFERROR(IF(OR(HLOOKUP($A1239,'Z-scores'!$C$2:$SK$20,5,FALSE)&gt;3,HLOOKUP($A1239,'Z-scores'!$C$2:$SK$20,5,FALSE)&lt;-3),"",'Total-corrected counts'!F1239),"")</f>
        <v/>
      </c>
      <c r="G1239" t="str">
        <f>IFERROR(IF(OR(HLOOKUP($A1239,'Z-scores'!$C$2:$SK$20,5,FALSE)&gt;3,HLOOKUP($A1239,'Z-scores'!$C$2:$SK$20,5,FALSE)&lt;-3),"",'Total-corrected counts'!G1239),"")</f>
        <v/>
      </c>
      <c r="H1239" t="str">
        <f>IFERROR(IF(OR(HLOOKUP($A1239,'Z-scores'!$C$2:$SK$20,5,FALSE)&gt;3,HLOOKUP($A1239,'Z-scores'!$C$2:$SK$20,5,FALSE)&lt;-3),"",'Total-corrected counts'!H1239),"")</f>
        <v/>
      </c>
      <c r="I1239" t="str">
        <f>IFERROR(IF(OR(HLOOKUP($A1239,'Z-scores'!$C$2:$SK$20,5,FALSE)&gt;3,HLOOKUP($A1239,'Z-scores'!$C$2:$SK$20,5,FALSE)&lt;-3),"",'Total-corrected counts'!I1239),"")</f>
        <v/>
      </c>
      <c r="J1239" t="str">
        <f>IFERROR(IF(OR(HLOOKUP($A1239,'Z-scores'!$C$2:$SK$20,5,FALSE)&gt;3,HLOOKUP($A1239,'Z-scores'!$C$2:$SK$20,5,FALSE)&lt;-3),"",'Total-corrected counts'!J1239),"")</f>
        <v/>
      </c>
      <c r="K1239" t="str">
        <f>IFERROR(IF(OR(HLOOKUP($A1239,'Z-scores'!$C$2:$SK$20,5,FALSE)&gt;3,HLOOKUP($A1239,'Z-scores'!$C$2:$SK$20,5,FALSE)&lt;-3),"",'Total-corrected counts'!K1239),"")</f>
        <v/>
      </c>
      <c r="L1239" t="str">
        <f>IFERROR(IF(OR(HLOOKUP($A1239,'Z-scores'!$C$2:$SK$20,5,FALSE)&gt;3,HLOOKUP($A1239,'Z-scores'!$C$2:$SK$20,5,FALSE)&lt;-3),"",'Total-corrected counts'!L1239),"")</f>
        <v/>
      </c>
      <c r="M1239" t="str">
        <f>IFERROR(IF(OR(HLOOKUP($A1239,'Z-scores'!$C$2:$SK$20,5,FALSE)&gt;3,HLOOKUP($A1239,'Z-scores'!$C$2:$SK$20,5,FALSE)&lt;-3),"",'Total-corrected counts'!M1239),"")</f>
        <v/>
      </c>
      <c r="N1239" t="str">
        <f>IFERROR(IF(OR(HLOOKUP($A1239,'Z-scores'!$C$2:$SK$20,5,FALSE)&gt;3,HLOOKUP($A1239,'Z-scores'!$C$2:$SK$20,5,FALSE)&lt;-3),"",'Total-corrected counts'!N1239),"")</f>
        <v/>
      </c>
      <c r="O1239" t="str">
        <f>IFERROR(IF(OR(HLOOKUP($A1239,'Z-scores'!$C$2:$SK$20,5,FALSE)&gt;3,HLOOKUP($A1239,'Z-scores'!$C$2:$SK$20,5,FALSE)&lt;-3),"",'Total-corrected counts'!O1239),"")</f>
        <v/>
      </c>
      <c r="P1239" t="str">
        <f>IFERROR(IF(OR(HLOOKUP($A1239,'Z-scores'!$C$2:$SK$20,5,FALSE)&gt;3,HLOOKUP($A1239,'Z-scores'!$C$2:$SK$20,5,FALSE)&lt;-3),"",'Total-corrected counts'!P1239),"")</f>
        <v/>
      </c>
      <c r="Q1239" t="str">
        <f>IFERROR(IF(OR(HLOOKUP($A1239,'Z-scores'!$C$2:$SK$20,5,FALSE)&gt;3,HLOOKUP($A1239,'Z-scores'!$C$2:$SK$20,5,FALSE)&lt;-3),"",'Total-corrected counts'!Q1239),"")</f>
        <v/>
      </c>
      <c r="R1239" t="str">
        <f>IFERROR(IF(OR(HLOOKUP($A1239,'Z-scores'!$C$2:$SK$20,5,FALSE)&gt;3,HLOOKUP($A1239,'Z-scores'!$C$2:$SK$20,5,FALSE)&lt;-3),"",'Total-corrected counts'!R1239),"")</f>
        <v/>
      </c>
      <c r="S1239" t="str">
        <f>IFERROR(IF(OR(HLOOKUP($A1239,'Z-scores'!$C$2:$SK$20,5,FALSE)&gt;3,HLOOKUP($A1239,'Z-scores'!$C$2:$SK$20,5,FALSE)&lt;-3),"",'Total-corrected counts'!S1239),"")</f>
        <v/>
      </c>
      <c r="T1239" t="str">
        <f>IFERROR(IF(OR(HLOOKUP($A1239,'Z-scores'!$C$2:$SK$20,5,FALSE)&gt;3,HLOOKUP($A1239,'Z-scores'!$C$2:$SK$20,5,FALSE)&lt;-3),"",'Total-corrected counts'!T1239),"")</f>
        <v/>
      </c>
      <c r="U1239">
        <f t="shared" si="76"/>
        <v>0</v>
      </c>
      <c r="V1239">
        <f>SUMIFS(Tabel132[Cluster],Tabel132[ID],'Total-corrected counts Z&lt;3'!A1239)</f>
        <v>0</v>
      </c>
      <c r="W1239" t="str">
        <f t="shared" si="77"/>
        <v/>
      </c>
      <c r="X1239" t="str">
        <f t="shared" si="78"/>
        <v/>
      </c>
      <c r="Y1239" t="str">
        <f t="shared" si="79"/>
        <v/>
      </c>
    </row>
    <row r="1240" spans="1:25" x14ac:dyDescent="0.25">
      <c r="A1240">
        <v>182305712</v>
      </c>
      <c r="B1240" t="s">
        <v>487</v>
      </c>
      <c r="C1240">
        <v>300</v>
      </c>
      <c r="D1240">
        <v>688</v>
      </c>
      <c r="E1240" t="str">
        <f>IFERROR(IF(OR(HLOOKUP($A1240,'Z-scores'!$C$2:$SK$20,5,FALSE)&gt;3,HLOOKUP($A1240,'Z-scores'!$C$2:$SK$20,5,FALSE)&lt;-3),"",'Total-corrected counts'!E1240),"")</f>
        <v/>
      </c>
      <c r="F1240" t="str">
        <f>IFERROR(IF(OR(HLOOKUP($A1240,'Z-scores'!$C$2:$SK$20,5,FALSE)&gt;3,HLOOKUP($A1240,'Z-scores'!$C$2:$SK$20,5,FALSE)&lt;-3),"",'Total-corrected counts'!F1240),"")</f>
        <v/>
      </c>
      <c r="G1240" t="str">
        <f>IFERROR(IF(OR(HLOOKUP($A1240,'Z-scores'!$C$2:$SK$20,5,FALSE)&gt;3,HLOOKUP($A1240,'Z-scores'!$C$2:$SK$20,5,FALSE)&lt;-3),"",'Total-corrected counts'!G1240),"")</f>
        <v/>
      </c>
      <c r="H1240" t="str">
        <f>IFERROR(IF(OR(HLOOKUP($A1240,'Z-scores'!$C$2:$SK$20,5,FALSE)&gt;3,HLOOKUP($A1240,'Z-scores'!$C$2:$SK$20,5,FALSE)&lt;-3),"",'Total-corrected counts'!H1240),"")</f>
        <v/>
      </c>
      <c r="I1240" t="str">
        <f>IFERROR(IF(OR(HLOOKUP($A1240,'Z-scores'!$C$2:$SK$20,5,FALSE)&gt;3,HLOOKUP($A1240,'Z-scores'!$C$2:$SK$20,5,FALSE)&lt;-3),"",'Total-corrected counts'!I1240),"")</f>
        <v/>
      </c>
      <c r="J1240" t="str">
        <f>IFERROR(IF(OR(HLOOKUP($A1240,'Z-scores'!$C$2:$SK$20,5,FALSE)&gt;3,HLOOKUP($A1240,'Z-scores'!$C$2:$SK$20,5,FALSE)&lt;-3),"",'Total-corrected counts'!J1240),"")</f>
        <v/>
      </c>
      <c r="K1240" t="str">
        <f>IFERROR(IF(OR(HLOOKUP($A1240,'Z-scores'!$C$2:$SK$20,5,FALSE)&gt;3,HLOOKUP($A1240,'Z-scores'!$C$2:$SK$20,5,FALSE)&lt;-3),"",'Total-corrected counts'!K1240),"")</f>
        <v/>
      </c>
      <c r="L1240" t="str">
        <f>IFERROR(IF(OR(HLOOKUP($A1240,'Z-scores'!$C$2:$SK$20,5,FALSE)&gt;3,HLOOKUP($A1240,'Z-scores'!$C$2:$SK$20,5,FALSE)&lt;-3),"",'Total-corrected counts'!L1240),"")</f>
        <v/>
      </c>
      <c r="M1240" t="str">
        <f>IFERROR(IF(OR(HLOOKUP($A1240,'Z-scores'!$C$2:$SK$20,5,FALSE)&gt;3,HLOOKUP($A1240,'Z-scores'!$C$2:$SK$20,5,FALSE)&lt;-3),"",'Total-corrected counts'!M1240),"")</f>
        <v/>
      </c>
      <c r="N1240" t="str">
        <f>IFERROR(IF(OR(HLOOKUP($A1240,'Z-scores'!$C$2:$SK$20,5,FALSE)&gt;3,HLOOKUP($A1240,'Z-scores'!$C$2:$SK$20,5,FALSE)&lt;-3),"",'Total-corrected counts'!N1240),"")</f>
        <v/>
      </c>
      <c r="O1240" t="str">
        <f>IFERROR(IF(OR(HLOOKUP($A1240,'Z-scores'!$C$2:$SK$20,5,FALSE)&gt;3,HLOOKUP($A1240,'Z-scores'!$C$2:$SK$20,5,FALSE)&lt;-3),"",'Total-corrected counts'!O1240),"")</f>
        <v/>
      </c>
      <c r="P1240" t="str">
        <f>IFERROR(IF(OR(HLOOKUP($A1240,'Z-scores'!$C$2:$SK$20,5,FALSE)&gt;3,HLOOKUP($A1240,'Z-scores'!$C$2:$SK$20,5,FALSE)&lt;-3),"",'Total-corrected counts'!P1240),"")</f>
        <v/>
      </c>
      <c r="Q1240" t="str">
        <f>IFERROR(IF(OR(HLOOKUP($A1240,'Z-scores'!$C$2:$SK$20,5,FALSE)&gt;3,HLOOKUP($A1240,'Z-scores'!$C$2:$SK$20,5,FALSE)&lt;-3),"",'Total-corrected counts'!Q1240),"")</f>
        <v/>
      </c>
      <c r="R1240" t="str">
        <f>IFERROR(IF(OR(HLOOKUP($A1240,'Z-scores'!$C$2:$SK$20,5,FALSE)&gt;3,HLOOKUP($A1240,'Z-scores'!$C$2:$SK$20,5,FALSE)&lt;-3),"",'Total-corrected counts'!R1240),"")</f>
        <v/>
      </c>
      <c r="S1240" t="str">
        <f>IFERROR(IF(OR(HLOOKUP($A1240,'Z-scores'!$C$2:$SK$20,5,FALSE)&gt;3,HLOOKUP($A1240,'Z-scores'!$C$2:$SK$20,5,FALSE)&lt;-3),"",'Total-corrected counts'!S1240),"")</f>
        <v/>
      </c>
      <c r="T1240" t="str">
        <f>IFERROR(IF(OR(HLOOKUP($A1240,'Z-scores'!$C$2:$SK$20,5,FALSE)&gt;3,HLOOKUP($A1240,'Z-scores'!$C$2:$SK$20,5,FALSE)&lt;-3),"",'Total-corrected counts'!T1240),"")</f>
        <v/>
      </c>
      <c r="U1240">
        <f t="shared" si="76"/>
        <v>0</v>
      </c>
      <c r="V1240">
        <f>SUMIFS(Tabel132[Cluster],Tabel132[ID],'Total-corrected counts Z&lt;3'!A1240)</f>
        <v>0</v>
      </c>
      <c r="W1240" t="str">
        <f t="shared" si="77"/>
        <v/>
      </c>
      <c r="X1240" t="str">
        <f t="shared" si="78"/>
        <v/>
      </c>
      <c r="Y1240" t="str">
        <f t="shared" si="79"/>
        <v/>
      </c>
    </row>
    <row r="1241" spans="1:25" x14ac:dyDescent="0.25">
      <c r="A1241">
        <v>312782560</v>
      </c>
      <c r="B1241" t="s">
        <v>487</v>
      </c>
      <c r="C1241">
        <v>300</v>
      </c>
      <c r="D1241">
        <v>688</v>
      </c>
      <c r="E1241" t="str">
        <f>IFERROR(IF(OR(HLOOKUP($A1241,'Z-scores'!$C$2:$SK$20,5,FALSE)&gt;3,HLOOKUP($A1241,'Z-scores'!$C$2:$SK$20,5,FALSE)&lt;-3),"",'Total-corrected counts'!E1241),"")</f>
        <v/>
      </c>
      <c r="F1241" t="str">
        <f>IFERROR(IF(OR(HLOOKUP($A1241,'Z-scores'!$C$2:$SK$20,5,FALSE)&gt;3,HLOOKUP($A1241,'Z-scores'!$C$2:$SK$20,5,FALSE)&lt;-3),"",'Total-corrected counts'!F1241),"")</f>
        <v/>
      </c>
      <c r="G1241" t="str">
        <f>IFERROR(IF(OR(HLOOKUP($A1241,'Z-scores'!$C$2:$SK$20,5,FALSE)&gt;3,HLOOKUP($A1241,'Z-scores'!$C$2:$SK$20,5,FALSE)&lt;-3),"",'Total-corrected counts'!G1241),"")</f>
        <v/>
      </c>
      <c r="H1241" t="str">
        <f>IFERROR(IF(OR(HLOOKUP($A1241,'Z-scores'!$C$2:$SK$20,5,FALSE)&gt;3,HLOOKUP($A1241,'Z-scores'!$C$2:$SK$20,5,FALSE)&lt;-3),"",'Total-corrected counts'!H1241),"")</f>
        <v/>
      </c>
      <c r="I1241" t="str">
        <f>IFERROR(IF(OR(HLOOKUP($A1241,'Z-scores'!$C$2:$SK$20,5,FALSE)&gt;3,HLOOKUP($A1241,'Z-scores'!$C$2:$SK$20,5,FALSE)&lt;-3),"",'Total-corrected counts'!I1241),"")</f>
        <v/>
      </c>
      <c r="J1241" t="str">
        <f>IFERROR(IF(OR(HLOOKUP($A1241,'Z-scores'!$C$2:$SK$20,5,FALSE)&gt;3,HLOOKUP($A1241,'Z-scores'!$C$2:$SK$20,5,FALSE)&lt;-3),"",'Total-corrected counts'!J1241),"")</f>
        <v/>
      </c>
      <c r="K1241" t="str">
        <f>IFERROR(IF(OR(HLOOKUP($A1241,'Z-scores'!$C$2:$SK$20,5,FALSE)&gt;3,HLOOKUP($A1241,'Z-scores'!$C$2:$SK$20,5,FALSE)&lt;-3),"",'Total-corrected counts'!K1241),"")</f>
        <v/>
      </c>
      <c r="L1241" t="str">
        <f>IFERROR(IF(OR(HLOOKUP($A1241,'Z-scores'!$C$2:$SK$20,5,FALSE)&gt;3,HLOOKUP($A1241,'Z-scores'!$C$2:$SK$20,5,FALSE)&lt;-3),"",'Total-corrected counts'!L1241),"")</f>
        <v/>
      </c>
      <c r="M1241" t="str">
        <f>IFERROR(IF(OR(HLOOKUP($A1241,'Z-scores'!$C$2:$SK$20,5,FALSE)&gt;3,HLOOKUP($A1241,'Z-scores'!$C$2:$SK$20,5,FALSE)&lt;-3),"",'Total-corrected counts'!M1241),"")</f>
        <v/>
      </c>
      <c r="N1241" t="str">
        <f>IFERROR(IF(OR(HLOOKUP($A1241,'Z-scores'!$C$2:$SK$20,5,FALSE)&gt;3,HLOOKUP($A1241,'Z-scores'!$C$2:$SK$20,5,FALSE)&lt;-3),"",'Total-corrected counts'!N1241),"")</f>
        <v/>
      </c>
      <c r="O1241" t="str">
        <f>IFERROR(IF(OR(HLOOKUP($A1241,'Z-scores'!$C$2:$SK$20,5,FALSE)&gt;3,HLOOKUP($A1241,'Z-scores'!$C$2:$SK$20,5,FALSE)&lt;-3),"",'Total-corrected counts'!O1241),"")</f>
        <v/>
      </c>
      <c r="P1241" t="str">
        <f>IFERROR(IF(OR(HLOOKUP($A1241,'Z-scores'!$C$2:$SK$20,5,FALSE)&gt;3,HLOOKUP($A1241,'Z-scores'!$C$2:$SK$20,5,FALSE)&lt;-3),"",'Total-corrected counts'!P1241),"")</f>
        <v/>
      </c>
      <c r="Q1241" t="str">
        <f>IFERROR(IF(OR(HLOOKUP($A1241,'Z-scores'!$C$2:$SK$20,5,FALSE)&gt;3,HLOOKUP($A1241,'Z-scores'!$C$2:$SK$20,5,FALSE)&lt;-3),"",'Total-corrected counts'!Q1241),"")</f>
        <v/>
      </c>
      <c r="R1241" t="str">
        <f>IFERROR(IF(OR(HLOOKUP($A1241,'Z-scores'!$C$2:$SK$20,5,FALSE)&gt;3,HLOOKUP($A1241,'Z-scores'!$C$2:$SK$20,5,FALSE)&lt;-3),"",'Total-corrected counts'!R1241),"")</f>
        <v/>
      </c>
      <c r="S1241" t="str">
        <f>IFERROR(IF(OR(HLOOKUP($A1241,'Z-scores'!$C$2:$SK$20,5,FALSE)&gt;3,HLOOKUP($A1241,'Z-scores'!$C$2:$SK$20,5,FALSE)&lt;-3),"",'Total-corrected counts'!S1241),"")</f>
        <v/>
      </c>
      <c r="T1241" t="str">
        <f>IFERROR(IF(OR(HLOOKUP($A1241,'Z-scores'!$C$2:$SK$20,5,FALSE)&gt;3,HLOOKUP($A1241,'Z-scores'!$C$2:$SK$20,5,FALSE)&lt;-3),"",'Total-corrected counts'!T1241),"")</f>
        <v/>
      </c>
      <c r="U1241">
        <f t="shared" si="76"/>
        <v>0</v>
      </c>
      <c r="V1241">
        <f>SUMIFS(Tabel132[Cluster],Tabel132[ID],'Total-corrected counts Z&lt;3'!A1241)</f>
        <v>0</v>
      </c>
      <c r="W1241" t="str">
        <f t="shared" si="77"/>
        <v/>
      </c>
      <c r="X1241" t="str">
        <f t="shared" si="78"/>
        <v/>
      </c>
      <c r="Y1241" t="str">
        <f t="shared" si="79"/>
        <v/>
      </c>
    </row>
    <row r="1242" spans="1:25" x14ac:dyDescent="0.25">
      <c r="A1242">
        <v>312782592</v>
      </c>
      <c r="B1242" t="s">
        <v>487</v>
      </c>
      <c r="C1242">
        <v>300</v>
      </c>
      <c r="D1242">
        <v>688</v>
      </c>
      <c r="E1242" t="str">
        <f>IFERROR(IF(OR(HLOOKUP($A1242,'Z-scores'!$C$2:$SK$20,5,FALSE)&gt;3,HLOOKUP($A1242,'Z-scores'!$C$2:$SK$20,5,FALSE)&lt;-3),"",'Total-corrected counts'!E1242),"")</f>
        <v/>
      </c>
      <c r="F1242" t="str">
        <f>IFERROR(IF(OR(HLOOKUP($A1242,'Z-scores'!$C$2:$SK$20,5,FALSE)&gt;3,HLOOKUP($A1242,'Z-scores'!$C$2:$SK$20,5,FALSE)&lt;-3),"",'Total-corrected counts'!F1242),"")</f>
        <v/>
      </c>
      <c r="G1242" t="str">
        <f>IFERROR(IF(OR(HLOOKUP($A1242,'Z-scores'!$C$2:$SK$20,5,FALSE)&gt;3,HLOOKUP($A1242,'Z-scores'!$C$2:$SK$20,5,FALSE)&lt;-3),"",'Total-corrected counts'!G1242),"")</f>
        <v/>
      </c>
      <c r="H1242" t="str">
        <f>IFERROR(IF(OR(HLOOKUP($A1242,'Z-scores'!$C$2:$SK$20,5,FALSE)&gt;3,HLOOKUP($A1242,'Z-scores'!$C$2:$SK$20,5,FALSE)&lt;-3),"",'Total-corrected counts'!H1242),"")</f>
        <v/>
      </c>
      <c r="I1242" t="str">
        <f>IFERROR(IF(OR(HLOOKUP($A1242,'Z-scores'!$C$2:$SK$20,5,FALSE)&gt;3,HLOOKUP($A1242,'Z-scores'!$C$2:$SK$20,5,FALSE)&lt;-3),"",'Total-corrected counts'!I1242),"")</f>
        <v/>
      </c>
      <c r="J1242" t="str">
        <f>IFERROR(IF(OR(HLOOKUP($A1242,'Z-scores'!$C$2:$SK$20,5,FALSE)&gt;3,HLOOKUP($A1242,'Z-scores'!$C$2:$SK$20,5,FALSE)&lt;-3),"",'Total-corrected counts'!J1242),"")</f>
        <v/>
      </c>
      <c r="K1242" t="str">
        <f>IFERROR(IF(OR(HLOOKUP($A1242,'Z-scores'!$C$2:$SK$20,5,FALSE)&gt;3,HLOOKUP($A1242,'Z-scores'!$C$2:$SK$20,5,FALSE)&lt;-3),"",'Total-corrected counts'!K1242),"")</f>
        <v/>
      </c>
      <c r="L1242" t="str">
        <f>IFERROR(IF(OR(HLOOKUP($A1242,'Z-scores'!$C$2:$SK$20,5,FALSE)&gt;3,HLOOKUP($A1242,'Z-scores'!$C$2:$SK$20,5,FALSE)&lt;-3),"",'Total-corrected counts'!L1242),"")</f>
        <v/>
      </c>
      <c r="M1242" t="str">
        <f>IFERROR(IF(OR(HLOOKUP($A1242,'Z-scores'!$C$2:$SK$20,5,FALSE)&gt;3,HLOOKUP($A1242,'Z-scores'!$C$2:$SK$20,5,FALSE)&lt;-3),"",'Total-corrected counts'!M1242),"")</f>
        <v/>
      </c>
      <c r="N1242" t="str">
        <f>IFERROR(IF(OR(HLOOKUP($A1242,'Z-scores'!$C$2:$SK$20,5,FALSE)&gt;3,HLOOKUP($A1242,'Z-scores'!$C$2:$SK$20,5,FALSE)&lt;-3),"",'Total-corrected counts'!N1242),"")</f>
        <v/>
      </c>
      <c r="O1242" t="str">
        <f>IFERROR(IF(OR(HLOOKUP($A1242,'Z-scores'!$C$2:$SK$20,5,FALSE)&gt;3,HLOOKUP($A1242,'Z-scores'!$C$2:$SK$20,5,FALSE)&lt;-3),"",'Total-corrected counts'!O1242),"")</f>
        <v/>
      </c>
      <c r="P1242" t="str">
        <f>IFERROR(IF(OR(HLOOKUP($A1242,'Z-scores'!$C$2:$SK$20,5,FALSE)&gt;3,HLOOKUP($A1242,'Z-scores'!$C$2:$SK$20,5,FALSE)&lt;-3),"",'Total-corrected counts'!P1242),"")</f>
        <v/>
      </c>
      <c r="Q1242" t="str">
        <f>IFERROR(IF(OR(HLOOKUP($A1242,'Z-scores'!$C$2:$SK$20,5,FALSE)&gt;3,HLOOKUP($A1242,'Z-scores'!$C$2:$SK$20,5,FALSE)&lt;-3),"",'Total-corrected counts'!Q1242),"")</f>
        <v/>
      </c>
      <c r="R1242" t="str">
        <f>IFERROR(IF(OR(HLOOKUP($A1242,'Z-scores'!$C$2:$SK$20,5,FALSE)&gt;3,HLOOKUP($A1242,'Z-scores'!$C$2:$SK$20,5,FALSE)&lt;-3),"",'Total-corrected counts'!R1242),"")</f>
        <v/>
      </c>
      <c r="S1242" t="str">
        <f>IFERROR(IF(OR(HLOOKUP($A1242,'Z-scores'!$C$2:$SK$20,5,FALSE)&gt;3,HLOOKUP($A1242,'Z-scores'!$C$2:$SK$20,5,FALSE)&lt;-3),"",'Total-corrected counts'!S1242),"")</f>
        <v/>
      </c>
      <c r="T1242" t="str">
        <f>IFERROR(IF(OR(HLOOKUP($A1242,'Z-scores'!$C$2:$SK$20,5,FALSE)&gt;3,HLOOKUP($A1242,'Z-scores'!$C$2:$SK$20,5,FALSE)&lt;-3),"",'Total-corrected counts'!T1242),"")</f>
        <v/>
      </c>
      <c r="U1242">
        <f t="shared" si="76"/>
        <v>0</v>
      </c>
      <c r="V1242">
        <f>SUMIFS(Tabel132[Cluster],Tabel132[ID],'Total-corrected counts Z&lt;3'!A1242)</f>
        <v>0</v>
      </c>
      <c r="W1242" t="str">
        <f t="shared" si="77"/>
        <v/>
      </c>
      <c r="X1242" t="str">
        <f t="shared" si="78"/>
        <v/>
      </c>
      <c r="Y1242" t="str">
        <f t="shared" si="79"/>
        <v/>
      </c>
    </row>
    <row r="1243" spans="1:25" x14ac:dyDescent="0.25">
      <c r="A1243">
        <v>312782624</v>
      </c>
      <c r="B1243" t="s">
        <v>487</v>
      </c>
      <c r="C1243">
        <v>300</v>
      </c>
      <c r="D1243">
        <v>688</v>
      </c>
      <c r="E1243" t="str">
        <f>IFERROR(IF(OR(HLOOKUP($A1243,'Z-scores'!$C$2:$SK$20,5,FALSE)&gt;3,HLOOKUP($A1243,'Z-scores'!$C$2:$SK$20,5,FALSE)&lt;-3),"",'Total-corrected counts'!E1243),"")</f>
        <v/>
      </c>
      <c r="F1243" t="str">
        <f>IFERROR(IF(OR(HLOOKUP($A1243,'Z-scores'!$C$2:$SK$20,5,FALSE)&gt;3,HLOOKUP($A1243,'Z-scores'!$C$2:$SK$20,5,FALSE)&lt;-3),"",'Total-corrected counts'!F1243),"")</f>
        <v/>
      </c>
      <c r="G1243" t="str">
        <f>IFERROR(IF(OR(HLOOKUP($A1243,'Z-scores'!$C$2:$SK$20,5,FALSE)&gt;3,HLOOKUP($A1243,'Z-scores'!$C$2:$SK$20,5,FALSE)&lt;-3),"",'Total-corrected counts'!G1243),"")</f>
        <v/>
      </c>
      <c r="H1243" t="str">
        <f>IFERROR(IF(OR(HLOOKUP($A1243,'Z-scores'!$C$2:$SK$20,5,FALSE)&gt;3,HLOOKUP($A1243,'Z-scores'!$C$2:$SK$20,5,FALSE)&lt;-3),"",'Total-corrected counts'!H1243),"")</f>
        <v/>
      </c>
      <c r="I1243" t="str">
        <f>IFERROR(IF(OR(HLOOKUP($A1243,'Z-scores'!$C$2:$SK$20,5,FALSE)&gt;3,HLOOKUP($A1243,'Z-scores'!$C$2:$SK$20,5,FALSE)&lt;-3),"",'Total-corrected counts'!I1243),"")</f>
        <v/>
      </c>
      <c r="J1243" t="str">
        <f>IFERROR(IF(OR(HLOOKUP($A1243,'Z-scores'!$C$2:$SK$20,5,FALSE)&gt;3,HLOOKUP($A1243,'Z-scores'!$C$2:$SK$20,5,FALSE)&lt;-3),"",'Total-corrected counts'!J1243),"")</f>
        <v/>
      </c>
      <c r="K1243" t="str">
        <f>IFERROR(IF(OR(HLOOKUP($A1243,'Z-scores'!$C$2:$SK$20,5,FALSE)&gt;3,HLOOKUP($A1243,'Z-scores'!$C$2:$SK$20,5,FALSE)&lt;-3),"",'Total-corrected counts'!K1243),"")</f>
        <v/>
      </c>
      <c r="L1243" t="str">
        <f>IFERROR(IF(OR(HLOOKUP($A1243,'Z-scores'!$C$2:$SK$20,5,FALSE)&gt;3,HLOOKUP($A1243,'Z-scores'!$C$2:$SK$20,5,FALSE)&lt;-3),"",'Total-corrected counts'!L1243),"")</f>
        <v/>
      </c>
      <c r="M1243" t="str">
        <f>IFERROR(IF(OR(HLOOKUP($A1243,'Z-scores'!$C$2:$SK$20,5,FALSE)&gt;3,HLOOKUP($A1243,'Z-scores'!$C$2:$SK$20,5,FALSE)&lt;-3),"",'Total-corrected counts'!M1243),"")</f>
        <v/>
      </c>
      <c r="N1243" t="str">
        <f>IFERROR(IF(OR(HLOOKUP($A1243,'Z-scores'!$C$2:$SK$20,5,FALSE)&gt;3,HLOOKUP($A1243,'Z-scores'!$C$2:$SK$20,5,FALSE)&lt;-3),"",'Total-corrected counts'!N1243),"")</f>
        <v/>
      </c>
      <c r="O1243" t="str">
        <f>IFERROR(IF(OR(HLOOKUP($A1243,'Z-scores'!$C$2:$SK$20,5,FALSE)&gt;3,HLOOKUP($A1243,'Z-scores'!$C$2:$SK$20,5,FALSE)&lt;-3),"",'Total-corrected counts'!O1243),"")</f>
        <v/>
      </c>
      <c r="P1243" t="str">
        <f>IFERROR(IF(OR(HLOOKUP($A1243,'Z-scores'!$C$2:$SK$20,5,FALSE)&gt;3,HLOOKUP($A1243,'Z-scores'!$C$2:$SK$20,5,FALSE)&lt;-3),"",'Total-corrected counts'!P1243),"")</f>
        <v/>
      </c>
      <c r="Q1243" t="str">
        <f>IFERROR(IF(OR(HLOOKUP($A1243,'Z-scores'!$C$2:$SK$20,5,FALSE)&gt;3,HLOOKUP($A1243,'Z-scores'!$C$2:$SK$20,5,FALSE)&lt;-3),"",'Total-corrected counts'!Q1243),"")</f>
        <v/>
      </c>
      <c r="R1243" t="str">
        <f>IFERROR(IF(OR(HLOOKUP($A1243,'Z-scores'!$C$2:$SK$20,5,FALSE)&gt;3,HLOOKUP($A1243,'Z-scores'!$C$2:$SK$20,5,FALSE)&lt;-3),"",'Total-corrected counts'!R1243),"")</f>
        <v/>
      </c>
      <c r="S1243" t="str">
        <f>IFERROR(IF(OR(HLOOKUP($A1243,'Z-scores'!$C$2:$SK$20,5,FALSE)&gt;3,HLOOKUP($A1243,'Z-scores'!$C$2:$SK$20,5,FALSE)&lt;-3),"",'Total-corrected counts'!S1243),"")</f>
        <v/>
      </c>
      <c r="T1243" t="str">
        <f>IFERROR(IF(OR(HLOOKUP($A1243,'Z-scores'!$C$2:$SK$20,5,FALSE)&gt;3,HLOOKUP($A1243,'Z-scores'!$C$2:$SK$20,5,FALSE)&lt;-3),"",'Total-corrected counts'!T1243),"")</f>
        <v/>
      </c>
      <c r="U1243">
        <f t="shared" si="76"/>
        <v>0</v>
      </c>
      <c r="V1243">
        <f>SUMIFS(Tabel132[Cluster],Tabel132[ID],'Total-corrected counts Z&lt;3'!A1243)</f>
        <v>0</v>
      </c>
      <c r="W1243" t="str">
        <f t="shared" si="77"/>
        <v/>
      </c>
      <c r="X1243" t="str">
        <f t="shared" si="78"/>
        <v/>
      </c>
      <c r="Y1243" t="str">
        <f t="shared" si="79"/>
        <v/>
      </c>
    </row>
    <row r="1244" spans="1:25" x14ac:dyDescent="0.25">
      <c r="A1244">
        <v>312782656</v>
      </c>
      <c r="B1244" t="s">
        <v>487</v>
      </c>
      <c r="C1244">
        <v>300</v>
      </c>
      <c r="D1244">
        <v>688</v>
      </c>
      <c r="E1244" t="str">
        <f>IFERROR(IF(OR(HLOOKUP($A1244,'Z-scores'!$C$2:$SK$20,5,FALSE)&gt;3,HLOOKUP($A1244,'Z-scores'!$C$2:$SK$20,5,FALSE)&lt;-3),"",'Total-corrected counts'!E1244),"")</f>
        <v/>
      </c>
      <c r="F1244" t="str">
        <f>IFERROR(IF(OR(HLOOKUP($A1244,'Z-scores'!$C$2:$SK$20,5,FALSE)&gt;3,HLOOKUP($A1244,'Z-scores'!$C$2:$SK$20,5,FALSE)&lt;-3),"",'Total-corrected counts'!F1244),"")</f>
        <v/>
      </c>
      <c r="G1244" t="str">
        <f>IFERROR(IF(OR(HLOOKUP($A1244,'Z-scores'!$C$2:$SK$20,5,FALSE)&gt;3,HLOOKUP($A1244,'Z-scores'!$C$2:$SK$20,5,FALSE)&lt;-3),"",'Total-corrected counts'!G1244),"")</f>
        <v/>
      </c>
      <c r="H1244" t="str">
        <f>IFERROR(IF(OR(HLOOKUP($A1244,'Z-scores'!$C$2:$SK$20,5,FALSE)&gt;3,HLOOKUP($A1244,'Z-scores'!$C$2:$SK$20,5,FALSE)&lt;-3),"",'Total-corrected counts'!H1244),"")</f>
        <v/>
      </c>
      <c r="I1244" t="str">
        <f>IFERROR(IF(OR(HLOOKUP($A1244,'Z-scores'!$C$2:$SK$20,5,FALSE)&gt;3,HLOOKUP($A1244,'Z-scores'!$C$2:$SK$20,5,FALSE)&lt;-3),"",'Total-corrected counts'!I1244),"")</f>
        <v/>
      </c>
      <c r="J1244" t="str">
        <f>IFERROR(IF(OR(HLOOKUP($A1244,'Z-scores'!$C$2:$SK$20,5,FALSE)&gt;3,HLOOKUP($A1244,'Z-scores'!$C$2:$SK$20,5,FALSE)&lt;-3),"",'Total-corrected counts'!J1244),"")</f>
        <v/>
      </c>
      <c r="K1244" t="str">
        <f>IFERROR(IF(OR(HLOOKUP($A1244,'Z-scores'!$C$2:$SK$20,5,FALSE)&gt;3,HLOOKUP($A1244,'Z-scores'!$C$2:$SK$20,5,FALSE)&lt;-3),"",'Total-corrected counts'!K1244),"")</f>
        <v/>
      </c>
      <c r="L1244" t="str">
        <f>IFERROR(IF(OR(HLOOKUP($A1244,'Z-scores'!$C$2:$SK$20,5,FALSE)&gt;3,HLOOKUP($A1244,'Z-scores'!$C$2:$SK$20,5,FALSE)&lt;-3),"",'Total-corrected counts'!L1244),"")</f>
        <v/>
      </c>
      <c r="M1244" t="str">
        <f>IFERROR(IF(OR(HLOOKUP($A1244,'Z-scores'!$C$2:$SK$20,5,FALSE)&gt;3,HLOOKUP($A1244,'Z-scores'!$C$2:$SK$20,5,FALSE)&lt;-3),"",'Total-corrected counts'!M1244),"")</f>
        <v/>
      </c>
      <c r="N1244" t="str">
        <f>IFERROR(IF(OR(HLOOKUP($A1244,'Z-scores'!$C$2:$SK$20,5,FALSE)&gt;3,HLOOKUP($A1244,'Z-scores'!$C$2:$SK$20,5,FALSE)&lt;-3),"",'Total-corrected counts'!N1244),"")</f>
        <v/>
      </c>
      <c r="O1244" t="str">
        <f>IFERROR(IF(OR(HLOOKUP($A1244,'Z-scores'!$C$2:$SK$20,5,FALSE)&gt;3,HLOOKUP($A1244,'Z-scores'!$C$2:$SK$20,5,FALSE)&lt;-3),"",'Total-corrected counts'!O1244),"")</f>
        <v/>
      </c>
      <c r="P1244" t="str">
        <f>IFERROR(IF(OR(HLOOKUP($A1244,'Z-scores'!$C$2:$SK$20,5,FALSE)&gt;3,HLOOKUP($A1244,'Z-scores'!$C$2:$SK$20,5,FALSE)&lt;-3),"",'Total-corrected counts'!P1244),"")</f>
        <v/>
      </c>
      <c r="Q1244" t="str">
        <f>IFERROR(IF(OR(HLOOKUP($A1244,'Z-scores'!$C$2:$SK$20,5,FALSE)&gt;3,HLOOKUP($A1244,'Z-scores'!$C$2:$SK$20,5,FALSE)&lt;-3),"",'Total-corrected counts'!Q1244),"")</f>
        <v/>
      </c>
      <c r="R1244" t="str">
        <f>IFERROR(IF(OR(HLOOKUP($A1244,'Z-scores'!$C$2:$SK$20,5,FALSE)&gt;3,HLOOKUP($A1244,'Z-scores'!$C$2:$SK$20,5,FALSE)&lt;-3),"",'Total-corrected counts'!R1244),"")</f>
        <v/>
      </c>
      <c r="S1244" t="str">
        <f>IFERROR(IF(OR(HLOOKUP($A1244,'Z-scores'!$C$2:$SK$20,5,FALSE)&gt;3,HLOOKUP($A1244,'Z-scores'!$C$2:$SK$20,5,FALSE)&lt;-3),"",'Total-corrected counts'!S1244),"")</f>
        <v/>
      </c>
      <c r="T1244" t="str">
        <f>IFERROR(IF(OR(HLOOKUP($A1244,'Z-scores'!$C$2:$SK$20,5,FALSE)&gt;3,HLOOKUP($A1244,'Z-scores'!$C$2:$SK$20,5,FALSE)&lt;-3),"",'Total-corrected counts'!T1244),"")</f>
        <v/>
      </c>
      <c r="U1244">
        <f>IFERROR(IF(X1244-Y1244=0,0,1),0)</f>
        <v>0</v>
      </c>
      <c r="V1244">
        <f>SUMIFS(Tabel132[Cluster],Tabel132[ID],'Total-corrected counts Z&lt;3'!A1244)</f>
        <v>0</v>
      </c>
      <c r="W1244" t="str">
        <f t="shared" si="77"/>
        <v/>
      </c>
      <c r="X1244" t="str">
        <f t="shared" si="78"/>
        <v/>
      </c>
      <c r="Y1244" t="str">
        <f t="shared" si="79"/>
        <v/>
      </c>
    </row>
    <row r="1246" spans="1:25" x14ac:dyDescent="0.25">
      <c r="E1246">
        <f>SUM(E3:E1244)</f>
        <v>7799.3257352631535</v>
      </c>
      <c r="F1246">
        <f t="shared" ref="F1246:T1246" si="80">SUM(F3:F1244)</f>
        <v>8258.4579760729484</v>
      </c>
      <c r="G1246">
        <f t="shared" si="80"/>
        <v>8556.2125013203076</v>
      </c>
      <c r="H1246">
        <f t="shared" si="80"/>
        <v>7737.9912663755485</v>
      </c>
      <c r="I1246">
        <f t="shared" si="80"/>
        <v>7786.9322482275138</v>
      </c>
      <c r="J1246">
        <f t="shared" si="80"/>
        <v>7724.2359043250608</v>
      </c>
      <c r="K1246">
        <f t="shared" si="80"/>
        <v>8004.404291691957</v>
      </c>
      <c r="L1246">
        <f t="shared" si="80"/>
        <v>7801.9791636988703</v>
      </c>
      <c r="M1246">
        <f t="shared" si="80"/>
        <v>7840.7625230914482</v>
      </c>
      <c r="N1246">
        <f t="shared" si="80"/>
        <v>7896.5226362612939</v>
      </c>
      <c r="O1246">
        <f t="shared" si="80"/>
        <v>8249.9396530914819</v>
      </c>
      <c r="P1246">
        <f t="shared" si="80"/>
        <v>7260.1974167124927</v>
      </c>
      <c r="Q1246">
        <f t="shared" si="80"/>
        <v>8160.4554716266712</v>
      </c>
      <c r="R1246">
        <f t="shared" si="80"/>
        <v>8381.6885705320601</v>
      </c>
      <c r="S1246">
        <f t="shared" si="80"/>
        <v>8060.655816600095</v>
      </c>
      <c r="T1246">
        <f t="shared" si="80"/>
        <v>7424.9228494607087</v>
      </c>
    </row>
  </sheetData>
  <autoFilter ref="A2:Y2" xr:uid="{628CD93B-F091-4012-BC9A-1D985D61AA40}"/>
  <conditionalFormatting sqref="W3:W1244">
    <cfRule type="cellIs" dxfId="1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04F7-68CC-4FC3-95F9-7E5099D409D0}">
  <sheetPr filterMode="1"/>
  <dimension ref="A1:X98"/>
  <sheetViews>
    <sheetView tabSelected="1" workbookViewId="0"/>
  </sheetViews>
  <sheetFormatPr defaultRowHeight="15" x14ac:dyDescent="0.25"/>
  <cols>
    <col min="1" max="1" width="9.140625" style="13"/>
    <col min="2" max="2" width="27.7109375" style="13" bestFit="1" customWidth="1"/>
    <col min="15" max="15" width="10.5703125" bestFit="1" customWidth="1"/>
  </cols>
  <sheetData>
    <row r="1" spans="1:24" x14ac:dyDescent="0.25"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</row>
    <row r="2" spans="1:24" x14ac:dyDescent="0.25">
      <c r="A2" s="38" t="s">
        <v>1421</v>
      </c>
      <c r="B2" s="38" t="s">
        <v>1459</v>
      </c>
      <c r="C2" s="1">
        <v>345391</v>
      </c>
      <c r="D2" s="1">
        <v>348028</v>
      </c>
      <c r="E2" s="1">
        <v>348030</v>
      </c>
      <c r="F2" s="1">
        <v>348035</v>
      </c>
      <c r="G2" s="1">
        <v>348465</v>
      </c>
      <c r="H2" s="1">
        <v>349038</v>
      </c>
      <c r="I2" s="1">
        <v>349438</v>
      </c>
      <c r="J2" s="1">
        <v>354044</v>
      </c>
      <c r="K2" s="1">
        <v>354519</v>
      </c>
      <c r="L2" s="1">
        <v>354522</v>
      </c>
      <c r="M2" s="1">
        <v>348034</v>
      </c>
      <c r="N2" s="1">
        <v>349022</v>
      </c>
      <c r="O2" s="1">
        <v>349440</v>
      </c>
      <c r="P2" s="1">
        <v>350322</v>
      </c>
      <c r="Q2" s="1">
        <v>350324</v>
      </c>
      <c r="R2" s="1">
        <v>354043</v>
      </c>
      <c r="S2" s="1" t="s">
        <v>1254</v>
      </c>
      <c r="T2" s="3" t="s">
        <v>507</v>
      </c>
      <c r="U2" s="3" t="s">
        <v>508</v>
      </c>
      <c r="V2" s="3" t="s">
        <v>509</v>
      </c>
      <c r="W2" s="1" t="s">
        <v>1255</v>
      </c>
      <c r="X2" s="1" t="s">
        <v>1256</v>
      </c>
    </row>
    <row r="3" spans="1:24" x14ac:dyDescent="0.25">
      <c r="A3" s="13">
        <v>1</v>
      </c>
      <c r="B3" s="13" t="str">
        <f>IFERROR(VLOOKUP(A3,Tabel3[],2,FALSE),"")</f>
        <v>frontal pole</v>
      </c>
      <c r="C3">
        <f>SUMIFS('Total-corrected counts Z&lt;3'!E:E,'Total-corrected counts Z&lt;3'!$V:$V,$A3)</f>
        <v>18.429572528046883</v>
      </c>
      <c r="D3">
        <f>SUMIFS('Total-corrected counts Z&lt;3'!F:F,'Total-corrected counts Z&lt;3'!$V:$V,$A3)</f>
        <v>8.3905729056738121</v>
      </c>
      <c r="E3">
        <f>SUMIFS('Total-corrected counts Z&lt;3'!G:G,'Total-corrected counts Z&lt;3'!$V:$V,$A3)</f>
        <v>7.4532461291965415</v>
      </c>
      <c r="F3">
        <f>SUMIFS('Total-corrected counts Z&lt;3'!H:H,'Total-corrected counts Z&lt;3'!$V:$V,$A3)</f>
        <v>10.151028975367318</v>
      </c>
      <c r="G3">
        <f>SUMIFS('Total-corrected counts Z&lt;3'!I:I,'Total-corrected counts Z&lt;3'!$V:$V,$A3)</f>
        <v>11.935638714237401</v>
      </c>
      <c r="H3">
        <f>SUMIFS('Total-corrected counts Z&lt;3'!J:J,'Total-corrected counts Z&lt;3'!$V:$V,$A3)</f>
        <v>27.448416732219592</v>
      </c>
      <c r="I3">
        <f>SUMIFS('Total-corrected counts Z&lt;3'!K:K,'Total-corrected counts Z&lt;3'!$V:$V,$A3)</f>
        <v>15.365172081130456</v>
      </c>
      <c r="J3">
        <f>SUMIFS('Total-corrected counts Z&lt;3'!L:L,'Total-corrected counts Z&lt;3'!$V:$V,$A3)</f>
        <v>27.276587719905191</v>
      </c>
      <c r="K3">
        <f>SUMIFS('Total-corrected counts Z&lt;3'!M:M,'Total-corrected counts Z&lt;3'!$V:$V,$A3)</f>
        <v>26.017579768348064</v>
      </c>
      <c r="L3">
        <f>SUMIFS('Total-corrected counts Z&lt;3'!N:N,'Total-corrected counts Z&lt;3'!$V:$V,$A3)</f>
        <v>5.5112875559360415</v>
      </c>
      <c r="M3">
        <f>SUMIFS('Total-corrected counts Z&lt;3'!O:O,'Total-corrected counts Z&lt;3'!$V:$V,$A3)</f>
        <v>2.3873502269309017</v>
      </c>
      <c r="N3">
        <f>SUMIFS('Total-corrected counts Z&lt;3'!P:P,'Total-corrected counts Z&lt;3'!$V:$V,$A3)</f>
        <v>35.337939889173931</v>
      </c>
      <c r="O3">
        <f>SUMIFS('Total-corrected counts Z&lt;3'!Q:Q,'Total-corrected counts Z&lt;3'!$V:$V,$A3)</f>
        <v>14.602398887455204</v>
      </c>
      <c r="P3">
        <f>SUMIFS('Total-corrected counts Z&lt;3'!R:R,'Total-corrected counts Z&lt;3'!$V:$V,$A3)</f>
        <v>8.7560682634379976</v>
      </c>
      <c r="Q3">
        <f>SUMIFS('Total-corrected counts Z&lt;3'!S:S,'Total-corrected counts Z&lt;3'!$V:$V,$A3)</f>
        <v>11.827686070903837</v>
      </c>
      <c r="R3">
        <f>SUMIFS('Total-corrected counts Z&lt;3'!T:T,'Total-corrected counts Z&lt;3'!$V:$V,$A3)</f>
        <v>18.512033845895509</v>
      </c>
      <c r="S3">
        <f>IF(AND(U3=0,V3=0),0,1)</f>
        <v>1</v>
      </c>
      <c r="T3">
        <f>_xlfn.T.TEST(C3:L3,M3:R3,2,2)</f>
        <v>0.91155493786257646</v>
      </c>
      <c r="U3">
        <f>AVERAGE(C3:L3)</f>
        <v>15.797910311006129</v>
      </c>
      <c r="V3">
        <f>AVERAGE(M3:R3)</f>
        <v>15.237246197299561</v>
      </c>
      <c r="W3">
        <f>STDEV(C3:L3)/SQRT(COUNT(C3:L3))</f>
        <v>2.7001439741460675</v>
      </c>
      <c r="X3">
        <f>STDEV(M3:R3)/SQRT(COUNT(M3:R3))</f>
        <v>4.5967950656225351</v>
      </c>
    </row>
    <row r="4" spans="1:24" hidden="1" x14ac:dyDescent="0.25">
      <c r="A4" s="13">
        <v>2</v>
      </c>
      <c r="B4" s="13" t="str">
        <f>IFERROR(VLOOKUP(A4,Tabel3[],2,FALSE),"")</f>
        <v>somatomotor</v>
      </c>
      <c r="C4">
        <f>SUMIFS('Total-corrected counts Z&lt;3'!E:E,'Total-corrected counts Z&lt;3'!$V:$V,$A4)</f>
        <v>0</v>
      </c>
      <c r="D4">
        <f>SUMIFS('Total-corrected counts Z&lt;3'!F:F,'Total-corrected counts Z&lt;3'!$V:$V,$A4)</f>
        <v>0</v>
      </c>
      <c r="E4">
        <f>SUMIFS('Total-corrected counts Z&lt;3'!G:G,'Total-corrected counts Z&lt;3'!$V:$V,$A4)</f>
        <v>0</v>
      </c>
      <c r="F4">
        <f>SUMIFS('Total-corrected counts Z&lt;3'!H:H,'Total-corrected counts Z&lt;3'!$V:$V,$A4)</f>
        <v>0</v>
      </c>
      <c r="G4">
        <f>SUMIFS('Total-corrected counts Z&lt;3'!I:I,'Total-corrected counts Z&lt;3'!$V:$V,$A4)</f>
        <v>0</v>
      </c>
      <c r="H4">
        <f>SUMIFS('Total-corrected counts Z&lt;3'!J:J,'Total-corrected counts Z&lt;3'!$V:$V,$A4)</f>
        <v>0</v>
      </c>
      <c r="I4">
        <f>SUMIFS('Total-corrected counts Z&lt;3'!K:K,'Total-corrected counts Z&lt;3'!$V:$V,$A4)</f>
        <v>0</v>
      </c>
      <c r="J4">
        <f>SUMIFS('Total-corrected counts Z&lt;3'!L:L,'Total-corrected counts Z&lt;3'!$V:$V,$A4)</f>
        <v>0</v>
      </c>
      <c r="K4">
        <f>SUMIFS('Total-corrected counts Z&lt;3'!M:M,'Total-corrected counts Z&lt;3'!$V:$V,$A4)</f>
        <v>0</v>
      </c>
      <c r="L4">
        <f>SUMIFS('Total-corrected counts Z&lt;3'!N:N,'Total-corrected counts Z&lt;3'!$V:$V,$A4)</f>
        <v>0</v>
      </c>
      <c r="M4">
        <f>SUMIFS('Total-corrected counts Z&lt;3'!O:O,'Total-corrected counts Z&lt;3'!$V:$V,$A4)</f>
        <v>0</v>
      </c>
      <c r="N4">
        <f>SUMIFS('Total-corrected counts Z&lt;3'!P:P,'Total-corrected counts Z&lt;3'!$V:$V,$A4)</f>
        <v>0</v>
      </c>
      <c r="O4">
        <f>SUMIFS('Total-corrected counts Z&lt;3'!Q:Q,'Total-corrected counts Z&lt;3'!$V:$V,$A4)</f>
        <v>0</v>
      </c>
      <c r="P4">
        <f>SUMIFS('Total-corrected counts Z&lt;3'!R:R,'Total-corrected counts Z&lt;3'!$V:$V,$A4)</f>
        <v>0</v>
      </c>
      <c r="Q4">
        <f>SUMIFS('Total-corrected counts Z&lt;3'!S:S,'Total-corrected counts Z&lt;3'!$V:$V,$A4)</f>
        <v>0</v>
      </c>
      <c r="R4">
        <f>SUMIFS('Total-corrected counts Z&lt;3'!T:T,'Total-corrected counts Z&lt;3'!$V:$V,$A4)</f>
        <v>0</v>
      </c>
      <c r="S4">
        <f t="shared" ref="S4:S67" si="0">IF(AND(U4=0,V4=0),0,1)</f>
        <v>0</v>
      </c>
      <c r="T4" t="e">
        <f t="shared" ref="T4:T16" si="1">_xlfn.T.TEST(C4:L4,M4:R4,2,2)</f>
        <v>#DIV/0!</v>
      </c>
      <c r="U4">
        <f t="shared" ref="U4:U16" si="2">AVERAGE(C4:L4)</f>
        <v>0</v>
      </c>
      <c r="V4">
        <f t="shared" ref="V4:V16" si="3">AVERAGE(M4:R4)</f>
        <v>0</v>
      </c>
      <c r="W4">
        <f t="shared" ref="W4:W16" si="4">STDEV(C4:L4)/SQRT(COUNT(C4:L4))</f>
        <v>0</v>
      </c>
      <c r="X4">
        <f t="shared" ref="X4:X16" si="5">STDEV(M4:R4)/SQRT(COUNT(M4:R4))</f>
        <v>0</v>
      </c>
    </row>
    <row r="5" spans="1:24" x14ac:dyDescent="0.25">
      <c r="A5" s="13">
        <v>3</v>
      </c>
      <c r="B5" s="13" t="str">
        <f>IFERROR(VLOOKUP(A5,Tabel3[],2,FALSE),"")</f>
        <v>primary motor</v>
      </c>
      <c r="C5">
        <f>SUMIFS('Total-corrected counts Z&lt;3'!E:E,'Total-corrected counts Z&lt;3'!$V:$V,$A5)</f>
        <v>684.50503964587472</v>
      </c>
      <c r="D5">
        <f>SUMIFS('Total-corrected counts Z&lt;3'!F:F,'Total-corrected counts Z&lt;3'!$V:$V,$A5)</f>
        <v>716.64558399473435</v>
      </c>
      <c r="E5">
        <f>SUMIFS('Total-corrected counts Z&lt;3'!G:G,'Total-corrected counts Z&lt;3'!$V:$V,$A5)</f>
        <v>595.30262014082325</v>
      </c>
      <c r="F5">
        <f>SUMIFS('Total-corrected counts Z&lt;3'!H:H,'Total-corrected counts Z&lt;3'!$V:$V,$A5)</f>
        <v>570.9184781297497</v>
      </c>
      <c r="G5">
        <f>SUMIFS('Total-corrected counts Z&lt;3'!I:I,'Total-corrected counts Z&lt;3'!$V:$V,$A5)</f>
        <v>527.69478979263727</v>
      </c>
      <c r="H5">
        <f>SUMIFS('Total-corrected counts Z&lt;3'!J:J,'Total-corrected counts Z&lt;3'!$V:$V,$A5)</f>
        <v>374.51972753929283</v>
      </c>
      <c r="I5">
        <f>SUMIFS('Total-corrected counts Z&lt;3'!K:K,'Total-corrected counts Z&lt;3'!$V:$V,$A5)</f>
        <v>682.60656655846537</v>
      </c>
      <c r="J5">
        <f>SUMIFS('Total-corrected counts Z&lt;3'!L:L,'Total-corrected counts Z&lt;3'!$V:$V,$A5)</f>
        <v>438.83355786828821</v>
      </c>
      <c r="K5">
        <f>SUMIFS('Total-corrected counts Z&lt;3'!M:M,'Total-corrected counts Z&lt;3'!$V:$V,$A5)</f>
        <v>479.44977763153071</v>
      </c>
      <c r="L5">
        <f>SUMIFS('Total-corrected counts Z&lt;3'!N:N,'Total-corrected counts Z&lt;3'!$V:$V,$A5)</f>
        <v>346.19195900793693</v>
      </c>
      <c r="M5">
        <f>SUMIFS('Total-corrected counts Z&lt;3'!O:O,'Total-corrected counts Z&lt;3'!$V:$V,$A5)</f>
        <v>691.72146519641262</v>
      </c>
      <c r="N5">
        <f>SUMIFS('Total-corrected counts Z&lt;3'!P:P,'Total-corrected counts Z&lt;3'!$V:$V,$A5)</f>
        <v>512.56684026265827</v>
      </c>
      <c r="O5">
        <f>SUMIFS('Total-corrected counts Z&lt;3'!Q:Q,'Total-corrected counts Z&lt;3'!$V:$V,$A5)</f>
        <v>667.60637417814917</v>
      </c>
      <c r="P5">
        <f>SUMIFS('Total-corrected counts Z&lt;3'!R:R,'Total-corrected counts Z&lt;3'!$V:$V,$A5)</f>
        <v>744.92828497638436</v>
      </c>
      <c r="Q5">
        <f>SUMIFS('Total-corrected counts Z&lt;3'!S:S,'Total-corrected counts Z&lt;3'!$V:$V,$A5)</f>
        <v>537.71525794150705</v>
      </c>
      <c r="R5">
        <f>SUMIFS('Total-corrected counts Z&lt;3'!T:T,'Total-corrected counts Z&lt;3'!$V:$V,$A5)</f>
        <v>400.37051371576518</v>
      </c>
      <c r="S5">
        <f t="shared" si="0"/>
        <v>1</v>
      </c>
      <c r="T5">
        <f t="shared" si="1"/>
        <v>0.4651279553298997</v>
      </c>
      <c r="U5">
        <f t="shared" si="2"/>
        <v>541.66681003093345</v>
      </c>
      <c r="V5">
        <f t="shared" si="3"/>
        <v>592.48478937847949</v>
      </c>
      <c r="W5">
        <f t="shared" si="4"/>
        <v>41.554011057705942</v>
      </c>
      <c r="X5">
        <f t="shared" si="5"/>
        <v>53.2367870175093</v>
      </c>
    </row>
    <row r="6" spans="1:24" x14ac:dyDescent="0.25">
      <c r="A6" s="13">
        <v>4</v>
      </c>
      <c r="B6" s="13" t="str">
        <f>IFERROR(VLOOKUP(A6,Tabel3[],2,FALSE),"")</f>
        <v>secondary motor</v>
      </c>
      <c r="C6">
        <f>SUMIFS('Total-corrected counts Z&lt;3'!E:E,'Total-corrected counts Z&lt;3'!$V:$V,$A6)</f>
        <v>275.04155323644596</v>
      </c>
      <c r="D6">
        <f>SUMIFS('Total-corrected counts Z&lt;3'!F:F,'Total-corrected counts Z&lt;3'!$V:$V,$A6)</f>
        <v>224.09015167719383</v>
      </c>
      <c r="E6">
        <f>SUMIFS('Total-corrected counts Z&lt;3'!G:G,'Total-corrected counts Z&lt;3'!$V:$V,$A6)</f>
        <v>175.48601065868743</v>
      </c>
      <c r="F6">
        <f>SUMIFS('Total-corrected counts Z&lt;3'!H:H,'Total-corrected counts Z&lt;3'!$V:$V,$A6)</f>
        <v>183.33976694250768</v>
      </c>
      <c r="G6">
        <f>SUMIFS('Total-corrected counts Z&lt;3'!I:I,'Total-corrected counts Z&lt;3'!$V:$V,$A6)</f>
        <v>216.028870627468</v>
      </c>
      <c r="H6">
        <f>SUMIFS('Total-corrected counts Z&lt;3'!J:J,'Total-corrected counts Z&lt;3'!$V:$V,$A6)</f>
        <v>247.48474323008895</v>
      </c>
      <c r="I6">
        <f>SUMIFS('Total-corrected counts Z&lt;3'!K:K,'Total-corrected counts Z&lt;3'!$V:$V,$A6)</f>
        <v>275.35326700505226</v>
      </c>
      <c r="J6">
        <f>SUMIFS('Total-corrected counts Z&lt;3'!L:L,'Total-corrected counts Z&lt;3'!$V:$V,$A6)</f>
        <v>264.08295447299412</v>
      </c>
      <c r="K6">
        <f>SUMIFS('Total-corrected counts Z&lt;3'!M:M,'Total-corrected counts Z&lt;3'!$V:$V,$A6)</f>
        <v>292.13513796904317</v>
      </c>
      <c r="L6">
        <f>SUMIFS('Total-corrected counts Z&lt;3'!N:N,'Total-corrected counts Z&lt;3'!$V:$V,$A6)</f>
        <v>187.76792070017655</v>
      </c>
      <c r="M6">
        <f>SUMIFS('Total-corrected counts Z&lt;3'!O:O,'Total-corrected counts Z&lt;3'!$V:$V,$A6)</f>
        <v>207.74810095131483</v>
      </c>
      <c r="N6">
        <f>SUMIFS('Total-corrected counts Z&lt;3'!P:P,'Total-corrected counts Z&lt;3'!$V:$V,$A6)</f>
        <v>261.58834111736763</v>
      </c>
      <c r="O6">
        <f>SUMIFS('Total-corrected counts Z&lt;3'!Q:Q,'Total-corrected counts Z&lt;3'!$V:$V,$A6)</f>
        <v>243.20272988841265</v>
      </c>
      <c r="P6">
        <f>SUMIFS('Total-corrected counts Z&lt;3'!R:R,'Total-corrected counts Z&lt;3'!$V:$V,$A6)</f>
        <v>244.58959717464018</v>
      </c>
      <c r="Q6">
        <f>SUMIFS('Total-corrected counts Z&lt;3'!S:S,'Total-corrected counts Z&lt;3'!$V:$V,$A6)</f>
        <v>251.50110831476707</v>
      </c>
      <c r="R6">
        <f>SUMIFS('Total-corrected counts Z&lt;3'!T:T,'Total-corrected counts Z&lt;3'!$V:$V,$A6)</f>
        <v>176.21244606629517</v>
      </c>
      <c r="S6">
        <f t="shared" si="0"/>
        <v>1</v>
      </c>
      <c r="T6">
        <f t="shared" si="1"/>
        <v>0.87419668111200033</v>
      </c>
      <c r="U6">
        <f t="shared" si="2"/>
        <v>234.0810376519658</v>
      </c>
      <c r="V6">
        <f t="shared" si="3"/>
        <v>230.80705391879954</v>
      </c>
      <c r="W6">
        <f t="shared" si="4"/>
        <v>13.503032882649098</v>
      </c>
      <c r="X6">
        <f t="shared" si="5"/>
        <v>13.205591402649988</v>
      </c>
    </row>
    <row r="7" spans="1:24" x14ac:dyDescent="0.25">
      <c r="A7" s="13">
        <v>5</v>
      </c>
      <c r="B7" s="13" t="str">
        <f>IFERROR(VLOOKUP(A7,Tabel3[],2,FALSE),"")</f>
        <v>SS, nose</v>
      </c>
      <c r="C7">
        <f>SUMIFS('Total-corrected counts Z&lt;3'!E:E,'Total-corrected counts Z&lt;3'!$V:$V,$A7)</f>
        <v>181.45697660881007</v>
      </c>
      <c r="D7">
        <f>SUMIFS('Total-corrected counts Z&lt;3'!F:F,'Total-corrected counts Z&lt;3'!$V:$V,$A7)</f>
        <v>130.09401502370562</v>
      </c>
      <c r="E7">
        <f>SUMIFS('Total-corrected counts Z&lt;3'!G:G,'Total-corrected counts Z&lt;3'!$V:$V,$A7)</f>
        <v>182.84503744227206</v>
      </c>
      <c r="F7">
        <f>SUMIFS('Total-corrected counts Z&lt;3'!H:H,'Total-corrected counts Z&lt;3'!$V:$V,$A7)</f>
        <v>218.21394967309223</v>
      </c>
      <c r="G7">
        <f>SUMIFS('Total-corrected counts Z&lt;3'!I:I,'Total-corrected counts Z&lt;3'!$V:$V,$A7)</f>
        <v>148.34856566936648</v>
      </c>
      <c r="H7">
        <f>SUMIFS('Total-corrected counts Z&lt;3'!J:J,'Total-corrected counts Z&lt;3'!$V:$V,$A7)</f>
        <v>80.507373656464353</v>
      </c>
      <c r="I7">
        <f>SUMIFS('Total-corrected counts Z&lt;3'!K:K,'Total-corrected counts Z&lt;3'!$V:$V,$A7)</f>
        <v>70.239948860953987</v>
      </c>
      <c r="J7">
        <f>SUMIFS('Total-corrected counts Z&lt;3'!L:L,'Total-corrected counts Z&lt;3'!$V:$V,$A7)</f>
        <v>71.86475262488824</v>
      </c>
      <c r="K7">
        <f>SUMIFS('Total-corrected counts Z&lt;3'!M:M,'Total-corrected counts Z&lt;3'!$V:$V,$A7)</f>
        <v>134.03486457986128</v>
      </c>
      <c r="L7">
        <f>SUMIFS('Total-corrected counts Z&lt;3'!N:N,'Total-corrected counts Z&lt;3'!$V:$V,$A7)</f>
        <v>150.27078217949079</v>
      </c>
      <c r="M7">
        <f>SUMIFS('Total-corrected counts Z&lt;3'!O:O,'Total-corrected counts Z&lt;3'!$V:$V,$A7)</f>
        <v>202.71698139900491</v>
      </c>
      <c r="N7">
        <f>SUMIFS('Total-corrected counts Z&lt;3'!P:P,'Total-corrected counts Z&lt;3'!$V:$V,$A7)</f>
        <v>92.37330519966855</v>
      </c>
      <c r="O7">
        <f>SUMIFS('Total-corrected counts Z&lt;3'!Q:Q,'Total-corrected counts Z&lt;3'!$V:$V,$A7)</f>
        <v>134.21388266309199</v>
      </c>
      <c r="P7">
        <f>SUMIFS('Total-corrected counts Z&lt;3'!R:R,'Total-corrected counts Z&lt;3'!$V:$V,$A7)</f>
        <v>124.74187572956536</v>
      </c>
      <c r="Q7">
        <f>SUMIFS('Total-corrected counts Z&lt;3'!S:S,'Total-corrected counts Z&lt;3'!$V:$V,$A7)</f>
        <v>129.64027188390861</v>
      </c>
      <c r="R7">
        <f>SUMIFS('Total-corrected counts Z&lt;3'!T:T,'Total-corrected counts Z&lt;3'!$V:$V,$A7)</f>
        <v>205.91907265085908</v>
      </c>
      <c r="S7">
        <f t="shared" si="0"/>
        <v>1</v>
      </c>
      <c r="T7">
        <f t="shared" si="1"/>
        <v>0.65615962271683159</v>
      </c>
      <c r="U7">
        <f t="shared" si="2"/>
        <v>136.78762663189053</v>
      </c>
      <c r="V7">
        <f t="shared" si="3"/>
        <v>148.2675649210164</v>
      </c>
      <c r="W7">
        <f t="shared" si="4"/>
        <v>15.960282228486117</v>
      </c>
      <c r="X7">
        <f t="shared" si="5"/>
        <v>18.717677607852249</v>
      </c>
    </row>
    <row r="8" spans="1:24" x14ac:dyDescent="0.25">
      <c r="A8" s="13">
        <v>6</v>
      </c>
      <c r="B8" s="13" t="str">
        <f>IFERROR(VLOOKUP(A8,Tabel3[],2,FALSE),"")</f>
        <v>SS, barrel</v>
      </c>
      <c r="C8">
        <f>SUMIFS('Total-corrected counts Z&lt;3'!E:E,'Total-corrected counts Z&lt;3'!$V:$V,$A8)</f>
        <v>274.00117414212076</v>
      </c>
      <c r="D8">
        <f>SUMIFS('Total-corrected counts Z&lt;3'!F:F,'Total-corrected counts Z&lt;3'!$V:$V,$A8)</f>
        <v>265.39613467034775</v>
      </c>
      <c r="E8">
        <f>SUMIFS('Total-corrected counts Z&lt;3'!G:G,'Total-corrected counts Z&lt;3'!$V:$V,$A8)</f>
        <v>259.49991346696936</v>
      </c>
      <c r="F8">
        <f>SUMIFS('Total-corrected counts Z&lt;3'!H:H,'Total-corrected counts Z&lt;3'!$V:$V,$A8)</f>
        <v>207.39945475162247</v>
      </c>
      <c r="G8">
        <f>SUMIFS('Total-corrected counts Z&lt;3'!I:I,'Total-corrected counts Z&lt;3'!$V:$V,$A8)</f>
        <v>180.10377984402072</v>
      </c>
      <c r="H8">
        <f>SUMIFS('Total-corrected counts Z&lt;3'!J:J,'Total-corrected counts Z&lt;3'!$V:$V,$A8)</f>
        <v>94.108857367610042</v>
      </c>
      <c r="I8">
        <f>SUMIFS('Total-corrected counts Z&lt;3'!K:K,'Total-corrected counts Z&lt;3'!$V:$V,$A8)</f>
        <v>182.36465306673</v>
      </c>
      <c r="J8">
        <f>SUMIFS('Total-corrected counts Z&lt;3'!L:L,'Total-corrected counts Z&lt;3'!$V:$V,$A8)</f>
        <v>117.41617926979333</v>
      </c>
      <c r="K8">
        <f>SUMIFS('Total-corrected counts Z&lt;3'!M:M,'Total-corrected counts Z&lt;3'!$V:$V,$A8)</f>
        <v>226.98036661600113</v>
      </c>
      <c r="L8">
        <f>SUMIFS('Total-corrected counts Z&lt;3'!N:N,'Total-corrected counts Z&lt;3'!$V:$V,$A8)</f>
        <v>188.93603143393824</v>
      </c>
      <c r="M8">
        <f>SUMIFS('Total-corrected counts Z&lt;3'!O:O,'Total-corrected counts Z&lt;3'!$V:$V,$A8)</f>
        <v>202.77003362627005</v>
      </c>
      <c r="N8">
        <f>SUMIFS('Total-corrected counts Z&lt;3'!P:P,'Total-corrected counts Z&lt;3'!$V:$V,$A8)</f>
        <v>135.24562630165889</v>
      </c>
      <c r="O8">
        <f>SUMIFS('Total-corrected counts Z&lt;3'!Q:Q,'Total-corrected counts Z&lt;3'!$V:$V,$A8)</f>
        <v>190.29325532137949</v>
      </c>
      <c r="P8">
        <f>SUMIFS('Total-corrected counts Z&lt;3'!R:R,'Total-corrected counts Z&lt;3'!$V:$V,$A8)</f>
        <v>222.311694460978</v>
      </c>
      <c r="Q8">
        <f>SUMIFS('Total-corrected counts Z&lt;3'!S:S,'Total-corrected counts Z&lt;3'!$V:$V,$A8)</f>
        <v>198.04721449217104</v>
      </c>
      <c r="R8">
        <f>SUMIFS('Total-corrected counts Z&lt;3'!T:T,'Total-corrected counts Z&lt;3'!$V:$V,$A8)</f>
        <v>216.15120345284927</v>
      </c>
      <c r="S8">
        <f t="shared" si="0"/>
        <v>1</v>
      </c>
      <c r="T8">
        <f t="shared" si="1"/>
        <v>0.84097104061466066</v>
      </c>
      <c r="U8">
        <f t="shared" si="2"/>
        <v>199.62065446291538</v>
      </c>
      <c r="V8">
        <f t="shared" si="3"/>
        <v>194.13650460921781</v>
      </c>
      <c r="W8">
        <f t="shared" si="4"/>
        <v>19.130144613084273</v>
      </c>
      <c r="X8">
        <f t="shared" si="5"/>
        <v>12.716427533390988</v>
      </c>
    </row>
    <row r="9" spans="1:24" x14ac:dyDescent="0.25">
      <c r="A9" s="13">
        <v>7</v>
      </c>
      <c r="B9" s="13" t="str">
        <f>IFERROR(VLOOKUP(A9,Tabel3[],2,FALSE),"")</f>
        <v>SS, lower limb</v>
      </c>
      <c r="C9">
        <f>SUMIFS('Total-corrected counts Z&lt;3'!E:E,'Total-corrected counts Z&lt;3'!$V:$V,$A9)</f>
        <v>66.980596929890837</v>
      </c>
      <c r="D9">
        <f>SUMIFS('Total-corrected counts Z&lt;3'!F:F,'Total-corrected counts Z&lt;3'!$V:$V,$A9)</f>
        <v>44.75759176864495</v>
      </c>
      <c r="E9">
        <f>SUMIFS('Total-corrected counts Z&lt;3'!G:G,'Total-corrected counts Z&lt;3'!$V:$V,$A9)</f>
        <v>64.21296349099535</v>
      </c>
      <c r="F9">
        <f>SUMIFS('Total-corrected counts Z&lt;3'!H:H,'Total-corrected counts Z&lt;3'!$V:$V,$A9)</f>
        <v>45.477574851021743</v>
      </c>
      <c r="G9">
        <f>SUMIFS('Total-corrected counts Z&lt;3'!I:I,'Total-corrected counts Z&lt;3'!$V:$V,$A9)</f>
        <v>72.120295031431638</v>
      </c>
      <c r="H9">
        <f>SUMIFS('Total-corrected counts Z&lt;3'!J:J,'Total-corrected counts Z&lt;3'!$V:$V,$A9)</f>
        <v>9.3091140716688034</v>
      </c>
      <c r="I9">
        <f>SUMIFS('Total-corrected counts Z&lt;3'!K:K,'Total-corrected counts Z&lt;3'!$V:$V,$A9)</f>
        <v>38.072785172022485</v>
      </c>
      <c r="J9">
        <f>SUMIFS('Total-corrected counts Z&lt;3'!L:L,'Total-corrected counts Z&lt;3'!$V:$V,$A9)</f>
        <v>21.76157508218251</v>
      </c>
      <c r="K9">
        <f>SUMIFS('Total-corrected counts Z&lt;3'!M:M,'Total-corrected counts Z&lt;3'!$V:$V,$A9)</f>
        <v>59.698922384581095</v>
      </c>
      <c r="L9">
        <f>SUMIFS('Total-corrected counts Z&lt;3'!N:N,'Total-corrected counts Z&lt;3'!$V:$V,$A9)</f>
        <v>26.968462578122306</v>
      </c>
      <c r="M9">
        <f>SUMIFS('Total-corrected counts Z&lt;3'!O:O,'Total-corrected counts Z&lt;3'!$V:$V,$A9)</f>
        <v>76.554363943584264</v>
      </c>
      <c r="N9">
        <f>SUMIFS('Total-corrected counts Z&lt;3'!P:P,'Total-corrected counts Z&lt;3'!$V:$V,$A9)</f>
        <v>33.790256562102662</v>
      </c>
      <c r="O9">
        <f>SUMIFS('Total-corrected counts Z&lt;3'!Q:Q,'Total-corrected counts Z&lt;3'!$V:$V,$A9)</f>
        <v>36.26502534179501</v>
      </c>
      <c r="P9">
        <f>SUMIFS('Total-corrected counts Z&lt;3'!R:R,'Total-corrected counts Z&lt;3'!$V:$V,$A9)</f>
        <v>46.661370229676031</v>
      </c>
      <c r="Q9">
        <f>SUMIFS('Total-corrected counts Z&lt;3'!S:S,'Total-corrected counts Z&lt;3'!$V:$V,$A9)</f>
        <v>41.541279417051911</v>
      </c>
      <c r="R9">
        <f>SUMIFS('Total-corrected counts Z&lt;3'!T:T,'Total-corrected counts Z&lt;3'!$V:$V,$A9)</f>
        <v>50.321059554550772</v>
      </c>
      <c r="S9">
        <f t="shared" si="0"/>
        <v>1</v>
      </c>
      <c r="T9">
        <f t="shared" si="1"/>
        <v>0.79862994890763972</v>
      </c>
      <c r="U9">
        <f t="shared" si="2"/>
        <v>44.935988136056167</v>
      </c>
      <c r="V9">
        <f t="shared" si="3"/>
        <v>47.522225841460113</v>
      </c>
      <c r="W9">
        <f t="shared" si="4"/>
        <v>6.659233832925282</v>
      </c>
      <c r="X9">
        <f t="shared" si="5"/>
        <v>6.3311474705859272</v>
      </c>
    </row>
    <row r="10" spans="1:24" x14ac:dyDescent="0.25">
      <c r="A10" s="13">
        <v>8</v>
      </c>
      <c r="B10" s="13" t="str">
        <f>IFERROR(VLOOKUP(A10,Tabel3[],2,FALSE),"")</f>
        <v>SS, mouth</v>
      </c>
      <c r="C10">
        <f>SUMIFS('Total-corrected counts Z&lt;3'!E:E,'Total-corrected counts Z&lt;3'!$V:$V,$A10)</f>
        <v>270.42920591827078</v>
      </c>
      <c r="D10">
        <f>SUMIFS('Total-corrected counts Z&lt;3'!F:F,'Total-corrected counts Z&lt;3'!$V:$V,$A10)</f>
        <v>296.62587535584385</v>
      </c>
      <c r="E10">
        <f>SUMIFS('Total-corrected counts Z&lt;3'!G:G,'Total-corrected counts Z&lt;3'!$V:$V,$A10)</f>
        <v>265.14811529075837</v>
      </c>
      <c r="F10">
        <f>SUMIFS('Total-corrected counts Z&lt;3'!H:H,'Total-corrected counts Z&lt;3'!$V:$V,$A10)</f>
        <v>329.01879418080046</v>
      </c>
      <c r="G10">
        <f>SUMIFS('Total-corrected counts Z&lt;3'!I:I,'Total-corrected counts Z&lt;3'!$V:$V,$A10)</f>
        <v>289.50536034543006</v>
      </c>
      <c r="H10">
        <f>SUMIFS('Total-corrected counts Z&lt;3'!J:J,'Total-corrected counts Z&lt;3'!$V:$V,$A10)</f>
        <v>323.43035166300888</v>
      </c>
      <c r="I10">
        <f>SUMIFS('Total-corrected counts Z&lt;3'!K:K,'Total-corrected counts Z&lt;3'!$V:$V,$A10)</f>
        <v>291.0644486864831</v>
      </c>
      <c r="J10">
        <f>SUMIFS('Total-corrected counts Z&lt;3'!L:L,'Total-corrected counts Z&lt;3'!$V:$V,$A10)</f>
        <v>311.20816086199716</v>
      </c>
      <c r="K10">
        <f>SUMIFS('Total-corrected counts Z&lt;3'!M:M,'Total-corrected counts Z&lt;3'!$V:$V,$A10)</f>
        <v>218.11461204225213</v>
      </c>
      <c r="L10">
        <f>SUMIFS('Total-corrected counts Z&lt;3'!N:N,'Total-corrected counts Z&lt;3'!$V:$V,$A10)</f>
        <v>351.96979532191244</v>
      </c>
      <c r="M10">
        <f>SUMIFS('Total-corrected counts Z&lt;3'!O:O,'Total-corrected counts Z&lt;3'!$V:$V,$A10)</f>
        <v>292.91903080654419</v>
      </c>
      <c r="N10">
        <f>SUMIFS('Total-corrected counts Z&lt;3'!P:P,'Total-corrected counts Z&lt;3'!$V:$V,$A10)</f>
        <v>260.82196416441275</v>
      </c>
      <c r="O10">
        <f>SUMIFS('Total-corrected counts Z&lt;3'!Q:Q,'Total-corrected counts Z&lt;3'!$V:$V,$A10)</f>
        <v>353.55791249789462</v>
      </c>
      <c r="P10">
        <f>SUMIFS('Total-corrected counts Z&lt;3'!R:R,'Total-corrected counts Z&lt;3'!$V:$V,$A10)</f>
        <v>368.71007451131641</v>
      </c>
      <c r="Q10">
        <f>SUMIFS('Total-corrected counts Z&lt;3'!S:S,'Total-corrected counts Z&lt;3'!$V:$V,$A10)</f>
        <v>260.83756323622254</v>
      </c>
      <c r="R10">
        <f>SUMIFS('Total-corrected counts Z&lt;3'!T:T,'Total-corrected counts Z&lt;3'!$V:$V,$A10)</f>
        <v>236.00795362162137</v>
      </c>
      <c r="S10">
        <f t="shared" si="0"/>
        <v>1</v>
      </c>
      <c r="T10">
        <f t="shared" si="1"/>
        <v>0.97183368144943927</v>
      </c>
      <c r="U10">
        <f t="shared" si="2"/>
        <v>294.65147196667579</v>
      </c>
      <c r="V10">
        <f t="shared" si="3"/>
        <v>295.47574980633527</v>
      </c>
      <c r="W10">
        <f t="shared" si="4"/>
        <v>11.984784574389991</v>
      </c>
      <c r="X10">
        <f t="shared" si="5"/>
        <v>22.12121783960394</v>
      </c>
    </row>
    <row r="11" spans="1:24" x14ac:dyDescent="0.25">
      <c r="A11" s="13">
        <v>9</v>
      </c>
      <c r="B11" s="13" t="str">
        <f>IFERROR(VLOOKUP(A11,Tabel3[],2,FALSE),"")</f>
        <v>SS, upper limb</v>
      </c>
      <c r="C11">
        <f>SUMIFS('Total-corrected counts Z&lt;3'!E:E,'Total-corrected counts Z&lt;3'!$V:$V,$A11)</f>
        <v>150.36450424697608</v>
      </c>
      <c r="D11">
        <f>SUMIFS('Total-corrected counts Z&lt;3'!F:F,'Total-corrected counts Z&lt;3'!$V:$V,$A11)</f>
        <v>114.73884164764976</v>
      </c>
      <c r="E11">
        <f>SUMIFS('Total-corrected counts Z&lt;3'!G:G,'Total-corrected counts Z&lt;3'!$V:$V,$A11)</f>
        <v>137.47098416073624</v>
      </c>
      <c r="F11">
        <f>SUMIFS('Total-corrected counts Z&lt;3'!H:H,'Total-corrected counts Z&lt;3'!$V:$V,$A11)</f>
        <v>133.76076624285267</v>
      </c>
      <c r="G11">
        <f>SUMIFS('Total-corrected counts Z&lt;3'!I:I,'Total-corrected counts Z&lt;3'!$V:$V,$A11)</f>
        <v>135.28182682237957</v>
      </c>
      <c r="H11">
        <f>SUMIFS('Total-corrected counts Z&lt;3'!J:J,'Total-corrected counts Z&lt;3'!$V:$V,$A11)</f>
        <v>30.699123446635134</v>
      </c>
      <c r="I11">
        <f>SUMIFS('Total-corrected counts Z&lt;3'!K:K,'Total-corrected counts Z&lt;3'!$V:$V,$A11)</f>
        <v>72.603370368089699</v>
      </c>
      <c r="J11">
        <f>SUMIFS('Total-corrected counts Z&lt;3'!L:L,'Total-corrected counts Z&lt;3'!$V:$V,$A11)</f>
        <v>67.143413392594283</v>
      </c>
      <c r="K11">
        <f>SUMIFS('Total-corrected counts Z&lt;3'!M:M,'Total-corrected counts Z&lt;3'!$V:$V,$A11)</f>
        <v>64.003928211257289</v>
      </c>
      <c r="L11">
        <f>SUMIFS('Total-corrected counts Z&lt;3'!N:N,'Total-corrected counts Z&lt;3'!$V:$V,$A11)</f>
        <v>101.16309334537506</v>
      </c>
      <c r="M11">
        <f>SUMIFS('Total-corrected counts Z&lt;3'!O:O,'Total-corrected counts Z&lt;3'!$V:$V,$A11)</f>
        <v>157.91879649254042</v>
      </c>
      <c r="N11">
        <f>SUMIFS('Total-corrected counts Z&lt;3'!P:P,'Total-corrected counts Z&lt;3'!$V:$V,$A11)</f>
        <v>78.633261257405607</v>
      </c>
      <c r="O11">
        <f>SUMIFS('Total-corrected counts Z&lt;3'!Q:Q,'Total-corrected counts Z&lt;3'!$V:$V,$A11)</f>
        <v>90.287442185381394</v>
      </c>
      <c r="P11">
        <f>SUMIFS('Total-corrected counts Z&lt;3'!R:R,'Total-corrected counts Z&lt;3'!$V:$V,$A11)</f>
        <v>112.76069845179359</v>
      </c>
      <c r="Q11">
        <f>SUMIFS('Total-corrected counts Z&lt;3'!S:S,'Total-corrected counts Z&lt;3'!$V:$V,$A11)</f>
        <v>78.620990321000789</v>
      </c>
      <c r="R11">
        <f>SUMIFS('Total-corrected counts Z&lt;3'!T:T,'Total-corrected counts Z&lt;3'!$V:$V,$A11)</f>
        <v>92.334912180467768</v>
      </c>
      <c r="S11">
        <f t="shared" si="0"/>
        <v>1</v>
      </c>
      <c r="T11">
        <f t="shared" si="1"/>
        <v>0.95736121222320603</v>
      </c>
      <c r="U11">
        <f t="shared" si="2"/>
        <v>100.72298518845457</v>
      </c>
      <c r="V11">
        <f t="shared" si="3"/>
        <v>101.75935014809825</v>
      </c>
      <c r="W11">
        <f t="shared" si="4"/>
        <v>12.678535238139524</v>
      </c>
      <c r="X11">
        <f t="shared" si="5"/>
        <v>12.336311529238563</v>
      </c>
    </row>
    <row r="12" spans="1:24" x14ac:dyDescent="0.25">
      <c r="A12" s="13">
        <v>10</v>
      </c>
      <c r="B12" s="13" t="str">
        <f>IFERROR(VLOOKUP(A12,Tabel3[],2,FALSE),"")</f>
        <v>SS, trunk</v>
      </c>
      <c r="C12">
        <f>SUMIFS('Total-corrected counts Z&lt;3'!E:E,'Total-corrected counts Z&lt;3'!$V:$V,$A12)</f>
        <v>35.689957121518752</v>
      </c>
      <c r="D12">
        <f>SUMIFS('Total-corrected counts Z&lt;3'!F:F,'Total-corrected counts Z&lt;3'!$V:$V,$A12)</f>
        <v>31.956892192234307</v>
      </c>
      <c r="E12">
        <f>SUMIFS('Total-corrected counts Z&lt;3'!G:G,'Total-corrected counts Z&lt;3'!$V:$V,$A12)</f>
        <v>32.733784230756072</v>
      </c>
      <c r="F12">
        <f>SUMIFS('Total-corrected counts Z&lt;3'!H:H,'Total-corrected counts Z&lt;3'!$V:$V,$A12)</f>
        <v>10.518951000024126</v>
      </c>
      <c r="G12">
        <f>SUMIFS('Total-corrected counts Z&lt;3'!I:I,'Total-corrected counts Z&lt;3'!$V:$V,$A12)</f>
        <v>22.064893634382294</v>
      </c>
      <c r="H12">
        <f>SUMIFS('Total-corrected counts Z&lt;3'!J:J,'Total-corrected counts Z&lt;3'!$V:$V,$A12)</f>
        <v>10.955420418748496</v>
      </c>
      <c r="I12">
        <f>SUMIFS('Total-corrected counts Z&lt;3'!K:K,'Total-corrected counts Z&lt;3'!$V:$V,$A12)</f>
        <v>39.321938474801414</v>
      </c>
      <c r="J12">
        <f>SUMIFS('Total-corrected counts Z&lt;3'!L:L,'Total-corrected counts Z&lt;3'!$V:$V,$A12)</f>
        <v>17.637186787305026</v>
      </c>
      <c r="K12">
        <f>SUMIFS('Total-corrected counts Z&lt;3'!M:M,'Total-corrected counts Z&lt;3'!$V:$V,$A12)</f>
        <v>37.977823678896009</v>
      </c>
      <c r="L12">
        <f>SUMIFS('Total-corrected counts Z&lt;3'!N:N,'Total-corrected counts Z&lt;3'!$V:$V,$A12)</f>
        <v>19.991156852968569</v>
      </c>
      <c r="M12">
        <f>SUMIFS('Total-corrected counts Z&lt;3'!O:O,'Total-corrected counts Z&lt;3'!$V:$V,$A12)</f>
        <v>19.554166766139595</v>
      </c>
      <c r="N12">
        <f>SUMIFS('Total-corrected counts Z&lt;3'!P:P,'Total-corrected counts Z&lt;3'!$V:$V,$A12)</f>
        <v>17.576905180757969</v>
      </c>
      <c r="O12">
        <f>SUMIFS('Total-corrected counts Z&lt;3'!Q:Q,'Total-corrected counts Z&lt;3'!$V:$V,$A12)</f>
        <v>16.063135625431329</v>
      </c>
      <c r="P12">
        <f>SUMIFS('Total-corrected counts Z&lt;3'!R:R,'Total-corrected counts Z&lt;3'!$V:$V,$A12)</f>
        <v>22.776048532755141</v>
      </c>
      <c r="Q12">
        <f>SUMIFS('Total-corrected counts Z&lt;3'!S:S,'Total-corrected counts Z&lt;3'!$V:$V,$A12)</f>
        <v>30.591186137431031</v>
      </c>
      <c r="R12">
        <f>SUMIFS('Total-corrected counts Z&lt;3'!T:T,'Total-corrected counts Z&lt;3'!$V:$V,$A12)</f>
        <v>20.948905557910514</v>
      </c>
      <c r="S12">
        <f t="shared" si="0"/>
        <v>1</v>
      </c>
      <c r="T12">
        <f t="shared" si="1"/>
        <v>0.35204410660848096</v>
      </c>
      <c r="U12">
        <f t="shared" si="2"/>
        <v>25.884800439163506</v>
      </c>
      <c r="V12">
        <f t="shared" si="3"/>
        <v>21.251724633404262</v>
      </c>
      <c r="W12">
        <f t="shared" si="4"/>
        <v>3.4690111221677817</v>
      </c>
      <c r="X12">
        <f t="shared" si="5"/>
        <v>2.1051386379027481</v>
      </c>
    </row>
    <row r="13" spans="1:24" x14ac:dyDescent="0.25">
      <c r="A13" s="13">
        <v>11</v>
      </c>
      <c r="B13" s="13" t="str">
        <f>IFERROR(VLOOKUP(A13,Tabel3[],2,FALSE),"")</f>
        <v>supplemental somatosensory</v>
      </c>
      <c r="C13">
        <f>SUMIFS('Total-corrected counts Z&lt;3'!E:E,'Total-corrected counts Z&lt;3'!$V:$V,$A13)</f>
        <v>235.70531509862548</v>
      </c>
      <c r="D13">
        <f>SUMIFS('Total-corrected counts Z&lt;3'!F:F,'Total-corrected counts Z&lt;3'!$V:$V,$A13)</f>
        <v>208.14947968532283</v>
      </c>
      <c r="E13">
        <f>SUMIFS('Total-corrected counts Z&lt;3'!G:G,'Total-corrected counts Z&lt;3'!$V:$V,$A13)</f>
        <v>285.48957611708192</v>
      </c>
      <c r="F13">
        <f>SUMIFS('Total-corrected counts Z&lt;3'!H:H,'Total-corrected counts Z&lt;3'!$V:$V,$A13)</f>
        <v>259.37296436584717</v>
      </c>
      <c r="G13">
        <f>SUMIFS('Total-corrected counts Z&lt;3'!I:I,'Total-corrected counts Z&lt;3'!$V:$V,$A13)</f>
        <v>276.29793740233009</v>
      </c>
      <c r="H13">
        <f>SUMIFS('Total-corrected counts Z&lt;3'!J:J,'Total-corrected counts Z&lt;3'!$V:$V,$A13)</f>
        <v>200.16690553075119</v>
      </c>
      <c r="I13">
        <f>SUMIFS('Total-corrected counts Z&lt;3'!K:K,'Total-corrected counts Z&lt;3'!$V:$V,$A13)</f>
        <v>185.95963416815482</v>
      </c>
      <c r="J13">
        <f>SUMIFS('Total-corrected counts Z&lt;3'!L:L,'Total-corrected counts Z&lt;3'!$V:$V,$A13)</f>
        <v>146.85671413783325</v>
      </c>
      <c r="K13">
        <f>SUMIFS('Total-corrected counts Z&lt;3'!M:M,'Total-corrected counts Z&lt;3'!$V:$V,$A13)</f>
        <v>320.78686981747626</v>
      </c>
      <c r="L13">
        <f>SUMIFS('Total-corrected counts Z&lt;3'!N:N,'Total-corrected counts Z&lt;3'!$V:$V,$A13)</f>
        <v>272.32659435355657</v>
      </c>
      <c r="M13">
        <f>SUMIFS('Total-corrected counts Z&lt;3'!O:O,'Total-corrected counts Z&lt;3'!$V:$V,$A13)</f>
        <v>302.33580114610493</v>
      </c>
      <c r="N13">
        <f>SUMIFS('Total-corrected counts Z&lt;3'!P:P,'Total-corrected counts Z&lt;3'!$V:$V,$A13)</f>
        <v>148.77168187394093</v>
      </c>
      <c r="O13">
        <f>SUMIFS('Total-corrected counts Z&lt;3'!Q:Q,'Total-corrected counts Z&lt;3'!$V:$V,$A13)</f>
        <v>252.36959819305872</v>
      </c>
      <c r="P13">
        <f>SUMIFS('Total-corrected counts Z&lt;3'!R:R,'Total-corrected counts Z&lt;3'!$V:$V,$A13)</f>
        <v>228.42810343561416</v>
      </c>
      <c r="Q13">
        <f>SUMIFS('Total-corrected counts Z&lt;3'!S:S,'Total-corrected counts Z&lt;3'!$V:$V,$A13)</f>
        <v>209.11054555131227</v>
      </c>
      <c r="R13">
        <f>SUMIFS('Total-corrected counts Z&lt;3'!T:T,'Total-corrected counts Z&lt;3'!$V:$V,$A13)</f>
        <v>313.61924596226743</v>
      </c>
      <c r="S13">
        <f t="shared" si="0"/>
        <v>1</v>
      </c>
      <c r="T13">
        <f t="shared" si="1"/>
        <v>0.91049117737566632</v>
      </c>
      <c r="U13">
        <f t="shared" si="2"/>
        <v>239.11119906769795</v>
      </c>
      <c r="V13">
        <f t="shared" si="3"/>
        <v>242.43916269371644</v>
      </c>
      <c r="W13">
        <f t="shared" si="4"/>
        <v>16.846163139778586</v>
      </c>
      <c r="X13">
        <f t="shared" si="5"/>
        <v>25.055623830790594</v>
      </c>
    </row>
    <row r="14" spans="1:24" x14ac:dyDescent="0.25">
      <c r="A14" s="13">
        <v>12</v>
      </c>
      <c r="B14" s="13" t="str">
        <f>IFERROR(VLOOKUP(A14,Tabel3[],2,FALSE),"")</f>
        <v>gustatory</v>
      </c>
      <c r="C14">
        <f>SUMIFS('Total-corrected counts Z&lt;3'!E:E,'Total-corrected counts Z&lt;3'!$V:$V,$A14)</f>
        <v>60.267674678411389</v>
      </c>
      <c r="D14">
        <f>SUMIFS('Total-corrected counts Z&lt;3'!F:F,'Total-corrected counts Z&lt;3'!$V:$V,$A14)</f>
        <v>65.405861502191129</v>
      </c>
      <c r="E14">
        <f>SUMIFS('Total-corrected counts Z&lt;3'!G:G,'Total-corrected counts Z&lt;3'!$V:$V,$A14)</f>
        <v>50.154445343109664</v>
      </c>
      <c r="F14">
        <f>SUMIFS('Total-corrected counts Z&lt;3'!H:H,'Total-corrected counts Z&lt;3'!$V:$V,$A14)</f>
        <v>62.498492122849761</v>
      </c>
      <c r="G14">
        <f>SUMIFS('Total-corrected counts Z&lt;3'!I:I,'Total-corrected counts Z&lt;3'!$V:$V,$A14)</f>
        <v>66.453539639995029</v>
      </c>
      <c r="H14">
        <f>SUMIFS('Total-corrected counts Z&lt;3'!J:J,'Total-corrected counts Z&lt;3'!$V:$V,$A14)</f>
        <v>105.010398669545</v>
      </c>
      <c r="I14">
        <f>SUMIFS('Total-corrected counts Z&lt;3'!K:K,'Total-corrected counts Z&lt;3'!$V:$V,$A14)</f>
        <v>108.74084760622934</v>
      </c>
      <c r="J14">
        <f>SUMIFS('Total-corrected counts Z&lt;3'!L:L,'Total-corrected counts Z&lt;3'!$V:$V,$A14)</f>
        <v>46.697843786079915</v>
      </c>
      <c r="K14">
        <f>SUMIFS('Total-corrected counts Z&lt;3'!M:M,'Total-corrected counts Z&lt;3'!$V:$V,$A14)</f>
        <v>88.094911312617583</v>
      </c>
      <c r="L14">
        <f>SUMIFS('Total-corrected counts Z&lt;3'!N:N,'Total-corrected counts Z&lt;3'!$V:$V,$A14)</f>
        <v>51.020568156517427</v>
      </c>
      <c r="M14">
        <f>SUMIFS('Total-corrected counts Z&lt;3'!O:O,'Total-corrected counts Z&lt;3'!$V:$V,$A14)</f>
        <v>77.761302113866009</v>
      </c>
      <c r="N14">
        <f>SUMIFS('Total-corrected counts Z&lt;3'!P:P,'Total-corrected counts Z&lt;3'!$V:$V,$A14)</f>
        <v>54.825810978598682</v>
      </c>
      <c r="O14">
        <f>SUMIFS('Total-corrected counts Z&lt;3'!Q:Q,'Total-corrected counts Z&lt;3'!$V:$V,$A14)</f>
        <v>94.12311824564523</v>
      </c>
      <c r="P14">
        <f>SUMIFS('Total-corrected counts Z&lt;3'!R:R,'Total-corrected counts Z&lt;3'!$V:$V,$A14)</f>
        <v>98.386367032812402</v>
      </c>
      <c r="Q14">
        <f>SUMIFS('Total-corrected counts Z&lt;3'!S:S,'Total-corrected counts Z&lt;3'!$V:$V,$A14)</f>
        <v>57.864505334914881</v>
      </c>
      <c r="R14">
        <f>SUMIFS('Total-corrected counts Z&lt;3'!T:T,'Total-corrected counts Z&lt;3'!$V:$V,$A14)</f>
        <v>52.983188315575575</v>
      </c>
      <c r="S14">
        <f t="shared" si="0"/>
        <v>1</v>
      </c>
      <c r="T14">
        <f t="shared" si="1"/>
        <v>0.84576790304992311</v>
      </c>
      <c r="U14">
        <f t="shared" si="2"/>
        <v>70.43445828175463</v>
      </c>
      <c r="V14">
        <f t="shared" si="3"/>
        <v>72.657382003568799</v>
      </c>
      <c r="W14">
        <f t="shared" si="4"/>
        <v>7.0976124208171996</v>
      </c>
      <c r="X14">
        <f t="shared" si="5"/>
        <v>8.3119923928561459</v>
      </c>
    </row>
    <row r="15" spans="1:24" x14ac:dyDescent="0.25">
      <c r="A15" s="13">
        <v>13</v>
      </c>
      <c r="B15" s="13" t="str">
        <f>IFERROR(VLOOKUP(A15,Tabel3[],2,FALSE),"")</f>
        <v>visceral</v>
      </c>
      <c r="C15">
        <f>SUMIFS('Total-corrected counts Z&lt;3'!E:E,'Total-corrected counts Z&lt;3'!$V:$V,$A15)</f>
        <v>36.987953896343555</v>
      </c>
      <c r="D15">
        <f>SUMIFS('Total-corrected counts Z&lt;3'!F:F,'Total-corrected counts Z&lt;3'!$V:$V,$A15)</f>
        <v>22.343382661591715</v>
      </c>
      <c r="E15">
        <f>SUMIFS('Total-corrected counts Z&lt;3'!G:G,'Total-corrected counts Z&lt;3'!$V:$V,$A15)</f>
        <v>46.955946505230912</v>
      </c>
      <c r="F15">
        <f>SUMIFS('Total-corrected counts Z&lt;3'!H:H,'Total-corrected counts Z&lt;3'!$V:$V,$A15)</f>
        <v>45.990253082100899</v>
      </c>
      <c r="G15">
        <f>SUMIFS('Total-corrected counts Z&lt;3'!I:I,'Total-corrected counts Z&lt;3'!$V:$V,$A15)</f>
        <v>58.969145726776858</v>
      </c>
      <c r="H15">
        <f>SUMIFS('Total-corrected counts Z&lt;3'!J:J,'Total-corrected counts Z&lt;3'!$V:$V,$A15)</f>
        <v>81.734620206105589</v>
      </c>
      <c r="I15">
        <f>SUMIFS('Total-corrected counts Z&lt;3'!K:K,'Total-corrected counts Z&lt;3'!$V:$V,$A15)</f>
        <v>37.785421266688367</v>
      </c>
      <c r="J15">
        <f>SUMIFS('Total-corrected counts Z&lt;3'!L:L,'Total-corrected counts Z&lt;3'!$V:$V,$A15)</f>
        <v>31.577347882655726</v>
      </c>
      <c r="K15">
        <f>SUMIFS('Total-corrected counts Z&lt;3'!M:M,'Total-corrected counts Z&lt;3'!$V:$V,$A15)</f>
        <v>64.387542591852196</v>
      </c>
      <c r="L15">
        <f>SUMIFS('Total-corrected counts Z&lt;3'!N:N,'Total-corrected counts Z&lt;3'!$V:$V,$A15)</f>
        <v>55.724369768980623</v>
      </c>
      <c r="M15">
        <f>SUMIFS('Total-corrected counts Z&lt;3'!O:O,'Total-corrected counts Z&lt;3'!$V:$V,$A15)</f>
        <v>71.76197941396741</v>
      </c>
      <c r="N15">
        <f>SUMIFS('Total-corrected counts Z&lt;3'!P:P,'Total-corrected counts Z&lt;3'!$V:$V,$A15)</f>
        <v>31.819572968790041</v>
      </c>
      <c r="O15">
        <f>SUMIFS('Total-corrected counts Z&lt;3'!Q:Q,'Total-corrected counts Z&lt;3'!$V:$V,$A15)</f>
        <v>30.183590759200531</v>
      </c>
      <c r="P15">
        <f>SUMIFS('Total-corrected counts Z&lt;3'!R:R,'Total-corrected counts Z&lt;3'!$V:$V,$A15)</f>
        <v>65.780925739810726</v>
      </c>
      <c r="Q15">
        <f>SUMIFS('Total-corrected counts Z&lt;3'!S:S,'Total-corrected counts Z&lt;3'!$V:$V,$A15)</f>
        <v>37.855389693663497</v>
      </c>
      <c r="R15">
        <f>SUMIFS('Total-corrected counts Z&lt;3'!T:T,'Total-corrected counts Z&lt;3'!$V:$V,$A15)</f>
        <v>52.580456015830798</v>
      </c>
      <c r="S15">
        <f t="shared" si="0"/>
        <v>1</v>
      </c>
      <c r="T15">
        <f t="shared" si="1"/>
        <v>0.99268668418620631</v>
      </c>
      <c r="U15">
        <f t="shared" si="2"/>
        <v>48.245598358832652</v>
      </c>
      <c r="V15">
        <f t="shared" si="3"/>
        <v>48.330319098543839</v>
      </c>
      <c r="W15">
        <f t="shared" si="4"/>
        <v>5.5223369023684095</v>
      </c>
      <c r="X15">
        <f t="shared" si="5"/>
        <v>7.2646694678689938</v>
      </c>
    </row>
    <row r="16" spans="1:24" x14ac:dyDescent="0.25">
      <c r="A16" s="13">
        <v>14</v>
      </c>
      <c r="B16" s="13" t="str">
        <f>IFERROR(VLOOKUP(A16,Tabel3[],2,FALSE),"")</f>
        <v>auditory</v>
      </c>
      <c r="C16">
        <f>SUMIFS('Total-corrected counts Z&lt;3'!E:E,'Total-corrected counts Z&lt;3'!$V:$V,$A16)</f>
        <v>83.661341742238648</v>
      </c>
      <c r="D16">
        <f>SUMIFS('Total-corrected counts Z&lt;3'!F:F,'Total-corrected counts Z&lt;3'!$V:$V,$A16)</f>
        <v>127.81340347984492</v>
      </c>
      <c r="E16">
        <f>SUMIFS('Total-corrected counts Z&lt;3'!G:G,'Total-corrected counts Z&lt;3'!$V:$V,$A16)</f>
        <v>89.875337887929575</v>
      </c>
      <c r="F16">
        <f>SUMIFS('Total-corrected counts Z&lt;3'!H:H,'Total-corrected counts Z&lt;3'!$V:$V,$A16)</f>
        <v>95.539096238751242</v>
      </c>
      <c r="G16">
        <f>SUMIFS('Total-corrected counts Z&lt;3'!I:I,'Total-corrected counts Z&lt;3'!$V:$V,$A16)</f>
        <v>51.743610550406828</v>
      </c>
      <c r="H16">
        <f>SUMIFS('Total-corrected counts Z&lt;3'!J:J,'Total-corrected counts Z&lt;3'!$V:$V,$A16)</f>
        <v>137.82278080897697</v>
      </c>
      <c r="I16">
        <f>SUMIFS('Total-corrected counts Z&lt;3'!K:K,'Total-corrected counts Z&lt;3'!$V:$V,$A16)</f>
        <v>134.28104776398629</v>
      </c>
      <c r="J16">
        <f>SUMIFS('Total-corrected counts Z&lt;3'!L:L,'Total-corrected counts Z&lt;3'!$V:$V,$A16)</f>
        <v>96.32617399220436</v>
      </c>
      <c r="K16">
        <f>SUMIFS('Total-corrected counts Z&lt;3'!M:M,'Total-corrected counts Z&lt;3'!$V:$V,$A16)</f>
        <v>187.18676820228924</v>
      </c>
      <c r="L16">
        <f>SUMIFS('Total-corrected counts Z&lt;3'!N:N,'Total-corrected counts Z&lt;3'!$V:$V,$A16)</f>
        <v>144.31263347037077</v>
      </c>
      <c r="M16">
        <f>SUMIFS('Total-corrected counts Z&lt;3'!O:O,'Total-corrected counts Z&lt;3'!$V:$V,$A16)</f>
        <v>98.96892996310217</v>
      </c>
      <c r="N16">
        <f>SUMIFS('Total-corrected counts Z&lt;3'!P:P,'Total-corrected counts Z&lt;3'!$V:$V,$A16)</f>
        <v>59.862002383730918</v>
      </c>
      <c r="O16">
        <f>SUMIFS('Total-corrected counts Z&lt;3'!Q:Q,'Total-corrected counts Z&lt;3'!$V:$V,$A16)</f>
        <v>96.125420644979869</v>
      </c>
      <c r="P16">
        <f>SUMIFS('Total-corrected counts Z&lt;3'!R:R,'Total-corrected counts Z&lt;3'!$V:$V,$A16)</f>
        <v>123.20121855711295</v>
      </c>
      <c r="Q16">
        <f>SUMIFS('Total-corrected counts Z&lt;3'!S:S,'Total-corrected counts Z&lt;3'!$V:$V,$A16)</f>
        <v>135.99857320397805</v>
      </c>
      <c r="R16">
        <f>SUMIFS('Total-corrected counts Z&lt;3'!T:T,'Total-corrected counts Z&lt;3'!$V:$V,$A16)</f>
        <v>140.95630491067195</v>
      </c>
      <c r="S16">
        <f t="shared" si="0"/>
        <v>1</v>
      </c>
      <c r="T16">
        <f t="shared" si="1"/>
        <v>0.7645556233350066</v>
      </c>
      <c r="U16">
        <f t="shared" si="2"/>
        <v>114.85621941369989</v>
      </c>
      <c r="V16">
        <f t="shared" si="3"/>
        <v>109.18540827726265</v>
      </c>
      <c r="W16">
        <f t="shared" si="4"/>
        <v>12.233353405148595</v>
      </c>
      <c r="X16">
        <f t="shared" si="5"/>
        <v>12.426472681491902</v>
      </c>
    </row>
    <row r="17" spans="1:24" x14ac:dyDescent="0.25">
      <c r="A17" s="13">
        <v>15</v>
      </c>
      <c r="B17" s="13" t="str">
        <f>IFERROR(VLOOKUP(A17,Tabel3[],2,FALSE),"")</f>
        <v>primary-posterior auditory</v>
      </c>
      <c r="C17">
        <f>SUMIFS('Total-corrected counts Z&lt;3'!E:E,'Total-corrected counts Z&lt;3'!$V:$V,$A17)</f>
        <v>45.424932932704813</v>
      </c>
      <c r="D17">
        <f>SUMIFS('Total-corrected counts Z&lt;3'!F:F,'Total-corrected counts Z&lt;3'!$V:$V,$A17)</f>
        <v>45.65000498146</v>
      </c>
      <c r="E17">
        <f>SUMIFS('Total-corrected counts Z&lt;3'!G:G,'Total-corrected counts Z&lt;3'!$V:$V,$A17)</f>
        <v>36.61661305255307</v>
      </c>
      <c r="F17">
        <f>SUMIFS('Total-corrected counts Z&lt;3'!H:H,'Total-corrected counts Z&lt;3'!$V:$V,$A17)</f>
        <v>67.88462930348139</v>
      </c>
      <c r="G17">
        <f>SUMIFS('Total-corrected counts Z&lt;3'!I:I,'Total-corrected counts Z&lt;3'!$V:$V,$A17)</f>
        <v>21.62595925450935</v>
      </c>
      <c r="H17">
        <f>SUMIFS('Total-corrected counts Z&lt;3'!J:J,'Total-corrected counts Z&lt;3'!$V:$V,$A17)</f>
        <v>78.412074669272016</v>
      </c>
      <c r="I17">
        <f>SUMIFS('Total-corrected counts Z&lt;3'!K:K,'Total-corrected counts Z&lt;3'!$V:$V,$A17)</f>
        <v>62.686383349314283</v>
      </c>
      <c r="J17">
        <f>SUMIFS('Total-corrected counts Z&lt;3'!L:L,'Total-corrected counts Z&lt;3'!$V:$V,$A17)</f>
        <v>67.055227458657768</v>
      </c>
      <c r="K17">
        <f>SUMIFS('Total-corrected counts Z&lt;3'!M:M,'Total-corrected counts Z&lt;3'!$V:$V,$A17)</f>
        <v>94.701603422863244</v>
      </c>
      <c r="L17">
        <f>SUMIFS('Total-corrected counts Z&lt;3'!N:N,'Total-corrected counts Z&lt;3'!$V:$V,$A17)</f>
        <v>78.373174532990888</v>
      </c>
      <c r="M17">
        <f>SUMIFS('Total-corrected counts Z&lt;3'!O:O,'Total-corrected counts Z&lt;3'!$V:$V,$A17)</f>
        <v>41.548735986475222</v>
      </c>
      <c r="N17">
        <f>SUMIFS('Total-corrected counts Z&lt;3'!P:P,'Total-corrected counts Z&lt;3'!$V:$V,$A17)</f>
        <v>39.916295712021416</v>
      </c>
      <c r="O17">
        <f>SUMIFS('Total-corrected counts Z&lt;3'!Q:Q,'Total-corrected counts Z&lt;3'!$V:$V,$A17)</f>
        <v>53.684559366775588</v>
      </c>
      <c r="P17">
        <f>SUMIFS('Total-corrected counts Z&lt;3'!R:R,'Total-corrected counts Z&lt;3'!$V:$V,$A17)</f>
        <v>44.109014847313169</v>
      </c>
      <c r="Q17">
        <f>SUMIFS('Total-corrected counts Z&lt;3'!S:S,'Total-corrected counts Z&lt;3'!$V:$V,$A17)</f>
        <v>88.042373577096512</v>
      </c>
      <c r="R17">
        <f>SUMIFS('Total-corrected counts Z&lt;3'!T:T,'Total-corrected counts Z&lt;3'!$V:$V,$A17)</f>
        <v>123.18147595244481</v>
      </c>
      <c r="S17">
        <f t="shared" si="0"/>
        <v>1</v>
      </c>
      <c r="T17">
        <f t="shared" ref="T17:T80" si="6">_xlfn.T.TEST(C17:L17,M17:R17,2,2)</f>
        <v>0.71135108574238526</v>
      </c>
      <c r="U17">
        <f t="shared" ref="U17:U80" si="7">AVERAGE(C17:L17)</f>
        <v>59.843060295780688</v>
      </c>
      <c r="V17">
        <f t="shared" ref="V17:V80" si="8">AVERAGE(M17:R17)</f>
        <v>65.080409240354456</v>
      </c>
      <c r="W17">
        <f t="shared" ref="W17:W80" si="9">STDEV(C17:L17)/SQRT(COUNT(C17:L17))</f>
        <v>7.0217107839596169</v>
      </c>
      <c r="X17">
        <f t="shared" ref="X17:X80" si="10">STDEV(M17:R17)/SQRT(COUNT(M17:R17))</f>
        <v>13.735140810112327</v>
      </c>
    </row>
    <row r="18" spans="1:24" x14ac:dyDescent="0.25">
      <c r="A18" s="13">
        <v>16</v>
      </c>
      <c r="B18" s="13" t="str">
        <f>IFERROR(VLOOKUP(A18,Tabel3[],2,FALSE),"")</f>
        <v>ventral auditory</v>
      </c>
      <c r="C18">
        <f>SUMIFS('Total-corrected counts Z&lt;3'!E:E,'Total-corrected counts Z&lt;3'!$V:$V,$A18)</f>
        <v>30.953755149257244</v>
      </c>
      <c r="D18">
        <f>SUMIFS('Total-corrected counts Z&lt;3'!F:F,'Total-corrected counts Z&lt;3'!$V:$V,$A18)</f>
        <v>47.718137188936154</v>
      </c>
      <c r="E18">
        <f>SUMIFS('Total-corrected counts Z&lt;3'!G:G,'Total-corrected counts Z&lt;3'!$V:$V,$A18)</f>
        <v>57.077087789123212</v>
      </c>
      <c r="F18">
        <f>SUMIFS('Total-corrected counts Z&lt;3'!H:H,'Total-corrected counts Z&lt;3'!$V:$V,$A18)</f>
        <v>48.638085357909723</v>
      </c>
      <c r="G18">
        <f>SUMIFS('Total-corrected counts Z&lt;3'!I:I,'Total-corrected counts Z&lt;3'!$V:$V,$A18)</f>
        <v>40.500137589045998</v>
      </c>
      <c r="H18">
        <f>SUMIFS('Total-corrected counts Z&lt;3'!J:J,'Total-corrected counts Z&lt;3'!$V:$V,$A18)</f>
        <v>93.809528940868248</v>
      </c>
      <c r="I18">
        <f>SUMIFS('Total-corrected counts Z&lt;3'!K:K,'Total-corrected counts Z&lt;3'!$V:$V,$A18)</f>
        <v>70.198896874477683</v>
      </c>
      <c r="J18">
        <f>SUMIFS('Total-corrected counts Z&lt;3'!L:L,'Total-corrected counts Z&lt;3'!$V:$V,$A18)</f>
        <v>42.593806091341634</v>
      </c>
      <c r="K18">
        <f>SUMIFS('Total-corrected counts Z&lt;3'!M:M,'Total-corrected counts Z&lt;3'!$V:$V,$A18)</f>
        <v>77.3366591279337</v>
      </c>
      <c r="L18">
        <f>SUMIFS('Total-corrected counts Z&lt;3'!N:N,'Total-corrected counts Z&lt;3'!$V:$V,$A18)</f>
        <v>71.215556412692735</v>
      </c>
      <c r="M18">
        <f>SUMIFS('Total-corrected counts Z&lt;3'!O:O,'Total-corrected counts Z&lt;3'!$V:$V,$A18)</f>
        <v>48.701944629390397</v>
      </c>
      <c r="N18">
        <f>SUMIFS('Total-corrected counts Z&lt;3'!P:P,'Total-corrected counts Z&lt;3'!$V:$V,$A18)</f>
        <v>39.44353070857521</v>
      </c>
      <c r="O18">
        <f>SUMIFS('Total-corrected counts Z&lt;3'!Q:Q,'Total-corrected counts Z&lt;3'!$V:$V,$A18)</f>
        <v>54.136692166625345</v>
      </c>
      <c r="P18">
        <f>SUMIFS('Total-corrected counts Z&lt;3'!R:R,'Total-corrected counts Z&lt;3'!$V:$V,$A18)</f>
        <v>62.350395769149983</v>
      </c>
      <c r="Q18">
        <f>SUMIFS('Total-corrected counts Z&lt;3'!S:S,'Total-corrected counts Z&lt;3'!$V:$V,$A18)</f>
        <v>64.941866554938727</v>
      </c>
      <c r="R18">
        <f>SUMIFS('Total-corrected counts Z&lt;3'!T:T,'Total-corrected counts Z&lt;3'!$V:$V,$A18)</f>
        <v>91.488491753885526</v>
      </c>
      <c r="S18">
        <f t="shared" si="0"/>
        <v>1</v>
      </c>
      <c r="T18">
        <f t="shared" si="6"/>
        <v>0.82793716770648096</v>
      </c>
      <c r="U18">
        <f t="shared" si="7"/>
        <v>58.004165052158633</v>
      </c>
      <c r="V18">
        <f t="shared" si="8"/>
        <v>60.17715359709419</v>
      </c>
      <c r="W18">
        <f t="shared" si="9"/>
        <v>6.1904961775930962</v>
      </c>
      <c r="X18">
        <f t="shared" si="10"/>
        <v>7.3163654034562953</v>
      </c>
    </row>
    <row r="19" spans="1:24" x14ac:dyDescent="0.25">
      <c r="A19" s="13">
        <v>17</v>
      </c>
      <c r="B19" s="13" t="str">
        <f>IFERROR(VLOOKUP(A19,Tabel3[],2,FALSE),"")</f>
        <v>anterolateral visual</v>
      </c>
      <c r="C19">
        <f>SUMIFS('Total-corrected counts Z&lt;3'!E:E,'Total-corrected counts Z&lt;3'!$V:$V,$A19)</f>
        <v>14.149155682823093</v>
      </c>
      <c r="D19">
        <f>SUMIFS('Total-corrected counts Z&lt;3'!F:F,'Total-corrected counts Z&lt;3'!$V:$V,$A19)</f>
        <v>20.558556235961611</v>
      </c>
      <c r="E19">
        <f>SUMIFS('Total-corrected counts Z&lt;3'!G:G,'Total-corrected counts Z&lt;3'!$V:$V,$A19)</f>
        <v>6.7738750582052401</v>
      </c>
      <c r="F19">
        <f>SUMIFS('Total-corrected counts Z&lt;3'!H:H,'Total-corrected counts Z&lt;3'!$V:$V,$A19)</f>
        <v>15.452725035585903</v>
      </c>
      <c r="G19">
        <f>SUMIFS('Total-corrected counts Z&lt;3'!I:I,'Total-corrected counts Z&lt;3'!$V:$V,$A19)</f>
        <v>5.3685051076767936</v>
      </c>
      <c r="H19">
        <f>SUMIFS('Total-corrected counts Z&lt;3'!J:J,'Total-corrected counts Z&lt;3'!$V:$V,$A19)</f>
        <v>27.777678001635529</v>
      </c>
      <c r="I19">
        <f>SUMIFS('Total-corrected counts Z&lt;3'!K:K,'Total-corrected counts Z&lt;3'!$V:$V,$A19)</f>
        <v>15.083672745292949</v>
      </c>
      <c r="J19">
        <f>SUMIFS('Total-corrected counts Z&lt;3'!L:L,'Total-corrected counts Z&lt;3'!$V:$V,$A19)</f>
        <v>14.374307231653596</v>
      </c>
      <c r="K19">
        <f>SUMIFS('Total-corrected counts Z&lt;3'!M:M,'Total-corrected counts Z&lt;3'!$V:$V,$A19)</f>
        <v>22.735545623258286</v>
      </c>
      <c r="L19">
        <f>SUMIFS('Total-corrected counts Z&lt;3'!N:N,'Total-corrected counts Z&lt;3'!$V:$V,$A19)</f>
        <v>16.980723820992125</v>
      </c>
      <c r="M19">
        <f>SUMIFS('Total-corrected counts Z&lt;3'!O:O,'Total-corrected counts Z&lt;3'!$V:$V,$A19)</f>
        <v>16.751240758965164</v>
      </c>
      <c r="N19">
        <f>SUMIFS('Total-corrected counts Z&lt;3'!P:P,'Total-corrected counts Z&lt;3'!$V:$V,$A19)</f>
        <v>9.9081591774884235</v>
      </c>
      <c r="O19">
        <f>SUMIFS('Total-corrected counts Z&lt;3'!Q:Q,'Total-corrected counts Z&lt;3'!$V:$V,$A19)</f>
        <v>3.8456130448759192</v>
      </c>
      <c r="P19">
        <f>SUMIFS('Total-corrected counts Z&lt;3'!R:R,'Total-corrected counts Z&lt;3'!$V:$V,$A19)</f>
        <v>12.212275853639623</v>
      </c>
      <c r="Q19">
        <f>SUMIFS('Total-corrected counts Z&lt;3'!S:S,'Total-corrected counts Z&lt;3'!$V:$V,$A19)</f>
        <v>18.67290984291089</v>
      </c>
      <c r="R19">
        <f>SUMIFS('Total-corrected counts Z&lt;3'!T:T,'Total-corrected counts Z&lt;3'!$V:$V,$A19)</f>
        <v>19.399410099570439</v>
      </c>
      <c r="S19">
        <f t="shared" si="0"/>
        <v>1</v>
      </c>
      <c r="T19">
        <f t="shared" si="6"/>
        <v>0.47544822451075919</v>
      </c>
      <c r="U19">
        <f t="shared" si="7"/>
        <v>15.92547445430851</v>
      </c>
      <c r="V19">
        <f t="shared" si="8"/>
        <v>13.464934796241744</v>
      </c>
      <c r="W19">
        <f t="shared" si="9"/>
        <v>2.1373028689554263</v>
      </c>
      <c r="X19">
        <f t="shared" si="10"/>
        <v>2.4487545560829953</v>
      </c>
    </row>
    <row r="20" spans="1:24" x14ac:dyDescent="0.25">
      <c r="A20" s="13">
        <v>18</v>
      </c>
      <c r="B20" s="13" t="str">
        <f>IFERROR(VLOOKUP(A20,Tabel3[],2,FALSE),"")</f>
        <v>anteromedial visual</v>
      </c>
      <c r="C20">
        <f>SUMIFS('Total-corrected counts Z&lt;3'!E:E,'Total-corrected counts Z&lt;3'!$V:$V,$A20)</f>
        <v>20.232896291543948</v>
      </c>
      <c r="D20">
        <f>SUMIFS('Total-corrected counts Z&lt;3'!F:F,'Total-corrected counts Z&lt;3'!$V:$V,$A20)</f>
        <v>28.302247606420273</v>
      </c>
      <c r="E20">
        <f>SUMIFS('Total-corrected counts Z&lt;3'!G:G,'Total-corrected counts Z&lt;3'!$V:$V,$A20)</f>
        <v>17.028906991125034</v>
      </c>
      <c r="F20">
        <f>SUMIFS('Total-corrected counts Z&lt;3'!H:H,'Total-corrected counts Z&lt;3'!$V:$V,$A20)</f>
        <v>3.8963545562015973</v>
      </c>
      <c r="G20">
        <f>SUMIFS('Total-corrected counts Z&lt;3'!I:I,'Total-corrected counts Z&lt;3'!$V:$V,$A20)</f>
        <v>10.720128123820013</v>
      </c>
      <c r="H20">
        <f>SUMIFS('Total-corrected counts Z&lt;3'!J:J,'Total-corrected counts Z&lt;3'!$V:$V,$A20)</f>
        <v>11.141004043328389</v>
      </c>
      <c r="I20">
        <f>SUMIFS('Total-corrected counts Z&lt;3'!K:K,'Total-corrected counts Z&lt;3'!$V:$V,$A20)</f>
        <v>25.188325987960038</v>
      </c>
      <c r="J20">
        <f>SUMIFS('Total-corrected counts Z&lt;3'!L:L,'Total-corrected counts Z&lt;3'!$V:$V,$A20)</f>
        <v>8.0452705883629854</v>
      </c>
      <c r="K20">
        <f>SUMIFS('Total-corrected counts Z&lt;3'!M:M,'Total-corrected counts Z&lt;3'!$V:$V,$A20)</f>
        <v>40.509678590822418</v>
      </c>
      <c r="L20">
        <f>SUMIFS('Total-corrected counts Z&lt;3'!N:N,'Total-corrected counts Z&lt;3'!$V:$V,$A20)</f>
        <v>19.567814707846882</v>
      </c>
      <c r="M20">
        <f>SUMIFS('Total-corrected counts Z&lt;3'!O:O,'Total-corrected counts Z&lt;3'!$V:$V,$A20)</f>
        <v>10.707707869678973</v>
      </c>
      <c r="N20">
        <f>SUMIFS('Total-corrected counts Z&lt;3'!P:P,'Total-corrected counts Z&lt;3'!$V:$V,$A20)</f>
        <v>11.28166592434267</v>
      </c>
      <c r="O20">
        <f>SUMIFS('Total-corrected counts Z&lt;3'!Q:Q,'Total-corrected counts Z&lt;3'!$V:$V,$A20)</f>
        <v>14.135360610687325</v>
      </c>
      <c r="P20">
        <f>SUMIFS('Total-corrected counts Z&lt;3'!R:R,'Total-corrected counts Z&lt;3'!$V:$V,$A20)</f>
        <v>15.499011154871482</v>
      </c>
      <c r="Q20">
        <f>SUMIFS('Total-corrected counts Z&lt;3'!S:S,'Total-corrected counts Z&lt;3'!$V:$V,$A20)</f>
        <v>20.614937761685429</v>
      </c>
      <c r="R20">
        <f>SUMIFS('Total-corrected counts Z&lt;3'!T:T,'Total-corrected counts Z&lt;3'!$V:$V,$A20)</f>
        <v>20.116137073692503</v>
      </c>
      <c r="S20">
        <f t="shared" si="0"/>
        <v>1</v>
      </c>
      <c r="T20">
        <f t="shared" si="6"/>
        <v>0.52394906257023788</v>
      </c>
      <c r="U20">
        <f t="shared" si="7"/>
        <v>18.463262748743158</v>
      </c>
      <c r="V20">
        <f t="shared" si="8"/>
        <v>15.392470065826396</v>
      </c>
      <c r="W20">
        <f t="shared" si="9"/>
        <v>3.4460711054457196</v>
      </c>
      <c r="X20">
        <f t="shared" si="10"/>
        <v>1.7322873274512007</v>
      </c>
    </row>
    <row r="21" spans="1:24" x14ac:dyDescent="0.25">
      <c r="A21" s="13">
        <v>19</v>
      </c>
      <c r="B21" s="13" t="str">
        <f>IFERROR(VLOOKUP(A21,Tabel3[],2,FALSE),"")</f>
        <v>lateral visual</v>
      </c>
      <c r="C21">
        <f>SUMIFS('Total-corrected counts Z&lt;3'!E:E,'Total-corrected counts Z&lt;3'!$V:$V,$A21)</f>
        <v>26.792238771956335</v>
      </c>
      <c r="D21">
        <f>SUMIFS('Total-corrected counts Z&lt;3'!F:F,'Total-corrected counts Z&lt;3'!$V:$V,$A21)</f>
        <v>21.857041069422667</v>
      </c>
      <c r="E21">
        <f>SUMIFS('Total-corrected counts Z&lt;3'!G:G,'Total-corrected counts Z&lt;3'!$V:$V,$A21)</f>
        <v>15.263533989133036</v>
      </c>
      <c r="F21">
        <f>SUMIFS('Total-corrected counts Z&lt;3'!H:H,'Total-corrected counts Z&lt;3'!$V:$V,$A21)</f>
        <v>14.813385123887187</v>
      </c>
      <c r="G21">
        <f>SUMIFS('Total-corrected counts Z&lt;3'!I:I,'Total-corrected counts Z&lt;3'!$V:$V,$A21)</f>
        <v>11.012751043735308</v>
      </c>
      <c r="H21">
        <f>SUMIFS('Total-corrected counts Z&lt;3'!J:J,'Total-corrected counts Z&lt;3'!$V:$V,$A21)</f>
        <v>16.205641023799004</v>
      </c>
      <c r="I21">
        <f>SUMIFS('Total-corrected counts Z&lt;3'!K:K,'Total-corrected counts Z&lt;3'!$V:$V,$A21)</f>
        <v>14.626236324557006</v>
      </c>
      <c r="J21">
        <f>SUMIFS('Total-corrected counts Z&lt;3'!L:L,'Total-corrected counts Z&lt;3'!$V:$V,$A21)</f>
        <v>13.567066759465403</v>
      </c>
      <c r="K21">
        <f>SUMIFS('Total-corrected counts Z&lt;3'!M:M,'Total-corrected counts Z&lt;3'!$V:$V,$A21)</f>
        <v>33.749540728338786</v>
      </c>
      <c r="L21">
        <f>SUMIFS('Total-corrected counts Z&lt;3'!N:N,'Total-corrected counts Z&lt;3'!$V:$V,$A21)</f>
        <v>18.352665957960557</v>
      </c>
      <c r="M21">
        <f>SUMIFS('Total-corrected counts Z&lt;3'!O:O,'Total-corrected counts Z&lt;3'!$V:$V,$A21)</f>
        <v>19.611640012343486</v>
      </c>
      <c r="N21">
        <f>SUMIFS('Total-corrected counts Z&lt;3'!P:P,'Total-corrected counts Z&lt;3'!$V:$V,$A21)</f>
        <v>20.97086025812969</v>
      </c>
      <c r="O21">
        <f>SUMIFS('Total-corrected counts Z&lt;3'!Q:Q,'Total-corrected counts Z&lt;3'!$V:$V,$A21)</f>
        <v>5.5845853519903539</v>
      </c>
      <c r="P21">
        <f>SUMIFS('Total-corrected counts Z&lt;3'!R:R,'Total-corrected counts Z&lt;3'!$V:$V,$A21)</f>
        <v>20.090169528779732</v>
      </c>
      <c r="Q21">
        <f>SUMIFS('Total-corrected counts Z&lt;3'!S:S,'Total-corrected counts Z&lt;3'!$V:$V,$A21)</f>
        <v>28.320768658047385</v>
      </c>
      <c r="R21">
        <f>SUMIFS('Total-corrected counts Z&lt;3'!T:T,'Total-corrected counts Z&lt;3'!$V:$V,$A21)</f>
        <v>21.945497350499288</v>
      </c>
      <c r="S21">
        <f t="shared" si="0"/>
        <v>1</v>
      </c>
      <c r="T21">
        <f t="shared" si="6"/>
        <v>0.83245740308836191</v>
      </c>
      <c r="U21">
        <f t="shared" si="7"/>
        <v>18.624010079225531</v>
      </c>
      <c r="V21">
        <f t="shared" si="8"/>
        <v>19.420586859964988</v>
      </c>
      <c r="W21">
        <f t="shared" si="9"/>
        <v>2.2039763565943593</v>
      </c>
      <c r="X21">
        <f t="shared" si="10"/>
        <v>3.0545678178714137</v>
      </c>
    </row>
    <row r="22" spans="1:24" x14ac:dyDescent="0.25">
      <c r="A22" s="13">
        <v>20</v>
      </c>
      <c r="B22" s="13" t="str">
        <f>IFERROR(VLOOKUP(A22,Tabel3[],2,FALSE),"")</f>
        <v>primary visual</v>
      </c>
      <c r="C22">
        <f>SUMIFS('Total-corrected counts Z&lt;3'!E:E,'Total-corrected counts Z&lt;3'!$V:$V,$A22)</f>
        <v>79.445329317139738</v>
      </c>
      <c r="D22">
        <f>SUMIFS('Total-corrected counts Z&lt;3'!F:F,'Total-corrected counts Z&lt;3'!$V:$V,$A22)</f>
        <v>109.95097393445154</v>
      </c>
      <c r="E22">
        <f>SUMIFS('Total-corrected counts Z&lt;3'!G:G,'Total-corrected counts Z&lt;3'!$V:$V,$A22)</f>
        <v>154.11309594355964</v>
      </c>
      <c r="F22">
        <f>SUMIFS('Total-corrected counts Z&lt;3'!H:H,'Total-corrected counts Z&lt;3'!$V:$V,$A22)</f>
        <v>292.18437115491332</v>
      </c>
      <c r="G22">
        <f>SUMIFS('Total-corrected counts Z&lt;3'!I:I,'Total-corrected counts Z&lt;3'!$V:$V,$A22)</f>
        <v>95.102448972471507</v>
      </c>
      <c r="H22">
        <f>SUMIFS('Total-corrected counts Z&lt;3'!J:J,'Total-corrected counts Z&lt;3'!$V:$V,$A22)</f>
        <v>54.759142388137974</v>
      </c>
      <c r="I22">
        <f>SUMIFS('Total-corrected counts Z&lt;3'!K:K,'Total-corrected counts Z&lt;3'!$V:$V,$A22)</f>
        <v>90.537223888737387</v>
      </c>
      <c r="J22">
        <f>SUMIFS('Total-corrected counts Z&lt;3'!L:L,'Total-corrected counts Z&lt;3'!$V:$V,$A22)</f>
        <v>140.88042123028873</v>
      </c>
      <c r="K22">
        <f>SUMIFS('Total-corrected counts Z&lt;3'!M:M,'Total-corrected counts Z&lt;3'!$V:$V,$A22)</f>
        <v>241.3445939782772</v>
      </c>
      <c r="L22">
        <f>SUMIFS('Total-corrected counts Z&lt;3'!N:N,'Total-corrected counts Z&lt;3'!$V:$V,$A22)</f>
        <v>165.86388452480628</v>
      </c>
      <c r="M22">
        <f>SUMIFS('Total-corrected counts Z&lt;3'!O:O,'Total-corrected counts Z&lt;3'!$V:$V,$A22)</f>
        <v>137.83410745374951</v>
      </c>
      <c r="N22">
        <f>SUMIFS('Total-corrected counts Z&lt;3'!P:P,'Total-corrected counts Z&lt;3'!$V:$V,$A22)</f>
        <v>155.01715639315137</v>
      </c>
      <c r="O22">
        <f>SUMIFS('Total-corrected counts Z&lt;3'!Q:Q,'Total-corrected counts Z&lt;3'!$V:$V,$A22)</f>
        <v>54.16153462815555</v>
      </c>
      <c r="P22">
        <f>SUMIFS('Total-corrected counts Z&lt;3'!R:R,'Total-corrected counts Z&lt;3'!$V:$V,$A22)</f>
        <v>93.944138852241224</v>
      </c>
      <c r="Q22">
        <f>SUMIFS('Total-corrected counts Z&lt;3'!S:S,'Total-corrected counts Z&lt;3'!$V:$V,$A22)</f>
        <v>159.93703979458667</v>
      </c>
      <c r="R22">
        <f>SUMIFS('Total-corrected counts Z&lt;3'!T:T,'Total-corrected counts Z&lt;3'!$V:$V,$A22)</f>
        <v>177.56398836035396</v>
      </c>
      <c r="S22">
        <f t="shared" si="0"/>
        <v>1</v>
      </c>
      <c r="T22">
        <f t="shared" si="6"/>
        <v>0.71653545154582643</v>
      </c>
      <c r="U22">
        <f t="shared" si="7"/>
        <v>142.41814853327836</v>
      </c>
      <c r="V22">
        <f t="shared" si="8"/>
        <v>129.74299424703972</v>
      </c>
      <c r="W22">
        <f t="shared" si="9"/>
        <v>23.6970233702279</v>
      </c>
      <c r="X22">
        <f t="shared" si="10"/>
        <v>19.058587159356293</v>
      </c>
    </row>
    <row r="23" spans="1:24" x14ac:dyDescent="0.25">
      <c r="A23" s="13">
        <v>21</v>
      </c>
      <c r="B23" s="13" t="str">
        <f>IFERROR(VLOOKUP(A23,Tabel3[],2,FALSE),"")</f>
        <v>posterolateral visual</v>
      </c>
      <c r="C23">
        <f>SUMIFS('Total-corrected counts Z&lt;3'!E:E,'Total-corrected counts Z&lt;3'!$V:$V,$A23)</f>
        <v>8.6054213659186676</v>
      </c>
      <c r="D23">
        <f>SUMIFS('Total-corrected counts Z&lt;3'!F:F,'Total-corrected counts Z&lt;3'!$V:$V,$A23)</f>
        <v>5.8219338169363031</v>
      </c>
      <c r="E23">
        <f>SUMIFS('Total-corrected counts Z&lt;3'!G:G,'Total-corrected counts Z&lt;3'!$V:$V,$A23)</f>
        <v>6.119298551848658</v>
      </c>
      <c r="F23">
        <f>SUMIFS('Total-corrected counts Z&lt;3'!H:H,'Total-corrected counts Z&lt;3'!$V:$V,$A23)</f>
        <v>9.011073849791309</v>
      </c>
      <c r="G23">
        <f>SUMIFS('Total-corrected counts Z&lt;3'!I:I,'Total-corrected counts Z&lt;3'!$V:$V,$A23)</f>
        <v>4.5919288971323518</v>
      </c>
      <c r="H23">
        <f>SUMIFS('Total-corrected counts Z&lt;3'!J:J,'Total-corrected counts Z&lt;3'!$V:$V,$A23)</f>
        <v>7.7466196840768067</v>
      </c>
      <c r="I23">
        <f>SUMIFS('Total-corrected counts Z&lt;3'!K:K,'Total-corrected counts Z&lt;3'!$V:$V,$A23)</f>
        <v>6.1988499579217136</v>
      </c>
      <c r="J23">
        <f>SUMIFS('Total-corrected counts Z&lt;3'!L:L,'Total-corrected counts Z&lt;3'!$V:$V,$A23)</f>
        <v>8.2216424562360348</v>
      </c>
      <c r="K23">
        <f>SUMIFS('Total-corrected counts Z&lt;3'!M:M,'Total-corrected counts Z&lt;3'!$V:$V,$A23)</f>
        <v>16.879032746176005</v>
      </c>
      <c r="L23">
        <f>SUMIFS('Total-corrected counts Z&lt;3'!N:N,'Total-corrected counts Z&lt;3'!$V:$V,$A23)</f>
        <v>3.5513702174097102</v>
      </c>
      <c r="M23">
        <f>SUMIFS('Total-corrected counts Z&lt;3'!O:O,'Total-corrected counts Z&lt;3'!$V:$V,$A23)</f>
        <v>5.9064813021846021</v>
      </c>
      <c r="N23">
        <f>SUMIFS('Total-corrected counts Z&lt;3'!P:P,'Total-corrected counts Z&lt;3'!$V:$V,$A23)</f>
        <v>6.6933571540542083</v>
      </c>
      <c r="O23">
        <f>SUMIFS('Total-corrected counts Z&lt;3'!Q:Q,'Total-corrected counts Z&lt;3'!$V:$V,$A23)</f>
        <v>4.928744367592909</v>
      </c>
      <c r="P23">
        <f>SUMIFS('Total-corrected counts Z&lt;3'!R:R,'Total-corrected counts Z&lt;3'!$V:$V,$A23)</f>
        <v>4.6065649456327762</v>
      </c>
      <c r="Q23">
        <f>SUMIFS('Total-corrected counts Z&lt;3'!S:S,'Total-corrected counts Z&lt;3'!$V:$V,$A23)</f>
        <v>7.1736133326161609</v>
      </c>
      <c r="R23">
        <f>SUMIFS('Total-corrected counts Z&lt;3'!T:T,'Total-corrected counts Z&lt;3'!$V:$V,$A23)</f>
        <v>7.0239243463961936</v>
      </c>
      <c r="S23">
        <f t="shared" si="0"/>
        <v>1</v>
      </c>
      <c r="T23">
        <f t="shared" si="6"/>
        <v>0.31766010114705889</v>
      </c>
      <c r="U23">
        <f t="shared" si="7"/>
        <v>7.6747171543447568</v>
      </c>
      <c r="V23">
        <f t="shared" si="8"/>
        <v>6.0554475747461423</v>
      </c>
      <c r="W23">
        <f t="shared" si="9"/>
        <v>1.1652928712824369</v>
      </c>
      <c r="X23">
        <f t="shared" si="10"/>
        <v>0.4466946194358607</v>
      </c>
    </row>
    <row r="24" spans="1:24" x14ac:dyDescent="0.25">
      <c r="A24" s="13">
        <v>22</v>
      </c>
      <c r="B24" s="13" t="str">
        <f>IFERROR(VLOOKUP(A24,Tabel3[],2,FALSE),"")</f>
        <v>posteromedial visual</v>
      </c>
      <c r="C24">
        <f>SUMIFS('Total-corrected counts Z&lt;3'!E:E,'Total-corrected counts Z&lt;3'!$V:$V,$A24)</f>
        <v>15.977250377137423</v>
      </c>
      <c r="D24">
        <f>SUMIFS('Total-corrected counts Z&lt;3'!F:F,'Total-corrected counts Z&lt;3'!$V:$V,$A24)</f>
        <v>19.963614094084907</v>
      </c>
      <c r="E24">
        <f>SUMIFS('Total-corrected counts Z&lt;3'!G:G,'Total-corrected counts Z&lt;3'!$V:$V,$A24)</f>
        <v>22.592807295155989</v>
      </c>
      <c r="F24">
        <f>SUMIFS('Total-corrected counts Z&lt;3'!H:H,'Total-corrected counts Z&lt;3'!$V:$V,$A24)</f>
        <v>9.0050423411903786</v>
      </c>
      <c r="G24">
        <f>SUMIFS('Total-corrected counts Z&lt;3'!I:I,'Total-corrected counts Z&lt;3'!$V:$V,$A24)</f>
        <v>14.940651007213718</v>
      </c>
      <c r="H24">
        <f>SUMIFS('Total-corrected counts Z&lt;3'!J:J,'Total-corrected counts Z&lt;3'!$V:$V,$A24)</f>
        <v>8.1237735017714243</v>
      </c>
      <c r="I24">
        <f>SUMIFS('Total-corrected counts Z&lt;3'!K:K,'Total-corrected counts Z&lt;3'!$V:$V,$A24)</f>
        <v>13.130771102920264</v>
      </c>
      <c r="J24">
        <f>SUMIFS('Total-corrected counts Z&lt;3'!L:L,'Total-corrected counts Z&lt;3'!$V:$V,$A24)</f>
        <v>17.291226584938659</v>
      </c>
      <c r="K24">
        <f>SUMIFS('Total-corrected counts Z&lt;3'!M:M,'Total-corrected counts Z&lt;3'!$V:$V,$A24)</f>
        <v>36.49451474059569</v>
      </c>
      <c r="L24">
        <f>SUMIFS('Total-corrected counts Z&lt;3'!N:N,'Total-corrected counts Z&lt;3'!$V:$V,$A24)</f>
        <v>21.841318820537428</v>
      </c>
      <c r="M24">
        <f>SUMIFS('Total-corrected counts Z&lt;3'!O:O,'Total-corrected counts Z&lt;3'!$V:$V,$A24)</f>
        <v>15.840510857580412</v>
      </c>
      <c r="N24">
        <f>SUMIFS('Total-corrected counts Z&lt;3'!P:P,'Total-corrected counts Z&lt;3'!$V:$V,$A24)</f>
        <v>16.60649280526312</v>
      </c>
      <c r="O24">
        <f>SUMIFS('Total-corrected counts Z&lt;3'!Q:Q,'Total-corrected counts Z&lt;3'!$V:$V,$A24)</f>
        <v>10.563014642643676</v>
      </c>
      <c r="P24">
        <f>SUMIFS('Total-corrected counts Z&lt;3'!R:R,'Total-corrected counts Z&lt;3'!$V:$V,$A24)</f>
        <v>14.4770418971447</v>
      </c>
      <c r="Q24">
        <f>SUMIFS('Total-corrected counts Z&lt;3'!S:S,'Total-corrected counts Z&lt;3'!$V:$V,$A24)</f>
        <v>25.512471725941925</v>
      </c>
      <c r="R24">
        <f>SUMIFS('Total-corrected counts Z&lt;3'!T:T,'Total-corrected counts Z&lt;3'!$V:$V,$A24)</f>
        <v>26.791936889800837</v>
      </c>
      <c r="S24">
        <f t="shared" si="0"/>
        <v>1</v>
      </c>
      <c r="T24">
        <f t="shared" si="6"/>
        <v>0.92757299279340999</v>
      </c>
      <c r="U24">
        <f t="shared" si="7"/>
        <v>17.936096986554588</v>
      </c>
      <c r="V24">
        <f t="shared" si="8"/>
        <v>18.298578136395779</v>
      </c>
      <c r="W24">
        <f t="shared" si="9"/>
        <v>2.5773018281644351</v>
      </c>
      <c r="X24">
        <f t="shared" si="10"/>
        <v>2.6301187105283166</v>
      </c>
    </row>
    <row r="25" spans="1:24" x14ac:dyDescent="0.25">
      <c r="A25" s="13">
        <v>23</v>
      </c>
      <c r="B25" s="13" t="str">
        <f>IFERROR(VLOOKUP(A25,Tabel3[],2,FALSE),"")</f>
        <v>dACC</v>
      </c>
      <c r="C25">
        <f>SUMIFS('Total-corrected counts Z&lt;3'!E:E,'Total-corrected counts Z&lt;3'!$V:$V,$A25)</f>
        <v>40.698639332770206</v>
      </c>
      <c r="D25">
        <f>SUMIFS('Total-corrected counts Z&lt;3'!F:F,'Total-corrected counts Z&lt;3'!$V:$V,$A25)</f>
        <v>34.0627985039566</v>
      </c>
      <c r="E25">
        <f>SUMIFS('Total-corrected counts Z&lt;3'!G:G,'Total-corrected counts Z&lt;3'!$V:$V,$A25)</f>
        <v>26.550019810857144</v>
      </c>
      <c r="F25">
        <f>SUMIFS('Total-corrected counts Z&lt;3'!H:H,'Total-corrected counts Z&lt;3'!$V:$V,$A25)</f>
        <v>38.306111124514466</v>
      </c>
      <c r="G25">
        <f>SUMIFS('Total-corrected counts Z&lt;3'!I:I,'Total-corrected counts Z&lt;3'!$V:$V,$A25)</f>
        <v>28.266248591048779</v>
      </c>
      <c r="H25">
        <f>SUMIFS('Total-corrected counts Z&lt;3'!J:J,'Total-corrected counts Z&lt;3'!$V:$V,$A25)</f>
        <v>67.67217071777759</v>
      </c>
      <c r="I25">
        <f>SUMIFS('Total-corrected counts Z&lt;3'!K:K,'Total-corrected counts Z&lt;3'!$V:$V,$A25)</f>
        <v>116.47621477226411</v>
      </c>
      <c r="J25">
        <f>SUMIFS('Total-corrected counts Z&lt;3'!L:L,'Total-corrected counts Z&lt;3'!$V:$V,$A25)</f>
        <v>31.183902946631228</v>
      </c>
      <c r="K25">
        <f>SUMIFS('Total-corrected counts Z&lt;3'!M:M,'Total-corrected counts Z&lt;3'!$V:$V,$A25)</f>
        <v>50.287582913985986</v>
      </c>
      <c r="L25">
        <f>SUMIFS('Total-corrected counts Z&lt;3'!N:N,'Total-corrected counts Z&lt;3'!$V:$V,$A25)</f>
        <v>32.761978230806136</v>
      </c>
      <c r="M25">
        <f>SUMIFS('Total-corrected counts Z&lt;3'!O:O,'Total-corrected counts Z&lt;3'!$V:$V,$A25)</f>
        <v>20.535632970544519</v>
      </c>
      <c r="N25">
        <f>SUMIFS('Total-corrected counts Z&lt;3'!P:P,'Total-corrected counts Z&lt;3'!$V:$V,$A25)</f>
        <v>33.576268192121745</v>
      </c>
      <c r="O25">
        <f>SUMIFS('Total-corrected counts Z&lt;3'!Q:Q,'Total-corrected counts Z&lt;3'!$V:$V,$A25)</f>
        <v>55.741515181476672</v>
      </c>
      <c r="P25">
        <f>SUMIFS('Total-corrected counts Z&lt;3'!R:R,'Total-corrected counts Z&lt;3'!$V:$V,$A25)</f>
        <v>35.476199157671374</v>
      </c>
      <c r="Q25">
        <f>SUMIFS('Total-corrected counts Z&lt;3'!S:S,'Total-corrected counts Z&lt;3'!$V:$V,$A25)</f>
        <v>22.777779350524714</v>
      </c>
      <c r="R25">
        <f>SUMIFS('Total-corrected counts Z&lt;3'!T:T,'Total-corrected counts Z&lt;3'!$V:$V,$A25)</f>
        <v>28.914813927438558</v>
      </c>
      <c r="S25">
        <f t="shared" si="0"/>
        <v>1</v>
      </c>
      <c r="T25">
        <f t="shared" si="6"/>
        <v>0.27001207158117702</v>
      </c>
      <c r="U25">
        <f t="shared" si="7"/>
        <v>46.626566694461225</v>
      </c>
      <c r="V25">
        <f t="shared" si="8"/>
        <v>32.837034796629602</v>
      </c>
      <c r="W25">
        <f t="shared" si="9"/>
        <v>8.6720394195134407</v>
      </c>
      <c r="X25">
        <f t="shared" si="10"/>
        <v>5.1640546078992529</v>
      </c>
    </row>
    <row r="26" spans="1:24" x14ac:dyDescent="0.25">
      <c r="A26" s="13">
        <v>24</v>
      </c>
      <c r="B26" s="13" t="str">
        <f>IFERROR(VLOOKUP(A26,Tabel3[],2,FALSE),"")</f>
        <v>vACC</v>
      </c>
      <c r="C26">
        <f>SUMIFS('Total-corrected counts Z&lt;3'!E:E,'Total-corrected counts Z&lt;3'!$V:$V,$A26)</f>
        <v>25.62800502354477</v>
      </c>
      <c r="D26">
        <f>SUMIFS('Total-corrected counts Z&lt;3'!F:F,'Total-corrected counts Z&lt;3'!$V:$V,$A26)</f>
        <v>16.516727081624644</v>
      </c>
      <c r="E26">
        <f>SUMIFS('Total-corrected counts Z&lt;3'!G:G,'Total-corrected counts Z&lt;3'!$V:$V,$A26)</f>
        <v>47.278275845482263</v>
      </c>
      <c r="F26">
        <f>SUMIFS('Total-corrected counts Z&lt;3'!H:H,'Total-corrected counts Z&lt;3'!$V:$V,$A26)</f>
        <v>21.110280103259431</v>
      </c>
      <c r="G26">
        <f>SUMIFS('Total-corrected counts Z&lt;3'!I:I,'Total-corrected counts Z&lt;3'!$V:$V,$A26)</f>
        <v>2.6392336430821972</v>
      </c>
      <c r="H26">
        <f>SUMIFS('Total-corrected counts Z&lt;3'!J:J,'Total-corrected counts Z&lt;3'!$V:$V,$A26)</f>
        <v>34.859788578345629</v>
      </c>
      <c r="I26">
        <f>SUMIFS('Total-corrected counts Z&lt;3'!K:K,'Total-corrected counts Z&lt;3'!$V:$V,$A26)</f>
        <v>83.405907380853947</v>
      </c>
      <c r="J26">
        <f>SUMIFS('Total-corrected counts Z&lt;3'!L:L,'Total-corrected counts Z&lt;3'!$V:$V,$A26)</f>
        <v>25.594271441731479</v>
      </c>
      <c r="K26">
        <f>SUMIFS('Total-corrected counts Z&lt;3'!M:M,'Total-corrected counts Z&lt;3'!$V:$V,$A26)</f>
        <v>35.821058383551303</v>
      </c>
      <c r="L26">
        <f>SUMIFS('Total-corrected counts Z&lt;3'!N:N,'Total-corrected counts Z&lt;3'!$V:$V,$A26)</f>
        <v>19.324784957869618</v>
      </c>
      <c r="M26">
        <f>SUMIFS('Total-corrected counts Z&lt;3'!O:O,'Total-corrected counts Z&lt;3'!$V:$V,$A26)</f>
        <v>11.927909096776988</v>
      </c>
      <c r="N26">
        <f>SUMIFS('Total-corrected counts Z&lt;3'!P:P,'Total-corrected counts Z&lt;3'!$V:$V,$A26)</f>
        <v>11.923631034285416</v>
      </c>
      <c r="O26">
        <f>SUMIFS('Total-corrected counts Z&lt;3'!Q:Q,'Total-corrected counts Z&lt;3'!$V:$V,$A26)</f>
        <v>22.82525365395345</v>
      </c>
      <c r="P26">
        <f>SUMIFS('Total-corrected counts Z&lt;3'!R:R,'Total-corrected counts Z&lt;3'!$V:$V,$A26)</f>
        <v>17.337528713998054</v>
      </c>
      <c r="Q26">
        <f>SUMIFS('Total-corrected counts Z&lt;3'!S:S,'Total-corrected counts Z&lt;3'!$V:$V,$A26)</f>
        <v>12.201370743321094</v>
      </c>
      <c r="R26">
        <f>SUMIFS('Total-corrected counts Z&lt;3'!T:T,'Total-corrected counts Z&lt;3'!$V:$V,$A26)</f>
        <v>13.959111067424894</v>
      </c>
      <c r="S26">
        <f t="shared" si="0"/>
        <v>1</v>
      </c>
      <c r="T26">
        <f t="shared" si="6"/>
        <v>0.10050807556315848</v>
      </c>
      <c r="U26">
        <f t="shared" si="7"/>
        <v>31.217833243934525</v>
      </c>
      <c r="V26">
        <f t="shared" si="8"/>
        <v>15.029134051626649</v>
      </c>
      <c r="W26">
        <f t="shared" si="9"/>
        <v>6.9564703306157156</v>
      </c>
      <c r="X26">
        <f t="shared" si="10"/>
        <v>1.774928228566496</v>
      </c>
    </row>
    <row r="27" spans="1:24" x14ac:dyDescent="0.25">
      <c r="A27" s="13">
        <v>25</v>
      </c>
      <c r="B27" s="13" t="str">
        <f>IFERROR(VLOOKUP(A27,Tabel3[],2,FALSE),"")</f>
        <v>PrL</v>
      </c>
      <c r="C27">
        <f>SUMIFS('Total-corrected counts Z&lt;3'!E:E,'Total-corrected counts Z&lt;3'!$V:$V,$A27)</f>
        <v>29.219789992048529</v>
      </c>
      <c r="D27">
        <f>SUMIFS('Total-corrected counts Z&lt;3'!F:F,'Total-corrected counts Z&lt;3'!$V:$V,$A27)</f>
        <v>18.263779403008613</v>
      </c>
      <c r="E27">
        <f>SUMIFS('Total-corrected counts Z&lt;3'!G:G,'Total-corrected counts Z&lt;3'!$V:$V,$A27)</f>
        <v>11.663363204171834</v>
      </c>
      <c r="F27">
        <f>SUMIFS('Total-corrected counts Z&lt;3'!H:H,'Total-corrected counts Z&lt;3'!$V:$V,$A27)</f>
        <v>13.999131462761465</v>
      </c>
      <c r="G27">
        <f>SUMIFS('Total-corrected counts Z&lt;3'!I:I,'Total-corrected counts Z&lt;3'!$V:$V,$A27)</f>
        <v>17.028402993532467</v>
      </c>
      <c r="H27">
        <f>SUMIFS('Total-corrected counts Z&lt;3'!J:J,'Total-corrected counts Z&lt;3'!$V:$V,$A27)</f>
        <v>47.796763182124579</v>
      </c>
      <c r="I27">
        <f>SUMIFS('Total-corrected counts Z&lt;3'!K:K,'Total-corrected counts Z&lt;3'!$V:$V,$A27)</f>
        <v>77.55893159272911</v>
      </c>
      <c r="J27">
        <f>SUMIFS('Total-corrected counts Z&lt;3'!L:L,'Total-corrected counts Z&lt;3'!$V:$V,$A27)</f>
        <v>22.650217954927495</v>
      </c>
      <c r="K27">
        <f>SUMIFS('Total-corrected counts Z&lt;3'!M:M,'Total-corrected counts Z&lt;3'!$V:$V,$A27)</f>
        <v>43.041533502748806</v>
      </c>
      <c r="L27">
        <f>SUMIFS('Total-corrected counts Z&lt;3'!N:N,'Total-corrected counts Z&lt;3'!$V:$V,$A27)</f>
        <v>9.1880924830114363</v>
      </c>
      <c r="M27">
        <f>SUMIFS('Total-corrected counts Z&lt;3'!O:O,'Total-corrected counts Z&lt;3'!$V:$V,$A27)</f>
        <v>9.5980321160499784</v>
      </c>
      <c r="N27">
        <f>SUMIFS('Total-corrected counts Z&lt;3'!P:P,'Total-corrected counts Z&lt;3'!$V:$V,$A27)</f>
        <v>15.437021480948813</v>
      </c>
      <c r="O27">
        <f>SUMIFS('Total-corrected counts Z&lt;3'!Q:Q,'Total-corrected counts Z&lt;3'!$V:$V,$A27)</f>
        <v>38.625059187164595</v>
      </c>
      <c r="P27">
        <f>SUMIFS('Total-corrected counts Z&lt;3'!R:R,'Total-corrected counts Z&lt;3'!$V:$V,$A27)</f>
        <v>15.812278113270143</v>
      </c>
      <c r="Q27">
        <f>SUMIFS('Total-corrected counts Z&lt;3'!S:S,'Total-corrected counts Z&lt;3'!$V:$V,$A27)</f>
        <v>9.0024034718703199</v>
      </c>
      <c r="R27">
        <f>SUMIFS('Total-corrected counts Z&lt;3'!T:T,'Total-corrected counts Z&lt;3'!$V:$V,$A27)</f>
        <v>13.74067998959722</v>
      </c>
      <c r="S27">
        <f t="shared" si="0"/>
        <v>1</v>
      </c>
      <c r="T27">
        <f t="shared" si="6"/>
        <v>0.22642979449887496</v>
      </c>
      <c r="U27">
        <f t="shared" si="7"/>
        <v>29.041000577106427</v>
      </c>
      <c r="V27">
        <f t="shared" si="8"/>
        <v>17.035912393150181</v>
      </c>
      <c r="W27">
        <f t="shared" si="9"/>
        <v>6.7704310671597279</v>
      </c>
      <c r="X27">
        <f t="shared" si="10"/>
        <v>4.4753505542087799</v>
      </c>
    </row>
    <row r="28" spans="1:24" x14ac:dyDescent="0.25">
      <c r="A28" s="13">
        <v>26</v>
      </c>
      <c r="B28" s="13" t="str">
        <f>IFERROR(VLOOKUP(A28,Tabel3[],2,FALSE),"")</f>
        <v>IL</v>
      </c>
      <c r="C28">
        <f>SUMIFS('Total-corrected counts Z&lt;3'!E:E,'Total-corrected counts Z&lt;3'!$V:$V,$A28)</f>
        <v>35.075638037250528</v>
      </c>
      <c r="D28">
        <f>SUMIFS('Total-corrected counts Z&lt;3'!F:F,'Total-corrected counts Z&lt;3'!$V:$V,$A28)</f>
        <v>24.79397767456004</v>
      </c>
      <c r="E28">
        <f>SUMIFS('Total-corrected counts Z&lt;3'!G:G,'Total-corrected counts Z&lt;3'!$V:$V,$A28)</f>
        <v>14.356052923502322</v>
      </c>
      <c r="F28">
        <f>SUMIFS('Total-corrected counts Z&lt;3'!H:H,'Total-corrected counts Z&lt;3'!$V:$V,$A28)</f>
        <v>16.459986971941422</v>
      </c>
      <c r="G28">
        <f>SUMIFS('Total-corrected counts Z&lt;3'!I:I,'Total-corrected counts Z&lt;3'!$V:$V,$A28)</f>
        <v>22.993408668728907</v>
      </c>
      <c r="H28">
        <f>SUMIFS('Total-corrected counts Z&lt;3'!J:J,'Total-corrected counts Z&lt;3'!$V:$V,$A28)</f>
        <v>17.804054822600015</v>
      </c>
      <c r="I28">
        <f>SUMIFS('Total-corrected counts Z&lt;3'!K:K,'Total-corrected counts Z&lt;3'!$V:$V,$A28)</f>
        <v>81.511651433447398</v>
      </c>
      <c r="J28">
        <f>SUMIFS('Total-corrected counts Z&lt;3'!L:L,'Total-corrected counts Z&lt;3'!$V:$V,$A28)</f>
        <v>13.662036226781661</v>
      </c>
      <c r="K28">
        <f>SUMIFS('Total-corrected counts Z&lt;3'!M:M,'Total-corrected counts Z&lt;3'!$V:$V,$A28)</f>
        <v>50.867266866884961</v>
      </c>
      <c r="L28">
        <f>SUMIFS('Total-corrected counts Z&lt;3'!N:N,'Total-corrected counts Z&lt;3'!$V:$V,$A28)</f>
        <v>8.2081338137482707</v>
      </c>
      <c r="M28">
        <f>SUMIFS('Total-corrected counts Z&lt;3'!O:O,'Total-corrected counts Z&lt;3'!$V:$V,$A28)</f>
        <v>12.683903335305109</v>
      </c>
      <c r="N28">
        <f>SUMIFS('Total-corrected counts Z&lt;3'!P:P,'Total-corrected counts Z&lt;3'!$V:$V,$A28)</f>
        <v>27.594546780097094</v>
      </c>
      <c r="O28">
        <f>SUMIFS('Total-corrected counts Z&lt;3'!Q:Q,'Total-corrected counts Z&lt;3'!$V:$V,$A28)</f>
        <v>18.815680362978174</v>
      </c>
      <c r="P28">
        <f>SUMIFS('Total-corrected counts Z&lt;3'!R:R,'Total-corrected counts Z&lt;3'!$V:$V,$A28)</f>
        <v>31.845383754591801</v>
      </c>
      <c r="Q28">
        <f>SUMIFS('Total-corrected counts Z&lt;3'!S:S,'Total-corrected counts Z&lt;3'!$V:$V,$A28)</f>
        <v>15.841965354901356</v>
      </c>
      <c r="R28">
        <f>SUMIFS('Total-corrected counts Z&lt;3'!T:T,'Total-corrected counts Z&lt;3'!$V:$V,$A28)</f>
        <v>13.959111067424894</v>
      </c>
      <c r="S28">
        <f t="shared" si="0"/>
        <v>1</v>
      </c>
      <c r="T28">
        <f t="shared" si="6"/>
        <v>0.39157569227886857</v>
      </c>
      <c r="U28">
        <f t="shared" si="7"/>
        <v>28.573220743944546</v>
      </c>
      <c r="V28">
        <f t="shared" si="8"/>
        <v>20.123431775883073</v>
      </c>
      <c r="W28">
        <f t="shared" si="9"/>
        <v>7.0625095990480959</v>
      </c>
      <c r="X28">
        <f t="shared" si="10"/>
        <v>3.1969168443162439</v>
      </c>
    </row>
    <row r="29" spans="1:24" x14ac:dyDescent="0.25">
      <c r="A29" s="37">
        <v>27</v>
      </c>
      <c r="B29" s="37" t="str">
        <f>IFERROR(VLOOKUP(A29,Tabel3[],2,FALSE),"")</f>
        <v>lateral orbital</v>
      </c>
      <c r="C29">
        <f>SUMIFS('Total-corrected counts Z&lt;3'!E:E,'Total-corrected counts Z&lt;3'!$V:$V,$A29)</f>
        <v>45.885672245905987</v>
      </c>
      <c r="D29">
        <f>SUMIFS('Total-corrected counts Z&lt;3'!F:F,'Total-corrected counts Z&lt;3'!$V:$V,$A29)</f>
        <v>50.551195007396643</v>
      </c>
      <c r="E29">
        <f>SUMIFS('Total-corrected counts Z&lt;3'!G:G,'Total-corrected counts Z&lt;3'!$V:$V,$A29)</f>
        <v>29.708847345320343</v>
      </c>
      <c r="F29">
        <f>SUMIFS('Total-corrected counts Z&lt;3'!H:H,'Total-corrected counts Z&lt;3'!$V:$V,$A29)</f>
        <v>25.187579917488961</v>
      </c>
      <c r="G29">
        <f>SUMIFS('Total-corrected counts Z&lt;3'!I:I,'Total-corrected counts Z&lt;3'!$V:$V,$A29)</f>
        <v>54.022692907439435</v>
      </c>
      <c r="H29">
        <f>SUMIFS('Total-corrected counts Z&lt;3'!J:J,'Total-corrected counts Z&lt;3'!$V:$V,$A29)</f>
        <v>28.717569261604666</v>
      </c>
      <c r="I29">
        <f>SUMIFS('Total-corrected counts Z&lt;3'!K:K,'Total-corrected counts Z&lt;3'!$V:$V,$A29)</f>
        <v>58.493216159234791</v>
      </c>
      <c r="J29">
        <f>SUMIFS('Total-corrected counts Z&lt;3'!L:L,'Total-corrected counts Z&lt;3'!$V:$V,$A29)</f>
        <v>31.523079615617863</v>
      </c>
      <c r="K29">
        <f>SUMIFS('Total-corrected counts Z&lt;3'!M:M,'Total-corrected counts Z&lt;3'!$V:$V,$A29)</f>
        <v>36.699109076912983</v>
      </c>
      <c r="L29">
        <f>SUMIFS('Total-corrected counts Z&lt;3'!N:N,'Total-corrected counts Z&lt;3'!$V:$V,$A29)</f>
        <v>21.386617997999316</v>
      </c>
      <c r="M29">
        <f>SUMIFS('Total-corrected counts Z&lt;3'!O:O,'Total-corrected counts Z&lt;3'!$V:$V,$A29)</f>
        <v>44.479871542873717</v>
      </c>
      <c r="N29">
        <f>SUMIFS('Total-corrected counts Z&lt;3'!P:P,'Total-corrected counts Z&lt;3'!$V:$V,$A29)</f>
        <v>50.794867265004697</v>
      </c>
      <c r="O29">
        <f>SUMIFS('Total-corrected counts Z&lt;3'!Q:Q,'Total-corrected counts Z&lt;3'!$V:$V,$A29)</f>
        <v>46.813134507520559</v>
      </c>
      <c r="P29">
        <f>SUMIFS('Total-corrected counts Z&lt;3'!R:R,'Total-corrected counts Z&lt;3'!$V:$V,$A29)</f>
        <v>71.861386047089667</v>
      </c>
      <c r="Q29">
        <f>SUMIFS('Total-corrected counts Z&lt;3'!S:S,'Total-corrected counts Z&lt;3'!$V:$V,$A29)</f>
        <v>46.903088277341979</v>
      </c>
      <c r="R29">
        <f>SUMIFS('Total-corrected counts Z&lt;3'!T:T,'Total-corrected counts Z&lt;3'!$V:$V,$A29)</f>
        <v>73.08567344690384</v>
      </c>
      <c r="S29">
        <f t="shared" si="0"/>
        <v>1</v>
      </c>
      <c r="T29">
        <f t="shared" si="6"/>
        <v>2.1942674321248131E-2</v>
      </c>
      <c r="U29">
        <f t="shared" si="7"/>
        <v>38.217557953492097</v>
      </c>
      <c r="V29">
        <f t="shared" si="8"/>
        <v>55.656336847789078</v>
      </c>
      <c r="W29">
        <f t="shared" si="9"/>
        <v>4.1293713838769159</v>
      </c>
      <c r="X29">
        <f t="shared" si="10"/>
        <v>5.3844041614656835</v>
      </c>
    </row>
    <row r="30" spans="1:24" x14ac:dyDescent="0.25">
      <c r="A30" s="13">
        <v>28</v>
      </c>
      <c r="B30" s="13" t="str">
        <f>IFERROR(VLOOKUP(A30,Tabel3[],2,FALSE),"")</f>
        <v>medial orbital</v>
      </c>
      <c r="C30">
        <f>SUMIFS('Total-corrected counts Z&lt;3'!E:E,'Total-corrected counts Z&lt;3'!$V:$V,$A30)</f>
        <v>13.20290612560348</v>
      </c>
      <c r="D30">
        <f>SUMIFS('Total-corrected counts Z&lt;3'!F:F,'Total-corrected counts Z&lt;3'!$V:$V,$A30)</f>
        <v>9.1791073318119807</v>
      </c>
      <c r="E30">
        <f>SUMIFS('Total-corrected counts Z&lt;3'!G:G,'Total-corrected counts Z&lt;3'!$V:$V,$A30)</f>
        <v>4.4878161988841452</v>
      </c>
      <c r="F30">
        <f>SUMIFS('Total-corrected counts Z&lt;3'!H:H,'Total-corrected counts Z&lt;3'!$V:$V,$A30)</f>
        <v>5.2353494656083379</v>
      </c>
      <c r="G30">
        <f>SUMIFS('Total-corrected counts Z&lt;3'!I:I,'Total-corrected counts Z&lt;3'!$V:$V,$A30)</f>
        <v>9.2513861603990026</v>
      </c>
      <c r="H30">
        <f>SUMIFS('Total-corrected counts Z&lt;3'!J:J,'Total-corrected counts Z&lt;3'!$V:$V,$A30)</f>
        <v>18.390738539013871</v>
      </c>
      <c r="I30">
        <f>SUMIFS('Total-corrected counts Z&lt;3'!K:K,'Total-corrected counts Z&lt;3'!$V:$V,$A30)</f>
        <v>54.874776779823534</v>
      </c>
      <c r="J30">
        <f>SUMIFS('Total-corrected counts Z&lt;3'!L:L,'Total-corrected counts Z&lt;3'!$V:$V,$A30)</f>
        <v>7.2855148498329214</v>
      </c>
      <c r="K30">
        <f>SUMIFS('Total-corrected counts Z&lt;3'!M:M,'Total-corrected counts Z&lt;3'!$V:$V,$A30)</f>
        <v>21.550603425420675</v>
      </c>
      <c r="L30">
        <f>SUMIFS('Total-corrected counts Z&lt;3'!N:N,'Total-corrected counts Z&lt;3'!$V:$V,$A30)</f>
        <v>5.11146441887667</v>
      </c>
      <c r="M30">
        <f>SUMIFS('Total-corrected counts Z&lt;3'!O:O,'Total-corrected counts Z&lt;3'!$V:$V,$A30)</f>
        <v>5.1725921583502883</v>
      </c>
      <c r="N30">
        <f>SUMIFS('Total-corrected counts Z&lt;3'!P:P,'Total-corrected counts Z&lt;3'!$V:$V,$A30)</f>
        <v>13.461361413915714</v>
      </c>
      <c r="O30">
        <f>SUMIFS('Total-corrected counts Z&lt;3'!Q:Q,'Total-corrected counts Z&lt;3'!$V:$V,$A30)</f>
        <v>23.943164422812732</v>
      </c>
      <c r="P30">
        <f>SUMIFS('Total-corrected counts Z&lt;3'!R:R,'Total-corrected counts Z&lt;3'!$V:$V,$A30)</f>
        <v>9.5161258018478652</v>
      </c>
      <c r="Q30">
        <f>SUMIFS('Total-corrected counts Z&lt;3'!S:S,'Total-corrected counts Z&lt;3'!$V:$V,$A30)</f>
        <v>5.124009523297258</v>
      </c>
      <c r="R30">
        <f>SUMIFS('Total-corrected counts Z&lt;3'!T:T,'Total-corrected counts Z&lt;3'!$V:$V,$A30)</f>
        <v>7.8089110323394033</v>
      </c>
      <c r="S30">
        <f t="shared" si="0"/>
        <v>1</v>
      </c>
      <c r="T30">
        <f t="shared" si="6"/>
        <v>0.55609480214542206</v>
      </c>
      <c r="U30">
        <f t="shared" si="7"/>
        <v>14.856966329527461</v>
      </c>
      <c r="V30">
        <f t="shared" si="8"/>
        <v>10.837694058760546</v>
      </c>
      <c r="W30">
        <f t="shared" si="9"/>
        <v>4.8045238801366414</v>
      </c>
      <c r="X30">
        <f t="shared" si="10"/>
        <v>2.9114522358277788</v>
      </c>
    </row>
    <row r="31" spans="1:24" x14ac:dyDescent="0.25">
      <c r="A31" s="13">
        <v>29</v>
      </c>
      <c r="B31" s="13" t="str">
        <f>IFERROR(VLOOKUP(A31,Tabel3[],2,FALSE),"")</f>
        <v>ventral orbital</v>
      </c>
      <c r="C31">
        <f>SUMIFS('Total-corrected counts Z&lt;3'!E:E,'Total-corrected counts Z&lt;3'!$V:$V,$A31)</f>
        <v>24.889831285190205</v>
      </c>
      <c r="D31">
        <f>SUMIFS('Total-corrected counts Z&lt;3'!F:F,'Total-corrected counts Z&lt;3'!$V:$V,$A31)</f>
        <v>25.724164991621233</v>
      </c>
      <c r="E31">
        <f>SUMIFS('Total-corrected counts Z&lt;3'!G:G,'Total-corrected counts Z&lt;3'!$V:$V,$A31)</f>
        <v>18.442197175304017</v>
      </c>
      <c r="F31">
        <f>SUMIFS('Total-corrected counts Z&lt;3'!H:H,'Total-corrected counts Z&lt;3'!$V:$V,$A31)</f>
        <v>15.772394991435259</v>
      </c>
      <c r="G31">
        <f>SUMIFS('Total-corrected counts Z&lt;3'!I:I,'Total-corrected counts Z&lt;3'!$V:$V,$A31)</f>
        <v>27.135148458299263</v>
      </c>
      <c r="H31">
        <f>SUMIFS('Total-corrected counts Z&lt;3'!J:J,'Total-corrected counts Z&lt;3'!$V:$V,$A31)</f>
        <v>17.804054822600015</v>
      </c>
      <c r="I31">
        <f>SUMIFS('Total-corrected counts Z&lt;3'!K:K,'Total-corrected counts Z&lt;3'!$V:$V,$A31)</f>
        <v>54.335236386134994</v>
      </c>
      <c r="J31">
        <f>SUMIFS('Total-corrected counts Z&lt;3'!L:L,'Total-corrected counts Z&lt;3'!$V:$V,$A31)</f>
        <v>25.112640571770463</v>
      </c>
      <c r="K31">
        <f>SUMIFS('Total-corrected counts Z&lt;3'!M:M,'Total-corrected counts Z&lt;3'!$V:$V,$A31)</f>
        <v>41.472976924316292</v>
      </c>
      <c r="L31">
        <f>SUMIFS('Total-corrected counts Z&lt;3'!N:N,'Total-corrected counts Z&lt;3'!$V:$V,$A31)</f>
        <v>11.163689160245976</v>
      </c>
      <c r="M31">
        <f>SUMIFS('Total-corrected counts Z&lt;3'!O:O,'Total-corrected counts Z&lt;3'!$V:$V,$A31)</f>
        <v>23.961922648084236</v>
      </c>
      <c r="N31">
        <f>SUMIFS('Total-corrected counts Z&lt;3'!P:P,'Total-corrected counts Z&lt;3'!$V:$V,$A31)</f>
        <v>31.535913966722319</v>
      </c>
      <c r="O31">
        <f>SUMIFS('Total-corrected counts Z&lt;3'!Q:Q,'Total-corrected counts Z&lt;3'!$V:$V,$A31)</f>
        <v>23.292291930721333</v>
      </c>
      <c r="P31">
        <f>SUMIFS('Total-corrected counts Z&lt;3'!R:R,'Total-corrected counts Z&lt;3'!$V:$V,$A31)</f>
        <v>33.940677509127113</v>
      </c>
      <c r="Q31">
        <f>SUMIFS('Total-corrected counts Z&lt;3'!S:S,'Total-corrected counts Z&lt;3'!$V:$V,$A31)</f>
        <v>28.184883322622923</v>
      </c>
      <c r="R31">
        <f>SUMIFS('Total-corrected counts Z&lt;3'!T:T,'Total-corrected counts Z&lt;3'!$V:$V,$A31)</f>
        <v>21.597372820211429</v>
      </c>
      <c r="S31">
        <f t="shared" si="0"/>
        <v>1</v>
      </c>
      <c r="T31">
        <f t="shared" si="6"/>
        <v>0.87343724434933079</v>
      </c>
      <c r="U31">
        <f t="shared" si="7"/>
        <v>26.185233476691774</v>
      </c>
      <c r="V31">
        <f t="shared" si="8"/>
        <v>27.085510366248229</v>
      </c>
      <c r="W31">
        <f t="shared" si="9"/>
        <v>4.0747923931943193</v>
      </c>
      <c r="X31">
        <f t="shared" si="10"/>
        <v>2.018852724676663</v>
      </c>
    </row>
    <row r="32" spans="1:24" x14ac:dyDescent="0.25">
      <c r="A32" s="13">
        <v>30</v>
      </c>
      <c r="B32" s="13" t="str">
        <f>IFERROR(VLOOKUP(A32,Tabel3[],2,FALSE),"")</f>
        <v>agranular insula, dorsal</v>
      </c>
      <c r="C32">
        <f>SUMIFS('Total-corrected counts Z&lt;3'!E:E,'Total-corrected counts Z&lt;3'!$V:$V,$A32)</f>
        <v>55.947624343879966</v>
      </c>
      <c r="D32">
        <f>SUMIFS('Total-corrected counts Z&lt;3'!F:F,'Total-corrected counts Z&lt;3'!$V:$V,$A32)</f>
        <v>49.266875463027887</v>
      </c>
      <c r="E32">
        <f>SUMIFS('Total-corrected counts Z&lt;3'!G:G,'Total-corrected counts Z&lt;3'!$V:$V,$A32)</f>
        <v>34.161951153715883</v>
      </c>
      <c r="F32">
        <f>SUMIFS('Total-corrected counts Z&lt;3'!H:H,'Total-corrected counts Z&lt;3'!$V:$V,$A32)</f>
        <v>51.521146469154871</v>
      </c>
      <c r="G32">
        <f>SUMIFS('Total-corrected counts Z&lt;3'!I:I,'Total-corrected counts Z&lt;3'!$V:$V,$A32)</f>
        <v>47.731300129260546</v>
      </c>
      <c r="H32">
        <f>SUMIFS('Total-corrected counts Z&lt;3'!J:J,'Total-corrected counts Z&lt;3'!$V:$V,$A32)</f>
        <v>54.890846895904353</v>
      </c>
      <c r="I32">
        <f>SUMIFS('Total-corrected counts Z&lt;3'!K:K,'Total-corrected counts Z&lt;3'!$V:$V,$A32)</f>
        <v>62.522175403409079</v>
      </c>
      <c r="J32">
        <f>SUMIFS('Total-corrected counts Z&lt;3'!L:L,'Total-corrected counts Z&lt;3'!$V:$V,$A32)</f>
        <v>35.511797242900698</v>
      </c>
      <c r="K32">
        <f>SUMIFS('Total-corrected counts Z&lt;3'!M:M,'Total-corrected counts Z&lt;3'!$V:$V,$A32)</f>
        <v>56.050323386922841</v>
      </c>
      <c r="L32">
        <f>SUMIFS('Total-corrected counts Z&lt;3'!N:N,'Total-corrected counts Z&lt;3'!$V:$V,$A32)</f>
        <v>28.787265868274744</v>
      </c>
      <c r="M32">
        <f>SUMIFS('Total-corrected counts Z&lt;3'!O:O,'Total-corrected counts Z&lt;3'!$V:$V,$A32)</f>
        <v>44.413556258792298</v>
      </c>
      <c r="N32">
        <f>SUMIFS('Total-corrected counts Z&lt;3'!P:P,'Total-corrected counts Z&lt;3'!$V:$V,$A32)</f>
        <v>41.125578826099613</v>
      </c>
      <c r="O32">
        <f>SUMIFS('Total-corrected counts Z&lt;3'!Q:Q,'Total-corrected counts Z&lt;3'!$V:$V,$A32)</f>
        <v>63.268781025129151</v>
      </c>
      <c r="P32">
        <f>SUMIFS('Total-corrected counts Z&lt;3'!R:R,'Total-corrected counts Z&lt;3'!$V:$V,$A32)</f>
        <v>62.637985108007769</v>
      </c>
      <c r="Q32">
        <f>SUMIFS('Total-corrected counts Z&lt;3'!S:S,'Total-corrected counts Z&lt;3'!$V:$V,$A32)</f>
        <v>47.622148177296395</v>
      </c>
      <c r="R32">
        <f>SUMIFS('Total-corrected counts Z&lt;3'!T:T,'Total-corrected counts Z&lt;3'!$V:$V,$A32)</f>
        <v>90.819546578038256</v>
      </c>
      <c r="S32">
        <f t="shared" si="0"/>
        <v>1</v>
      </c>
      <c r="T32">
        <f t="shared" si="6"/>
        <v>0.16718293915951879</v>
      </c>
      <c r="U32">
        <f t="shared" si="7"/>
        <v>47.639130635645088</v>
      </c>
      <c r="V32">
        <f t="shared" si="8"/>
        <v>58.314599328893927</v>
      </c>
      <c r="W32">
        <f t="shared" si="9"/>
        <v>3.5208886568621871</v>
      </c>
      <c r="X32">
        <f t="shared" si="10"/>
        <v>7.5340053810608234</v>
      </c>
    </row>
    <row r="33" spans="1:24" x14ac:dyDescent="0.25">
      <c r="A33" s="13">
        <v>31</v>
      </c>
      <c r="B33" s="13" t="str">
        <f>IFERROR(VLOOKUP(A33,Tabel3[],2,FALSE),"")</f>
        <v>agranular insula posterior</v>
      </c>
      <c r="C33">
        <f>SUMIFS('Total-corrected counts Z&lt;3'!E:E,'Total-corrected counts Z&lt;3'!$V:$V,$A33)</f>
        <v>43.666196844678829</v>
      </c>
      <c r="D33">
        <f>SUMIFS('Total-corrected counts Z&lt;3'!F:F,'Total-corrected counts Z&lt;3'!$V:$V,$A33)</f>
        <v>27.896175985774271</v>
      </c>
      <c r="E33">
        <f>SUMIFS('Total-corrected counts Z&lt;3'!G:G,'Total-corrected counts Z&lt;3'!$V:$V,$A33)</f>
        <v>25.587990703030041</v>
      </c>
      <c r="F33">
        <f>SUMIFS('Total-corrected counts Z&lt;3'!H:H,'Total-corrected counts Z&lt;3'!$V:$V,$A33)</f>
        <v>44.536659509276461</v>
      </c>
      <c r="G33">
        <f>SUMIFS('Total-corrected counts Z&lt;3'!I:I,'Total-corrected counts Z&lt;3'!$V:$V,$A33)</f>
        <v>38.67687170341992</v>
      </c>
      <c r="H33">
        <f>SUMIFS('Total-corrected counts Z&lt;3'!J:J,'Total-corrected counts Z&lt;3'!$V:$V,$A33)</f>
        <v>30.567418938868755</v>
      </c>
      <c r="I33">
        <f>SUMIFS('Total-corrected counts Z&lt;3'!K:K,'Total-corrected counts Z&lt;3'!$V:$V,$A33)</f>
        <v>23.634215071357151</v>
      </c>
      <c r="J33">
        <f>SUMIFS('Total-corrected counts Z&lt;3'!L:L,'Total-corrected counts Z&lt;3'!$V:$V,$A33)</f>
        <v>24.305400099582268</v>
      </c>
      <c r="K33">
        <f>SUMIFS('Total-corrected counts Z&lt;3'!M:M,'Total-corrected counts Z&lt;3'!$V:$V,$A33)</f>
        <v>23.212932407998615</v>
      </c>
      <c r="L33">
        <f>SUMIFS('Total-corrected counts Z&lt;3'!N:N,'Total-corrected counts Z&lt;3'!$V:$V,$A33)</f>
        <v>28.75590719085832</v>
      </c>
      <c r="M33">
        <f>SUMIFS('Total-corrected counts Z&lt;3'!O:O,'Total-corrected counts Z&lt;3'!$V:$V,$A33)</f>
        <v>26.473061405300449</v>
      </c>
      <c r="N33">
        <f>SUMIFS('Total-corrected counts Z&lt;3'!P:P,'Total-corrected counts Z&lt;3'!$V:$V,$A33)</f>
        <v>14.063514734094568</v>
      </c>
      <c r="O33">
        <f>SUMIFS('Total-corrected counts Z&lt;3'!Q:Q,'Total-corrected counts Z&lt;3'!$V:$V,$A33)</f>
        <v>30.183590759200534</v>
      </c>
      <c r="P33">
        <f>SUMIFS('Total-corrected counts Z&lt;3'!R:R,'Total-corrected counts Z&lt;3'!$V:$V,$A33)</f>
        <v>25.246235532587214</v>
      </c>
      <c r="Q33">
        <f>SUMIFS('Total-corrected counts Z&lt;3'!S:S,'Total-corrected counts Z&lt;3'!$V:$V,$A33)</f>
        <v>25.648357061366383</v>
      </c>
      <c r="R33">
        <f>SUMIFS('Total-corrected counts Z&lt;3'!T:T,'Total-corrected counts Z&lt;3'!$V:$V,$A33)</f>
        <v>39.044555161697019</v>
      </c>
      <c r="S33">
        <f t="shared" si="0"/>
        <v>1</v>
      </c>
      <c r="T33">
        <f t="shared" si="6"/>
        <v>0.32442768112832965</v>
      </c>
      <c r="U33">
        <f t="shared" si="7"/>
        <v>31.083976845484461</v>
      </c>
      <c r="V33">
        <f t="shared" si="8"/>
        <v>26.776552442374356</v>
      </c>
      <c r="W33">
        <f t="shared" si="9"/>
        <v>2.5957123950417182</v>
      </c>
      <c r="X33">
        <f t="shared" si="10"/>
        <v>3.303734906927148</v>
      </c>
    </row>
    <row r="34" spans="1:24" x14ac:dyDescent="0.25">
      <c r="A34" s="13">
        <v>32</v>
      </c>
      <c r="B34" s="13" t="str">
        <f>IFERROR(VLOOKUP(A34,Tabel3[],2,FALSE),"")</f>
        <v>agranular insula, ventral</v>
      </c>
      <c r="C34">
        <f>SUMIFS('Total-corrected counts Z&lt;3'!E:E,'Total-corrected counts Z&lt;3'!$V:$V,$A34)</f>
        <v>26.237369921649545</v>
      </c>
      <c r="D34">
        <f>SUMIFS('Total-corrected counts Z&lt;3'!F:F,'Total-corrected counts Z&lt;3'!$V:$V,$A34)</f>
        <v>29.714054752619752</v>
      </c>
      <c r="E34">
        <f>SUMIFS('Total-corrected counts Z&lt;3'!G:G,'Total-corrected counts Z&lt;3'!$V:$V,$A34)</f>
        <v>20.629077776086234</v>
      </c>
      <c r="F34">
        <f>SUMIFS('Total-corrected counts Z&lt;3'!H:H,'Total-corrected counts Z&lt;3'!$V:$V,$A34)</f>
        <v>23.130835484571403</v>
      </c>
      <c r="G34">
        <f>SUMIFS('Total-corrected counts Z&lt;3'!I:I,'Total-corrected counts Z&lt;3'!$V:$V,$A34)</f>
        <v>27.30396937363501</v>
      </c>
      <c r="H34">
        <f>SUMIFS('Total-corrected counts Z&lt;3'!J:J,'Total-corrected counts Z&lt;3'!$V:$V,$A34)</f>
        <v>39.235970177310186</v>
      </c>
      <c r="I34">
        <f>SUMIFS('Total-corrected counts Z&lt;3'!K:K,'Total-corrected counts Z&lt;3'!$V:$V,$A34)</f>
        <v>35.146364993211762</v>
      </c>
      <c r="J34">
        <f>SUMIFS('Total-corrected counts Z&lt;3'!L:L,'Total-corrected counts Z&lt;3'!$V:$V,$A34)</f>
        <v>16.952049915952021</v>
      </c>
      <c r="K34">
        <f>SUMIFS('Total-corrected counts Z&lt;3'!M:M,'Total-corrected counts Z&lt;3'!$V:$V,$A34)</f>
        <v>30.143565550746644</v>
      </c>
      <c r="L34">
        <f>SUMIFS('Total-corrected counts Z&lt;3'!N:N,'Total-corrected counts Z&lt;3'!$V:$V,$A34)</f>
        <v>15.475507305003905</v>
      </c>
      <c r="M34">
        <f>SUMIFS('Total-corrected counts Z&lt;3'!O:O,'Total-corrected counts Z&lt;3'!$V:$V,$A34)</f>
        <v>22.750563458863745</v>
      </c>
      <c r="N34">
        <f>SUMIFS('Total-corrected counts Z&lt;3'!P:P,'Total-corrected counts Z&lt;3'!$V:$V,$A34)</f>
        <v>22.832061429591608</v>
      </c>
      <c r="O34">
        <f>SUMIFS('Total-corrected counts Z&lt;3'!Q:Q,'Total-corrected counts Z&lt;3'!$V:$V,$A34)</f>
        <v>36.632693772442053</v>
      </c>
      <c r="P34">
        <f>SUMIFS('Total-corrected counts Z&lt;3'!R:R,'Total-corrected counts Z&lt;3'!$V:$V,$A34)</f>
        <v>31.21884983779448</v>
      </c>
      <c r="Q34">
        <f>SUMIFS('Total-corrected counts Z&lt;3'!S:S,'Total-corrected counts Z&lt;3'!$V:$V,$A34)</f>
        <v>24.000747369344833</v>
      </c>
      <c r="R34">
        <f>SUMIFS('Total-corrected counts Z&lt;3'!T:T,'Total-corrected counts Z&lt;3'!$V:$V,$A34)</f>
        <v>31.679332256195082</v>
      </c>
      <c r="S34">
        <f t="shared" si="0"/>
        <v>1</v>
      </c>
      <c r="T34">
        <f t="shared" si="6"/>
        <v>0.62890932389275145</v>
      </c>
      <c r="U34">
        <f t="shared" si="7"/>
        <v>26.396876525078646</v>
      </c>
      <c r="V34">
        <f t="shared" si="8"/>
        <v>28.185708020705295</v>
      </c>
      <c r="W34">
        <f t="shared" si="9"/>
        <v>2.4030098393250219</v>
      </c>
      <c r="X34">
        <f t="shared" si="10"/>
        <v>2.369761955383674</v>
      </c>
    </row>
    <row r="35" spans="1:24" x14ac:dyDescent="0.25">
      <c r="A35" s="13">
        <v>33</v>
      </c>
      <c r="B35" s="13" t="str">
        <f>IFERROR(VLOOKUP(A35,Tabel3[],2,FALSE),"")</f>
        <v>RSP lateral agranular</v>
      </c>
      <c r="C35">
        <f>SUMIFS('Total-corrected counts Z&lt;3'!E:E,'Total-corrected counts Z&lt;3'!$V:$V,$A35)</f>
        <v>29.640895815942081</v>
      </c>
      <c r="D35">
        <f>SUMIFS('Total-corrected counts Z&lt;3'!F:F,'Total-corrected counts Z&lt;3'!$V:$V,$A35)</f>
        <v>27.61759196695899</v>
      </c>
      <c r="E35">
        <f>SUMIFS('Total-corrected counts Z&lt;3'!G:G,'Total-corrected counts Z&lt;3'!$V:$V,$A35)</f>
        <v>32.902387270272165</v>
      </c>
      <c r="F35">
        <f>SUMIFS('Total-corrected counts Z&lt;3'!H:H,'Total-corrected counts Z&lt;3'!$V:$V,$A35)</f>
        <v>13.534705300489758</v>
      </c>
      <c r="G35">
        <f>SUMIFS('Total-corrected counts Z&lt;3'!I:I,'Total-corrected counts Z&lt;3'!$V:$V,$A35)</f>
        <v>16.527567611369751</v>
      </c>
      <c r="H35">
        <f>SUMIFS('Total-corrected counts Z&lt;3'!J:J,'Total-corrected counts Z&lt;3'!$V:$V,$A35)</f>
        <v>38.104508724226328</v>
      </c>
      <c r="I35">
        <f>SUMIFS('Total-corrected counts Z&lt;3'!K:K,'Total-corrected counts Z&lt;3'!$V:$V,$A35)</f>
        <v>31.838747797121087</v>
      </c>
      <c r="J35">
        <f>SUMIFS('Total-corrected counts Z&lt;3'!L:L,'Total-corrected counts Z&lt;3'!$V:$V,$A35)</f>
        <v>16.395800178813939</v>
      </c>
      <c r="K35">
        <f>SUMIFS('Total-corrected counts Z&lt;3'!M:M,'Total-corrected counts Z&lt;3'!$V:$V,$A35)</f>
        <v>37.26174350178551</v>
      </c>
      <c r="L35">
        <f>SUMIFS('Total-corrected counts Z&lt;3'!N:N,'Total-corrected counts Z&lt;3'!$V:$V,$A35)</f>
        <v>17.897965135422449</v>
      </c>
      <c r="M35">
        <f>SUMIFS('Total-corrected counts Z&lt;3'!O:O,'Total-corrected counts Z&lt;3'!$V:$V,$A35)</f>
        <v>14.443468872931957</v>
      </c>
      <c r="N35">
        <f>SUMIFS('Total-corrected counts Z&lt;3'!P:P,'Total-corrected counts Z&lt;3'!$V:$V,$A35)</f>
        <v>13.312067202301122</v>
      </c>
      <c r="O35">
        <f>SUMIFS('Total-corrected counts Z&lt;3'!Q:Q,'Total-corrected counts Z&lt;3'!$V:$V,$A35)</f>
        <v>14.199951010665863</v>
      </c>
      <c r="P35">
        <f>SUMIFS('Total-corrected counts Z&lt;3'!R:R,'Total-corrected counts Z&lt;3'!$V:$V,$A35)</f>
        <v>18.683035977939845</v>
      </c>
      <c r="Q35">
        <f>SUMIFS('Total-corrected counts Z&lt;3'!S:S,'Total-corrected counts Z&lt;3'!$V:$V,$A35)</f>
        <v>31.129065590152848</v>
      </c>
      <c r="R35">
        <f>SUMIFS('Total-corrected counts Z&lt;3'!T:T,'Total-corrected counts Z&lt;3'!$V:$V,$A35)</f>
        <v>29.351676083093913</v>
      </c>
      <c r="S35">
        <f t="shared" si="0"/>
        <v>1</v>
      </c>
      <c r="T35">
        <f t="shared" si="6"/>
        <v>0.21121690969790921</v>
      </c>
      <c r="U35">
        <f t="shared" si="7"/>
        <v>26.172191330240203</v>
      </c>
      <c r="V35">
        <f t="shared" si="8"/>
        <v>20.186544122847593</v>
      </c>
      <c r="W35">
        <f t="shared" si="9"/>
        <v>2.9319131449334304</v>
      </c>
      <c r="X35">
        <f t="shared" si="10"/>
        <v>3.2765815519690111</v>
      </c>
    </row>
    <row r="36" spans="1:24" x14ac:dyDescent="0.25">
      <c r="A36" s="13">
        <v>34</v>
      </c>
      <c r="B36" s="13" t="str">
        <f>IFERROR(VLOOKUP(A36,Tabel3[],2,FALSE),"")</f>
        <v>RSP dorsal</v>
      </c>
      <c r="C36">
        <f>SUMIFS('Total-corrected counts Z&lt;3'!E:E,'Total-corrected counts Z&lt;3'!$V:$V,$A36)</f>
        <v>63.255048934973829</v>
      </c>
      <c r="D36">
        <f>SUMIFS('Total-corrected counts Z&lt;3'!F:F,'Total-corrected counts Z&lt;3'!$V:$V,$A36)</f>
        <v>90.615354323458718</v>
      </c>
      <c r="E36">
        <f>SUMIFS('Total-corrected counts Z&lt;3'!G:G,'Total-corrected counts Z&lt;3'!$V:$V,$A36)</f>
        <v>65.988254318841228</v>
      </c>
      <c r="F36">
        <f>SUMIFS('Total-corrected counts Z&lt;3'!H:H,'Total-corrected counts Z&lt;3'!$V:$V,$A36)</f>
        <v>100.97951699679126</v>
      </c>
      <c r="G36">
        <f>SUMIFS('Total-corrected counts Z&lt;3'!I:I,'Total-corrected counts Z&lt;3'!$V:$V,$A36)</f>
        <v>66.853082472956288</v>
      </c>
      <c r="H36">
        <f>SUMIFS('Total-corrected counts Z&lt;3'!J:J,'Total-corrected counts Z&lt;3'!$V:$V,$A36)</f>
        <v>125.20309433754427</v>
      </c>
      <c r="I36">
        <f>SUMIFS('Total-corrected counts Z&lt;3'!K:K,'Total-corrected counts Z&lt;3'!$V:$V,$A36)</f>
        <v>70.327917403403205</v>
      </c>
      <c r="J36">
        <f>SUMIFS('Total-corrected counts Z&lt;3'!L:L,'Total-corrected counts Z&lt;3'!$V:$V,$A36)</f>
        <v>95.444314652839111</v>
      </c>
      <c r="K36">
        <f>SUMIFS('Total-corrected counts Z&lt;3'!M:M,'Total-corrected counts Z&lt;3'!$V:$V,$A36)</f>
        <v>129.23542244041829</v>
      </c>
      <c r="L36">
        <f>SUMIFS('Total-corrected counts Z&lt;3'!N:N,'Total-corrected counts Z&lt;3'!$V:$V,$A36)</f>
        <v>132.717762495649</v>
      </c>
      <c r="M36">
        <f>SUMIFS('Total-corrected counts Z&lt;3'!O:O,'Total-corrected counts Z&lt;3'!$V:$V,$A36)</f>
        <v>93.292341645733146</v>
      </c>
      <c r="N36">
        <f>SUMIFS('Total-corrected counts Z&lt;3'!P:P,'Total-corrected counts Z&lt;3'!$V:$V,$A36)</f>
        <v>69.237678873127294</v>
      </c>
      <c r="O36">
        <f>SUMIFS('Total-corrected counts Z&lt;3'!Q:Q,'Total-corrected counts Z&lt;3'!$V:$V,$A36)</f>
        <v>81.254723172998425</v>
      </c>
      <c r="P36">
        <f>SUMIFS('Total-corrected counts Z&lt;3'!R:R,'Total-corrected counts Z&lt;3'!$V:$V,$A36)</f>
        <v>65.241695729452374</v>
      </c>
      <c r="Q36">
        <f>SUMIFS('Total-corrected counts Z&lt;3'!S:S,'Total-corrected counts Z&lt;3'!$V:$V,$A36)</f>
        <v>98.839595854364887</v>
      </c>
      <c r="R36">
        <f>SUMIFS('Total-corrected counts Z&lt;3'!T:T,'Total-corrected counts Z&lt;3'!$V:$V,$A36)</f>
        <v>69.194869873098355</v>
      </c>
      <c r="S36">
        <f t="shared" si="0"/>
        <v>1</v>
      </c>
      <c r="T36">
        <f t="shared" si="6"/>
        <v>0.25196260156053019</v>
      </c>
      <c r="U36">
        <f t="shared" si="7"/>
        <v>94.061976837687524</v>
      </c>
      <c r="V36">
        <f t="shared" si="8"/>
        <v>79.51015085812908</v>
      </c>
      <c r="W36">
        <f t="shared" si="9"/>
        <v>8.6946234207861117</v>
      </c>
      <c r="X36">
        <f t="shared" si="10"/>
        <v>5.721705088439009</v>
      </c>
    </row>
    <row r="37" spans="1:24" x14ac:dyDescent="0.25">
      <c r="A37" s="13">
        <v>35</v>
      </c>
      <c r="B37" s="13" t="str">
        <f>IFERROR(VLOOKUP(A37,Tabel3[],2,FALSE),"")</f>
        <v>RSP ventral</v>
      </c>
      <c r="C37">
        <f>SUMIFS('Total-corrected counts Z&lt;3'!E:E,'Total-corrected counts Z&lt;3'!$V:$V,$A37)</f>
        <v>39.197520925243808</v>
      </c>
      <c r="D37">
        <f>SUMIFS('Total-corrected counts Z&lt;3'!F:F,'Total-corrected counts Z&lt;3'!$V:$V,$A37)</f>
        <v>51.538043480827042</v>
      </c>
      <c r="E37">
        <f>SUMIFS('Total-corrected counts Z&lt;3'!G:G,'Total-corrected counts Z&lt;3'!$V:$V,$A37)</f>
        <v>119.31640393519494</v>
      </c>
      <c r="F37">
        <f>SUMIFS('Total-corrected counts Z&lt;3'!H:H,'Total-corrected counts Z&lt;3'!$V:$V,$A37)</f>
        <v>110.47311153465705</v>
      </c>
      <c r="G37">
        <f>SUMIFS('Total-corrected counts Z&lt;3'!I:I,'Total-corrected counts Z&lt;3'!$V:$V,$A37)</f>
        <v>51.152737346731712</v>
      </c>
      <c r="H37">
        <f>SUMIFS('Total-corrected counts Z&lt;3'!J:J,'Total-corrected counts Z&lt;3'!$V:$V,$A37)</f>
        <v>179.26180820710653</v>
      </c>
      <c r="I37">
        <f>SUMIFS('Total-corrected counts Z&lt;3'!K:K,'Total-corrected counts Z&lt;3'!$V:$V,$A37)</f>
        <v>107.18087212012983</v>
      </c>
      <c r="J37">
        <f>SUMIFS('Total-corrected counts Z&lt;3'!L:L,'Total-corrected counts Z&lt;3'!$V:$V,$A37)</f>
        <v>53.861255035077647</v>
      </c>
      <c r="K37">
        <f>SUMIFS('Total-corrected counts Z&lt;3'!M:M,'Total-corrected counts Z&lt;3'!$V:$V,$A37)</f>
        <v>92.22089709501617</v>
      </c>
      <c r="L37">
        <f>SUMIFS('Total-corrected counts Z&lt;3'!N:N,'Total-corrected counts Z&lt;3'!$V:$V,$A37)</f>
        <v>70.611901872426628</v>
      </c>
      <c r="M37">
        <f>SUMIFS('Total-corrected counts Z&lt;3'!O:O,'Total-corrected counts Z&lt;3'!$V:$V,$A37)</f>
        <v>48.529524890778731</v>
      </c>
      <c r="N37">
        <f>SUMIFS('Total-corrected counts Z&lt;3'!P:P,'Total-corrected counts Z&lt;3'!$V:$V,$A37)</f>
        <v>40.717507981019722</v>
      </c>
      <c r="O37">
        <f>SUMIFS('Total-corrected counts Z&lt;3'!Q:Q,'Total-corrected counts Z&lt;3'!$V:$V,$A37)</f>
        <v>67.864636408217279</v>
      </c>
      <c r="P37">
        <f>SUMIFS('Total-corrected counts Z&lt;3'!R:R,'Total-corrected counts Z&lt;3'!$V:$V,$A37)</f>
        <v>42.368072242441926</v>
      </c>
      <c r="Q37">
        <f>SUMIFS('Total-corrected counts Z&lt;3'!S:S,'Total-corrected counts Z&lt;3'!$V:$V,$A37)</f>
        <v>54.218248834358612</v>
      </c>
      <c r="R37">
        <f>SUMIFS('Total-corrected counts Z&lt;3'!T:T,'Total-corrected counts Z&lt;3'!$V:$V,$A37)</f>
        <v>53.242575220495937</v>
      </c>
      <c r="S37">
        <f t="shared" si="0"/>
        <v>1</v>
      </c>
      <c r="T37">
        <f t="shared" si="6"/>
        <v>6.4614535335451667E-2</v>
      </c>
      <c r="U37">
        <f t="shared" si="7"/>
        <v>87.48145515524115</v>
      </c>
      <c r="V37">
        <f t="shared" si="8"/>
        <v>51.156760929552036</v>
      </c>
      <c r="W37">
        <f t="shared" si="9"/>
        <v>13.635812871947202</v>
      </c>
      <c r="X37">
        <f t="shared" si="10"/>
        <v>4.0249134674920741</v>
      </c>
    </row>
    <row r="38" spans="1:24" x14ac:dyDescent="0.25">
      <c r="A38" s="13">
        <v>36</v>
      </c>
      <c r="B38" s="13" t="str">
        <f>IFERROR(VLOOKUP(A38,Tabel3[],2,FALSE),"")</f>
        <v>temporal association</v>
      </c>
      <c r="C38">
        <f>SUMIFS('Total-corrected counts Z&lt;3'!E:E,'Total-corrected counts Z&lt;3'!$V:$V,$A38)</f>
        <v>25.984706427313416</v>
      </c>
      <c r="D38">
        <f>SUMIFS('Total-corrected counts Z&lt;3'!F:F,'Total-corrected counts Z&lt;3'!$V:$V,$A38)</f>
        <v>34.388600153079558</v>
      </c>
      <c r="E38">
        <f>SUMIFS('Total-corrected counts Z&lt;3'!G:G,'Total-corrected counts Z&lt;3'!$V:$V,$A38)</f>
        <v>38.297684534787024</v>
      </c>
      <c r="F38">
        <f>SUMIFS('Total-corrected counts Z&lt;3'!H:H,'Total-corrected counts Z&lt;3'!$V:$V,$A38)</f>
        <v>51.798595864797704</v>
      </c>
      <c r="G38">
        <f>SUMIFS('Total-corrected counts Z&lt;3'!I:I,'Total-corrected counts Z&lt;3'!$V:$V,$A38)</f>
        <v>28.930277524702721</v>
      </c>
      <c r="H38">
        <f>SUMIFS('Total-corrected counts Z&lt;3'!J:J,'Total-corrected counts Z&lt;3'!$V:$V,$A38)</f>
        <v>98.119858285949647</v>
      </c>
      <c r="I38">
        <f>SUMIFS('Total-corrected counts Z&lt;3'!K:K,'Total-corrected counts Z&lt;3'!$V:$V,$A38)</f>
        <v>52.358876465775843</v>
      </c>
      <c r="J38">
        <f>SUMIFS('Total-corrected counts Z&lt;3'!L:L,'Total-corrected counts Z&lt;3'!$V:$V,$A38)</f>
        <v>40.097465807600003</v>
      </c>
      <c r="K38">
        <f>SUMIFS('Total-corrected counts Z&lt;3'!M:M,'Total-corrected counts Z&lt;3'!$V:$V,$A38)</f>
        <v>63.824908166979668</v>
      </c>
      <c r="L38">
        <f>SUMIFS('Total-corrected counts Z&lt;3'!N:N,'Total-corrected counts Z&lt;3'!$V:$V,$A38)</f>
        <v>55.27750861579662</v>
      </c>
      <c r="M38">
        <f>SUMIFS('Total-corrected counts Z&lt;3'!O:O,'Total-corrected counts Z&lt;3'!$V:$V,$A38)</f>
        <v>36.345196695553604</v>
      </c>
      <c r="N38">
        <f>SUMIFS('Total-corrected counts Z&lt;3'!P:P,'Total-corrected counts Z&lt;3'!$V:$V,$A38)</f>
        <v>33.650915297929039</v>
      </c>
      <c r="O38">
        <f>SUMIFS('Total-corrected counts Z&lt;3'!Q:Q,'Total-corrected counts Z&lt;3'!$V:$V,$A38)</f>
        <v>35.206736480608221</v>
      </c>
      <c r="P38">
        <f>SUMIFS('Total-corrected counts Z&lt;3'!R:R,'Total-corrected counts Z&lt;3'!$V:$V,$A38)</f>
        <v>40.570638874580752</v>
      </c>
      <c r="Q38">
        <f>SUMIFS('Total-corrected counts Z&lt;3'!S:S,'Total-corrected counts Z&lt;3'!$V:$V,$A38)</f>
        <v>49.354686203958224</v>
      </c>
      <c r="R38">
        <f>SUMIFS('Total-corrected counts Z&lt;3'!T:T,'Total-corrected counts Z&lt;3'!$V:$V,$A38)</f>
        <v>66.252876293606874</v>
      </c>
      <c r="S38">
        <f t="shared" si="0"/>
        <v>1</v>
      </c>
      <c r="T38">
        <f t="shared" si="6"/>
        <v>0.585362575686877</v>
      </c>
      <c r="U38">
        <f t="shared" si="7"/>
        <v>48.907848184678208</v>
      </c>
      <c r="V38">
        <f t="shared" si="8"/>
        <v>43.563508307706115</v>
      </c>
      <c r="W38">
        <f t="shared" si="9"/>
        <v>6.6922508589258758</v>
      </c>
      <c r="X38">
        <f t="shared" si="10"/>
        <v>5.0908466438867475</v>
      </c>
    </row>
    <row r="39" spans="1:24" x14ac:dyDescent="0.25">
      <c r="A39" s="13">
        <v>37</v>
      </c>
      <c r="B39" s="13" t="str">
        <f>IFERROR(VLOOKUP(A39,Tabel3[],2,FALSE),"")</f>
        <v>PRh</v>
      </c>
      <c r="C39">
        <f>SUMIFS('Total-corrected counts Z&lt;3'!E:E,'Total-corrected counts Z&lt;3'!$V:$V,$A39)</f>
        <v>22.625768208491969</v>
      </c>
      <c r="D39">
        <f>SUMIFS('Total-corrected counts Z&lt;3'!F:F,'Total-corrected counts Z&lt;3'!$V:$V,$A39)</f>
        <v>29.76127238292743</v>
      </c>
      <c r="E39">
        <f>SUMIFS('Total-corrected counts Z&lt;3'!G:G,'Total-corrected counts Z&lt;3'!$V:$V,$A39)</f>
        <v>24.025933131042748</v>
      </c>
      <c r="F39">
        <f>SUMIFS('Total-corrected counts Z&lt;3'!H:H,'Total-corrected counts Z&lt;3'!$V:$V,$A39)</f>
        <v>37.715023281623203</v>
      </c>
      <c r="G39">
        <f>SUMIFS('Total-corrected counts Z&lt;3'!I:I,'Total-corrected counts Z&lt;3'!$V:$V,$A39)</f>
        <v>23.392951501690177</v>
      </c>
      <c r="H39">
        <f>SUMIFS('Total-corrected counts Z&lt;3'!J:J,'Total-corrected counts Z&lt;3'!$V:$V,$A39)</f>
        <v>52.310635857390359</v>
      </c>
      <c r="I39">
        <f>SUMIFS('Total-corrected counts Z&lt;3'!K:K,'Total-corrected counts Z&lt;3'!$V:$V,$A39)</f>
        <v>32.395881899299475</v>
      </c>
      <c r="J39">
        <f>SUMIFS('Total-corrected counts Z&lt;3'!L:L,'Total-corrected counts Z&lt;3'!$V:$V,$A39)</f>
        <v>20.140310604426393</v>
      </c>
      <c r="K39">
        <f>SUMIFS('Total-corrected counts Z&lt;3'!M:M,'Total-corrected counts Z&lt;3'!$V:$V,$A39)</f>
        <v>25.088380490907063</v>
      </c>
      <c r="L39">
        <f>SUMIFS('Total-corrected counts Z&lt;3'!N:N,'Total-corrected counts Z&lt;3'!$V:$V,$A39)</f>
        <v>27.626994803867152</v>
      </c>
      <c r="M39">
        <f>SUMIFS('Total-corrected counts Z&lt;3'!O:O,'Total-corrected counts Z&lt;3'!$V:$V,$A39)</f>
        <v>21.8619386521728</v>
      </c>
      <c r="N39">
        <f>SUMIFS('Total-corrected counts Z&lt;3'!P:P,'Total-corrected counts Z&lt;3'!$V:$V,$A39)</f>
        <v>13.954032312243868</v>
      </c>
      <c r="O39">
        <f>SUMIFS('Total-corrected counts Z&lt;3'!Q:Q,'Total-corrected counts Z&lt;3'!$V:$V,$A39)</f>
        <v>28.847066328875435</v>
      </c>
      <c r="P39">
        <f>SUMIFS('Total-corrected counts Z&lt;3'!R:R,'Total-corrected counts Z&lt;3'!$V:$V,$A39)</f>
        <v>27.043668900448385</v>
      </c>
      <c r="Q39">
        <f>SUMIFS('Total-corrected counts Z&lt;3'!S:S,'Total-corrected counts Z&lt;3'!$V:$V,$A39)</f>
        <v>28.39437321473563</v>
      </c>
      <c r="R39">
        <f>SUMIFS('Total-corrected counts Z&lt;3'!T:T,'Total-corrected counts Z&lt;3'!$V:$V,$A39)</f>
        <v>32.177628152489469</v>
      </c>
      <c r="S39">
        <f t="shared" si="0"/>
        <v>1</v>
      </c>
      <c r="T39">
        <f t="shared" si="6"/>
        <v>0.36807195373121127</v>
      </c>
      <c r="U39">
        <f t="shared" si="7"/>
        <v>29.508315216166597</v>
      </c>
      <c r="V39">
        <f t="shared" si="8"/>
        <v>25.379784593494261</v>
      </c>
      <c r="W39">
        <f t="shared" si="9"/>
        <v>3.020956898530136</v>
      </c>
      <c r="X39">
        <f t="shared" si="10"/>
        <v>2.6646577671857399</v>
      </c>
    </row>
    <row r="40" spans="1:24" x14ac:dyDescent="0.25">
      <c r="A40" s="13">
        <v>38</v>
      </c>
      <c r="B40" s="13" t="str">
        <f>IFERROR(VLOOKUP(A40,Tabel3[],2,FALSE),"")</f>
        <v>Ectorhinal</v>
      </c>
      <c r="C40">
        <f>SUMIFS('Total-corrected counts Z&lt;3'!E:E,'Total-corrected counts Z&lt;3'!$V:$V,$A40)</f>
        <v>19.787019536833135</v>
      </c>
      <c r="D40">
        <f>SUMIFS('Total-corrected counts Z&lt;3'!F:F,'Total-corrected counts Z&lt;3'!$V:$V,$A40)</f>
        <v>25.289762792790622</v>
      </c>
      <c r="E40">
        <f>SUMIFS('Total-corrected counts Z&lt;3'!G:G,'Total-corrected counts Z&lt;3'!$V:$V,$A40)</f>
        <v>18.070278705783231</v>
      </c>
      <c r="F40">
        <f>SUMIFS('Total-corrected counts Z&lt;3'!H:H,'Total-corrected counts Z&lt;3'!$V:$V,$A40)</f>
        <v>36.339839320610871</v>
      </c>
      <c r="G40">
        <f>SUMIFS('Total-corrected counts Z&lt;3'!I:I,'Total-corrected counts Z&lt;3'!$V:$V,$A40)</f>
        <v>17.827488659455014</v>
      </c>
      <c r="H40">
        <f>SUMIFS('Total-corrected counts Z&lt;3'!J:J,'Total-corrected counts Z&lt;3'!$V:$V,$A40)</f>
        <v>61.643696203198509</v>
      </c>
      <c r="I40">
        <f>SUMIFS('Total-corrected counts Z&lt;3'!K:K,'Total-corrected counts Z&lt;3'!$V:$V,$A40)</f>
        <v>31.117405749037477</v>
      </c>
      <c r="J40">
        <f>SUMIFS('Total-corrected counts Z&lt;3'!L:L,'Total-corrected counts Z&lt;3'!$V:$V,$A40)</f>
        <v>22.806239222661343</v>
      </c>
      <c r="K40">
        <f>SUMIFS('Total-corrected counts Z&lt;3'!M:M,'Total-corrected counts Z&lt;3'!$V:$V,$A40)</f>
        <v>30.041268382587997</v>
      </c>
      <c r="L40">
        <f>SUMIFS('Total-corrected counts Z&lt;3'!N:N,'Total-corrected counts Z&lt;3'!$V:$V,$A40)</f>
        <v>30.982373287424231</v>
      </c>
      <c r="M40">
        <f>SUMIFS('Total-corrected counts Z&lt;3'!O:O,'Total-corrected counts Z&lt;3'!$V:$V,$A40)</f>
        <v>20.115636171362233</v>
      </c>
      <c r="N40">
        <f>SUMIFS('Total-corrected counts Z&lt;3'!P:P,'Total-corrected counts Z&lt;3'!$V:$V,$A40)</f>
        <v>17.402728600540943</v>
      </c>
      <c r="O40">
        <f>SUMIFS('Total-corrected counts Z&lt;3'!Q:Q,'Total-corrected counts Z&lt;3'!$V:$V,$A40)</f>
        <v>24.226368484257087</v>
      </c>
      <c r="P40">
        <f>SUMIFS('Total-corrected counts Z&lt;3'!R:R,'Total-corrected counts Z&lt;3'!$V:$V,$A40)</f>
        <v>21.656504320773038</v>
      </c>
      <c r="Q40">
        <f>SUMIFS('Total-corrected counts Z&lt;3'!S:S,'Total-corrected counts Z&lt;3'!$V:$V,$A40)</f>
        <v>29.736240902052153</v>
      </c>
      <c r="R40">
        <f>SUMIFS('Total-corrected counts Z&lt;3'!T:T,'Total-corrected counts Z&lt;3'!$V:$V,$A40)</f>
        <v>30.14348874021924</v>
      </c>
      <c r="S40">
        <f t="shared" si="0"/>
        <v>1</v>
      </c>
      <c r="T40">
        <f t="shared" si="6"/>
        <v>0.34140158297531809</v>
      </c>
      <c r="U40">
        <f t="shared" si="7"/>
        <v>29.390537186038244</v>
      </c>
      <c r="V40">
        <f t="shared" si="8"/>
        <v>23.880161203200782</v>
      </c>
      <c r="W40">
        <f t="shared" si="9"/>
        <v>4.0943697925903342</v>
      </c>
      <c r="X40">
        <f t="shared" si="10"/>
        <v>2.1190896828971777</v>
      </c>
    </row>
    <row r="41" spans="1:24" x14ac:dyDescent="0.25">
      <c r="A41" s="13">
        <v>39</v>
      </c>
      <c r="B41" s="13" t="str">
        <f>IFERROR(VLOOKUP(A41,Tabel3[],2,FALSE),"")</f>
        <v>main olfactory bulb</v>
      </c>
      <c r="C41">
        <f>SUMIFS('Total-corrected counts Z&lt;3'!E:E,'Total-corrected counts Z&lt;3'!$V:$V,$A41)</f>
        <v>95.922952496785967</v>
      </c>
      <c r="D41">
        <f>SUMIFS('Total-corrected counts Z&lt;3'!F:F,'Total-corrected counts Z&lt;3'!$V:$V,$A41)</f>
        <v>112.27880310861991</v>
      </c>
      <c r="E41">
        <f>SUMIFS('Total-corrected counts Z&lt;3'!G:G,'Total-corrected counts Z&lt;3'!$V:$V,$A41)</f>
        <v>55.584454998113131</v>
      </c>
      <c r="F41">
        <f>SUMIFS('Total-corrected counts Z&lt;3'!H:H,'Total-corrected counts Z&lt;3'!$V:$V,$A41)</f>
        <v>116.85444763444232</v>
      </c>
      <c r="G41">
        <f>SUMIFS('Total-corrected counts Z&lt;3'!I:I,'Total-corrected counts Z&lt;3'!$V:$V,$A41)</f>
        <v>188.50543406389647</v>
      </c>
      <c r="H41">
        <f>SUMIFS('Total-corrected counts Z&lt;3'!J:J,'Total-corrected counts Z&lt;3'!$V:$V,$A41)</f>
        <v>161.05066672413773</v>
      </c>
      <c r="I41">
        <f>SUMIFS('Total-corrected counts Z&lt;3'!K:K,'Total-corrected counts Z&lt;3'!$V:$V,$A41)</f>
        <v>183.88357656635321</v>
      </c>
      <c r="J41">
        <f>SUMIFS('Total-corrected counts Z&lt;3'!L:L,'Total-corrected counts Z&lt;3'!$V:$V,$A41)</f>
        <v>80.527324750806898</v>
      </c>
      <c r="K41">
        <f>SUMIFS('Total-corrected counts Z&lt;3'!M:M,'Total-corrected counts Z&lt;3'!$V:$V,$A41)</f>
        <v>88.308030412948085</v>
      </c>
      <c r="L41">
        <f>SUMIFS('Total-corrected counts Z&lt;3'!N:N,'Total-corrected counts Z&lt;3'!$V:$V,$A41)</f>
        <v>78.090946436243115</v>
      </c>
      <c r="M41">
        <f>SUMIFS('Total-corrected counts Z&lt;3'!O:O,'Total-corrected counts Z&lt;3'!$V:$V,$A41)</f>
        <v>79.428026253778867</v>
      </c>
      <c r="N41">
        <f>SUMIFS('Total-corrected counts Z&lt;3'!P:P,'Total-corrected counts Z&lt;3'!$V:$V,$A41)</f>
        <v>134.41455519033767</v>
      </c>
      <c r="O41">
        <f>SUMIFS('Total-corrected counts Z&lt;3'!Q:Q,'Total-corrected counts Z&lt;3'!$V:$V,$A41)</f>
        <v>161.48096843864633</v>
      </c>
      <c r="P41">
        <f>SUMIFS('Total-corrected counts Z&lt;3'!R:R,'Total-corrected counts Z&lt;3'!$V:$V,$A41)</f>
        <v>156.92106853818854</v>
      </c>
      <c r="Q41">
        <f>SUMIFS('Total-corrected counts Z&lt;3'!S:S,'Total-corrected counts Z&lt;3'!$V:$V,$A41)</f>
        <v>137.47066433774302</v>
      </c>
      <c r="R41">
        <f>SUMIFS('Total-corrected counts Z&lt;3'!T:T,'Total-corrected counts Z&lt;3'!$V:$V,$A41)</f>
        <v>368.04271419726922</v>
      </c>
      <c r="S41">
        <f t="shared" si="0"/>
        <v>1</v>
      </c>
      <c r="T41">
        <f t="shared" si="6"/>
        <v>0.14007243114369117</v>
      </c>
      <c r="U41">
        <f t="shared" si="7"/>
        <v>116.10066371923467</v>
      </c>
      <c r="V41">
        <f t="shared" si="8"/>
        <v>172.9596661593273</v>
      </c>
      <c r="W41">
        <f t="shared" si="9"/>
        <v>14.691129103082767</v>
      </c>
      <c r="X41">
        <f t="shared" si="10"/>
        <v>40.80022681314194</v>
      </c>
    </row>
    <row r="42" spans="1:24" x14ac:dyDescent="0.25">
      <c r="A42" s="13">
        <v>40</v>
      </c>
      <c r="B42" s="13" t="str">
        <f>IFERROR(VLOOKUP(A42,Tabel3[],2,FALSE),"")</f>
        <v>accessory olfactory bulb</v>
      </c>
      <c r="C42">
        <f>SUMIFS('Total-corrected counts Z&lt;3'!E:E,'Total-corrected counts Z&lt;3'!$V:$V,$A42)</f>
        <v>3.8295859043495279</v>
      </c>
      <c r="D42">
        <f>SUMIFS('Total-corrected counts Z&lt;3'!F:F,'Total-corrected counts Z&lt;3'!$V:$V,$A42)</f>
        <v>1.8887052123069923</v>
      </c>
      <c r="E42">
        <f>SUMIFS('Total-corrected counts Z&lt;3'!G:G,'Total-corrected counts Z&lt;3'!$V:$V,$A42)</f>
        <v>1.5918110495489621</v>
      </c>
      <c r="F42">
        <f>SUMIFS('Total-corrected counts Z&lt;3'!H:H,'Total-corrected counts Z&lt;3'!$V:$V,$A42)</f>
        <v>28.50490964800116</v>
      </c>
      <c r="G42">
        <f>SUMIFS('Total-corrected counts Z&lt;3'!I:I,'Total-corrected counts Z&lt;3'!$V:$V,$A42)</f>
        <v>14.496089263496248</v>
      </c>
      <c r="H42">
        <f>SUMIFS('Total-corrected counts Z&lt;3'!J:J,'Total-corrected counts Z&lt;3'!$V:$V,$A42)</f>
        <v>8.3093571263513173</v>
      </c>
      <c r="I42">
        <f>SUMIFS('Total-corrected counts Z&lt;3'!K:K,'Total-corrected counts Z&lt;3'!$V:$V,$A42)</f>
        <v>7.8233357084839783</v>
      </c>
      <c r="J42">
        <f>SUMIFS('Total-corrected counts Z&lt;3'!L:L,'Total-corrected counts Z&lt;3'!$V:$V,$A42)</f>
        <v>3.4935196905623416</v>
      </c>
      <c r="K42">
        <f>SUMIFS('Total-corrected counts Z&lt;3'!M:M,'Total-corrected counts Z&lt;3'!$V:$V,$A42)</f>
        <v>5.890611933135161</v>
      </c>
      <c r="L42">
        <f>SUMIFS('Total-corrected counts Z&lt;3'!N:N,'Total-corrected counts Z&lt;3'!$V:$V,$A42)</f>
        <v>2.7282049352286517</v>
      </c>
      <c r="M42">
        <f>SUMIFS('Total-corrected counts Z&lt;3'!O:O,'Total-corrected counts Z&lt;3'!$V:$V,$A42)</f>
        <v>5.221223366676659</v>
      </c>
      <c r="N42">
        <f>SUMIFS('Total-corrected counts Z&lt;3'!P:P,'Total-corrected counts Z&lt;3'!$V:$V,$A42)</f>
        <v>18.517458713929898</v>
      </c>
      <c r="O42">
        <f>SUMIFS('Total-corrected counts Z&lt;3'!Q:Q,'Total-corrected counts Z&lt;3'!$V:$V,$A42)</f>
        <v>12.610033472732667</v>
      </c>
      <c r="P42">
        <f>SUMIFS('Total-corrected counts Z&lt;3'!R:R,'Total-corrected counts Z&lt;3'!$V:$V,$A42)</f>
        <v>6.2345260245241807</v>
      </c>
      <c r="Q42">
        <f>SUMIFS('Total-corrected counts Z&lt;3'!S:S,'Total-corrected counts Z&lt;3'!$V:$V,$A42)</f>
        <v>10.689646386724002</v>
      </c>
      <c r="R42">
        <f>SUMIFS('Total-corrected counts Z&lt;3'!T:T,'Total-corrected counts Z&lt;3'!$V:$V,$A42)</f>
        <v>24.334587264239492</v>
      </c>
      <c r="S42">
        <f t="shared" si="0"/>
        <v>1</v>
      </c>
      <c r="T42">
        <f t="shared" si="6"/>
        <v>0.23556084344958861</v>
      </c>
      <c r="U42">
        <f t="shared" si="7"/>
        <v>7.8556130471464325</v>
      </c>
      <c r="V42">
        <f t="shared" si="8"/>
        <v>12.934579204804484</v>
      </c>
      <c r="W42">
        <f t="shared" si="9"/>
        <v>2.6053871559411395</v>
      </c>
      <c r="X42">
        <f t="shared" si="10"/>
        <v>3.0036663794029073</v>
      </c>
    </row>
    <row r="43" spans="1:24" x14ac:dyDescent="0.25">
      <c r="A43" s="13">
        <v>41</v>
      </c>
      <c r="B43" s="13" t="str">
        <f>IFERROR(VLOOKUP(A43,Tabel3[],2,FALSE),"")</f>
        <v>anterior olfactory nucleus</v>
      </c>
      <c r="C43">
        <f>SUMIFS('Total-corrected counts Z&lt;3'!E:E,'Total-corrected counts Z&lt;3'!$V:$V,$A43)</f>
        <v>50.552515611879151</v>
      </c>
      <c r="D43">
        <f>SUMIFS('Total-corrected counts Z&lt;3'!F:F,'Total-corrected counts Z&lt;3'!$V:$V,$A43)</f>
        <v>48.889134420566492</v>
      </c>
      <c r="E43">
        <f>SUMIFS('Total-corrected counts Z&lt;3'!G:G,'Total-corrected counts Z&lt;3'!$V:$V,$A43)</f>
        <v>31.201480136330435</v>
      </c>
      <c r="F43">
        <f>SUMIFS('Total-corrected counts Z&lt;3'!H:H,'Total-corrected counts Z&lt;3'!$V:$V,$A43)</f>
        <v>20.072860623899249</v>
      </c>
      <c r="G43">
        <f>SUMIFS('Total-corrected counts Z&lt;3'!I:I,'Total-corrected counts Z&lt;3'!$V:$V,$A43)</f>
        <v>47.64126230774815</v>
      </c>
      <c r="H43">
        <f>SUMIFS('Total-corrected counts Z&lt;3'!J:J,'Total-corrected counts Z&lt;3'!$V:$V,$A43)</f>
        <v>70.515790771824342</v>
      </c>
      <c r="I43">
        <f>SUMIFS('Total-corrected counts Z&lt;3'!K:K,'Total-corrected counts Z&lt;3'!$V:$V,$A43)</f>
        <v>144.14525365729216</v>
      </c>
      <c r="J43">
        <f>SUMIFS('Total-corrected counts Z&lt;3'!L:L,'Total-corrected counts Z&lt;3'!$V:$V,$A43)</f>
        <v>77.06772272714322</v>
      </c>
      <c r="K43">
        <f>SUMIFS('Total-corrected counts Z&lt;3'!M:M,'Total-corrected counts Z&lt;3'!$V:$V,$A43)</f>
        <v>77.48158011615844</v>
      </c>
      <c r="L43">
        <f>SUMIFS('Total-corrected counts Z&lt;3'!N:N,'Total-corrected counts Z&lt;3'!$V:$V,$A43)</f>
        <v>20.563452715818258</v>
      </c>
      <c r="M43">
        <f>SUMIFS('Total-corrected counts Z&lt;3'!O:O,'Total-corrected counts Z&lt;3'!$V:$V,$A43)</f>
        <v>54.329901738433065</v>
      </c>
      <c r="N43">
        <f>SUMIFS('Total-corrected counts Z&lt;3'!P:P,'Total-corrected counts Z&lt;3'!$V:$V,$A43)</f>
        <v>40.871778666354807</v>
      </c>
      <c r="O43">
        <f>SUMIFS('Total-corrected counts Z&lt;3'!Q:Q,'Total-corrected counts Z&lt;3'!$V:$V,$A43)</f>
        <v>52.372877397980702</v>
      </c>
      <c r="P43">
        <f>SUMIFS('Total-corrected counts Z&lt;3'!R:R,'Total-corrected counts Z&lt;3'!$V:$V,$A43)</f>
        <v>45.38262477654051</v>
      </c>
      <c r="Q43">
        <f>SUMIFS('Total-corrected counts Z&lt;3'!S:S,'Total-corrected counts Z&lt;3'!$V:$V,$A43)</f>
        <v>54.88068984455284</v>
      </c>
      <c r="R43">
        <f>SUMIFS('Total-corrected counts Z&lt;3'!T:T,'Total-corrected counts Z&lt;3'!$V:$V,$A43)</f>
        <v>103.17455441766616</v>
      </c>
      <c r="S43">
        <f t="shared" si="0"/>
        <v>1</v>
      </c>
      <c r="T43">
        <f t="shared" si="6"/>
        <v>0.98541469739182386</v>
      </c>
      <c r="U43">
        <f t="shared" si="7"/>
        <v>58.813105308865985</v>
      </c>
      <c r="V43">
        <f t="shared" si="8"/>
        <v>58.502071140254685</v>
      </c>
      <c r="W43">
        <f t="shared" si="9"/>
        <v>11.603662420069927</v>
      </c>
      <c r="X43">
        <f t="shared" si="10"/>
        <v>9.2135159118057199</v>
      </c>
    </row>
    <row r="44" spans="1:24" x14ac:dyDescent="0.25">
      <c r="A44" s="13">
        <v>42</v>
      </c>
      <c r="B44" s="13" t="str">
        <f>IFERROR(VLOOKUP(A44,Tabel3[],2,FALSE),"")</f>
        <v>Taenia tecta - peduncular area</v>
      </c>
      <c r="C44">
        <f>SUMIFS('Total-corrected counts Z&lt;3'!E:E,'Total-corrected counts Z&lt;3'!$V:$V,$A44)</f>
        <v>14.624757554514627</v>
      </c>
      <c r="D44">
        <f>SUMIFS('Total-corrected counts Z&lt;3'!F:F,'Total-corrected counts Z&lt;3'!$V:$V,$A44)</f>
        <v>12.186870382410866</v>
      </c>
      <c r="E44">
        <f>SUMIFS('Total-corrected counts Z&lt;3'!G:G,'Total-corrected counts Z&lt;3'!$V:$V,$A44)</f>
        <v>7.205300482849351</v>
      </c>
      <c r="F44">
        <f>SUMIFS('Total-corrected counts Z&lt;3'!H:H,'Total-corrected counts Z&lt;3'!$V:$V,$A44)</f>
        <v>5.6816811020772509</v>
      </c>
      <c r="G44">
        <f>SUMIFS('Total-corrected counts Z&lt;3'!I:I,'Total-corrected counts Z&lt;3'!$V:$V,$A44)</f>
        <v>41.017855062742292</v>
      </c>
      <c r="H44">
        <f>SUMIFS('Total-corrected counts Z&lt;3'!J:J,'Total-corrected counts Z&lt;3'!$V:$V,$A44)</f>
        <v>6.6690373478064613</v>
      </c>
      <c r="I44">
        <f>SUMIFS('Total-corrected counts Z&lt;3'!K:K,'Total-corrected counts Z&lt;3'!$V:$V,$A44)</f>
        <v>20.819221712982106</v>
      </c>
      <c r="J44">
        <f>SUMIFS('Total-corrected counts Z&lt;3'!L:L,'Total-corrected counts Z&lt;3'!$V:$V,$A44)</f>
        <v>47.566136058685707</v>
      </c>
      <c r="K44">
        <f>SUMIFS('Total-corrected counts Z&lt;3'!M:M,'Total-corrected counts Z&lt;3'!$V:$V,$A44)</f>
        <v>22.386030298716257</v>
      </c>
      <c r="L44">
        <f>SUMIFS('Total-corrected counts Z&lt;3'!N:N,'Total-corrected counts Z&lt;3'!$V:$V,$A44)</f>
        <v>2.6027702255629666</v>
      </c>
      <c r="M44">
        <f>SUMIFS('Total-corrected counts Z&lt;3'!O:O,'Total-corrected counts Z&lt;3'!$V:$V,$A44)</f>
        <v>5.4157481999821391</v>
      </c>
      <c r="N44">
        <f>SUMIFS('Total-corrected counts Z&lt;3'!P:P,'Total-corrected counts Z&lt;3'!$V:$V,$A44)</f>
        <v>58.165024845045053</v>
      </c>
      <c r="O44">
        <f>SUMIFS('Total-corrected counts Z&lt;3'!Q:Q,'Total-corrected counts Z&lt;3'!$V:$V,$A44)</f>
        <v>15.357609717973473</v>
      </c>
      <c r="P44">
        <f>SUMIFS('Total-corrected counts Z&lt;3'!R:R,'Total-corrected counts Z&lt;3'!$V:$V,$A44)</f>
        <v>11.077325069932996</v>
      </c>
      <c r="Q44">
        <f>SUMIFS('Total-corrected counts Z&lt;3'!S:S,'Total-corrected counts Z&lt;3'!$V:$V,$A44)</f>
        <v>8.7249709120453858</v>
      </c>
      <c r="R44">
        <f>SUMIFS('Total-corrected counts Z&lt;3'!T:T,'Total-corrected counts Z&lt;3'!$V:$V,$A44)</f>
        <v>11.385719931767591</v>
      </c>
      <c r="S44">
        <f t="shared" si="0"/>
        <v>1</v>
      </c>
      <c r="T44">
        <f t="shared" si="6"/>
        <v>0.97520546040052714</v>
      </c>
      <c r="U44">
        <f t="shared" si="7"/>
        <v>18.075966022834791</v>
      </c>
      <c r="V44">
        <f t="shared" si="8"/>
        <v>18.354399779457776</v>
      </c>
      <c r="W44">
        <f t="shared" si="9"/>
        <v>4.8419719038809026</v>
      </c>
      <c r="X44">
        <f t="shared" si="10"/>
        <v>8.0736599278984755</v>
      </c>
    </row>
    <row r="45" spans="1:24" x14ac:dyDescent="0.25">
      <c r="A45" s="13">
        <v>43</v>
      </c>
      <c r="B45" s="13" t="str">
        <f>IFERROR(VLOOKUP(A45,Tabel3[],2,FALSE),"")</f>
        <v>piriform area</v>
      </c>
      <c r="C45">
        <f>SUMIFS('Total-corrected counts Z&lt;3'!E:E,'Total-corrected counts Z&lt;3'!$V:$V,$A45)</f>
        <v>225.31638671386355</v>
      </c>
      <c r="D45">
        <f>SUMIFS('Total-corrected counts Z&lt;3'!F:F,'Total-corrected counts Z&lt;3'!$V:$V,$A45)</f>
        <v>225.7049946337163</v>
      </c>
      <c r="E45">
        <f>SUMIFS('Total-corrected counts Z&lt;3'!G:G,'Total-corrected counts Z&lt;3'!$V:$V,$A45)</f>
        <v>189.42551489632649</v>
      </c>
      <c r="F45">
        <f>SUMIFS('Total-corrected counts Z&lt;3'!H:H,'Total-corrected counts Z&lt;3'!$V:$V,$A45)</f>
        <v>241.08543028782358</v>
      </c>
      <c r="G45">
        <f>SUMIFS('Total-corrected counts Z&lt;3'!I:I,'Total-corrected counts Z&lt;3'!$V:$V,$A45)</f>
        <v>223.69896754755544</v>
      </c>
      <c r="H45">
        <f>SUMIFS('Total-corrected counts Z&lt;3'!J:J,'Total-corrected counts Z&lt;3'!$V:$V,$A45)</f>
        <v>237.46921407130961</v>
      </c>
      <c r="I45">
        <f>SUMIFS('Total-corrected counts Z&lt;3'!K:K,'Total-corrected counts Z&lt;3'!$V:$V,$A45)</f>
        <v>177.54397694051272</v>
      </c>
      <c r="J45">
        <f>SUMIFS('Total-corrected counts Z&lt;3'!L:L,'Total-corrected counts Z&lt;3'!$V:$V,$A45)</f>
        <v>162.66234691261045</v>
      </c>
      <c r="K45">
        <f>SUMIFS('Total-corrected counts Z&lt;3'!M:M,'Total-corrected counts Z&lt;3'!$V:$V,$A45)</f>
        <v>159.20849271090054</v>
      </c>
      <c r="L45">
        <f>SUMIFS('Total-corrected counts Z&lt;3'!N:N,'Total-corrected counts Z&lt;3'!$V:$V,$A45)</f>
        <v>112.53061390882777</v>
      </c>
      <c r="M45">
        <f>SUMIFS('Total-corrected counts Z&lt;3'!O:O,'Total-corrected counts Z&lt;3'!$V:$V,$A45)</f>
        <v>212.90743005284884</v>
      </c>
      <c r="N45">
        <f>SUMIFS('Total-corrected counts Z&lt;3'!P:P,'Total-corrected counts Z&lt;3'!$V:$V,$A45)</f>
        <v>101.00251063099199</v>
      </c>
      <c r="O45">
        <f>SUMIFS('Total-corrected counts Z&lt;3'!Q:Q,'Total-corrected counts Z&lt;3'!$V:$V,$A45)</f>
        <v>257.29337406834554</v>
      </c>
      <c r="P45">
        <f>SUMIFS('Total-corrected counts Z&lt;3'!R:R,'Total-corrected counts Z&lt;3'!$V:$V,$A45)</f>
        <v>180.85774547419115</v>
      </c>
      <c r="Q45">
        <f>SUMIFS('Total-corrected counts Z&lt;3'!S:S,'Total-corrected counts Z&lt;3'!$V:$V,$A45)</f>
        <v>212.19627504324268</v>
      </c>
      <c r="R45">
        <f>SUMIFS('Total-corrected counts Z&lt;3'!T:T,'Total-corrected counts Z&lt;3'!$V:$V,$A45)</f>
        <v>255.91248558866835</v>
      </c>
      <c r="S45">
        <f t="shared" si="0"/>
        <v>1</v>
      </c>
      <c r="T45">
        <f t="shared" si="6"/>
        <v>0.75705691206581427</v>
      </c>
      <c r="U45">
        <f t="shared" si="7"/>
        <v>195.46459386234466</v>
      </c>
      <c r="V45">
        <f t="shared" si="8"/>
        <v>203.36163680971472</v>
      </c>
      <c r="W45">
        <f t="shared" si="9"/>
        <v>13.364379006199531</v>
      </c>
      <c r="X45">
        <f t="shared" si="10"/>
        <v>23.680662173873166</v>
      </c>
    </row>
    <row r="46" spans="1:24" x14ac:dyDescent="0.25">
      <c r="A46" s="13">
        <v>44</v>
      </c>
      <c r="B46" s="13" t="str">
        <f>IFERROR(VLOOKUP(A46,Tabel3[],2,FALSE),"")</f>
        <v>nucleus of the lateral olfactory tract</v>
      </c>
      <c r="C46">
        <f>SUMIFS('Total-corrected counts Z&lt;3'!E:E,'Total-corrected counts Z&lt;3'!$V:$V,$A46)</f>
        <v>4.0079366062338524</v>
      </c>
      <c r="D46">
        <f>SUMIFS('Total-corrected counts Z&lt;3'!F:F,'Total-corrected counts Z&lt;3'!$V:$V,$A46)</f>
        <v>4.8870247368443422</v>
      </c>
      <c r="E46">
        <f>SUMIFS('Total-corrected counts Z&lt;3'!G:G,'Total-corrected counts Z&lt;3'!$V:$V,$A46)</f>
        <v>4.0117605578975395</v>
      </c>
      <c r="F46">
        <f>SUMIFS('Total-corrected counts Z&lt;3'!H:H,'Total-corrected counts Z&lt;3'!$V:$V,$A46)</f>
        <v>1.9361142608989361</v>
      </c>
      <c r="G46">
        <f>SUMIFS('Total-corrected counts Z&lt;3'!I:I,'Total-corrected counts Z&lt;3'!$V:$V,$A46)</f>
        <v>5.6667553914366149</v>
      </c>
      <c r="H46">
        <f>SUMIFS('Total-corrected counts Z&lt;3'!J:J,'Total-corrected counts Z&lt;3'!$V:$V,$A46)</f>
        <v>5.8129580473250222</v>
      </c>
      <c r="I46">
        <f>SUMIFS('Total-corrected counts Z&lt;3'!K:K,'Total-corrected counts Z&lt;3'!$V:$V,$A46)</f>
        <v>4.7268430142714291</v>
      </c>
      <c r="J46">
        <f>SUMIFS('Total-corrected counts Z&lt;3'!L:L,'Total-corrected counts Z&lt;3'!$V:$V,$A46)</f>
        <v>4.8977111001670099</v>
      </c>
      <c r="K46">
        <f>SUMIFS('Total-corrected counts Z&lt;3'!M:M,'Total-corrected counts Z&lt;3'!$V:$V,$A46)</f>
        <v>4.8591154875355169</v>
      </c>
      <c r="L46">
        <f>SUMIFS('Total-corrected counts Z&lt;3'!N:N,'Total-corrected counts Z&lt;3'!$V:$V,$A46)</f>
        <v>2.0147950240050676</v>
      </c>
      <c r="M46">
        <f>SUMIFS('Total-corrected counts Z&lt;3'!O:O,'Total-corrected counts Z&lt;3'!$V:$V,$A46)</f>
        <v>5.4599583893697474</v>
      </c>
      <c r="N46">
        <f>SUMIFS('Total-corrected counts Z&lt;3'!P:P,'Total-corrected counts Z&lt;3'!$V:$V,$A46)</f>
        <v>1.5327539059098112</v>
      </c>
      <c r="O46">
        <f>SUMIFS('Total-corrected counts Z&lt;3'!Q:Q,'Total-corrected counts Z&lt;3'!$V:$V,$A46)</f>
        <v>6.369607136344869</v>
      </c>
      <c r="P46">
        <f>SUMIFS('Total-corrected counts Z&lt;3'!R:R,'Total-corrected counts Z&lt;3'!$V:$V,$A46)</f>
        <v>6.6248258415454639</v>
      </c>
      <c r="Q46">
        <f>SUMIFS('Total-corrected counts Z&lt;3'!S:S,'Total-corrected counts Z&lt;3'!$V:$V,$A46)</f>
        <v>3.6236089446522044</v>
      </c>
      <c r="R46">
        <f>SUMIFS('Total-corrected counts Z&lt;3'!T:T,'Total-corrected counts Z&lt;3'!$V:$V,$A46)</f>
        <v>3.3447258792362833</v>
      </c>
      <c r="S46">
        <f t="shared" si="0"/>
        <v>1</v>
      </c>
      <c r="T46">
        <f t="shared" si="6"/>
        <v>0.80350096002714655</v>
      </c>
      <c r="U46">
        <f t="shared" si="7"/>
        <v>4.2821014226615324</v>
      </c>
      <c r="V46">
        <f t="shared" si="8"/>
        <v>4.4925800161763965</v>
      </c>
      <c r="W46">
        <f t="shared" si="9"/>
        <v>0.42595019299656234</v>
      </c>
      <c r="X46">
        <f t="shared" si="10"/>
        <v>0.81319891851924797</v>
      </c>
    </row>
    <row r="47" spans="1:24" x14ac:dyDescent="0.25">
      <c r="A47" s="13">
        <v>45</v>
      </c>
      <c r="B47" s="13" t="str">
        <f>IFERROR(VLOOKUP(A47,Tabel3[],2,FALSE),"")</f>
        <v>cortical amygdalar area</v>
      </c>
      <c r="C47">
        <f>SUMIFS('Total-corrected counts Z&lt;3'!E:E,'Total-corrected counts Z&lt;3'!$V:$V,$A47)</f>
        <v>16.690653184674723</v>
      </c>
      <c r="D47">
        <f>SUMIFS('Total-corrected counts Z&lt;3'!F:F,'Total-corrected counts Z&lt;3'!$V:$V,$A47)</f>
        <v>16.110655460978641</v>
      </c>
      <c r="E47">
        <f>SUMIFS('Total-corrected counts Z&lt;3'!G:G,'Total-corrected counts Z&lt;3'!$V:$V,$A47)</f>
        <v>11.55426711977907</v>
      </c>
      <c r="F47">
        <f>SUMIFS('Total-corrected counts Z&lt;3'!H:H,'Total-corrected counts Z&lt;3'!$V:$V,$A47)</f>
        <v>7.0930541146951676</v>
      </c>
      <c r="G47">
        <f>SUMIFS('Total-corrected counts Z&lt;3'!I:I,'Total-corrected counts Z&lt;3'!$V:$V,$A47)</f>
        <v>17.180341817334643</v>
      </c>
      <c r="H47">
        <f>SUMIFS('Total-corrected counts Z&lt;3'!J:J,'Total-corrected counts Z&lt;3'!$V:$V,$A47)</f>
        <v>53.244540548824659</v>
      </c>
      <c r="I47">
        <f>SUMIFS('Total-corrected counts Z&lt;3'!K:K,'Total-corrected counts Z&lt;3'!$V:$V,$A47)</f>
        <v>26.085605120942081</v>
      </c>
      <c r="J47">
        <f>SUMIFS('Total-corrected counts Z&lt;3'!L:L,'Total-corrected counts Z&lt;3'!$V:$V,$A47)</f>
        <v>28.131312925751516</v>
      </c>
      <c r="K47">
        <f>SUMIFS('Total-corrected counts Z&lt;3'!M:M,'Total-corrected counts Z&lt;3'!$V:$V,$A47)</f>
        <v>24.363775549783341</v>
      </c>
      <c r="L47">
        <f>SUMIFS('Total-corrected counts Z&lt;3'!N:N,'Total-corrected counts Z&lt;3'!$V:$V,$A47)</f>
        <v>16.769052748431282</v>
      </c>
      <c r="M47">
        <f>SUMIFS('Total-corrected counts Z&lt;3'!O:O,'Total-corrected counts Z&lt;3'!$V:$V,$A47)</f>
        <v>15.867036971212977</v>
      </c>
      <c r="N47">
        <f>SUMIFS('Total-corrected counts Z&lt;3'!P:P,'Total-corrected counts Z&lt;3'!$V:$V,$A47)</f>
        <v>14.675621001714397</v>
      </c>
      <c r="O47">
        <f>SUMIFS('Total-corrected counts Z&lt;3'!Q:Q,'Total-corrected counts Z&lt;3'!$V:$V,$A47)</f>
        <v>19.382088485866877</v>
      </c>
      <c r="P47">
        <f>SUMIFS('Total-corrected counts Z&lt;3'!R:R,'Total-corrected counts Z&lt;3'!$V:$V,$A47)</f>
        <v>22.46278157435648</v>
      </c>
      <c r="Q47">
        <f>SUMIFS('Total-corrected counts Z&lt;3'!S:S,'Total-corrected counts Z&lt;3'!$V:$V,$A47)</f>
        <v>19.839258971970818</v>
      </c>
      <c r="R47">
        <f>SUMIFS('Total-corrected counts Z&lt;3'!T:T,'Total-corrected counts Z&lt;3'!$V:$V,$A47)</f>
        <v>16.061510191516273</v>
      </c>
      <c r="S47">
        <f t="shared" si="0"/>
        <v>1</v>
      </c>
      <c r="T47">
        <f t="shared" si="6"/>
        <v>0.50648292707497888</v>
      </c>
      <c r="U47">
        <f t="shared" si="7"/>
        <v>21.722325859119511</v>
      </c>
      <c r="V47">
        <f t="shared" si="8"/>
        <v>18.048049532772971</v>
      </c>
      <c r="W47">
        <f t="shared" si="9"/>
        <v>4.0553376554212663</v>
      </c>
      <c r="X47">
        <f t="shared" si="10"/>
        <v>1.2186656463466989</v>
      </c>
    </row>
    <row r="48" spans="1:24" x14ac:dyDescent="0.25">
      <c r="A48" s="13">
        <v>46</v>
      </c>
      <c r="B48" s="13" t="str">
        <f>IFERROR(VLOOKUP(A48,Tabel3[],2,FALSE),"")</f>
        <v>piriform-amygdalar area</v>
      </c>
      <c r="C48">
        <f>SUMIFS('Total-corrected counts Z&lt;3'!E:E,'Total-corrected counts Z&lt;3'!$V:$V,$A48)</f>
        <v>6.628701086700735</v>
      </c>
      <c r="D48">
        <f>SUMIFS('Total-corrected counts Z&lt;3'!F:F,'Total-corrected counts Z&lt;3'!$V:$V,$A48)</f>
        <v>8.8958015499659329</v>
      </c>
      <c r="E48">
        <f>SUMIFS('Total-corrected counts Z&lt;3'!G:G,'Total-corrected counts Z&lt;3'!$V:$V,$A48)</f>
        <v>5.7126676918392656</v>
      </c>
      <c r="F48">
        <f>SUMIFS('Total-corrected counts Z&lt;3'!H:H,'Total-corrected counts Z&lt;3'!$V:$V,$A48)</f>
        <v>2.6840213274144133</v>
      </c>
      <c r="G48">
        <f>SUMIFS('Total-corrected counts Z&lt;3'!I:I,'Total-corrected counts Z&lt;3'!$V:$V,$A48)</f>
        <v>7.6138232816422455</v>
      </c>
      <c r="H48">
        <f>SUMIFS('Total-corrected counts Z&lt;3'!J:J,'Total-corrected counts Z&lt;3'!$V:$V,$A48)</f>
        <v>13.85890615814359</v>
      </c>
      <c r="I48">
        <f>SUMIFS('Total-corrected counts Z&lt;3'!K:K,'Total-corrected counts Z&lt;3'!$V:$V,$A48)</f>
        <v>7.1958267723462086</v>
      </c>
      <c r="J48">
        <f>SUMIFS('Total-corrected counts Z&lt;3'!L:L,'Total-corrected counts Z&lt;3'!$V:$V,$A48)</f>
        <v>7.339783116870783</v>
      </c>
      <c r="K48">
        <f>SUMIFS('Total-corrected counts Z&lt;3'!M:M,'Total-corrected counts Z&lt;3'!$V:$V,$A48)</f>
        <v>6.9391579067612463</v>
      </c>
      <c r="L48">
        <f>SUMIFS('Total-corrected counts Z&lt;3'!N:N,'Total-corrected counts Z&lt;3'!$V:$V,$A48)</f>
        <v>7.565280926711635</v>
      </c>
      <c r="M48">
        <f>SUMIFS('Total-corrected counts Z&lt;3'!O:O,'Total-corrected counts Z&lt;3'!$V:$V,$A48)</f>
        <v>5.7694297150830129</v>
      </c>
      <c r="N48">
        <f>SUMIFS('Total-corrected counts Z&lt;3'!P:P,'Total-corrected counts Z&lt;3'!$V:$V,$A48)</f>
        <v>4.682861770977703</v>
      </c>
      <c r="O48">
        <f>SUMIFS('Total-corrected counts Z&lt;3'!Q:Q,'Total-corrected counts Z&lt;3'!$V:$V,$A48)</f>
        <v>9.032719012382973</v>
      </c>
      <c r="P48">
        <f>SUMIFS('Total-corrected counts Z&lt;3'!R:R,'Total-corrected counts Z&lt;3'!$V:$V,$A48)</f>
        <v>6.5272508872901431</v>
      </c>
      <c r="Q48">
        <f>SUMIFS('Total-corrected counts Z&lt;3'!S:S,'Total-corrected counts Z&lt;3'!$V:$V,$A48)</f>
        <v>12.388213079529724</v>
      </c>
      <c r="R48">
        <f>SUMIFS('Total-corrected counts Z&lt;3'!T:T,'Total-corrected counts Z&lt;3'!$V:$V,$A48)</f>
        <v>5.5768184557878442</v>
      </c>
      <c r="S48">
        <f t="shared" si="0"/>
        <v>1</v>
      </c>
      <c r="T48">
        <f t="shared" si="6"/>
        <v>0.93886323188919307</v>
      </c>
      <c r="U48">
        <f t="shared" si="7"/>
        <v>7.4433969818396069</v>
      </c>
      <c r="V48">
        <f t="shared" si="8"/>
        <v>7.3295488201752335</v>
      </c>
      <c r="W48">
        <f t="shared" si="9"/>
        <v>0.88159723497040365</v>
      </c>
      <c r="X48">
        <f t="shared" si="10"/>
        <v>1.178212522627905</v>
      </c>
    </row>
    <row r="49" spans="1:24" x14ac:dyDescent="0.25">
      <c r="A49" s="13">
        <v>47</v>
      </c>
      <c r="B49" s="13" t="str">
        <f>IFERROR(VLOOKUP(A49,Tabel3[],2,FALSE),"")</f>
        <v>postpiriform transition area</v>
      </c>
      <c r="C49">
        <f>SUMIFS('Total-corrected counts Z&lt;3'!E:E,'Total-corrected counts Z&lt;3'!$V:$V,$A49)</f>
        <v>4.9938196527610916</v>
      </c>
      <c r="D49">
        <f>SUMIFS('Total-corrected counts Z&lt;3'!F:F,'Total-corrected counts Z&lt;3'!$V:$V,$A49)</f>
        <v>5.8738732102747457</v>
      </c>
      <c r="E49">
        <f>SUMIFS('Total-corrected counts Z&lt;3'!G:G,'Total-corrected counts Z&lt;3'!$V:$V,$A49)</f>
        <v>5.1721461828023907</v>
      </c>
      <c r="F49">
        <f>SUMIFS('Total-corrected counts Z&lt;3'!H:H,'Total-corrected counts Z&lt;3'!$V:$V,$A49)</f>
        <v>2.4668870177808873</v>
      </c>
      <c r="G49">
        <f>SUMIFS('Total-corrected counts Z&lt;3'!I:I,'Total-corrected counts Z&lt;3'!$V:$V,$A49)</f>
        <v>4.9858443662490979</v>
      </c>
      <c r="H49">
        <f>SUMIFS('Total-corrected counts Z&lt;3'!J:J,'Total-corrected counts Z&lt;3'!$V:$V,$A49)</f>
        <v>19.923300083931689</v>
      </c>
      <c r="I49">
        <f>SUMIFS('Total-corrected counts Z&lt;3'!K:K,'Total-corrected counts Z&lt;3'!$V:$V,$A49)</f>
        <v>8.8906873568678506</v>
      </c>
      <c r="J49">
        <f>SUMIFS('Total-corrected counts Z&lt;3'!L:L,'Total-corrected counts Z&lt;3'!$V:$V,$A49)</f>
        <v>9.2256053964364746</v>
      </c>
      <c r="K49">
        <f>SUMIFS('Total-corrected counts Z&lt;3'!M:M,'Total-corrected counts Z&lt;3'!$V:$V,$A49)</f>
        <v>7.4335942195280174</v>
      </c>
      <c r="L49">
        <f>SUMIFS('Total-corrected counts Z&lt;3'!N:N,'Total-corrected counts Z&lt;3'!$V:$V,$A49)</f>
        <v>5.6915999510804625</v>
      </c>
      <c r="M49">
        <f>SUMIFS('Total-corrected counts Z&lt;3'!O:O,'Total-corrected counts Z&lt;3'!$V:$V,$A49)</f>
        <v>7.3698385709144709</v>
      </c>
      <c r="N49">
        <f>SUMIFS('Total-corrected counts Z&lt;3'!P:P,'Total-corrected counts Z&lt;3'!$V:$V,$A49)</f>
        <v>5.2153444590697475</v>
      </c>
      <c r="O49">
        <f>SUMIFS('Total-corrected counts Z&lt;3'!Q:Q,'Total-corrected counts Z&lt;3'!$V:$V,$A49)</f>
        <v>7.1198494745570962</v>
      </c>
      <c r="P49">
        <f>SUMIFS('Total-corrected counts Z&lt;3'!R:R,'Total-corrected counts Z&lt;3'!$V:$V,$A49)</f>
        <v>7.3540702365062822</v>
      </c>
      <c r="Q49">
        <f>SUMIFS('Total-corrected counts Z&lt;3'!S:S,'Total-corrected counts Z&lt;3'!$V:$V,$A49)</f>
        <v>14.4887738896328</v>
      </c>
      <c r="R49">
        <f>SUMIFS('Total-corrected counts Z&lt;3'!T:T,'Total-corrected counts Z&lt;3'!$V:$V,$A49)</f>
        <v>7.7884331187930593</v>
      </c>
      <c r="S49">
        <f t="shared" si="0"/>
        <v>1</v>
      </c>
      <c r="T49">
        <f t="shared" si="6"/>
        <v>0.73864616511125569</v>
      </c>
      <c r="U49">
        <f t="shared" si="7"/>
        <v>7.4657357437712708</v>
      </c>
      <c r="V49">
        <f t="shared" si="8"/>
        <v>8.222718291578909</v>
      </c>
      <c r="W49">
        <f t="shared" si="9"/>
        <v>1.5220980653986831</v>
      </c>
      <c r="X49">
        <f t="shared" si="10"/>
        <v>1.3063259754839938</v>
      </c>
    </row>
    <row r="50" spans="1:24" x14ac:dyDescent="0.25">
      <c r="A50" s="13">
        <v>48</v>
      </c>
      <c r="B50" s="13" t="str">
        <f>IFERROR(VLOOKUP(A50,Tabel3[],2,FALSE),"")</f>
        <v>dCA1</v>
      </c>
      <c r="C50">
        <f>SUMIFS('Total-corrected counts Z&lt;3'!E:E,'Total-corrected counts Z&lt;3'!$V:$V,$A50)</f>
        <v>9.4129537105615828</v>
      </c>
      <c r="D50">
        <f>SUMIFS('Total-corrected counts Z&lt;3'!F:F,'Total-corrected counts Z&lt;3'!$V:$V,$A50)</f>
        <v>16.568666474963088</v>
      </c>
      <c r="E50">
        <f>SUMIFS('Total-corrected counts Z&lt;3'!G:G,'Total-corrected counts Z&lt;3'!$V:$V,$A50)</f>
        <v>29.118736707014033</v>
      </c>
      <c r="F50">
        <f>SUMIFS('Total-corrected counts Z&lt;3'!H:H,'Total-corrected counts Z&lt;3'!$V:$V,$A50)</f>
        <v>10.603392120437164</v>
      </c>
      <c r="G50">
        <f>SUMIFS('Total-corrected counts Z&lt;3'!I:I,'Total-corrected counts Z&lt;3'!$V:$V,$A50)</f>
        <v>24.400249629860141</v>
      </c>
      <c r="H50">
        <f>SUMIFS('Total-corrected counts Z&lt;3'!J:J,'Total-corrected counts Z&lt;3'!$V:$V,$A50)</f>
        <v>28.274563190026857</v>
      </c>
      <c r="I50">
        <f>SUMIFS('Total-corrected counts Z&lt;3'!K:K,'Total-corrected counts Z&lt;3'!$V:$V,$A50)</f>
        <v>9.653081391427758</v>
      </c>
      <c r="J50">
        <f>SUMIFS('Total-corrected counts Z&lt;3'!L:L,'Total-corrected counts Z&lt;3'!$V:$V,$A50)</f>
        <v>23.776284495963122</v>
      </c>
      <c r="K50">
        <f>SUMIFS('Total-corrected counts Z&lt;3'!M:M,'Total-corrected counts Z&lt;3'!$V:$V,$A50)</f>
        <v>23.332279104183698</v>
      </c>
      <c r="L50">
        <f>SUMIFS('Total-corrected counts Z&lt;3'!N:N,'Total-corrected counts Z&lt;3'!$V:$V,$A50)</f>
        <v>20.147950240050676</v>
      </c>
      <c r="M50">
        <f>SUMIFS('Total-corrected counts Z&lt;3'!O:O,'Total-corrected counts Z&lt;3'!$V:$V,$A50)</f>
        <v>7.6793098966277347</v>
      </c>
      <c r="N50">
        <f>SUMIFS('Total-corrected counts Z&lt;3'!P:P,'Total-corrected counts Z&lt;3'!$V:$V,$A50)</f>
        <v>16.44226917248707</v>
      </c>
      <c r="O50">
        <f>SUMIFS('Total-corrected counts Z&lt;3'!Q:Q,'Total-corrected counts Z&lt;3'!$V:$V,$A50)</f>
        <v>15.581191871745327</v>
      </c>
      <c r="P50">
        <f>SUMIFS('Total-corrected counts Z&lt;3'!R:R,'Total-corrected counts Z&lt;3'!$V:$V,$A50)</f>
        <v>15.724974206831172</v>
      </c>
      <c r="Q50">
        <f>SUMIFS('Total-corrected counts Z&lt;3'!S:S,'Total-corrected counts Z&lt;3'!$V:$V,$A50)</f>
        <v>14.013175215647196</v>
      </c>
      <c r="R50">
        <f>SUMIFS('Total-corrected counts Z&lt;3'!T:T,'Total-corrected counts Z&lt;3'!$V:$V,$A50)</f>
        <v>10.559777418731693</v>
      </c>
      <c r="S50">
        <f t="shared" si="0"/>
        <v>1</v>
      </c>
      <c r="T50">
        <f t="shared" si="6"/>
        <v>8.1984424748719129E-2</v>
      </c>
      <c r="U50">
        <f t="shared" si="7"/>
        <v>19.52881570644881</v>
      </c>
      <c r="V50">
        <f t="shared" si="8"/>
        <v>13.333449630345035</v>
      </c>
      <c r="W50">
        <f t="shared" si="9"/>
        <v>2.3883110412157613</v>
      </c>
      <c r="X50">
        <f t="shared" si="10"/>
        <v>1.4208105018674793</v>
      </c>
    </row>
    <row r="51" spans="1:24" x14ac:dyDescent="0.25">
      <c r="A51" s="13">
        <v>49</v>
      </c>
      <c r="B51" s="13" t="str">
        <f>IFERROR(VLOOKUP(A51,Tabel3[],2,FALSE),"")</f>
        <v>dCA3</v>
      </c>
      <c r="C51">
        <f>SUMIFS('Total-corrected counts Z&lt;3'!E:E,'Total-corrected counts Z&lt;3'!$V:$V,$A51)</f>
        <v>18.033237634970607</v>
      </c>
      <c r="D51">
        <f>SUMIFS('Total-corrected counts Z&lt;3'!F:F,'Total-corrected counts Z&lt;3'!$V:$V,$A51)</f>
        <v>15.633757394871127</v>
      </c>
      <c r="E51">
        <f>SUMIFS('Total-corrected counts Z&lt;3'!G:G,'Total-corrected counts Z&lt;3'!$V:$V,$A51)</f>
        <v>26.37645785841411</v>
      </c>
      <c r="F51">
        <f>SUMIFS('Total-corrected counts Z&lt;3'!H:H,'Total-corrected counts Z&lt;3'!$V:$V,$A51)</f>
        <v>10.609423629038094</v>
      </c>
      <c r="G51">
        <f>SUMIFS('Total-corrected counts Z&lt;3'!I:I,'Total-corrected counts Z&lt;3'!$V:$V,$A51)</f>
        <v>16.617605432882151</v>
      </c>
      <c r="H51">
        <f>SUMIFS('Total-corrected counts Z&lt;3'!J:J,'Total-corrected counts Z&lt;3'!$V:$V,$A51)</f>
        <v>12.314371476156095</v>
      </c>
      <c r="I51">
        <f>SUMIFS('Total-corrected counts Z&lt;3'!K:K,'Total-corrected counts Z&lt;3'!$V:$V,$A51)</f>
        <v>6.72079664312042</v>
      </c>
      <c r="J51">
        <f>SUMIFS('Total-corrected counts Z&lt;3'!L:L,'Total-corrected counts Z&lt;3'!$V:$V,$A51)</f>
        <v>7.1362771154788014</v>
      </c>
      <c r="K51">
        <f>SUMIFS('Total-corrected counts Z&lt;3'!M:M,'Total-corrected counts Z&lt;3'!$V:$V,$A51)</f>
        <v>15.139980887479082</v>
      </c>
      <c r="L51">
        <f>SUMIFS('Total-corrected counts Z&lt;3'!N:N,'Total-corrected counts Z&lt;3'!$V:$V,$A51)</f>
        <v>6.6637189509895229</v>
      </c>
      <c r="M51">
        <f>SUMIFS('Total-corrected counts Z&lt;3'!O:O,'Total-corrected counts Z&lt;3'!$V:$V,$A51)</f>
        <v>20.248266739525057</v>
      </c>
      <c r="N51">
        <f>SUMIFS('Total-corrected counts Z&lt;3'!P:P,'Total-corrected counts Z&lt;3'!$V:$V,$A51)</f>
        <v>15.402186164905411</v>
      </c>
      <c r="O51">
        <f>SUMIFS('Total-corrected counts Z&lt;3'!Q:Q,'Total-corrected counts Z&lt;3'!$V:$V,$A51)</f>
        <v>7.9744301511961888</v>
      </c>
      <c r="P51">
        <f>SUMIFS('Total-corrected counts Z&lt;3'!R:R,'Total-corrected counts Z&lt;3'!$V:$V,$A51)</f>
        <v>8.5917314983764044</v>
      </c>
      <c r="Q51">
        <f>SUMIFS('Total-corrected counts Z&lt;3'!S:S,'Total-corrected counts Z&lt;3'!$V:$V,$A51)</f>
        <v>7.4114126696089615</v>
      </c>
      <c r="R51">
        <f>SUMIFS('Total-corrected counts Z&lt;3'!T:T,'Total-corrected counts Z&lt;3'!$V:$V,$A51)</f>
        <v>6.7099296720189106</v>
      </c>
      <c r="S51">
        <f t="shared" si="0"/>
        <v>1</v>
      </c>
      <c r="T51">
        <f t="shared" si="6"/>
        <v>0.43601242180007294</v>
      </c>
      <c r="U51">
        <f t="shared" si="7"/>
        <v>13.524562702340001</v>
      </c>
      <c r="V51">
        <f t="shared" si="8"/>
        <v>11.056326149271824</v>
      </c>
      <c r="W51">
        <f t="shared" si="9"/>
        <v>1.9614613349820114</v>
      </c>
      <c r="X51">
        <f t="shared" si="10"/>
        <v>2.2444534408040138</v>
      </c>
    </row>
    <row r="52" spans="1:24" x14ac:dyDescent="0.25">
      <c r="A52" s="13">
        <v>50</v>
      </c>
      <c r="B52" s="13" t="str">
        <f>IFERROR(VLOOKUP(A52,Tabel3[],2,FALSE),"")</f>
        <v>vCA1</v>
      </c>
      <c r="C52">
        <f>SUMIFS('Total-corrected counts Z&lt;3'!E:E,'Total-corrected counts Z&lt;3'!$V:$V,$A52)</f>
        <v>33.07414682721533</v>
      </c>
      <c r="D52">
        <f>SUMIFS('Total-corrected counts Z&lt;3'!F:F,'Total-corrected counts Z&lt;3'!$V:$V,$A52)</f>
        <v>38.553195146216474</v>
      </c>
      <c r="E52">
        <f>SUMIFS('Total-corrected counts Z&lt;3'!G:G,'Total-corrected counts Z&lt;3'!$V:$V,$A52)</f>
        <v>45.983999571549923</v>
      </c>
      <c r="F52">
        <f>SUMIFS('Total-corrected counts Z&lt;3'!H:H,'Total-corrected counts Z&lt;3'!$V:$V,$A52)</f>
        <v>63.650510265627645</v>
      </c>
      <c r="G52">
        <f>SUMIFS('Total-corrected counts Z&lt;3'!I:I,'Total-corrected counts Z&lt;3'!$V:$V,$A52)</f>
        <v>35.030339932167756</v>
      </c>
      <c r="H52">
        <f>SUMIFS('Total-corrected counts Z&lt;3'!J:J,'Total-corrected counts Z&lt;3'!$V:$V,$A52)</f>
        <v>65.445167222818881</v>
      </c>
      <c r="I52">
        <f>SUMIFS('Total-corrected counts Z&lt;3'!K:K,'Total-corrected counts Z&lt;3'!$V:$V,$A52)</f>
        <v>26.631010084127251</v>
      </c>
      <c r="J52">
        <f>SUMIFS('Total-corrected counts Z&lt;3'!L:L,'Total-corrected counts Z&lt;3'!$V:$V,$A52)</f>
        <v>81.483802957349212</v>
      </c>
      <c r="K52">
        <f>SUMIFS('Total-corrected counts Z&lt;3'!M:M,'Total-corrected counts Z&lt;3'!$V:$V,$A52)</f>
        <v>81.599041134543782</v>
      </c>
      <c r="L52">
        <f>SUMIFS('Total-corrected counts Z&lt;3'!N:N,'Total-corrected counts Z&lt;3'!$V:$V,$A52)</f>
        <v>82.622275322915982</v>
      </c>
      <c r="M52">
        <f>SUMIFS('Total-corrected counts Z&lt;3'!O:O,'Total-corrected counts Z&lt;3'!$V:$V,$A52)</f>
        <v>44.634607205730354</v>
      </c>
      <c r="N52">
        <f>SUMIFS('Total-corrected counts Z&lt;3'!P:P,'Total-corrected counts Z&lt;3'!$V:$V,$A52)</f>
        <v>45.713887596388076</v>
      </c>
      <c r="O52">
        <f>SUMIFS('Total-corrected counts Z&lt;3'!Q:Q,'Total-corrected counts Z&lt;3'!$V:$V,$A52)</f>
        <v>60.968369087432052</v>
      </c>
      <c r="P52">
        <f>SUMIFS('Total-corrected counts Z&lt;3'!R:R,'Total-corrected counts Z&lt;3'!$V:$V,$A52)</f>
        <v>28.743527314054234</v>
      </c>
      <c r="Q52">
        <f>SUMIFS('Total-corrected counts Z&lt;3'!S:S,'Total-corrected counts Z&lt;3'!$V:$V,$A52)</f>
        <v>47.792004846576965</v>
      </c>
      <c r="R52">
        <f>SUMIFS('Total-corrected counts Z&lt;3'!T:T,'Total-corrected counts Z&lt;3'!$V:$V,$A52)</f>
        <v>57.836453826059241</v>
      </c>
      <c r="S52">
        <f t="shared" si="0"/>
        <v>1</v>
      </c>
      <c r="T52">
        <f t="shared" si="6"/>
        <v>0.43977913652132705</v>
      </c>
      <c r="U52">
        <f t="shared" si="7"/>
        <v>55.407348846453218</v>
      </c>
      <c r="V52">
        <f t="shared" si="8"/>
        <v>47.61480831270682</v>
      </c>
      <c r="W52">
        <f t="shared" si="9"/>
        <v>6.9843316874014256</v>
      </c>
      <c r="X52">
        <f t="shared" si="10"/>
        <v>4.6599405064671382</v>
      </c>
    </row>
    <row r="53" spans="1:24" x14ac:dyDescent="0.25">
      <c r="A53" s="13">
        <v>51</v>
      </c>
      <c r="B53" s="13" t="str">
        <f>IFERROR(VLOOKUP(A53,Tabel3[],2,FALSE),"")</f>
        <v>vCA3</v>
      </c>
      <c r="C53">
        <f>SUMIFS('Total-corrected counts Z&lt;3'!E:E,'Total-corrected counts Z&lt;3'!$V:$V,$A53)</f>
        <v>31.04788468636286</v>
      </c>
      <c r="D53">
        <f>SUMIFS('Total-corrected counts Z&lt;3'!F:F,'Total-corrected counts Z&lt;3'!$V:$V,$A53)</f>
        <v>39.469217174185367</v>
      </c>
      <c r="E53">
        <f>SUMIFS('Total-corrected counts Z&lt;3'!G:G,'Total-corrected counts Z&lt;3'!$V:$V,$A53)</f>
        <v>28.612927588465769</v>
      </c>
      <c r="F53">
        <f>SUMIFS('Total-corrected counts Z&lt;3'!H:H,'Total-corrected counts Z&lt;3'!$V:$V,$A53)</f>
        <v>22.925764192139734</v>
      </c>
      <c r="G53">
        <f>SUMIFS('Total-corrected counts Z&lt;3'!I:I,'Total-corrected counts Z&lt;3'!$V:$V,$A53)</f>
        <v>14.1922116158919</v>
      </c>
      <c r="H53">
        <f>SUMIFS('Total-corrected counts Z&lt;3'!J:J,'Total-corrected counts Z&lt;3'!$V:$V,$A53)</f>
        <v>58.243325275412083</v>
      </c>
      <c r="I53">
        <f>SUMIFS('Total-corrected counts Z&lt;3'!K:K,'Total-corrected counts Z&lt;3'!$V:$V,$A53)</f>
        <v>20.555316085634441</v>
      </c>
      <c r="J53">
        <f>SUMIFS('Total-corrected counts Z&lt;3'!L:L,'Total-corrected counts Z&lt;3'!$V:$V,$A53)</f>
        <v>29.013172265116765</v>
      </c>
      <c r="K53">
        <f>SUMIFS('Total-corrected counts Z&lt;3'!M:M,'Total-corrected counts Z&lt;3'!$V:$V,$A53)</f>
        <v>26.963828573815505</v>
      </c>
      <c r="L53">
        <f>SUMIFS('Total-corrected counts Z&lt;3'!N:N,'Total-corrected counts Z&lt;3'!$V:$V,$A53)</f>
        <v>25.243735320219134</v>
      </c>
      <c r="M53">
        <f>SUMIFS('Total-corrected counts Z&lt;3'!O:O,'Total-corrected counts Z&lt;3'!$V:$V,$A53)</f>
        <v>35.350467434332394</v>
      </c>
      <c r="N53">
        <f>SUMIFS('Total-corrected counts Z&lt;3'!P:P,'Total-corrected counts Z&lt;3'!$V:$V,$A53)</f>
        <v>28.734159262088479</v>
      </c>
      <c r="O53">
        <f>SUMIFS('Total-corrected counts Z&lt;3'!Q:Q,'Total-corrected counts Z&lt;3'!$V:$V,$A53)</f>
        <v>16.813377963643553</v>
      </c>
      <c r="P53">
        <f>SUMIFS('Total-corrected counts Z&lt;3'!R:R,'Total-corrected counts Z&lt;3'!$V:$V,$A53)</f>
        <v>16.911280229619546</v>
      </c>
      <c r="Q53">
        <f>SUMIFS('Total-corrected counts Z&lt;3'!S:S,'Total-corrected counts Z&lt;3'!$V:$V,$A53)</f>
        <v>15.366366680915753</v>
      </c>
      <c r="R53">
        <f>SUMIFS('Total-corrected counts Z&lt;3'!T:T,'Total-corrected counts Z&lt;3'!$V:$V,$A53)</f>
        <v>36.846592441056032</v>
      </c>
      <c r="S53">
        <f t="shared" si="0"/>
        <v>1</v>
      </c>
      <c r="T53">
        <f t="shared" si="6"/>
        <v>0.44267008457796053</v>
      </c>
      <c r="U53">
        <f t="shared" si="7"/>
        <v>29.626738277724353</v>
      </c>
      <c r="V53">
        <f t="shared" si="8"/>
        <v>25.003707335275962</v>
      </c>
      <c r="W53">
        <f t="shared" si="9"/>
        <v>3.8165248085399588</v>
      </c>
      <c r="X53">
        <f t="shared" si="10"/>
        <v>4.0277075792513495</v>
      </c>
    </row>
    <row r="54" spans="1:24" x14ac:dyDescent="0.25">
      <c r="A54" s="13">
        <v>52</v>
      </c>
      <c r="B54" s="13" t="str">
        <f>IFERROR(VLOOKUP(A54,Tabel3[],2,FALSE),"")</f>
        <v>dDG</v>
      </c>
      <c r="C54">
        <f>SUMIFS('Total-corrected counts Z&lt;3'!E:E,'Total-corrected counts Z&lt;3'!$V:$V,$A54)</f>
        <v>41.129653528990659</v>
      </c>
      <c r="D54">
        <f>SUMIFS('Total-corrected counts Z&lt;3'!F:F,'Total-corrected counts Z&lt;3'!$V:$V,$A54)</f>
        <v>52.4304566936421</v>
      </c>
      <c r="E54">
        <f>SUMIFS('Total-corrected counts Z&lt;3'!G:G,'Total-corrected counts Z&lt;3'!$V:$V,$A54)</f>
        <v>28.821201931397407</v>
      </c>
      <c r="F54">
        <f>SUMIFS('Total-corrected counts Z&lt;3'!H:H,'Total-corrected counts Z&lt;3'!$V:$V,$A54)</f>
        <v>59.886848898646534</v>
      </c>
      <c r="G54">
        <f>SUMIFS('Total-corrected counts Z&lt;3'!I:I,'Total-corrected counts Z&lt;3'!$V:$V,$A54)</f>
        <v>38.97512198717974</v>
      </c>
      <c r="H54">
        <f>SUMIFS('Total-corrected counts Z&lt;3'!J:J,'Total-corrected counts Z&lt;3'!$V:$V,$A54)</f>
        <v>39.696935954492503</v>
      </c>
      <c r="I54">
        <f>SUMIFS('Total-corrected counts Z&lt;3'!K:K,'Total-corrected counts Z&lt;3'!$V:$V,$A54)</f>
        <v>24.355557119440753</v>
      </c>
      <c r="J54">
        <f>SUMIFS('Total-corrected counts Z&lt;3'!L:L,'Total-corrected counts Z&lt;3'!$V:$V,$A54)</f>
        <v>69.863610277867082</v>
      </c>
      <c r="K54">
        <f>SUMIFS('Total-corrected counts Z&lt;3'!M:M,'Total-corrected counts Z&lt;3'!$V:$V,$A54)</f>
        <v>78.913740470379423</v>
      </c>
      <c r="L54">
        <f>SUMIFS('Total-corrected counts Z&lt;3'!N:N,'Total-corrected counts Z&lt;3'!$V:$V,$A54)</f>
        <v>108.57158088500459</v>
      </c>
      <c r="M54">
        <f>SUMIFS('Total-corrected counts Z&lt;3'!O:O,'Total-corrected counts Z&lt;3'!$V:$V,$A54)</f>
        <v>24.001711818533089</v>
      </c>
      <c r="N54">
        <f>SUMIFS('Total-corrected counts Z&lt;3'!P:P,'Total-corrected counts Z&lt;3'!$V:$V,$A54)</f>
        <v>29.405983214354144</v>
      </c>
      <c r="O54">
        <f>SUMIFS('Total-corrected counts Z&lt;3'!Q:Q,'Total-corrected counts Z&lt;3'!$V:$V,$A54)</f>
        <v>42.982426939562764</v>
      </c>
      <c r="P54">
        <f>SUMIFS('Total-corrected counts Z&lt;3'!R:R,'Total-corrected counts Z&lt;3'!$V:$V,$A54)</f>
        <v>25.11784743488284</v>
      </c>
      <c r="Q54">
        <f>SUMIFS('Total-corrected counts Z&lt;3'!S:S,'Total-corrected counts Z&lt;3'!$V:$V,$A54)</f>
        <v>33.059769730975347</v>
      </c>
      <c r="R54">
        <f>SUMIFS('Total-corrected counts Z&lt;3'!T:T,'Total-corrected counts Z&lt;3'!$V:$V,$A54)</f>
        <v>79.959426427293522</v>
      </c>
      <c r="S54">
        <f t="shared" si="0"/>
        <v>1</v>
      </c>
      <c r="T54">
        <f t="shared" si="6"/>
        <v>0.24562780326553771</v>
      </c>
      <c r="U54">
        <f t="shared" si="7"/>
        <v>54.26447077470408</v>
      </c>
      <c r="V54">
        <f t="shared" si="8"/>
        <v>39.087860927600282</v>
      </c>
      <c r="W54">
        <f t="shared" si="9"/>
        <v>8.1619444363279445</v>
      </c>
      <c r="X54">
        <f t="shared" si="10"/>
        <v>8.63805981740893</v>
      </c>
    </row>
    <row r="55" spans="1:24" x14ac:dyDescent="0.25">
      <c r="A55" s="13">
        <v>53</v>
      </c>
      <c r="B55" s="13" t="str">
        <f>IFERROR(VLOOKUP(A55,Tabel3[],2,FALSE),"")</f>
        <v>vDG</v>
      </c>
      <c r="C55">
        <f>SUMIFS('Total-corrected counts Z&lt;3'!E:E,'Total-corrected counts Z&lt;3'!$V:$V,$A55)</f>
        <v>10.978476538212876</v>
      </c>
      <c r="D55">
        <f>SUMIFS('Total-corrected counts Z&lt;3'!F:F,'Total-corrected counts Z&lt;3'!$V:$V,$A55)</f>
        <v>10.850611444703668</v>
      </c>
      <c r="E55">
        <f>SUMIFS('Total-corrected counts Z&lt;3'!G:G,'Total-corrected counts Z&lt;3'!$V:$V,$A55)</f>
        <v>7.2846430896804524</v>
      </c>
      <c r="F55">
        <f>SUMIFS('Total-corrected counts Z&lt;3'!H:H,'Total-corrected counts Z&lt;3'!$V:$V,$A55)</f>
        <v>13.221066853241334</v>
      </c>
      <c r="G55">
        <f>SUMIFS('Total-corrected counts Z&lt;3'!I:I,'Total-corrected counts Z&lt;3'!$V:$V,$A55)</f>
        <v>8.7899423251479583</v>
      </c>
      <c r="H55">
        <f>SUMIFS('Total-corrected counts Z&lt;3'!J:J,'Total-corrected counts Z&lt;3'!$V:$V,$A55)</f>
        <v>13.266235873194899</v>
      </c>
      <c r="I55">
        <f>SUMIFS('Total-corrected counts Z&lt;3'!K:K,'Total-corrected counts Z&lt;3'!$V:$V,$A55)</f>
        <v>10.919828402696529</v>
      </c>
      <c r="J55">
        <f>SUMIFS('Total-corrected counts Z&lt;3'!L:L,'Total-corrected counts Z&lt;3'!$V:$V,$A55)</f>
        <v>11.681244479899712</v>
      </c>
      <c r="K55">
        <f>SUMIFS('Total-corrected counts Z&lt;3'!M:M,'Total-corrected counts Z&lt;3'!$V:$V,$A55)</f>
        <v>23.579497260567084</v>
      </c>
      <c r="L55">
        <f>SUMIFS('Total-corrected counts Z&lt;3'!N:N,'Total-corrected counts Z&lt;3'!$V:$V,$A55)</f>
        <v>23.479809715545439</v>
      </c>
      <c r="M55">
        <f>SUMIFS('Total-corrected counts Z&lt;3'!O:O,'Total-corrected counts Z&lt;3'!$V:$V,$A55)</f>
        <v>10.389394506088186</v>
      </c>
      <c r="N55">
        <f>SUMIFS('Total-corrected counts Z&lt;3'!P:P,'Total-corrected counts Z&lt;3'!$V:$V,$A55)</f>
        <v>9.1716410668564361</v>
      </c>
      <c r="O55">
        <f>SUMIFS('Total-corrected counts Z&lt;3'!Q:Q,'Total-corrected counts Z&lt;3'!$V:$V,$A55)</f>
        <v>9.9369846120824796</v>
      </c>
      <c r="P55">
        <f>SUMIFS('Total-corrected counts Z&lt;3'!R:R,'Total-corrected counts Z&lt;3'!$V:$V,$A55)</f>
        <v>6.1780352615342586</v>
      </c>
      <c r="Q55">
        <f>SUMIFS('Total-corrected counts Z&lt;3'!S:S,'Total-corrected counts Z&lt;3'!$V:$V,$A55)</f>
        <v>8.923137026206053</v>
      </c>
      <c r="R55">
        <f>SUMIFS('Total-corrected counts Z&lt;3'!T:T,'Total-corrected counts Z&lt;3'!$V:$V,$A55)</f>
        <v>16.020554364423585</v>
      </c>
      <c r="S55">
        <f t="shared" si="0"/>
        <v>1</v>
      </c>
      <c r="T55">
        <f t="shared" si="6"/>
        <v>0.21428255680902761</v>
      </c>
      <c r="U55">
        <f t="shared" si="7"/>
        <v>13.405135598288997</v>
      </c>
      <c r="V55">
        <f t="shared" si="8"/>
        <v>10.103291139531834</v>
      </c>
      <c r="W55">
        <f t="shared" si="9"/>
        <v>1.7807399399197674</v>
      </c>
      <c r="X55">
        <f t="shared" si="10"/>
        <v>1.3265479808755984</v>
      </c>
    </row>
    <row r="56" spans="1:24" x14ac:dyDescent="0.25">
      <c r="A56" s="13">
        <v>54</v>
      </c>
      <c r="B56" s="13" t="str">
        <f>IFERROR(VLOOKUP(A56,Tabel3[],2,FALSE),"")</f>
        <v>Entorhinal, lateral</v>
      </c>
      <c r="C56">
        <f>SUMIFS('Total-corrected counts Z&lt;3'!E:E,'Total-corrected counts Z&lt;3'!$V:$V,$A56)</f>
        <v>75.358125732290645</v>
      </c>
      <c r="D56">
        <f>SUMIFS('Total-corrected counts Z&lt;3'!F:F,'Total-corrected counts Z&lt;3'!$V:$V,$A56)</f>
        <v>64.452065369976111</v>
      </c>
      <c r="E56">
        <f>SUMIFS('Total-corrected counts Z&lt;3'!G:G,'Total-corrected counts Z&lt;3'!$V:$V,$A56)</f>
        <v>52.638860719508514</v>
      </c>
      <c r="F56">
        <f>SUMIFS('Total-corrected counts Z&lt;3'!H:H,'Total-corrected counts Z&lt;3'!$V:$V,$A56)</f>
        <v>56.527298607927811</v>
      </c>
      <c r="G56">
        <f>SUMIFS('Total-corrected counts Z&lt;3'!I:I,'Total-corrected counts Z&lt;3'!$V:$V,$A56)</f>
        <v>60.775529520869362</v>
      </c>
      <c r="H56">
        <f>SUMIFS('Total-corrected counts Z&lt;3'!J:J,'Total-corrected counts Z&lt;3'!$V:$V,$A56)</f>
        <v>108.24314567835604</v>
      </c>
      <c r="I56">
        <f>SUMIFS('Total-corrected counts Z&lt;3'!K:K,'Total-corrected counts Z&lt;3'!$V:$V,$A56)</f>
        <v>81.177370972140366</v>
      </c>
      <c r="J56">
        <f>SUMIFS('Total-corrected counts Z&lt;3'!L:L,'Total-corrected counts Z&lt;3'!$V:$V,$A56)</f>
        <v>65.617118382154416</v>
      </c>
      <c r="K56">
        <f>SUMIFS('Total-corrected counts Z&lt;3'!M:M,'Total-corrected counts Z&lt;3'!$V:$V,$A56)</f>
        <v>94.343563334308001</v>
      </c>
      <c r="L56">
        <f>SUMIFS('Total-corrected counts Z&lt;3'!N:N,'Total-corrected counts Z&lt;3'!$V:$V,$A56)</f>
        <v>50.848095430727106</v>
      </c>
      <c r="M56">
        <f>SUMIFS('Total-corrected counts Z&lt;3'!O:O,'Total-corrected counts Z&lt;3'!$V:$V,$A56)</f>
        <v>69.038631747690673</v>
      </c>
      <c r="N56">
        <f>SUMIFS('Total-corrected counts Z&lt;3'!P:P,'Total-corrected counts Z&lt;3'!$V:$V,$A56)</f>
        <v>54.044504604482306</v>
      </c>
      <c r="O56">
        <f>SUMIFS('Total-corrected counts Z&lt;3'!Q:Q,'Total-corrected counts Z&lt;3'!$V:$V,$A56)</f>
        <v>67.129299546923193</v>
      </c>
      <c r="P56">
        <f>SUMIFS('Total-corrected counts Z&lt;3'!R:R,'Total-corrected counts Z&lt;3'!$V:$V,$A56)</f>
        <v>59.921292960583315</v>
      </c>
      <c r="Q56">
        <f>SUMIFS('Total-corrected counts Z&lt;3'!S:S,'Total-corrected counts Z&lt;3'!$V:$V,$A56)</f>
        <v>91.988710193381806</v>
      </c>
      <c r="R56">
        <f>SUMIFS('Total-corrected counts Z&lt;3'!T:T,'Total-corrected counts Z&lt;3'!$V:$V,$A56)</f>
        <v>50.532664661196328</v>
      </c>
      <c r="S56">
        <f t="shared" si="0"/>
        <v>1</v>
      </c>
      <c r="T56">
        <f t="shared" si="6"/>
        <v>0.54854072900406647</v>
      </c>
      <c r="U56">
        <f t="shared" si="7"/>
        <v>70.998117374825824</v>
      </c>
      <c r="V56">
        <f t="shared" si="8"/>
        <v>65.442517285709599</v>
      </c>
      <c r="W56">
        <f t="shared" si="9"/>
        <v>5.9475731666720444</v>
      </c>
      <c r="X56">
        <f t="shared" si="10"/>
        <v>6.0640469103458416</v>
      </c>
    </row>
    <row r="57" spans="1:24" x14ac:dyDescent="0.25">
      <c r="A57" s="13">
        <v>55</v>
      </c>
      <c r="B57" s="13" t="str">
        <f>IFERROR(VLOOKUP(A57,Tabel3[],2,FALSE),"")</f>
        <v>Entorhinal, medial</v>
      </c>
      <c r="C57">
        <f>SUMIFS('Total-corrected counts Z&lt;3'!E:E,'Total-corrected counts Z&lt;3'!$V:$V,$A57)</f>
        <v>31.241097946737547</v>
      </c>
      <c r="D57">
        <f>SUMIFS('Total-corrected counts Z&lt;3'!F:F,'Total-corrected counts Z&lt;3'!$V:$V,$A57)</f>
        <v>31.668864647357488</v>
      </c>
      <c r="E57">
        <f>SUMIFS('Total-corrected counts Z&lt;3'!G:G,'Total-corrected counts Z&lt;3'!$V:$V,$A57)</f>
        <v>30.928739925348523</v>
      </c>
      <c r="F57">
        <f>SUMIFS('Total-corrected counts Z&lt;3'!H:H,'Total-corrected counts Z&lt;3'!$V:$V,$A57)</f>
        <v>21.592800791333929</v>
      </c>
      <c r="G57">
        <f>SUMIFS('Total-corrected counts Z&lt;3'!I:I,'Total-corrected counts Z&lt;3'!$V:$V,$A57)</f>
        <v>32.154757007615508</v>
      </c>
      <c r="H57">
        <f>SUMIFS('Total-corrected counts Z&lt;3'!J:J,'Total-corrected counts Z&lt;3'!$V:$V,$A57)</f>
        <v>32.908167235989339</v>
      </c>
      <c r="I57">
        <f>SUMIFS('Total-corrected counts Z&lt;3'!K:K,'Total-corrected counts Z&lt;3'!$V:$V,$A57)</f>
        <v>40.846726543921228</v>
      </c>
      <c r="J57">
        <f>SUMIFS('Total-corrected counts Z&lt;3'!L:L,'Total-corrected counts Z&lt;3'!$V:$V,$A57)</f>
        <v>20.18779533808452</v>
      </c>
      <c r="K57">
        <f>SUMIFS('Total-corrected counts Z&lt;3'!M:M,'Total-corrected counts Z&lt;3'!$V:$V,$A57)</f>
        <v>73.457891501918496</v>
      </c>
      <c r="L57">
        <f>SUMIFS('Total-corrected counts Z&lt;3'!N:N,'Total-corrected counts Z&lt;3'!$V:$V,$A57)</f>
        <v>16.235955232352122</v>
      </c>
      <c r="M57">
        <f>SUMIFS('Total-corrected counts Z&lt;3'!O:O,'Total-corrected counts Z&lt;3'!$V:$V,$A57)</f>
        <v>25.182123875182256</v>
      </c>
      <c r="N57">
        <f>SUMIFS('Total-corrected counts Z&lt;3'!P:P,'Total-corrected counts Z&lt;3'!$V:$V,$A57)</f>
        <v>24.300121177135097</v>
      </c>
      <c r="O57">
        <f>SUMIFS('Total-corrected counts Z&lt;3'!Q:Q,'Total-corrected counts Z&lt;3'!$V:$V,$A57)</f>
        <v>36.21037192642855</v>
      </c>
      <c r="P57">
        <f>SUMIFS('Total-corrected counts Z&lt;3'!R:R,'Total-corrected counts Z&lt;3'!$V:$V,$A57)</f>
        <v>27.788319867133726</v>
      </c>
      <c r="Q57">
        <f>SUMIFS('Total-corrected counts Z&lt;3'!S:S,'Total-corrected counts Z&lt;3'!$V:$V,$A57)</f>
        <v>36.734335676411725</v>
      </c>
      <c r="R57">
        <f>SUMIFS('Total-corrected counts Z&lt;3'!T:T,'Total-corrected counts Z&lt;3'!$V:$V,$A57)</f>
        <v>22.402837419700983</v>
      </c>
      <c r="S57">
        <f t="shared" si="0"/>
        <v>1</v>
      </c>
      <c r="T57">
        <f t="shared" si="6"/>
        <v>0.53647790865752154</v>
      </c>
      <c r="U57">
        <f t="shared" si="7"/>
        <v>33.122279617065871</v>
      </c>
      <c r="V57">
        <f t="shared" si="8"/>
        <v>28.769684990332053</v>
      </c>
      <c r="W57">
        <f t="shared" si="9"/>
        <v>5.0370308750679289</v>
      </c>
      <c r="X57">
        <f t="shared" si="10"/>
        <v>2.5373667686542287</v>
      </c>
    </row>
    <row r="58" spans="1:24" x14ac:dyDescent="0.25">
      <c r="A58" s="13">
        <v>56</v>
      </c>
      <c r="B58" s="13" t="str">
        <f>IFERROR(VLOOKUP(A58,Tabel3[],2,FALSE),"")</f>
        <v>Entorhinal, ventral</v>
      </c>
      <c r="C58">
        <f>SUMIFS('Total-corrected counts Z&lt;3'!E:E,'Total-corrected counts Z&lt;3'!$V:$V,$A58)</f>
        <v>1.0601958389790413</v>
      </c>
      <c r="D58">
        <f>SUMIFS('Total-corrected counts Z&lt;3'!F:F,'Total-corrected counts Z&lt;3'!$V:$V,$A58)</f>
        <v>1.6384517716763156</v>
      </c>
      <c r="E58">
        <f>SUMIFS('Total-corrected counts Z&lt;3'!G:G,'Total-corrected counts Z&lt;3'!$V:$V,$A58)</f>
        <v>1.1157554085623564</v>
      </c>
      <c r="F58">
        <f>SUMIFS('Total-corrected counts Z&lt;3'!H:H,'Total-corrected counts Z&lt;3'!$V:$V,$A58)</f>
        <v>0.65140292890057661</v>
      </c>
      <c r="G58">
        <f>SUMIFS('Total-corrected counts Z&lt;3'!I:I,'Total-corrected counts Z&lt;3'!$V:$V,$A58)</f>
        <v>0.81034039361159149</v>
      </c>
      <c r="H58">
        <f>SUMIFS('Total-corrected counts Z&lt;3'!J:J,'Total-corrected counts Z&lt;3'!$V:$V,$A58)</f>
        <v>4.8670802188210534</v>
      </c>
      <c r="I58">
        <f>SUMIFS('Total-corrected counts Z&lt;3'!K:K,'Total-corrected counts Z&lt;3'!$V:$V,$A58)</f>
        <v>1.5717046250927336</v>
      </c>
      <c r="J58">
        <f>SUMIFS('Total-corrected counts Z&lt;3'!L:L,'Total-corrected counts Z&lt;3'!$V:$V,$A58)</f>
        <v>2.4963402837416342</v>
      </c>
      <c r="K58">
        <f>SUMIFS('Total-corrected counts Z&lt;3'!M:M,'Total-corrected counts Z&lt;3'!$V:$V,$A58)</f>
        <v>1.8413490268555639</v>
      </c>
      <c r="L58">
        <f>SUMIFS('Total-corrected counts Z&lt;3'!N:N,'Total-corrected counts Z&lt;3'!$V:$V,$A58)</f>
        <v>1.4189801530930632</v>
      </c>
      <c r="M58">
        <f>SUMIFS('Total-corrected counts Z&lt;3'!O:O,'Total-corrected counts Z&lt;3'!$V:$V,$A58)</f>
        <v>0.95494009077236086</v>
      </c>
      <c r="N58">
        <f>SUMIFS('Total-corrected counts Z&lt;3'!P:P,'Total-corrected counts Z&lt;3'!$V:$V,$A58)</f>
        <v>1.4929421161459202</v>
      </c>
      <c r="O58">
        <f>SUMIFS('Total-corrected counts Z&lt;3'!Q:Q,'Total-corrected counts Z&lt;3'!$V:$V,$A58)</f>
        <v>0.88439163047534064</v>
      </c>
      <c r="P58">
        <f>SUMIFS('Total-corrected counts Z&lt;3'!R:R,'Total-corrected counts Z&lt;3'!$V:$V,$A58)</f>
        <v>1.525250600727909</v>
      </c>
      <c r="Q58">
        <f>SUMIFS('Total-corrected counts Z&lt;3'!S:S,'Total-corrected counts Z&lt;3'!$V:$V,$A58)</f>
        <v>2.1458559219112274</v>
      </c>
      <c r="R58">
        <f>SUMIFS('Total-corrected counts Z&lt;3'!T:T,'Total-corrected counts Z&lt;3'!$V:$V,$A58)</f>
        <v>1.1740670433237566</v>
      </c>
      <c r="S58">
        <f t="shared" si="0"/>
        <v>1</v>
      </c>
      <c r="T58">
        <f t="shared" si="6"/>
        <v>0.47660174913533082</v>
      </c>
      <c r="U58">
        <f t="shared" si="7"/>
        <v>1.7471600649333929</v>
      </c>
      <c r="V58">
        <f t="shared" si="8"/>
        <v>1.3629079005594191</v>
      </c>
      <c r="W58">
        <f t="shared" si="9"/>
        <v>0.38590809170541601</v>
      </c>
      <c r="X58">
        <f t="shared" si="10"/>
        <v>0.1903810282546583</v>
      </c>
    </row>
    <row r="59" spans="1:24" x14ac:dyDescent="0.25">
      <c r="A59" s="13">
        <v>57</v>
      </c>
      <c r="B59" s="13" t="str">
        <f>IFERROR(VLOOKUP(A59,Tabel3[],2,FALSE),"")</f>
        <v>parasubiculum</v>
      </c>
      <c r="C59">
        <f>SUMIFS('Total-corrected counts Z&lt;3'!E:E,'Total-corrected counts Z&lt;3'!$V:$V,$A59)</f>
        <v>26.65847574554309</v>
      </c>
      <c r="D59">
        <f>SUMIFS('Total-corrected counts Z&lt;3'!F:F,'Total-corrected counts Z&lt;3'!$V:$V,$A59)</f>
        <v>10.893107311980577</v>
      </c>
      <c r="E59">
        <f>SUMIFS('Total-corrected counts Z&lt;3'!G:G,'Total-corrected counts Z&lt;3'!$V:$V,$A59)</f>
        <v>11.698075594660441</v>
      </c>
      <c r="F59">
        <f>SUMIFS('Total-corrected counts Z&lt;3'!H:H,'Total-corrected counts Z&lt;3'!$V:$V,$A59)</f>
        <v>11.580496513788029</v>
      </c>
      <c r="G59">
        <f>SUMIFS('Total-corrected counts Z&lt;3'!I:I,'Total-corrected counts Z&lt;3'!$V:$V,$A59)</f>
        <v>10.815793309176938</v>
      </c>
      <c r="H59">
        <f>SUMIFS('Total-corrected counts Z&lt;3'!J:J,'Total-corrected counts Z&lt;3'!$V:$V,$A59)</f>
        <v>12.829216370151928</v>
      </c>
      <c r="I59">
        <f>SUMIFS('Total-corrected counts Z&lt;3'!K:K,'Total-corrected counts Z&lt;3'!$V:$V,$A59)</f>
        <v>17.282886306523455</v>
      </c>
      <c r="J59">
        <f>SUMIFS('Total-corrected counts Z&lt;3'!L:L,'Total-corrected counts Z&lt;3'!$V:$V,$A59)</f>
        <v>6.6003779784799192</v>
      </c>
      <c r="K59">
        <f>SUMIFS('Total-corrected counts Z&lt;3'!M:M,'Total-corrected counts Z&lt;3'!$V:$V,$A59)</f>
        <v>29.674703530019531</v>
      </c>
      <c r="L59">
        <f>SUMIFS('Total-corrected counts Z&lt;3'!N:N,'Total-corrected counts Z&lt;3'!$V:$V,$A59)</f>
        <v>6.3893305235958362</v>
      </c>
      <c r="M59">
        <f>SUMIFS('Total-corrected counts Z&lt;3'!O:O,'Total-corrected counts Z&lt;3'!$V:$V,$A59)</f>
        <v>12.011908456613446</v>
      </c>
      <c r="N59">
        <f>SUMIFS('Total-corrected counts Z&lt;3'!P:P,'Total-corrected counts Z&lt;3'!$V:$V,$A59)</f>
        <v>17.233528494044403</v>
      </c>
      <c r="O59">
        <f>SUMIFS('Total-corrected counts Z&lt;3'!Q:Q,'Total-corrected counts Z&lt;3'!$V:$V,$A59)</f>
        <v>16.256906825366936</v>
      </c>
      <c r="P59">
        <f>SUMIFS('Total-corrected counts Z&lt;3'!R:R,'Total-corrected counts Z&lt;3'!$V:$V,$A59)</f>
        <v>9.2747561781636492</v>
      </c>
      <c r="Q59">
        <f>SUMIFS('Total-corrected counts Z&lt;3'!S:S,'Total-corrected counts Z&lt;3'!$V:$V,$A59)</f>
        <v>13.175215647196374</v>
      </c>
      <c r="R59">
        <f>SUMIFS('Total-corrected counts Z&lt;3'!T:T,'Total-corrected counts Z&lt;3'!$V:$V,$A59)</f>
        <v>7.351570963137708</v>
      </c>
      <c r="S59">
        <f t="shared" si="0"/>
        <v>1</v>
      </c>
      <c r="T59">
        <f t="shared" si="6"/>
        <v>0.59473537267015142</v>
      </c>
      <c r="U59">
        <f t="shared" si="7"/>
        <v>14.442246318391975</v>
      </c>
      <c r="V59">
        <f t="shared" si="8"/>
        <v>12.550647760753753</v>
      </c>
      <c r="W59">
        <f t="shared" si="9"/>
        <v>2.4938749437495229</v>
      </c>
      <c r="X59">
        <f t="shared" si="10"/>
        <v>1.5717073360653313</v>
      </c>
    </row>
    <row r="60" spans="1:24" x14ac:dyDescent="0.25">
      <c r="A60" s="13">
        <v>58</v>
      </c>
      <c r="B60" s="13" t="str">
        <f>IFERROR(VLOOKUP(A60,Tabel3[],2,FALSE),"")</f>
        <v>postsubiculum</v>
      </c>
      <c r="C60">
        <f>SUMIFS('Total-corrected counts Z&lt;3'!E:E,'Total-corrected counts Z&lt;3'!$V:$V,$A60)</f>
        <v>31.939638195784482</v>
      </c>
      <c r="D60">
        <f>SUMIFS('Total-corrected counts Z&lt;3'!F:F,'Total-corrected counts Z&lt;3'!$V:$V,$A60)</f>
        <v>15.034093489963658</v>
      </c>
      <c r="E60">
        <f>SUMIFS('Total-corrected counts Z&lt;3'!G:G,'Total-corrected counts Z&lt;3'!$V:$V,$A60)</f>
        <v>19.92987105338716</v>
      </c>
      <c r="F60">
        <f>SUMIFS('Total-corrected counts Z&lt;3'!H:H,'Total-corrected counts Z&lt;3'!$V:$V,$A60)</f>
        <v>49.355834881420542</v>
      </c>
      <c r="G60">
        <f>SUMIFS('Total-corrected counts Z&lt;3'!I:I,'Total-corrected counts Z&lt;3'!$V:$V,$A60)</f>
        <v>15.998595409984405</v>
      </c>
      <c r="H60">
        <f>SUMIFS('Total-corrected counts Z&lt;3'!J:J,'Total-corrected counts Z&lt;3'!$V:$V,$A60)</f>
        <v>12.607713334363023</v>
      </c>
      <c r="I60">
        <f>SUMIFS('Total-corrected counts Z&lt;3'!K:K,'Total-corrected counts Z&lt;3'!$V:$V,$A60)</f>
        <v>13.312572757315317</v>
      </c>
      <c r="J60">
        <f>SUMIFS('Total-corrected counts Z&lt;3'!L:L,'Total-corrected counts Z&lt;3'!$V:$V,$A60)</f>
        <v>36.69213205097418</v>
      </c>
      <c r="K60">
        <f>SUMIFS('Total-corrected counts Z&lt;3'!M:M,'Total-corrected counts Z&lt;3'!$V:$V,$A60)</f>
        <v>26.486441789075172</v>
      </c>
      <c r="L60">
        <f>SUMIFS('Total-corrected counts Z&lt;3'!N:N,'Total-corrected counts Z&lt;3'!$V:$V,$A60)</f>
        <v>18.760328764374034</v>
      </c>
      <c r="M60">
        <f>SUMIFS('Total-corrected counts Z&lt;3'!O:O,'Total-corrected counts Z&lt;3'!$V:$V,$A60)</f>
        <v>12.851902054978023</v>
      </c>
      <c r="N60">
        <f>SUMIFS('Total-corrected counts Z&lt;3'!P:P,'Total-corrected counts Z&lt;3'!$V:$V,$A60)</f>
        <v>18.676705872985462</v>
      </c>
      <c r="O60">
        <f>SUMIFS('Total-corrected counts Z&lt;3'!Q:Q,'Total-corrected counts Z&lt;3'!$V:$V,$A60)</f>
        <v>18.691468055327142</v>
      </c>
      <c r="P60">
        <f>SUMIFS('Total-corrected counts Z&lt;3'!R:R,'Total-corrected counts Z&lt;3'!$V:$V,$A60)</f>
        <v>13.953218458510872</v>
      </c>
      <c r="Q60">
        <f>SUMIFS('Total-corrected counts Z&lt;3'!S:S,'Total-corrected counts Z&lt;3'!$V:$V,$A60)</f>
        <v>15.479604460436136</v>
      </c>
      <c r="R60">
        <f>SUMIFS('Total-corrected counts Z&lt;3'!T:T,'Total-corrected counts Z&lt;3'!$V:$V,$A60)</f>
        <v>18.204865142700339</v>
      </c>
      <c r="S60">
        <f t="shared" si="0"/>
        <v>1</v>
      </c>
      <c r="T60">
        <f t="shared" si="6"/>
        <v>0.14946489374101146</v>
      </c>
      <c r="U60">
        <f t="shared" si="7"/>
        <v>24.011722172664197</v>
      </c>
      <c r="V60">
        <f t="shared" si="8"/>
        <v>16.309627340822995</v>
      </c>
      <c r="W60">
        <f t="shared" si="9"/>
        <v>3.808853440325862</v>
      </c>
      <c r="X60">
        <f t="shared" si="10"/>
        <v>1.0498510568541815</v>
      </c>
    </row>
    <row r="61" spans="1:24" x14ac:dyDescent="0.25">
      <c r="A61" s="13">
        <v>59</v>
      </c>
      <c r="B61" s="13" t="str">
        <f>IFERROR(VLOOKUP(A61,Tabel3[],2,FALSE),"")</f>
        <v>presubiculum</v>
      </c>
      <c r="C61">
        <f>SUMIFS('Total-corrected counts Z&lt;3'!E:E,'Total-corrected counts Z&lt;3'!$V:$V,$A61)</f>
        <v>34.674348958010796</v>
      </c>
      <c r="D61">
        <f>SUMIFS('Total-corrected counts Z&lt;3'!F:F,'Total-corrected counts Z&lt;3'!$V:$V,$A61)</f>
        <v>19.075922644300618</v>
      </c>
      <c r="E61">
        <f>SUMIFS('Total-corrected counts Z&lt;3'!G:G,'Total-corrected counts Z&lt;3'!$V:$V,$A61)</f>
        <v>21.586147970986392</v>
      </c>
      <c r="F61">
        <f>SUMIFS('Total-corrected counts Z&lt;3'!H:H,'Total-corrected counts Z&lt;3'!$V:$V,$A61)</f>
        <v>21.375666481700403</v>
      </c>
      <c r="G61">
        <f>SUMIFS('Total-corrected counts Z&lt;3'!I:I,'Total-corrected counts Z&lt;3'!$V:$V,$A61)</f>
        <v>13.899588695976604</v>
      </c>
      <c r="H61">
        <f>SUMIFS('Total-corrected counts Z&lt;3'!J:J,'Total-corrected counts Z&lt;3'!$V:$V,$A61)</f>
        <v>19.719756753747291</v>
      </c>
      <c r="I61">
        <f>SUMIFS('Total-corrected counts Z&lt;3'!K:K,'Total-corrected counts Z&lt;3'!$V:$V,$A61)</f>
        <v>23.522788250921472</v>
      </c>
      <c r="J61">
        <f>SUMIFS('Total-corrected counts Z&lt;3'!L:L,'Total-corrected counts Z&lt;3'!$V:$V,$A61)</f>
        <v>22.514547287332839</v>
      </c>
      <c r="K61">
        <f>SUMIFS('Total-corrected counts Z&lt;3'!M:M,'Total-corrected counts Z&lt;3'!$V:$V,$A61)</f>
        <v>38.148318959160413</v>
      </c>
      <c r="L61">
        <f>SUMIFS('Total-corrected counts Z&lt;3'!N:N,'Total-corrected counts Z&lt;3'!$V:$V,$A61)</f>
        <v>17.850927119297818</v>
      </c>
      <c r="M61">
        <f>SUMIFS('Total-corrected counts Z&lt;3'!O:O,'Total-corrected counts Z&lt;3'!$V:$V,$A61)</f>
        <v>15.933352255294391</v>
      </c>
      <c r="N61">
        <f>SUMIFS('Total-corrected counts Z&lt;3'!P:P,'Total-corrected counts Z&lt;3'!$V:$V,$A61)</f>
        <v>24.285191755973635</v>
      </c>
      <c r="O61">
        <f>SUMIFS('Total-corrected counts Z&lt;3'!Q:Q,'Total-corrected counts Z&lt;3'!$V:$V,$A61)</f>
        <v>23.108457715397805</v>
      </c>
      <c r="P61">
        <f>SUMIFS('Total-corrected counts Z&lt;3'!R:R,'Total-corrected counts Z&lt;3'!$V:$V,$A61)</f>
        <v>17.111565662038362</v>
      </c>
      <c r="Q61">
        <f>SUMIFS('Total-corrected counts Z&lt;3'!S:S,'Total-corrected counts Z&lt;3'!$V:$V,$A61)</f>
        <v>20.167648532579925</v>
      </c>
      <c r="R61">
        <f>SUMIFS('Total-corrected counts Z&lt;3'!T:T,'Total-corrected counts Z&lt;3'!$V:$V,$A61)</f>
        <v>25.099096036636354</v>
      </c>
      <c r="S61">
        <f t="shared" si="0"/>
        <v>1</v>
      </c>
      <c r="T61">
        <f t="shared" si="6"/>
        <v>0.50261391681850043</v>
      </c>
      <c r="U61">
        <f t="shared" si="7"/>
        <v>23.236801312143463</v>
      </c>
      <c r="V61">
        <f t="shared" si="8"/>
        <v>20.950885326320076</v>
      </c>
      <c r="W61">
        <f t="shared" si="9"/>
        <v>2.3707393768821756</v>
      </c>
      <c r="X61">
        <f t="shared" si="10"/>
        <v>1.5653523943675676</v>
      </c>
    </row>
    <row r="62" spans="1:24" x14ac:dyDescent="0.25">
      <c r="A62" s="13">
        <v>60</v>
      </c>
      <c r="B62" s="13" t="str">
        <f>IFERROR(VLOOKUP(A62,Tabel3[],2,FALSE),"")</f>
        <v>subiculum</v>
      </c>
      <c r="C62">
        <f>SUMIFS('Total-corrected counts Z&lt;3'!E:E,'Total-corrected counts Z&lt;3'!$V:$V,$A62)</f>
        <v>34.917104080020017</v>
      </c>
      <c r="D62">
        <f>SUMIFS('Total-corrected counts Z&lt;3'!F:F,'Total-corrected counts Z&lt;3'!$V:$V,$A62)</f>
        <v>34.563305385217951</v>
      </c>
      <c r="E62">
        <f>SUMIFS('Total-corrected counts Z&lt;3'!G:G,'Total-corrected counts Z&lt;3'!$V:$V,$A62)</f>
        <v>29.827861255566997</v>
      </c>
      <c r="F62">
        <f>SUMIFS('Total-corrected counts Z&lt;3'!H:H,'Total-corrected counts Z&lt;3'!$V:$V,$A62)</f>
        <v>41.725976501242485</v>
      </c>
      <c r="G62">
        <f>SUMIFS('Total-corrected counts Z&lt;3'!I:I,'Total-corrected counts Z&lt;3'!$V:$V,$A62)</f>
        <v>22.667021565746463</v>
      </c>
      <c r="H62">
        <f>SUMIFS('Total-corrected counts Z&lt;3'!J:J,'Total-corrected counts Z&lt;3'!$V:$V,$A62)</f>
        <v>88.559308335817761</v>
      </c>
      <c r="I62">
        <f>SUMIFS('Total-corrected counts Z&lt;3'!K:K,'Total-corrected counts Z&lt;3'!$V:$V,$A62)</f>
        <v>30.460573965416632</v>
      </c>
      <c r="J62">
        <f>SUMIFS('Total-corrected counts Z&lt;3'!L:L,'Total-corrected counts Z&lt;3'!$V:$V,$A62)</f>
        <v>53.949440969014177</v>
      </c>
      <c r="K62">
        <f>SUMIFS('Total-corrected counts Z&lt;3'!M:M,'Total-corrected counts Z&lt;3'!$V:$V,$A62)</f>
        <v>48.795749211672451</v>
      </c>
      <c r="L62">
        <f>SUMIFS('Total-corrected counts Z&lt;3'!N:N,'Total-corrected counts Z&lt;3'!$V:$V,$A62)</f>
        <v>37.818564964204072</v>
      </c>
      <c r="M62">
        <f>SUMIFS('Total-corrected counts Z&lt;3'!O:O,'Total-corrected counts Z&lt;3'!$V:$V,$A62)</f>
        <v>37.463714487060123</v>
      </c>
      <c r="N62">
        <f>SUMIFS('Total-corrected counts Z&lt;3'!P:P,'Total-corrected counts Z&lt;3'!$V:$V,$A62)</f>
        <v>29.097441843683981</v>
      </c>
      <c r="O62">
        <f>SUMIFS('Total-corrected counts Z&lt;3'!Q:Q,'Total-corrected counts Z&lt;3'!$V:$V,$A62)</f>
        <v>38.222611310375257</v>
      </c>
      <c r="P62">
        <f>SUMIFS('Total-corrected counts Z&lt;3'!R:R,'Total-corrected counts Z&lt;3'!$V:$V,$A62)</f>
        <v>27.778048819317377</v>
      </c>
      <c r="Q62">
        <f>SUMIFS('Total-corrected counts Z&lt;3'!S:S,'Total-corrected counts Z&lt;3'!$V:$V,$A62)</f>
        <v>36.468226894538823</v>
      </c>
      <c r="R62">
        <f>SUMIFS('Total-corrected counts Z&lt;3'!T:T,'Total-corrected counts Z&lt;3'!$V:$V,$A62)</f>
        <v>30.075229028398088</v>
      </c>
      <c r="S62">
        <f t="shared" si="0"/>
        <v>1</v>
      </c>
      <c r="T62">
        <f t="shared" si="6"/>
        <v>0.26414539586128549</v>
      </c>
      <c r="U62">
        <f t="shared" si="7"/>
        <v>42.3284906233919</v>
      </c>
      <c r="V62">
        <f t="shared" si="8"/>
        <v>33.184212063895608</v>
      </c>
      <c r="W62">
        <f t="shared" si="9"/>
        <v>5.9008249685361758</v>
      </c>
      <c r="X62">
        <f t="shared" si="10"/>
        <v>1.9155367284352425</v>
      </c>
    </row>
    <row r="63" spans="1:24" x14ac:dyDescent="0.25">
      <c r="A63" s="13">
        <v>61</v>
      </c>
      <c r="B63" s="13" t="str">
        <f>IFERROR(VLOOKUP(A63,Tabel3[],2,FALSE),"")</f>
        <v>cortical subplate</v>
      </c>
      <c r="C63">
        <f>SUMIFS('Total-corrected counts Z&lt;3'!E:E,'Total-corrected counts Z&lt;3'!$V:$V,$A63)</f>
        <v>63.111377536233675</v>
      </c>
      <c r="D63">
        <f>SUMIFS('Total-corrected counts Z&lt;3'!F:F,'Total-corrected counts Z&lt;3'!$V:$V,$A63)</f>
        <v>73.305371052665123</v>
      </c>
      <c r="E63">
        <f>SUMIFS('Total-corrected counts Z&lt;3'!G:G,'Total-corrected counts Z&lt;3'!$V:$V,$A63)</f>
        <v>78.945893796945413</v>
      </c>
      <c r="F63">
        <f>SUMIFS('Total-corrected counts Z&lt;3'!H:H,'Total-corrected counts Z&lt;3'!$V:$V,$A63)</f>
        <v>111.60100364303119</v>
      </c>
      <c r="G63">
        <f>SUMIFS('Total-corrected counts Z&lt;3'!I:I,'Total-corrected counts Z&lt;3'!$V:$V,$A63)</f>
        <v>51.512888632781298</v>
      </c>
      <c r="H63">
        <f>SUMIFS('Total-corrected counts Z&lt;3'!J:J,'Total-corrected counts Z&lt;3'!$V:$V,$A63)</f>
        <v>64.559155079663256</v>
      </c>
      <c r="I63">
        <f>SUMIFS('Total-corrected counts Z&lt;3'!K:K,'Total-corrected counts Z&lt;3'!$V:$V,$A63)</f>
        <v>61.865343619788227</v>
      </c>
      <c r="J63">
        <f>SUMIFS('Total-corrected counts Z&lt;3'!L:L,'Total-corrected counts Z&lt;3'!$V:$V,$A63)</f>
        <v>28.72148032978826</v>
      </c>
      <c r="K63">
        <f>SUMIFS('Total-corrected counts Z&lt;3'!M:M,'Total-corrected counts Z&lt;3'!$V:$V,$A63)</f>
        <v>48.147867146667714</v>
      </c>
      <c r="L63">
        <f>SUMIFS('Total-corrected counts Z&lt;3'!N:N,'Total-corrected counts Z&lt;3'!$V:$V,$A63)</f>
        <v>28.011138602218317</v>
      </c>
      <c r="M63">
        <f>SUMIFS('Total-corrected counts Z&lt;3'!O:O,'Total-corrected counts Z&lt;3'!$V:$V,$A63)</f>
        <v>71.876925906375192</v>
      </c>
      <c r="N63">
        <f>SUMIFS('Total-corrected counts Z&lt;3'!P:P,'Total-corrected counts Z&lt;3'!$V:$V,$A63)</f>
        <v>43.439639106125789</v>
      </c>
      <c r="O63">
        <f>SUMIFS('Total-corrected counts Z&lt;3'!Q:Q,'Total-corrected counts Z&lt;3'!$V:$V,$A63)</f>
        <v>88.945949262750275</v>
      </c>
      <c r="P63">
        <f>SUMIFS('Total-corrected counts Z&lt;3'!R:R,'Total-corrected counts Z&lt;3'!$V:$V,$A63)</f>
        <v>84.104475044178344</v>
      </c>
      <c r="Q63">
        <f>SUMIFS('Total-corrected counts Z&lt;3'!S:S,'Total-corrected counts Z&lt;3'!$V:$V,$A63)</f>
        <v>41.971582979229353</v>
      </c>
      <c r="R63">
        <f>SUMIFS('Total-corrected counts Z&lt;3'!T:T,'Total-corrected counts Z&lt;3'!$V:$V,$A63)</f>
        <v>65.604409031305948</v>
      </c>
      <c r="S63">
        <f t="shared" si="0"/>
        <v>1</v>
      </c>
      <c r="T63">
        <f t="shared" si="6"/>
        <v>0.67955373117173301</v>
      </c>
      <c r="U63">
        <f t="shared" si="7"/>
        <v>60.978151943978254</v>
      </c>
      <c r="V63">
        <f t="shared" si="8"/>
        <v>65.990496888327485</v>
      </c>
      <c r="W63">
        <f t="shared" si="9"/>
        <v>7.7725719940052134</v>
      </c>
      <c r="X63">
        <f t="shared" si="10"/>
        <v>8.1144264961623342</v>
      </c>
    </row>
    <row r="64" spans="1:24" x14ac:dyDescent="0.25">
      <c r="A64" s="13">
        <v>62</v>
      </c>
      <c r="B64" s="13" t="str">
        <f>IFERROR(VLOOKUP(A64,Tabel3[],2,FALSE),"")</f>
        <v>BLA, BMA, LA</v>
      </c>
      <c r="C64">
        <f>SUMIFS('Total-corrected counts Z&lt;3'!E:E,'Total-corrected counts Z&lt;3'!$V:$V,$A64)</f>
        <v>33.975808708963861</v>
      </c>
      <c r="D64">
        <f>SUMIFS('Total-corrected counts Z&lt;3'!F:F,'Total-corrected counts Z&lt;3'!$V:$V,$A64)</f>
        <v>50.069575178258354</v>
      </c>
      <c r="E64">
        <f>SUMIFS('Total-corrected counts Z&lt;3'!G:G,'Total-corrected counts Z&lt;3'!$V:$V,$A64)</f>
        <v>51.681790524608353</v>
      </c>
      <c r="F64">
        <f>SUMIFS('Total-corrected counts Z&lt;3'!H:H,'Total-corrected counts Z&lt;3'!$V:$V,$A64)</f>
        <v>31.321624164636056</v>
      </c>
      <c r="G64">
        <f>SUMIFS('Total-corrected counts Z&lt;3'!I:I,'Total-corrected counts Z&lt;3'!$V:$V,$A64)</f>
        <v>30.759170774173327</v>
      </c>
      <c r="H64">
        <f>SUMIFS('Total-corrected counts Z&lt;3'!J:J,'Total-corrected counts Z&lt;3'!$V:$V,$A64)</f>
        <v>62.170514234264004</v>
      </c>
      <c r="I64">
        <f>SUMIFS('Total-corrected counts Z&lt;3'!K:K,'Total-corrected counts Z&lt;3'!$V:$V,$A64)</f>
        <v>70.96715547853421</v>
      </c>
      <c r="J64">
        <f>SUMIFS('Total-corrected counts Z&lt;3'!L:L,'Total-corrected counts Z&lt;3'!$V:$V,$A64)</f>
        <v>28.965687531458634</v>
      </c>
      <c r="K64">
        <f>SUMIFS('Total-corrected counts Z&lt;3'!M:M,'Total-corrected counts Z&lt;3'!$V:$V,$A64)</f>
        <v>43.842861319991513</v>
      </c>
      <c r="L64">
        <f>SUMIFS('Total-corrected counts Z&lt;3'!N:N,'Total-corrected counts Z&lt;3'!$V:$V,$A64)</f>
        <v>24.365692352559343</v>
      </c>
      <c r="M64">
        <f>SUMIFS('Total-corrected counts Z&lt;3'!O:O,'Total-corrected counts Z&lt;3'!$V:$V,$A64)</f>
        <v>41.035897789578954</v>
      </c>
      <c r="N64">
        <f>SUMIFS('Total-corrected counts Z&lt;3'!P:P,'Total-corrected counts Z&lt;3'!$V:$V,$A64)</f>
        <v>36.268540474904889</v>
      </c>
      <c r="O64">
        <f>SUMIFS('Total-corrected counts Z&lt;3'!Q:Q,'Total-corrected counts Z&lt;3'!$V:$V,$A64)</f>
        <v>55.329130320075244</v>
      </c>
      <c r="P64">
        <f>SUMIFS('Total-corrected counts Z&lt;3'!R:R,'Total-corrected counts Z&lt;3'!$V:$V,$A64)</f>
        <v>64.004034467582258</v>
      </c>
      <c r="Q64">
        <f>SUMIFS('Total-corrected counts Z&lt;3'!S:S,'Total-corrected counts Z&lt;3'!$V:$V,$A64)</f>
        <v>40.624053402936823</v>
      </c>
      <c r="R64">
        <f>SUMIFS('Total-corrected counts Z&lt;3'!T:T,'Total-corrected counts Z&lt;3'!$V:$V,$A64)</f>
        <v>33.303913397538416</v>
      </c>
      <c r="S64">
        <f t="shared" si="0"/>
        <v>1</v>
      </c>
      <c r="T64">
        <f t="shared" si="6"/>
        <v>0.76341979307643237</v>
      </c>
      <c r="U64">
        <f t="shared" si="7"/>
        <v>42.811988026744771</v>
      </c>
      <c r="V64">
        <f t="shared" si="8"/>
        <v>45.094261642102765</v>
      </c>
      <c r="W64">
        <f t="shared" si="9"/>
        <v>4.9297706171269136</v>
      </c>
      <c r="X64">
        <f t="shared" si="10"/>
        <v>4.8842972537059604</v>
      </c>
    </row>
    <row r="65" spans="1:24" x14ac:dyDescent="0.25">
      <c r="A65" s="13">
        <v>63</v>
      </c>
      <c r="B65" s="13" t="str">
        <f>IFERROR(VLOOKUP(A65,Tabel3[],2,FALSE),"")</f>
        <v>dorsal striatum</v>
      </c>
      <c r="C65">
        <f>SUMIFS('Total-corrected counts Z&lt;3'!E:E,'Total-corrected counts Z&lt;3'!$V:$V,$A65)</f>
        <v>713.04115194736676</v>
      </c>
      <c r="D65">
        <f>SUMIFS('Total-corrected counts Z&lt;3'!F:F,'Total-corrected counts Z&lt;3'!$V:$V,$A65)</f>
        <v>631.48386597181207</v>
      </c>
      <c r="E65">
        <f>SUMIFS('Total-corrected counts Z&lt;3'!G:G,'Total-corrected counts Z&lt;3'!$V:$V,$A65)</f>
        <v>817.03049384326164</v>
      </c>
      <c r="F65">
        <f>SUMIFS('Total-corrected counts Z&lt;3'!H:H,'Total-corrected counts Z&lt;3'!$V:$V,$A65)</f>
        <v>809.60939950300371</v>
      </c>
      <c r="G65">
        <f>SUMIFS('Total-corrected counts Z&lt;3'!I:I,'Total-corrected counts Z&lt;3'!$V:$V,$A65)</f>
        <v>919.06669045165779</v>
      </c>
      <c r="H65">
        <f>SUMIFS('Total-corrected counts Z&lt;3'!J:J,'Total-corrected counts Z&lt;3'!$V:$V,$A65)</f>
        <v>655.87048897094473</v>
      </c>
      <c r="I65">
        <f>SUMIFS('Total-corrected counts Z&lt;3'!K:K,'Total-corrected counts Z&lt;3'!$V:$V,$A65)</f>
        <v>692.47077245177115</v>
      </c>
      <c r="J65">
        <f>SUMIFS('Total-corrected counts Z&lt;3'!L:L,'Total-corrected counts Z&lt;3'!$V:$V,$A65)</f>
        <v>728.02236937967302</v>
      </c>
      <c r="K65">
        <f>SUMIFS('Total-corrected counts Z&lt;3'!M:M,'Total-corrected counts Z&lt;3'!$V:$V,$A65)</f>
        <v>577.04127605487565</v>
      </c>
      <c r="L65">
        <f>SUMIFS('Total-corrected counts Z&lt;3'!N:N,'Total-corrected counts Z&lt;3'!$V:$V,$A65)</f>
        <v>646.54537130241999</v>
      </c>
      <c r="M65">
        <f>SUMIFS('Total-corrected counts Z&lt;3'!O:O,'Total-corrected counts Z&lt;3'!$V:$V,$A65)</f>
        <v>600.37437188373428</v>
      </c>
      <c r="N65">
        <f>SUMIFS('Total-corrected counts Z&lt;3'!P:P,'Total-corrected counts Z&lt;3'!$V:$V,$A65)</f>
        <v>682.30440592100842</v>
      </c>
      <c r="O65">
        <f>SUMIFS('Total-corrected counts Z&lt;3'!Q:Q,'Total-corrected counts Z&lt;3'!$V:$V,$A65)</f>
        <v>672.38109528425491</v>
      </c>
      <c r="P65">
        <f>SUMIFS('Total-corrected counts Z&lt;3'!R:R,'Total-corrected counts Z&lt;3'!$V:$V,$A65)</f>
        <v>628.9476130341651</v>
      </c>
      <c r="Q65">
        <f>SUMIFS('Total-corrected counts Z&lt;3'!S:S,'Total-corrected counts Z&lt;3'!$V:$V,$A65)</f>
        <v>550.11479479898878</v>
      </c>
      <c r="R65">
        <f>SUMIFS('Total-corrected counts Z&lt;3'!T:T,'Total-corrected counts Z&lt;3'!$V:$V,$A65)</f>
        <v>630.16000759047995</v>
      </c>
      <c r="S65">
        <f t="shared" si="0"/>
        <v>1</v>
      </c>
      <c r="T65">
        <f t="shared" si="6"/>
        <v>6.2322823172644377E-2</v>
      </c>
      <c r="U65">
        <f t="shared" si="7"/>
        <v>719.01818798767874</v>
      </c>
      <c r="V65">
        <f t="shared" si="8"/>
        <v>627.38038141877189</v>
      </c>
      <c r="W65">
        <f t="shared" si="9"/>
        <v>32.611141698161688</v>
      </c>
      <c r="X65">
        <f t="shared" si="10"/>
        <v>19.791572852455698</v>
      </c>
    </row>
    <row r="66" spans="1:24" x14ac:dyDescent="0.25">
      <c r="A66" s="13">
        <v>64</v>
      </c>
      <c r="B66" s="13" t="str">
        <f>IFERROR(VLOOKUP(A66,Tabel3[],2,FALSE),"")</f>
        <v xml:space="preserve">ventral striatum </v>
      </c>
      <c r="C66">
        <f>SUMIFS('Total-corrected counts Z&lt;3'!E:E,'Total-corrected counts Z&lt;3'!$V:$V,$A66)</f>
        <v>127.73873603848412</v>
      </c>
      <c r="D66">
        <f>SUMIFS('Total-corrected counts Z&lt;3'!F:F,'Total-corrected counts Z&lt;3'!$V:$V,$A66)</f>
        <v>141.10516641145534</v>
      </c>
      <c r="E66">
        <f>SUMIFS('Total-corrected counts Z&lt;3'!G:G,'Total-corrected counts Z&lt;3'!$V:$V,$A66)</f>
        <v>137.70405306830258</v>
      </c>
      <c r="F66">
        <f>SUMIFS('Total-corrected counts Z&lt;3'!H:H,'Total-corrected counts Z&lt;3'!$V:$V,$A66)</f>
        <v>123.65195782769186</v>
      </c>
      <c r="G66">
        <f>SUMIFS('Total-corrected counts Z&lt;3'!I:I,'Total-corrected counts Z&lt;3'!$V:$V,$A66)</f>
        <v>118.56292884029597</v>
      </c>
      <c r="H66">
        <f>SUMIFS('Total-corrected counts Z&lt;3'!J:J,'Total-corrected counts Z&lt;3'!$V:$V,$A66)</f>
        <v>151.1608555045899</v>
      </c>
      <c r="I66">
        <f>SUMIFS('Total-corrected counts Z&lt;3'!K:K,'Total-corrected counts Z&lt;3'!$V:$V,$A66)</f>
        <v>170.00214056786626</v>
      </c>
      <c r="J66">
        <f>SUMIFS('Total-corrected counts Z&lt;3'!L:L,'Total-corrected counts Z&lt;3'!$V:$V,$A66)</f>
        <v>126.58073286581222</v>
      </c>
      <c r="K66">
        <f>SUMIFS('Total-corrected counts Z&lt;3'!M:M,'Total-corrected counts Z&lt;3'!$V:$V,$A66)</f>
        <v>151.45948222288337</v>
      </c>
      <c r="L66">
        <f>SUMIFS('Total-corrected counts Z&lt;3'!N:N,'Total-corrected counts Z&lt;3'!$V:$V,$A66)</f>
        <v>66.417678767980291</v>
      </c>
      <c r="M66">
        <f>SUMIFS('Total-corrected counts Z&lt;3'!O:O,'Total-corrected counts Z&lt;3'!$V:$V,$A66)</f>
        <v>130.9328968903437</v>
      </c>
      <c r="N66">
        <f>SUMIFS('Total-corrected counts Z&lt;3'!P:P,'Total-corrected counts Z&lt;3'!$V:$V,$A66)</f>
        <v>150.8070596256199</v>
      </c>
      <c r="O66">
        <f>SUMIFS('Total-corrected counts Z&lt;3'!Q:Q,'Total-corrected counts Z&lt;3'!$V:$V,$A66)</f>
        <v>186.97927095324994</v>
      </c>
      <c r="P66">
        <f>SUMIFS('Total-corrected counts Z&lt;3'!R:R,'Total-corrected counts Z&lt;3'!$V:$V,$A66)</f>
        <v>133.68795837760584</v>
      </c>
      <c r="Q66">
        <f>SUMIFS('Total-corrected counts Z&lt;3'!S:S,'Total-corrected counts Z&lt;3'!$V:$V,$A66)</f>
        <v>144.03845554992515</v>
      </c>
      <c r="R66">
        <f>SUMIFS('Total-corrected counts Z&lt;3'!T:T,'Total-corrected counts Z&lt;3'!$V:$V,$A66)</f>
        <v>207.02487998236171</v>
      </c>
      <c r="S66">
        <f t="shared" si="0"/>
        <v>1</v>
      </c>
      <c r="T66">
        <f t="shared" si="6"/>
        <v>8.7128318124033516E-2</v>
      </c>
      <c r="U66">
        <f t="shared" si="7"/>
        <v>131.4383732115362</v>
      </c>
      <c r="V66">
        <f t="shared" si="8"/>
        <v>158.91175356318436</v>
      </c>
      <c r="W66">
        <f t="shared" si="9"/>
        <v>8.7566298213564817</v>
      </c>
      <c r="X66">
        <f t="shared" si="10"/>
        <v>12.660457848705679</v>
      </c>
    </row>
    <row r="67" spans="1:24" x14ac:dyDescent="0.25">
      <c r="A67" s="13">
        <v>65</v>
      </c>
      <c r="B67" s="13" t="str">
        <f>IFERROR(VLOOKUP(A67,Tabel3[],2,FALSE),"")</f>
        <v>LS complex</v>
      </c>
      <c r="C67">
        <f>SUMIFS('Total-corrected counts Z&lt;3'!E:E,'Total-corrected counts Z&lt;3'!$V:$V,$A67)</f>
        <v>46.69815877671234</v>
      </c>
      <c r="D67">
        <f>SUMIFS('Total-corrected counts Z&lt;3'!F:F,'Total-corrected counts Z&lt;3'!$V:$V,$A67)</f>
        <v>20.369685714730906</v>
      </c>
      <c r="E67">
        <f>SUMIFS('Total-corrected counts Z&lt;3'!G:G,'Total-corrected counts Z&lt;3'!$V:$V,$A67)</f>
        <v>26.817801108912111</v>
      </c>
      <c r="F67">
        <f>SUMIFS('Total-corrected counts Z&lt;3'!H:H,'Total-corrected counts Z&lt;3'!$V:$V,$A67)</f>
        <v>13.317570990856233</v>
      </c>
      <c r="G67">
        <f>SUMIFS('Total-corrected counts Z&lt;3'!I:I,'Total-corrected counts Z&lt;3'!$V:$V,$A67)</f>
        <v>26.628685712292022</v>
      </c>
      <c r="H67">
        <f>SUMIFS('Total-corrected counts Z&lt;3'!J:J,'Total-corrected counts Z&lt;3'!$V:$V,$A67)</f>
        <v>20.324400175765653</v>
      </c>
      <c r="I67">
        <f>SUMIFS('Total-corrected counts Z&lt;3'!K:K,'Total-corrected counts Z&lt;3'!$V:$V,$A67)</f>
        <v>36.91746498118939</v>
      </c>
      <c r="J67">
        <f>SUMIFS('Total-corrected counts Z&lt;3'!L:L,'Total-corrected counts Z&lt;3'!$V:$V,$A67)</f>
        <v>32.459207222020972</v>
      </c>
      <c r="K67">
        <f>SUMIFS('Total-corrected counts Z&lt;3'!M:M,'Total-corrected counts Z&lt;3'!$V:$V,$A67)</f>
        <v>44.652713901247424</v>
      </c>
      <c r="L67">
        <f>SUMIFS('Total-corrected counts Z&lt;3'!N:N,'Total-corrected counts Z&lt;3'!$V:$V,$A67)</f>
        <v>13.421513934228308</v>
      </c>
      <c r="M67">
        <f>SUMIFS('Total-corrected counts Z&lt;3'!O:O,'Total-corrected counts Z&lt;3'!$V:$V,$A67)</f>
        <v>25.942539132649134</v>
      </c>
      <c r="N67">
        <f>SUMIFS('Total-corrected counts Z&lt;3'!P:P,'Total-corrected counts Z&lt;3'!$V:$V,$A67)</f>
        <v>32.396843920366472</v>
      </c>
      <c r="O67">
        <f>SUMIFS('Total-corrected counts Z&lt;3'!Q:Q,'Total-corrected counts Z&lt;3'!$V:$V,$A67)</f>
        <v>17.588462763385987</v>
      </c>
      <c r="P67">
        <f>SUMIFS('Total-corrected counts Z&lt;3'!R:R,'Total-corrected counts Z&lt;3'!$V:$V,$A67)</f>
        <v>34.603160093281652</v>
      </c>
      <c r="Q67">
        <f>SUMIFS('Total-corrected counts Z&lt;3'!S:S,'Total-corrected counts Z&lt;3'!$V:$V,$A67)</f>
        <v>23.978099813440757</v>
      </c>
      <c r="R67">
        <f>SUMIFS('Total-corrected counts Z&lt;3'!T:T,'Total-corrected counts Z&lt;3'!$V:$V,$A67)</f>
        <v>9.3788844042258219</v>
      </c>
      <c r="S67">
        <f t="shared" si="0"/>
        <v>1</v>
      </c>
      <c r="T67">
        <f t="shared" si="6"/>
        <v>0.47684420243368919</v>
      </c>
      <c r="U67">
        <f t="shared" si="7"/>
        <v>28.160720251795539</v>
      </c>
      <c r="V67">
        <f t="shared" si="8"/>
        <v>23.98133168789164</v>
      </c>
      <c r="W67">
        <f t="shared" si="9"/>
        <v>3.7632757983322707</v>
      </c>
      <c r="X67">
        <f t="shared" si="10"/>
        <v>3.8366246869395386</v>
      </c>
    </row>
    <row r="68" spans="1:24" x14ac:dyDescent="0.25">
      <c r="A68" s="13">
        <v>66</v>
      </c>
      <c r="B68" s="13" t="str">
        <f>IFERROR(VLOOKUP(A68,Tabel3[],2,FALSE),"")</f>
        <v>striatum-like amygdalar nuclei</v>
      </c>
      <c r="C68">
        <f>SUMIFS('Total-corrected counts Z&lt;3'!E:E,'Total-corrected counts Z&lt;3'!$V:$V,$A68)</f>
        <v>71.647440295864001</v>
      </c>
      <c r="D68">
        <f>SUMIFS('Total-corrected counts Z&lt;3'!F:F,'Total-corrected counts Z&lt;3'!$V:$V,$A68)</f>
        <v>70.840610750604512</v>
      </c>
      <c r="E68">
        <f>SUMIFS('Total-corrected counts Z&lt;3'!G:G,'Total-corrected counts Z&lt;3'!$V:$V,$A68)</f>
        <v>78.707865976452112</v>
      </c>
      <c r="F68">
        <f>SUMIFS('Total-corrected counts Z&lt;3'!H:H,'Total-corrected counts Z&lt;3'!$V:$V,$A68)</f>
        <v>51.032594272479436</v>
      </c>
      <c r="G68">
        <f>SUMIFS('Total-corrected counts Z&lt;3'!I:I,'Total-corrected counts Z&lt;3'!$V:$V,$A68)</f>
        <v>65.648826610227957</v>
      </c>
      <c r="H68">
        <f>SUMIFS('Total-corrected counts Z&lt;3'!J:J,'Total-corrected counts Z&lt;3'!$V:$V,$A68)</f>
        <v>90.181668408758114</v>
      </c>
      <c r="I68">
        <f>SUMIFS('Total-corrected counts Z&lt;3'!K:K,'Total-corrected counts Z&lt;3'!$V:$V,$A68)</f>
        <v>84.719570948095622</v>
      </c>
      <c r="J68">
        <f>SUMIFS('Total-corrected counts Z&lt;3'!L:L,'Total-corrected counts Z&lt;3'!$V:$V,$A68)</f>
        <v>50.06925987580707</v>
      </c>
      <c r="K68">
        <f>SUMIFS('Total-corrected counts Z&lt;3'!M:M,'Total-corrected counts Z&lt;3'!$V:$V,$A68)</f>
        <v>50.628573474514795</v>
      </c>
      <c r="L68">
        <f>SUMIFS('Total-corrected counts Z&lt;3'!N:N,'Total-corrected counts Z&lt;3'!$V:$V,$A68)</f>
        <v>22.005951876973636</v>
      </c>
      <c r="M68">
        <f>SUMIFS('Total-corrected counts Z&lt;3'!O:O,'Total-corrected counts Z&lt;3'!$V:$V,$A68)</f>
        <v>49.099836333878883</v>
      </c>
      <c r="N68">
        <f>SUMIFS('Total-corrected counts Z&lt;3'!P:P,'Total-corrected counts Z&lt;3'!$V:$V,$A68)</f>
        <v>41.354496617241992</v>
      </c>
      <c r="O68">
        <f>SUMIFS('Total-corrected counts Z&lt;3'!Q:Q,'Total-corrected counts Z&lt;3'!$V:$V,$A68)</f>
        <v>65.251209455239604</v>
      </c>
      <c r="P68">
        <f>SUMIFS('Total-corrected counts Z&lt;3'!R:R,'Total-corrected counts Z&lt;3'!$V:$V,$A68)</f>
        <v>82.923304545298137</v>
      </c>
      <c r="Q68">
        <f>SUMIFS('Total-corrected counts Z&lt;3'!S:S,'Total-corrected counts Z&lt;3'!$V:$V,$A68)</f>
        <v>58.175909228595927</v>
      </c>
      <c r="R68">
        <f>SUMIFS('Total-corrected counts Z&lt;3'!T:T,'Total-corrected counts Z&lt;3'!$V:$V,$A68)</f>
        <v>45.966089940361492</v>
      </c>
      <c r="S68">
        <f t="shared" ref="S68:S98" si="11">IF(AND(U68=0,V68=0),0,1)</f>
        <v>1</v>
      </c>
      <c r="T68">
        <f t="shared" si="6"/>
        <v>0.51766141245229191</v>
      </c>
      <c r="U68">
        <f t="shared" si="7"/>
        <v>63.548236248977744</v>
      </c>
      <c r="V68">
        <f t="shared" si="8"/>
        <v>57.128474353435998</v>
      </c>
      <c r="W68">
        <f t="shared" si="9"/>
        <v>6.4477136190188746</v>
      </c>
      <c r="X68">
        <f t="shared" si="10"/>
        <v>6.2458664673394209</v>
      </c>
    </row>
    <row r="69" spans="1:24" hidden="1" x14ac:dyDescent="0.25">
      <c r="A69" s="13">
        <v>67</v>
      </c>
      <c r="B69" s="13" t="str">
        <f>IFERROR(VLOOKUP(A69,Tabel3[],2,FALSE),"")</f>
        <v/>
      </c>
      <c r="C69">
        <f>SUMIFS('Total-corrected counts Z&lt;3'!E:E,'Total-corrected counts Z&lt;3'!$V:$V,$A69)</f>
        <v>0</v>
      </c>
      <c r="D69">
        <f>SUMIFS('Total-corrected counts Z&lt;3'!F:F,'Total-corrected counts Z&lt;3'!$V:$V,$A69)</f>
        <v>0</v>
      </c>
      <c r="E69">
        <f>SUMIFS('Total-corrected counts Z&lt;3'!G:G,'Total-corrected counts Z&lt;3'!$V:$V,$A69)</f>
        <v>0</v>
      </c>
      <c r="F69">
        <f>SUMIFS('Total-corrected counts Z&lt;3'!H:H,'Total-corrected counts Z&lt;3'!$V:$V,$A69)</f>
        <v>0</v>
      </c>
      <c r="G69">
        <f>SUMIFS('Total-corrected counts Z&lt;3'!I:I,'Total-corrected counts Z&lt;3'!$V:$V,$A69)</f>
        <v>0</v>
      </c>
      <c r="H69">
        <f>SUMIFS('Total-corrected counts Z&lt;3'!J:J,'Total-corrected counts Z&lt;3'!$V:$V,$A69)</f>
        <v>0</v>
      </c>
      <c r="I69">
        <f>SUMIFS('Total-corrected counts Z&lt;3'!K:K,'Total-corrected counts Z&lt;3'!$V:$V,$A69)</f>
        <v>0</v>
      </c>
      <c r="J69">
        <f>SUMIFS('Total-corrected counts Z&lt;3'!L:L,'Total-corrected counts Z&lt;3'!$V:$V,$A69)</f>
        <v>0</v>
      </c>
      <c r="K69">
        <f>SUMIFS('Total-corrected counts Z&lt;3'!M:M,'Total-corrected counts Z&lt;3'!$V:$V,$A69)</f>
        <v>0</v>
      </c>
      <c r="L69">
        <f>SUMIFS('Total-corrected counts Z&lt;3'!N:N,'Total-corrected counts Z&lt;3'!$V:$V,$A69)</f>
        <v>0</v>
      </c>
      <c r="M69">
        <f>SUMIFS('Total-corrected counts Z&lt;3'!O:O,'Total-corrected counts Z&lt;3'!$V:$V,$A69)</f>
        <v>0</v>
      </c>
      <c r="N69">
        <f>SUMIFS('Total-corrected counts Z&lt;3'!P:P,'Total-corrected counts Z&lt;3'!$V:$V,$A69)</f>
        <v>0</v>
      </c>
      <c r="O69">
        <f>SUMIFS('Total-corrected counts Z&lt;3'!Q:Q,'Total-corrected counts Z&lt;3'!$V:$V,$A69)</f>
        <v>0</v>
      </c>
      <c r="P69">
        <f>SUMIFS('Total-corrected counts Z&lt;3'!R:R,'Total-corrected counts Z&lt;3'!$V:$V,$A69)</f>
        <v>0</v>
      </c>
      <c r="Q69">
        <f>SUMIFS('Total-corrected counts Z&lt;3'!S:S,'Total-corrected counts Z&lt;3'!$V:$V,$A69)</f>
        <v>0</v>
      </c>
      <c r="R69">
        <f>SUMIFS('Total-corrected counts Z&lt;3'!T:T,'Total-corrected counts Z&lt;3'!$V:$V,$A69)</f>
        <v>0</v>
      </c>
      <c r="S69">
        <f t="shared" si="11"/>
        <v>0</v>
      </c>
      <c r="T69" t="e">
        <f t="shared" si="6"/>
        <v>#DIV/0!</v>
      </c>
      <c r="U69">
        <f t="shared" si="7"/>
        <v>0</v>
      </c>
      <c r="V69">
        <f t="shared" si="8"/>
        <v>0</v>
      </c>
      <c r="W69">
        <f t="shared" si="9"/>
        <v>0</v>
      </c>
      <c r="X69">
        <f t="shared" si="10"/>
        <v>0</v>
      </c>
    </row>
    <row r="70" spans="1:24" hidden="1" x14ac:dyDescent="0.25">
      <c r="A70" s="13">
        <v>68</v>
      </c>
      <c r="B70" s="13" t="str">
        <f>IFERROR(VLOOKUP(A70,Tabel3[],2,FALSE),"")</f>
        <v/>
      </c>
      <c r="C70">
        <f>SUMIFS('Total-corrected counts Z&lt;3'!E:E,'Total-corrected counts Z&lt;3'!$V:$V,$A70)</f>
        <v>0</v>
      </c>
      <c r="D70">
        <f>SUMIFS('Total-corrected counts Z&lt;3'!F:F,'Total-corrected counts Z&lt;3'!$V:$V,$A70)</f>
        <v>0</v>
      </c>
      <c r="E70">
        <f>SUMIFS('Total-corrected counts Z&lt;3'!G:G,'Total-corrected counts Z&lt;3'!$V:$V,$A70)</f>
        <v>0</v>
      </c>
      <c r="F70">
        <f>SUMIFS('Total-corrected counts Z&lt;3'!H:H,'Total-corrected counts Z&lt;3'!$V:$V,$A70)</f>
        <v>0</v>
      </c>
      <c r="G70">
        <f>SUMIFS('Total-corrected counts Z&lt;3'!I:I,'Total-corrected counts Z&lt;3'!$V:$V,$A70)</f>
        <v>0</v>
      </c>
      <c r="H70">
        <f>SUMIFS('Total-corrected counts Z&lt;3'!J:J,'Total-corrected counts Z&lt;3'!$V:$V,$A70)</f>
        <v>0</v>
      </c>
      <c r="I70">
        <f>SUMIFS('Total-corrected counts Z&lt;3'!K:K,'Total-corrected counts Z&lt;3'!$V:$V,$A70)</f>
        <v>0</v>
      </c>
      <c r="J70">
        <f>SUMIFS('Total-corrected counts Z&lt;3'!L:L,'Total-corrected counts Z&lt;3'!$V:$V,$A70)</f>
        <v>0</v>
      </c>
      <c r="K70">
        <f>SUMIFS('Total-corrected counts Z&lt;3'!M:M,'Total-corrected counts Z&lt;3'!$V:$V,$A70)</f>
        <v>0</v>
      </c>
      <c r="L70">
        <f>SUMIFS('Total-corrected counts Z&lt;3'!N:N,'Total-corrected counts Z&lt;3'!$V:$V,$A70)</f>
        <v>0</v>
      </c>
      <c r="M70">
        <f>SUMIFS('Total-corrected counts Z&lt;3'!O:O,'Total-corrected counts Z&lt;3'!$V:$V,$A70)</f>
        <v>0</v>
      </c>
      <c r="N70">
        <f>SUMIFS('Total-corrected counts Z&lt;3'!P:P,'Total-corrected counts Z&lt;3'!$V:$V,$A70)</f>
        <v>0</v>
      </c>
      <c r="O70">
        <f>SUMIFS('Total-corrected counts Z&lt;3'!Q:Q,'Total-corrected counts Z&lt;3'!$V:$V,$A70)</f>
        <v>0</v>
      </c>
      <c r="P70">
        <f>SUMIFS('Total-corrected counts Z&lt;3'!R:R,'Total-corrected counts Z&lt;3'!$V:$V,$A70)</f>
        <v>0</v>
      </c>
      <c r="Q70">
        <f>SUMIFS('Total-corrected counts Z&lt;3'!S:S,'Total-corrected counts Z&lt;3'!$V:$V,$A70)</f>
        <v>0</v>
      </c>
      <c r="R70">
        <f>SUMIFS('Total-corrected counts Z&lt;3'!T:T,'Total-corrected counts Z&lt;3'!$V:$V,$A70)</f>
        <v>0</v>
      </c>
      <c r="S70">
        <f t="shared" si="11"/>
        <v>0</v>
      </c>
      <c r="T70" t="e">
        <f t="shared" si="6"/>
        <v>#DIV/0!</v>
      </c>
      <c r="U70">
        <f t="shared" si="7"/>
        <v>0</v>
      </c>
      <c r="V70">
        <f t="shared" si="8"/>
        <v>0</v>
      </c>
      <c r="W70">
        <f t="shared" si="9"/>
        <v>0</v>
      </c>
      <c r="X70">
        <f t="shared" si="10"/>
        <v>0</v>
      </c>
    </row>
    <row r="71" spans="1:24" hidden="1" x14ac:dyDescent="0.25">
      <c r="A71" s="13">
        <v>69</v>
      </c>
      <c r="B71" s="13" t="str">
        <f>IFERROR(VLOOKUP(A71,Tabel3[],2,FALSE),"")</f>
        <v/>
      </c>
      <c r="C71">
        <f>SUMIFS('Total-corrected counts Z&lt;3'!E:E,'Total-corrected counts Z&lt;3'!$V:$V,$A71)</f>
        <v>0</v>
      </c>
      <c r="D71">
        <f>SUMIFS('Total-corrected counts Z&lt;3'!F:F,'Total-corrected counts Z&lt;3'!$V:$V,$A71)</f>
        <v>0</v>
      </c>
      <c r="E71">
        <f>SUMIFS('Total-corrected counts Z&lt;3'!G:G,'Total-corrected counts Z&lt;3'!$V:$V,$A71)</f>
        <v>0</v>
      </c>
      <c r="F71">
        <f>SUMIFS('Total-corrected counts Z&lt;3'!H:H,'Total-corrected counts Z&lt;3'!$V:$V,$A71)</f>
        <v>0</v>
      </c>
      <c r="G71">
        <f>SUMIFS('Total-corrected counts Z&lt;3'!I:I,'Total-corrected counts Z&lt;3'!$V:$V,$A71)</f>
        <v>0</v>
      </c>
      <c r="H71">
        <f>SUMIFS('Total-corrected counts Z&lt;3'!J:J,'Total-corrected counts Z&lt;3'!$V:$V,$A71)</f>
        <v>0</v>
      </c>
      <c r="I71">
        <f>SUMIFS('Total-corrected counts Z&lt;3'!K:K,'Total-corrected counts Z&lt;3'!$V:$V,$A71)</f>
        <v>0</v>
      </c>
      <c r="J71">
        <f>SUMIFS('Total-corrected counts Z&lt;3'!L:L,'Total-corrected counts Z&lt;3'!$V:$V,$A71)</f>
        <v>0</v>
      </c>
      <c r="K71">
        <f>SUMIFS('Total-corrected counts Z&lt;3'!M:M,'Total-corrected counts Z&lt;3'!$V:$V,$A71)</f>
        <v>0</v>
      </c>
      <c r="L71">
        <f>SUMIFS('Total-corrected counts Z&lt;3'!N:N,'Total-corrected counts Z&lt;3'!$V:$V,$A71)</f>
        <v>0</v>
      </c>
      <c r="M71">
        <f>SUMIFS('Total-corrected counts Z&lt;3'!O:O,'Total-corrected counts Z&lt;3'!$V:$V,$A71)</f>
        <v>0</v>
      </c>
      <c r="N71">
        <f>SUMIFS('Total-corrected counts Z&lt;3'!P:P,'Total-corrected counts Z&lt;3'!$V:$V,$A71)</f>
        <v>0</v>
      </c>
      <c r="O71">
        <f>SUMIFS('Total-corrected counts Z&lt;3'!Q:Q,'Total-corrected counts Z&lt;3'!$V:$V,$A71)</f>
        <v>0</v>
      </c>
      <c r="P71">
        <f>SUMIFS('Total-corrected counts Z&lt;3'!R:R,'Total-corrected counts Z&lt;3'!$V:$V,$A71)</f>
        <v>0</v>
      </c>
      <c r="Q71">
        <f>SUMIFS('Total-corrected counts Z&lt;3'!S:S,'Total-corrected counts Z&lt;3'!$V:$V,$A71)</f>
        <v>0</v>
      </c>
      <c r="R71">
        <f>SUMIFS('Total-corrected counts Z&lt;3'!T:T,'Total-corrected counts Z&lt;3'!$V:$V,$A71)</f>
        <v>0</v>
      </c>
      <c r="S71">
        <f t="shared" si="11"/>
        <v>0</v>
      </c>
      <c r="T71" t="e">
        <f t="shared" si="6"/>
        <v>#DIV/0!</v>
      </c>
      <c r="U71">
        <f t="shared" si="7"/>
        <v>0</v>
      </c>
      <c r="V71">
        <f t="shared" si="8"/>
        <v>0</v>
      </c>
      <c r="W71">
        <f t="shared" si="9"/>
        <v>0</v>
      </c>
      <c r="X71">
        <f t="shared" si="10"/>
        <v>0</v>
      </c>
    </row>
    <row r="72" spans="1:24" hidden="1" x14ac:dyDescent="0.25">
      <c r="A72" s="13">
        <v>70</v>
      </c>
      <c r="B72" s="13" t="str">
        <f>IFERROR(VLOOKUP(A72,Tabel3[],2,FALSE),"")</f>
        <v/>
      </c>
      <c r="C72">
        <f>SUMIFS('Total-corrected counts Z&lt;3'!E:E,'Total-corrected counts Z&lt;3'!$V:$V,$A72)</f>
        <v>0</v>
      </c>
      <c r="D72">
        <f>SUMIFS('Total-corrected counts Z&lt;3'!F:F,'Total-corrected counts Z&lt;3'!$V:$V,$A72)</f>
        <v>0</v>
      </c>
      <c r="E72">
        <f>SUMIFS('Total-corrected counts Z&lt;3'!G:G,'Total-corrected counts Z&lt;3'!$V:$V,$A72)</f>
        <v>0</v>
      </c>
      <c r="F72">
        <f>SUMIFS('Total-corrected counts Z&lt;3'!H:H,'Total-corrected counts Z&lt;3'!$V:$V,$A72)</f>
        <v>0</v>
      </c>
      <c r="G72">
        <f>SUMIFS('Total-corrected counts Z&lt;3'!I:I,'Total-corrected counts Z&lt;3'!$V:$V,$A72)</f>
        <v>0</v>
      </c>
      <c r="H72">
        <f>SUMIFS('Total-corrected counts Z&lt;3'!J:J,'Total-corrected counts Z&lt;3'!$V:$V,$A72)</f>
        <v>0</v>
      </c>
      <c r="I72">
        <f>SUMIFS('Total-corrected counts Z&lt;3'!K:K,'Total-corrected counts Z&lt;3'!$V:$V,$A72)</f>
        <v>0</v>
      </c>
      <c r="J72">
        <f>SUMIFS('Total-corrected counts Z&lt;3'!L:L,'Total-corrected counts Z&lt;3'!$V:$V,$A72)</f>
        <v>0</v>
      </c>
      <c r="K72">
        <f>SUMIFS('Total-corrected counts Z&lt;3'!M:M,'Total-corrected counts Z&lt;3'!$V:$V,$A72)</f>
        <v>0</v>
      </c>
      <c r="L72">
        <f>SUMIFS('Total-corrected counts Z&lt;3'!N:N,'Total-corrected counts Z&lt;3'!$V:$V,$A72)</f>
        <v>0</v>
      </c>
      <c r="M72">
        <f>SUMIFS('Total-corrected counts Z&lt;3'!O:O,'Total-corrected counts Z&lt;3'!$V:$V,$A72)</f>
        <v>0</v>
      </c>
      <c r="N72">
        <f>SUMIFS('Total-corrected counts Z&lt;3'!P:P,'Total-corrected counts Z&lt;3'!$V:$V,$A72)</f>
        <v>0</v>
      </c>
      <c r="O72">
        <f>SUMIFS('Total-corrected counts Z&lt;3'!Q:Q,'Total-corrected counts Z&lt;3'!$V:$V,$A72)</f>
        <v>0</v>
      </c>
      <c r="P72">
        <f>SUMIFS('Total-corrected counts Z&lt;3'!R:R,'Total-corrected counts Z&lt;3'!$V:$V,$A72)</f>
        <v>0</v>
      </c>
      <c r="Q72">
        <f>SUMIFS('Total-corrected counts Z&lt;3'!S:S,'Total-corrected counts Z&lt;3'!$V:$V,$A72)</f>
        <v>0</v>
      </c>
      <c r="R72">
        <f>SUMIFS('Total-corrected counts Z&lt;3'!T:T,'Total-corrected counts Z&lt;3'!$V:$V,$A72)</f>
        <v>0</v>
      </c>
      <c r="S72">
        <f t="shared" si="11"/>
        <v>0</v>
      </c>
      <c r="T72" t="e">
        <f t="shared" si="6"/>
        <v>#DIV/0!</v>
      </c>
      <c r="U72">
        <f t="shared" si="7"/>
        <v>0</v>
      </c>
      <c r="V72">
        <f t="shared" si="8"/>
        <v>0</v>
      </c>
      <c r="W72">
        <f t="shared" si="9"/>
        <v>0</v>
      </c>
      <c r="X72">
        <f t="shared" si="10"/>
        <v>0</v>
      </c>
    </row>
    <row r="73" spans="1:24" hidden="1" x14ac:dyDescent="0.25">
      <c r="A73" s="13">
        <v>71</v>
      </c>
      <c r="B73" s="13" t="str">
        <f>IFERROR(VLOOKUP(A73,Tabel3[],2,FALSE),"")</f>
        <v/>
      </c>
      <c r="C73">
        <f>SUMIFS('Total-corrected counts Z&lt;3'!E:E,'Total-corrected counts Z&lt;3'!$V:$V,$A73)</f>
        <v>0</v>
      </c>
      <c r="D73">
        <f>SUMIFS('Total-corrected counts Z&lt;3'!F:F,'Total-corrected counts Z&lt;3'!$V:$V,$A73)</f>
        <v>0</v>
      </c>
      <c r="E73">
        <f>SUMIFS('Total-corrected counts Z&lt;3'!G:G,'Total-corrected counts Z&lt;3'!$V:$V,$A73)</f>
        <v>0</v>
      </c>
      <c r="F73">
        <f>SUMIFS('Total-corrected counts Z&lt;3'!H:H,'Total-corrected counts Z&lt;3'!$V:$V,$A73)</f>
        <v>0</v>
      </c>
      <c r="G73">
        <f>SUMIFS('Total-corrected counts Z&lt;3'!I:I,'Total-corrected counts Z&lt;3'!$V:$V,$A73)</f>
        <v>0</v>
      </c>
      <c r="H73">
        <f>SUMIFS('Total-corrected counts Z&lt;3'!J:J,'Total-corrected counts Z&lt;3'!$V:$V,$A73)</f>
        <v>0</v>
      </c>
      <c r="I73">
        <f>SUMIFS('Total-corrected counts Z&lt;3'!K:K,'Total-corrected counts Z&lt;3'!$V:$V,$A73)</f>
        <v>0</v>
      </c>
      <c r="J73">
        <f>SUMIFS('Total-corrected counts Z&lt;3'!L:L,'Total-corrected counts Z&lt;3'!$V:$V,$A73)</f>
        <v>0</v>
      </c>
      <c r="K73">
        <f>SUMIFS('Total-corrected counts Z&lt;3'!M:M,'Total-corrected counts Z&lt;3'!$V:$V,$A73)</f>
        <v>0</v>
      </c>
      <c r="L73">
        <f>SUMIFS('Total-corrected counts Z&lt;3'!N:N,'Total-corrected counts Z&lt;3'!$V:$V,$A73)</f>
        <v>0</v>
      </c>
      <c r="M73">
        <f>SUMIFS('Total-corrected counts Z&lt;3'!O:O,'Total-corrected counts Z&lt;3'!$V:$V,$A73)</f>
        <v>0</v>
      </c>
      <c r="N73">
        <f>SUMIFS('Total-corrected counts Z&lt;3'!P:P,'Total-corrected counts Z&lt;3'!$V:$V,$A73)</f>
        <v>0</v>
      </c>
      <c r="O73">
        <f>SUMIFS('Total-corrected counts Z&lt;3'!Q:Q,'Total-corrected counts Z&lt;3'!$V:$V,$A73)</f>
        <v>0</v>
      </c>
      <c r="P73">
        <f>SUMIFS('Total-corrected counts Z&lt;3'!R:R,'Total-corrected counts Z&lt;3'!$V:$V,$A73)</f>
        <v>0</v>
      </c>
      <c r="Q73">
        <f>SUMIFS('Total-corrected counts Z&lt;3'!S:S,'Total-corrected counts Z&lt;3'!$V:$V,$A73)</f>
        <v>0</v>
      </c>
      <c r="R73">
        <f>SUMIFS('Total-corrected counts Z&lt;3'!T:T,'Total-corrected counts Z&lt;3'!$V:$V,$A73)</f>
        <v>0</v>
      </c>
      <c r="S73">
        <f t="shared" si="11"/>
        <v>0</v>
      </c>
      <c r="T73" t="e">
        <f t="shared" si="6"/>
        <v>#DIV/0!</v>
      </c>
      <c r="U73">
        <f t="shared" si="7"/>
        <v>0</v>
      </c>
      <c r="V73">
        <f t="shared" si="8"/>
        <v>0</v>
      </c>
      <c r="W73">
        <f t="shared" si="9"/>
        <v>0</v>
      </c>
      <c r="X73">
        <f t="shared" si="10"/>
        <v>0</v>
      </c>
    </row>
    <row r="74" spans="1:24" x14ac:dyDescent="0.25">
      <c r="A74" s="13">
        <v>72</v>
      </c>
      <c r="B74" s="13" t="str">
        <f>IFERROR(VLOOKUP(A74,Tabel3[],2,FALSE),"")</f>
        <v>pallidum, dorsal</v>
      </c>
      <c r="C74">
        <f>SUMIFS('Total-corrected counts Z&lt;3'!E:E,'Total-corrected counts Z&lt;3'!$V:$V,$A74)</f>
        <v>246.26268581294482</v>
      </c>
      <c r="D74">
        <f>SUMIFS('Total-corrected counts Z&lt;3'!F:F,'Total-corrected counts Z&lt;3'!$V:$V,$A74)</f>
        <v>249.25242686815372</v>
      </c>
      <c r="E74">
        <f>SUMIFS('Total-corrected counts Z&lt;3'!G:G,'Total-corrected counts Z&lt;3'!$V:$V,$A74)</f>
        <v>264.24063422512768</v>
      </c>
      <c r="F74">
        <f>SUMIFS('Total-corrected counts Z&lt;3'!H:H,'Total-corrected counts Z&lt;3'!$V:$V,$A74)</f>
        <v>294.6512581726941</v>
      </c>
      <c r="G74">
        <f>SUMIFS('Total-corrected counts Z&lt;3'!I:I,'Total-corrected counts Z&lt;3'!$V:$V,$A74)</f>
        <v>231.91491876056182</v>
      </c>
      <c r="H74">
        <f>SUMIFS('Total-corrected counts Z&lt;3'!J:J,'Total-corrected counts Z&lt;3'!$V:$V,$A74)</f>
        <v>154.68694437160786</v>
      </c>
      <c r="I74">
        <f>SUMIFS('Total-corrected counts Z&lt;3'!K:K,'Total-corrected counts Z&lt;3'!$V:$V,$A74)</f>
        <v>222.07951769780459</v>
      </c>
      <c r="J74">
        <f>SUMIFS('Total-corrected counts Z&lt;3'!L:L,'Total-corrected counts Z&lt;3'!$V:$V,$A74)</f>
        <v>191.9400769795368</v>
      </c>
      <c r="K74">
        <f>SUMIFS('Total-corrected counts Z&lt;3'!M:M,'Total-corrected counts Z&lt;3'!$V:$V,$A74)</f>
        <v>183.72571401292186</v>
      </c>
      <c r="L74">
        <f>SUMIFS('Total-corrected counts Z&lt;3'!N:N,'Total-corrected counts Z&lt;3'!$V:$V,$A74)</f>
        <v>193.95341982056564</v>
      </c>
      <c r="M74">
        <f>SUMIFS('Total-corrected counts Z&lt;3'!O:O,'Total-corrected counts Z&lt;3'!$V:$V,$A74)</f>
        <v>176.24834101264321</v>
      </c>
      <c r="N74">
        <f>SUMIFS('Total-corrected counts Z&lt;3'!P:P,'Total-corrected counts Z&lt;3'!$V:$V,$A74)</f>
        <v>200.43743204003076</v>
      </c>
      <c r="O74">
        <f>SUMIFS('Total-corrected counts Z&lt;3'!Q:Q,'Total-corrected counts Z&lt;3'!$V:$V,$A74)</f>
        <v>248.33518244055321</v>
      </c>
      <c r="P74">
        <f>SUMIFS('Total-corrected counts Z&lt;3'!R:R,'Total-corrected counts Z&lt;3'!$V:$V,$A74)</f>
        <v>223.97046868331842</v>
      </c>
      <c r="Q74">
        <f>SUMIFS('Total-corrected counts Z&lt;3'!S:S,'Total-corrected counts Z&lt;3'!$V:$V,$A74)</f>
        <v>205.2887704924994</v>
      </c>
      <c r="R74">
        <f>SUMIFS('Total-corrected counts Z&lt;3'!T:T,'Total-corrected counts Z&lt;3'!$V:$V,$A74)</f>
        <v>248.75886778981197</v>
      </c>
      <c r="S74">
        <f t="shared" si="11"/>
        <v>1</v>
      </c>
      <c r="T74">
        <f t="shared" si="6"/>
        <v>0.76090755834611945</v>
      </c>
      <c r="U74">
        <f t="shared" si="7"/>
        <v>223.2707596721919</v>
      </c>
      <c r="V74">
        <f t="shared" si="8"/>
        <v>217.17317707647621</v>
      </c>
      <c r="W74">
        <f t="shared" si="9"/>
        <v>13.400742467049094</v>
      </c>
      <c r="X74">
        <f t="shared" si="10"/>
        <v>11.706260572826567</v>
      </c>
    </row>
    <row r="75" spans="1:24" x14ac:dyDescent="0.25">
      <c r="A75" s="13">
        <v>73</v>
      </c>
      <c r="B75" s="13" t="str">
        <f>IFERROR(VLOOKUP(A75,Tabel3[],2,FALSE),"")</f>
        <v>pallidum, ventral</v>
      </c>
      <c r="C75">
        <f>SUMIFS('Total-corrected counts Z&lt;3'!E:E,'Total-corrected counts Z&lt;3'!$V:$V,$A75)</f>
        <v>17.428826923029288</v>
      </c>
      <c r="D75">
        <f>SUMIFS('Total-corrected counts Z&lt;3'!F:F,'Total-corrected counts Z&lt;3'!$V:$V,$A75)</f>
        <v>17.158886853809022</v>
      </c>
      <c r="E75">
        <f>SUMIFS('Total-corrected counts Z&lt;3'!G:G,'Total-corrected counts Z&lt;3'!$V:$V,$A75)</f>
        <v>14.842026390342815</v>
      </c>
      <c r="F75">
        <f>SUMIFS('Total-corrected counts Z&lt;3'!H:H,'Total-corrected counts Z&lt;3'!$V:$V,$A75)</f>
        <v>18.100557311394727</v>
      </c>
      <c r="G75">
        <f>SUMIFS('Total-corrected counts Z&lt;3'!I:I,'Total-corrected counts Z&lt;3'!$V:$V,$A75)</f>
        <v>16.336237240655905</v>
      </c>
      <c r="H75">
        <f>SUMIFS('Total-corrected counts Z&lt;3'!J:J,'Total-corrected counts Z&lt;3'!$V:$V,$A75)</f>
        <v>4.9868115895177585</v>
      </c>
      <c r="I75">
        <f>SUMIFS('Total-corrected counts Z&lt;3'!K:K,'Total-corrected counts Z&lt;3'!$V:$V,$A75)</f>
        <v>13.465051564227299</v>
      </c>
      <c r="J75">
        <f>SUMIFS('Total-corrected counts Z&lt;3'!L:L,'Total-corrected counts Z&lt;3'!$V:$V,$A75)</f>
        <v>10.019278801865202</v>
      </c>
      <c r="K75">
        <f>SUMIFS('Total-corrected counts Z&lt;3'!M:M,'Total-corrected counts Z&lt;3'!$V:$V,$A75)</f>
        <v>4.935838363654498</v>
      </c>
      <c r="L75">
        <f>SUMIFS('Total-corrected counts Z&lt;3'!N:N,'Total-corrected counts Z&lt;3'!$V:$V,$A75)</f>
        <v>13.264720547146204</v>
      </c>
      <c r="M75">
        <f>SUMIFS('Total-corrected counts Z&lt;3'!O:O,'Total-corrected counts Z&lt;3'!$V:$V,$A75)</f>
        <v>10.570656282577383</v>
      </c>
      <c r="N75">
        <f>SUMIFS('Total-corrected counts Z&lt;3'!P:P,'Total-corrected counts Z&lt;3'!$V:$V,$A75)</f>
        <v>7.6339106872261384</v>
      </c>
      <c r="O75">
        <f>SUMIFS('Total-corrected counts Z&lt;3'!Q:Q,'Total-corrected counts Z&lt;3'!$V:$V,$A75)</f>
        <v>18.721279009163389</v>
      </c>
      <c r="P75">
        <f>SUMIFS('Total-corrected counts Z&lt;3'!R:R,'Total-corrected counts Z&lt;3'!$V:$V,$A75)</f>
        <v>12.356070523068517</v>
      </c>
      <c r="Q75">
        <f>SUMIFS('Total-corrected counts Z&lt;3'!S:S,'Total-corrected counts Z&lt;3'!$V:$V,$A75)</f>
        <v>14.970034452594419</v>
      </c>
      <c r="R75">
        <f>SUMIFS('Total-corrected counts Z&lt;3'!T:T,'Total-corrected counts Z&lt;3'!$V:$V,$A75)</f>
        <v>10.443735908635741</v>
      </c>
      <c r="S75">
        <f t="shared" si="11"/>
        <v>1</v>
      </c>
      <c r="T75">
        <f t="shared" si="6"/>
        <v>0.80150832768273705</v>
      </c>
      <c r="U75">
        <f t="shared" si="7"/>
        <v>13.053823558564272</v>
      </c>
      <c r="V75">
        <f t="shared" si="8"/>
        <v>12.449281143877599</v>
      </c>
      <c r="W75">
        <f t="shared" si="9"/>
        <v>1.5485980873154099</v>
      </c>
      <c r="X75">
        <f t="shared" si="10"/>
        <v>1.5962464135201273</v>
      </c>
    </row>
    <row r="76" spans="1:24" x14ac:dyDescent="0.25">
      <c r="A76" s="37">
        <v>74</v>
      </c>
      <c r="B76" s="37" t="str">
        <f>IFERROR(VLOOKUP(A76,Tabel3[],2,FALSE),"")</f>
        <v>pallidum, medial</v>
      </c>
      <c r="C76">
        <f>SUMIFS('Total-corrected counts Z&lt;3'!E:E,'Total-corrected counts Z&lt;3'!$V:$V,$A76)</f>
        <v>21.818235863849058</v>
      </c>
      <c r="D76">
        <f>SUMIFS('Total-corrected counts Z&lt;3'!F:F,'Total-corrected counts Z&lt;3'!$V:$V,$A76)</f>
        <v>26.139680138328771</v>
      </c>
      <c r="E76">
        <f>SUMIFS('Total-corrected counts Z&lt;3'!G:G,'Total-corrected counts Z&lt;3'!$V:$V,$A76)</f>
        <v>22.959766851749826</v>
      </c>
      <c r="F76">
        <f>SUMIFS('Total-corrected counts Z&lt;3'!H:H,'Total-corrected counts Z&lt;3'!$V:$V,$A76)</f>
        <v>16.665058264373084</v>
      </c>
      <c r="G76">
        <f>SUMIFS('Total-corrected counts Z&lt;3'!I:I,'Total-corrected counts Z&lt;3'!$V:$V,$A76)</f>
        <v>4.0517019680579578</v>
      </c>
      <c r="H76">
        <f>SUMIFS('Total-corrected counts Z&lt;3'!J:J,'Total-corrected counts Z&lt;3'!$V:$V,$A76)</f>
        <v>2.7777678001635531</v>
      </c>
      <c r="I76">
        <f>SUMIFS('Total-corrected counts Z&lt;3'!K:K,'Total-corrected counts Z&lt;3'!$V:$V,$A76)</f>
        <v>8.6502400075066479</v>
      </c>
      <c r="J76">
        <f>SUMIFS('Total-corrected counts Z&lt;3'!L:L,'Total-corrected counts Z&lt;3'!$V:$V,$A76)</f>
        <v>14.672782700361834</v>
      </c>
      <c r="K76">
        <f>SUMIFS('Total-corrected counts Z&lt;3'!M:M,'Total-corrected counts Z&lt;3'!$V:$V,$A76)</f>
        <v>16.597715533739738</v>
      </c>
      <c r="L76">
        <f>SUMIFS('Total-corrected counts Z&lt;3'!N:N,'Total-corrected counts Z&lt;3'!$V:$V,$A76)</f>
        <v>7.6907156363773206</v>
      </c>
      <c r="M76">
        <f>SUMIFS('Total-corrected counts Z&lt;3'!O:O,'Total-corrected counts Z&lt;3'!$V:$V,$A76)</f>
        <v>29.298092507168679</v>
      </c>
      <c r="N76">
        <f>SUMIFS('Total-corrected counts Z&lt;3'!P:P,'Total-corrected counts Z&lt;3'!$V:$V,$A76)</f>
        <v>12.864184567457347</v>
      </c>
      <c r="O76">
        <f>SUMIFS('Total-corrected counts Z&lt;3'!Q:Q,'Total-corrected counts Z&lt;3'!$V:$V,$A76)</f>
        <v>29.820890820859518</v>
      </c>
      <c r="P76">
        <f>SUMIFS('Total-corrected counts Z&lt;3'!R:R,'Total-corrected counts Z&lt;3'!$V:$V,$A76)</f>
        <v>23.993167698992565</v>
      </c>
      <c r="Q76">
        <f>SUMIFS('Total-corrected counts Z&lt;3'!S:S,'Total-corrected counts Z&lt;3'!$V:$V,$A76)</f>
        <v>20.535671316021162</v>
      </c>
      <c r="R76">
        <f>SUMIFS('Total-corrected counts Z&lt;3'!T:T,'Total-corrected counts Z&lt;3'!$V:$V,$A76)</f>
        <v>21.843107782767561</v>
      </c>
      <c r="S76">
        <f t="shared" si="11"/>
        <v>1</v>
      </c>
      <c r="T76">
        <f t="shared" si="6"/>
        <v>3.8906930980566641E-2</v>
      </c>
      <c r="U76">
        <f t="shared" si="7"/>
        <v>14.202366476450781</v>
      </c>
      <c r="V76">
        <f t="shared" si="8"/>
        <v>23.059185782211141</v>
      </c>
      <c r="W76">
        <f t="shared" si="9"/>
        <v>2.5733721382218393</v>
      </c>
      <c r="X76">
        <f t="shared" si="10"/>
        <v>2.5645139572240536</v>
      </c>
    </row>
    <row r="77" spans="1:24" x14ac:dyDescent="0.25">
      <c r="A77" s="13">
        <v>75</v>
      </c>
      <c r="B77" s="13" t="str">
        <f>IFERROR(VLOOKUP(A77,Tabel3[],2,FALSE),"")</f>
        <v>pallidum, caudal</v>
      </c>
      <c r="C77">
        <f>SUMIFS('Total-corrected counts Z&lt;3'!E:E,'Total-corrected counts Z&lt;3'!$V:$V,$A77)</f>
        <v>23.150911941818038</v>
      </c>
      <c r="D77">
        <f>SUMIFS('Total-corrected counts Z&lt;3'!F:F,'Total-corrected counts Z&lt;3'!$V:$V,$A77)</f>
        <v>20.431068634130888</v>
      </c>
      <c r="E77">
        <f>SUMIFS('Total-corrected counts Z&lt;3'!G:G,'Total-corrected counts Z&lt;3'!$V:$V,$A77)</f>
        <v>11.767500375637656</v>
      </c>
      <c r="F77">
        <f>SUMIFS('Total-corrected counts Z&lt;3'!H:H,'Total-corrected counts Z&lt;3'!$V:$V,$A77)</f>
        <v>13.215035344640402</v>
      </c>
      <c r="G77">
        <f>SUMIFS('Total-corrected counts Z&lt;3'!I:I,'Total-corrected counts Z&lt;3'!$V:$V,$A77)</f>
        <v>2.5773326407924233</v>
      </c>
      <c r="H77">
        <f>SUMIFS('Total-corrected counts Z&lt;3'!J:J,'Total-corrected counts Z&lt;3'!$V:$V,$A77)</f>
        <v>8.237518303933296</v>
      </c>
      <c r="I77">
        <f>SUMIFS('Total-corrected counts Z&lt;3'!K:K,'Total-corrected counts Z&lt;3'!$V:$V,$A77)</f>
        <v>13.060396268960886</v>
      </c>
      <c r="J77">
        <f>SUMIFS('Total-corrected counts Z&lt;3'!L:L,'Total-corrected counts Z&lt;3'!$V:$V,$A77)</f>
        <v>23.016528757433054</v>
      </c>
      <c r="K77">
        <f>SUMIFS('Total-corrected counts Z&lt;3'!M:M,'Total-corrected counts Z&lt;3'!$V:$V,$A77)</f>
        <v>18.072499708026832</v>
      </c>
      <c r="L77">
        <f>SUMIFS('Total-corrected counts Z&lt;3'!N:N,'Total-corrected counts Z&lt;3'!$V:$V,$A77)</f>
        <v>12.606188321401357</v>
      </c>
      <c r="M77">
        <f>SUMIFS('Total-corrected counts Z&lt;3'!O:O,'Total-corrected counts Z&lt;3'!$V:$V,$A77)</f>
        <v>21.256259057562552</v>
      </c>
      <c r="N77">
        <f>SUMIFS('Total-corrected counts Z&lt;3'!P:P,'Total-corrected counts Z&lt;3'!$V:$V,$A77)</f>
        <v>7.4945694230525195</v>
      </c>
      <c r="O77">
        <f>SUMIFS('Total-corrected counts Z&lt;3'!Q:Q,'Total-corrected counts Z&lt;3'!$V:$V,$A77)</f>
        <v>14.845855010451224</v>
      </c>
      <c r="P77">
        <f>SUMIFS('Total-corrected counts Z&lt;3'!R:R,'Total-corrected counts Z&lt;3'!$V:$V,$A77)</f>
        <v>15.524688774412356</v>
      </c>
      <c r="Q77">
        <f>SUMIFS('Total-corrected counts Z&lt;3'!S:S,'Total-corrected counts Z&lt;3'!$V:$V,$A77)</f>
        <v>10.842517389076518</v>
      </c>
      <c r="R77">
        <f>SUMIFS('Total-corrected counts Z&lt;3'!T:T,'Total-corrected counts Z&lt;3'!$V:$V,$A77)</f>
        <v>6.2321116892708694</v>
      </c>
      <c r="S77">
        <f t="shared" si="11"/>
        <v>1</v>
      </c>
      <c r="T77">
        <f t="shared" si="6"/>
        <v>0.56350839532932318</v>
      </c>
      <c r="U77">
        <f t="shared" si="7"/>
        <v>14.613498029677483</v>
      </c>
      <c r="V77">
        <f t="shared" si="8"/>
        <v>12.699333557304337</v>
      </c>
      <c r="W77">
        <f t="shared" si="9"/>
        <v>2.0852028802745011</v>
      </c>
      <c r="X77">
        <f t="shared" si="10"/>
        <v>2.2961812873753793</v>
      </c>
    </row>
    <row r="78" spans="1:24" x14ac:dyDescent="0.25">
      <c r="A78" s="37">
        <v>76</v>
      </c>
      <c r="B78" s="37" t="str">
        <f>IFERROR(VLOOKUP(A78,Tabel3[],2,FALSE),"")</f>
        <v>ventral group dorsal thalamus</v>
      </c>
      <c r="C78">
        <f>SUMIFS('Total-corrected counts Z&lt;3'!E:E,'Total-corrected counts Z&lt;3'!$V:$V,$A78)</f>
        <v>183.99351992449823</v>
      </c>
      <c r="D78">
        <f>SUMIFS('Total-corrected counts Z&lt;3'!F:F,'Total-corrected counts Z&lt;3'!$V:$V,$A78)</f>
        <v>169.89375561004468</v>
      </c>
      <c r="E78">
        <f>SUMIFS('Total-corrected counts Z&lt;3'!G:G,'Total-corrected counts Z&lt;3'!$V:$V,$A78)</f>
        <v>220.88485850485804</v>
      </c>
      <c r="F78">
        <f>SUMIFS('Total-corrected counts Z&lt;3'!H:H,'Total-corrected counts Z&lt;3'!$V:$V,$A78)</f>
        <v>210.81932012835051</v>
      </c>
      <c r="G78">
        <f>SUMIFS('Total-corrected counts Z&lt;3'!I:I,'Total-corrected counts Z&lt;3'!$V:$V,$A78)</f>
        <v>202.09551774842419</v>
      </c>
      <c r="H78">
        <f>SUMIFS('Total-corrected counts Z&lt;3'!J:J,'Total-corrected counts Z&lt;3'!$V:$V,$A78)</f>
        <v>145.20421981242882</v>
      </c>
      <c r="I78">
        <f>SUMIFS('Total-corrected counts Z&lt;3'!K:K,'Total-corrected counts Z&lt;3'!$V:$V,$A78)</f>
        <v>164.14343564074818</v>
      </c>
      <c r="J78">
        <f>SUMIFS('Total-corrected counts Z&lt;3'!L:L,'Total-corrected counts Z&lt;3'!$V:$V,$A78)</f>
        <v>153.13826604746575</v>
      </c>
      <c r="K78">
        <f>SUMIFS('Total-corrected counts Z&lt;3'!M:M,'Total-corrected counts Z&lt;3'!$V:$V,$A78)</f>
        <v>167.11947371516888</v>
      </c>
      <c r="L78">
        <f>SUMIFS('Total-corrected counts Z&lt;3'!N:N,'Total-corrected counts Z&lt;3'!$V:$V,$A78)</f>
        <v>209.67979654490091</v>
      </c>
      <c r="M78">
        <f>SUMIFS('Total-corrected counts Z&lt;3'!O:O,'Total-corrected counts Z&lt;3'!$V:$V,$A78)</f>
        <v>129.45627656479755</v>
      </c>
      <c r="N78">
        <f>SUMIFS('Total-corrected counts Z&lt;3'!P:P,'Total-corrected counts Z&lt;3'!$V:$V,$A78)</f>
        <v>172.65875573227569</v>
      </c>
      <c r="O78">
        <f>SUMIFS('Total-corrected counts Z&lt;3'!Q:Q,'Total-corrected counts Z&lt;3'!$V:$V,$A78)</f>
        <v>154.12759982570529</v>
      </c>
      <c r="P78">
        <f>SUMIFS('Total-corrected counts Z&lt;3'!R:R,'Total-corrected counts Z&lt;3'!$V:$V,$A78)</f>
        <v>157.92249570028261</v>
      </c>
      <c r="Q78">
        <f>SUMIFS('Total-corrected counts Z&lt;3'!S:S,'Total-corrected counts Z&lt;3'!$V:$V,$A78)</f>
        <v>173.98418634408998</v>
      </c>
      <c r="R78">
        <f>SUMIFS('Total-corrected counts Z&lt;3'!T:T,'Total-corrected counts Z&lt;3'!$V:$V,$A78)</f>
        <v>106.27354533434631</v>
      </c>
      <c r="S78">
        <f t="shared" si="11"/>
        <v>1</v>
      </c>
      <c r="T78">
        <f t="shared" si="6"/>
        <v>2.7995691978827411E-2</v>
      </c>
      <c r="U78">
        <f t="shared" si="7"/>
        <v>182.69721636768881</v>
      </c>
      <c r="V78">
        <f t="shared" si="8"/>
        <v>149.07047658358292</v>
      </c>
      <c r="W78">
        <f t="shared" si="9"/>
        <v>8.4231668970636857</v>
      </c>
      <c r="X78">
        <f t="shared" si="10"/>
        <v>10.797108798014225</v>
      </c>
    </row>
    <row r="79" spans="1:24" x14ac:dyDescent="0.25">
      <c r="A79" s="13">
        <v>77</v>
      </c>
      <c r="B79" s="13" t="str">
        <f>IFERROR(VLOOKUP(A79,Tabel3[],2,FALSE),"")</f>
        <v>geniculate group, dorsal thalamus</v>
      </c>
      <c r="C79">
        <f>SUMIFS('Total-corrected counts Z&lt;3'!E:E,'Total-corrected counts Z&lt;3'!$V:$V,$A79)</f>
        <v>37.765761124005756</v>
      </c>
      <c r="D79">
        <f>SUMIFS('Total-corrected counts Z&lt;3'!F:F,'Total-corrected counts Z&lt;3'!$V:$V,$A79)</f>
        <v>41.504297040446147</v>
      </c>
      <c r="E79">
        <f>SUMIFS('Total-corrected counts Z&lt;3'!G:G,'Total-corrected counts Z&lt;3'!$V:$V,$A79)</f>
        <v>42.849966601721434</v>
      </c>
      <c r="F79">
        <f>SUMIFS('Total-corrected counts Z&lt;3'!H:H,'Total-corrected counts Z&lt;3'!$V:$V,$A79)</f>
        <v>29.506140075755749</v>
      </c>
      <c r="G79">
        <f>SUMIFS('Total-corrected counts Z&lt;3'!I:I,'Total-corrected counts Z&lt;3'!$V:$V,$A79)</f>
        <v>23.511126142425201</v>
      </c>
      <c r="H79">
        <f>SUMIFS('Total-corrected counts Z&lt;3'!J:J,'Total-corrected counts Z&lt;3'!$V:$V,$A79)</f>
        <v>61.182730426016192</v>
      </c>
      <c r="I79">
        <f>SUMIFS('Total-corrected counts Z&lt;3'!K:K,'Total-corrected counts Z&lt;3'!$V:$V,$A79)</f>
        <v>35.539291149484946</v>
      </c>
      <c r="J79">
        <f>SUMIFS('Total-corrected counts Z&lt;3'!L:L,'Total-corrected counts Z&lt;3'!$V:$V,$A79)</f>
        <v>34.589236703257043</v>
      </c>
      <c r="K79">
        <f>SUMIFS('Total-corrected counts Z&lt;3'!M:M,'Total-corrected counts Z&lt;3'!$V:$V,$A79)</f>
        <v>39.503756437262425</v>
      </c>
      <c r="L79">
        <f>SUMIFS('Total-corrected counts Z&lt;3'!N:N,'Total-corrected counts Z&lt;3'!$V:$V,$A79)</f>
        <v>37.520657528748067</v>
      </c>
      <c r="M79">
        <f>SUMIFS('Total-corrected counts Z&lt;3'!O:O,'Total-corrected counts Z&lt;3'!$V:$V,$A79)</f>
        <v>40.244535399540744</v>
      </c>
      <c r="N79">
        <f>SUMIFS('Total-corrected counts Z&lt;3'!P:P,'Total-corrected counts Z&lt;3'!$V:$V,$A79)</f>
        <v>44.151274848155339</v>
      </c>
      <c r="O79">
        <f>SUMIFS('Total-corrected counts Z&lt;3'!Q:Q,'Total-corrected counts Z&lt;3'!$V:$V,$A79)</f>
        <v>33.090158758234651</v>
      </c>
      <c r="P79">
        <f>SUMIFS('Total-corrected counts Z&lt;3'!R:R,'Total-corrected counts Z&lt;3'!$V:$V,$A79)</f>
        <v>33.201162066349944</v>
      </c>
      <c r="Q79">
        <f>SUMIFS('Total-corrected counts Z&lt;3'!S:S,'Total-corrected counts Z&lt;3'!$V:$V,$A79)</f>
        <v>25.059520607860399</v>
      </c>
      <c r="R79">
        <f>SUMIFS('Total-corrected counts Z&lt;3'!T:T,'Total-corrected counts Z&lt;3'!$V:$V,$A79)</f>
        <v>34.757845259328889</v>
      </c>
      <c r="S79">
        <f t="shared" si="11"/>
        <v>1</v>
      </c>
      <c r="T79">
        <f t="shared" si="6"/>
        <v>0.48592250766963874</v>
      </c>
      <c r="U79">
        <f t="shared" si="7"/>
        <v>38.3472963229123</v>
      </c>
      <c r="V79">
        <f t="shared" si="8"/>
        <v>35.084082823244998</v>
      </c>
      <c r="W79">
        <f t="shared" si="9"/>
        <v>3.116876202041849</v>
      </c>
      <c r="X79">
        <f t="shared" si="10"/>
        <v>2.6892603959750327</v>
      </c>
    </row>
    <row r="80" spans="1:24" x14ac:dyDescent="0.25">
      <c r="A80" s="13">
        <v>78</v>
      </c>
      <c r="B80" s="13" t="str">
        <f>IFERROR(VLOOKUP(A80,Tabel3[],2,FALSE),"")</f>
        <v>thalamus, lateral</v>
      </c>
      <c r="C80">
        <f>SUMIFS('Total-corrected counts Z&lt;3'!E:E,'Total-corrected counts Z&lt;3'!$V:$V,$A80)</f>
        <v>90.359401435227738</v>
      </c>
      <c r="D80">
        <f>SUMIFS('Total-corrected counts Z&lt;3'!F:F,'Total-corrected counts Z&lt;3'!$V:$V,$A80)</f>
        <v>85.402527937491413</v>
      </c>
      <c r="E80">
        <f>SUMIFS('Total-corrected counts Z&lt;3'!G:G,'Total-corrected counts Z&lt;3'!$V:$V,$A80)</f>
        <v>128.01433720905439</v>
      </c>
      <c r="F80">
        <f>SUMIFS('Total-corrected counts Z&lt;3'!H:H,'Total-corrected counts Z&lt;3'!$V:$V,$A80)</f>
        <v>75.568771261067809</v>
      </c>
      <c r="G80">
        <f>SUMIFS('Total-corrected counts Z&lt;3'!I:I,'Total-corrected counts Z&lt;3'!$V:$V,$A80)</f>
        <v>99.784415691116237</v>
      </c>
      <c r="H80">
        <f>SUMIFS('Total-corrected counts Z&lt;3'!J:J,'Total-corrected counts Z&lt;3'!$V:$V,$A80)</f>
        <v>124.71818228622264</v>
      </c>
      <c r="I80">
        <f>SUMIFS('Total-corrected counts Z&lt;3'!K:K,'Total-corrected counts Z&lt;3'!$V:$V,$A80)</f>
        <v>74.098835589726448</v>
      </c>
      <c r="J80">
        <f>SUMIFS('Total-corrected counts Z&lt;3'!L:L,'Total-corrected counts Z&lt;3'!$V:$V,$A80)</f>
        <v>81.103925088084182</v>
      </c>
      <c r="K80">
        <f>SUMIFS('Total-corrected counts Z&lt;3'!M:M,'Total-corrected counts Z&lt;3'!$V:$V,$A80)</f>
        <v>51.685644212154102</v>
      </c>
      <c r="L80">
        <f>SUMIFS('Total-corrected counts Z&lt;3'!N:N,'Total-corrected counts Z&lt;3'!$V:$V,$A80)</f>
        <v>85.562151330705476</v>
      </c>
      <c r="M80">
        <f>SUMIFS('Total-corrected counts Z&lt;3'!O:O,'Total-corrected counts Z&lt;3'!$V:$V,$A80)</f>
        <v>74.074172318939375</v>
      </c>
      <c r="N80">
        <f>SUMIFS('Total-corrected counts Z&lt;3'!P:P,'Total-corrected counts Z&lt;3'!$V:$V,$A80)</f>
        <v>105.023501397145</v>
      </c>
      <c r="O80">
        <f>SUMIFS('Total-corrected counts Z&lt;3'!Q:Q,'Total-corrected counts Z&lt;3'!$V:$V,$A80)</f>
        <v>68.197525392722056</v>
      </c>
      <c r="P80">
        <f>SUMIFS('Total-corrected counts Z&lt;3'!R:R,'Total-corrected counts Z&lt;3'!$V:$V,$A80)</f>
        <v>88.38750198359611</v>
      </c>
      <c r="Q80">
        <f>SUMIFS('Total-corrected counts Z&lt;3'!S:S,'Total-corrected counts Z&lt;3'!$V:$V,$A80)</f>
        <v>54.869366066600797</v>
      </c>
      <c r="R80">
        <f>SUMIFS('Total-corrected counts Z&lt;3'!T:T,'Total-corrected counts Z&lt;3'!$V:$V,$A80)</f>
        <v>25.467698480470556</v>
      </c>
      <c r="S80">
        <f t="shared" si="11"/>
        <v>1</v>
      </c>
      <c r="T80">
        <f t="shared" si="6"/>
        <v>0.13491208018785034</v>
      </c>
      <c r="U80">
        <f t="shared" si="7"/>
        <v>89.629819204085052</v>
      </c>
      <c r="V80">
        <f t="shared" si="8"/>
        <v>69.336627606578986</v>
      </c>
      <c r="W80">
        <f t="shared" si="9"/>
        <v>7.2984049149764649</v>
      </c>
      <c r="X80">
        <f t="shared" si="10"/>
        <v>11.245762547682215</v>
      </c>
    </row>
    <row r="81" spans="1:24" x14ac:dyDescent="0.25">
      <c r="A81" s="13">
        <v>79</v>
      </c>
      <c r="B81" s="13" t="str">
        <f>IFERROR(VLOOKUP(A81,Tabel3[],2,FALSE),"")</f>
        <v>thalamus, anterior</v>
      </c>
      <c r="C81">
        <f>SUMIFS('Total-corrected counts Z&lt;3'!E:E,'Total-corrected counts Z&lt;3'!$V:$V,$A81)</f>
        <v>75.873361093289816</v>
      </c>
      <c r="D81">
        <f>SUMIFS('Total-corrected counts Z&lt;3'!F:F,'Total-corrected counts Z&lt;3'!$V:$V,$A81)</f>
        <v>45.734996716013811</v>
      </c>
      <c r="E81">
        <f>SUMIFS('Total-corrected counts Z&lt;3'!G:G,'Total-corrected counts Z&lt;3'!$V:$V,$A81)</f>
        <v>101.52382435332056</v>
      </c>
      <c r="F81">
        <f>SUMIFS('Total-corrected counts Z&lt;3'!H:H,'Total-corrected counts Z&lt;3'!$V:$V,$A81)</f>
        <v>76.22017418996839</v>
      </c>
      <c r="G81">
        <f>SUMIFS('Total-corrected counts Z&lt;3'!I:I,'Total-corrected counts Z&lt;3'!$V:$V,$A81)</f>
        <v>20.916911410099203</v>
      </c>
      <c r="H81">
        <f>SUMIFS('Total-corrected counts Z&lt;3'!J:J,'Total-corrected counts Z&lt;3'!$V:$V,$A81)</f>
        <v>29.687393364247974</v>
      </c>
      <c r="I81">
        <f>SUMIFS('Total-corrected counts Z&lt;3'!K:K,'Total-corrected counts Z&lt;3'!$V:$V,$A81)</f>
        <v>44.295093407930651</v>
      </c>
      <c r="J81">
        <f>SUMIFS('Total-corrected counts Z&lt;3'!L:L,'Total-corrected counts Z&lt;3'!$V:$V,$A81)</f>
        <v>57.015598056653353</v>
      </c>
      <c r="K81">
        <f>SUMIFS('Total-corrected counts Z&lt;3'!M:M,'Total-corrected counts Z&lt;3'!$V:$V,$A81)</f>
        <v>34.175778928999797</v>
      </c>
      <c r="L81">
        <f>SUMIFS('Total-corrected counts Z&lt;3'!N:N,'Total-corrected counts Z&lt;3'!$V:$V,$A81)</f>
        <v>64.928141590700264</v>
      </c>
      <c r="M81">
        <f>SUMIFS('Total-corrected counts Z&lt;3'!O:O,'Total-corrected counts Z&lt;3'!$V:$V,$A81)</f>
        <v>55.886100404876906</v>
      </c>
      <c r="N81">
        <f>SUMIFS('Total-corrected counts Z&lt;3'!P:P,'Total-corrected counts Z&lt;3'!$V:$V,$A81)</f>
        <v>52.899915648770438</v>
      </c>
      <c r="O81">
        <f>SUMIFS('Total-corrected counts Z&lt;3'!Q:Q,'Total-corrected counts Z&lt;3'!$V:$V,$A81)</f>
        <v>58.941224226567229</v>
      </c>
      <c r="P81">
        <f>SUMIFS('Total-corrected counts Z&lt;3'!R:R,'Total-corrected counts Z&lt;3'!$V:$V,$A81)</f>
        <v>70.490201163607011</v>
      </c>
      <c r="Q81">
        <f>SUMIFS('Total-corrected counts Z&lt;3'!S:S,'Total-corrected counts Z&lt;3'!$V:$V,$A81)</f>
        <v>42.724614213039899</v>
      </c>
      <c r="R81">
        <f>SUMIFS('Total-corrected counts Z&lt;3'!T:T,'Total-corrected counts Z&lt;3'!$V:$V,$A81)</f>
        <v>31.679332256195078</v>
      </c>
      <c r="S81">
        <f t="shared" si="11"/>
        <v>1</v>
      </c>
      <c r="T81">
        <f t="shared" ref="T81:T98" si="12">_xlfn.T.TEST(C81:L81,M81:R81,2,2)</f>
        <v>0.79580947081270947</v>
      </c>
      <c r="U81">
        <f t="shared" ref="U81:U98" si="13">AVERAGE(C81:L81)</f>
        <v>55.037127311122376</v>
      </c>
      <c r="V81">
        <f t="shared" ref="V81:V98" si="14">AVERAGE(M81:R81)</f>
        <v>52.103564652176097</v>
      </c>
      <c r="W81">
        <f t="shared" ref="W81:W98" si="15">STDEV(C81:L81)/SQRT(COUNT(C81:L81))</f>
        <v>7.8807392150279885</v>
      </c>
      <c r="X81">
        <f t="shared" ref="X81:X98" si="16">STDEV(M81:R81)/SQRT(COUNT(M81:R81))</f>
        <v>5.4920479561932511</v>
      </c>
    </row>
    <row r="82" spans="1:24" x14ac:dyDescent="0.25">
      <c r="A82" s="13">
        <v>80</v>
      </c>
      <c r="B82" s="13" t="str">
        <f>IFERROR(VLOOKUP(A82,Tabel3[],2,FALSE),"")</f>
        <v>thalamus, medial-midline</v>
      </c>
      <c r="C82">
        <f>SUMIFS('Total-corrected counts Z&lt;3'!E:E,'Total-corrected counts Z&lt;3'!$V:$V,$A82)</f>
        <v>34.798203612097133</v>
      </c>
      <c r="D82">
        <f>SUMIFS('Total-corrected counts Z&lt;3'!F:F,'Total-corrected counts Z&lt;3'!$V:$V,$A82)</f>
        <v>25.048952878221485</v>
      </c>
      <c r="E82">
        <f>SUMIFS('Total-corrected counts Z&lt;3'!G:G,'Total-corrected counts Z&lt;3'!$V:$V,$A82)</f>
        <v>42.780541820744226</v>
      </c>
      <c r="F82">
        <f>SUMIFS('Total-corrected counts Z&lt;3'!H:H,'Total-corrected counts Z&lt;3'!$V:$V,$A82)</f>
        <v>27.757002581485683</v>
      </c>
      <c r="G82">
        <f>SUMIFS('Total-corrected counts Z&lt;3'!I:I,'Total-corrected counts Z&lt;3'!$V:$V,$A82)</f>
        <v>25.677661222567309</v>
      </c>
      <c r="H82">
        <f>SUMIFS('Total-corrected counts Z&lt;3'!J:J,'Total-corrected counts Z&lt;3'!$V:$V,$A82)</f>
        <v>3.8912695476429087</v>
      </c>
      <c r="I82">
        <f>SUMIFS('Total-corrected counts Z&lt;3'!K:K,'Total-corrected counts Z&lt;3'!$V:$V,$A82)</f>
        <v>21.82792766639983</v>
      </c>
      <c r="J82">
        <f>SUMIFS('Total-corrected counts Z&lt;3'!L:L,'Total-corrected counts Z&lt;3'!$V:$V,$A82)</f>
        <v>29.284513600306074</v>
      </c>
      <c r="K82">
        <f>SUMIFS('Total-corrected counts Z&lt;3'!M:M,'Total-corrected counts Z&lt;3'!$V:$V,$A82)</f>
        <v>8.4480411371012227</v>
      </c>
      <c r="L82">
        <f>SUMIFS('Total-corrected counts Z&lt;3'!N:N,'Total-corrected counts Z&lt;3'!$V:$V,$A82)</f>
        <v>26.999821255538723</v>
      </c>
      <c r="M82">
        <f>SUMIFS('Total-corrected counts Z&lt;3'!O:O,'Total-corrected counts Z&lt;3'!$V:$V,$A82)</f>
        <v>15.168515978888752</v>
      </c>
      <c r="N82">
        <f>SUMIFS('Total-corrected counts Z&lt;3'!P:P,'Total-corrected counts Z&lt;3'!$V:$V,$A82)</f>
        <v>34.60142177854194</v>
      </c>
      <c r="O82">
        <f>SUMIFS('Total-corrected counts Z&lt;3'!Q:Q,'Total-corrected counts Z&lt;3'!$V:$V,$A82)</f>
        <v>37.546896356753649</v>
      </c>
      <c r="P82">
        <f>SUMIFS('Total-corrected counts Z&lt;3'!R:R,'Total-corrected counts Z&lt;3'!$V:$V,$A82)</f>
        <v>34.44909437603642</v>
      </c>
      <c r="Q82">
        <f>SUMIFS('Total-corrected counts Z&lt;3'!S:S,'Total-corrected counts Z&lt;3'!$V:$V,$A82)</f>
        <v>26.690144632953889</v>
      </c>
      <c r="R82">
        <f>SUMIFS('Total-corrected counts Z&lt;3'!T:T,'Total-corrected counts Z&lt;3'!$V:$V,$A82)</f>
        <v>5.7474677353407149</v>
      </c>
      <c r="S82">
        <f t="shared" si="11"/>
        <v>1</v>
      </c>
      <c r="T82">
        <f t="shared" si="12"/>
        <v>0.86669276151864016</v>
      </c>
      <c r="U82">
        <f t="shared" si="13"/>
        <v>24.651393532210459</v>
      </c>
      <c r="V82">
        <f t="shared" si="14"/>
        <v>25.700590143085893</v>
      </c>
      <c r="W82">
        <f t="shared" si="15"/>
        <v>3.6070365019330088</v>
      </c>
      <c r="X82">
        <f t="shared" si="16"/>
        <v>5.1837148813429863</v>
      </c>
    </row>
    <row r="83" spans="1:24" x14ac:dyDescent="0.25">
      <c r="A83" s="13">
        <v>81</v>
      </c>
      <c r="B83" s="13" t="str">
        <f>IFERROR(VLOOKUP(A83,Tabel3[],2,FALSE),"")</f>
        <v>thalamus, interlaminar</v>
      </c>
      <c r="C83">
        <f>SUMIFS('Total-corrected counts Z&lt;3'!E:E,'Total-corrected counts Z&lt;3'!$V:$V,$A83)</f>
        <v>85.088147357313233</v>
      </c>
      <c r="D83">
        <f>SUMIFS('Total-corrected counts Z&lt;3'!F:F,'Total-corrected counts Z&lt;3'!$V:$V,$A83)</f>
        <v>62.265889086730766</v>
      </c>
      <c r="E83">
        <f>SUMIFS('Total-corrected counts Z&lt;3'!G:G,'Total-corrected counts Z&lt;3'!$V:$V,$A83)</f>
        <v>114.64014904508691</v>
      </c>
      <c r="F83">
        <f>SUMIFS('Total-corrected counts Z&lt;3'!H:H,'Total-corrected counts Z&lt;3'!$V:$V,$A83)</f>
        <v>78.566431035730645</v>
      </c>
      <c r="G83">
        <f>SUMIFS('Total-corrected counts Z&lt;3'!I:I,'Total-corrected counts Z&lt;3'!$V:$V,$A83)</f>
        <v>83.937759104934031</v>
      </c>
      <c r="H83">
        <f>SUMIFS('Total-corrected counts Z&lt;3'!J:J,'Total-corrected counts Z&lt;3'!$V:$V,$A83)</f>
        <v>51.268972932329035</v>
      </c>
      <c r="I83">
        <f>SUMIFS('Total-corrected counts Z&lt;3'!K:K,'Total-corrected counts Z&lt;3'!$V:$V,$A83)</f>
        <v>60.522357205063464</v>
      </c>
      <c r="J83">
        <f>SUMIFS('Total-corrected counts Z&lt;3'!L:L,'Total-corrected counts Z&lt;3'!$V:$V,$A83)</f>
        <v>72.210712827254625</v>
      </c>
      <c r="K83">
        <f>SUMIFS('Total-corrected counts Z&lt;3'!M:M,'Total-corrected counts Z&lt;3'!$V:$V,$A83)</f>
        <v>39.878846053844114</v>
      </c>
      <c r="L83">
        <f>SUMIFS('Total-corrected counts Z&lt;3'!N:N,'Total-corrected counts Z&lt;3'!$V:$V,$A83)</f>
        <v>71.952485331978636</v>
      </c>
      <c r="M83">
        <f>SUMIFS('Total-corrected counts Z&lt;3'!O:O,'Total-corrected counts Z&lt;3'!$V:$V,$A83)</f>
        <v>63.123308407628564</v>
      </c>
      <c r="N83">
        <f>SUMIFS('Total-corrected counts Z&lt;3'!P:P,'Total-corrected counts Z&lt;3'!$V:$V,$A83)</f>
        <v>70.899821095769752</v>
      </c>
      <c r="O83">
        <f>SUMIFS('Total-corrected counts Z&lt;3'!Q:Q,'Total-corrected counts Z&lt;3'!$V:$V,$A83)</f>
        <v>69.201160838542393</v>
      </c>
      <c r="P83">
        <f>SUMIFS('Total-corrected counts Z&lt;3'!R:R,'Total-corrected counts Z&lt;3'!$V:$V,$A83)</f>
        <v>78.388636934379804</v>
      </c>
      <c r="Q83">
        <f>SUMIFS('Total-corrected counts Z&lt;3'!S:S,'Total-corrected counts Z&lt;3'!$V:$V,$A83)</f>
        <v>62.326073848017913</v>
      </c>
      <c r="R83">
        <f>SUMIFS('Total-corrected counts Z&lt;3'!T:T,'Total-corrected counts Z&lt;3'!$V:$V,$A83)</f>
        <v>51.508778540238765</v>
      </c>
      <c r="S83">
        <f t="shared" si="11"/>
        <v>1</v>
      </c>
      <c r="T83">
        <f t="shared" si="12"/>
        <v>0.50871197264808066</v>
      </c>
      <c r="U83">
        <f t="shared" si="13"/>
        <v>72.033174998026553</v>
      </c>
      <c r="V83">
        <f t="shared" si="14"/>
        <v>65.907963277429545</v>
      </c>
      <c r="W83">
        <f t="shared" si="15"/>
        <v>6.5516570304990269</v>
      </c>
      <c r="X83">
        <f t="shared" si="16"/>
        <v>3.739214557945354</v>
      </c>
    </row>
    <row r="84" spans="1:24" x14ac:dyDescent="0.25">
      <c r="A84" s="13">
        <v>82</v>
      </c>
      <c r="B84" s="13" t="str">
        <f>IFERROR(VLOOKUP(A84,Tabel3[],2,FALSE),"")</f>
        <v>thalamus, geniculate</v>
      </c>
      <c r="C84">
        <f>SUMIFS('Total-corrected counts Z&lt;3'!E:E,'Total-corrected counts Z&lt;3'!$V:$V,$A84)</f>
        <v>21.496213763224581</v>
      </c>
      <c r="D84">
        <f>SUMIFS('Total-corrected counts Z&lt;3'!F:F,'Total-corrected counts Z&lt;3'!$V:$V,$A84)</f>
        <v>25.818600252236582</v>
      </c>
      <c r="E84">
        <f>SUMIFS('Total-corrected counts Z&lt;3'!G:G,'Total-corrected counts Z&lt;3'!$V:$V,$A84)</f>
        <v>27.839337171862535</v>
      </c>
      <c r="F84">
        <f>SUMIFS('Total-corrected counts Z&lt;3'!H:H,'Total-corrected counts Z&lt;3'!$V:$V,$A84)</f>
        <v>24.319042678954862</v>
      </c>
      <c r="G84">
        <f>SUMIFS('Total-corrected counts Z&lt;3'!I:I,'Total-corrected counts Z&lt;3'!$V:$V,$A84)</f>
        <v>14.591754448853171</v>
      </c>
      <c r="H84">
        <f>SUMIFS('Total-corrected counts Z&lt;3'!J:J,'Total-corrected counts Z&lt;3'!$V:$V,$A84)</f>
        <v>21.689337801708085</v>
      </c>
      <c r="I84">
        <f>SUMIFS('Total-corrected counts Z&lt;3'!K:K,'Total-corrected counts Z&lt;3'!$V:$V,$A84)</f>
        <v>18.754893250173737</v>
      </c>
      <c r="J84">
        <f>SUMIFS('Total-corrected counts Z&lt;3'!L:L,'Total-corrected counts Z&lt;3'!$V:$V,$A84)</f>
        <v>22.344958952839516</v>
      </c>
      <c r="K84">
        <f>SUMIFS('Total-corrected counts Z&lt;3'!M:M,'Total-corrected counts Z&lt;3'!$V:$V,$A84)</f>
        <v>16.180002097091943</v>
      </c>
      <c r="L84">
        <f>SUMIFS('Total-corrected counts Z&lt;3'!N:N,'Total-corrected counts Z&lt;3'!$V:$V,$A84)</f>
        <v>21.496373368956789</v>
      </c>
      <c r="M84">
        <f>SUMIFS('Total-corrected counts Z&lt;3'!O:O,'Total-corrected counts Z&lt;3'!$V:$V,$A84)</f>
        <v>24.545497148000685</v>
      </c>
      <c r="N84">
        <f>SUMIFS('Total-corrected counts Z&lt;3'!P:P,'Total-corrected counts Z&lt;3'!$V:$V,$A84)</f>
        <v>25.34020418471675</v>
      </c>
      <c r="O84">
        <f>SUMIFS('Total-corrected counts Z&lt;3'!Q:Q,'Total-corrected counts Z&lt;3'!$V:$V,$A84)</f>
        <v>22.795442700117206</v>
      </c>
      <c r="P84">
        <f>SUMIFS('Total-corrected counts Z&lt;3'!R:R,'Total-corrected counts Z&lt;3'!$V:$V,$A84)</f>
        <v>18.790881980011513</v>
      </c>
      <c r="Q84">
        <f>SUMIFS('Total-corrected counts Z&lt;3'!S:S,'Total-corrected counts Z&lt;3'!$V:$V,$A84)</f>
        <v>25.761594840886765</v>
      </c>
      <c r="R84">
        <f>SUMIFS('Total-corrected counts Z&lt;3'!T:T,'Total-corrected counts Z&lt;3'!$V:$V,$A84)</f>
        <v>22.218536197783877</v>
      </c>
      <c r="S84">
        <f t="shared" si="11"/>
        <v>1</v>
      </c>
      <c r="T84">
        <f t="shared" si="12"/>
        <v>0.35622442428884848</v>
      </c>
      <c r="U84">
        <f t="shared" si="13"/>
        <v>21.453051378590178</v>
      </c>
      <c r="V84">
        <f t="shared" si="14"/>
        <v>23.2420261752528</v>
      </c>
      <c r="W84">
        <f t="shared" si="15"/>
        <v>1.2956085703698925</v>
      </c>
      <c r="X84">
        <f t="shared" si="16"/>
        <v>1.0568706476845131</v>
      </c>
    </row>
    <row r="85" spans="1:24" x14ac:dyDescent="0.25">
      <c r="A85" s="13">
        <v>83</v>
      </c>
      <c r="B85" s="13" t="str">
        <f>IFERROR(VLOOKUP(A85,Tabel3[],2,FALSE),"")</f>
        <v>hypothalamus, periventricular</v>
      </c>
      <c r="C85">
        <f>SUMIFS('Total-corrected counts Z&lt;3'!E:E,'Total-corrected counts Z&lt;3'!$V:$V,$A85)</f>
        <v>18.855632538103883</v>
      </c>
      <c r="D85">
        <f>SUMIFS('Total-corrected counts Z&lt;3'!F:F,'Total-corrected counts Z&lt;3'!$V:$V,$A85)</f>
        <v>15.586539764563453</v>
      </c>
      <c r="E85">
        <f>SUMIFS('Total-corrected counts Z&lt;3'!G:G,'Total-corrected counts Z&lt;3'!$V:$V,$A85)</f>
        <v>7.3986980870001604</v>
      </c>
      <c r="F85">
        <f>SUMIFS('Total-corrected counts Z&lt;3'!H:H,'Total-corrected counts Z&lt;3'!$V:$V,$A85)</f>
        <v>15.603512750609182</v>
      </c>
      <c r="G85">
        <f>SUMIFS('Total-corrected counts Z&lt;3'!I:I,'Total-corrected counts Z&lt;3'!$V:$V,$A85)</f>
        <v>12.999210480852614</v>
      </c>
      <c r="H85">
        <f>SUMIFS('Total-corrected counts Z&lt;3'!J:J,'Total-corrected counts Z&lt;3'!$V:$V,$A85)</f>
        <v>1.0536360621310028</v>
      </c>
      <c r="I85">
        <f>SUMIFS('Total-corrected counts Z&lt;3'!K:K,'Total-corrected counts Z&lt;3'!$V:$V,$A85)</f>
        <v>5.876298635607907</v>
      </c>
      <c r="J85">
        <f>SUMIFS('Total-corrected counts Z&lt;3'!L:L,'Total-corrected counts Z&lt;3'!$V:$V,$A85)</f>
        <v>23.382839559938624</v>
      </c>
      <c r="K85">
        <f>SUMIFS('Total-corrected counts Z&lt;3'!M:M,'Total-corrected counts Z&lt;3'!$V:$V,$A85)</f>
        <v>8.3372192049293599</v>
      </c>
      <c r="L85">
        <f>SUMIFS('Total-corrected counts Z&lt;3'!N:N,'Total-corrected counts Z&lt;3'!$V:$V,$A85)</f>
        <v>3.2299437738913919</v>
      </c>
      <c r="M85">
        <f>SUMIFS('Total-corrected counts Z&lt;3'!O:O,'Total-corrected counts Z&lt;3'!$V:$V,$A85)</f>
        <v>59.475967783150793</v>
      </c>
      <c r="N85">
        <f>SUMIFS('Total-corrected counts Z&lt;3'!P:P,'Total-corrected counts Z&lt;3'!$V:$V,$A85)</f>
        <v>8.4301464825039627</v>
      </c>
      <c r="O85">
        <f>SUMIFS('Total-corrected counts Z&lt;3'!Q:Q,'Total-corrected counts Z&lt;3'!$V:$V,$A85)</f>
        <v>12.456010211245387</v>
      </c>
      <c r="P85">
        <f>SUMIFS('Total-corrected counts Z&lt;3'!R:R,'Total-corrected counts Z&lt;3'!$V:$V,$A85)</f>
        <v>18.220838826204115</v>
      </c>
      <c r="Q85">
        <f>SUMIFS('Total-corrected counts Z&lt;3'!S:S,'Total-corrected counts Z&lt;3'!$V:$V,$A85)</f>
        <v>12.393874968505742</v>
      </c>
      <c r="R85">
        <f>SUMIFS('Total-corrected counts Z&lt;3'!T:T,'Total-corrected counts Z&lt;3'!$V:$V,$A85)</f>
        <v>9.9522659835234712</v>
      </c>
      <c r="S85">
        <f t="shared" si="11"/>
        <v>1</v>
      </c>
      <c r="T85">
        <f t="shared" si="12"/>
        <v>0.20608771790377181</v>
      </c>
      <c r="U85">
        <f t="shared" si="13"/>
        <v>11.232353085762757</v>
      </c>
      <c r="V85">
        <f t="shared" si="14"/>
        <v>20.15485070918891</v>
      </c>
      <c r="W85">
        <f t="shared" si="15"/>
        <v>2.2763209591698463</v>
      </c>
      <c r="X85">
        <f t="shared" si="16"/>
        <v>7.9811381052571209</v>
      </c>
    </row>
    <row r="86" spans="1:24" x14ac:dyDescent="0.25">
      <c r="A86" s="13">
        <v>84</v>
      </c>
      <c r="B86" s="13" t="str">
        <f>IFERROR(VLOOKUP(A86,Tabel3[],2,FALSE),"")</f>
        <v xml:space="preserve">hypothalamus, medial </v>
      </c>
      <c r="C86">
        <f>SUMIFS('Total-corrected counts Z&lt;3'!E:E,'Total-corrected counts Z&lt;3'!$V:$V,$A86)</f>
        <v>17.884612050067002</v>
      </c>
      <c r="D86">
        <f>SUMIFS('Total-corrected counts Z&lt;3'!F:F,'Total-corrected counts Z&lt;3'!$V:$V,$A86)</f>
        <v>13.041509490979781</v>
      </c>
      <c r="E86">
        <f>SUMIFS('Total-corrected counts Z&lt;3'!G:G,'Total-corrected counts Z&lt;3'!$V:$V,$A86)</f>
        <v>31.841179903906188</v>
      </c>
      <c r="F86">
        <f>SUMIFS('Total-corrected counts Z&lt;3'!H:H,'Total-corrected counts Z&lt;3'!$V:$V,$A86)</f>
        <v>16.315230765519068</v>
      </c>
      <c r="G86">
        <f>SUMIFS('Total-corrected counts Z&lt;3'!I:I,'Total-corrected counts Z&lt;3'!$V:$V,$A86)</f>
        <v>48.766735076653134</v>
      </c>
      <c r="H86">
        <f>SUMIFS('Total-corrected counts Z&lt;3'!J:J,'Total-corrected counts Z&lt;3'!$V:$V,$A86)</f>
        <v>0.64654940176220621</v>
      </c>
      <c r="I86">
        <f>SUMIFS('Total-corrected counts Z&lt;3'!K:K,'Total-corrected counts Z&lt;3'!$V:$V,$A86)</f>
        <v>7.3834929962378801</v>
      </c>
      <c r="J86">
        <f>SUMIFS('Total-corrected counts Z&lt;3'!L:L,'Total-corrected counts Z&lt;3'!$V:$V,$A86)</f>
        <v>18.742902728201454</v>
      </c>
      <c r="K86">
        <f>SUMIFS('Total-corrected counts Z&lt;3'!M:M,'Total-corrected counts Z&lt;3'!$V:$V,$A86)</f>
        <v>6.8368607386026055</v>
      </c>
      <c r="L86">
        <f>SUMIFS('Total-corrected counts Z&lt;3'!N:N,'Total-corrected counts Z&lt;3'!$V:$V,$A86)</f>
        <v>17.835247780589604</v>
      </c>
      <c r="M86">
        <f>SUMIFS('Total-corrected counts Z&lt;3'!O:O,'Total-corrected counts Z&lt;3'!$V:$V,$A86)</f>
        <v>103.73478837908645</v>
      </c>
      <c r="N86">
        <f>SUMIFS('Total-corrected counts Z&lt;3'!P:P,'Total-corrected counts Z&lt;3'!$V:$V,$A86)</f>
        <v>14.187926577106728</v>
      </c>
      <c r="O86">
        <f>SUMIFS('Total-corrected counts Z&lt;3'!Q:Q,'Total-corrected counts Z&lt;3'!$V:$V,$A86)</f>
        <v>24.112093161218141</v>
      </c>
      <c r="P86">
        <f>SUMIFS('Total-corrected counts Z&lt;3'!R:R,'Total-corrected counts Z&lt;3'!$V:$V,$A86)</f>
        <v>21.132680882139208</v>
      </c>
      <c r="Q86">
        <f>SUMIFS('Total-corrected counts Z&lt;3'!S:S,'Total-corrected counts Z&lt;3'!$V:$V,$A86)</f>
        <v>23.638386474879614</v>
      </c>
      <c r="R86">
        <f>SUMIFS('Total-corrected counts Z&lt;3'!T:T,'Total-corrected counts Z&lt;3'!$V:$V,$A86)</f>
        <v>4.2116242193648707</v>
      </c>
      <c r="S86">
        <f t="shared" si="11"/>
        <v>1</v>
      </c>
      <c r="T86">
        <f t="shared" si="12"/>
        <v>0.28427383305139503</v>
      </c>
      <c r="U86">
        <f t="shared" si="13"/>
        <v>17.929432093251894</v>
      </c>
      <c r="V86">
        <f t="shared" si="14"/>
        <v>31.836249948965833</v>
      </c>
      <c r="W86">
        <f t="shared" si="15"/>
        <v>4.3520187327878137</v>
      </c>
      <c r="X86">
        <f t="shared" si="16"/>
        <v>14.703080229797164</v>
      </c>
    </row>
    <row r="87" spans="1:24" x14ac:dyDescent="0.25">
      <c r="A87" s="13">
        <v>85</v>
      </c>
      <c r="B87" s="13" t="str">
        <f>IFERROR(VLOOKUP(A87,Tabel3[],2,FALSE),"")</f>
        <v>hypothalamus, lateral</v>
      </c>
      <c r="C87">
        <f>SUMIFS('Total-corrected counts Z&lt;3'!E:E,'Total-corrected counts Z&lt;3'!$V:$V,$A87)</f>
        <v>245.62359579785931</v>
      </c>
      <c r="D87">
        <f>SUMIFS('Total-corrected counts Z&lt;3'!F:F,'Total-corrected counts Z&lt;3'!$V:$V,$A87)</f>
        <v>269.06966630828487</v>
      </c>
      <c r="E87">
        <f>SUMIFS('Total-corrected counts Z&lt;3'!G:G,'Total-corrected counts Z&lt;3'!$V:$V,$A87)</f>
        <v>279.21159235157103</v>
      </c>
      <c r="F87">
        <f>SUMIFS('Total-corrected counts Z&lt;3'!H:H,'Total-corrected counts Z&lt;3'!$V:$V,$A87)</f>
        <v>254.25824507225752</v>
      </c>
      <c r="G87">
        <f>SUMIFS('Total-corrected counts Z&lt;3'!I:I,'Total-corrected counts Z&lt;3'!$V:$V,$A87)</f>
        <v>203.00152332739268</v>
      </c>
      <c r="H87">
        <f>SUMIFS('Total-corrected counts Z&lt;3'!J:J,'Total-corrected counts Z&lt;3'!$V:$V,$A87)</f>
        <v>120.09655137732982</v>
      </c>
      <c r="I87">
        <f>SUMIFS('Total-corrected counts Z&lt;3'!K:K,'Total-corrected counts Z&lt;3'!$V:$V,$A87)</f>
        <v>215.42909588864356</v>
      </c>
      <c r="J87">
        <f>SUMIFS('Total-corrected counts Z&lt;3'!L:L,'Total-corrected counts Z&lt;3'!$V:$V,$A87)</f>
        <v>192.38779018259916</v>
      </c>
      <c r="K87">
        <f>SUMIFS('Total-corrected counts Z&lt;3'!M:M,'Total-corrected counts Z&lt;3'!$V:$V,$A87)</f>
        <v>105.74969758399662</v>
      </c>
      <c r="L87">
        <f>SUMIFS('Total-corrected counts Z&lt;3'!N:N,'Total-corrected counts Z&lt;3'!$V:$V,$A87)</f>
        <v>243.86075492880013</v>
      </c>
      <c r="M87">
        <f>SUMIFS('Total-corrected counts Z&lt;3'!O:O,'Total-corrected counts Z&lt;3'!$V:$V,$A87)</f>
        <v>329.6576981876475</v>
      </c>
      <c r="N87">
        <f>SUMIFS('Total-corrected counts Z&lt;3'!P:P,'Total-corrected counts Z&lt;3'!$V:$V,$A87)</f>
        <v>217.09866605621923</v>
      </c>
      <c r="O87">
        <f>SUMIFS('Total-corrected counts Z&lt;3'!Q:Q,'Total-corrected counts Z&lt;3'!$V:$V,$A87)</f>
        <v>262.35129923589557</v>
      </c>
      <c r="P87">
        <f>SUMIFS('Total-corrected counts Z&lt;3'!R:R,'Total-corrected counts Z&lt;3'!$V:$V,$A87)</f>
        <v>276.94853332004942</v>
      </c>
      <c r="Q87">
        <f>SUMIFS('Total-corrected counts Z&lt;3'!S:S,'Total-corrected counts Z&lt;3'!$V:$V,$A87)</f>
        <v>251.84082165332819</v>
      </c>
      <c r="R87">
        <f>SUMIFS('Total-corrected counts Z&lt;3'!T:T,'Total-corrected counts Z&lt;3'!$V:$V,$A87)</f>
        <v>143.95973223080244</v>
      </c>
      <c r="S87">
        <f t="shared" si="11"/>
        <v>1</v>
      </c>
      <c r="T87">
        <f t="shared" si="12"/>
        <v>0.29414752307956987</v>
      </c>
      <c r="U87">
        <f t="shared" si="13"/>
        <v>212.8688512818735</v>
      </c>
      <c r="V87">
        <f t="shared" si="14"/>
        <v>246.97612511399041</v>
      </c>
      <c r="W87">
        <f t="shared" si="15"/>
        <v>18.829925885339772</v>
      </c>
      <c r="X87">
        <f t="shared" si="16"/>
        <v>25.494894125240034</v>
      </c>
    </row>
    <row r="88" spans="1:24" x14ac:dyDescent="0.25">
      <c r="A88" s="13">
        <v>86</v>
      </c>
      <c r="B88" s="13" t="str">
        <f>IFERROR(VLOOKUP(A88,Tabel3[],2,FALSE),"")</f>
        <v>midbrain, sensory</v>
      </c>
      <c r="C88">
        <f>SUMIFS('Total-corrected counts Z&lt;3'!E:E,'Total-corrected counts Z&lt;3'!$V:$V,$A88)</f>
        <v>101.65990007406509</v>
      </c>
      <c r="D88">
        <f>SUMIFS('Total-corrected counts Z&lt;3'!F:F,'Total-corrected counts Z&lt;3'!$V:$V,$A88)</f>
        <v>140.60465953019403</v>
      </c>
      <c r="E88">
        <f>SUMIFS('Total-corrected counts Z&lt;3'!G:G,'Total-corrected counts Z&lt;3'!$V:$V,$A88)</f>
        <v>110.5837582708469</v>
      </c>
      <c r="F88">
        <f>SUMIFS('Total-corrected counts Z&lt;3'!H:H,'Total-corrected counts Z&lt;3'!$V:$V,$A88)</f>
        <v>86.564211440565501</v>
      </c>
      <c r="G88">
        <f>SUMIFS('Total-corrected counts Z&lt;3'!I:I,'Total-corrected counts Z&lt;3'!$V:$V,$A88)</f>
        <v>55.665883150040713</v>
      </c>
      <c r="H88">
        <f>SUMIFS('Total-corrected counts Z&lt;3'!J:J,'Total-corrected counts Z&lt;3'!$V:$V,$A88)</f>
        <v>146.9762440987401</v>
      </c>
      <c r="I88">
        <f>SUMIFS('Total-corrected counts Z&lt;3'!K:K,'Total-corrected counts Z&lt;3'!$V:$V,$A88)</f>
        <v>65.448595582219795</v>
      </c>
      <c r="J88">
        <f>SUMIFS('Total-corrected counts Z&lt;3'!L:L,'Total-corrected counts Z&lt;3'!$V:$V,$A88)</f>
        <v>128.23591501046701</v>
      </c>
      <c r="K88">
        <f>SUMIFS('Total-corrected counts Z&lt;3'!M:M,'Total-corrected counts Z&lt;3'!$V:$V,$A88)</f>
        <v>79.518998715318062</v>
      </c>
      <c r="L88">
        <f>SUMIFS('Total-corrected counts Z&lt;3'!N:N,'Total-corrected counts Z&lt;3'!$V:$V,$A88)</f>
        <v>176.4317588141403</v>
      </c>
      <c r="M88">
        <f>SUMIFS('Total-corrected counts Z&lt;3'!O:O,'Total-corrected counts Z&lt;3'!$V:$V,$A88)</f>
        <v>121.79022972498609</v>
      </c>
      <c r="N88">
        <f>SUMIFS('Total-corrected counts Z&lt;3'!P:P,'Total-corrected counts Z&lt;3'!$V:$V,$A88)</f>
        <v>148.39346987118398</v>
      </c>
      <c r="O88">
        <f>SUMIFS('Total-corrected counts Z&lt;3'!Q:Q,'Total-corrected counts Z&lt;3'!$V:$V,$A88)</f>
        <v>155.35481742529745</v>
      </c>
      <c r="P88">
        <f>SUMIFS('Total-corrected counts Z&lt;3'!R:R,'Total-corrected counts Z&lt;3'!$V:$V,$A88)</f>
        <v>151.49281976724779</v>
      </c>
      <c r="Q88">
        <f>SUMIFS('Total-corrected counts Z&lt;3'!S:S,'Total-corrected counts Z&lt;3'!$V:$V,$A88)</f>
        <v>128.80231231545781</v>
      </c>
      <c r="R88">
        <f>SUMIFS('Total-corrected counts Z&lt;3'!T:T,'Total-corrected counts Z&lt;3'!$V:$V,$A88)</f>
        <v>54.136777445352983</v>
      </c>
      <c r="S88">
        <f t="shared" si="11"/>
        <v>1</v>
      </c>
      <c r="T88">
        <f t="shared" si="12"/>
        <v>0.39353086174859842</v>
      </c>
      <c r="U88">
        <f t="shared" si="13"/>
        <v>109.16899246865975</v>
      </c>
      <c r="V88">
        <f t="shared" si="14"/>
        <v>126.66173775825438</v>
      </c>
      <c r="W88">
        <f t="shared" si="15"/>
        <v>12.260124526973444</v>
      </c>
      <c r="X88">
        <f t="shared" si="16"/>
        <v>15.492285341943392</v>
      </c>
    </row>
    <row r="89" spans="1:24" x14ac:dyDescent="0.25">
      <c r="A89" s="13">
        <v>87</v>
      </c>
      <c r="B89" s="13" t="str">
        <f>IFERROR(VLOOKUP(A89,Tabel3[],2,FALSE),"")</f>
        <v>midbrain, motor</v>
      </c>
      <c r="C89">
        <f>SUMIFS('Total-corrected counts Z&lt;3'!E:E,'Total-corrected counts Z&lt;3'!$V:$V,$A89)</f>
        <v>156.88421323808086</v>
      </c>
      <c r="D89">
        <f>SUMIFS('Total-corrected counts Z&lt;3'!F:F,'Total-corrected counts Z&lt;3'!$V:$V,$A89)</f>
        <v>322.87415604388025</v>
      </c>
      <c r="E89">
        <f>SUMIFS('Total-corrected counts Z&lt;3'!G:G,'Total-corrected counts Z&lt;3'!$V:$V,$A89)</f>
        <v>334.31007388284365</v>
      </c>
      <c r="F89">
        <f>SUMIFS('Total-corrected counts Z&lt;3'!H:H,'Total-corrected counts Z&lt;3'!$V:$V,$A89)</f>
        <v>108.82650968660279</v>
      </c>
      <c r="G89">
        <f>SUMIFS('Total-corrected counts Z&lt;3'!I:I,'Total-corrected counts Z&lt;3'!$V:$V,$A89)</f>
        <v>297.91826929299492</v>
      </c>
      <c r="H89">
        <f>SUMIFS('Total-corrected counts Z&lt;3'!J:J,'Total-corrected counts Z&lt;3'!$V:$V,$A89)</f>
        <v>112.51156904369357</v>
      </c>
      <c r="I89">
        <f>SUMIFS('Total-corrected counts Z&lt;3'!K:K,'Total-corrected counts Z&lt;3'!$V:$V,$A89)</f>
        <v>202.82613604041862</v>
      </c>
      <c r="J89">
        <f>SUMIFS('Total-corrected counts Z&lt;3'!L:L,'Total-corrected counts Z&lt;3'!$V:$V,$A89)</f>
        <v>292.02432846411307</v>
      </c>
      <c r="K89">
        <f>SUMIFS('Total-corrected counts Z&lt;3'!M:M,'Total-corrected counts Z&lt;3'!$V:$V,$A89)</f>
        <v>147.47841742870955</v>
      </c>
      <c r="L89">
        <f>SUMIFS('Total-corrected counts Z&lt;3'!N:N,'Total-corrected counts Z&lt;3'!$V:$V,$A89)</f>
        <v>321.49700054250513</v>
      </c>
      <c r="M89">
        <f>SUMIFS('Total-corrected counts Z&lt;3'!O:O,'Total-corrected counts Z&lt;3'!$V:$V,$A89)</f>
        <v>255.53931567932051</v>
      </c>
      <c r="N89">
        <f>SUMIFS('Total-corrected counts Z&lt;3'!P:P,'Total-corrected counts Z&lt;3'!$V:$V,$A89)</f>
        <v>313.9906093940894</v>
      </c>
      <c r="O89">
        <f>SUMIFS('Total-corrected counts Z&lt;3'!Q:Q,'Total-corrected counts Z&lt;3'!$V:$V,$A89)</f>
        <v>288.95260704244038</v>
      </c>
      <c r="P89">
        <f>SUMIFS('Total-corrected counts Z&lt;3'!R:R,'Total-corrected counts Z&lt;3'!$V:$V,$A89)</f>
        <v>306.66781017665687</v>
      </c>
      <c r="Q89">
        <f>SUMIFS('Total-corrected counts Z&lt;3'!S:S,'Total-corrected counts Z&lt;3'!$V:$V,$A89)</f>
        <v>330.68828753336976</v>
      </c>
      <c r="R89">
        <f>SUMIFS('Total-corrected counts Z&lt;3'!T:T,'Total-corrected counts Z&lt;3'!$V:$V,$A89)</f>
        <v>107.38617863703104</v>
      </c>
      <c r="S89">
        <f t="shared" si="11"/>
        <v>1</v>
      </c>
      <c r="T89">
        <f t="shared" si="12"/>
        <v>0.42985482584266466</v>
      </c>
      <c r="U89">
        <f t="shared" si="13"/>
        <v>229.7150673663842</v>
      </c>
      <c r="V89">
        <f t="shared" si="14"/>
        <v>267.20413474381797</v>
      </c>
      <c r="W89">
        <f t="shared" si="15"/>
        <v>29.385879668717273</v>
      </c>
      <c r="X89">
        <f t="shared" si="16"/>
        <v>33.62907308146653</v>
      </c>
    </row>
    <row r="90" spans="1:24" x14ac:dyDescent="0.25">
      <c r="A90" s="13">
        <v>88</v>
      </c>
      <c r="B90" s="13" t="str">
        <f>IFERROR(VLOOKUP(A90,Tabel3[],2,FALSE),"")</f>
        <v>midbrain, reticular</v>
      </c>
      <c r="C90">
        <f>SUMIFS('Total-corrected counts Z&lt;3'!E:E,'Total-corrected counts Z&lt;3'!$V:$V,$A90)</f>
        <v>1.9618577207275718</v>
      </c>
      <c r="D90">
        <f>SUMIFS('Total-corrected counts Z&lt;3'!F:F,'Total-corrected counts Z&lt;3'!$V:$V,$A90)</f>
        <v>11.237796013226601</v>
      </c>
      <c r="E90">
        <f>SUMIFS('Total-corrected counts Z&lt;3'!G:G,'Total-corrected counts Z&lt;3'!$V:$V,$A90)</f>
        <v>13.522955551775761</v>
      </c>
      <c r="F90">
        <f>SUMIFS('Total-corrected counts Z&lt;3'!H:H,'Total-corrected counts Z&lt;3'!$V:$V,$A90)</f>
        <v>0.62727689449685153</v>
      </c>
      <c r="G90">
        <f>SUMIFS('Total-corrected counts Z&lt;3'!I:I,'Total-corrected counts Z&lt;3'!$V:$V,$A90)</f>
        <v>9.8985330025193701</v>
      </c>
      <c r="H90">
        <f>SUMIFS('Total-corrected counts Z&lt;3'!J:J,'Total-corrected counts Z&lt;3'!$V:$V,$A90)</f>
        <v>1.5565078190571633</v>
      </c>
      <c r="I90">
        <f>SUMIFS('Total-corrected counts Z&lt;3'!K:K,'Total-corrected counts Z&lt;3'!$V:$V,$A90)</f>
        <v>6.521401280235521</v>
      </c>
      <c r="J90">
        <f>SUMIFS('Total-corrected counts Z&lt;3'!L:L,'Total-corrected counts Z&lt;3'!$V:$V,$A90)</f>
        <v>12.223927150278328</v>
      </c>
      <c r="K90">
        <f>SUMIFS('Total-corrected counts Z&lt;3'!M:M,'Total-corrected counts Z&lt;3'!$V:$V,$A90)</f>
        <v>5.8309385850426194</v>
      </c>
      <c r="L90">
        <f>SUMIFS('Total-corrected counts Z&lt;3'!N:N,'Total-corrected counts Z&lt;3'!$V:$V,$A90)</f>
        <v>9.1175354588244897</v>
      </c>
      <c r="M90">
        <f>SUMIFS('Total-corrected counts Z&lt;3'!O:O,'Total-corrected counts Z&lt;3'!$V:$V,$A90)</f>
        <v>11.211704028697717</v>
      </c>
      <c r="N90">
        <f>SUMIFS('Total-corrected counts Z&lt;3'!P:P,'Total-corrected counts Z&lt;3'!$V:$V,$A90)</f>
        <v>5.9817214120246529</v>
      </c>
      <c r="O90">
        <f>SUMIFS('Total-corrected counts Z&lt;3'!Q:Q,'Total-corrected counts Z&lt;3'!$V:$V,$A90)</f>
        <v>7.9396507050539</v>
      </c>
      <c r="P90">
        <f>SUMIFS('Total-corrected counts Z&lt;3'!R:R,'Total-corrected counts Z&lt;3'!$V:$V,$A90)</f>
        <v>14.646514186114468</v>
      </c>
      <c r="Q90">
        <f>SUMIFS('Total-corrected counts Z&lt;3'!S:S,'Total-corrected counts Z&lt;3'!$V:$V,$A90)</f>
        <v>12.852487975563289</v>
      </c>
      <c r="R90">
        <f>SUMIFS('Total-corrected counts Z&lt;3'!T:T,'Total-corrected counts Z&lt;3'!$V:$V,$A90)</f>
        <v>1.5631474007043038</v>
      </c>
      <c r="S90">
        <f t="shared" si="11"/>
        <v>1</v>
      </c>
      <c r="T90">
        <f t="shared" si="12"/>
        <v>0.47836012032848785</v>
      </c>
      <c r="U90">
        <f t="shared" si="13"/>
        <v>7.249872947618428</v>
      </c>
      <c r="V90">
        <f t="shared" si="14"/>
        <v>9.032537618026387</v>
      </c>
      <c r="W90">
        <f t="shared" si="15"/>
        <v>1.4805412298444118</v>
      </c>
      <c r="X90">
        <f t="shared" si="16"/>
        <v>1.9761173331600081</v>
      </c>
    </row>
    <row r="91" spans="1:24" x14ac:dyDescent="0.25">
      <c r="A91" s="13">
        <v>89</v>
      </c>
      <c r="B91" s="13" t="str">
        <f>IFERROR(VLOOKUP(A91,Tabel3[],2,FALSE),"")</f>
        <v>midbrain, superior colliculus</v>
      </c>
      <c r="C91">
        <f>SUMIFS('Total-corrected counts Z&lt;3'!E:E,'Total-corrected counts Z&lt;3'!$V:$V,$A91)</f>
        <v>66.89637576511214</v>
      </c>
      <c r="D91">
        <f>SUMIFS('Total-corrected counts Z&lt;3'!F:F,'Total-corrected counts Z&lt;3'!$V:$V,$A91)</f>
        <v>178.85566184244138</v>
      </c>
      <c r="E91">
        <f>SUMIFS('Total-corrected counts Z&lt;3'!G:G,'Total-corrected counts Z&lt;3'!$V:$V,$A91)</f>
        <v>161.33327316518981</v>
      </c>
      <c r="F91">
        <f>SUMIFS('Total-corrected counts Z&lt;3'!H:H,'Total-corrected counts Z&lt;3'!$V:$V,$A91)</f>
        <v>47.884146782793316</v>
      </c>
      <c r="G91">
        <f>SUMIFS('Total-corrected counts Z&lt;3'!I:I,'Total-corrected counts Z&lt;3'!$V:$V,$A91)</f>
        <v>101.33756811220512</v>
      </c>
      <c r="H91">
        <f>SUMIFS('Total-corrected counts Z&lt;3'!J:J,'Total-corrected counts Z&lt;3'!$V:$V,$A91)</f>
        <v>113.59513794849876</v>
      </c>
      <c r="I91">
        <f>SUMIFS('Total-corrected counts Z&lt;3'!K:K,'Total-corrected counts Z&lt;3'!$V:$V,$A91)</f>
        <v>121.47869255287644</v>
      </c>
      <c r="J91">
        <f>SUMIFS('Total-corrected counts Z&lt;3'!L:L,'Total-corrected counts Z&lt;3'!$V:$V,$A91)</f>
        <v>197.46187315063924</v>
      </c>
      <c r="K91">
        <f>SUMIFS('Total-corrected counts Z&lt;3'!M:M,'Total-corrected counts Z&lt;3'!$V:$V,$A91)</f>
        <v>112.08359724581926</v>
      </c>
      <c r="L91">
        <f>SUMIFS('Total-corrected counts Z&lt;3'!N:N,'Total-corrected counts Z&lt;3'!$V:$V,$A91)</f>
        <v>216.31215681847405</v>
      </c>
      <c r="M91">
        <f>SUMIFS('Total-corrected counts Z&lt;3'!O:O,'Total-corrected counts Z&lt;3'!$V:$V,$A91)</f>
        <v>191.11622770369624</v>
      </c>
      <c r="N91">
        <f>SUMIFS('Total-corrected counts Z&lt;3'!P:P,'Total-corrected counts Z&lt;3'!$V:$V,$A91)</f>
        <v>187.41897678723836</v>
      </c>
      <c r="O91">
        <f>SUMIFS('Total-corrected counts Z&lt;3'!Q:Q,'Total-corrected counts Z&lt;3'!$V:$V,$A91)</f>
        <v>195.77350233494298</v>
      </c>
      <c r="P91">
        <f>SUMIFS('Total-corrected counts Z&lt;3'!R:R,'Total-corrected counts Z&lt;3'!$V:$V,$A91)</f>
        <v>169.16415753527721</v>
      </c>
      <c r="Q91">
        <f>SUMIFS('Total-corrected counts Z&lt;3'!S:S,'Total-corrected counts Z&lt;3'!$V:$V,$A91)</f>
        <v>157.92706920809988</v>
      </c>
      <c r="R91">
        <f>SUMIFS('Total-corrected counts Z&lt;3'!T:T,'Total-corrected counts Z&lt;3'!$V:$V,$A91)</f>
        <v>97.324697114593718</v>
      </c>
      <c r="S91">
        <f t="shared" si="11"/>
        <v>1</v>
      </c>
      <c r="T91">
        <f t="shared" si="12"/>
        <v>0.19580953597453044</v>
      </c>
      <c r="U91">
        <f t="shared" si="13"/>
        <v>131.72384833840493</v>
      </c>
      <c r="V91">
        <f t="shared" si="14"/>
        <v>166.45410511397475</v>
      </c>
      <c r="W91">
        <f t="shared" si="15"/>
        <v>17.495768162646407</v>
      </c>
      <c r="X91">
        <f t="shared" si="16"/>
        <v>15.018103480043621</v>
      </c>
    </row>
    <row r="92" spans="1:24" x14ac:dyDescent="0.25">
      <c r="A92" s="13">
        <v>90</v>
      </c>
      <c r="B92" s="13" t="str">
        <f>IFERROR(VLOOKUP(A92,Tabel3[],2,FALSE),"")</f>
        <v>PAG</v>
      </c>
      <c r="C92">
        <f>SUMIFS('Total-corrected counts Z&lt;3'!E:E,'Total-corrected counts Z&lt;3'!$V:$V,$A92)</f>
        <v>3.6710519471190168</v>
      </c>
      <c r="D92">
        <f>SUMIFS('Total-corrected counts Z&lt;3'!F:F,'Total-corrected counts Z&lt;3'!$V:$V,$A92)</f>
        <v>50.839222552273455</v>
      </c>
      <c r="E92">
        <f>SUMIFS('Total-corrected counts Z&lt;3'!G:G,'Total-corrected counts Z&lt;3'!$V:$V,$A92)</f>
        <v>26.659115895249908</v>
      </c>
      <c r="F92">
        <f>SUMIFS('Total-corrected counts Z&lt;3'!H:H,'Total-corrected counts Z&lt;3'!$V:$V,$A92)</f>
        <v>1.5018456416318851</v>
      </c>
      <c r="G92">
        <f>SUMIFS('Total-corrected counts Z&lt;3'!I:I,'Total-corrected counts Z&lt;3'!$V:$V,$A92)</f>
        <v>9.1219567919749291</v>
      </c>
      <c r="H92">
        <f>SUMIFS('Total-corrected counts Z&lt;3'!J:J,'Total-corrected counts Z&lt;3'!$V:$V,$A92)</f>
        <v>92.785825721411456</v>
      </c>
      <c r="I92">
        <f>SUMIFS('Total-corrected counts Z&lt;3'!K:K,'Total-corrected counts Z&lt;3'!$V:$V,$A92)</f>
        <v>26.613416375637406</v>
      </c>
      <c r="J92">
        <f>SUMIFS('Total-corrected counts Z&lt;3'!L:L,'Total-corrected counts Z&lt;3'!$V:$V,$A92)</f>
        <v>48.509047198468544</v>
      </c>
      <c r="K92">
        <f>SUMIFS('Total-corrected counts Z&lt;3'!M:M,'Total-corrected counts Z&lt;3'!$V:$V,$A92)</f>
        <v>25.932332128215862</v>
      </c>
      <c r="L92">
        <f>SUMIFS('Total-corrected counts Z&lt;3'!N:N,'Total-corrected counts Z&lt;3'!$V:$V,$A92)</f>
        <v>11.759504031157981</v>
      </c>
      <c r="M92">
        <f>SUMIFS('Total-corrected counts Z&lt;3'!O:O,'Total-corrected counts Z&lt;3'!$V:$V,$A92)</f>
        <v>43.538194508917634</v>
      </c>
      <c r="N92">
        <f>SUMIFS('Total-corrected counts Z&lt;3'!P:P,'Total-corrected counts Z&lt;3'!$V:$V,$A92)</f>
        <v>35.755963681694794</v>
      </c>
      <c r="O92">
        <f>SUMIFS('Total-corrected counts Z&lt;3'!Q:Q,'Total-corrected counts Z&lt;3'!$V:$V,$A92)</f>
        <v>36.781748541623301</v>
      </c>
      <c r="P92">
        <f>SUMIFS('Total-corrected counts Z&lt;3'!R:R,'Total-corrected counts Z&lt;3'!$V:$V,$A92)</f>
        <v>74.701330768310328</v>
      </c>
      <c r="Q92">
        <f>SUMIFS('Total-corrected counts Z&lt;3'!S:S,'Total-corrected counts Z&lt;3'!$V:$V,$A92)</f>
        <v>44.445828461749691</v>
      </c>
      <c r="R92">
        <f>SUMIFS('Total-corrected counts Z&lt;3'!T:T,'Total-corrected counts Z&lt;3'!$V:$V,$A92)</f>
        <v>11.085377199754538</v>
      </c>
      <c r="S92">
        <f t="shared" si="11"/>
        <v>1</v>
      </c>
      <c r="T92">
        <f t="shared" si="12"/>
        <v>0.4053391497147476</v>
      </c>
      <c r="U92">
        <f t="shared" si="13"/>
        <v>29.739331828314043</v>
      </c>
      <c r="V92">
        <f t="shared" si="14"/>
        <v>41.051407193675047</v>
      </c>
      <c r="W92">
        <f t="shared" si="15"/>
        <v>8.8389174320111596</v>
      </c>
      <c r="X92">
        <f t="shared" si="16"/>
        <v>8.3551545448809872</v>
      </c>
    </row>
    <row r="93" spans="1:24" x14ac:dyDescent="0.25">
      <c r="A93" s="13">
        <v>91</v>
      </c>
      <c r="B93" s="13" t="str">
        <f>IFERROR(VLOOKUP(A93,Tabel3[],2,FALSE),"")</f>
        <v xml:space="preserve">pretectal </v>
      </c>
      <c r="C93">
        <f>SUMIFS('Total-corrected counts Z&lt;3'!E:E,'Total-corrected counts Z&lt;3'!$V:$V,$A93)</f>
        <v>71.122296562537926</v>
      </c>
      <c r="D93">
        <f>SUMIFS('Total-corrected counts Z&lt;3'!F:F,'Total-corrected counts Z&lt;3'!$V:$V,$A93)</f>
        <v>115.49904549560333</v>
      </c>
      <c r="E93">
        <f>SUMIFS('Total-corrected counts Z&lt;3'!G:G,'Total-corrected counts Z&lt;3'!$V:$V,$A93)</f>
        <v>133.20631904356455</v>
      </c>
      <c r="F93">
        <f>SUMIFS('Total-corrected counts Z&lt;3'!H:H,'Total-corrected counts Z&lt;3'!$V:$V,$A93)</f>
        <v>59.579241959999038</v>
      </c>
      <c r="G93">
        <f>SUMIFS('Total-corrected counts Z&lt;3'!I:I,'Total-corrected counts Z&lt;3'!$V:$V,$A93)</f>
        <v>145.56302056632663</v>
      </c>
      <c r="H93">
        <f>SUMIFS('Total-corrected counts Z&lt;3'!J:J,'Total-corrected counts Z&lt;3'!$V:$V,$A93)</f>
        <v>68.797645602326611</v>
      </c>
      <c r="I93">
        <f>SUMIFS('Total-corrected counts Z&lt;3'!K:K,'Total-corrected counts Z&lt;3'!$V:$V,$A93)</f>
        <v>99.398588398122158</v>
      </c>
      <c r="J93">
        <f>SUMIFS('Total-corrected counts Z&lt;3'!L:L,'Total-corrected counts Z&lt;3'!$V:$V,$A93)</f>
        <v>118.20306914184232</v>
      </c>
      <c r="K93">
        <f>SUMIFS('Total-corrected counts Z&lt;3'!M:M,'Total-corrected counts Z&lt;3'!$V:$V,$A93)</f>
        <v>61.480598063344104</v>
      </c>
      <c r="L93">
        <f>SUMIFS('Total-corrected counts Z&lt;3'!N:N,'Total-corrected counts Z&lt;3'!$V:$V,$A93)</f>
        <v>153.75943504206771</v>
      </c>
      <c r="M93">
        <f>SUMIFS('Total-corrected counts Z&lt;3'!O:O,'Total-corrected counts Z&lt;3'!$V:$V,$A93)</f>
        <v>99.58787261452872</v>
      </c>
      <c r="N93">
        <f>SUMIFS('Total-corrected counts Z&lt;3'!P:P,'Total-corrected counts Z&lt;3'!$V:$V,$A93)</f>
        <v>131.27937674643124</v>
      </c>
      <c r="O93">
        <f>SUMIFS('Total-corrected counts Z&lt;3'!Q:Q,'Total-corrected counts Z&lt;3'!$V:$V,$A93)</f>
        <v>101.61560464315542</v>
      </c>
      <c r="P93">
        <f>SUMIFS('Total-corrected counts Z&lt;3'!R:R,'Total-corrected counts Z&lt;3'!$V:$V,$A93)</f>
        <v>123.30906455918459</v>
      </c>
      <c r="Q93">
        <f>SUMIFS('Total-corrected counts Z&lt;3'!S:S,'Total-corrected counts Z&lt;3'!$V:$V,$A93)</f>
        <v>126.29409549908137</v>
      </c>
      <c r="R93">
        <f>SUMIFS('Total-corrected counts Z&lt;3'!T:T,'Total-corrected counts Z&lt;3'!$V:$V,$A93)</f>
        <v>36.969459922334096</v>
      </c>
      <c r="S93">
        <f t="shared" si="11"/>
        <v>1</v>
      </c>
      <c r="T93">
        <f t="shared" si="12"/>
        <v>0.97797257510298086</v>
      </c>
      <c r="U93">
        <f t="shared" si="13"/>
        <v>102.66092598757344</v>
      </c>
      <c r="V93">
        <f t="shared" si="14"/>
        <v>103.17591233078589</v>
      </c>
      <c r="W93">
        <f t="shared" si="15"/>
        <v>11.301398422672049</v>
      </c>
      <c r="X93">
        <f t="shared" si="16"/>
        <v>14.292424395945236</v>
      </c>
    </row>
    <row r="94" spans="1:24" x14ac:dyDescent="0.25">
      <c r="A94" s="13">
        <v>92</v>
      </c>
      <c r="B94" s="13" t="str">
        <f>IFERROR(VLOOKUP(A94,Tabel3[],2,FALSE),"")</f>
        <v>midbrain, behavioral state</v>
      </c>
      <c r="C94">
        <f>SUMIFS('Total-corrected counts Z&lt;3'!E:E,'Total-corrected counts Z&lt;3'!$V:$V,$A94)</f>
        <v>3.6760061332824705</v>
      </c>
      <c r="D94">
        <f>SUMIFS('Total-corrected counts Z&lt;3'!F:F,'Total-corrected counts Z&lt;3'!$V:$V,$A94)</f>
        <v>27.627035493020525</v>
      </c>
      <c r="E94">
        <f>SUMIFS('Total-corrected counts Z&lt;3'!G:G,'Total-corrected counts Z&lt;3'!$V:$V,$A94)</f>
        <v>22.994479242238434</v>
      </c>
      <c r="F94">
        <f>SUMIFS('Total-corrected counts Z&lt;3'!H:H,'Total-corrected counts Z&lt;3'!$V:$V,$A94)</f>
        <v>1.9300827522980049</v>
      </c>
      <c r="G94">
        <f>SUMIFS('Total-corrected counts Z&lt;3'!I:I,'Total-corrected counts Z&lt;3'!$V:$V,$A94)</f>
        <v>14.991297281814443</v>
      </c>
      <c r="H94">
        <f>SUMIFS('Total-corrected counts Z&lt;3'!J:J,'Total-corrected counts Z&lt;3'!$V:$V,$A94)</f>
        <v>3.3225455368335606</v>
      </c>
      <c r="I94">
        <f>SUMIFS('Total-corrected counts Z&lt;3'!K:K,'Total-corrected counts Z&lt;3'!$V:$V,$A94)</f>
        <v>6.9084628670120898</v>
      </c>
      <c r="J94">
        <f>SUMIFS('Total-corrected counts Z&lt;3'!L:L,'Total-corrected counts Z&lt;3'!$V:$V,$A94)</f>
        <v>23.674531495267129</v>
      </c>
      <c r="K94">
        <f>SUMIFS('Total-corrected counts Z&lt;3'!M:M,'Total-corrected counts Z&lt;3'!$V:$V,$A94)</f>
        <v>6.3594739538622722</v>
      </c>
      <c r="L94">
        <f>SUMIFS('Total-corrected counts Z&lt;3'!N:N,'Total-corrected counts Z&lt;3'!$V:$V,$A94)</f>
        <v>12.911935426211464</v>
      </c>
      <c r="M94">
        <f>SUMIFS('Total-corrected counts Z&lt;3'!O:O,'Total-corrected counts Z&lt;3'!$V:$V,$A94)</f>
        <v>17.286184050555235</v>
      </c>
      <c r="N94">
        <f>SUMIFS('Total-corrected counts Z&lt;3'!P:P,'Total-corrected counts Z&lt;3'!$V:$V,$A94)</f>
        <v>7.1064044728545808</v>
      </c>
      <c r="O94">
        <f>SUMIFS('Total-corrected counts Z&lt;3'!Q:Q,'Total-corrected counts Z&lt;3'!$V:$V,$A94)</f>
        <v>8.2775081818647038</v>
      </c>
      <c r="P94">
        <f>SUMIFS('Total-corrected counts Z&lt;3'!R:R,'Total-corrected counts Z&lt;3'!$V:$V,$A94)</f>
        <v>29.215995513606313</v>
      </c>
      <c r="Q94">
        <f>SUMIFS('Total-corrected counts Z&lt;3'!S:S,'Total-corrected counts Z&lt;3'!$V:$V,$A94)</f>
        <v>31.446131372809909</v>
      </c>
      <c r="R94">
        <f>SUMIFS('Total-corrected counts Z&lt;3'!T:T,'Total-corrected counts Z&lt;3'!$V:$V,$A94)</f>
        <v>4.4232293260104321</v>
      </c>
      <c r="S94">
        <f t="shared" si="11"/>
        <v>1</v>
      </c>
      <c r="T94">
        <f t="shared" si="12"/>
        <v>0.48289247941561386</v>
      </c>
      <c r="U94">
        <f t="shared" si="13"/>
        <v>12.439585018184038</v>
      </c>
      <c r="V94">
        <f t="shared" si="14"/>
        <v>16.292575486283528</v>
      </c>
      <c r="W94">
        <f t="shared" si="15"/>
        <v>3.0054658377928112</v>
      </c>
      <c r="X94">
        <f t="shared" si="16"/>
        <v>4.785884520275558</v>
      </c>
    </row>
    <row r="95" spans="1:24" x14ac:dyDescent="0.25">
      <c r="A95" s="13">
        <v>93</v>
      </c>
      <c r="B95" s="13" t="str">
        <f>IFERROR(VLOOKUP(A95,Tabel3[],2,FALSE),"")</f>
        <v>pons, sensory</v>
      </c>
      <c r="C95">
        <f>SUMIFS('Total-corrected counts Z&lt;3'!E:E,'Total-corrected counts Z&lt;3'!$V:$V,$A95)</f>
        <v>10.507828852684797</v>
      </c>
      <c r="D95">
        <f>SUMIFS('Total-corrected counts Z&lt;3'!F:F,'Total-corrected counts Z&lt;3'!$V:$V,$A95)</f>
        <v>49.701277661858498</v>
      </c>
      <c r="E95">
        <f>SUMIFS('Total-corrected counts Z&lt;3'!G:G,'Total-corrected counts Z&lt;3'!$V:$V,$A95)</f>
        <v>42.696240300986183</v>
      </c>
      <c r="F95">
        <f>SUMIFS('Total-corrected counts Z&lt;3'!H:H,'Total-corrected counts Z&lt;3'!$V:$V,$A95)</f>
        <v>3.1725735240898452</v>
      </c>
      <c r="G95">
        <f>SUMIFS('Total-corrected counts Z&lt;3'!I:I,'Total-corrected counts Z&lt;3'!$V:$V,$A95)</f>
        <v>16.279963602210653</v>
      </c>
      <c r="H95">
        <f>SUMIFS('Total-corrected counts Z&lt;3'!J:J,'Total-corrected counts Z&lt;3'!$V:$V,$A95)</f>
        <v>25.323184902353081</v>
      </c>
      <c r="I95">
        <f>SUMIFS('Total-corrected counts Z&lt;3'!K:K,'Total-corrected counts Z&lt;3'!$V:$V,$A95)</f>
        <v>8.9903850383102988</v>
      </c>
      <c r="J95">
        <f>SUMIFS('Total-corrected counts Z&lt;3'!L:L,'Total-corrected counts Z&lt;3'!$V:$V,$A95)</f>
        <v>79.781136079036301</v>
      </c>
      <c r="K95">
        <f>SUMIFS('Total-corrected counts Z&lt;3'!M:M,'Total-corrected counts Z&lt;3'!$V:$V,$A95)</f>
        <v>38.54045810376855</v>
      </c>
      <c r="L95">
        <f>SUMIFS('Total-corrected counts Z&lt;3'!N:N,'Total-corrected counts Z&lt;3'!$V:$V,$A95)</f>
        <v>23.58172541714881</v>
      </c>
      <c r="M95">
        <f>SUMIFS('Total-corrected counts Z&lt;3'!O:O,'Total-corrected counts Z&lt;3'!$V:$V,$A95)</f>
        <v>74.927428974120232</v>
      </c>
      <c r="N95">
        <f>SUMIFS('Total-corrected counts Z&lt;3'!P:P,'Total-corrected counts Z&lt;3'!$V:$V,$A95)</f>
        <v>11.88879571824201</v>
      </c>
      <c r="O95">
        <f>SUMIFS('Total-corrected counts Z&lt;3'!Q:Q,'Total-corrected counts Z&lt;3'!$V:$V,$A95)</f>
        <v>26.328040729712523</v>
      </c>
      <c r="P95">
        <f>SUMIFS('Total-corrected counts Z&lt;3'!R:R,'Total-corrected counts Z&lt;3'!$V:$V,$A95)</f>
        <v>58.28306083387556</v>
      </c>
      <c r="Q95">
        <f>SUMIFS('Total-corrected counts Z&lt;3'!S:S,'Total-corrected counts Z&lt;3'!$V:$V,$A95)</f>
        <v>71.034059093135227</v>
      </c>
      <c r="R95">
        <f>SUMIFS('Total-corrected counts Z&lt;3'!T:T,'Total-corrected counts Z&lt;3'!$V:$V,$A95)</f>
        <v>2.0955731529092634</v>
      </c>
      <c r="S95">
        <f t="shared" si="11"/>
        <v>1</v>
      </c>
      <c r="T95">
        <f t="shared" si="12"/>
        <v>0.43869265737885166</v>
      </c>
      <c r="U95">
        <f t="shared" si="13"/>
        <v>29.857477348244704</v>
      </c>
      <c r="V95">
        <f t="shared" si="14"/>
        <v>40.759493083665802</v>
      </c>
      <c r="W95">
        <f t="shared" si="15"/>
        <v>7.3730729167388516</v>
      </c>
      <c r="X95">
        <f t="shared" si="16"/>
        <v>12.81633762637151</v>
      </c>
    </row>
    <row r="96" spans="1:24" x14ac:dyDescent="0.25">
      <c r="A96" s="13">
        <v>94</v>
      </c>
      <c r="B96" s="13" t="str">
        <f>IFERROR(VLOOKUP(A96,Tabel3[],2,FALSE),"")</f>
        <v>pons, motor</v>
      </c>
      <c r="C96">
        <f>SUMIFS('Total-corrected counts Z&lt;3'!E:E,'Total-corrected counts Z&lt;3'!$V:$V,$A96)</f>
        <v>46.648616915077817</v>
      </c>
      <c r="D96">
        <f>SUMIFS('Total-corrected counts Z&lt;3'!F:F,'Total-corrected counts Z&lt;3'!$V:$V,$A96)</f>
        <v>85.770825453891277</v>
      </c>
      <c r="E96">
        <f>SUMIFS('Total-corrected counts Z&lt;3'!G:G,'Total-corrected counts Z&lt;3'!$V:$V,$A96)</f>
        <v>24.794564634719034</v>
      </c>
      <c r="F96">
        <f>SUMIFS('Total-corrected counts Z&lt;3'!H:H,'Total-corrected counts Z&lt;3'!$V:$V,$A96)</f>
        <v>5.4947043354483824</v>
      </c>
      <c r="G96">
        <f>SUMIFS('Total-corrected counts Z&lt;3'!I:I,'Total-corrected counts Z&lt;3'!$V:$V,$A96)</f>
        <v>19.273721167497921</v>
      </c>
      <c r="H96">
        <f>SUMIFS('Total-corrected counts Z&lt;3'!J:J,'Total-corrected counts Z&lt;3'!$V:$V,$A96)</f>
        <v>19.348589504587508</v>
      </c>
      <c r="I96">
        <f>SUMIFS('Total-corrected counts Z&lt;3'!K:K,'Total-corrected counts Z&lt;3'!$V:$V,$A96)</f>
        <v>2.9733367347836417</v>
      </c>
      <c r="J96">
        <f>SUMIFS('Total-corrected counts Z&lt;3'!L:L,'Total-corrected counts Z&lt;3'!$V:$V,$A96)</f>
        <v>120.74011062586236</v>
      </c>
      <c r="K96">
        <f>SUMIFS('Total-corrected counts Z&lt;3'!M:M,'Total-corrected counts Z&lt;3'!$V:$V,$A96)</f>
        <v>7.1693265351181905</v>
      </c>
      <c r="L96">
        <f>SUMIFS('Total-corrected counts Z&lt;3'!N:N,'Total-corrected counts Z&lt;3'!$V:$V,$A96)</f>
        <v>38.86908065765418</v>
      </c>
      <c r="M96">
        <f>SUMIFS('Total-corrected counts Z&lt;3'!O:O,'Total-corrected counts Z&lt;3'!$V:$V,$A96)</f>
        <v>105.97624498103825</v>
      </c>
      <c r="N96">
        <f>SUMIFS('Total-corrected counts Z&lt;3'!P:P,'Total-corrected counts Z&lt;3'!$V:$V,$A96)</f>
        <v>17.109116651032245</v>
      </c>
      <c r="O96">
        <f>SUMIFS('Total-corrected counts Z&lt;3'!Q:Q,'Total-corrected counts Z&lt;3'!$V:$V,$A96)</f>
        <v>20.758360854640301</v>
      </c>
      <c r="P96">
        <f>SUMIFS('Total-corrected counts Z&lt;3'!R:R,'Total-corrected counts Z&lt;3'!$V:$V,$A96)</f>
        <v>88.634007131188497</v>
      </c>
      <c r="Q96">
        <f>SUMIFS('Total-corrected counts Z&lt;3'!S:S,'Total-corrected counts Z&lt;3'!$V:$V,$A96)</f>
        <v>143.32505753894671</v>
      </c>
      <c r="R96">
        <f>SUMIFS('Total-corrected counts Z&lt;3'!T:T,'Total-corrected counts Z&lt;3'!$V:$V,$A96)</f>
        <v>0.10921553891383781</v>
      </c>
      <c r="S96">
        <f t="shared" si="11"/>
        <v>1</v>
      </c>
      <c r="T96">
        <f t="shared" si="12"/>
        <v>0.30414406303511116</v>
      </c>
      <c r="U96">
        <f t="shared" si="13"/>
        <v>37.108287656464036</v>
      </c>
      <c r="V96">
        <f t="shared" si="14"/>
        <v>62.652000449293297</v>
      </c>
      <c r="W96">
        <f t="shared" si="15"/>
        <v>12.157532646801402</v>
      </c>
      <c r="X96">
        <f t="shared" si="16"/>
        <v>23.665043293959652</v>
      </c>
    </row>
    <row r="97" spans="1:24" x14ac:dyDescent="0.25">
      <c r="A97" s="13">
        <v>95</v>
      </c>
      <c r="B97" s="13" t="str">
        <f>IFERROR(VLOOKUP(A97,Tabel3[],2,FALSE),"")</f>
        <v>pons, behavioral state</v>
      </c>
      <c r="C97">
        <f>SUMIFS('Total-corrected counts Z&lt;3'!E:E,'Total-corrected counts Z&lt;3'!$V:$V,$A97)</f>
        <v>3.3688465911483556</v>
      </c>
      <c r="D97">
        <f>SUMIFS('Total-corrected counts Z&lt;3'!F:F,'Total-corrected counts Z&lt;3'!$V:$V,$A97)</f>
        <v>70.717844911804548</v>
      </c>
      <c r="E97">
        <f>SUMIFS('Total-corrected counts Z&lt;3'!G:G,'Total-corrected counts Z&lt;3'!$V:$V,$A97)</f>
        <v>17.252058072837507</v>
      </c>
      <c r="F97">
        <f>SUMIFS('Total-corrected counts Z&lt;3'!H:H,'Total-corrected counts Z&lt;3'!$V:$V,$A97)</f>
        <v>0.40411107626239473</v>
      </c>
      <c r="G97">
        <f>SUMIFS('Total-corrected counts Z&lt;3'!I:I,'Total-corrected counts Z&lt;3'!$V:$V,$A97)</f>
        <v>21.890445355202019</v>
      </c>
      <c r="H97">
        <f>SUMIFS('Total-corrected counts Z&lt;3'!J:J,'Total-corrected counts Z&lt;3'!$V:$V,$A97)</f>
        <v>28.543958774094442</v>
      </c>
      <c r="I97">
        <f>SUMIFS('Total-corrected counts Z&lt;3'!K:K,'Total-corrected counts Z&lt;3'!$V:$V,$A97)</f>
        <v>1.6655377370385684</v>
      </c>
      <c r="J97">
        <f>SUMIFS('Total-corrected counts Z&lt;3'!L:L,'Total-corrected counts Z&lt;3'!$V:$V,$A97)</f>
        <v>58.182365797967371</v>
      </c>
      <c r="K97">
        <f>SUMIFS('Total-corrected counts Z&lt;3'!M:M,'Total-corrected counts Z&lt;3'!$V:$V,$A97)</f>
        <v>1.25314030994337</v>
      </c>
      <c r="L97">
        <f>SUMIFS('Total-corrected counts Z&lt;3'!N:N,'Total-corrected counts Z&lt;3'!$V:$V,$A97)</f>
        <v>13.131446168126415</v>
      </c>
      <c r="M97">
        <f>SUMIFS('Total-corrected counts Z&lt;3'!O:O,'Total-corrected counts Z&lt;3'!$V:$V,$A97)</f>
        <v>112.82882433611769</v>
      </c>
      <c r="N97">
        <f>SUMIFS('Total-corrected counts Z&lt;3'!P:P,'Total-corrected counts Z&lt;3'!$V:$V,$A97)</f>
        <v>5.6731800413544962</v>
      </c>
      <c r="O97">
        <f>SUMIFS('Total-corrected counts Z&lt;3'!Q:Q,'Total-corrected counts Z&lt;3'!$V:$V,$A97)</f>
        <v>6.7223700900737988</v>
      </c>
      <c r="P97">
        <f>SUMIFS('Total-corrected counts Z&lt;3'!R:R,'Total-corrected counts Z&lt;3'!$V:$V,$A97)</f>
        <v>61.215444985443355</v>
      </c>
      <c r="Q97">
        <f>SUMIFS('Total-corrected counts Z&lt;3'!S:S,'Total-corrected counts Z&lt;3'!$V:$V,$A97)</f>
        <v>77.788692641525998</v>
      </c>
      <c r="R97">
        <f>SUMIFS('Total-corrected counts Z&lt;3'!T:T,'Total-corrected counts Z&lt;3'!$V:$V,$A97)</f>
        <v>0.32764661674151341</v>
      </c>
      <c r="S97">
        <f t="shared" si="11"/>
        <v>1</v>
      </c>
      <c r="T97">
        <f t="shared" si="12"/>
        <v>0.22500407410159912</v>
      </c>
      <c r="U97">
        <f t="shared" si="13"/>
        <v>21.640975479442499</v>
      </c>
      <c r="V97">
        <f t="shared" si="14"/>
        <v>44.092693118542805</v>
      </c>
      <c r="W97">
        <f t="shared" si="15"/>
        <v>7.8050962397568648</v>
      </c>
      <c r="X97">
        <f t="shared" si="16"/>
        <v>19.097333211518652</v>
      </c>
    </row>
    <row r="98" spans="1:24" x14ac:dyDescent="0.25">
      <c r="A98" s="13">
        <v>96</v>
      </c>
      <c r="B98" s="13" t="str">
        <f>IFERROR(VLOOKUP(A98,Tabel3[],2,FALSE),"")</f>
        <v xml:space="preserve">medulla </v>
      </c>
      <c r="C98">
        <f>SUMIFS('Total-corrected counts Z&lt;3'!E:E,'Total-corrected counts Z&lt;3'!$V:$V,$A98)</f>
        <v>6.7228306238063507</v>
      </c>
      <c r="D98">
        <f>SUMIFS('Total-corrected counts Z&lt;3'!F:F,'Total-corrected counts Z&lt;3'!$V:$V,$A98)</f>
        <v>1.7328870322916652</v>
      </c>
      <c r="E98">
        <f>SUMIFS('Total-corrected counts Z&lt;3'!G:G,'Total-corrected counts Z&lt;3'!$V:$V,$A98)</f>
        <v>1.1653445378317946</v>
      </c>
      <c r="F98">
        <f>SUMIFS('Total-corrected counts Z&lt;3'!H:H,'Total-corrected counts Z&lt;3'!$V:$V,$A98)</f>
        <v>5.6093029988660765</v>
      </c>
      <c r="G98">
        <f>SUMIFS('Total-corrected counts Z&lt;3'!I:I,'Total-corrected counts Z&lt;3'!$V:$V,$A98)</f>
        <v>0.78220357438896682</v>
      </c>
      <c r="H98">
        <f>SUMIFS('Total-corrected counts Z&lt;3'!J:J,'Total-corrected counts Z&lt;3'!$V:$V,$A98)</f>
        <v>22.826785823326787</v>
      </c>
      <c r="I98">
        <f>SUMIFS('Total-corrected counts Z&lt;3'!K:K,'Total-corrected counts Z&lt;3'!$V:$V,$A98)</f>
        <v>4.0582820916573565</v>
      </c>
      <c r="J98">
        <f>SUMIFS('Total-corrected counts Z&lt;3'!L:L,'Total-corrected counts Z&lt;3'!$V:$V,$A98)</f>
        <v>18.614015593986533</v>
      </c>
      <c r="K98">
        <f>SUMIFS('Total-corrected counts Z&lt;3'!M:M,'Total-corrected counts Z&lt;3'!$V:$V,$A98)</f>
        <v>1.5429822863928571</v>
      </c>
      <c r="L98">
        <f>SUMIFS('Total-corrected counts Z&lt;3'!N:N,'Total-corrected counts Z&lt;3'!$V:$V,$A98)</f>
        <v>10.183730490982812</v>
      </c>
      <c r="M98">
        <f>SUMIFS('Total-corrected counts Z&lt;3'!O:O,'Total-corrected counts Z&lt;3'!$V:$V,$A98)</f>
        <v>0.98588722334368739</v>
      </c>
      <c r="N98">
        <f>SUMIFS('Total-corrected counts Z&lt;3'!P:P,'Total-corrected counts Z&lt;3'!$V:$V,$A98)</f>
        <v>7.011851472165338</v>
      </c>
      <c r="O98">
        <f>SUMIFS('Total-corrected counts Z&lt;3'!Q:Q,'Total-corrected counts Z&lt;3'!$V:$V,$A98)</f>
        <v>7.8551863358512</v>
      </c>
      <c r="P98">
        <f>SUMIFS('Total-corrected counts Z&lt;3'!R:R,'Total-corrected counts Z&lt;3'!$V:$V,$A98)</f>
        <v>2.2442239478723782</v>
      </c>
      <c r="Q98">
        <f>SUMIFS('Total-corrected counts Z&lt;3'!S:S,'Total-corrected counts Z&lt;3'!$V:$V,$A98)</f>
        <v>14.030160882575254</v>
      </c>
      <c r="R98">
        <f>SUMIFS('Total-corrected counts Z&lt;3'!T:T,'Total-corrected counts Z&lt;3'!$V:$V,$A98)</f>
        <v>0.79863862830743892</v>
      </c>
      <c r="S98">
        <f t="shared" si="11"/>
        <v>1</v>
      </c>
      <c r="T98">
        <f t="shared" si="12"/>
        <v>0.61501874022536429</v>
      </c>
      <c r="U98">
        <f t="shared" si="13"/>
        <v>7.3238365053531194</v>
      </c>
      <c r="V98">
        <f t="shared" si="14"/>
        <v>5.4876580816858826</v>
      </c>
      <c r="W98">
        <f t="shared" si="15"/>
        <v>2.4389210503602721</v>
      </c>
      <c r="X98">
        <f t="shared" si="16"/>
        <v>2.1108877982547387</v>
      </c>
    </row>
  </sheetData>
  <autoFilter ref="A2:X98" xr:uid="{29DF3DB1-B44A-41E5-8F96-260F29D02BC3}">
    <filterColumn colId="18">
      <filters>
        <filter val="1"/>
      </filters>
    </filterColumn>
  </autoFilter>
  <conditionalFormatting sqref="T3:T98">
    <cfRule type="cellIs" dxfId="9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155B-AD35-4793-B51C-9B2B566A9BA6}">
  <dimension ref="A1:AA63"/>
  <sheetViews>
    <sheetView workbookViewId="0"/>
  </sheetViews>
  <sheetFormatPr defaultRowHeight="15" x14ac:dyDescent="0.25"/>
  <cols>
    <col min="3" max="3" width="37" bestFit="1" customWidth="1"/>
    <col min="18" max="18" width="10.5703125" bestFit="1" customWidth="1"/>
  </cols>
  <sheetData>
    <row r="1" spans="1:27" x14ac:dyDescent="0.25">
      <c r="E1" t="s">
        <v>506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7" x14ac:dyDescent="0.25">
      <c r="B2" s="2" t="s">
        <v>0</v>
      </c>
      <c r="C2" s="2" t="s">
        <v>1</v>
      </c>
      <c r="D2" s="2" t="s">
        <v>2</v>
      </c>
      <c r="E2" s="2" t="s">
        <v>3</v>
      </c>
      <c r="F2" s="1">
        <v>345391</v>
      </c>
      <c r="G2" s="1">
        <v>348028</v>
      </c>
      <c r="H2" s="1">
        <v>348030</v>
      </c>
      <c r="I2" s="1">
        <v>348035</v>
      </c>
      <c r="J2" s="1">
        <v>348465</v>
      </c>
      <c r="K2" s="1">
        <v>349038</v>
      </c>
      <c r="L2" s="1">
        <v>349438</v>
      </c>
      <c r="M2" s="1">
        <v>354044</v>
      </c>
      <c r="N2" s="1">
        <v>354519</v>
      </c>
      <c r="O2" s="1">
        <v>354522</v>
      </c>
      <c r="P2" s="1">
        <v>348034</v>
      </c>
      <c r="Q2" s="1">
        <v>349022</v>
      </c>
      <c r="R2" s="1">
        <v>349440</v>
      </c>
      <c r="S2" s="1">
        <v>350322</v>
      </c>
      <c r="T2" s="1">
        <v>350324</v>
      </c>
      <c r="U2" s="1">
        <v>354043</v>
      </c>
      <c r="W2" s="3" t="s">
        <v>507</v>
      </c>
      <c r="X2" s="3" t="s">
        <v>508</v>
      </c>
      <c r="Y2" s="3" t="s">
        <v>509</v>
      </c>
      <c r="Z2" s="1" t="s">
        <v>1255</v>
      </c>
      <c r="AA2" s="1" t="s">
        <v>1256</v>
      </c>
    </row>
    <row r="3" spans="1:27" x14ac:dyDescent="0.25">
      <c r="A3" t="s">
        <v>494</v>
      </c>
      <c r="B3">
        <v>382</v>
      </c>
      <c r="C3" t="s">
        <v>160</v>
      </c>
      <c r="D3">
        <v>37700</v>
      </c>
      <c r="E3">
        <v>375</v>
      </c>
      <c r="F3">
        <f>SUMIFS('Total-corrected counts'!E:E,'Total-corrected counts'!$A:$A,'Activation map corrected'!$B3)</f>
        <v>9.4129537105615828</v>
      </c>
      <c r="G3">
        <f>SUMIFS('Total-corrected counts'!F:F,'Total-corrected counts'!$A:$A,'Activation map corrected'!$B3)</f>
        <v>16.568666474963088</v>
      </c>
      <c r="H3">
        <f>SUMIFS('Total-corrected counts'!G:G,'Total-corrected counts'!$A:$A,'Activation map corrected'!$B3)</f>
        <v>29.118736707014033</v>
      </c>
      <c r="I3">
        <f>SUMIFS('Total-corrected counts'!H:H,'Total-corrected counts'!$A:$A,'Activation map corrected'!$B3)</f>
        <v>10.603392120437164</v>
      </c>
      <c r="J3">
        <f>SUMIFS('Total-corrected counts'!I:I,'Total-corrected counts'!$A:$A,'Activation map corrected'!$B3)</f>
        <v>24.400249629860141</v>
      </c>
      <c r="K3">
        <f>SUMIFS('Total-corrected counts'!J:J,'Total-corrected counts'!$A:$A,'Activation map corrected'!$B3)</f>
        <v>28.274563190026857</v>
      </c>
      <c r="L3">
        <f>SUMIFS('Total-corrected counts'!K:K,'Total-corrected counts'!$A:$A,'Activation map corrected'!$B3)</f>
        <v>9.653081391427758</v>
      </c>
      <c r="M3">
        <f>SUMIFS('Total-corrected counts'!L:L,'Total-corrected counts'!$A:$A,'Activation map corrected'!$B3)</f>
        <v>23.776284495963122</v>
      </c>
      <c r="N3">
        <f>SUMIFS('Total-corrected counts'!M:M,'Total-corrected counts'!$A:$A,'Activation map corrected'!$B3)</f>
        <v>23.332279104183698</v>
      </c>
      <c r="O3">
        <f>SUMIFS('Total-corrected counts'!N:N,'Total-corrected counts'!$A:$A,'Activation map corrected'!$B3)</f>
        <v>20.147950240050676</v>
      </c>
      <c r="P3">
        <f>SUMIFS('Total-corrected counts'!O:O,'Total-corrected counts'!$A:$A,'Activation map corrected'!$B3)</f>
        <v>7.6793098966277347</v>
      </c>
      <c r="Q3">
        <f>SUMIFS('Total-corrected counts'!P:P,'Total-corrected counts'!$A:$A,'Activation map corrected'!$B3)</f>
        <v>16.44226917248707</v>
      </c>
      <c r="R3">
        <f>SUMIFS('Total-corrected counts'!Q:Q,'Total-corrected counts'!$A:$A,'Activation map corrected'!$B3)</f>
        <v>15.581191871745327</v>
      </c>
      <c r="S3">
        <f>SUMIFS('Total-corrected counts'!R:R,'Total-corrected counts'!$A:$A,'Activation map corrected'!$B3)</f>
        <v>15.724974206831172</v>
      </c>
      <c r="T3">
        <f>SUMIFS('Total-corrected counts'!S:S,'Total-corrected counts'!$A:$A,'Activation map corrected'!$B3)</f>
        <v>14.013175215647196</v>
      </c>
      <c r="U3">
        <f>SUMIFS('Total-corrected counts'!T:T,'Total-corrected counts'!$A:$A,'Activation map corrected'!$B3)</f>
        <v>10.559777418731693</v>
      </c>
      <c r="W3">
        <f>_xlfn.T.TEST(F3:O3,P3:U3,2,2)</f>
        <v>8.1984424748719129E-2</v>
      </c>
      <c r="X3">
        <f>AVERAGE(F3:O3)</f>
        <v>19.52881570644881</v>
      </c>
      <c r="Y3">
        <f>AVERAGE(P3:U3)</f>
        <v>13.333449630345035</v>
      </c>
      <c r="Z3">
        <f>STDEV(F3:O3)/SQRT(COUNT(F3:O3))</f>
        <v>2.3883110412157613</v>
      </c>
      <c r="AA3">
        <f>STDEV(P3:U3)/SQRT(COUNT(P3:U3))</f>
        <v>1.4208105018674793</v>
      </c>
    </row>
    <row r="4" spans="1:27" x14ac:dyDescent="0.25">
      <c r="A4" t="s">
        <v>495</v>
      </c>
      <c r="B4">
        <v>463</v>
      </c>
      <c r="C4" t="s">
        <v>189</v>
      </c>
      <c r="D4">
        <v>38700</v>
      </c>
      <c r="E4">
        <v>375</v>
      </c>
      <c r="F4">
        <f>SUMIFS('Total-corrected counts'!E:E,'Total-corrected counts'!$A:$A,'Activation map corrected'!$B4)</f>
        <v>18.033237634970607</v>
      </c>
      <c r="G4">
        <f>SUMIFS('Total-corrected counts'!F:F,'Total-corrected counts'!$A:$A,'Activation map corrected'!$B4)</f>
        <v>15.633757394871127</v>
      </c>
      <c r="H4">
        <f>SUMIFS('Total-corrected counts'!G:G,'Total-corrected counts'!$A:$A,'Activation map corrected'!$B4)</f>
        <v>26.37645785841411</v>
      </c>
      <c r="I4">
        <f>SUMIFS('Total-corrected counts'!H:H,'Total-corrected counts'!$A:$A,'Activation map corrected'!$B4)</f>
        <v>10.609423629038094</v>
      </c>
      <c r="J4">
        <f>SUMIFS('Total-corrected counts'!I:I,'Total-corrected counts'!$A:$A,'Activation map corrected'!$B4)</f>
        <v>16.617605432882151</v>
      </c>
      <c r="K4">
        <f>SUMIFS('Total-corrected counts'!J:J,'Total-corrected counts'!$A:$A,'Activation map corrected'!$B4)</f>
        <v>12.314371476156095</v>
      </c>
      <c r="L4">
        <f>SUMIFS('Total-corrected counts'!K:K,'Total-corrected counts'!$A:$A,'Activation map corrected'!$B4)</f>
        <v>6.72079664312042</v>
      </c>
      <c r="M4">
        <f>SUMIFS('Total-corrected counts'!L:L,'Total-corrected counts'!$A:$A,'Activation map corrected'!$B4)</f>
        <v>7.1362771154788014</v>
      </c>
      <c r="N4">
        <f>SUMIFS('Total-corrected counts'!M:M,'Total-corrected counts'!$A:$A,'Activation map corrected'!$B4)</f>
        <v>15.139980887479082</v>
      </c>
      <c r="O4">
        <f>SUMIFS('Total-corrected counts'!N:N,'Total-corrected counts'!$A:$A,'Activation map corrected'!$B4)</f>
        <v>6.6637189509895229</v>
      </c>
      <c r="P4">
        <f>SUMIFS('Total-corrected counts'!O:O,'Total-corrected counts'!$A:$A,'Activation map corrected'!$B4)</f>
        <v>20.248266739525057</v>
      </c>
      <c r="Q4">
        <f>SUMIFS('Total-corrected counts'!P:P,'Total-corrected counts'!$A:$A,'Activation map corrected'!$B4)</f>
        <v>15.402186164905411</v>
      </c>
      <c r="R4">
        <f>SUMIFS('Total-corrected counts'!Q:Q,'Total-corrected counts'!$A:$A,'Activation map corrected'!$B4)</f>
        <v>7.9744301511961888</v>
      </c>
      <c r="S4">
        <f>SUMIFS('Total-corrected counts'!R:R,'Total-corrected counts'!$A:$A,'Activation map corrected'!$B4)</f>
        <v>8.5917314983764044</v>
      </c>
      <c r="T4">
        <f>SUMIFS('Total-corrected counts'!S:S,'Total-corrected counts'!$A:$A,'Activation map corrected'!$B4)</f>
        <v>7.4114126696089615</v>
      </c>
      <c r="U4">
        <f>SUMIFS('Total-corrected counts'!T:T,'Total-corrected counts'!$A:$A,'Activation map corrected'!$B4)</f>
        <v>6.7099296720189106</v>
      </c>
      <c r="W4">
        <f t="shared" ref="W4:W14" si="0">_xlfn.T.TEST(F4:O4,P4:U4,2,2)</f>
        <v>0.43601242180007294</v>
      </c>
      <c r="X4">
        <f t="shared" ref="X4:X14" si="1">AVERAGE(F4:O4)</f>
        <v>13.524562702340001</v>
      </c>
      <c r="Y4">
        <f t="shared" ref="Y4:Y14" si="2">AVERAGE(P4:U4)</f>
        <v>11.056326149271824</v>
      </c>
      <c r="Z4">
        <f t="shared" ref="Z4:Z14" si="3">STDEV(F4:O4)/SQRT(COUNT(F4:O4))</f>
        <v>1.9614613349820114</v>
      </c>
      <c r="AA4">
        <f t="shared" ref="AA4:AA14" si="4">STDEV(P4:U4)/SQRT(COUNT(P4:U4))</f>
        <v>2.2444534408040138</v>
      </c>
    </row>
    <row r="5" spans="1:27" x14ac:dyDescent="0.25">
      <c r="A5" t="s">
        <v>496</v>
      </c>
      <c r="C5" t="s">
        <v>307</v>
      </c>
      <c r="E5">
        <v>726</v>
      </c>
      <c r="F5">
        <f>SUMPRODUCT(SUMIFS('Total-corrected counts'!E:E,'Total-corrected counts'!$A:$A,$B18:$B20))</f>
        <v>21.109787242475214</v>
      </c>
      <c r="G5">
        <f>SUMPRODUCT(SUMIFS('Total-corrected counts'!F:F,'Total-corrected counts'!$A:$A,$B18:$B20))</f>
        <v>30.767007908480899</v>
      </c>
      <c r="H5">
        <f>SUMPRODUCT(SUMIFS('Total-corrected counts'!G:G,'Total-corrected counts'!$A:$A,$B18:$B20))</f>
        <v>16.56772808891926</v>
      </c>
      <c r="I5">
        <f>SUMPRODUCT(SUMIFS('Total-corrected counts'!H:H,'Total-corrected counts'!$A:$A,$B18:$B20))</f>
        <v>25.670100605563466</v>
      </c>
      <c r="J5">
        <f>SUMPRODUCT(SUMIFS('Total-corrected counts'!I:I,'Total-corrected counts'!$A:$A,$B18:$B20))</f>
        <v>28.868376522412948</v>
      </c>
      <c r="K5">
        <f>SUMPRODUCT(SUMIFS('Total-corrected counts'!J:J,'Total-corrected counts'!$A:$A,$B18:$B20))</f>
        <v>19.07919392051992</v>
      </c>
      <c r="L5">
        <f>SUMPRODUCT(SUMIFS('Total-corrected counts'!K:K,'Total-corrected counts'!$A:$A,$B18:$B20))</f>
        <v>14.966381355360657</v>
      </c>
      <c r="M5">
        <f>SUMPRODUCT(SUMIFS('Total-corrected counts'!L:L,'Total-corrected counts'!$A:$A,$B18:$B20))</f>
        <v>47.851044460634469</v>
      </c>
      <c r="N5">
        <f>SUMPRODUCT(SUMIFS('Total-corrected counts'!M:M,'Total-corrected counts'!$A:$A,$B18:$B20))</f>
        <v>46.766855376526038</v>
      </c>
      <c r="O5">
        <f>SUMPRODUCT(SUMIFS('Total-corrected counts'!N:N,'Total-corrected counts'!$A:$A,$B18:$B20))</f>
        <v>53.317591277270289</v>
      </c>
      <c r="P5">
        <f>SUMPRODUCT(SUMIFS('Total-corrected counts'!O:O,'Total-corrected counts'!$A:$A,$B18:$B20))</f>
        <v>14.359469513095501</v>
      </c>
      <c r="Q5">
        <f>SUMPRODUCT(SUMIFS('Total-corrected counts'!P:P,'Total-corrected counts'!$A:$A,$B18:$B20))</f>
        <v>16.989681281740573</v>
      </c>
      <c r="R5">
        <f>SUMPRODUCT(SUMIFS('Total-corrected counts'!Q:Q,'Total-corrected counts'!$A:$A,$B18:$B20))</f>
        <v>20.559621162398649</v>
      </c>
      <c r="S5">
        <f>SUMPRODUCT(SUMIFS('Total-corrected counts'!R:R,'Total-corrected counts'!$A:$A,$B18:$B20))</f>
        <v>15.853362304535541</v>
      </c>
      <c r="T5">
        <f>SUMPRODUCT(SUMIFS('Total-corrected counts'!S:S,'Total-corrected counts'!$A:$A,$B18:$B20))</f>
        <v>21.73032988996119</v>
      </c>
      <c r="U5">
        <f>SUMPRODUCT(SUMIFS('Total-corrected counts'!T:T,'Total-corrected counts'!$A:$A,$B18:$B20))</f>
        <v>33.986510515749906</v>
      </c>
      <c r="W5">
        <f t="shared" si="0"/>
        <v>0.13232693295575709</v>
      </c>
      <c r="X5">
        <f t="shared" si="1"/>
        <v>30.496406675816321</v>
      </c>
      <c r="Y5">
        <f t="shared" si="2"/>
        <v>20.579829111246891</v>
      </c>
      <c r="Z5">
        <f t="shared" si="3"/>
        <v>4.4301812137337251</v>
      </c>
      <c r="AA5">
        <f t="shared" si="4"/>
        <v>2.915388425395113</v>
      </c>
    </row>
    <row r="6" spans="1:27" x14ac:dyDescent="0.25">
      <c r="A6" t="s">
        <v>497</v>
      </c>
      <c r="B6">
        <v>2382</v>
      </c>
      <c r="C6" t="s">
        <v>488</v>
      </c>
      <c r="D6">
        <v>37700</v>
      </c>
      <c r="E6">
        <v>2375</v>
      </c>
      <c r="F6">
        <f>SUMIFS('Total-corrected counts'!E:E,'Total-corrected counts'!$A:$A,'Activation map corrected'!$B6)</f>
        <v>33.07414682721533</v>
      </c>
      <c r="G6">
        <f>SUMIFS('Total-corrected counts'!F:F,'Total-corrected counts'!$A:$A,'Activation map corrected'!$B6)</f>
        <v>38.553195146216474</v>
      </c>
      <c r="H6">
        <f>SUMIFS('Total-corrected counts'!G:G,'Total-corrected counts'!$A:$A,'Activation map corrected'!$B6)</f>
        <v>45.983999571549923</v>
      </c>
      <c r="I6">
        <f>SUMIFS('Total-corrected counts'!H:H,'Total-corrected counts'!$A:$A,'Activation map corrected'!$B6)</f>
        <v>63.650510265627645</v>
      </c>
      <c r="J6">
        <f>SUMIFS('Total-corrected counts'!I:I,'Total-corrected counts'!$A:$A,'Activation map corrected'!$B6)</f>
        <v>35.030339932167756</v>
      </c>
      <c r="K6">
        <f>SUMIFS('Total-corrected counts'!J:J,'Total-corrected counts'!$A:$A,'Activation map corrected'!$B6)</f>
        <v>65.445167222818881</v>
      </c>
      <c r="L6">
        <f>SUMIFS('Total-corrected counts'!K:K,'Total-corrected counts'!$A:$A,'Activation map corrected'!$B6)</f>
        <v>26.631010084127251</v>
      </c>
      <c r="M6">
        <f>SUMIFS('Total-corrected counts'!L:L,'Total-corrected counts'!$A:$A,'Activation map corrected'!$B6)</f>
        <v>81.483802957349212</v>
      </c>
      <c r="N6">
        <f>SUMIFS('Total-corrected counts'!M:M,'Total-corrected counts'!$A:$A,'Activation map corrected'!$B6)</f>
        <v>81.599041134543782</v>
      </c>
      <c r="O6">
        <f>SUMIFS('Total-corrected counts'!N:N,'Total-corrected counts'!$A:$A,'Activation map corrected'!$B6)</f>
        <v>82.622275322915982</v>
      </c>
      <c r="P6">
        <f>SUMIFS('Total-corrected counts'!O:O,'Total-corrected counts'!$A:$A,'Activation map corrected'!$B6)</f>
        <v>44.634607205730354</v>
      </c>
      <c r="Q6">
        <f>SUMIFS('Total-corrected counts'!P:P,'Total-corrected counts'!$A:$A,'Activation map corrected'!$B6)</f>
        <v>45.713887596388076</v>
      </c>
      <c r="R6">
        <f>SUMIFS('Total-corrected counts'!Q:Q,'Total-corrected counts'!$A:$A,'Activation map corrected'!$B6)</f>
        <v>60.968369087432052</v>
      </c>
      <c r="S6">
        <f>SUMIFS('Total-corrected counts'!R:R,'Total-corrected counts'!$A:$A,'Activation map corrected'!$B6)</f>
        <v>28.743527314054234</v>
      </c>
      <c r="T6">
        <f>SUMIFS('Total-corrected counts'!S:S,'Total-corrected counts'!$A:$A,'Activation map corrected'!$B6)</f>
        <v>47.792004846576965</v>
      </c>
      <c r="U6">
        <f>SUMIFS('Total-corrected counts'!T:T,'Total-corrected counts'!$A:$A,'Activation map corrected'!$B6)</f>
        <v>57.836453826059241</v>
      </c>
      <c r="W6">
        <f t="shared" si="0"/>
        <v>0.43977913652132705</v>
      </c>
      <c r="X6">
        <f t="shared" si="1"/>
        <v>55.407348846453218</v>
      </c>
      <c r="Y6">
        <f t="shared" si="2"/>
        <v>47.61480831270682</v>
      </c>
      <c r="Z6">
        <f t="shared" si="3"/>
        <v>6.9843316874014256</v>
      </c>
      <c r="AA6">
        <f t="shared" si="4"/>
        <v>4.6599405064671382</v>
      </c>
    </row>
    <row r="7" spans="1:27" x14ac:dyDescent="0.25">
      <c r="A7" t="s">
        <v>498</v>
      </c>
      <c r="B7">
        <v>2463</v>
      </c>
      <c r="C7" t="s">
        <v>490</v>
      </c>
      <c r="D7">
        <v>38700</v>
      </c>
      <c r="E7">
        <v>2375</v>
      </c>
      <c r="F7">
        <f>SUMIFS('Total-corrected counts'!E:E,'Total-corrected counts'!$A:$A,'Activation map corrected'!$B7)</f>
        <v>31.04788468636286</v>
      </c>
      <c r="G7">
        <f>SUMIFS('Total-corrected counts'!F:F,'Total-corrected counts'!$A:$A,'Activation map corrected'!$B7)</f>
        <v>39.469217174185367</v>
      </c>
      <c r="H7">
        <f>SUMIFS('Total-corrected counts'!G:G,'Total-corrected counts'!$A:$A,'Activation map corrected'!$B7)</f>
        <v>28.612927588465769</v>
      </c>
      <c r="I7">
        <f>SUMIFS('Total-corrected counts'!H:H,'Total-corrected counts'!$A:$A,'Activation map corrected'!$B7)</f>
        <v>22.925764192139734</v>
      </c>
      <c r="J7">
        <f>SUMIFS('Total-corrected counts'!I:I,'Total-corrected counts'!$A:$A,'Activation map corrected'!$B7)</f>
        <v>14.1922116158919</v>
      </c>
      <c r="K7">
        <f>SUMIFS('Total-corrected counts'!J:J,'Total-corrected counts'!$A:$A,'Activation map corrected'!$B7)</f>
        <v>58.243325275412083</v>
      </c>
      <c r="L7">
        <f>SUMIFS('Total-corrected counts'!K:K,'Total-corrected counts'!$A:$A,'Activation map corrected'!$B7)</f>
        <v>20.555316085634441</v>
      </c>
      <c r="M7">
        <f>SUMIFS('Total-corrected counts'!L:L,'Total-corrected counts'!$A:$A,'Activation map corrected'!$B7)</f>
        <v>29.013172265116765</v>
      </c>
      <c r="N7">
        <f>SUMIFS('Total-corrected counts'!M:M,'Total-corrected counts'!$A:$A,'Activation map corrected'!$B7)</f>
        <v>26.963828573815505</v>
      </c>
      <c r="O7">
        <f>SUMIFS('Total-corrected counts'!N:N,'Total-corrected counts'!$A:$A,'Activation map corrected'!$B7)</f>
        <v>25.243735320219134</v>
      </c>
      <c r="P7">
        <f>SUMIFS('Total-corrected counts'!O:O,'Total-corrected counts'!$A:$A,'Activation map corrected'!$B7)</f>
        <v>35.350467434332394</v>
      </c>
      <c r="Q7">
        <f>SUMIFS('Total-corrected counts'!P:P,'Total-corrected counts'!$A:$A,'Activation map corrected'!$B7)</f>
        <v>28.734159262088479</v>
      </c>
      <c r="R7">
        <f>SUMIFS('Total-corrected counts'!Q:Q,'Total-corrected counts'!$A:$A,'Activation map corrected'!$B7)</f>
        <v>16.813377963643553</v>
      </c>
      <c r="S7">
        <f>SUMIFS('Total-corrected counts'!R:R,'Total-corrected counts'!$A:$A,'Activation map corrected'!$B7)</f>
        <v>16.911280229619546</v>
      </c>
      <c r="T7">
        <f>SUMIFS('Total-corrected counts'!S:S,'Total-corrected counts'!$A:$A,'Activation map corrected'!$B7)</f>
        <v>15.366366680915753</v>
      </c>
      <c r="U7">
        <f>SUMIFS('Total-corrected counts'!T:T,'Total-corrected counts'!$A:$A,'Activation map corrected'!$B7)</f>
        <v>36.846592441056032</v>
      </c>
      <c r="W7">
        <f t="shared" si="0"/>
        <v>0.44267008457796053</v>
      </c>
      <c r="X7">
        <f t="shared" si="1"/>
        <v>29.626738277724353</v>
      </c>
      <c r="Y7">
        <f t="shared" si="2"/>
        <v>25.003707335275962</v>
      </c>
      <c r="Z7">
        <f t="shared" si="3"/>
        <v>3.8165248085399588</v>
      </c>
      <c r="AA7">
        <f t="shared" si="4"/>
        <v>4.0277075792513495</v>
      </c>
    </row>
    <row r="8" spans="1:27" x14ac:dyDescent="0.25">
      <c r="A8" t="s">
        <v>499</v>
      </c>
      <c r="C8" t="s">
        <v>492</v>
      </c>
      <c r="E8">
        <v>2726</v>
      </c>
      <c r="F8">
        <f>SUMPRODUCT(SUMIFS('Total-corrected counts'!E:E,'Total-corrected counts'!$A:$A,$B21:$B23))</f>
        <v>34.639669654866623</v>
      </c>
      <c r="G8">
        <f>SUMPRODUCT(SUMIFS('Total-corrected counts'!F:F,'Total-corrected counts'!$A:$A,$B21:$B23))</f>
        <v>35.757911432002125</v>
      </c>
      <c r="H8">
        <f>SUMPRODUCT(SUMIFS('Total-corrected counts'!G:G,'Total-corrected counts'!$A:$A,$B21:$B23))</f>
        <v>24.417687252271307</v>
      </c>
      <c r="I8">
        <f>SUMPRODUCT(SUMIFS('Total-corrected counts'!H:H,'Total-corrected counts'!$A:$A,$B21:$B23))</f>
        <v>54.657530941639124</v>
      </c>
      <c r="J8">
        <f>SUMPRODUCT(SUMIFS('Total-corrected counts'!I:I,'Total-corrected counts'!$A:$A,$B21:$B23))</f>
        <v>20.900029318565629</v>
      </c>
      <c r="K8">
        <f>SUMPRODUCT(SUMIFS('Total-corrected counts'!J:J,'Total-corrected counts'!$A:$A,$B21:$B23))</f>
        <v>39.517338898447441</v>
      </c>
      <c r="L8">
        <f>SUMPRODUCT(SUMIFS('Total-corrected counts'!K:K,'Total-corrected counts'!$A:$A,$B21:$B23))</f>
        <v>23.604892223874078</v>
      </c>
      <c r="M8">
        <f>SUMPRODUCT(SUMIFS('Total-corrected counts'!L:L,'Total-corrected counts'!$A:$A,$B21:$B23))</f>
        <v>37.750363258212488</v>
      </c>
      <c r="N8">
        <f>SUMPRODUCT(SUMIFS('Total-corrected counts'!M:M,'Total-corrected counts'!$A:$A,$B21:$B23))</f>
        <v>60.423527325704811</v>
      </c>
      <c r="O8">
        <f>SUMPRODUCT(SUMIFS('Total-corrected counts'!N:N,'Total-corrected counts'!$A:$A,$B21:$B23))</f>
        <v>88.917529814262551</v>
      </c>
      <c r="P8">
        <f>SUMPRODUCT(SUMIFS('Total-corrected counts'!O:O,'Total-corrected counts'!$A:$A,$B21:$B23))</f>
        <v>25.266123235018714</v>
      </c>
      <c r="Q8">
        <f>SUMPRODUCT(SUMIFS('Total-corrected counts'!P:P,'Total-corrected counts'!$A:$A,$B21:$B23))</f>
        <v>25.598980818182042</v>
      </c>
      <c r="R8">
        <f>SUMPRODUCT(SUMIFS('Total-corrected counts'!Q:Q,'Total-corrected counts'!$A:$A,$B21:$B23))</f>
        <v>35.311074819035092</v>
      </c>
      <c r="S8">
        <f>SUMPRODUCT(SUMIFS('Total-corrected counts'!R:R,'Total-corrected counts'!$A:$A,$B21:$B23))</f>
        <v>17.373477381355276</v>
      </c>
      <c r="T8">
        <f>SUMPRODUCT(SUMIFS('Total-corrected counts'!S:S,'Total-corrected counts'!$A:$A,$B21:$B23))</f>
        <v>22.585275125340068</v>
      </c>
      <c r="U8">
        <f>SUMPRODUCT(SUMIFS('Total-corrected counts'!T:T,'Total-corrected counts'!$A:$A,$B21:$B23))</f>
        <v>75.290462138726951</v>
      </c>
      <c r="W8">
        <f t="shared" si="0"/>
        <v>0.44670582938608538</v>
      </c>
      <c r="X8">
        <f t="shared" si="1"/>
        <v>42.058648011984616</v>
      </c>
      <c r="Y8">
        <f t="shared" si="2"/>
        <v>33.570898919609689</v>
      </c>
      <c r="Z8">
        <f t="shared" si="3"/>
        <v>6.5920383646679097</v>
      </c>
      <c r="AA8">
        <f t="shared" si="4"/>
        <v>8.6777711028029128</v>
      </c>
    </row>
    <row r="9" spans="1:27" x14ac:dyDescent="0.25">
      <c r="A9" t="s">
        <v>500</v>
      </c>
      <c r="C9" t="s">
        <v>104</v>
      </c>
      <c r="F9">
        <f>SUMPRODUCT(SUMIFS('Total-corrected counts'!E:E,'Total-corrected counts'!$A:$A,$B24:$B40))</f>
        <v>133.0397152333793</v>
      </c>
      <c r="G9">
        <f>SUMPRODUCT(SUMIFS('Total-corrected counts'!F:F,'Total-corrected counts'!$A:$A,$B24:$B40))</f>
        <v>173.33119909644338</v>
      </c>
      <c r="H9">
        <f>SUMPRODUCT(SUMIFS('Total-corrected counts'!G:G,'Total-corrected counts'!$A:$A,$B24:$B40))</f>
        <v>227.55459639159741</v>
      </c>
      <c r="I9">
        <f>SUMPRODUCT(SUMIFS('Total-corrected counts'!H:H,'Total-corrected counts'!$A:$A,$B24:$B40))</f>
        <v>226.51933701657467</v>
      </c>
      <c r="J9">
        <f>SUMPRODUCT(SUMIFS('Total-corrected counts'!I:I,'Total-corrected counts'!$A:$A,$B24:$B40))</f>
        <v>140.16075127558267</v>
      </c>
      <c r="K9">
        <f>SUMPRODUCT(SUMIFS('Total-corrected counts'!J:J,'Total-corrected counts'!$A:$A,$B24:$B40))</f>
        <v>346.76599581179664</v>
      </c>
      <c r="L9">
        <f>SUMPRODUCT(SUMIFS('Total-corrected counts'!K:K,'Total-corrected counts'!$A:$A,$B24:$B40))</f>
        <v>212.42643630637684</v>
      </c>
      <c r="M9">
        <f>SUMPRODUCT(SUMIFS('Total-corrected counts'!L:L,'Total-corrected counts'!$A:$A,$B24:$B40))</f>
        <v>166.92918940846232</v>
      </c>
      <c r="N9">
        <f>SUMPRODUCT(SUMIFS('Total-corrected counts'!M:M,'Total-corrected counts'!$A:$A,$B24:$B40))</f>
        <v>260.96860073671013</v>
      </c>
      <c r="O9">
        <f>SUMPRODUCT(SUMIFS('Total-corrected counts'!N:N,'Total-corrected counts'!$A:$A,$B24:$B40))</f>
        <v>223.17186750331615</v>
      </c>
      <c r="P9">
        <f>SUMPRODUCT(SUMIFS('Total-corrected counts'!O:O,'Total-corrected counts'!$A:$A,$B24:$B40))</f>
        <v>158.69689582576234</v>
      </c>
      <c r="Q9">
        <f>SUMPRODUCT(SUMIFS('Total-corrected counts'!P:P,'Total-corrected counts'!$A:$A,$B24:$B40))</f>
        <v>124.93437275281109</v>
      </c>
      <c r="R9">
        <f>SUMPRODUCT(SUMIFS('Total-corrected counts'!Q:Q,'Total-corrected counts'!$A:$A,$B24:$B40))</f>
        <v>166.94630997529171</v>
      </c>
      <c r="S9">
        <f>SUMPRODUCT(SUMIFS('Total-corrected counts'!R:R,'Total-corrected counts'!$A:$A,$B24:$B40))</f>
        <v>128.91705666691146</v>
      </c>
      <c r="T9">
        <f>SUMPRODUCT(SUMIFS('Total-corrected counts'!S:S,'Total-corrected counts'!$A:$A,$B24:$B40))</f>
        <v>187.16506388026238</v>
      </c>
      <c r="U9">
        <f>SUMPRODUCT(SUMIFS('Total-corrected counts'!T:T,'Total-corrected counts'!$A:$A,$B24:$B40))</f>
        <v>153.91882418550802</v>
      </c>
      <c r="W9">
        <f t="shared" si="0"/>
        <v>5.2306150997646038E-2</v>
      </c>
      <c r="X9">
        <f t="shared" si="1"/>
        <v>211.08676887802395</v>
      </c>
      <c r="Y9">
        <f t="shared" si="2"/>
        <v>153.42975388109116</v>
      </c>
      <c r="Z9">
        <f t="shared" si="3"/>
        <v>20.014290733425714</v>
      </c>
      <c r="AA9">
        <f t="shared" si="4"/>
        <v>9.5944592930430606</v>
      </c>
    </row>
    <row r="10" spans="1:27" x14ac:dyDescent="0.25">
      <c r="A10" t="s">
        <v>501</v>
      </c>
      <c r="C10" t="s">
        <v>18</v>
      </c>
      <c r="F10">
        <f>SUMPRODUCT(SUMIFS('Total-corrected counts'!E:E,'Total-corrected counts'!$A:$A,$B41:$B50))</f>
        <v>66.326644356314972</v>
      </c>
      <c r="G10">
        <f>SUMPRODUCT(SUMIFS('Total-corrected counts'!F:F,'Total-corrected counts'!$A:$A,$B41:$B50))</f>
        <v>50.579525585581251</v>
      </c>
      <c r="H10">
        <f>SUMPRODUCT(SUMIFS('Total-corrected counts'!G:G,'Total-corrected counts'!$A:$A,$B41:$B50))</f>
        <v>73.828295656339407</v>
      </c>
      <c r="I10">
        <f>SUMPRODUCT(SUMIFS('Total-corrected counts'!H:H,'Total-corrected counts'!$A:$A,$B41:$B50))</f>
        <v>59.4163912277739</v>
      </c>
      <c r="J10">
        <f>SUMPRODUCT(SUMIFS('Total-corrected counts'!I:I,'Total-corrected counts'!$A:$A,$B41:$B50))</f>
        <v>30.905482234130979</v>
      </c>
      <c r="K10">
        <f>SUMPRODUCT(SUMIFS('Total-corrected counts'!J:J,'Total-corrected counts'!$A:$A,$B41:$B50))</f>
        <v>102.5319592961232</v>
      </c>
      <c r="L10">
        <f>SUMPRODUCT(SUMIFS('Total-corrected counts'!K:K,'Total-corrected counts'!$A:$A,$B41:$B50))</f>
        <v>199.88212215311805</v>
      </c>
      <c r="M10">
        <f>SUMPRODUCT(SUMIFS('Total-corrected counts'!L:L,'Total-corrected counts'!$A:$A,$B41:$B50))</f>
        <v>56.7781743883627</v>
      </c>
      <c r="N10">
        <f>SUMPRODUCT(SUMIFS('Total-corrected counts'!M:M,'Total-corrected counts'!$A:$A,$B41:$B50))</f>
        <v>86.108641297537275</v>
      </c>
      <c r="O10">
        <f>SUMPRODUCT(SUMIFS('Total-corrected counts'!N:N,'Total-corrected counts'!$A:$A,$B41:$B50))</f>
        <v>52.086763188675754</v>
      </c>
      <c r="P10">
        <f>SUMPRODUCT(SUMIFS('Total-corrected counts'!O:O,'Total-corrected counts'!$A:$A,$B41:$B50))</f>
        <v>32.463542067321505</v>
      </c>
      <c r="Q10">
        <f>SUMPRODUCT(SUMIFS('Total-corrected counts'!P:P,'Total-corrected counts'!$A:$A,$B41:$B50))</f>
        <v>45.499899226407166</v>
      </c>
      <c r="R10">
        <f>SUMPRODUCT(SUMIFS('Total-corrected counts'!Q:Q,'Total-corrected counts'!$A:$A,$B41:$B50))</f>
        <v>78.566768835430111</v>
      </c>
      <c r="S10">
        <f>SUMPRODUCT(SUMIFS('Total-corrected counts'!R:R,'Total-corrected counts'!$A:$A,$B41:$B50))</f>
        <v>52.813727871669428</v>
      </c>
      <c r="T10">
        <f>SUMPRODUCT(SUMIFS('Total-corrected counts'!S:S,'Total-corrected counts'!$A:$A,$B41:$B50))</f>
        <v>34.97915009384581</v>
      </c>
      <c r="U10">
        <f>SUMPRODUCT(SUMIFS('Total-corrected counts'!T:T,'Total-corrected counts'!$A:$A,$B41:$B50))</f>
        <v>42.873924994863458</v>
      </c>
      <c r="W10">
        <f t="shared" si="0"/>
        <v>0.16078708465744312</v>
      </c>
      <c r="X10">
        <f t="shared" si="1"/>
        <v>77.844399938395753</v>
      </c>
      <c r="Y10">
        <f t="shared" si="2"/>
        <v>47.866168848256244</v>
      </c>
      <c r="Z10">
        <f t="shared" si="3"/>
        <v>14.949260586140758</v>
      </c>
      <c r="AA10">
        <f t="shared" si="4"/>
        <v>6.833357092495941</v>
      </c>
    </row>
    <row r="11" spans="1:27" x14ac:dyDescent="0.25">
      <c r="A11" t="s">
        <v>502</v>
      </c>
      <c r="C11" t="s">
        <v>413</v>
      </c>
      <c r="E11">
        <v>972</v>
      </c>
      <c r="F11">
        <f>SUMPRODUCT(SUMIFS('Total-corrected counts'!E:E,'Total-corrected counts'!$A:$A,$B51:$B55))</f>
        <v>29.219789992048529</v>
      </c>
      <c r="G11">
        <f>SUMPRODUCT(SUMIFS('Total-corrected counts'!F:F,'Total-corrected counts'!$A:$A,$B51:$B55))</f>
        <v>18.263779403008613</v>
      </c>
      <c r="H11">
        <f>SUMPRODUCT(SUMIFS('Total-corrected counts'!G:G,'Total-corrected counts'!$A:$A,$B51:$B55))</f>
        <v>11.663363204171834</v>
      </c>
      <c r="I11">
        <f>SUMPRODUCT(SUMIFS('Total-corrected counts'!H:H,'Total-corrected counts'!$A:$A,$B51:$B55))</f>
        <v>13.999131462761465</v>
      </c>
      <c r="J11">
        <f>SUMPRODUCT(SUMIFS('Total-corrected counts'!I:I,'Total-corrected counts'!$A:$A,$B51:$B55))</f>
        <v>17.028402993532467</v>
      </c>
      <c r="K11">
        <f>SUMPRODUCT(SUMIFS('Total-corrected counts'!J:J,'Total-corrected counts'!$A:$A,$B51:$B55))</f>
        <v>47.796763182124579</v>
      </c>
      <c r="L11">
        <f>SUMPRODUCT(SUMIFS('Total-corrected counts'!K:K,'Total-corrected counts'!$A:$A,$B51:$B55))</f>
        <v>77.55893159272911</v>
      </c>
      <c r="M11">
        <f>SUMPRODUCT(SUMIFS('Total-corrected counts'!L:L,'Total-corrected counts'!$A:$A,$B51:$B55))</f>
        <v>22.650217954927495</v>
      </c>
      <c r="N11">
        <f>SUMPRODUCT(SUMIFS('Total-corrected counts'!M:M,'Total-corrected counts'!$A:$A,$B51:$B55))</f>
        <v>43.041533502748806</v>
      </c>
      <c r="O11">
        <f>SUMPRODUCT(SUMIFS('Total-corrected counts'!N:N,'Total-corrected counts'!$A:$A,$B51:$B55))</f>
        <v>9.1880924830114363</v>
      </c>
      <c r="P11">
        <f>SUMPRODUCT(SUMIFS('Total-corrected counts'!O:O,'Total-corrected counts'!$A:$A,$B51:$B55))</f>
        <v>9.5980321160499784</v>
      </c>
      <c r="Q11">
        <f>SUMPRODUCT(SUMIFS('Total-corrected counts'!P:P,'Total-corrected counts'!$A:$A,$B51:$B55))</f>
        <v>15.437021480948813</v>
      </c>
      <c r="R11">
        <f>SUMPRODUCT(SUMIFS('Total-corrected counts'!Q:Q,'Total-corrected counts'!$A:$A,$B51:$B55))</f>
        <v>38.625059187164595</v>
      </c>
      <c r="S11">
        <f>SUMPRODUCT(SUMIFS('Total-corrected counts'!R:R,'Total-corrected counts'!$A:$A,$B51:$B55))</f>
        <v>15.812278113270143</v>
      </c>
      <c r="T11">
        <f>SUMPRODUCT(SUMIFS('Total-corrected counts'!S:S,'Total-corrected counts'!$A:$A,$B51:$B55))</f>
        <v>9.0024034718703199</v>
      </c>
      <c r="U11">
        <f>SUMPRODUCT(SUMIFS('Total-corrected counts'!T:T,'Total-corrected counts'!$A:$A,$B51:$B55))</f>
        <v>13.74067998959722</v>
      </c>
      <c r="W11">
        <f t="shared" si="0"/>
        <v>0.22642979449887496</v>
      </c>
      <c r="X11">
        <f t="shared" si="1"/>
        <v>29.041000577106427</v>
      </c>
      <c r="Y11">
        <f t="shared" si="2"/>
        <v>17.035912393150181</v>
      </c>
      <c r="Z11">
        <f t="shared" si="3"/>
        <v>6.7704310671597279</v>
      </c>
      <c r="AA11">
        <f t="shared" si="4"/>
        <v>4.4753505542087799</v>
      </c>
    </row>
    <row r="12" spans="1:27" x14ac:dyDescent="0.25">
      <c r="A12" t="s">
        <v>503</v>
      </c>
      <c r="C12" t="s">
        <v>25</v>
      </c>
      <c r="E12">
        <v>44</v>
      </c>
      <c r="F12">
        <f>SUMPRODUCT(SUMIFS('Total-corrected counts'!E:E,'Total-corrected counts'!$A:$A,$B56:$B60))</f>
        <v>35.075638037250528</v>
      </c>
      <c r="G12">
        <f>SUMPRODUCT(SUMIFS('Total-corrected counts'!F:F,'Total-corrected counts'!$A:$A,$B56:$B60))</f>
        <v>24.79397767456004</v>
      </c>
      <c r="H12">
        <f>SUMPRODUCT(SUMIFS('Total-corrected counts'!G:G,'Total-corrected counts'!$A:$A,$B56:$B60))</f>
        <v>14.356052923502322</v>
      </c>
      <c r="I12">
        <f>SUMPRODUCT(SUMIFS('Total-corrected counts'!H:H,'Total-corrected counts'!$A:$A,$B56:$B60))</f>
        <v>16.459986971941422</v>
      </c>
      <c r="J12">
        <f>SUMPRODUCT(SUMIFS('Total-corrected counts'!I:I,'Total-corrected counts'!$A:$A,$B56:$B60))</f>
        <v>22.993408668728907</v>
      </c>
      <c r="K12">
        <f>SUMPRODUCT(SUMIFS('Total-corrected counts'!J:J,'Total-corrected counts'!$A:$A,$B56:$B60))</f>
        <v>17.804054822600015</v>
      </c>
      <c r="L12">
        <f>SUMPRODUCT(SUMIFS('Total-corrected counts'!K:K,'Total-corrected counts'!$A:$A,$B56:$B60))</f>
        <v>81.511651433447398</v>
      </c>
      <c r="M12">
        <f>SUMPRODUCT(SUMIFS('Total-corrected counts'!L:L,'Total-corrected counts'!$A:$A,$B56:$B60))</f>
        <v>13.662036226781661</v>
      </c>
      <c r="N12">
        <f>SUMPRODUCT(SUMIFS('Total-corrected counts'!M:M,'Total-corrected counts'!$A:$A,$B56:$B60))</f>
        <v>50.867266866884961</v>
      </c>
      <c r="O12">
        <f>SUMPRODUCT(SUMIFS('Total-corrected counts'!N:N,'Total-corrected counts'!$A:$A,$B56:$B60))</f>
        <v>8.2081338137482707</v>
      </c>
      <c r="P12">
        <f>SUMPRODUCT(SUMIFS('Total-corrected counts'!O:O,'Total-corrected counts'!$A:$A,$B56:$B60))</f>
        <v>12.683903335305109</v>
      </c>
      <c r="Q12">
        <f>SUMPRODUCT(SUMIFS('Total-corrected counts'!P:P,'Total-corrected counts'!$A:$A,$B56:$B60))</f>
        <v>27.594546780097094</v>
      </c>
      <c r="R12">
        <f>SUMPRODUCT(SUMIFS('Total-corrected counts'!Q:Q,'Total-corrected counts'!$A:$A,$B56:$B60))</f>
        <v>18.815680362978174</v>
      </c>
      <c r="S12">
        <f>SUMPRODUCT(SUMIFS('Total-corrected counts'!R:R,'Total-corrected counts'!$A:$A,$B56:$B60))</f>
        <v>31.845383754591801</v>
      </c>
      <c r="T12">
        <f>SUMPRODUCT(SUMIFS('Total-corrected counts'!S:S,'Total-corrected counts'!$A:$A,$B56:$B60))</f>
        <v>15.841965354901356</v>
      </c>
      <c r="U12">
        <f>SUMPRODUCT(SUMIFS('Total-corrected counts'!T:T,'Total-corrected counts'!$A:$A,$B56:$B60))</f>
        <v>13.959111067424894</v>
      </c>
      <c r="W12">
        <f t="shared" si="0"/>
        <v>0.39157569227886857</v>
      </c>
      <c r="X12">
        <f t="shared" si="1"/>
        <v>28.573220743944546</v>
      </c>
      <c r="Y12">
        <f t="shared" si="2"/>
        <v>20.123431775883073</v>
      </c>
      <c r="Z12">
        <f t="shared" si="3"/>
        <v>7.0625095990480959</v>
      </c>
      <c r="AA12">
        <f t="shared" si="4"/>
        <v>3.1969168443162439</v>
      </c>
    </row>
    <row r="13" spans="1:27" x14ac:dyDescent="0.25">
      <c r="A13" t="s">
        <v>504</v>
      </c>
      <c r="B13">
        <v>536</v>
      </c>
      <c r="C13" t="s">
        <v>216</v>
      </c>
      <c r="D13">
        <v>50300</v>
      </c>
      <c r="E13">
        <v>278</v>
      </c>
      <c r="F13">
        <f>SUMIFS('Total-corrected counts'!E:E,'Total-corrected counts'!$A:$A,'Activation map corrected'!$B13)</f>
        <v>27.783076004647025</v>
      </c>
      <c r="G13">
        <f>SUMIFS('Total-corrected counts'!F:F,'Total-corrected counts'!$A:$A,'Activation map corrected'!$B13)</f>
        <v>24.595663627267804</v>
      </c>
      <c r="H13">
        <f>SUMIFS('Total-corrected counts'!G:G,'Total-corrected counts'!$A:$A,'Activation map corrected'!$B13)</f>
        <v>25.498730270345057</v>
      </c>
      <c r="I13">
        <f>SUMIFS('Total-corrected counts'!H:H,'Total-corrected counts'!$A:$A,'Activation map corrected'!$B13)</f>
        <v>18.323723129629183</v>
      </c>
      <c r="J13">
        <f>SUMIFS('Total-corrected counts'!I:I,'Total-corrected counts'!$A:$A,'Activation map corrected'!$B13)</f>
        <v>20.393566572558388</v>
      </c>
      <c r="K13">
        <f>SUMIFS('Total-corrected counts'!J:J,'Total-corrected counts'!$A:$A,'Activation map corrected'!$B13)</f>
        <v>24.766434028613403</v>
      </c>
      <c r="L13">
        <f>SUMIFS('Total-corrected counts'!K:K,'Total-corrected counts'!$A:$A,'Activation map corrected'!$B13)</f>
        <v>27.311300145734553</v>
      </c>
      <c r="M13">
        <f>SUMIFS('Total-corrected counts'!L:L,'Total-corrected counts'!$A:$A,'Activation map corrected'!$B13)</f>
        <v>11.877966947911959</v>
      </c>
      <c r="N13">
        <f>SUMIFS('Total-corrected counts'!M:M,'Total-corrected counts'!$A:$A,'Activation map corrected'!$B13)</f>
        <v>14.679643630765192</v>
      </c>
      <c r="O13">
        <f>SUMIFS('Total-corrected counts'!N:N,'Total-corrected counts'!$A:$A,'Activation map corrected'!$B13)</f>
        <v>6.0914230881398339</v>
      </c>
      <c r="P13">
        <f>SUMIFS('Total-corrected counts'!O:O,'Total-corrected counts'!$A:$A,'Activation map corrected'!$B13)</f>
        <v>16.035035690885891</v>
      </c>
      <c r="Q13">
        <f>SUMIFS('Total-corrected counts'!P:P,'Total-corrected counts'!$A:$A,'Activation map corrected'!$B13)</f>
        <v>14.894585845415797</v>
      </c>
      <c r="R13">
        <f>SUMIFS('Total-corrected counts'!Q:Q,'Total-corrected counts'!$A:$A,'Activation map corrected'!$B13)</f>
        <v>20.023023993346197</v>
      </c>
      <c r="S13">
        <f>SUMIFS('Total-corrected counts'!R:R,'Total-corrected counts'!$A:$A,'Activation map corrected'!$B13)</f>
        <v>25.590315634434923</v>
      </c>
      <c r="T13">
        <f>SUMIFS('Total-corrected counts'!S:S,'Total-corrected counts'!$A:$A,'Activation map corrected'!$B13)</f>
        <v>17.948188053980449</v>
      </c>
      <c r="U13">
        <f>SUMIFS('Total-corrected counts'!T:T,'Total-corrected counts'!$A:$A,'Activation map corrected'!$B13)</f>
        <v>19.897705995864825</v>
      </c>
      <c r="W13">
        <f t="shared" si="0"/>
        <v>0.74660046969295635</v>
      </c>
      <c r="X13">
        <f t="shared" si="1"/>
        <v>20.132152744561239</v>
      </c>
      <c r="Y13">
        <f t="shared" si="2"/>
        <v>19.064809202321346</v>
      </c>
      <c r="Z13">
        <f t="shared" si="3"/>
        <v>2.3060758247326607</v>
      </c>
      <c r="AA13">
        <f t="shared" si="4"/>
        <v>1.5493144722315979</v>
      </c>
    </row>
    <row r="14" spans="1:27" x14ac:dyDescent="0.25">
      <c r="A14" t="s">
        <v>505</v>
      </c>
      <c r="C14" t="s">
        <v>123</v>
      </c>
      <c r="E14">
        <v>295</v>
      </c>
      <c r="F14">
        <f>SUMPRODUCT(SUMIFS('Total-corrected counts'!E:E,'Total-corrected counts'!$A:$A,$B61:$B63))</f>
        <v>19.915828377082928</v>
      </c>
      <c r="G14">
        <f>SUMPRODUCT(SUMIFS('Total-corrected counts'!F:F,'Total-corrected counts'!$A:$A,$B61:$B63))</f>
        <v>24.095156746006449</v>
      </c>
      <c r="H14">
        <f>SUMPRODUCT(SUMIFS('Total-corrected counts'!G:G,'Total-corrected counts'!$A:$A,$B61:$B63))</f>
        <v>29.674134954831743</v>
      </c>
      <c r="I14">
        <f>SUMPRODUCT(SUMIFS('Total-corrected counts'!H:H,'Total-corrected counts'!$A:$A,$B61:$B63))</f>
        <v>19.831600279861998</v>
      </c>
      <c r="J14">
        <f>SUMPRODUCT(SUMIFS('Total-corrected counts'!I:I,'Total-corrected counts'!$A:$A,$B61:$B63))</f>
        <v>18.423989226974655</v>
      </c>
      <c r="K14">
        <f>SUMPRODUCT(SUMIFS('Total-corrected counts'!J:J,'Total-corrected counts'!$A:$A,$B61:$B63))</f>
        <v>23.850489042783607</v>
      </c>
      <c r="L14">
        <f>SUMPRODUCT(SUMIFS('Total-corrected counts'!K:K,'Total-corrected counts'!$A:$A,$B61:$B63))</f>
        <v>31.592435878263263</v>
      </c>
      <c r="M14">
        <f>SUMPRODUCT(SUMIFS('Total-corrected counts'!L:L,'Total-corrected counts'!$A:$A,$B61:$B63))</f>
        <v>13.363560758073421</v>
      </c>
      <c r="N14">
        <f>SUMPRODUCT(SUMIFS('Total-corrected counts'!M:M,'Total-corrected counts'!$A:$A,$B61:$B63))</f>
        <v>20.399760283635949</v>
      </c>
      <c r="O14">
        <f>SUMPRODUCT(SUMIFS('Total-corrected counts'!N:N,'Total-corrected counts'!$A:$A,$B61:$B63))</f>
        <v>14.432831280907896</v>
      </c>
      <c r="P14">
        <f>SUMPRODUCT(SUMIFS('Total-corrected counts'!O:O,'Total-corrected counts'!$A:$A,$B61:$B63))</f>
        <v>24.457076769225466</v>
      </c>
      <c r="Q14">
        <f>SUMPRODUCT(SUMIFS('Total-corrected counts'!P:P,'Total-corrected counts'!$A:$A,$B61:$B63))</f>
        <v>19.438106352219883</v>
      </c>
      <c r="R14">
        <f>SUMPRODUCT(SUMIFS('Total-corrected counts'!Q:Q,'Total-corrected counts'!$A:$A,$B61:$B63))</f>
        <v>28.355185590577353</v>
      </c>
      <c r="S14">
        <f>SUMPRODUCT(SUMIFS('Total-corrected counts'!R:R,'Total-corrected counts'!$A:$A,$B61:$B63))</f>
        <v>34.541533806383555</v>
      </c>
      <c r="T14">
        <f>SUMPRODUCT(SUMIFS('Total-corrected counts'!S:S,'Total-corrected counts'!$A:$A,$B61:$B63))</f>
        <v>20.603613983733393</v>
      </c>
      <c r="U14">
        <f>SUMPRODUCT(SUMIFS('Total-corrected counts'!T:T,'Total-corrected counts'!$A:$A,$B61:$B63))</f>
        <v>18.580293557716658</v>
      </c>
      <c r="W14">
        <f t="shared" si="0"/>
        <v>0.38637994723500146</v>
      </c>
      <c r="X14">
        <f t="shared" si="1"/>
        <v>21.55797868284219</v>
      </c>
      <c r="Y14">
        <f t="shared" si="2"/>
        <v>24.329301676642718</v>
      </c>
      <c r="Z14">
        <f t="shared" si="3"/>
        <v>1.864915281139621</v>
      </c>
      <c r="AA14">
        <f t="shared" si="4"/>
        <v>2.5256641877118353</v>
      </c>
    </row>
    <row r="15" spans="1:27" x14ac:dyDescent="0.25">
      <c r="A15" t="s">
        <v>1399</v>
      </c>
      <c r="B15">
        <v>571</v>
      </c>
      <c r="C15" t="s">
        <v>1400</v>
      </c>
      <c r="D15">
        <v>67900</v>
      </c>
      <c r="E15">
        <v>856</v>
      </c>
      <c r="F15">
        <f>SUMIFS('Total-corrected counts'!E:E,'Total-corrected counts'!$A:$A,'Activation map corrected'!$B15)</f>
        <v>0</v>
      </c>
      <c r="G15">
        <f>SUMIFS('Total-corrected counts'!F:F,'Total-corrected counts'!$A:$A,'Activation map corrected'!$B15)</f>
        <v>0</v>
      </c>
      <c r="H15">
        <f>SUMIFS('Total-corrected counts'!G:G,'Total-corrected counts'!$A:$A,'Activation map corrected'!$B15)</f>
        <v>0</v>
      </c>
      <c r="I15">
        <f>SUMIFS('Total-corrected counts'!H:H,'Total-corrected counts'!$A:$A,'Activation map corrected'!$B15)</f>
        <v>0</v>
      </c>
      <c r="J15">
        <f>SUMIFS('Total-corrected counts'!I:I,'Total-corrected counts'!$A:$A,'Activation map corrected'!$B15)</f>
        <v>0</v>
      </c>
      <c r="K15">
        <f>SUMIFS('Total-corrected counts'!J:J,'Total-corrected counts'!$A:$A,'Activation map corrected'!$B15)</f>
        <v>0</v>
      </c>
      <c r="L15">
        <f>SUMIFS('Total-corrected counts'!K:K,'Total-corrected counts'!$A:$A,'Activation map corrected'!$B15)</f>
        <v>0</v>
      </c>
      <c r="M15">
        <f>SUMIFS('Total-corrected counts'!L:L,'Total-corrected counts'!$A:$A,'Activation map corrected'!$B15)</f>
        <v>0</v>
      </c>
      <c r="N15">
        <f>SUMIFS('Total-corrected counts'!M:M,'Total-corrected counts'!$A:$A,'Activation map corrected'!$B15)</f>
        <v>0</v>
      </c>
      <c r="O15">
        <f>SUMIFS('Total-corrected counts'!N:N,'Total-corrected counts'!$A:$A,'Activation map corrected'!$B15)</f>
        <v>0</v>
      </c>
      <c r="P15">
        <f>SUMIFS('Total-corrected counts'!O:O,'Total-corrected counts'!$A:$A,'Activation map corrected'!$B15)</f>
        <v>0</v>
      </c>
      <c r="Q15">
        <f>SUMIFS('Total-corrected counts'!P:P,'Total-corrected counts'!$A:$A,'Activation map corrected'!$B15)</f>
        <v>0</v>
      </c>
      <c r="R15">
        <f>SUMIFS('Total-corrected counts'!Q:Q,'Total-corrected counts'!$A:$A,'Activation map corrected'!$B15)</f>
        <v>0</v>
      </c>
      <c r="S15">
        <f>SUMIFS('Total-corrected counts'!R:R,'Total-corrected counts'!$A:$A,'Activation map corrected'!$B15)</f>
        <v>0</v>
      </c>
      <c r="T15">
        <f>SUMIFS('Total-corrected counts'!S:S,'Total-corrected counts'!$A:$A,'Activation map corrected'!$B15)</f>
        <v>0</v>
      </c>
      <c r="U15">
        <f>SUMIFS('Total-corrected counts'!T:T,'Total-corrected counts'!$A:$A,'Activation map corrected'!$B15)</f>
        <v>0</v>
      </c>
      <c r="W15" t="e">
        <f>_xlfn.T.TEST(F15:O15,P15:U15,2,2)</f>
        <v>#DIV/0!</v>
      </c>
      <c r="X15">
        <f>AVERAGE(F15:O15)</f>
        <v>0</v>
      </c>
      <c r="Y15">
        <f>AVERAGE(P15:U15)</f>
        <v>0</v>
      </c>
      <c r="Z15">
        <f>STDEV(F15:O15)/SQRT(COUNT(F15:O15))</f>
        <v>0</v>
      </c>
      <c r="AA15">
        <f>STDEV(P15:U15)/SQRT(COUNT(P15:U15))</f>
        <v>0</v>
      </c>
    </row>
    <row r="16" spans="1:27" x14ac:dyDescent="0.25">
      <c r="A16" t="s">
        <v>1401</v>
      </c>
      <c r="B16">
        <v>181</v>
      </c>
      <c r="C16" t="s">
        <v>78</v>
      </c>
      <c r="D16">
        <v>174</v>
      </c>
      <c r="E16">
        <v>181</v>
      </c>
      <c r="F16">
        <f>SUMIFS('Total-corrected counts'!E:E,'Total-corrected counts'!$A:$A,'Activation map corrected'!$B16)</f>
        <v>1.4614849182187719</v>
      </c>
      <c r="G16">
        <f>SUMIFS('Total-corrected counts'!F:F,'Total-corrected counts'!$A:$A,'Activation map corrected'!$B16)</f>
        <v>1.4731900655994539</v>
      </c>
      <c r="H16">
        <f>SUMIFS('Total-corrected counts'!G:G,'Total-corrected counts'!$A:$A,'Activation map corrected'!$B16)</f>
        <v>0.53060368318298734</v>
      </c>
      <c r="I16">
        <f>SUMIFS('Total-corrected counts'!H:H,'Total-corrected counts'!$A:$A,'Activation map corrected'!$B16)</f>
        <v>0.29554392144563196</v>
      </c>
      <c r="J16">
        <f>SUMIFS('Total-corrected counts'!I:I,'Total-corrected counts'!$A:$A,'Activation map corrected'!$B16)</f>
        <v>1.4968787826436343</v>
      </c>
      <c r="K16">
        <f>SUMIFS('Total-corrected counts'!J:J,'Total-corrected counts'!$A:$A,'Activation map corrected'!$B16)</f>
        <v>1.1973137069670488E-2</v>
      </c>
      <c r="L16">
        <f>SUMIFS('Total-corrected counts'!K:K,'Total-corrected counts'!$A:$A,'Activation map corrected'!$B16)</f>
        <v>0.74480032607006397</v>
      </c>
      <c r="M16">
        <f>SUMIFS('Total-corrected counts'!L:L,'Total-corrected counts'!$A:$A,'Activation map corrected'!$B16)</f>
        <v>0.23064013491091187</v>
      </c>
      <c r="N16">
        <f>SUMIFS('Total-corrected counts'!M:M,'Total-corrected counts'!$A:$A,'Activation map corrected'!$B16)</f>
        <v>3.4099056052880813E-2</v>
      </c>
      <c r="O16">
        <f>SUMIFS('Total-corrected counts'!N:N,'Total-corrected counts'!$A:$A,'Activation map corrected'!$B16)</f>
        <v>0.28222809674779159</v>
      </c>
      <c r="P16">
        <f>SUMIFS('Total-corrected counts'!O:O,'Total-corrected counts'!$A:$A,'Activation map corrected'!$B16)</f>
        <v>2.2105094693804648E-2</v>
      </c>
      <c r="Q16">
        <f>SUMIFS('Total-corrected counts'!P:P,'Total-corrected counts'!$A:$A,'Activation map corrected'!$B16)</f>
        <v>1.2690007987240319</v>
      </c>
      <c r="R16">
        <f>SUMIFS('Total-corrected counts'!Q:Q,'Total-corrected counts'!$A:$A,'Activation map corrected'!$B16)</f>
        <v>1.3762723687734235</v>
      </c>
      <c r="S16">
        <f>SUMIFS('Total-corrected counts'!R:R,'Total-corrected counts'!$A:$A,'Activation map corrected'!$B16)</f>
        <v>2.0233964198208625</v>
      </c>
      <c r="T16">
        <f>SUMIFS('Total-corrected counts'!S:S,'Total-corrected counts'!$A:$A,'Activation map corrected'!$B16)</f>
        <v>1.1833347959879854</v>
      </c>
      <c r="U16">
        <f>SUMIFS('Total-corrected counts'!T:T,'Total-corrected counts'!$A:$A,'Activation map corrected'!$B16)</f>
        <v>3.4129855910574318E-2</v>
      </c>
      <c r="W16">
        <f>_xlfn.T.TEST(F16:O16,P16:U16,2,2)</f>
        <v>0.36560519895942267</v>
      </c>
      <c r="X16">
        <f>AVERAGE(F16:O16)</f>
        <v>0.65614421219417984</v>
      </c>
      <c r="Y16">
        <f>AVERAGE(P16:U16)</f>
        <v>0.98470655565178034</v>
      </c>
      <c r="Z16">
        <f>STDEV(F16:O16)/SQRT(COUNT(F16:O16))</f>
        <v>0.19146768306998124</v>
      </c>
      <c r="AA16">
        <f>STDEV(P16:U16)/SQRT(COUNT(P16:U16))</f>
        <v>0.32571329157023954</v>
      </c>
    </row>
    <row r="18" spans="2:5" x14ac:dyDescent="0.25">
      <c r="B18">
        <v>632</v>
      </c>
      <c r="C18" t="s">
        <v>262</v>
      </c>
      <c r="D18">
        <v>39600</v>
      </c>
      <c r="E18">
        <v>726</v>
      </c>
    </row>
    <row r="19" spans="2:5" x14ac:dyDescent="0.25">
      <c r="B19">
        <v>10703</v>
      </c>
      <c r="C19" t="s">
        <v>485</v>
      </c>
      <c r="D19">
        <v>39400</v>
      </c>
      <c r="E19">
        <v>726</v>
      </c>
    </row>
    <row r="20" spans="2:5" x14ac:dyDescent="0.25">
      <c r="B20">
        <v>10704</v>
      </c>
      <c r="C20" t="s">
        <v>486</v>
      </c>
      <c r="D20">
        <v>39500</v>
      </c>
      <c r="E20">
        <v>726</v>
      </c>
    </row>
    <row r="21" spans="2:5" x14ac:dyDescent="0.25">
      <c r="B21">
        <v>2632</v>
      </c>
      <c r="C21" t="s">
        <v>491</v>
      </c>
      <c r="D21">
        <v>39600</v>
      </c>
      <c r="E21">
        <v>2726</v>
      </c>
    </row>
    <row r="22" spans="2:5" x14ac:dyDescent="0.25">
      <c r="B22">
        <v>12703</v>
      </c>
      <c r="C22" t="s">
        <v>485</v>
      </c>
      <c r="D22">
        <v>39400</v>
      </c>
      <c r="E22">
        <v>2726</v>
      </c>
    </row>
    <row r="23" spans="2:5" x14ac:dyDescent="0.25">
      <c r="B23">
        <v>12704</v>
      </c>
      <c r="C23" t="s">
        <v>493</v>
      </c>
      <c r="D23">
        <v>39700</v>
      </c>
      <c r="E23">
        <v>2726</v>
      </c>
    </row>
    <row r="24" spans="2:5" x14ac:dyDescent="0.25">
      <c r="B24">
        <v>894</v>
      </c>
      <c r="C24" t="s">
        <v>374</v>
      </c>
      <c r="D24">
        <v>25300</v>
      </c>
      <c r="E24">
        <v>254</v>
      </c>
    </row>
    <row r="25" spans="2:5" x14ac:dyDescent="0.25">
      <c r="B25">
        <v>274</v>
      </c>
      <c r="C25" t="s">
        <v>115</v>
      </c>
      <c r="D25">
        <v>26400</v>
      </c>
      <c r="E25">
        <v>879</v>
      </c>
    </row>
    <row r="26" spans="2:5" x14ac:dyDescent="0.25">
      <c r="B26">
        <v>330</v>
      </c>
      <c r="C26" t="s">
        <v>140</v>
      </c>
      <c r="D26">
        <v>26500</v>
      </c>
      <c r="E26">
        <v>879</v>
      </c>
    </row>
    <row r="27" spans="2:5" x14ac:dyDescent="0.25">
      <c r="B27">
        <v>434</v>
      </c>
      <c r="C27" t="s">
        <v>175</v>
      </c>
      <c r="D27">
        <v>26100</v>
      </c>
      <c r="E27">
        <v>879</v>
      </c>
    </row>
    <row r="28" spans="2:5" x14ac:dyDescent="0.25">
      <c r="B28">
        <v>442</v>
      </c>
      <c r="C28" t="s">
        <v>179</v>
      </c>
      <c r="D28">
        <v>26000</v>
      </c>
      <c r="E28">
        <v>879</v>
      </c>
    </row>
    <row r="29" spans="2:5" x14ac:dyDescent="0.25">
      <c r="B29">
        <v>545</v>
      </c>
      <c r="C29" t="s">
        <v>219</v>
      </c>
      <c r="D29">
        <v>26200</v>
      </c>
      <c r="E29">
        <v>879</v>
      </c>
    </row>
    <row r="30" spans="2:5" x14ac:dyDescent="0.25">
      <c r="B30">
        <v>610</v>
      </c>
      <c r="C30" t="s">
        <v>249</v>
      </c>
      <c r="D30">
        <v>26300</v>
      </c>
      <c r="E30">
        <v>879</v>
      </c>
    </row>
    <row r="31" spans="2:5" x14ac:dyDescent="0.25">
      <c r="B31">
        <v>430</v>
      </c>
      <c r="C31" t="s">
        <v>173</v>
      </c>
      <c r="D31">
        <v>26900</v>
      </c>
      <c r="E31">
        <v>886</v>
      </c>
    </row>
    <row r="32" spans="2:5" x14ac:dyDescent="0.25">
      <c r="B32">
        <v>542</v>
      </c>
      <c r="C32" t="s">
        <v>218</v>
      </c>
      <c r="D32">
        <v>26700</v>
      </c>
      <c r="E32">
        <v>886</v>
      </c>
    </row>
    <row r="33" spans="2:5" x14ac:dyDescent="0.25">
      <c r="B33">
        <v>590</v>
      </c>
      <c r="C33" t="s">
        <v>237</v>
      </c>
      <c r="D33">
        <v>27100</v>
      </c>
      <c r="E33">
        <v>886</v>
      </c>
    </row>
    <row r="34" spans="2:5" x14ac:dyDescent="0.25">
      <c r="B34">
        <v>622</v>
      </c>
      <c r="C34" t="s">
        <v>257</v>
      </c>
      <c r="D34">
        <v>27200</v>
      </c>
      <c r="E34">
        <v>886</v>
      </c>
    </row>
    <row r="35" spans="2:5" x14ac:dyDescent="0.25">
      <c r="B35">
        <v>687</v>
      </c>
      <c r="C35" t="s">
        <v>289</v>
      </c>
      <c r="D35">
        <v>27000</v>
      </c>
      <c r="E35">
        <v>886</v>
      </c>
    </row>
    <row r="36" spans="2:5" x14ac:dyDescent="0.25">
      <c r="B36">
        <v>279</v>
      </c>
      <c r="C36" t="s">
        <v>117</v>
      </c>
      <c r="D36">
        <v>25800</v>
      </c>
      <c r="E36">
        <v>894</v>
      </c>
    </row>
    <row r="37" spans="2:5" x14ac:dyDescent="0.25">
      <c r="B37">
        <v>671</v>
      </c>
      <c r="C37" t="s">
        <v>281</v>
      </c>
      <c r="D37">
        <v>25400</v>
      </c>
      <c r="E37">
        <v>894</v>
      </c>
    </row>
    <row r="38" spans="2:5" x14ac:dyDescent="0.25">
      <c r="B38">
        <v>774</v>
      </c>
      <c r="C38" t="s">
        <v>322</v>
      </c>
      <c r="D38">
        <v>25600</v>
      </c>
      <c r="E38">
        <v>894</v>
      </c>
    </row>
    <row r="39" spans="2:5" x14ac:dyDescent="0.25">
      <c r="B39">
        <v>906</v>
      </c>
      <c r="C39" t="s">
        <v>381</v>
      </c>
      <c r="D39">
        <v>25700</v>
      </c>
      <c r="E39">
        <v>894</v>
      </c>
    </row>
    <row r="40" spans="2:5" x14ac:dyDescent="0.25">
      <c r="B40">
        <v>965</v>
      </c>
      <c r="C40" t="s">
        <v>410</v>
      </c>
      <c r="D40">
        <v>25500</v>
      </c>
      <c r="E40">
        <v>894</v>
      </c>
    </row>
    <row r="41" spans="2:5" x14ac:dyDescent="0.25">
      <c r="B41">
        <v>211</v>
      </c>
      <c r="C41" t="s">
        <v>89</v>
      </c>
      <c r="D41">
        <v>19100</v>
      </c>
      <c r="E41">
        <v>39</v>
      </c>
    </row>
    <row r="42" spans="2:5" x14ac:dyDescent="0.25">
      <c r="B42">
        <v>919</v>
      </c>
      <c r="C42" t="s">
        <v>388</v>
      </c>
      <c r="D42">
        <v>19300</v>
      </c>
      <c r="E42">
        <v>39</v>
      </c>
    </row>
    <row r="43" spans="2:5" x14ac:dyDescent="0.25">
      <c r="B43">
        <v>927</v>
      </c>
      <c r="C43" t="s">
        <v>392</v>
      </c>
      <c r="D43">
        <v>19400</v>
      </c>
      <c r="E43">
        <v>39</v>
      </c>
    </row>
    <row r="44" spans="2:5" x14ac:dyDescent="0.25">
      <c r="B44">
        <v>935</v>
      </c>
      <c r="C44" t="s">
        <v>398</v>
      </c>
      <c r="D44">
        <v>19000</v>
      </c>
      <c r="E44">
        <v>39</v>
      </c>
    </row>
    <row r="45" spans="2:5" x14ac:dyDescent="0.25">
      <c r="B45">
        <v>1015</v>
      </c>
      <c r="C45" t="s">
        <v>432</v>
      </c>
      <c r="D45">
        <v>19200</v>
      </c>
      <c r="E45">
        <v>39</v>
      </c>
    </row>
    <row r="46" spans="2:5" x14ac:dyDescent="0.25">
      <c r="B46">
        <v>296</v>
      </c>
      <c r="C46" t="s">
        <v>124</v>
      </c>
      <c r="D46">
        <v>19700</v>
      </c>
      <c r="E46">
        <v>48</v>
      </c>
    </row>
    <row r="47" spans="2:5" x14ac:dyDescent="0.25">
      <c r="B47">
        <v>588</v>
      </c>
      <c r="C47" t="s">
        <v>235</v>
      </c>
      <c r="D47">
        <v>19600</v>
      </c>
      <c r="E47">
        <v>48</v>
      </c>
    </row>
    <row r="48" spans="2:5" x14ac:dyDescent="0.25">
      <c r="B48">
        <v>772</v>
      </c>
      <c r="C48" t="s">
        <v>321</v>
      </c>
      <c r="D48">
        <v>19800</v>
      </c>
      <c r="E48">
        <v>48</v>
      </c>
    </row>
    <row r="49" spans="2:5" x14ac:dyDescent="0.25">
      <c r="B49">
        <v>810</v>
      </c>
      <c r="C49" t="s">
        <v>341</v>
      </c>
      <c r="D49">
        <v>19900</v>
      </c>
      <c r="E49">
        <v>48</v>
      </c>
    </row>
    <row r="50" spans="2:5" x14ac:dyDescent="0.25">
      <c r="B50">
        <v>819</v>
      </c>
      <c r="C50" t="s">
        <v>344</v>
      </c>
      <c r="D50">
        <v>20000</v>
      </c>
      <c r="E50">
        <v>48</v>
      </c>
    </row>
    <row r="51" spans="2:5" x14ac:dyDescent="0.25">
      <c r="B51">
        <v>84</v>
      </c>
      <c r="C51" t="s">
        <v>39</v>
      </c>
      <c r="D51">
        <v>20600</v>
      </c>
      <c r="E51">
        <v>972</v>
      </c>
    </row>
    <row r="52" spans="2:5" x14ac:dyDescent="0.25">
      <c r="B52">
        <v>132</v>
      </c>
      <c r="C52" t="s">
        <v>61</v>
      </c>
      <c r="D52">
        <v>20700</v>
      </c>
      <c r="E52">
        <v>972</v>
      </c>
    </row>
    <row r="53" spans="2:5" x14ac:dyDescent="0.25">
      <c r="B53">
        <v>171</v>
      </c>
      <c r="C53" t="s">
        <v>74</v>
      </c>
      <c r="D53">
        <v>20200</v>
      </c>
      <c r="E53">
        <v>972</v>
      </c>
    </row>
    <row r="54" spans="2:5" x14ac:dyDescent="0.25">
      <c r="B54">
        <v>304</v>
      </c>
      <c r="C54" t="s">
        <v>128</v>
      </c>
      <c r="D54">
        <v>20400</v>
      </c>
      <c r="E54">
        <v>972</v>
      </c>
    </row>
    <row r="55" spans="2:5" x14ac:dyDescent="0.25">
      <c r="B55">
        <v>363</v>
      </c>
      <c r="C55" t="s">
        <v>153</v>
      </c>
      <c r="D55">
        <v>20500</v>
      </c>
      <c r="E55">
        <v>972</v>
      </c>
    </row>
    <row r="56" spans="2:5" x14ac:dyDescent="0.25">
      <c r="B56">
        <v>556</v>
      </c>
      <c r="C56" t="s">
        <v>221</v>
      </c>
      <c r="D56">
        <v>8700</v>
      </c>
      <c r="E56">
        <v>44</v>
      </c>
    </row>
    <row r="57" spans="2:5" x14ac:dyDescent="0.25">
      <c r="B57">
        <v>707</v>
      </c>
      <c r="C57" t="s">
        <v>303</v>
      </c>
      <c r="D57">
        <v>8500</v>
      </c>
      <c r="E57">
        <v>44</v>
      </c>
    </row>
    <row r="58" spans="2:5" x14ac:dyDescent="0.25">
      <c r="B58">
        <v>827</v>
      </c>
      <c r="C58" t="s">
        <v>346</v>
      </c>
      <c r="D58">
        <v>8800</v>
      </c>
      <c r="E58">
        <v>44</v>
      </c>
    </row>
    <row r="59" spans="2:5" x14ac:dyDescent="0.25">
      <c r="B59">
        <v>1054</v>
      </c>
      <c r="C59" t="s">
        <v>453</v>
      </c>
      <c r="D59">
        <v>8900</v>
      </c>
      <c r="E59">
        <v>44</v>
      </c>
    </row>
    <row r="60" spans="2:5" x14ac:dyDescent="0.25">
      <c r="B60">
        <v>1081</v>
      </c>
      <c r="C60" t="s">
        <v>461</v>
      </c>
      <c r="D60">
        <v>9000</v>
      </c>
      <c r="E60">
        <v>44</v>
      </c>
    </row>
    <row r="61" spans="2:5" x14ac:dyDescent="0.25">
      <c r="B61">
        <v>303</v>
      </c>
      <c r="C61" t="s">
        <v>127</v>
      </c>
      <c r="D61">
        <v>47200</v>
      </c>
      <c r="E61">
        <v>295</v>
      </c>
    </row>
    <row r="62" spans="2:5" x14ac:dyDescent="0.25">
      <c r="B62">
        <v>311</v>
      </c>
      <c r="C62" t="s">
        <v>131</v>
      </c>
      <c r="D62">
        <v>47300</v>
      </c>
      <c r="E62">
        <v>295</v>
      </c>
    </row>
    <row r="63" spans="2:5" x14ac:dyDescent="0.25">
      <c r="B63">
        <v>451</v>
      </c>
      <c r="C63" t="s">
        <v>184</v>
      </c>
      <c r="D63">
        <v>47400</v>
      </c>
      <c r="E63">
        <v>295</v>
      </c>
    </row>
  </sheetData>
  <conditionalFormatting sqref="W3:W16">
    <cfRule type="cellIs" dxfId="8" priority="1" operator="less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06D-B96B-4204-AE38-B3A7E2C1DAB7}">
  <dimension ref="A1:Y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5" x14ac:dyDescent="0.25">
      <c r="E1" t="s">
        <v>506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5" x14ac:dyDescent="0.25">
      <c r="A2" s="1" t="s">
        <v>1257</v>
      </c>
      <c r="B2" s="1" t="s">
        <v>0</v>
      </c>
      <c r="C2" s="1" t="s">
        <v>1</v>
      </c>
      <c r="D2" s="1" t="s">
        <v>2</v>
      </c>
      <c r="E2" s="1" t="s">
        <v>3</v>
      </c>
      <c r="F2" s="1">
        <v>345391</v>
      </c>
      <c r="G2" s="1">
        <v>348028</v>
      </c>
      <c r="H2" s="1">
        <v>348030</v>
      </c>
      <c r="I2" s="1">
        <v>348035</v>
      </c>
      <c r="J2" s="1">
        <v>348465</v>
      </c>
      <c r="K2" s="1">
        <v>349038</v>
      </c>
      <c r="L2" s="1">
        <v>349438</v>
      </c>
      <c r="M2" s="1">
        <v>354044</v>
      </c>
      <c r="N2" s="1">
        <v>354519</v>
      </c>
      <c r="O2" s="1">
        <v>354522</v>
      </c>
      <c r="P2" s="1">
        <v>348034</v>
      </c>
      <c r="Q2" s="1">
        <v>349022</v>
      </c>
      <c r="R2" s="1">
        <v>349440</v>
      </c>
      <c r="S2" s="1">
        <v>350322</v>
      </c>
      <c r="T2" s="1">
        <v>350324</v>
      </c>
      <c r="U2" s="1">
        <v>354043</v>
      </c>
      <c r="W2" s="3" t="s">
        <v>507</v>
      </c>
      <c r="X2" s="3" t="s">
        <v>508</v>
      </c>
      <c r="Y2" s="3" t="s">
        <v>509</v>
      </c>
    </row>
    <row r="3" spans="1:25" x14ac:dyDescent="0.25">
      <c r="A3" s="4" t="s">
        <v>1258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5" x14ac:dyDescent="0.25">
      <c r="A4" t="s">
        <v>499</v>
      </c>
      <c r="C4" t="s">
        <v>307</v>
      </c>
      <c r="E4">
        <v>726</v>
      </c>
      <c r="F4">
        <f>SUMPRODUCT(SUMIFS('Raw counts'!E:E,'Raw counts'!$A:$A,$B29:$B31))</f>
        <v>4261</v>
      </c>
      <c r="G4">
        <f>SUMPRODUCT(SUMIFS('Raw counts'!F:F,'Raw counts'!$A:$A,$B29:$B31))</f>
        <v>6516</v>
      </c>
      <c r="H4">
        <f>SUMPRODUCT(SUMIFS('Raw counts'!G:G,'Raw counts'!$A:$A,$B29:$B31))</f>
        <v>3341</v>
      </c>
      <c r="I4">
        <f>SUMPRODUCT(SUMIFS('Raw counts'!H:H,'Raw counts'!$A:$A,$B29:$B31))</f>
        <v>4256</v>
      </c>
      <c r="J4">
        <f>SUMPRODUCT(SUMIFS('Raw counts'!I:I,'Raw counts'!$A:$A,$B29:$B31))</f>
        <v>5130</v>
      </c>
      <c r="K4">
        <f>SUMPRODUCT(SUMIFS('Raw counts'!J:J,'Raw counts'!$A:$A,$B29:$B31))</f>
        <v>3187</v>
      </c>
      <c r="L4">
        <f>SUMPRODUCT(SUMIFS('Raw counts'!K:K,'Raw counts'!$A:$A,$B29:$B31))</f>
        <v>2552</v>
      </c>
      <c r="M4">
        <f>SUMPRODUCT(SUMIFS('Raw counts'!L:L,'Raw counts'!$A:$A,$B29:$B31))</f>
        <v>7054</v>
      </c>
      <c r="N4">
        <f>SUMPRODUCT(SUMIFS('Raw counts'!M:M,'Raw counts'!$A:$A,$B29:$B31))</f>
        <v>5486</v>
      </c>
      <c r="O4">
        <f>SUMPRODUCT(SUMIFS('Raw counts'!N:N,'Raw counts'!$A:$A,$B29:$B31))</f>
        <v>6801</v>
      </c>
      <c r="P4">
        <f>SUMPRODUCT(SUMIFS('Raw counts'!O:O,'Raw counts'!$A:$A,$B29:$B31))</f>
        <v>3248</v>
      </c>
      <c r="Q4">
        <f>SUMPRODUCT(SUMIFS('Raw counts'!P:P,'Raw counts'!$A:$A,$B29:$B31))</f>
        <v>3414</v>
      </c>
      <c r="R4">
        <f>SUMPRODUCT(SUMIFS('Raw counts'!Q:Q,'Raw counts'!$A:$A,$B29:$B31))</f>
        <v>4138</v>
      </c>
      <c r="S4">
        <f>SUMPRODUCT(SUMIFS('Raw counts'!R:R,'Raw counts'!$A:$A,$B29:$B31))</f>
        <v>3087</v>
      </c>
      <c r="T4">
        <f>SUMPRODUCT(SUMIFS('Raw counts'!S:S,'Raw counts'!$A:$A,$B29:$B31))</f>
        <v>3838</v>
      </c>
      <c r="U4">
        <f>SUMPRODUCT(SUMIFS('Raw counts'!T:T,'Raw counts'!$A:$A,$B29:$B31))</f>
        <v>4979</v>
      </c>
      <c r="W4">
        <f t="shared" ref="W4:W27" si="0">_xlfn.T.TEST(F4:O4,P4:U4,2,2)</f>
        <v>0.14481379100390671</v>
      </c>
      <c r="X4">
        <f t="shared" ref="X4:X27" si="1">AVERAGE(F4:O4)</f>
        <v>4858.3999999999996</v>
      </c>
      <c r="Y4">
        <f t="shared" ref="Y4:Y27" si="2">AVERAGE(P4:U4)</f>
        <v>3784</v>
      </c>
    </row>
    <row r="5" spans="1:25" x14ac:dyDescent="0.25">
      <c r="A5" t="s">
        <v>497</v>
      </c>
      <c r="B5">
        <v>2382</v>
      </c>
      <c r="C5" t="s">
        <v>488</v>
      </c>
      <c r="D5">
        <v>37700</v>
      </c>
      <c r="E5">
        <v>2375</v>
      </c>
      <c r="F5">
        <f>SUMIFS('Raw counts'!E:E,'Raw counts'!$A:$A,'Brain networks'!$B5)</f>
        <v>6676</v>
      </c>
      <c r="G5">
        <f>SUMIFS('Raw counts'!F:F,'Raw counts'!$A:$A,'Brain networks'!$B5)</f>
        <v>8165</v>
      </c>
      <c r="H5">
        <f>SUMIFS('Raw counts'!G:G,'Raw counts'!$A:$A,'Brain networks'!$B5)</f>
        <v>9273</v>
      </c>
      <c r="I5">
        <f>SUMIFS('Raw counts'!H:H,'Raw counts'!$A:$A,'Brain networks'!$B5)</f>
        <v>10553</v>
      </c>
      <c r="J5">
        <f>SUMIFS('Raw counts'!I:I,'Raw counts'!$A:$A,'Brain networks'!$B5)</f>
        <v>6225</v>
      </c>
      <c r="K5">
        <f>SUMIFS('Raw counts'!J:J,'Raw counts'!$A:$A,'Brain networks'!$B5)</f>
        <v>10932</v>
      </c>
      <c r="L5">
        <f>SUMIFS('Raw counts'!K:K,'Raw counts'!$A:$A,'Brain networks'!$B5)</f>
        <v>4541</v>
      </c>
      <c r="M5">
        <f>SUMIFS('Raw counts'!L:L,'Raw counts'!$A:$A,'Brain networks'!$B5)</f>
        <v>12012</v>
      </c>
      <c r="N5">
        <f>SUMIFS('Raw counts'!M:M,'Raw counts'!$A:$A,'Brain networks'!$B5)</f>
        <v>9572</v>
      </c>
      <c r="O5">
        <f>SUMIFS('Raw counts'!N:N,'Raw counts'!$A:$A,'Brain networks'!$B5)</f>
        <v>10539</v>
      </c>
      <c r="P5">
        <f>SUMIFS('Raw counts'!O:O,'Raw counts'!$A:$A,'Brain networks'!$B5)</f>
        <v>10096</v>
      </c>
      <c r="Q5">
        <f>SUMIFS('Raw counts'!P:P,'Raw counts'!$A:$A,'Brain networks'!$B5)</f>
        <v>9186</v>
      </c>
      <c r="R5">
        <f>SUMIFS('Raw counts'!Q:Q,'Raw counts'!$A:$A,'Brain networks'!$B5)</f>
        <v>12271</v>
      </c>
      <c r="S5">
        <f>SUMIFS('Raw counts'!R:R,'Raw counts'!$A:$A,'Brain networks'!$B5)</f>
        <v>5597</v>
      </c>
      <c r="T5">
        <f>SUMIFS('Raw counts'!S:S,'Raw counts'!$A:$A,'Brain networks'!$B5)</f>
        <v>8441</v>
      </c>
      <c r="U5">
        <f>SUMIFS('Raw counts'!T:T,'Raw counts'!$A:$A,'Brain networks'!$B5)</f>
        <v>8473</v>
      </c>
      <c r="W5">
        <f t="shared" si="0"/>
        <v>0.89458166267079009</v>
      </c>
      <c r="X5">
        <f t="shared" si="1"/>
        <v>8848.7999999999993</v>
      </c>
      <c r="Y5">
        <f t="shared" si="2"/>
        <v>9010.6666666666661</v>
      </c>
    </row>
    <row r="6" spans="1:25" x14ac:dyDescent="0.25">
      <c r="A6" t="s">
        <v>498</v>
      </c>
      <c r="B6">
        <v>2463</v>
      </c>
      <c r="C6" t="s">
        <v>490</v>
      </c>
      <c r="D6">
        <v>38700</v>
      </c>
      <c r="E6">
        <v>2375</v>
      </c>
      <c r="F6">
        <f>SUMIFS('Raw counts'!E:E,'Raw counts'!$A:$A,'Brain networks'!$B6)</f>
        <v>6267</v>
      </c>
      <c r="G6">
        <f>SUMIFS('Raw counts'!F:F,'Raw counts'!$A:$A,'Brain networks'!$B6)</f>
        <v>8359</v>
      </c>
      <c r="H6">
        <f>SUMIFS('Raw counts'!G:G,'Raw counts'!$A:$A,'Brain networks'!$B6)</f>
        <v>5770</v>
      </c>
      <c r="I6">
        <f>SUMIFS('Raw counts'!H:H,'Raw counts'!$A:$A,'Brain networks'!$B6)</f>
        <v>3801</v>
      </c>
      <c r="J6">
        <f>SUMIFS('Raw counts'!I:I,'Raw counts'!$A:$A,'Brain networks'!$B6)</f>
        <v>2522</v>
      </c>
      <c r="K6">
        <f>SUMIFS('Raw counts'!J:J,'Raw counts'!$A:$A,'Brain networks'!$B6)</f>
        <v>9729</v>
      </c>
      <c r="L6">
        <f>SUMIFS('Raw counts'!K:K,'Raw counts'!$A:$A,'Brain networks'!$B6)</f>
        <v>3505</v>
      </c>
      <c r="M6">
        <f>SUMIFS('Raw counts'!L:L,'Raw counts'!$A:$A,'Brain networks'!$B6)</f>
        <v>4277</v>
      </c>
      <c r="N6">
        <f>SUMIFS('Raw counts'!M:M,'Raw counts'!$A:$A,'Brain networks'!$B6)</f>
        <v>3163</v>
      </c>
      <c r="O6">
        <f>SUMIFS('Raw counts'!N:N,'Raw counts'!$A:$A,'Brain networks'!$B6)</f>
        <v>3220</v>
      </c>
      <c r="P6">
        <f>SUMIFS('Raw counts'!O:O,'Raw counts'!$A:$A,'Brain networks'!$B6)</f>
        <v>7996</v>
      </c>
      <c r="Q6">
        <f>SUMIFS('Raw counts'!P:P,'Raw counts'!$A:$A,'Brain networks'!$B6)</f>
        <v>5774</v>
      </c>
      <c r="R6">
        <f>SUMIFS('Raw counts'!Q:Q,'Raw counts'!$A:$A,'Brain networks'!$B6)</f>
        <v>3384</v>
      </c>
      <c r="S6">
        <f>SUMIFS('Raw counts'!R:R,'Raw counts'!$A:$A,'Brain networks'!$B6)</f>
        <v>3293</v>
      </c>
      <c r="T6">
        <f>SUMIFS('Raw counts'!S:S,'Raw counts'!$A:$A,'Brain networks'!$B6)</f>
        <v>2714</v>
      </c>
      <c r="U6">
        <f>SUMIFS('Raw counts'!T:T,'Raw counts'!$A:$A,'Brain networks'!$B6)</f>
        <v>5398</v>
      </c>
      <c r="W6">
        <f t="shared" si="0"/>
        <v>0.801700364432547</v>
      </c>
      <c r="X6">
        <f t="shared" si="1"/>
        <v>5061.3</v>
      </c>
      <c r="Y6">
        <f t="shared" si="2"/>
        <v>4759.833333333333</v>
      </c>
    </row>
    <row r="7" spans="1:25" x14ac:dyDescent="0.25">
      <c r="A7" t="s">
        <v>1259</v>
      </c>
      <c r="C7" t="s">
        <v>1260</v>
      </c>
      <c r="F7">
        <f>SUMPRODUCT(SUMIFS('Raw counts'!E:E,'Raw counts'!$A:$A,$B62:$B76))</f>
        <v>26115</v>
      </c>
      <c r="G7">
        <f>SUMPRODUCT(SUMIFS('Raw counts'!F:F,'Raw counts'!$A:$A,$B62:$B76))</f>
        <v>30881</v>
      </c>
      <c r="H7">
        <f>SUMPRODUCT(SUMIFS('Raw counts'!G:G,'Raw counts'!$A:$A,$B62:$B76))</f>
        <v>29976</v>
      </c>
      <c r="I7">
        <f>SUMPRODUCT(SUMIFS('Raw counts'!H:H,'Raw counts'!$A:$A,$B62:$B76))</f>
        <v>15373</v>
      </c>
      <c r="J7">
        <f>SUMPRODUCT(SUMIFS('Raw counts'!I:I,'Raw counts'!$A:$A,$B62:$B76))</f>
        <v>21447</v>
      </c>
      <c r="K7">
        <f>SUMPRODUCT(SUMIFS('Raw counts'!J:J,'Raw counts'!$A:$A,$B62:$B76))</f>
        <v>36616</v>
      </c>
      <c r="L7">
        <f>SUMPRODUCT(SUMIFS('Raw counts'!K:K,'Raw counts'!$A:$A,$B62:$B76))</f>
        <v>32041</v>
      </c>
      <c r="M7">
        <f>SUMPRODUCT(SUMIFS('Raw counts'!L:L,'Raw counts'!$A:$A,$B62:$B76))</f>
        <v>16672</v>
      </c>
      <c r="N7">
        <f>SUMPRODUCT(SUMIFS('Raw counts'!M:M,'Raw counts'!$A:$A,$B62:$B76))</f>
        <v>14773</v>
      </c>
      <c r="O7">
        <f>SUMPRODUCT(SUMIFS('Raw counts'!N:N,'Raw counts'!$A:$A,$B62:$B76))</f>
        <v>9082</v>
      </c>
      <c r="P7">
        <f>SUMPRODUCT(SUMIFS('Raw counts'!O:O,'Raw counts'!$A:$A,$B62:$B76))</f>
        <v>25442</v>
      </c>
      <c r="Q7">
        <f>SUMPRODUCT(SUMIFS('Raw counts'!P:P,'Raw counts'!$A:$A,$B62:$B76))</f>
        <v>19589</v>
      </c>
      <c r="R7">
        <f>SUMPRODUCT(SUMIFS('Raw counts'!Q:Q,'Raw counts'!$A:$A,$B62:$B76))</f>
        <v>30136</v>
      </c>
      <c r="S7">
        <f>SUMPRODUCT(SUMIFS('Raw counts'!R:R,'Raw counts'!$A:$A,$B62:$B76))</f>
        <v>34290</v>
      </c>
      <c r="T7">
        <f>SUMPRODUCT(SUMIFS('Raw counts'!S:S,'Raw counts'!$A:$A,$B62:$B76))</f>
        <v>23127</v>
      </c>
      <c r="U7">
        <f>SUMPRODUCT(SUMIFS('Raw counts'!T:T,'Raw counts'!$A:$A,$B62:$B76))</f>
        <v>14945</v>
      </c>
      <c r="W7">
        <f t="shared" si="0"/>
        <v>0.77118432498538125</v>
      </c>
      <c r="X7">
        <f t="shared" si="1"/>
        <v>23297.599999999999</v>
      </c>
      <c r="Y7">
        <f t="shared" si="2"/>
        <v>24588.166666666668</v>
      </c>
    </row>
    <row r="8" spans="1:25" x14ac:dyDescent="0.25">
      <c r="A8" t="s">
        <v>1261</v>
      </c>
      <c r="C8" t="s">
        <v>1262</v>
      </c>
      <c r="F8">
        <f>SUMPRODUCT(SUMIFS('Raw counts'!E:E,'Raw counts'!$A:$A,$B77:$B91))</f>
        <v>25403</v>
      </c>
      <c r="G8">
        <f>SUMPRODUCT(SUMIFS('Raw counts'!F:F,'Raw counts'!$A:$A,$B77:$B91))</f>
        <v>22635</v>
      </c>
      <c r="H8">
        <f>SUMPRODUCT(SUMIFS('Raw counts'!G:G,'Raw counts'!$A:$A,$B77:$B91))</f>
        <v>16209</v>
      </c>
      <c r="I8">
        <f>SUMPRODUCT(SUMIFS('Raw counts'!H:H,'Raw counts'!$A:$A,$B77:$B91))</f>
        <v>19761</v>
      </c>
      <c r="J8">
        <f>SUMPRODUCT(SUMIFS('Raw counts'!I:I,'Raw counts'!$A:$A,$B77:$B91))</f>
        <v>20207</v>
      </c>
      <c r="K8">
        <f>SUMPRODUCT(SUMIFS('Raw counts'!J:J,'Raw counts'!$A:$A,$B77:$B91))</f>
        <v>20829</v>
      </c>
      <c r="L8">
        <f>SUMPRODUCT(SUMIFS('Raw counts'!K:K,'Raw counts'!$A:$A,$B77:$B91))</f>
        <v>20684</v>
      </c>
      <c r="M8">
        <f>SUMPRODUCT(SUMIFS('Raw counts'!L:L,'Raw counts'!$A:$A,$B77:$B91))</f>
        <v>11317</v>
      </c>
      <c r="N8">
        <f>SUMPRODUCT(SUMIFS('Raw counts'!M:M,'Raw counts'!$A:$A,$B77:$B91))</f>
        <v>12834</v>
      </c>
      <c r="O8">
        <f>SUMPRODUCT(SUMIFS('Raw counts'!N:N,'Raw counts'!$A:$A,$B77:$B91))</f>
        <v>9314</v>
      </c>
      <c r="P8">
        <f>SUMPRODUCT(SUMIFS('Raw counts'!O:O,'Raw counts'!$A:$A,$B77:$B91))</f>
        <v>21180</v>
      </c>
      <c r="Q8">
        <f>SUMPRODUCT(SUMIFS('Raw counts'!P:P,'Raw counts'!$A:$A,$B77:$B91))</f>
        <v>15678</v>
      </c>
      <c r="R8">
        <f>SUMPRODUCT(SUMIFS('Raw counts'!Q:Q,'Raw counts'!$A:$A,$B77:$B91))</f>
        <v>26182</v>
      </c>
      <c r="S8">
        <f>SUMPRODUCT(SUMIFS('Raw counts'!R:R,'Raw counts'!$A:$A,$B77:$B91))</f>
        <v>23192</v>
      </c>
      <c r="T8">
        <f>SUMPRODUCT(SUMIFS('Raw counts'!S:S,'Raw counts'!$A:$A,$B77:$B91))</f>
        <v>17180</v>
      </c>
      <c r="U8">
        <f>SUMPRODUCT(SUMIFS('Raw counts'!T:T,'Raw counts'!$A:$A,$B77:$B91))</f>
        <v>23666</v>
      </c>
      <c r="W8">
        <f t="shared" si="0"/>
        <v>0.21505968898894204</v>
      </c>
      <c r="X8">
        <f t="shared" si="1"/>
        <v>17919.3</v>
      </c>
      <c r="Y8">
        <f t="shared" si="2"/>
        <v>21179.666666666668</v>
      </c>
    </row>
    <row r="9" spans="1:25" x14ac:dyDescent="0.25">
      <c r="A9" t="s">
        <v>1263</v>
      </c>
      <c r="B9">
        <v>672</v>
      </c>
      <c r="C9" t="s">
        <v>282</v>
      </c>
      <c r="D9">
        <v>48200</v>
      </c>
      <c r="E9">
        <v>485</v>
      </c>
      <c r="F9">
        <f>SUMIFS('Raw counts'!E:E,'Raw counts'!$A:$A,'Brain networks'!$B9)</f>
        <v>143927</v>
      </c>
      <c r="G9">
        <f>SUMIFS('Raw counts'!F:F,'Raw counts'!$A:$A,'Brain networks'!$B9)</f>
        <v>133739</v>
      </c>
      <c r="H9">
        <f>SUMIFS('Raw counts'!G:G,'Raw counts'!$A:$A,'Brain networks'!$B9)</f>
        <v>164760</v>
      </c>
      <c r="I9">
        <f>SUMIFS('Raw counts'!H:H,'Raw counts'!$A:$A,'Brain networks'!$B9)</f>
        <v>134230</v>
      </c>
      <c r="J9">
        <f>SUMIFS('Raw counts'!I:I,'Raw counts'!$A:$A,'Brain networks'!$B9)</f>
        <v>163321</v>
      </c>
      <c r="K9">
        <f>SUMIFS('Raw counts'!J:J,'Raw counts'!$A:$A,'Brain networks'!$B9)</f>
        <v>109557</v>
      </c>
      <c r="L9">
        <f>SUMIFS('Raw counts'!K:K,'Raw counts'!$A:$A,'Brain networks'!$B9)</f>
        <v>118077</v>
      </c>
      <c r="M9">
        <f>SUMIFS('Raw counts'!L:L,'Raw counts'!$A:$A,'Brain networks'!$B9)</f>
        <v>107322</v>
      </c>
      <c r="N9">
        <f>SUMIFS('Raw counts'!M:M,'Raw counts'!$A:$A,'Brain networks'!$B9)</f>
        <v>67690</v>
      </c>
      <c r="O9">
        <f>SUMIFS('Raw counts'!N:N,'Raw counts'!$A:$A,'Brain networks'!$B9)</f>
        <v>82471</v>
      </c>
      <c r="P9">
        <f>SUMIFS('Raw counts'!O:O,'Raw counts'!$A:$A,'Brain networks'!$B9)</f>
        <v>135800</v>
      </c>
      <c r="Q9">
        <f>SUMIFS('Raw counts'!P:P,'Raw counts'!$A:$A,'Brain networks'!$B9)</f>
        <v>137106</v>
      </c>
      <c r="R9">
        <f>SUMIFS('Raw counts'!Q:Q,'Raw counts'!$A:$A,'Brain networks'!$B9)</f>
        <v>135329</v>
      </c>
      <c r="S9">
        <f>SUMIFS('Raw counts'!R:R,'Raw counts'!$A:$A,'Brain networks'!$B9)</f>
        <v>122470</v>
      </c>
      <c r="T9">
        <f>SUMIFS('Raw counts'!S:S,'Raw counts'!$A:$A,'Brain networks'!$B9)</f>
        <v>97161</v>
      </c>
      <c r="U9">
        <f>SUMIFS('Raw counts'!T:T,'Raw counts'!$A:$A,'Brain networks'!$B9)</f>
        <v>92318</v>
      </c>
      <c r="W9">
        <f t="shared" si="0"/>
        <v>0.86807816794073722</v>
      </c>
      <c r="X9">
        <f t="shared" si="1"/>
        <v>122509.4</v>
      </c>
      <c r="Y9">
        <f t="shared" si="2"/>
        <v>120030.66666666667</v>
      </c>
    </row>
    <row r="10" spans="1:25" x14ac:dyDescent="0.25">
      <c r="A10" t="s">
        <v>1264</v>
      </c>
      <c r="B10">
        <v>56</v>
      </c>
      <c r="C10" t="s">
        <v>27</v>
      </c>
      <c r="D10">
        <v>48400</v>
      </c>
      <c r="E10">
        <v>493</v>
      </c>
      <c r="F10">
        <f>SUMIFS('Raw counts'!E:E,'Raw counts'!$A:$A,'Brain networks'!$B10)</f>
        <v>15724</v>
      </c>
      <c r="G10">
        <f>SUMIFS('Raw counts'!F:F,'Raw counts'!$A:$A,'Brain networks'!$B10)</f>
        <v>16694</v>
      </c>
      <c r="H10">
        <f>SUMIFS('Raw counts'!G:G,'Raw counts'!$A:$A,'Brain networks'!$B10)</f>
        <v>17632</v>
      </c>
      <c r="I10">
        <f>SUMIFS('Raw counts'!H:H,'Raw counts'!$A:$A,'Brain networks'!$B10)</f>
        <v>13017</v>
      </c>
      <c r="J10">
        <f>SUMIFS('Raw counts'!I:I,'Raw counts'!$A:$A,'Brain networks'!$B10)</f>
        <v>9929</v>
      </c>
      <c r="K10">
        <f>SUMIFS('Raw counts'!J:J,'Raw counts'!$A:$A,'Brain networks'!$B10)</f>
        <v>13286</v>
      </c>
      <c r="L10">
        <f>SUMIFS('Raw counts'!K:K,'Raw counts'!$A:$A,'Brain networks'!$B10)</f>
        <v>17680</v>
      </c>
      <c r="M10">
        <f>SUMIFS('Raw counts'!L:L,'Raw counts'!$A:$A,'Brain networks'!$B10)</f>
        <v>7233</v>
      </c>
      <c r="N10">
        <f>SUMIFS('Raw counts'!M:M,'Raw counts'!$A:$A,'Brain networks'!$B10)</f>
        <v>9500</v>
      </c>
      <c r="O10">
        <f>SUMIFS('Raw counts'!N:N,'Raw counts'!$A:$A,'Brain networks'!$B10)</f>
        <v>4164</v>
      </c>
      <c r="P10">
        <f>SUMIFS('Raw counts'!O:O,'Raw counts'!$A:$A,'Brain networks'!$B10)</f>
        <v>10931</v>
      </c>
      <c r="Q10">
        <f>SUMIFS('Raw counts'!P:P,'Raw counts'!$A:$A,'Brain networks'!$B10)</f>
        <v>16096</v>
      </c>
      <c r="R10">
        <f>SUMIFS('Raw counts'!Q:Q,'Raw counts'!$A:$A,'Brain networks'!$B10)</f>
        <v>20448</v>
      </c>
      <c r="S10">
        <f>SUMIFS('Raw counts'!R:R,'Raw counts'!$A:$A,'Brain networks'!$B10)</f>
        <v>16195</v>
      </c>
      <c r="T10">
        <f>SUMIFS('Raw counts'!S:S,'Raw counts'!$A:$A,'Brain networks'!$B10)</f>
        <v>12996</v>
      </c>
      <c r="U10">
        <f>SUMIFS('Raw counts'!T:T,'Raw counts'!$A:$A,'Brain networks'!$B10)</f>
        <v>13967</v>
      </c>
      <c r="W10">
        <f t="shared" si="0"/>
        <v>0.24876166451157175</v>
      </c>
      <c r="X10">
        <f t="shared" si="1"/>
        <v>12485.9</v>
      </c>
      <c r="Y10">
        <f t="shared" si="2"/>
        <v>15105.5</v>
      </c>
    </row>
    <row r="11" spans="1:25" x14ac:dyDescent="0.25">
      <c r="A11" t="s">
        <v>1265</v>
      </c>
      <c r="B11">
        <v>351</v>
      </c>
      <c r="C11" t="s">
        <v>149</v>
      </c>
      <c r="D11">
        <v>52900</v>
      </c>
      <c r="E11">
        <v>809</v>
      </c>
      <c r="F11">
        <f>SUMIFS('Raw counts'!E:E,'Raw counts'!$A:$A,'Brain networks'!$B11)</f>
        <v>4673</v>
      </c>
      <c r="G11">
        <f>SUMIFS('Raw counts'!F:F,'Raw counts'!$A:$A,'Brain networks'!$B11)</f>
        <v>4327</v>
      </c>
      <c r="H11">
        <f>SUMIFS('Raw counts'!G:G,'Raw counts'!$A:$A,'Brain networks'!$B11)</f>
        <v>2373</v>
      </c>
      <c r="I11">
        <f>SUMIFS('Raw counts'!H:H,'Raw counts'!$A:$A,'Brain networks'!$B11)</f>
        <v>2191</v>
      </c>
      <c r="J11">
        <f>SUMIFS('Raw counts'!I:I,'Raw counts'!$A:$A,'Brain networks'!$B11)</f>
        <v>458</v>
      </c>
      <c r="K11">
        <f>SUMIFS('Raw counts'!J:J,'Raw counts'!$A:$A,'Brain networks'!$B11)</f>
        <v>1376</v>
      </c>
      <c r="L11">
        <f>SUMIFS('Raw counts'!K:K,'Raw counts'!$A:$A,'Brain networks'!$B11)</f>
        <v>2227</v>
      </c>
      <c r="M11">
        <f>SUMIFS('Raw counts'!L:L,'Raw counts'!$A:$A,'Brain networks'!$B11)</f>
        <v>3393</v>
      </c>
      <c r="N11">
        <f>SUMIFS('Raw counts'!M:M,'Raw counts'!$A:$A,'Brain networks'!$B11)</f>
        <v>2120</v>
      </c>
      <c r="O11">
        <f>SUMIFS('Raw counts'!N:N,'Raw counts'!$A:$A,'Brain networks'!$B11)</f>
        <v>1608</v>
      </c>
      <c r="P11">
        <f>SUMIFS('Raw counts'!O:O,'Raw counts'!$A:$A,'Brain networks'!$B11)</f>
        <v>4808</v>
      </c>
      <c r="Q11">
        <f>SUMIFS('Raw counts'!P:P,'Raw counts'!$A:$A,'Brain networks'!$B11)</f>
        <v>1506</v>
      </c>
      <c r="R11">
        <f>SUMIFS('Raw counts'!Q:Q,'Raw counts'!$A:$A,'Brain networks'!$B11)</f>
        <v>2988</v>
      </c>
      <c r="S11">
        <f>SUMIFS('Raw counts'!R:R,'Raw counts'!$A:$A,'Brain networks'!$B11)</f>
        <v>3023</v>
      </c>
      <c r="T11">
        <f>SUMIFS('Raw counts'!S:S,'Raw counts'!$A:$A,'Brain networks'!$B11)</f>
        <v>1915</v>
      </c>
      <c r="U11">
        <f>SUMIFS('Raw counts'!T:T,'Raw counts'!$A:$A,'Brain networks'!$B11)</f>
        <v>913</v>
      </c>
      <c r="W11">
        <f t="shared" si="0"/>
        <v>0.94235168745872411</v>
      </c>
      <c r="X11">
        <f t="shared" si="1"/>
        <v>2474.6</v>
      </c>
      <c r="Y11">
        <f t="shared" si="2"/>
        <v>2525.5</v>
      </c>
    </row>
    <row r="12" spans="1:25" x14ac:dyDescent="0.25">
      <c r="A12" t="s">
        <v>1266</v>
      </c>
      <c r="B12">
        <v>795</v>
      </c>
      <c r="C12" t="s">
        <v>332</v>
      </c>
      <c r="D12">
        <v>81500</v>
      </c>
      <c r="E12">
        <v>323</v>
      </c>
      <c r="F12">
        <f>SUMIFS('Raw counts'!E:E,'Raw counts'!$A:$A,'Brain networks'!$B12)</f>
        <v>412</v>
      </c>
      <c r="G12">
        <f>SUMIFS('Raw counts'!F:F,'Raw counts'!$A:$A,'Brain networks'!$B12)</f>
        <v>10053</v>
      </c>
      <c r="H12">
        <f>SUMIFS('Raw counts'!G:G,'Raw counts'!$A:$A,'Brain networks'!$B12)</f>
        <v>4045</v>
      </c>
      <c r="I12">
        <f>SUMIFS('Raw counts'!H:H,'Raw counts'!$A:$A,'Brain networks'!$B12)</f>
        <v>182</v>
      </c>
      <c r="J12">
        <f>SUMIFS('Raw counts'!I:I,'Raw counts'!$A:$A,'Brain networks'!$B12)</f>
        <v>812</v>
      </c>
      <c r="K12">
        <f>SUMIFS('Raw counts'!J:J,'Raw counts'!$A:$A,'Brain networks'!$B12)</f>
        <v>15466</v>
      </c>
      <c r="L12">
        <f>SUMIFS('Raw counts'!K:K,'Raw counts'!$A:$A,'Brain networks'!$B12)</f>
        <v>3879</v>
      </c>
      <c r="M12">
        <f>SUMIFS('Raw counts'!L:L,'Raw counts'!$A:$A,'Brain networks'!$B12)</f>
        <v>7041</v>
      </c>
      <c r="N12">
        <f>SUMIFS('Raw counts'!M:M,'Raw counts'!$A:$A,'Brain networks'!$B12)</f>
        <v>2952</v>
      </c>
      <c r="O12">
        <f>SUMIFS('Raw counts'!N:N,'Raw counts'!$A:$A,'Brain networks'!$B12)</f>
        <v>1406</v>
      </c>
      <c r="P12">
        <f>SUMIFS('Raw counts'!O:O,'Raw counts'!$A:$A,'Brain networks'!$B12)</f>
        <v>9705</v>
      </c>
      <c r="Q12">
        <f>SUMIFS('Raw counts'!P:P,'Raw counts'!$A:$A,'Brain networks'!$B12)</f>
        <v>6479</v>
      </c>
      <c r="R12">
        <f>SUMIFS('Raw counts'!Q:Q,'Raw counts'!$A:$A,'Brain networks'!$B12)</f>
        <v>6609</v>
      </c>
      <c r="S12">
        <f>SUMIFS('Raw counts'!R:R,'Raw counts'!$A:$A,'Brain networks'!$B12)</f>
        <v>13397</v>
      </c>
      <c r="T12">
        <f>SUMIFS('Raw counts'!S:S,'Raw counts'!$A:$A,'Brain networks'!$B12)</f>
        <v>7197</v>
      </c>
      <c r="U12">
        <f>SUMIFS('Raw counts'!T:T,'Raw counts'!$A:$A,'Brain networks'!$B12)</f>
        <v>1296</v>
      </c>
      <c r="W12">
        <f t="shared" si="0"/>
        <v>0.25660305318443088</v>
      </c>
      <c r="X12">
        <f t="shared" si="1"/>
        <v>4624.8</v>
      </c>
      <c r="Y12">
        <f t="shared" si="2"/>
        <v>7447.166666666667</v>
      </c>
    </row>
    <row r="13" spans="1:25" x14ac:dyDescent="0.25">
      <c r="A13" t="s">
        <v>1267</v>
      </c>
      <c r="B13">
        <v>88</v>
      </c>
      <c r="C13" t="s">
        <v>40</v>
      </c>
      <c r="D13">
        <v>74100</v>
      </c>
      <c r="E13">
        <v>467</v>
      </c>
      <c r="F13">
        <f>SUMIFS('Raw counts'!E:E,'Raw counts'!$A:$A,'Brain networks'!$B13)</f>
        <v>1588</v>
      </c>
      <c r="G13">
        <f>SUMIFS('Raw counts'!F:F,'Raw counts'!$A:$A,'Brain networks'!$B13)</f>
        <v>1441</v>
      </c>
      <c r="H13">
        <f>SUMIFS('Raw counts'!G:G,'Raw counts'!$A:$A,'Brain networks'!$B13)</f>
        <v>2755</v>
      </c>
      <c r="I13">
        <f>SUMIFS('Raw counts'!H:H,'Raw counts'!$A:$A,'Brain networks'!$B13)</f>
        <v>2062</v>
      </c>
      <c r="J13">
        <f>SUMIFS('Raw counts'!I:I,'Raw counts'!$A:$A,'Brain networks'!$B13)</f>
        <v>587</v>
      </c>
      <c r="K13">
        <f>SUMIFS('Raw counts'!J:J,'Raw counts'!$A:$A,'Brain networks'!$B13)</f>
        <v>14</v>
      </c>
      <c r="L13">
        <f>SUMIFS('Raw counts'!K:K,'Raw counts'!$A:$A,'Brain networks'!$B13)</f>
        <v>413</v>
      </c>
      <c r="M13">
        <f>SUMIFS('Raw counts'!L:L,'Raw counts'!$A:$A,'Brain networks'!$B13)</f>
        <v>459</v>
      </c>
      <c r="N13">
        <f>SUMIFS('Raw counts'!M:M,'Raw counts'!$A:$A,'Brain networks'!$B13)</f>
        <v>447</v>
      </c>
      <c r="O13">
        <f>SUMIFS('Raw counts'!N:N,'Raw counts'!$A:$A,'Brain networks'!$B13)</f>
        <v>458</v>
      </c>
      <c r="P13">
        <f>SUMIFS('Raw counts'!O:O,'Raw counts'!$A:$A,'Brain networks'!$B13)</f>
        <v>11103</v>
      </c>
      <c r="Q13">
        <f>SUMIFS('Raw counts'!P:P,'Raw counts'!$A:$A,'Brain networks'!$B13)</f>
        <v>1448</v>
      </c>
      <c r="R13">
        <f>SUMIFS('Raw counts'!Q:Q,'Raw counts'!$A:$A,'Brain networks'!$B13)</f>
        <v>2449</v>
      </c>
      <c r="S13">
        <f>SUMIFS('Raw counts'!R:R,'Raw counts'!$A:$A,'Brain networks'!$B13)</f>
        <v>1490</v>
      </c>
      <c r="T13">
        <f>SUMIFS('Raw counts'!S:S,'Raw counts'!$A:$A,'Brain networks'!$B13)</f>
        <v>1197</v>
      </c>
      <c r="U13">
        <f>SUMIFS('Raw counts'!T:T,'Raw counts'!$A:$A,'Brain networks'!$B13)</f>
        <v>429</v>
      </c>
      <c r="W13">
        <f t="shared" si="0"/>
        <v>0.14448982593898857</v>
      </c>
      <c r="X13">
        <f t="shared" si="1"/>
        <v>1022.4</v>
      </c>
      <c r="Y13">
        <f t="shared" si="2"/>
        <v>3019.3333333333335</v>
      </c>
    </row>
    <row r="15" spans="1:25" x14ac:dyDescent="0.25">
      <c r="A15" s="4" t="s">
        <v>1268</v>
      </c>
    </row>
    <row r="16" spans="1:25" x14ac:dyDescent="0.25">
      <c r="A16" t="s">
        <v>1269</v>
      </c>
      <c r="C16" t="s">
        <v>1270</v>
      </c>
      <c r="E16">
        <v>993</v>
      </c>
      <c r="F16">
        <f>SUMPRODUCT(SUMIFS('Raw counts'!E:E,'Raw counts'!$A:$A,$B92:$B96))</f>
        <v>55517</v>
      </c>
      <c r="G16">
        <f>SUMPRODUCT(SUMIFS('Raw counts'!F:F,'Raw counts'!$A:$A,$B92:$B96))</f>
        <v>47459</v>
      </c>
      <c r="H16">
        <f>SUMPRODUCT(SUMIFS('Raw counts'!G:G,'Raw counts'!$A:$A,$B92:$B96))</f>
        <v>35388</v>
      </c>
      <c r="I16">
        <f>SUMPRODUCT(SUMIFS('Raw counts'!H:H,'Raw counts'!$A:$A,$B92:$B96))</f>
        <v>30397</v>
      </c>
      <c r="J16">
        <f>SUMPRODUCT(SUMIFS('Raw counts'!I:I,'Raw counts'!$A:$A,$B92:$B96))</f>
        <v>38389</v>
      </c>
      <c r="K16">
        <f>SUMPRODUCT(SUMIFS('Raw counts'!J:J,'Raw counts'!$A:$A,$B92:$B96))</f>
        <v>41340</v>
      </c>
      <c r="L16">
        <f>SUMPRODUCT(SUMIFS('Raw counts'!K:K,'Raw counts'!$A:$A,$B92:$B96))</f>
        <v>46952</v>
      </c>
      <c r="M16">
        <f>SUMPRODUCT(SUMIFS('Raw counts'!L:L,'Raw counts'!$A:$A,$B92:$B96))</f>
        <v>38930</v>
      </c>
      <c r="N16">
        <f>SUMPRODUCT(SUMIFS('Raw counts'!M:M,'Raw counts'!$A:$A,$B92:$B96))</f>
        <v>34269</v>
      </c>
      <c r="O16">
        <f>SUMPRODUCT(SUMIFS('Raw counts'!N:N,'Raw counts'!$A:$A,$B92:$B96))</f>
        <v>23951</v>
      </c>
      <c r="P16">
        <f>SUMPRODUCT(SUMIFS('Raw counts'!O:O,'Raw counts'!$A:$A,$B92:$B96))</f>
        <v>46991</v>
      </c>
      <c r="Q16">
        <f>SUMPRODUCT(SUMIFS('Raw counts'!P:P,'Raw counts'!$A:$A,$B92:$B96))</f>
        <v>52565</v>
      </c>
      <c r="R16">
        <f>SUMPRODUCT(SUMIFS('Raw counts'!Q:Q,'Raw counts'!$A:$A,$B92:$B96))</f>
        <v>48949</v>
      </c>
      <c r="S16">
        <f>SUMPRODUCT(SUMIFS('Raw counts'!R:R,'Raw counts'!$A:$A,$B92:$B96))</f>
        <v>47627</v>
      </c>
      <c r="T16">
        <f>SUMPRODUCT(SUMIFS('Raw counts'!S:S,'Raw counts'!$A:$A,$B92:$B96))</f>
        <v>44420</v>
      </c>
      <c r="U16">
        <f>SUMPRODUCT(SUMIFS('Raw counts'!T:T,'Raw counts'!$A:$A,$B92:$B96))</f>
        <v>25815</v>
      </c>
      <c r="W16">
        <f t="shared" si="0"/>
        <v>0.30065741437240517</v>
      </c>
      <c r="X16">
        <f t="shared" si="1"/>
        <v>39259.199999999997</v>
      </c>
      <c r="Y16">
        <f t="shared" si="2"/>
        <v>44394.5</v>
      </c>
    </row>
    <row r="17" spans="1:25" x14ac:dyDescent="0.25">
      <c r="A17" t="s">
        <v>503</v>
      </c>
      <c r="C17" t="s">
        <v>25</v>
      </c>
      <c r="E17">
        <v>44</v>
      </c>
      <c r="F17">
        <f>SUMPRODUCT(SUMIFS('Raw counts'!E:E,'Raw counts'!$A:$A,$B57:$B61))</f>
        <v>7080</v>
      </c>
      <c r="G17">
        <f>SUMPRODUCT(SUMIFS('Raw counts'!F:F,'Raw counts'!$A:$A,$B57:$B61))</f>
        <v>5251</v>
      </c>
      <c r="H17">
        <f>SUMPRODUCT(SUMIFS('Raw counts'!G:G,'Raw counts'!$A:$A,$B57:$B61))</f>
        <v>2895</v>
      </c>
      <c r="I17">
        <f>SUMPRODUCT(SUMIFS('Raw counts'!H:H,'Raw counts'!$A:$A,$B57:$B61))</f>
        <v>2729</v>
      </c>
      <c r="J17">
        <f>SUMPRODUCT(SUMIFS('Raw counts'!I:I,'Raw counts'!$A:$A,$B57:$B61))</f>
        <v>4086</v>
      </c>
      <c r="K17">
        <f>SUMPRODUCT(SUMIFS('Raw counts'!J:J,'Raw counts'!$A:$A,$B57:$B61))</f>
        <v>2974</v>
      </c>
      <c r="L17">
        <f>SUMPRODUCT(SUMIFS('Raw counts'!K:K,'Raw counts'!$A:$A,$B57:$B61))</f>
        <v>13899</v>
      </c>
      <c r="M17">
        <f>SUMPRODUCT(SUMIFS('Raw counts'!L:L,'Raw counts'!$A:$A,$B57:$B61))</f>
        <v>2014</v>
      </c>
      <c r="N17">
        <f>SUMPRODUCT(SUMIFS('Raw counts'!M:M,'Raw counts'!$A:$A,$B57:$B61))</f>
        <v>5967</v>
      </c>
      <c r="O17">
        <f>SUMPRODUCT(SUMIFS('Raw counts'!N:N,'Raw counts'!$A:$A,$B57:$B61))</f>
        <v>1047</v>
      </c>
      <c r="P17">
        <f>SUMPRODUCT(SUMIFS('Raw counts'!O:O,'Raw counts'!$A:$A,$B57:$B61))</f>
        <v>2869</v>
      </c>
      <c r="Q17">
        <f>SUMPRODUCT(SUMIFS('Raw counts'!P:P,'Raw counts'!$A:$A,$B57:$B61))</f>
        <v>5545</v>
      </c>
      <c r="R17">
        <f>SUMPRODUCT(SUMIFS('Raw counts'!Q:Q,'Raw counts'!$A:$A,$B57:$B61))</f>
        <v>3787</v>
      </c>
      <c r="S17">
        <f>SUMPRODUCT(SUMIFS('Raw counts'!R:R,'Raw counts'!$A:$A,$B57:$B61))</f>
        <v>6201</v>
      </c>
      <c r="T17">
        <f>SUMPRODUCT(SUMIFS('Raw counts'!S:S,'Raw counts'!$A:$A,$B57:$B61))</f>
        <v>2798</v>
      </c>
      <c r="U17">
        <f>SUMPRODUCT(SUMIFS('Raw counts'!T:T,'Raw counts'!$A:$A,$B57:$B61))</f>
        <v>2045</v>
      </c>
      <c r="W17">
        <f t="shared" si="0"/>
        <v>0.57786715449203785</v>
      </c>
      <c r="X17">
        <f t="shared" si="1"/>
        <v>4794.2</v>
      </c>
      <c r="Y17">
        <f t="shared" si="2"/>
        <v>3874.1666666666665</v>
      </c>
    </row>
    <row r="19" spans="1:25" x14ac:dyDescent="0.25">
      <c r="A19" s="4" t="s">
        <v>1271</v>
      </c>
    </row>
    <row r="20" spans="1:25" x14ac:dyDescent="0.25">
      <c r="A20" t="s">
        <v>502</v>
      </c>
      <c r="C20" t="s">
        <v>413</v>
      </c>
      <c r="E20">
        <v>972</v>
      </c>
      <c r="F20">
        <f>SUMPRODUCT(SUMIFS('Raw counts'!E:E,'Raw counts'!$A:$A,$B52:$B56))</f>
        <v>5898</v>
      </c>
      <c r="G20">
        <f>SUMPRODUCT(SUMIFS('Raw counts'!F:F,'Raw counts'!$A:$A,$B52:$B56))</f>
        <v>3868</v>
      </c>
      <c r="H20">
        <f>SUMPRODUCT(SUMIFS('Raw counts'!G:G,'Raw counts'!$A:$A,$B52:$B56))</f>
        <v>2352</v>
      </c>
      <c r="I20">
        <f>SUMPRODUCT(SUMIFS('Raw counts'!H:H,'Raw counts'!$A:$A,$B52:$B56))</f>
        <v>2321</v>
      </c>
      <c r="J20">
        <f>SUMPRODUCT(SUMIFS('Raw counts'!I:I,'Raw counts'!$A:$A,$B52:$B56))</f>
        <v>3026</v>
      </c>
      <c r="K20">
        <f>SUMPRODUCT(SUMIFS('Raw counts'!J:J,'Raw counts'!$A:$A,$B52:$B56))</f>
        <v>7984</v>
      </c>
      <c r="L20">
        <f>SUMPRODUCT(SUMIFS('Raw counts'!K:K,'Raw counts'!$A:$A,$B52:$B56))</f>
        <v>13225</v>
      </c>
      <c r="M20">
        <f>SUMPRODUCT(SUMIFS('Raw counts'!L:L,'Raw counts'!$A:$A,$B52:$B56))</f>
        <v>3339</v>
      </c>
      <c r="N20">
        <f>SUMPRODUCT(SUMIFS('Raw counts'!M:M,'Raw counts'!$A:$A,$B52:$B56))</f>
        <v>5049</v>
      </c>
      <c r="O20">
        <f>SUMPRODUCT(SUMIFS('Raw counts'!N:N,'Raw counts'!$A:$A,$B52:$B56))</f>
        <v>1172</v>
      </c>
      <c r="P20">
        <f>SUMPRODUCT(SUMIFS('Raw counts'!O:O,'Raw counts'!$A:$A,$B52:$B56))</f>
        <v>2171</v>
      </c>
      <c r="Q20">
        <f>SUMPRODUCT(SUMIFS('Raw counts'!P:P,'Raw counts'!$A:$A,$B52:$B56))</f>
        <v>3102</v>
      </c>
      <c r="R20">
        <f>SUMPRODUCT(SUMIFS('Raw counts'!Q:Q,'Raw counts'!$A:$A,$B52:$B56))</f>
        <v>7774</v>
      </c>
      <c r="S20">
        <f>SUMPRODUCT(SUMIFS('Raw counts'!R:R,'Raw counts'!$A:$A,$B52:$B56))</f>
        <v>3079</v>
      </c>
      <c r="T20">
        <f>SUMPRODUCT(SUMIFS('Raw counts'!S:S,'Raw counts'!$A:$A,$B52:$B56))</f>
        <v>1590</v>
      </c>
      <c r="U20">
        <f>SUMPRODUCT(SUMIFS('Raw counts'!T:T,'Raw counts'!$A:$A,$B52:$B56))</f>
        <v>2013</v>
      </c>
      <c r="W20">
        <f t="shared" si="0"/>
        <v>0.36273876148342654</v>
      </c>
      <c r="X20">
        <f t="shared" si="1"/>
        <v>4823.3999999999996</v>
      </c>
      <c r="Y20">
        <f t="shared" si="2"/>
        <v>3288.1666666666665</v>
      </c>
    </row>
    <row r="21" spans="1:25" x14ac:dyDescent="0.25">
      <c r="A21" t="s">
        <v>1272</v>
      </c>
      <c r="C21" t="s">
        <v>1273</v>
      </c>
      <c r="F21">
        <f>SUMPRODUCT(SUMIFS('Raw counts'!E:E,'Raw counts'!$A:$A,$B97:$B106))</f>
        <v>13388</v>
      </c>
      <c r="G21">
        <f>SUMPRODUCT(SUMIFS('Raw counts'!F:F,'Raw counts'!$A:$A,$B97:$B106))</f>
        <v>10712</v>
      </c>
      <c r="H21">
        <f>SUMPRODUCT(SUMIFS('Raw counts'!G:G,'Raw counts'!$A:$A,$B97:$B106))</f>
        <v>14888</v>
      </c>
      <c r="I21">
        <f>SUMPRODUCT(SUMIFS('Raw counts'!H:H,'Raw counts'!$A:$A,$B97:$B106))</f>
        <v>9851</v>
      </c>
      <c r="J21">
        <f>SUMPRODUCT(SUMIFS('Raw counts'!I:I,'Raw counts'!$A:$A,$B97:$B106))</f>
        <v>5492</v>
      </c>
      <c r="K21">
        <f>SUMPRODUCT(SUMIFS('Raw counts'!J:J,'Raw counts'!$A:$A,$B97:$B106))</f>
        <v>17127</v>
      </c>
      <c r="L21">
        <f>SUMPRODUCT(SUMIFS('Raw counts'!K:K,'Raw counts'!$A:$A,$B97:$B106))</f>
        <v>34083</v>
      </c>
      <c r="M21">
        <f>SUMPRODUCT(SUMIFS('Raw counts'!L:L,'Raw counts'!$A:$A,$B97:$B106))</f>
        <v>8370</v>
      </c>
      <c r="N21">
        <f>SUMPRODUCT(SUMIFS('Raw counts'!M:M,'Raw counts'!$A:$A,$B97:$B106))</f>
        <v>10101</v>
      </c>
      <c r="O21">
        <f>SUMPRODUCT(SUMIFS('Raw counts'!N:N,'Raw counts'!$A:$A,$B97:$B106))</f>
        <v>6644</v>
      </c>
      <c r="P21">
        <f>SUMPRODUCT(SUMIFS('Raw counts'!O:O,'Raw counts'!$A:$A,$B97:$B106))</f>
        <v>7343</v>
      </c>
      <c r="Q21">
        <f>SUMPRODUCT(SUMIFS('Raw counts'!P:P,'Raw counts'!$A:$A,$B97:$B106))</f>
        <v>9143</v>
      </c>
      <c r="R21">
        <f>SUMPRODUCT(SUMIFS('Raw counts'!Q:Q,'Raw counts'!$A:$A,$B97:$B106))</f>
        <v>15813</v>
      </c>
      <c r="S21">
        <f>SUMPRODUCT(SUMIFS('Raw counts'!R:R,'Raw counts'!$A:$A,$B97:$B106))</f>
        <v>10284</v>
      </c>
      <c r="T21">
        <f>SUMPRODUCT(SUMIFS('Raw counts'!S:S,'Raw counts'!$A:$A,$B97:$B106))</f>
        <v>6178</v>
      </c>
      <c r="U21">
        <f>SUMPRODUCT(SUMIFS('Raw counts'!T:T,'Raw counts'!$A:$A,$B97:$B106))</f>
        <v>6281</v>
      </c>
      <c r="W21">
        <f t="shared" si="0"/>
        <v>0.29537749298139671</v>
      </c>
      <c r="X21">
        <f t="shared" si="1"/>
        <v>13065.6</v>
      </c>
      <c r="Y21">
        <f t="shared" si="2"/>
        <v>9173.6666666666661</v>
      </c>
    </row>
    <row r="22" spans="1:25" x14ac:dyDescent="0.25">
      <c r="A22" t="s">
        <v>1274</v>
      </c>
      <c r="C22" t="s">
        <v>1275</v>
      </c>
      <c r="E22">
        <v>731</v>
      </c>
      <c r="F22">
        <f>SUMPRODUCT(SUMIFS('Raw counts'!E:E,'Raw counts'!$A:$A,$B107:$B110))</f>
        <v>2665</v>
      </c>
      <c r="G22">
        <f>SUMPRODUCT(SUMIFS('Raw counts'!F:F,'Raw counts'!$A:$A,$B107:$B110))</f>
        <v>1944</v>
      </c>
      <c r="H22">
        <f>SUMPRODUCT(SUMIFS('Raw counts'!G:G,'Raw counts'!$A:$A,$B107:$B110))</f>
        <v>905</v>
      </c>
      <c r="I22">
        <f>SUMPRODUCT(SUMIFS('Raw counts'!H:H,'Raw counts'!$A:$A,$B107:$B110))</f>
        <v>868</v>
      </c>
      <c r="J22">
        <f>SUMPRODUCT(SUMIFS('Raw counts'!I:I,'Raw counts'!$A:$A,$B107:$B110))</f>
        <v>1644</v>
      </c>
      <c r="K22">
        <f>SUMPRODUCT(SUMIFS('Raw counts'!J:J,'Raw counts'!$A:$A,$B107:$B110))</f>
        <v>3072</v>
      </c>
      <c r="L22">
        <f>SUMPRODUCT(SUMIFS('Raw counts'!K:K,'Raw counts'!$A:$A,$B107:$B110))</f>
        <v>9357</v>
      </c>
      <c r="M22">
        <f>SUMPRODUCT(SUMIFS('Raw counts'!L:L,'Raw counts'!$A:$A,$B107:$B110))</f>
        <v>1074</v>
      </c>
      <c r="N22">
        <f>SUMPRODUCT(SUMIFS('Raw counts'!M:M,'Raw counts'!$A:$A,$B107:$B110))</f>
        <v>2528</v>
      </c>
      <c r="O22">
        <f>SUMPRODUCT(SUMIFS('Raw counts'!N:N,'Raw counts'!$A:$A,$B107:$B110))</f>
        <v>652</v>
      </c>
      <c r="P22">
        <f>SUMPRODUCT(SUMIFS('Raw counts'!O:O,'Raw counts'!$A:$A,$B107:$B110))</f>
        <v>1170</v>
      </c>
      <c r="Q22">
        <f>SUMPRODUCT(SUMIFS('Raw counts'!P:P,'Raw counts'!$A:$A,$B107:$B110))</f>
        <v>2705</v>
      </c>
      <c r="R22">
        <f>SUMPRODUCT(SUMIFS('Raw counts'!Q:Q,'Raw counts'!$A:$A,$B107:$B110))</f>
        <v>4819</v>
      </c>
      <c r="S22">
        <f>SUMPRODUCT(SUMIFS('Raw counts'!R:R,'Raw counts'!$A:$A,$B107:$B110))</f>
        <v>1853</v>
      </c>
      <c r="T22">
        <f>SUMPRODUCT(SUMIFS('Raw counts'!S:S,'Raw counts'!$A:$A,$B107:$B110))</f>
        <v>905</v>
      </c>
      <c r="U22">
        <f>SUMPRODUCT(SUMIFS('Raw counts'!T:T,'Raw counts'!$A:$A,$B107:$B110))</f>
        <v>1144</v>
      </c>
      <c r="W22">
        <f t="shared" si="0"/>
        <v>0.75252214890842173</v>
      </c>
      <c r="X22">
        <f t="shared" si="1"/>
        <v>2470.9</v>
      </c>
      <c r="Y22">
        <f t="shared" si="2"/>
        <v>2099.3333333333335</v>
      </c>
    </row>
    <row r="23" spans="1:25" x14ac:dyDescent="0.25">
      <c r="A23" t="s">
        <v>500</v>
      </c>
      <c r="C23" t="s">
        <v>104</v>
      </c>
      <c r="F23">
        <f>SUMPRODUCT(SUMIFS('Raw counts'!E:E,'Raw counts'!$A:$A,$B35:$B51))</f>
        <v>26854</v>
      </c>
      <c r="G23">
        <f>SUMPRODUCT(SUMIFS('Raw counts'!F:F,'Raw counts'!$A:$A,$B35:$B51))</f>
        <v>36709</v>
      </c>
      <c r="H23">
        <f>SUMPRODUCT(SUMIFS('Raw counts'!G:G,'Raw counts'!$A:$A,$B35:$B51))</f>
        <v>45888</v>
      </c>
      <c r="I23">
        <f>SUMPRODUCT(SUMIFS('Raw counts'!H:H,'Raw counts'!$A:$A,$B35:$B51))</f>
        <v>37556</v>
      </c>
      <c r="J23">
        <f>SUMPRODUCT(SUMIFS('Raw counts'!I:I,'Raw counts'!$A:$A,$B35:$B51))</f>
        <v>24907</v>
      </c>
      <c r="K23">
        <f>SUMPRODUCT(SUMIFS('Raw counts'!J:J,'Raw counts'!$A:$A,$B35:$B51))</f>
        <v>57924</v>
      </c>
      <c r="L23">
        <f>SUMPRODUCT(SUMIFS('Raw counts'!K:K,'Raw counts'!$A:$A,$B35:$B51))</f>
        <v>36222</v>
      </c>
      <c r="M23">
        <f>SUMPRODUCT(SUMIFS('Raw counts'!L:L,'Raw counts'!$A:$A,$B35:$B51))</f>
        <v>24608</v>
      </c>
      <c r="N23">
        <f>SUMPRODUCT(SUMIFS('Raw counts'!M:M,'Raw counts'!$A:$A,$B35:$B51))</f>
        <v>30613</v>
      </c>
      <c r="O23">
        <f>SUMPRODUCT(SUMIFS('Raw counts'!N:N,'Raw counts'!$A:$A,$B35:$B51))</f>
        <v>28467</v>
      </c>
      <c r="P23">
        <f>SUMPRODUCT(SUMIFS('Raw counts'!O:O,'Raw counts'!$A:$A,$B35:$B51))</f>
        <v>35896</v>
      </c>
      <c r="Q23">
        <f>SUMPRODUCT(SUMIFS('Raw counts'!P:P,'Raw counts'!$A:$A,$B35:$B51))</f>
        <v>25105</v>
      </c>
      <c r="R23">
        <f>SUMPRODUCT(SUMIFS('Raw counts'!Q:Q,'Raw counts'!$A:$A,$B35:$B51))</f>
        <v>33601</v>
      </c>
      <c r="S23">
        <f>SUMPRODUCT(SUMIFS('Raw counts'!R:R,'Raw counts'!$A:$A,$B35:$B51))</f>
        <v>25103</v>
      </c>
      <c r="T23">
        <f>SUMPRODUCT(SUMIFS('Raw counts'!S:S,'Raw counts'!$A:$A,$B35:$B51))</f>
        <v>33057</v>
      </c>
      <c r="U23">
        <f>SUMPRODUCT(SUMIFS('Raw counts'!T:T,'Raw counts'!$A:$A,$B35:$B51))</f>
        <v>22549</v>
      </c>
      <c r="W23">
        <f t="shared" si="0"/>
        <v>0.2390008791361117</v>
      </c>
      <c r="X23">
        <f t="shared" si="1"/>
        <v>34974.800000000003</v>
      </c>
      <c r="Y23">
        <f t="shared" si="2"/>
        <v>29218.5</v>
      </c>
    </row>
    <row r="24" spans="1:25" x14ac:dyDescent="0.25">
      <c r="A24" t="s">
        <v>1276</v>
      </c>
      <c r="C24" t="s">
        <v>1277</v>
      </c>
      <c r="E24">
        <v>909</v>
      </c>
      <c r="F24">
        <f>SUMPRODUCT(SUMIFS('Raw counts'!E:E,'Raw counts'!$A:$A,$B111:$B113))</f>
        <v>21731</v>
      </c>
      <c r="G24">
        <f>SUMPRODUCT(SUMIFS('Raw counts'!F:F,'Raw counts'!$A:$A,$B111:$B113))</f>
        <v>20704</v>
      </c>
      <c r="H24">
        <f>SUMPRODUCT(SUMIFS('Raw counts'!G:G,'Raw counts'!$A:$A,$B111:$B113))</f>
        <v>17077</v>
      </c>
      <c r="I24">
        <f>SUMPRODUCT(SUMIFS('Raw counts'!H:H,'Raw counts'!$A:$A,$B111:$B113))</f>
        <v>13060</v>
      </c>
      <c r="J24">
        <f>SUMPRODUCT(SUMIFS('Raw counts'!I:I,'Raw counts'!$A:$A,$B111:$B113))</f>
        <v>16658</v>
      </c>
      <c r="K24">
        <f>SUMPRODUCT(SUMIFS('Raw counts'!J:J,'Raw counts'!$A:$A,$B111:$B113))</f>
        <v>24391</v>
      </c>
      <c r="L24">
        <f>SUMPRODUCT(SUMIFS('Raw counts'!K:K,'Raw counts'!$A:$A,$B111:$B113))</f>
        <v>21075</v>
      </c>
      <c r="M24">
        <f>SUMPRODUCT(SUMIFS('Raw counts'!L:L,'Raw counts'!$A:$A,$B111:$B113))</f>
        <v>13017</v>
      </c>
      <c r="N24">
        <f>SUMPRODUCT(SUMIFS('Raw counts'!M:M,'Raw counts'!$A:$A,$B111:$B113))</f>
        <v>19900</v>
      </c>
      <c r="O24">
        <f>SUMPRODUCT(SUMIFS('Raw counts'!N:N,'Raw counts'!$A:$A,$B111:$B113))</f>
        <v>8738</v>
      </c>
      <c r="P24">
        <f>SUMPRODUCT(SUMIFS('Raw counts'!O:O,'Raw counts'!$A:$A,$B111:$B113))</f>
        <v>21528</v>
      </c>
      <c r="Q24">
        <f>SUMPRODUCT(SUMIFS('Raw counts'!P:P,'Raw counts'!$A:$A,$B111:$B113))</f>
        <v>16043</v>
      </c>
      <c r="R24">
        <f>SUMPRODUCT(SUMIFS('Raw counts'!Q:Q,'Raw counts'!$A:$A,$B111:$B113))</f>
        <v>20977</v>
      </c>
      <c r="S24">
        <f>SUMPRODUCT(SUMIFS('Raw counts'!R:R,'Raw counts'!$A:$A,$B111:$B113))</f>
        <v>17376</v>
      </c>
      <c r="T24">
        <f>SUMPRODUCT(SUMIFS('Raw counts'!S:S,'Raw counts'!$A:$A,$B111:$B113))</f>
        <v>23114</v>
      </c>
      <c r="U24">
        <f>SUMPRODUCT(SUMIFS('Raw counts'!T:T,'Raw counts'!$A:$A,$B111:$B113))</f>
        <v>10857</v>
      </c>
      <c r="W24">
        <f t="shared" si="0"/>
        <v>0.78467478833690441</v>
      </c>
      <c r="X24">
        <f t="shared" si="1"/>
        <v>17635.099999999999</v>
      </c>
      <c r="Y24">
        <f t="shared" si="2"/>
        <v>18315.833333333332</v>
      </c>
    </row>
    <row r="25" spans="1:25" x14ac:dyDescent="0.25">
      <c r="A25" t="s">
        <v>496</v>
      </c>
      <c r="C25" t="s">
        <v>307</v>
      </c>
      <c r="E25">
        <v>726</v>
      </c>
      <c r="F25">
        <f>SUMPRODUCT(SUMIFS('Raw counts'!E:E,'Raw counts'!$A:$A,$B32:$B34))</f>
        <v>6992</v>
      </c>
      <c r="G25">
        <f>SUMPRODUCT(SUMIFS('Raw counts'!F:F,'Raw counts'!$A:$A,$B32:$B34))</f>
        <v>7573</v>
      </c>
      <c r="H25">
        <f>SUMPRODUCT(SUMIFS('Raw counts'!G:G,'Raw counts'!$A:$A,$B32:$B34))</f>
        <v>4924</v>
      </c>
      <c r="I25">
        <f>SUMPRODUCT(SUMIFS('Raw counts'!H:H,'Raw counts'!$A:$A,$B32:$B34))</f>
        <v>9062</v>
      </c>
      <c r="J25">
        <f>SUMPRODUCT(SUMIFS('Raw counts'!I:I,'Raw counts'!$A:$A,$B32:$B34))</f>
        <v>3714</v>
      </c>
      <c r="K25">
        <f>SUMPRODUCT(SUMIFS('Raw counts'!J:J,'Raw counts'!$A:$A,$B32:$B34))</f>
        <v>6601</v>
      </c>
      <c r="L25">
        <f>SUMPRODUCT(SUMIFS('Raw counts'!K:K,'Raw counts'!$A:$A,$B32:$B34))</f>
        <v>4025</v>
      </c>
      <c r="M25">
        <f>SUMPRODUCT(SUMIFS('Raw counts'!L:L,'Raw counts'!$A:$A,$B32:$B34))</f>
        <v>5565</v>
      </c>
      <c r="N25">
        <f>SUMPRODUCT(SUMIFS('Raw counts'!M:M,'Raw counts'!$A:$A,$B32:$B34))</f>
        <v>7088</v>
      </c>
      <c r="O25">
        <f>SUMPRODUCT(SUMIFS('Raw counts'!N:N,'Raw counts'!$A:$A,$B32:$B34))</f>
        <v>11342</v>
      </c>
      <c r="P25">
        <f>SUMPRODUCT(SUMIFS('Raw counts'!O:O,'Raw counts'!$A:$A,$B32:$B34))</f>
        <v>5715</v>
      </c>
      <c r="Q25">
        <f>SUMPRODUCT(SUMIFS('Raw counts'!P:P,'Raw counts'!$A:$A,$B32:$B34))</f>
        <v>5144</v>
      </c>
      <c r="R25">
        <f>SUMPRODUCT(SUMIFS('Raw counts'!Q:Q,'Raw counts'!$A:$A,$B32:$B34))</f>
        <v>7107</v>
      </c>
      <c r="S25">
        <f>SUMPRODUCT(SUMIFS('Raw counts'!R:R,'Raw counts'!$A:$A,$B32:$B34))</f>
        <v>3383</v>
      </c>
      <c r="T25">
        <f>SUMPRODUCT(SUMIFS('Raw counts'!S:S,'Raw counts'!$A:$A,$B32:$B34))</f>
        <v>3989</v>
      </c>
      <c r="U25">
        <f>SUMPRODUCT(SUMIFS('Raw counts'!T:T,'Raw counts'!$A:$A,$B32:$B34))</f>
        <v>11030</v>
      </c>
      <c r="W25">
        <f t="shared" si="0"/>
        <v>0.63333190920790672</v>
      </c>
      <c r="X25">
        <f t="shared" si="1"/>
        <v>6688.6</v>
      </c>
      <c r="Y25">
        <f t="shared" si="2"/>
        <v>6061.333333333333</v>
      </c>
    </row>
    <row r="26" spans="1:25" x14ac:dyDescent="0.25">
      <c r="A26" t="s">
        <v>494</v>
      </c>
      <c r="B26">
        <v>382</v>
      </c>
      <c r="C26" t="s">
        <v>160</v>
      </c>
      <c r="D26">
        <v>37700</v>
      </c>
      <c r="E26">
        <v>375</v>
      </c>
      <c r="F26">
        <f>SUMIFS('Raw counts'!E:E,'Raw counts'!$A:$A,'Brain networks'!$B26)</f>
        <v>1900</v>
      </c>
      <c r="G26">
        <f>SUMIFS('Raw counts'!F:F,'Raw counts'!$A:$A,'Brain networks'!$B26)</f>
        <v>3509</v>
      </c>
      <c r="H26">
        <f>SUMIFS('Raw counts'!G:G,'Raw counts'!$A:$A,'Brain networks'!$B26)</f>
        <v>5872</v>
      </c>
      <c r="I26">
        <f>SUMIFS('Raw counts'!H:H,'Raw counts'!$A:$A,'Brain networks'!$B26)</f>
        <v>1758</v>
      </c>
      <c r="J26">
        <f>SUMIFS('Raw counts'!I:I,'Raw counts'!$A:$A,'Brain networks'!$B26)</f>
        <v>4336</v>
      </c>
      <c r="K26">
        <f>SUMIFS('Raw counts'!J:J,'Raw counts'!$A:$A,'Brain networks'!$B26)</f>
        <v>4723</v>
      </c>
      <c r="L26">
        <f>SUMIFS('Raw counts'!K:K,'Raw counts'!$A:$A,'Brain networks'!$B26)</f>
        <v>1646</v>
      </c>
      <c r="M26">
        <f>SUMIFS('Raw counts'!L:L,'Raw counts'!$A:$A,'Brain networks'!$B26)</f>
        <v>3505</v>
      </c>
      <c r="N26">
        <f>SUMIFS('Raw counts'!M:M,'Raw counts'!$A:$A,'Brain networks'!$B26)</f>
        <v>2737</v>
      </c>
      <c r="O26">
        <f>SUMIFS('Raw counts'!N:N,'Raw counts'!$A:$A,'Brain networks'!$B26)</f>
        <v>2570</v>
      </c>
      <c r="P26">
        <f>SUMIFS('Raw counts'!O:O,'Raw counts'!$A:$A,'Brain networks'!$B26)</f>
        <v>1737</v>
      </c>
      <c r="Q26">
        <f>SUMIFS('Raw counts'!P:P,'Raw counts'!$A:$A,'Brain networks'!$B26)</f>
        <v>3304</v>
      </c>
      <c r="R26">
        <f>SUMIFS('Raw counts'!Q:Q,'Raw counts'!$A:$A,'Brain networks'!$B26)</f>
        <v>3136</v>
      </c>
      <c r="S26">
        <f>SUMIFS('Raw counts'!R:R,'Raw counts'!$A:$A,'Brain networks'!$B26)</f>
        <v>3062</v>
      </c>
      <c r="T26">
        <f>SUMIFS('Raw counts'!S:S,'Raw counts'!$A:$A,'Brain networks'!$B26)</f>
        <v>2475</v>
      </c>
      <c r="U26">
        <f>SUMIFS('Raw counts'!T:T,'Raw counts'!$A:$A,'Brain networks'!$B26)</f>
        <v>1547</v>
      </c>
      <c r="W26">
        <f t="shared" si="0"/>
        <v>0.27413536142060424</v>
      </c>
      <c r="X26">
        <f t="shared" si="1"/>
        <v>3255.6</v>
      </c>
      <c r="Y26">
        <f t="shared" si="2"/>
        <v>2543.5</v>
      </c>
    </row>
    <row r="27" spans="1:25" x14ac:dyDescent="0.25">
      <c r="A27" t="s">
        <v>495</v>
      </c>
      <c r="B27">
        <v>463</v>
      </c>
      <c r="C27" t="s">
        <v>189</v>
      </c>
      <c r="D27">
        <v>38700</v>
      </c>
      <c r="E27">
        <v>375</v>
      </c>
      <c r="F27">
        <f>SUMIFS('Raw counts'!E:E,'Raw counts'!$A:$A,'Brain networks'!$B27)</f>
        <v>3640</v>
      </c>
      <c r="G27">
        <f>SUMIFS('Raw counts'!F:F,'Raw counts'!$A:$A,'Brain networks'!$B27)</f>
        <v>3311</v>
      </c>
      <c r="H27">
        <f>SUMIFS('Raw counts'!G:G,'Raw counts'!$A:$A,'Brain networks'!$B27)</f>
        <v>5319</v>
      </c>
      <c r="I27">
        <f>SUMIFS('Raw counts'!H:H,'Raw counts'!$A:$A,'Brain networks'!$B27)</f>
        <v>1759</v>
      </c>
      <c r="J27">
        <f>SUMIFS('Raw counts'!I:I,'Raw counts'!$A:$A,'Brain networks'!$B27)</f>
        <v>2953</v>
      </c>
      <c r="K27">
        <f>SUMIFS('Raw counts'!J:J,'Raw counts'!$A:$A,'Brain networks'!$B27)</f>
        <v>2057</v>
      </c>
      <c r="L27">
        <f>SUMIFS('Raw counts'!K:K,'Raw counts'!$A:$A,'Brain networks'!$B27)</f>
        <v>1146</v>
      </c>
      <c r="M27">
        <f>SUMIFS('Raw counts'!L:L,'Raw counts'!$A:$A,'Brain networks'!$B27)</f>
        <v>1052</v>
      </c>
      <c r="N27">
        <f>SUMIFS('Raw counts'!M:M,'Raw counts'!$A:$A,'Brain networks'!$B27)</f>
        <v>1776</v>
      </c>
      <c r="O27">
        <f>SUMIFS('Raw counts'!N:N,'Raw counts'!$A:$A,'Brain networks'!$B27)</f>
        <v>850</v>
      </c>
      <c r="P27">
        <f>SUMIFS('Raw counts'!O:O,'Raw counts'!$A:$A,'Brain networks'!$B27)</f>
        <v>4580</v>
      </c>
      <c r="Q27">
        <f>SUMIFS('Raw counts'!P:P,'Raw counts'!$A:$A,'Brain networks'!$B27)</f>
        <v>3095</v>
      </c>
      <c r="R27">
        <f>SUMIFS('Raw counts'!Q:Q,'Raw counts'!$A:$A,'Brain networks'!$B27)</f>
        <v>1605</v>
      </c>
      <c r="S27">
        <f>SUMIFS('Raw counts'!R:R,'Raw counts'!$A:$A,'Brain networks'!$B27)</f>
        <v>1673</v>
      </c>
      <c r="T27">
        <f>SUMIFS('Raw counts'!S:S,'Raw counts'!$A:$A,'Brain networks'!$B27)</f>
        <v>1309</v>
      </c>
      <c r="U27">
        <f>SUMIFS('Raw counts'!T:T,'Raw counts'!$A:$A,'Brain networks'!$B27)</f>
        <v>983</v>
      </c>
      <c r="W27">
        <f t="shared" si="0"/>
        <v>0.80768199606574831</v>
      </c>
      <c r="X27">
        <f t="shared" si="1"/>
        <v>2386.3000000000002</v>
      </c>
      <c r="Y27">
        <f t="shared" si="2"/>
        <v>2207.5</v>
      </c>
    </row>
    <row r="29" spans="1:25" x14ac:dyDescent="0.25">
      <c r="B29">
        <v>632</v>
      </c>
      <c r="C29" t="s">
        <v>262</v>
      </c>
      <c r="D29">
        <v>39600</v>
      </c>
      <c r="E29">
        <v>726</v>
      </c>
    </row>
    <row r="30" spans="1:25" x14ac:dyDescent="0.25">
      <c r="B30">
        <v>10703</v>
      </c>
      <c r="C30" t="s">
        <v>485</v>
      </c>
      <c r="D30">
        <v>39400</v>
      </c>
      <c r="E30">
        <v>726</v>
      </c>
    </row>
    <row r="31" spans="1:25" x14ac:dyDescent="0.25">
      <c r="B31">
        <v>10704</v>
      </c>
      <c r="C31" t="s">
        <v>486</v>
      </c>
      <c r="D31">
        <v>39500</v>
      </c>
      <c r="E31">
        <v>726</v>
      </c>
    </row>
    <row r="32" spans="1:25" x14ac:dyDescent="0.25">
      <c r="B32">
        <v>2632</v>
      </c>
      <c r="C32" t="s">
        <v>491</v>
      </c>
      <c r="D32">
        <v>39600</v>
      </c>
      <c r="E32">
        <v>2726</v>
      </c>
    </row>
    <row r="33" spans="2:5" x14ac:dyDescent="0.25">
      <c r="B33">
        <v>12703</v>
      </c>
      <c r="C33" t="s">
        <v>485</v>
      </c>
      <c r="D33">
        <v>39400</v>
      </c>
      <c r="E33">
        <v>2726</v>
      </c>
    </row>
    <row r="34" spans="2:5" x14ac:dyDescent="0.25">
      <c r="B34">
        <v>12704</v>
      </c>
      <c r="C34" t="s">
        <v>493</v>
      </c>
      <c r="D34">
        <v>39700</v>
      </c>
      <c r="E34">
        <v>2726</v>
      </c>
    </row>
    <row r="35" spans="2:5" x14ac:dyDescent="0.25">
      <c r="B35">
        <v>894</v>
      </c>
      <c r="C35" t="s">
        <v>374</v>
      </c>
      <c r="D35">
        <v>25300</v>
      </c>
      <c r="E35">
        <v>254</v>
      </c>
    </row>
    <row r="36" spans="2:5" x14ac:dyDescent="0.25">
      <c r="B36">
        <v>274</v>
      </c>
      <c r="C36" t="s">
        <v>115</v>
      </c>
      <c r="D36">
        <v>26400</v>
      </c>
      <c r="E36">
        <v>879</v>
      </c>
    </row>
    <row r="37" spans="2:5" x14ac:dyDescent="0.25">
      <c r="B37">
        <v>330</v>
      </c>
      <c r="C37" t="s">
        <v>140</v>
      </c>
      <c r="D37">
        <v>26500</v>
      </c>
      <c r="E37">
        <v>879</v>
      </c>
    </row>
    <row r="38" spans="2:5" x14ac:dyDescent="0.25">
      <c r="B38">
        <v>434</v>
      </c>
      <c r="C38" t="s">
        <v>175</v>
      </c>
      <c r="D38">
        <v>26100</v>
      </c>
      <c r="E38">
        <v>879</v>
      </c>
    </row>
    <row r="39" spans="2:5" x14ac:dyDescent="0.25">
      <c r="B39">
        <v>442</v>
      </c>
      <c r="C39" t="s">
        <v>179</v>
      </c>
      <c r="D39">
        <v>26000</v>
      </c>
      <c r="E39">
        <v>879</v>
      </c>
    </row>
    <row r="40" spans="2:5" x14ac:dyDescent="0.25">
      <c r="B40">
        <v>545</v>
      </c>
      <c r="C40" t="s">
        <v>219</v>
      </c>
      <c r="D40">
        <v>26200</v>
      </c>
      <c r="E40">
        <v>879</v>
      </c>
    </row>
    <row r="41" spans="2:5" x14ac:dyDescent="0.25">
      <c r="B41">
        <v>610</v>
      </c>
      <c r="C41" t="s">
        <v>249</v>
      </c>
      <c r="D41">
        <v>26300</v>
      </c>
      <c r="E41">
        <v>879</v>
      </c>
    </row>
    <row r="42" spans="2:5" x14ac:dyDescent="0.25">
      <c r="B42">
        <v>430</v>
      </c>
      <c r="C42" t="s">
        <v>173</v>
      </c>
      <c r="D42">
        <v>26900</v>
      </c>
      <c r="E42">
        <v>886</v>
      </c>
    </row>
    <row r="43" spans="2:5" x14ac:dyDescent="0.25">
      <c r="B43">
        <v>542</v>
      </c>
      <c r="C43" t="s">
        <v>218</v>
      </c>
      <c r="D43">
        <v>26700</v>
      </c>
      <c r="E43">
        <v>886</v>
      </c>
    </row>
    <row r="44" spans="2:5" x14ac:dyDescent="0.25">
      <c r="B44">
        <v>590</v>
      </c>
      <c r="C44" t="s">
        <v>237</v>
      </c>
      <c r="D44">
        <v>27100</v>
      </c>
      <c r="E44">
        <v>886</v>
      </c>
    </row>
    <row r="45" spans="2:5" x14ac:dyDescent="0.25">
      <c r="B45">
        <v>622</v>
      </c>
      <c r="C45" t="s">
        <v>257</v>
      </c>
      <c r="D45">
        <v>27200</v>
      </c>
      <c r="E45">
        <v>886</v>
      </c>
    </row>
    <row r="46" spans="2:5" x14ac:dyDescent="0.25">
      <c r="B46">
        <v>687</v>
      </c>
      <c r="C46" t="s">
        <v>289</v>
      </c>
      <c r="D46">
        <v>27000</v>
      </c>
      <c r="E46">
        <v>886</v>
      </c>
    </row>
    <row r="47" spans="2:5" x14ac:dyDescent="0.25">
      <c r="B47">
        <v>279</v>
      </c>
      <c r="C47" t="s">
        <v>117</v>
      </c>
      <c r="D47">
        <v>25800</v>
      </c>
      <c r="E47">
        <v>894</v>
      </c>
    </row>
    <row r="48" spans="2:5" x14ac:dyDescent="0.25">
      <c r="B48">
        <v>671</v>
      </c>
      <c r="C48" t="s">
        <v>281</v>
      </c>
      <c r="D48">
        <v>25400</v>
      </c>
      <c r="E48">
        <v>894</v>
      </c>
    </row>
    <row r="49" spans="2:5" x14ac:dyDescent="0.25">
      <c r="B49">
        <v>774</v>
      </c>
      <c r="C49" t="s">
        <v>322</v>
      </c>
      <c r="D49">
        <v>25600</v>
      </c>
      <c r="E49">
        <v>894</v>
      </c>
    </row>
    <row r="50" spans="2:5" x14ac:dyDescent="0.25">
      <c r="B50">
        <v>906</v>
      </c>
      <c r="C50" t="s">
        <v>381</v>
      </c>
      <c r="D50">
        <v>25700</v>
      </c>
      <c r="E50">
        <v>894</v>
      </c>
    </row>
    <row r="51" spans="2:5" x14ac:dyDescent="0.25">
      <c r="B51">
        <v>965</v>
      </c>
      <c r="C51" t="s">
        <v>410</v>
      </c>
      <c r="D51">
        <v>25500</v>
      </c>
      <c r="E51">
        <v>894</v>
      </c>
    </row>
    <row r="52" spans="2:5" x14ac:dyDescent="0.25">
      <c r="B52">
        <v>84</v>
      </c>
      <c r="C52" t="s">
        <v>39</v>
      </c>
      <c r="D52">
        <v>20600</v>
      </c>
      <c r="E52">
        <v>972</v>
      </c>
    </row>
    <row r="53" spans="2:5" x14ac:dyDescent="0.25">
      <c r="B53">
        <v>132</v>
      </c>
      <c r="C53" t="s">
        <v>61</v>
      </c>
      <c r="D53">
        <v>20700</v>
      </c>
      <c r="E53">
        <v>972</v>
      </c>
    </row>
    <row r="54" spans="2:5" x14ac:dyDescent="0.25">
      <c r="B54">
        <v>171</v>
      </c>
      <c r="C54" t="s">
        <v>74</v>
      </c>
      <c r="D54">
        <v>20200</v>
      </c>
      <c r="E54">
        <v>972</v>
      </c>
    </row>
    <row r="55" spans="2:5" x14ac:dyDescent="0.25">
      <c r="B55">
        <v>304</v>
      </c>
      <c r="C55" t="s">
        <v>128</v>
      </c>
      <c r="D55">
        <v>20400</v>
      </c>
      <c r="E55">
        <v>972</v>
      </c>
    </row>
    <row r="56" spans="2:5" x14ac:dyDescent="0.25">
      <c r="B56">
        <v>363</v>
      </c>
      <c r="C56" t="s">
        <v>153</v>
      </c>
      <c r="D56">
        <v>20500</v>
      </c>
      <c r="E56">
        <v>972</v>
      </c>
    </row>
    <row r="57" spans="2:5" x14ac:dyDescent="0.25">
      <c r="B57">
        <v>556</v>
      </c>
      <c r="C57" t="s">
        <v>221</v>
      </c>
      <c r="D57">
        <v>8700</v>
      </c>
      <c r="E57">
        <v>44</v>
      </c>
    </row>
    <row r="58" spans="2:5" x14ac:dyDescent="0.25">
      <c r="B58">
        <v>707</v>
      </c>
      <c r="C58" t="s">
        <v>303</v>
      </c>
      <c r="D58">
        <v>8500</v>
      </c>
      <c r="E58">
        <v>44</v>
      </c>
    </row>
    <row r="59" spans="2:5" x14ac:dyDescent="0.25">
      <c r="B59">
        <v>827</v>
      </c>
      <c r="C59" t="s">
        <v>346</v>
      </c>
      <c r="D59">
        <v>8800</v>
      </c>
      <c r="E59">
        <v>44</v>
      </c>
    </row>
    <row r="60" spans="2:5" x14ac:dyDescent="0.25">
      <c r="B60">
        <v>1054</v>
      </c>
      <c r="C60" t="s">
        <v>453</v>
      </c>
      <c r="D60">
        <v>8900</v>
      </c>
      <c r="E60">
        <v>44</v>
      </c>
    </row>
    <row r="61" spans="2:5" x14ac:dyDescent="0.25">
      <c r="B61">
        <v>1081</v>
      </c>
      <c r="C61" t="s">
        <v>461</v>
      </c>
      <c r="D61">
        <v>9000</v>
      </c>
      <c r="E61">
        <v>44</v>
      </c>
    </row>
    <row r="62" spans="2:5" x14ac:dyDescent="0.25">
      <c r="B62">
        <v>23</v>
      </c>
      <c r="C62" t="s">
        <v>15</v>
      </c>
      <c r="D62">
        <v>50100</v>
      </c>
      <c r="E62">
        <v>278</v>
      </c>
    </row>
    <row r="63" spans="2:5" x14ac:dyDescent="0.25">
      <c r="B63">
        <v>131</v>
      </c>
      <c r="C63" t="s">
        <v>60</v>
      </c>
      <c r="D63">
        <v>47000</v>
      </c>
      <c r="E63">
        <v>703</v>
      </c>
    </row>
    <row r="64" spans="2:5" x14ac:dyDescent="0.25">
      <c r="B64">
        <v>278</v>
      </c>
      <c r="C64" t="s">
        <v>116</v>
      </c>
      <c r="D64">
        <v>50000</v>
      </c>
      <c r="E64">
        <v>477</v>
      </c>
    </row>
    <row r="65" spans="2:5" x14ac:dyDescent="0.25">
      <c r="B65">
        <v>303</v>
      </c>
      <c r="C65" t="s">
        <v>127</v>
      </c>
      <c r="D65">
        <v>47200</v>
      </c>
      <c r="E65">
        <v>295</v>
      </c>
    </row>
    <row r="66" spans="2:5" x14ac:dyDescent="0.25">
      <c r="B66">
        <v>311</v>
      </c>
      <c r="C66" t="s">
        <v>131</v>
      </c>
      <c r="D66">
        <v>47300</v>
      </c>
      <c r="E66">
        <v>295</v>
      </c>
    </row>
    <row r="67" spans="2:5" x14ac:dyDescent="0.25">
      <c r="B67">
        <v>319</v>
      </c>
      <c r="C67" t="s">
        <v>134</v>
      </c>
      <c r="D67">
        <v>47500</v>
      </c>
      <c r="E67">
        <v>703</v>
      </c>
    </row>
    <row r="68" spans="2:5" x14ac:dyDescent="0.25">
      <c r="B68">
        <v>403</v>
      </c>
      <c r="C68" t="s">
        <v>165</v>
      </c>
      <c r="D68">
        <v>50800</v>
      </c>
      <c r="E68">
        <v>278</v>
      </c>
    </row>
    <row r="69" spans="2:5" x14ac:dyDescent="0.25">
      <c r="B69">
        <v>451</v>
      </c>
      <c r="C69" t="s">
        <v>184</v>
      </c>
      <c r="D69">
        <v>47400</v>
      </c>
      <c r="E69">
        <v>295</v>
      </c>
    </row>
    <row r="70" spans="2:5" x14ac:dyDescent="0.25">
      <c r="B70">
        <v>536</v>
      </c>
      <c r="C70" t="s">
        <v>216</v>
      </c>
      <c r="D70">
        <v>50300</v>
      </c>
      <c r="E70">
        <v>278</v>
      </c>
    </row>
    <row r="71" spans="2:5" x14ac:dyDescent="0.25">
      <c r="B71">
        <v>639</v>
      </c>
      <c r="C71" t="s">
        <v>266</v>
      </c>
      <c r="D71">
        <v>34700</v>
      </c>
      <c r="E71">
        <v>631</v>
      </c>
    </row>
    <row r="72" spans="2:5" x14ac:dyDescent="0.25">
      <c r="B72">
        <v>647</v>
      </c>
      <c r="C72" t="s">
        <v>269</v>
      </c>
      <c r="D72">
        <v>35100</v>
      </c>
      <c r="E72">
        <v>631</v>
      </c>
    </row>
    <row r="73" spans="2:5" x14ac:dyDescent="0.25">
      <c r="B73">
        <v>780</v>
      </c>
      <c r="C73" t="s">
        <v>325</v>
      </c>
      <c r="D73">
        <v>47800</v>
      </c>
      <c r="E73">
        <v>703</v>
      </c>
    </row>
    <row r="74" spans="2:5" x14ac:dyDescent="0.25">
      <c r="B74">
        <v>788</v>
      </c>
      <c r="C74" t="s">
        <v>329</v>
      </c>
      <c r="D74">
        <v>36400</v>
      </c>
      <c r="E74">
        <v>698</v>
      </c>
    </row>
    <row r="75" spans="2:5" x14ac:dyDescent="0.25">
      <c r="B75">
        <v>884</v>
      </c>
      <c r="C75" t="s">
        <v>370</v>
      </c>
      <c r="D75">
        <v>110700</v>
      </c>
      <c r="E75">
        <v>768</v>
      </c>
    </row>
    <row r="76" spans="2:5" x14ac:dyDescent="0.25">
      <c r="B76">
        <v>1105</v>
      </c>
      <c r="C76" t="s">
        <v>473</v>
      </c>
      <c r="D76">
        <v>50700</v>
      </c>
      <c r="E76">
        <v>278</v>
      </c>
    </row>
    <row r="77" spans="2:5" x14ac:dyDescent="0.25">
      <c r="B77">
        <v>104</v>
      </c>
      <c r="C77" t="s">
        <v>45</v>
      </c>
      <c r="D77">
        <v>23400</v>
      </c>
      <c r="E77">
        <v>95</v>
      </c>
    </row>
    <row r="78" spans="2:5" x14ac:dyDescent="0.25">
      <c r="B78">
        <v>120</v>
      </c>
      <c r="C78" t="s">
        <v>52</v>
      </c>
      <c r="D78">
        <v>24100</v>
      </c>
      <c r="E78">
        <v>111</v>
      </c>
    </row>
    <row r="79" spans="2:5" x14ac:dyDescent="0.25">
      <c r="B79">
        <v>163</v>
      </c>
      <c r="C79" t="s">
        <v>72</v>
      </c>
      <c r="D79">
        <v>24200</v>
      </c>
      <c r="E79">
        <v>111</v>
      </c>
    </row>
    <row r="80" spans="2:5" x14ac:dyDescent="0.25">
      <c r="B80">
        <v>314</v>
      </c>
      <c r="C80" t="s">
        <v>133</v>
      </c>
      <c r="D80">
        <v>24400</v>
      </c>
      <c r="E80">
        <v>111</v>
      </c>
    </row>
    <row r="81" spans="2:5" x14ac:dyDescent="0.25">
      <c r="B81">
        <v>328</v>
      </c>
      <c r="C81" t="s">
        <v>139</v>
      </c>
      <c r="D81">
        <v>23600</v>
      </c>
      <c r="E81">
        <v>104</v>
      </c>
    </row>
    <row r="82" spans="2:5" x14ac:dyDescent="0.25">
      <c r="B82">
        <v>344</v>
      </c>
      <c r="C82" t="s">
        <v>146</v>
      </c>
      <c r="D82">
        <v>24300</v>
      </c>
      <c r="E82">
        <v>111</v>
      </c>
    </row>
    <row r="83" spans="2:5" x14ac:dyDescent="0.25">
      <c r="B83">
        <v>675</v>
      </c>
      <c r="C83" t="s">
        <v>284</v>
      </c>
      <c r="D83">
        <v>25000</v>
      </c>
      <c r="E83">
        <v>119</v>
      </c>
    </row>
    <row r="84" spans="2:5" x14ac:dyDescent="0.25">
      <c r="B84">
        <v>694</v>
      </c>
      <c r="C84" t="s">
        <v>294</v>
      </c>
      <c r="D84">
        <v>24800</v>
      </c>
      <c r="E84">
        <v>119</v>
      </c>
    </row>
    <row r="85" spans="2:5" x14ac:dyDescent="0.25">
      <c r="B85">
        <v>699</v>
      </c>
      <c r="C85" t="s">
        <v>904</v>
      </c>
      <c r="D85">
        <v>25100</v>
      </c>
      <c r="E85">
        <v>119</v>
      </c>
    </row>
    <row r="86" spans="2:5" x14ac:dyDescent="0.25">
      <c r="B86">
        <v>704</v>
      </c>
      <c r="C86" t="s">
        <v>300</v>
      </c>
      <c r="D86">
        <v>24700</v>
      </c>
      <c r="E86">
        <v>119</v>
      </c>
    </row>
    <row r="87" spans="2:5" x14ac:dyDescent="0.25">
      <c r="B87">
        <v>783</v>
      </c>
      <c r="C87" t="s">
        <v>326</v>
      </c>
      <c r="D87">
        <v>23800</v>
      </c>
      <c r="E87">
        <v>104</v>
      </c>
    </row>
    <row r="88" spans="2:5" x14ac:dyDescent="0.25">
      <c r="B88">
        <v>800</v>
      </c>
      <c r="C88" t="s">
        <v>335</v>
      </c>
      <c r="D88">
        <v>24900</v>
      </c>
      <c r="E88">
        <v>119</v>
      </c>
    </row>
    <row r="89" spans="2:5" x14ac:dyDescent="0.25">
      <c r="B89">
        <v>831</v>
      </c>
      <c r="C89" t="s">
        <v>348</v>
      </c>
      <c r="D89">
        <v>23900</v>
      </c>
      <c r="E89">
        <v>104</v>
      </c>
    </row>
    <row r="90" spans="2:5" x14ac:dyDescent="0.25">
      <c r="B90">
        <v>996</v>
      </c>
      <c r="C90" t="s">
        <v>423</v>
      </c>
      <c r="D90">
        <v>23500</v>
      </c>
      <c r="E90">
        <v>104</v>
      </c>
    </row>
    <row r="91" spans="2:5" x14ac:dyDescent="0.25">
      <c r="B91">
        <v>1101</v>
      </c>
      <c r="C91" t="s">
        <v>471</v>
      </c>
      <c r="D91">
        <v>23700</v>
      </c>
      <c r="E91">
        <v>104</v>
      </c>
    </row>
    <row r="92" spans="2:5" x14ac:dyDescent="0.25">
      <c r="B92">
        <v>656</v>
      </c>
      <c r="C92" t="s">
        <v>273</v>
      </c>
      <c r="D92">
        <v>2200</v>
      </c>
      <c r="E92">
        <v>993</v>
      </c>
    </row>
    <row r="93" spans="2:5" x14ac:dyDescent="0.25">
      <c r="B93">
        <v>767</v>
      </c>
      <c r="C93" t="s">
        <v>319</v>
      </c>
      <c r="D93">
        <v>2400</v>
      </c>
      <c r="E93">
        <v>993</v>
      </c>
    </row>
    <row r="94" spans="2:5" x14ac:dyDescent="0.25">
      <c r="B94">
        <v>962</v>
      </c>
      <c r="C94" t="s">
        <v>409</v>
      </c>
      <c r="D94">
        <v>2300</v>
      </c>
      <c r="E94">
        <v>993</v>
      </c>
    </row>
    <row r="95" spans="2:5" x14ac:dyDescent="0.25">
      <c r="B95">
        <v>1021</v>
      </c>
      <c r="C95" t="s">
        <v>436</v>
      </c>
      <c r="D95">
        <v>2500</v>
      </c>
      <c r="E95">
        <v>993</v>
      </c>
    </row>
    <row r="96" spans="2:5" x14ac:dyDescent="0.25">
      <c r="B96">
        <v>1085</v>
      </c>
      <c r="C96" t="s">
        <v>463</v>
      </c>
      <c r="D96">
        <v>2600</v>
      </c>
      <c r="E96">
        <v>993</v>
      </c>
    </row>
    <row r="97" spans="2:5" x14ac:dyDescent="0.25">
      <c r="B97">
        <v>211</v>
      </c>
      <c r="C97" t="s">
        <v>89</v>
      </c>
      <c r="D97">
        <v>19100</v>
      </c>
      <c r="E97">
        <v>39</v>
      </c>
    </row>
    <row r="98" spans="2:5" x14ac:dyDescent="0.25">
      <c r="B98">
        <v>296</v>
      </c>
      <c r="C98" t="s">
        <v>124</v>
      </c>
      <c r="D98">
        <v>19700</v>
      </c>
      <c r="E98">
        <v>48</v>
      </c>
    </row>
    <row r="99" spans="2:5" x14ac:dyDescent="0.25">
      <c r="B99">
        <v>588</v>
      </c>
      <c r="C99" t="s">
        <v>235</v>
      </c>
      <c r="D99">
        <v>19600</v>
      </c>
      <c r="E99">
        <v>48</v>
      </c>
    </row>
    <row r="100" spans="2:5" x14ac:dyDescent="0.25">
      <c r="B100">
        <v>772</v>
      </c>
      <c r="C100" t="s">
        <v>321</v>
      </c>
      <c r="D100">
        <v>19800</v>
      </c>
      <c r="E100">
        <v>48</v>
      </c>
    </row>
    <row r="101" spans="2:5" x14ac:dyDescent="0.25">
      <c r="B101">
        <v>810</v>
      </c>
      <c r="C101" t="s">
        <v>341</v>
      </c>
      <c r="D101">
        <v>19900</v>
      </c>
      <c r="E101">
        <v>48</v>
      </c>
    </row>
    <row r="102" spans="2:5" x14ac:dyDescent="0.25">
      <c r="B102">
        <v>819</v>
      </c>
      <c r="C102" t="s">
        <v>344</v>
      </c>
      <c r="D102">
        <v>20000</v>
      </c>
      <c r="E102">
        <v>48</v>
      </c>
    </row>
    <row r="103" spans="2:5" x14ac:dyDescent="0.25">
      <c r="B103">
        <v>919</v>
      </c>
      <c r="C103" t="s">
        <v>388</v>
      </c>
      <c r="D103">
        <v>19300</v>
      </c>
      <c r="E103">
        <v>39</v>
      </c>
    </row>
    <row r="104" spans="2:5" x14ac:dyDescent="0.25">
      <c r="B104">
        <v>927</v>
      </c>
      <c r="C104" t="s">
        <v>392</v>
      </c>
      <c r="D104">
        <v>19400</v>
      </c>
      <c r="E104">
        <v>39</v>
      </c>
    </row>
    <row r="105" spans="2:5" x14ac:dyDescent="0.25">
      <c r="B105">
        <v>935</v>
      </c>
      <c r="C105" t="s">
        <v>398</v>
      </c>
      <c r="D105">
        <v>19000</v>
      </c>
      <c r="E105">
        <v>39</v>
      </c>
    </row>
    <row r="106" spans="2:5" x14ac:dyDescent="0.25">
      <c r="B106">
        <v>1015</v>
      </c>
      <c r="C106" t="s">
        <v>432</v>
      </c>
      <c r="D106">
        <v>19200</v>
      </c>
      <c r="E106">
        <v>39</v>
      </c>
    </row>
    <row r="107" spans="2:5" x14ac:dyDescent="0.25">
      <c r="B107">
        <v>484</v>
      </c>
      <c r="C107" t="s">
        <v>198</v>
      </c>
      <c r="D107">
        <v>22100</v>
      </c>
      <c r="E107">
        <v>731</v>
      </c>
    </row>
    <row r="108" spans="2:5" x14ac:dyDescent="0.25">
      <c r="B108">
        <v>582</v>
      </c>
      <c r="C108" t="s">
        <v>232</v>
      </c>
      <c r="D108">
        <v>22300</v>
      </c>
      <c r="E108">
        <v>731</v>
      </c>
    </row>
    <row r="109" spans="2:5" x14ac:dyDescent="0.25">
      <c r="B109">
        <v>620</v>
      </c>
      <c r="C109" t="s">
        <v>255</v>
      </c>
      <c r="D109">
        <v>22400</v>
      </c>
      <c r="E109">
        <v>731</v>
      </c>
    </row>
    <row r="110" spans="2:5" x14ac:dyDescent="0.25">
      <c r="B110">
        <v>910</v>
      </c>
      <c r="C110" t="s">
        <v>384</v>
      </c>
      <c r="D110">
        <v>22500</v>
      </c>
      <c r="E110">
        <v>731</v>
      </c>
    </row>
    <row r="111" spans="2:5" x14ac:dyDescent="0.25">
      <c r="B111">
        <v>918</v>
      </c>
      <c r="C111" t="s">
        <v>387</v>
      </c>
      <c r="D111">
        <v>41350</v>
      </c>
      <c r="E111">
        <v>909</v>
      </c>
    </row>
    <row r="112" spans="2:5" x14ac:dyDescent="0.25">
      <c r="B112">
        <v>926</v>
      </c>
      <c r="C112" t="s">
        <v>391</v>
      </c>
      <c r="D112">
        <v>42700</v>
      </c>
      <c r="E112">
        <v>909</v>
      </c>
    </row>
    <row r="113" spans="2:5" x14ac:dyDescent="0.25">
      <c r="B113">
        <v>934</v>
      </c>
      <c r="C113" t="s">
        <v>397</v>
      </c>
      <c r="D113">
        <v>43700</v>
      </c>
      <c r="E113">
        <v>909</v>
      </c>
    </row>
  </sheetData>
  <conditionalFormatting sqref="W4:W13 W20:W27 W16:W17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2305-3427-486C-B25E-15FD8989F88D}">
  <dimension ref="A1:AA63"/>
  <sheetViews>
    <sheetView workbookViewId="0"/>
  </sheetViews>
  <sheetFormatPr defaultRowHeight="15" x14ac:dyDescent="0.25"/>
  <cols>
    <col min="3" max="3" width="37" bestFit="1" customWidth="1"/>
    <col min="18" max="18" width="10.5703125" bestFit="1" customWidth="1"/>
  </cols>
  <sheetData>
    <row r="1" spans="1:27" x14ac:dyDescent="0.25">
      <c r="E1" t="s">
        <v>506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7" x14ac:dyDescent="0.25">
      <c r="B2" s="2" t="s">
        <v>0</v>
      </c>
      <c r="C2" s="2" t="s">
        <v>1</v>
      </c>
      <c r="D2" s="2" t="s">
        <v>2</v>
      </c>
      <c r="E2" s="2" t="s">
        <v>3</v>
      </c>
      <c r="F2" s="1">
        <v>345391</v>
      </c>
      <c r="G2" s="1">
        <v>348028</v>
      </c>
      <c r="H2" s="1">
        <v>348030</v>
      </c>
      <c r="I2" s="1">
        <v>348035</v>
      </c>
      <c r="J2" s="1">
        <v>348465</v>
      </c>
      <c r="K2" s="1">
        <v>349038</v>
      </c>
      <c r="L2" s="1">
        <v>349438</v>
      </c>
      <c r="M2" s="1">
        <v>354044</v>
      </c>
      <c r="N2" s="1">
        <v>354519</v>
      </c>
      <c r="O2" s="1">
        <v>354522</v>
      </c>
      <c r="P2" s="1">
        <v>348034</v>
      </c>
      <c r="Q2" s="1">
        <v>349022</v>
      </c>
      <c r="R2" s="1">
        <v>349440</v>
      </c>
      <c r="S2" s="1">
        <v>350322</v>
      </c>
      <c r="T2" s="1">
        <v>350324</v>
      </c>
      <c r="U2" s="1">
        <v>354043</v>
      </c>
      <c r="W2" s="3" t="s">
        <v>507</v>
      </c>
      <c r="X2" s="3" t="s">
        <v>508</v>
      </c>
      <c r="Y2" s="3" t="s">
        <v>509</v>
      </c>
      <c r="Z2" s="1" t="s">
        <v>1255</v>
      </c>
      <c r="AA2" s="1" t="s">
        <v>1256</v>
      </c>
    </row>
    <row r="3" spans="1:27" x14ac:dyDescent="0.25">
      <c r="A3" t="s">
        <v>494</v>
      </c>
      <c r="B3">
        <v>382</v>
      </c>
      <c r="C3" t="s">
        <v>160</v>
      </c>
      <c r="D3">
        <v>37700</v>
      </c>
      <c r="E3">
        <v>375</v>
      </c>
      <c r="F3">
        <f>SUMIFS('Total-corrected counts Z&lt;3'!E:E,'Total-corrected counts Z&lt;3'!$A:$A,'Activation map corrected Z&lt;3'!$B3)</f>
        <v>9.4129537105615828</v>
      </c>
      <c r="G3">
        <f>SUMIFS('Total-corrected counts Z&lt;3'!F:F,'Total-corrected counts Z&lt;3'!$A:$A,'Activation map corrected Z&lt;3'!$B3)</f>
        <v>16.568666474963088</v>
      </c>
      <c r="H3">
        <f>SUMIFS('Total-corrected counts Z&lt;3'!G:G,'Total-corrected counts Z&lt;3'!$A:$A,'Activation map corrected Z&lt;3'!$B3)</f>
        <v>29.118736707014033</v>
      </c>
      <c r="I3">
        <f>SUMIFS('Total-corrected counts Z&lt;3'!H:H,'Total-corrected counts Z&lt;3'!$A:$A,'Activation map corrected Z&lt;3'!$B3)</f>
        <v>10.603392120437164</v>
      </c>
      <c r="J3">
        <f>SUMIFS('Total-corrected counts Z&lt;3'!I:I,'Total-corrected counts Z&lt;3'!$A:$A,'Activation map corrected Z&lt;3'!$B3)</f>
        <v>24.400249629860141</v>
      </c>
      <c r="K3">
        <f>SUMIFS('Total-corrected counts Z&lt;3'!J:J,'Total-corrected counts Z&lt;3'!$A:$A,'Activation map corrected Z&lt;3'!$B3)</f>
        <v>28.274563190026857</v>
      </c>
      <c r="L3">
        <f>SUMIFS('Total-corrected counts Z&lt;3'!K:K,'Total-corrected counts Z&lt;3'!$A:$A,'Activation map corrected Z&lt;3'!$B3)</f>
        <v>9.653081391427758</v>
      </c>
      <c r="M3">
        <f>SUMIFS('Total-corrected counts Z&lt;3'!L:L,'Total-corrected counts Z&lt;3'!$A:$A,'Activation map corrected Z&lt;3'!$B3)</f>
        <v>23.776284495963122</v>
      </c>
      <c r="N3">
        <f>SUMIFS('Total-corrected counts Z&lt;3'!M:M,'Total-corrected counts Z&lt;3'!$A:$A,'Activation map corrected Z&lt;3'!$B3)</f>
        <v>23.332279104183698</v>
      </c>
      <c r="O3">
        <f>SUMIFS('Total-corrected counts Z&lt;3'!N:N,'Total-corrected counts Z&lt;3'!$A:$A,'Activation map corrected Z&lt;3'!$B3)</f>
        <v>20.147950240050676</v>
      </c>
      <c r="P3">
        <f>SUMIFS('Total-corrected counts Z&lt;3'!O:O,'Total-corrected counts Z&lt;3'!$A:$A,'Activation map corrected Z&lt;3'!$B3)</f>
        <v>7.6793098966277347</v>
      </c>
      <c r="Q3">
        <f>SUMIFS('Total-corrected counts Z&lt;3'!P:P,'Total-corrected counts Z&lt;3'!$A:$A,'Activation map corrected Z&lt;3'!$B3)</f>
        <v>16.44226917248707</v>
      </c>
      <c r="R3">
        <f>SUMIFS('Total-corrected counts Z&lt;3'!Q:Q,'Total-corrected counts Z&lt;3'!$A:$A,'Activation map corrected Z&lt;3'!$B3)</f>
        <v>15.581191871745327</v>
      </c>
      <c r="S3">
        <f>SUMIFS('Total-corrected counts Z&lt;3'!R:R,'Total-corrected counts Z&lt;3'!$A:$A,'Activation map corrected Z&lt;3'!$B3)</f>
        <v>15.724974206831172</v>
      </c>
      <c r="T3">
        <f>SUMIFS('Total-corrected counts Z&lt;3'!S:S,'Total-corrected counts Z&lt;3'!$A:$A,'Activation map corrected Z&lt;3'!$B3)</f>
        <v>14.013175215647196</v>
      </c>
      <c r="U3">
        <f>SUMIFS('Total-corrected counts Z&lt;3'!T:T,'Total-corrected counts Z&lt;3'!$A:$A,'Activation map corrected Z&lt;3'!$B3)</f>
        <v>10.559777418731693</v>
      </c>
      <c r="W3">
        <f>_xlfn.T.TEST(F3:O3,P3:U3,2,2)</f>
        <v>8.1984424748719129E-2</v>
      </c>
      <c r="X3">
        <f>AVERAGE(F3:O3)</f>
        <v>19.52881570644881</v>
      </c>
      <c r="Y3">
        <f>AVERAGE(P3:U3)</f>
        <v>13.333449630345035</v>
      </c>
      <c r="Z3">
        <f>STDEV(F3:O3)/SQRT(COUNT(F3:O3))</f>
        <v>2.3883110412157613</v>
      </c>
      <c r="AA3">
        <f>STDEV(P3:U3)/SQRT(COUNT(P3:U3))</f>
        <v>1.4208105018674793</v>
      </c>
    </row>
    <row r="4" spans="1:27" x14ac:dyDescent="0.25">
      <c r="A4" t="s">
        <v>495</v>
      </c>
      <c r="B4">
        <v>463</v>
      </c>
      <c r="C4" t="s">
        <v>189</v>
      </c>
      <c r="D4">
        <v>38700</v>
      </c>
      <c r="E4">
        <v>375</v>
      </c>
      <c r="F4">
        <f>SUMIFS('Total-corrected counts Z&lt;3'!E:E,'Total-corrected counts Z&lt;3'!$A:$A,'Activation map corrected Z&lt;3'!$B4)</f>
        <v>18.033237634970607</v>
      </c>
      <c r="G4">
        <f>SUMIFS('Total-corrected counts Z&lt;3'!F:F,'Total-corrected counts Z&lt;3'!$A:$A,'Activation map corrected Z&lt;3'!$B4)</f>
        <v>15.633757394871127</v>
      </c>
      <c r="H4">
        <f>SUMIFS('Total-corrected counts Z&lt;3'!G:G,'Total-corrected counts Z&lt;3'!$A:$A,'Activation map corrected Z&lt;3'!$B4)</f>
        <v>26.37645785841411</v>
      </c>
      <c r="I4">
        <f>SUMIFS('Total-corrected counts Z&lt;3'!H:H,'Total-corrected counts Z&lt;3'!$A:$A,'Activation map corrected Z&lt;3'!$B4)</f>
        <v>10.609423629038094</v>
      </c>
      <c r="J4">
        <f>SUMIFS('Total-corrected counts Z&lt;3'!I:I,'Total-corrected counts Z&lt;3'!$A:$A,'Activation map corrected Z&lt;3'!$B4)</f>
        <v>16.617605432882151</v>
      </c>
      <c r="K4">
        <f>SUMIFS('Total-corrected counts Z&lt;3'!J:J,'Total-corrected counts Z&lt;3'!$A:$A,'Activation map corrected Z&lt;3'!$B4)</f>
        <v>12.314371476156095</v>
      </c>
      <c r="L4">
        <f>SUMIFS('Total-corrected counts Z&lt;3'!K:K,'Total-corrected counts Z&lt;3'!$A:$A,'Activation map corrected Z&lt;3'!$B4)</f>
        <v>6.72079664312042</v>
      </c>
      <c r="M4">
        <f>SUMIFS('Total-corrected counts Z&lt;3'!L:L,'Total-corrected counts Z&lt;3'!$A:$A,'Activation map corrected Z&lt;3'!$B4)</f>
        <v>7.1362771154788014</v>
      </c>
      <c r="N4">
        <f>SUMIFS('Total-corrected counts Z&lt;3'!M:M,'Total-corrected counts Z&lt;3'!$A:$A,'Activation map corrected Z&lt;3'!$B4)</f>
        <v>15.139980887479082</v>
      </c>
      <c r="O4">
        <f>SUMIFS('Total-corrected counts Z&lt;3'!N:N,'Total-corrected counts Z&lt;3'!$A:$A,'Activation map corrected Z&lt;3'!$B4)</f>
        <v>6.6637189509895229</v>
      </c>
      <c r="P4">
        <f>SUMIFS('Total-corrected counts Z&lt;3'!O:O,'Total-corrected counts Z&lt;3'!$A:$A,'Activation map corrected Z&lt;3'!$B4)</f>
        <v>20.248266739525057</v>
      </c>
      <c r="Q4">
        <f>SUMIFS('Total-corrected counts Z&lt;3'!P:P,'Total-corrected counts Z&lt;3'!$A:$A,'Activation map corrected Z&lt;3'!$B4)</f>
        <v>15.402186164905411</v>
      </c>
      <c r="R4">
        <f>SUMIFS('Total-corrected counts Z&lt;3'!Q:Q,'Total-corrected counts Z&lt;3'!$A:$A,'Activation map corrected Z&lt;3'!$B4)</f>
        <v>7.9744301511961888</v>
      </c>
      <c r="S4">
        <f>SUMIFS('Total-corrected counts Z&lt;3'!R:R,'Total-corrected counts Z&lt;3'!$A:$A,'Activation map corrected Z&lt;3'!$B4)</f>
        <v>8.5917314983764044</v>
      </c>
      <c r="T4">
        <f>SUMIFS('Total-corrected counts Z&lt;3'!S:S,'Total-corrected counts Z&lt;3'!$A:$A,'Activation map corrected Z&lt;3'!$B4)</f>
        <v>7.4114126696089615</v>
      </c>
      <c r="U4">
        <f>SUMIFS('Total-corrected counts Z&lt;3'!T:T,'Total-corrected counts Z&lt;3'!$A:$A,'Activation map corrected Z&lt;3'!$B4)</f>
        <v>6.7099296720189106</v>
      </c>
      <c r="W4">
        <f t="shared" ref="W4:W16" si="0">_xlfn.T.TEST(F4:O4,P4:U4,2,2)</f>
        <v>0.43601242180007294</v>
      </c>
      <c r="X4">
        <f t="shared" ref="X4:X16" si="1">AVERAGE(F4:O4)</f>
        <v>13.524562702340001</v>
      </c>
      <c r="Y4">
        <f t="shared" ref="Y4:Y16" si="2">AVERAGE(P4:U4)</f>
        <v>11.056326149271824</v>
      </c>
      <c r="Z4">
        <f t="shared" ref="Z4:Z16" si="3">STDEV(F4:O4)/SQRT(COUNT(F4:O4))</f>
        <v>1.9614613349820114</v>
      </c>
      <c r="AA4">
        <f t="shared" ref="AA4:AA16" si="4">STDEV(P4:U4)/SQRT(COUNT(P4:U4))</f>
        <v>2.2444534408040138</v>
      </c>
    </row>
    <row r="5" spans="1:27" x14ac:dyDescent="0.25">
      <c r="A5" t="s">
        <v>496</v>
      </c>
      <c r="C5" t="s">
        <v>307</v>
      </c>
      <c r="E5">
        <v>726</v>
      </c>
      <c r="F5">
        <f>SUMPRODUCT(SUMIFS('Total-corrected counts Z&lt;3'!E:E,'Total-corrected counts Z&lt;3'!$A:$A,$B18:$B20))</f>
        <v>21.109787242475214</v>
      </c>
      <c r="G5">
        <f>SUMPRODUCT(SUMIFS('Total-corrected counts Z&lt;3'!F:F,'Total-corrected counts Z&lt;3'!$A:$A,$B18:$B20))</f>
        <v>30.767007908480899</v>
      </c>
      <c r="H5">
        <f>SUMPRODUCT(SUMIFS('Total-corrected counts Z&lt;3'!G:G,'Total-corrected counts Z&lt;3'!$A:$A,$B18:$B20))</f>
        <v>16.56772808891926</v>
      </c>
      <c r="I5">
        <f>SUMPRODUCT(SUMIFS('Total-corrected counts Z&lt;3'!H:H,'Total-corrected counts Z&lt;3'!$A:$A,$B18:$B20))</f>
        <v>25.670100605563466</v>
      </c>
      <c r="J5">
        <f>SUMPRODUCT(SUMIFS('Total-corrected counts Z&lt;3'!I:I,'Total-corrected counts Z&lt;3'!$A:$A,$B18:$B20))</f>
        <v>28.868376522412948</v>
      </c>
      <c r="K5">
        <f>SUMPRODUCT(SUMIFS('Total-corrected counts Z&lt;3'!J:J,'Total-corrected counts Z&lt;3'!$A:$A,$B18:$B20))</f>
        <v>19.07919392051992</v>
      </c>
      <c r="L5">
        <f>SUMPRODUCT(SUMIFS('Total-corrected counts Z&lt;3'!K:K,'Total-corrected counts Z&lt;3'!$A:$A,$B18:$B20))</f>
        <v>14.966381355360657</v>
      </c>
      <c r="M5">
        <f>SUMPRODUCT(SUMIFS('Total-corrected counts Z&lt;3'!L:L,'Total-corrected counts Z&lt;3'!$A:$A,$B18:$B20))</f>
        <v>47.851044460634469</v>
      </c>
      <c r="N5">
        <f>SUMPRODUCT(SUMIFS('Total-corrected counts Z&lt;3'!M:M,'Total-corrected counts Z&lt;3'!$A:$A,$B18:$B20))</f>
        <v>46.766855376526038</v>
      </c>
      <c r="O5">
        <f>SUMPRODUCT(SUMIFS('Total-corrected counts Z&lt;3'!N:N,'Total-corrected counts Z&lt;3'!$A:$A,$B18:$B20))</f>
        <v>53.317591277270289</v>
      </c>
      <c r="P5">
        <f>SUMPRODUCT(SUMIFS('Total-corrected counts Z&lt;3'!O:O,'Total-corrected counts Z&lt;3'!$A:$A,$B18:$B20))</f>
        <v>14.359469513095501</v>
      </c>
      <c r="Q5">
        <f>SUMPRODUCT(SUMIFS('Total-corrected counts Z&lt;3'!P:P,'Total-corrected counts Z&lt;3'!$A:$A,$B18:$B20))</f>
        <v>16.989681281740573</v>
      </c>
      <c r="R5">
        <f>SUMPRODUCT(SUMIFS('Total-corrected counts Z&lt;3'!Q:Q,'Total-corrected counts Z&lt;3'!$A:$A,$B18:$B20))</f>
        <v>20.559621162398649</v>
      </c>
      <c r="S5">
        <f>SUMPRODUCT(SUMIFS('Total-corrected counts Z&lt;3'!R:R,'Total-corrected counts Z&lt;3'!$A:$A,$B18:$B20))</f>
        <v>15.853362304535541</v>
      </c>
      <c r="T5">
        <f>SUMPRODUCT(SUMIFS('Total-corrected counts Z&lt;3'!S:S,'Total-corrected counts Z&lt;3'!$A:$A,$B18:$B20))</f>
        <v>21.73032988996119</v>
      </c>
      <c r="U5">
        <f>SUMPRODUCT(SUMIFS('Total-corrected counts Z&lt;3'!T:T,'Total-corrected counts Z&lt;3'!$A:$A,$B18:$B20))</f>
        <v>33.986510515749906</v>
      </c>
      <c r="W5">
        <f t="shared" si="0"/>
        <v>0.13232693295575709</v>
      </c>
      <c r="X5">
        <f t="shared" si="1"/>
        <v>30.496406675816321</v>
      </c>
      <c r="Y5">
        <f t="shared" si="2"/>
        <v>20.579829111246891</v>
      </c>
      <c r="Z5">
        <f t="shared" si="3"/>
        <v>4.4301812137337251</v>
      </c>
      <c r="AA5">
        <f t="shared" si="4"/>
        <v>2.915388425395113</v>
      </c>
    </row>
    <row r="6" spans="1:27" x14ac:dyDescent="0.25">
      <c r="A6" t="s">
        <v>497</v>
      </c>
      <c r="B6">
        <v>2382</v>
      </c>
      <c r="C6" t="s">
        <v>488</v>
      </c>
      <c r="D6">
        <v>37700</v>
      </c>
      <c r="E6">
        <v>2375</v>
      </c>
      <c r="F6">
        <f>SUMIFS('Total-corrected counts Z&lt;3'!E:E,'Total-corrected counts Z&lt;3'!$A:$A,'Activation map corrected Z&lt;3'!$B6)</f>
        <v>33.07414682721533</v>
      </c>
      <c r="G6">
        <f>SUMIFS('Total-corrected counts Z&lt;3'!F:F,'Total-corrected counts Z&lt;3'!$A:$A,'Activation map corrected Z&lt;3'!$B6)</f>
        <v>38.553195146216474</v>
      </c>
      <c r="H6">
        <f>SUMIFS('Total-corrected counts Z&lt;3'!G:G,'Total-corrected counts Z&lt;3'!$A:$A,'Activation map corrected Z&lt;3'!$B6)</f>
        <v>45.983999571549923</v>
      </c>
      <c r="I6">
        <f>SUMIFS('Total-corrected counts Z&lt;3'!H:H,'Total-corrected counts Z&lt;3'!$A:$A,'Activation map corrected Z&lt;3'!$B6)</f>
        <v>63.650510265627645</v>
      </c>
      <c r="J6">
        <f>SUMIFS('Total-corrected counts Z&lt;3'!I:I,'Total-corrected counts Z&lt;3'!$A:$A,'Activation map corrected Z&lt;3'!$B6)</f>
        <v>35.030339932167756</v>
      </c>
      <c r="K6">
        <f>SUMIFS('Total-corrected counts Z&lt;3'!J:J,'Total-corrected counts Z&lt;3'!$A:$A,'Activation map corrected Z&lt;3'!$B6)</f>
        <v>65.445167222818881</v>
      </c>
      <c r="L6">
        <f>SUMIFS('Total-corrected counts Z&lt;3'!K:K,'Total-corrected counts Z&lt;3'!$A:$A,'Activation map corrected Z&lt;3'!$B6)</f>
        <v>26.631010084127251</v>
      </c>
      <c r="M6">
        <f>SUMIFS('Total-corrected counts Z&lt;3'!L:L,'Total-corrected counts Z&lt;3'!$A:$A,'Activation map corrected Z&lt;3'!$B6)</f>
        <v>81.483802957349212</v>
      </c>
      <c r="N6">
        <f>SUMIFS('Total-corrected counts Z&lt;3'!M:M,'Total-corrected counts Z&lt;3'!$A:$A,'Activation map corrected Z&lt;3'!$B6)</f>
        <v>81.599041134543782</v>
      </c>
      <c r="O6">
        <f>SUMIFS('Total-corrected counts Z&lt;3'!N:N,'Total-corrected counts Z&lt;3'!$A:$A,'Activation map corrected Z&lt;3'!$B6)</f>
        <v>82.622275322915982</v>
      </c>
      <c r="P6">
        <f>SUMIFS('Total-corrected counts Z&lt;3'!O:O,'Total-corrected counts Z&lt;3'!$A:$A,'Activation map corrected Z&lt;3'!$B6)</f>
        <v>44.634607205730354</v>
      </c>
      <c r="Q6">
        <f>SUMIFS('Total-corrected counts Z&lt;3'!P:P,'Total-corrected counts Z&lt;3'!$A:$A,'Activation map corrected Z&lt;3'!$B6)</f>
        <v>45.713887596388076</v>
      </c>
      <c r="R6">
        <f>SUMIFS('Total-corrected counts Z&lt;3'!Q:Q,'Total-corrected counts Z&lt;3'!$A:$A,'Activation map corrected Z&lt;3'!$B6)</f>
        <v>60.968369087432052</v>
      </c>
      <c r="S6">
        <f>SUMIFS('Total-corrected counts Z&lt;3'!R:R,'Total-corrected counts Z&lt;3'!$A:$A,'Activation map corrected Z&lt;3'!$B6)</f>
        <v>28.743527314054234</v>
      </c>
      <c r="T6">
        <f>SUMIFS('Total-corrected counts Z&lt;3'!S:S,'Total-corrected counts Z&lt;3'!$A:$A,'Activation map corrected Z&lt;3'!$B6)</f>
        <v>47.792004846576965</v>
      </c>
      <c r="U6">
        <f>SUMIFS('Total-corrected counts Z&lt;3'!T:T,'Total-corrected counts Z&lt;3'!$A:$A,'Activation map corrected Z&lt;3'!$B6)</f>
        <v>57.836453826059241</v>
      </c>
      <c r="W6">
        <f t="shared" si="0"/>
        <v>0.43977913652132705</v>
      </c>
      <c r="X6">
        <f t="shared" si="1"/>
        <v>55.407348846453218</v>
      </c>
      <c r="Y6">
        <f t="shared" si="2"/>
        <v>47.61480831270682</v>
      </c>
      <c r="Z6">
        <f t="shared" si="3"/>
        <v>6.9843316874014256</v>
      </c>
      <c r="AA6">
        <f t="shared" si="4"/>
        <v>4.6599405064671382</v>
      </c>
    </row>
    <row r="7" spans="1:27" x14ac:dyDescent="0.25">
      <c r="A7" t="s">
        <v>498</v>
      </c>
      <c r="B7">
        <v>2463</v>
      </c>
      <c r="C7" t="s">
        <v>490</v>
      </c>
      <c r="D7">
        <v>38700</v>
      </c>
      <c r="E7">
        <v>2375</v>
      </c>
      <c r="F7">
        <f>SUMIFS('Total-corrected counts Z&lt;3'!E:E,'Total-corrected counts Z&lt;3'!$A:$A,'Activation map corrected Z&lt;3'!$B7)</f>
        <v>31.04788468636286</v>
      </c>
      <c r="G7">
        <f>SUMIFS('Total-corrected counts Z&lt;3'!F:F,'Total-corrected counts Z&lt;3'!$A:$A,'Activation map corrected Z&lt;3'!$B7)</f>
        <v>39.469217174185367</v>
      </c>
      <c r="H7">
        <f>SUMIFS('Total-corrected counts Z&lt;3'!G:G,'Total-corrected counts Z&lt;3'!$A:$A,'Activation map corrected Z&lt;3'!$B7)</f>
        <v>28.612927588465769</v>
      </c>
      <c r="I7">
        <f>SUMIFS('Total-corrected counts Z&lt;3'!H:H,'Total-corrected counts Z&lt;3'!$A:$A,'Activation map corrected Z&lt;3'!$B7)</f>
        <v>22.925764192139734</v>
      </c>
      <c r="J7">
        <f>SUMIFS('Total-corrected counts Z&lt;3'!I:I,'Total-corrected counts Z&lt;3'!$A:$A,'Activation map corrected Z&lt;3'!$B7)</f>
        <v>14.1922116158919</v>
      </c>
      <c r="K7">
        <f>SUMIFS('Total-corrected counts Z&lt;3'!J:J,'Total-corrected counts Z&lt;3'!$A:$A,'Activation map corrected Z&lt;3'!$B7)</f>
        <v>58.243325275412083</v>
      </c>
      <c r="L7">
        <f>SUMIFS('Total-corrected counts Z&lt;3'!K:K,'Total-corrected counts Z&lt;3'!$A:$A,'Activation map corrected Z&lt;3'!$B7)</f>
        <v>20.555316085634441</v>
      </c>
      <c r="M7">
        <f>SUMIFS('Total-corrected counts Z&lt;3'!L:L,'Total-corrected counts Z&lt;3'!$A:$A,'Activation map corrected Z&lt;3'!$B7)</f>
        <v>29.013172265116765</v>
      </c>
      <c r="N7">
        <f>SUMIFS('Total-corrected counts Z&lt;3'!M:M,'Total-corrected counts Z&lt;3'!$A:$A,'Activation map corrected Z&lt;3'!$B7)</f>
        <v>26.963828573815505</v>
      </c>
      <c r="O7">
        <f>SUMIFS('Total-corrected counts Z&lt;3'!N:N,'Total-corrected counts Z&lt;3'!$A:$A,'Activation map corrected Z&lt;3'!$B7)</f>
        <v>25.243735320219134</v>
      </c>
      <c r="P7">
        <f>SUMIFS('Total-corrected counts Z&lt;3'!O:O,'Total-corrected counts Z&lt;3'!$A:$A,'Activation map corrected Z&lt;3'!$B7)</f>
        <v>35.350467434332394</v>
      </c>
      <c r="Q7">
        <f>SUMIFS('Total-corrected counts Z&lt;3'!P:P,'Total-corrected counts Z&lt;3'!$A:$A,'Activation map corrected Z&lt;3'!$B7)</f>
        <v>28.734159262088479</v>
      </c>
      <c r="R7">
        <f>SUMIFS('Total-corrected counts Z&lt;3'!Q:Q,'Total-corrected counts Z&lt;3'!$A:$A,'Activation map corrected Z&lt;3'!$B7)</f>
        <v>16.813377963643553</v>
      </c>
      <c r="S7">
        <f>SUMIFS('Total-corrected counts Z&lt;3'!R:R,'Total-corrected counts Z&lt;3'!$A:$A,'Activation map corrected Z&lt;3'!$B7)</f>
        <v>16.911280229619546</v>
      </c>
      <c r="T7">
        <f>SUMIFS('Total-corrected counts Z&lt;3'!S:S,'Total-corrected counts Z&lt;3'!$A:$A,'Activation map corrected Z&lt;3'!$B7)</f>
        <v>15.366366680915753</v>
      </c>
      <c r="U7">
        <f>SUMIFS('Total-corrected counts Z&lt;3'!T:T,'Total-corrected counts Z&lt;3'!$A:$A,'Activation map corrected Z&lt;3'!$B7)</f>
        <v>36.846592441056032</v>
      </c>
      <c r="W7">
        <f t="shared" si="0"/>
        <v>0.44267008457796053</v>
      </c>
      <c r="X7">
        <f t="shared" si="1"/>
        <v>29.626738277724353</v>
      </c>
      <c r="Y7">
        <f t="shared" si="2"/>
        <v>25.003707335275962</v>
      </c>
      <c r="Z7">
        <f t="shared" si="3"/>
        <v>3.8165248085399588</v>
      </c>
      <c r="AA7">
        <f t="shared" si="4"/>
        <v>4.0277075792513495</v>
      </c>
    </row>
    <row r="8" spans="1:27" x14ac:dyDescent="0.25">
      <c r="A8" t="s">
        <v>499</v>
      </c>
      <c r="C8" t="s">
        <v>492</v>
      </c>
      <c r="E8">
        <v>2726</v>
      </c>
      <c r="F8">
        <f>SUMPRODUCT(SUMIFS('Total-corrected counts Z&lt;3'!E:E,'Total-corrected counts Z&lt;3'!$A:$A,$B21:$B23))</f>
        <v>34.639669654866623</v>
      </c>
      <c r="G8">
        <f>SUMPRODUCT(SUMIFS('Total-corrected counts Z&lt;3'!F:F,'Total-corrected counts Z&lt;3'!$A:$A,$B21:$B23))</f>
        <v>35.757911432002125</v>
      </c>
      <c r="H8">
        <f>SUMPRODUCT(SUMIFS('Total-corrected counts Z&lt;3'!G:G,'Total-corrected counts Z&lt;3'!$A:$A,$B21:$B23))</f>
        <v>24.417687252271307</v>
      </c>
      <c r="I8">
        <f>SUMPRODUCT(SUMIFS('Total-corrected counts Z&lt;3'!H:H,'Total-corrected counts Z&lt;3'!$A:$A,$B21:$B23))</f>
        <v>54.657530941639124</v>
      </c>
      <c r="J8">
        <f>SUMPRODUCT(SUMIFS('Total-corrected counts Z&lt;3'!I:I,'Total-corrected counts Z&lt;3'!$A:$A,$B21:$B23))</f>
        <v>20.900029318565629</v>
      </c>
      <c r="K8">
        <f>SUMPRODUCT(SUMIFS('Total-corrected counts Z&lt;3'!J:J,'Total-corrected counts Z&lt;3'!$A:$A,$B21:$B23))</f>
        <v>39.517338898447441</v>
      </c>
      <c r="L8">
        <f>SUMPRODUCT(SUMIFS('Total-corrected counts Z&lt;3'!K:K,'Total-corrected counts Z&lt;3'!$A:$A,$B21:$B23))</f>
        <v>23.604892223874078</v>
      </c>
      <c r="M8">
        <f>SUMPRODUCT(SUMIFS('Total-corrected counts Z&lt;3'!L:L,'Total-corrected counts Z&lt;3'!$A:$A,$B21:$B23))</f>
        <v>37.750363258212488</v>
      </c>
      <c r="N8">
        <f>SUMPRODUCT(SUMIFS('Total-corrected counts Z&lt;3'!M:M,'Total-corrected counts Z&lt;3'!$A:$A,$B21:$B23))</f>
        <v>60.423527325704811</v>
      </c>
      <c r="O8">
        <f>SUMPRODUCT(SUMIFS('Total-corrected counts Z&lt;3'!N:N,'Total-corrected counts Z&lt;3'!$A:$A,$B21:$B23))</f>
        <v>88.917529814262551</v>
      </c>
      <c r="P8">
        <f>SUMPRODUCT(SUMIFS('Total-corrected counts Z&lt;3'!O:O,'Total-corrected counts Z&lt;3'!$A:$A,$B21:$B23))</f>
        <v>25.266123235018714</v>
      </c>
      <c r="Q8">
        <f>SUMPRODUCT(SUMIFS('Total-corrected counts Z&lt;3'!P:P,'Total-corrected counts Z&lt;3'!$A:$A,$B21:$B23))</f>
        <v>25.598980818182042</v>
      </c>
      <c r="R8">
        <f>SUMPRODUCT(SUMIFS('Total-corrected counts Z&lt;3'!Q:Q,'Total-corrected counts Z&lt;3'!$A:$A,$B21:$B23))</f>
        <v>35.311074819035092</v>
      </c>
      <c r="S8">
        <f>SUMPRODUCT(SUMIFS('Total-corrected counts Z&lt;3'!R:R,'Total-corrected counts Z&lt;3'!$A:$A,$B21:$B23))</f>
        <v>17.373477381355276</v>
      </c>
      <c r="T8">
        <f>SUMPRODUCT(SUMIFS('Total-corrected counts Z&lt;3'!S:S,'Total-corrected counts Z&lt;3'!$A:$A,$B21:$B23))</f>
        <v>22.585275125340068</v>
      </c>
      <c r="U8">
        <f>SUMPRODUCT(SUMIFS('Total-corrected counts Z&lt;3'!T:T,'Total-corrected counts Z&lt;3'!$A:$A,$B21:$B23))</f>
        <v>75.290462138726951</v>
      </c>
      <c r="W8">
        <f t="shared" si="0"/>
        <v>0.44670582938608538</v>
      </c>
      <c r="X8">
        <f t="shared" si="1"/>
        <v>42.058648011984616</v>
      </c>
      <c r="Y8">
        <f t="shared" si="2"/>
        <v>33.570898919609689</v>
      </c>
      <c r="Z8">
        <f t="shared" si="3"/>
        <v>6.5920383646679097</v>
      </c>
      <c r="AA8">
        <f t="shared" si="4"/>
        <v>8.6777711028029128</v>
      </c>
    </row>
    <row r="9" spans="1:27" x14ac:dyDescent="0.25">
      <c r="A9" t="s">
        <v>500</v>
      </c>
      <c r="C9" t="s">
        <v>104</v>
      </c>
      <c r="F9">
        <f>SUMPRODUCT(SUMIFS('Total-corrected counts Z&lt;3'!E:E,'Total-corrected counts Z&lt;3'!$A:$A,$B24:$B40))</f>
        <v>132.0934656761597</v>
      </c>
      <c r="G9">
        <f>SUMPRODUCT(SUMIFS('Total-corrected counts Z&lt;3'!F:F,'Total-corrected counts Z&lt;3'!$A:$A,$B24:$B40))</f>
        <v>169.7709897712447</v>
      </c>
      <c r="H9">
        <f>SUMPRODUCT(SUMIFS('Total-corrected counts Z&lt;3'!G:G,'Total-corrected counts Z&lt;3'!$A:$A,$B24:$B40))</f>
        <v>218.20704552430834</v>
      </c>
      <c r="I9">
        <f>SUMPRODUCT(SUMIFS('Total-corrected counts Z&lt;3'!H:H,'Total-corrected counts Z&lt;3'!$A:$A,$B24:$B40))</f>
        <v>224.98733383193812</v>
      </c>
      <c r="J9">
        <f>SUMPRODUCT(SUMIFS('Total-corrected counts Z&lt;3'!I:I,'Total-corrected counts Z&lt;3'!$A:$A,$B24:$B40))</f>
        <v>134.53338743105775</v>
      </c>
      <c r="K9">
        <f>SUMPRODUCT(SUMIFS('Total-corrected counts Z&lt;3'!J:J,'Total-corrected counts Z&lt;3'!$A:$A,$B24:$B40))</f>
        <v>342.56941126887716</v>
      </c>
      <c r="L9">
        <f>SUMPRODUCT(SUMIFS('Total-corrected counts Z&lt;3'!K:K,'Total-corrected counts Z&lt;3'!$A:$A,$B24:$B40))</f>
        <v>209.34753732065414</v>
      </c>
      <c r="M9">
        <f>SUMPRODUCT(SUMIFS('Total-corrected counts Z&lt;3'!L:L,'Total-corrected counts Z&lt;3'!$A:$A,$B24:$B40))</f>
        <v>165.70136986673072</v>
      </c>
      <c r="N9">
        <f>SUMPRODUCT(SUMIFS('Total-corrected counts Z&lt;3'!M:M,'Total-corrected counts Z&lt;3'!$A:$A,$B24:$B40))</f>
        <v>258.71806303721996</v>
      </c>
      <c r="O9">
        <f>SUMPRODUCT(SUMIFS('Total-corrected counts Z&lt;3'!N:N,'Total-corrected counts Z&lt;3'!$A:$A,$B24:$B40))</f>
        <v>221.22762950349804</v>
      </c>
      <c r="P9">
        <f>SUMPRODUCT(SUMIFS('Total-corrected counts Z&lt;3'!O:O,'Total-corrected counts Z&lt;3'!$A:$A,$B24:$B40))</f>
        <v>156.26533540944382</v>
      </c>
      <c r="Q9">
        <f>SUMPRODUCT(SUMIFS('Total-corrected counts Z&lt;3'!P:P,'Total-corrected counts Z&lt;3'!$A:$A,$B24:$B40))</f>
        <v>123.26725405644814</v>
      </c>
      <c r="R9">
        <f>SUMPRODUCT(SUMIFS('Total-corrected counts Z&lt;3'!Q:Q,'Total-corrected counts Z&lt;3'!$A:$A,$B24:$B40))</f>
        <v>163.31931059188159</v>
      </c>
      <c r="S9">
        <f>SUMPRODUCT(SUMIFS('Total-corrected counts Z&lt;3'!R:R,'Total-corrected counts Z&lt;3'!$A:$A,$B24:$B40))</f>
        <v>126.29280394983417</v>
      </c>
      <c r="T9">
        <f>SUMPRODUCT(SUMIFS('Total-corrected counts Z&lt;3'!S:S,'Total-corrected counts Z&lt;3'!$A:$A,$B24:$B40))</f>
        <v>184.18691027887635</v>
      </c>
      <c r="U9">
        <f>SUMPRODUCT(SUMIFS('Total-corrected counts Z&lt;3'!T:T,'Total-corrected counts Z&lt;3'!$A:$A,$B24:$B40))</f>
        <v>151.78912117668818</v>
      </c>
      <c r="W9">
        <f t="shared" si="0"/>
        <v>5.3864356631680502E-2</v>
      </c>
      <c r="X9">
        <f t="shared" si="1"/>
        <v>207.7156233231689</v>
      </c>
      <c r="Y9">
        <f t="shared" si="2"/>
        <v>150.85345591052871</v>
      </c>
      <c r="Z9">
        <f t="shared" si="3"/>
        <v>19.905263247123145</v>
      </c>
      <c r="AA9">
        <f t="shared" si="4"/>
        <v>9.4178992344946337</v>
      </c>
    </row>
    <row r="10" spans="1:27" x14ac:dyDescent="0.25">
      <c r="A10" t="s">
        <v>501</v>
      </c>
      <c r="C10" t="s">
        <v>18</v>
      </c>
      <c r="F10">
        <f>SUMPRODUCT(SUMIFS('Total-corrected counts Z&lt;3'!E:E,'Total-corrected counts Z&lt;3'!$A:$A,$B41:$B50))</f>
        <v>66.326644356314972</v>
      </c>
      <c r="G10">
        <f>SUMPRODUCT(SUMIFS('Total-corrected counts Z&lt;3'!F:F,'Total-corrected counts Z&lt;3'!$A:$A,$B41:$B50))</f>
        <v>50.579525585581251</v>
      </c>
      <c r="H10">
        <f>SUMPRODUCT(SUMIFS('Total-corrected counts Z&lt;3'!G:G,'Total-corrected counts Z&lt;3'!$A:$A,$B41:$B50))</f>
        <v>73.828295656339407</v>
      </c>
      <c r="I10">
        <f>SUMPRODUCT(SUMIFS('Total-corrected counts Z&lt;3'!H:H,'Total-corrected counts Z&lt;3'!$A:$A,$B41:$B50))</f>
        <v>59.4163912277739</v>
      </c>
      <c r="J10">
        <f>SUMPRODUCT(SUMIFS('Total-corrected counts Z&lt;3'!I:I,'Total-corrected counts Z&lt;3'!$A:$A,$B41:$B50))</f>
        <v>30.905482234130979</v>
      </c>
      <c r="K10">
        <f>SUMPRODUCT(SUMIFS('Total-corrected counts Z&lt;3'!J:J,'Total-corrected counts Z&lt;3'!$A:$A,$B41:$B50))</f>
        <v>102.5319592961232</v>
      </c>
      <c r="L10">
        <f>SUMPRODUCT(SUMIFS('Total-corrected counts Z&lt;3'!K:K,'Total-corrected counts Z&lt;3'!$A:$A,$B41:$B50))</f>
        <v>199.88212215311805</v>
      </c>
      <c r="M10">
        <f>SUMPRODUCT(SUMIFS('Total-corrected counts Z&lt;3'!L:L,'Total-corrected counts Z&lt;3'!$A:$A,$B41:$B50))</f>
        <v>56.7781743883627</v>
      </c>
      <c r="N10">
        <f>SUMPRODUCT(SUMIFS('Total-corrected counts Z&lt;3'!M:M,'Total-corrected counts Z&lt;3'!$A:$A,$B41:$B50))</f>
        <v>86.108641297537275</v>
      </c>
      <c r="O10">
        <f>SUMPRODUCT(SUMIFS('Total-corrected counts Z&lt;3'!N:N,'Total-corrected counts Z&lt;3'!$A:$A,$B41:$B50))</f>
        <v>52.086763188675754</v>
      </c>
      <c r="P10">
        <f>SUMPRODUCT(SUMIFS('Total-corrected counts Z&lt;3'!O:O,'Total-corrected counts Z&lt;3'!$A:$A,$B41:$B50))</f>
        <v>32.463542067321505</v>
      </c>
      <c r="Q10">
        <f>SUMPRODUCT(SUMIFS('Total-corrected counts Z&lt;3'!P:P,'Total-corrected counts Z&lt;3'!$A:$A,$B41:$B50))</f>
        <v>45.499899226407166</v>
      </c>
      <c r="R10">
        <f>SUMPRODUCT(SUMIFS('Total-corrected counts Z&lt;3'!Q:Q,'Total-corrected counts Z&lt;3'!$A:$A,$B41:$B50))</f>
        <v>78.566768835430111</v>
      </c>
      <c r="S10">
        <f>SUMPRODUCT(SUMIFS('Total-corrected counts Z&lt;3'!R:R,'Total-corrected counts Z&lt;3'!$A:$A,$B41:$B50))</f>
        <v>52.813727871669428</v>
      </c>
      <c r="T10">
        <f>SUMPRODUCT(SUMIFS('Total-corrected counts Z&lt;3'!S:S,'Total-corrected counts Z&lt;3'!$A:$A,$B41:$B50))</f>
        <v>34.97915009384581</v>
      </c>
      <c r="U10">
        <f>SUMPRODUCT(SUMIFS('Total-corrected counts Z&lt;3'!T:T,'Total-corrected counts Z&lt;3'!$A:$A,$B41:$B50))</f>
        <v>42.873924994863458</v>
      </c>
      <c r="W10">
        <f t="shared" si="0"/>
        <v>0.16078708465744312</v>
      </c>
      <c r="X10">
        <f t="shared" si="1"/>
        <v>77.844399938395753</v>
      </c>
      <c r="Y10">
        <f t="shared" si="2"/>
        <v>47.866168848256244</v>
      </c>
      <c r="Z10">
        <f t="shared" si="3"/>
        <v>14.949260586140758</v>
      </c>
      <c r="AA10">
        <f t="shared" si="4"/>
        <v>6.833357092495941</v>
      </c>
    </row>
    <row r="11" spans="1:27" x14ac:dyDescent="0.25">
      <c r="A11" t="s">
        <v>502</v>
      </c>
      <c r="C11" t="s">
        <v>413</v>
      </c>
      <c r="E11">
        <v>972</v>
      </c>
      <c r="F11">
        <f>SUMPRODUCT(SUMIFS('Total-corrected counts Z&lt;3'!E:E,'Total-corrected counts Z&lt;3'!$A:$A,$B51:$B55))</f>
        <v>29.219789992048529</v>
      </c>
      <c r="G11">
        <f>SUMPRODUCT(SUMIFS('Total-corrected counts Z&lt;3'!F:F,'Total-corrected counts Z&lt;3'!$A:$A,$B51:$B55))</f>
        <v>18.263779403008613</v>
      </c>
      <c r="H11">
        <f>SUMPRODUCT(SUMIFS('Total-corrected counts Z&lt;3'!G:G,'Total-corrected counts Z&lt;3'!$A:$A,$B51:$B55))</f>
        <v>11.663363204171834</v>
      </c>
      <c r="I11">
        <f>SUMPRODUCT(SUMIFS('Total-corrected counts Z&lt;3'!H:H,'Total-corrected counts Z&lt;3'!$A:$A,$B51:$B55))</f>
        <v>13.999131462761465</v>
      </c>
      <c r="J11">
        <f>SUMPRODUCT(SUMIFS('Total-corrected counts Z&lt;3'!I:I,'Total-corrected counts Z&lt;3'!$A:$A,$B51:$B55))</f>
        <v>17.028402993532467</v>
      </c>
      <c r="K11">
        <f>SUMPRODUCT(SUMIFS('Total-corrected counts Z&lt;3'!J:J,'Total-corrected counts Z&lt;3'!$A:$A,$B51:$B55))</f>
        <v>47.796763182124579</v>
      </c>
      <c r="L11">
        <f>SUMPRODUCT(SUMIFS('Total-corrected counts Z&lt;3'!K:K,'Total-corrected counts Z&lt;3'!$A:$A,$B51:$B55))</f>
        <v>77.55893159272911</v>
      </c>
      <c r="M11">
        <f>SUMPRODUCT(SUMIFS('Total-corrected counts Z&lt;3'!L:L,'Total-corrected counts Z&lt;3'!$A:$A,$B51:$B55))</f>
        <v>22.650217954927495</v>
      </c>
      <c r="N11">
        <f>SUMPRODUCT(SUMIFS('Total-corrected counts Z&lt;3'!M:M,'Total-corrected counts Z&lt;3'!$A:$A,$B51:$B55))</f>
        <v>43.041533502748806</v>
      </c>
      <c r="O11">
        <f>SUMPRODUCT(SUMIFS('Total-corrected counts Z&lt;3'!N:N,'Total-corrected counts Z&lt;3'!$A:$A,$B51:$B55))</f>
        <v>9.1880924830114363</v>
      </c>
      <c r="P11">
        <f>SUMPRODUCT(SUMIFS('Total-corrected counts Z&lt;3'!O:O,'Total-corrected counts Z&lt;3'!$A:$A,$B51:$B55))</f>
        <v>9.5980321160499784</v>
      </c>
      <c r="Q11">
        <f>SUMPRODUCT(SUMIFS('Total-corrected counts Z&lt;3'!P:P,'Total-corrected counts Z&lt;3'!$A:$A,$B51:$B55))</f>
        <v>15.437021480948813</v>
      </c>
      <c r="R11">
        <f>SUMPRODUCT(SUMIFS('Total-corrected counts Z&lt;3'!Q:Q,'Total-corrected counts Z&lt;3'!$A:$A,$B51:$B55))</f>
        <v>38.625059187164595</v>
      </c>
      <c r="S11">
        <f>SUMPRODUCT(SUMIFS('Total-corrected counts Z&lt;3'!R:R,'Total-corrected counts Z&lt;3'!$A:$A,$B51:$B55))</f>
        <v>15.812278113270143</v>
      </c>
      <c r="T11">
        <f>SUMPRODUCT(SUMIFS('Total-corrected counts Z&lt;3'!S:S,'Total-corrected counts Z&lt;3'!$A:$A,$B51:$B55))</f>
        <v>9.0024034718703199</v>
      </c>
      <c r="U11">
        <f>SUMPRODUCT(SUMIFS('Total-corrected counts Z&lt;3'!T:T,'Total-corrected counts Z&lt;3'!$A:$A,$B51:$B55))</f>
        <v>13.74067998959722</v>
      </c>
      <c r="W11">
        <f t="shared" si="0"/>
        <v>0.22642979449887496</v>
      </c>
      <c r="X11">
        <f t="shared" si="1"/>
        <v>29.041000577106427</v>
      </c>
      <c r="Y11">
        <f t="shared" si="2"/>
        <v>17.035912393150181</v>
      </c>
      <c r="Z11">
        <f t="shared" si="3"/>
        <v>6.7704310671597279</v>
      </c>
      <c r="AA11">
        <f t="shared" si="4"/>
        <v>4.4753505542087799</v>
      </c>
    </row>
    <row r="12" spans="1:27" x14ac:dyDescent="0.25">
      <c r="A12" t="s">
        <v>503</v>
      </c>
      <c r="C12" t="s">
        <v>25</v>
      </c>
      <c r="E12">
        <v>44</v>
      </c>
      <c r="F12">
        <f>SUMPRODUCT(SUMIFS('Total-corrected counts Z&lt;3'!E:E,'Total-corrected counts Z&lt;3'!$A:$A,$B56:$B60))</f>
        <v>35.075638037250528</v>
      </c>
      <c r="G12">
        <f>SUMPRODUCT(SUMIFS('Total-corrected counts Z&lt;3'!F:F,'Total-corrected counts Z&lt;3'!$A:$A,$B56:$B60))</f>
        <v>24.79397767456004</v>
      </c>
      <c r="H12">
        <f>SUMPRODUCT(SUMIFS('Total-corrected counts Z&lt;3'!G:G,'Total-corrected counts Z&lt;3'!$A:$A,$B56:$B60))</f>
        <v>14.356052923502322</v>
      </c>
      <c r="I12">
        <f>SUMPRODUCT(SUMIFS('Total-corrected counts Z&lt;3'!H:H,'Total-corrected counts Z&lt;3'!$A:$A,$B56:$B60))</f>
        <v>16.459986971941422</v>
      </c>
      <c r="J12">
        <f>SUMPRODUCT(SUMIFS('Total-corrected counts Z&lt;3'!I:I,'Total-corrected counts Z&lt;3'!$A:$A,$B56:$B60))</f>
        <v>22.993408668728907</v>
      </c>
      <c r="K12">
        <f>SUMPRODUCT(SUMIFS('Total-corrected counts Z&lt;3'!J:J,'Total-corrected counts Z&lt;3'!$A:$A,$B56:$B60))</f>
        <v>17.804054822600015</v>
      </c>
      <c r="L12">
        <f>SUMPRODUCT(SUMIFS('Total-corrected counts Z&lt;3'!K:K,'Total-corrected counts Z&lt;3'!$A:$A,$B56:$B60))</f>
        <v>81.511651433447398</v>
      </c>
      <c r="M12">
        <f>SUMPRODUCT(SUMIFS('Total-corrected counts Z&lt;3'!L:L,'Total-corrected counts Z&lt;3'!$A:$A,$B56:$B60))</f>
        <v>13.662036226781661</v>
      </c>
      <c r="N12">
        <f>SUMPRODUCT(SUMIFS('Total-corrected counts Z&lt;3'!M:M,'Total-corrected counts Z&lt;3'!$A:$A,$B56:$B60))</f>
        <v>50.867266866884961</v>
      </c>
      <c r="O12">
        <f>SUMPRODUCT(SUMIFS('Total-corrected counts Z&lt;3'!N:N,'Total-corrected counts Z&lt;3'!$A:$A,$B56:$B60))</f>
        <v>8.2081338137482707</v>
      </c>
      <c r="P12">
        <f>SUMPRODUCT(SUMIFS('Total-corrected counts Z&lt;3'!O:O,'Total-corrected counts Z&lt;3'!$A:$A,$B56:$B60))</f>
        <v>12.683903335305109</v>
      </c>
      <c r="Q12">
        <f>SUMPRODUCT(SUMIFS('Total-corrected counts Z&lt;3'!P:P,'Total-corrected counts Z&lt;3'!$A:$A,$B56:$B60))</f>
        <v>27.594546780097094</v>
      </c>
      <c r="R12">
        <f>SUMPRODUCT(SUMIFS('Total-corrected counts Z&lt;3'!Q:Q,'Total-corrected counts Z&lt;3'!$A:$A,$B56:$B60))</f>
        <v>18.815680362978174</v>
      </c>
      <c r="S12">
        <f>SUMPRODUCT(SUMIFS('Total-corrected counts Z&lt;3'!R:R,'Total-corrected counts Z&lt;3'!$A:$A,$B56:$B60))</f>
        <v>31.845383754591801</v>
      </c>
      <c r="T12">
        <f>SUMPRODUCT(SUMIFS('Total-corrected counts Z&lt;3'!S:S,'Total-corrected counts Z&lt;3'!$A:$A,$B56:$B60))</f>
        <v>15.841965354901356</v>
      </c>
      <c r="U12">
        <f>SUMPRODUCT(SUMIFS('Total-corrected counts Z&lt;3'!T:T,'Total-corrected counts Z&lt;3'!$A:$A,$B56:$B60))</f>
        <v>13.959111067424894</v>
      </c>
      <c r="W12">
        <f t="shared" si="0"/>
        <v>0.39157569227886857</v>
      </c>
      <c r="X12">
        <f t="shared" si="1"/>
        <v>28.573220743944546</v>
      </c>
      <c r="Y12">
        <f t="shared" si="2"/>
        <v>20.123431775883073</v>
      </c>
      <c r="Z12">
        <f t="shared" si="3"/>
        <v>7.0625095990480959</v>
      </c>
      <c r="AA12">
        <f t="shared" si="4"/>
        <v>3.1969168443162439</v>
      </c>
    </row>
    <row r="13" spans="1:27" x14ac:dyDescent="0.25">
      <c r="A13" t="s">
        <v>504</v>
      </c>
      <c r="B13">
        <v>536</v>
      </c>
      <c r="C13" t="s">
        <v>216</v>
      </c>
      <c r="D13">
        <v>50300</v>
      </c>
      <c r="E13">
        <v>278</v>
      </c>
      <c r="F13">
        <f>SUMIFS('Total-corrected counts Z&lt;3'!E:E,'Total-corrected counts Z&lt;3'!$A:$A,'Activation map corrected Z&lt;3'!$B13)</f>
        <v>27.783076004647025</v>
      </c>
      <c r="G13">
        <f>SUMIFS('Total-corrected counts Z&lt;3'!F:F,'Total-corrected counts Z&lt;3'!$A:$A,'Activation map corrected Z&lt;3'!$B13)</f>
        <v>24.595663627267804</v>
      </c>
      <c r="H13">
        <f>SUMIFS('Total-corrected counts Z&lt;3'!G:G,'Total-corrected counts Z&lt;3'!$A:$A,'Activation map corrected Z&lt;3'!$B13)</f>
        <v>25.498730270345057</v>
      </c>
      <c r="I13">
        <f>SUMIFS('Total-corrected counts Z&lt;3'!H:H,'Total-corrected counts Z&lt;3'!$A:$A,'Activation map corrected Z&lt;3'!$B13)</f>
        <v>18.323723129629183</v>
      </c>
      <c r="J13">
        <f>SUMIFS('Total-corrected counts Z&lt;3'!I:I,'Total-corrected counts Z&lt;3'!$A:$A,'Activation map corrected Z&lt;3'!$B13)</f>
        <v>20.393566572558388</v>
      </c>
      <c r="K13">
        <f>SUMIFS('Total-corrected counts Z&lt;3'!J:J,'Total-corrected counts Z&lt;3'!$A:$A,'Activation map corrected Z&lt;3'!$B13)</f>
        <v>24.766434028613403</v>
      </c>
      <c r="L13">
        <f>SUMIFS('Total-corrected counts Z&lt;3'!K:K,'Total-corrected counts Z&lt;3'!$A:$A,'Activation map corrected Z&lt;3'!$B13)</f>
        <v>27.311300145734553</v>
      </c>
      <c r="M13">
        <f>SUMIFS('Total-corrected counts Z&lt;3'!L:L,'Total-corrected counts Z&lt;3'!$A:$A,'Activation map corrected Z&lt;3'!$B13)</f>
        <v>11.877966947911959</v>
      </c>
      <c r="N13">
        <f>SUMIFS('Total-corrected counts Z&lt;3'!M:M,'Total-corrected counts Z&lt;3'!$A:$A,'Activation map corrected Z&lt;3'!$B13)</f>
        <v>14.679643630765192</v>
      </c>
      <c r="O13">
        <f>SUMIFS('Total-corrected counts Z&lt;3'!N:N,'Total-corrected counts Z&lt;3'!$A:$A,'Activation map corrected Z&lt;3'!$B13)</f>
        <v>6.0914230881398339</v>
      </c>
      <c r="P13">
        <f>SUMIFS('Total-corrected counts Z&lt;3'!O:O,'Total-corrected counts Z&lt;3'!$A:$A,'Activation map corrected Z&lt;3'!$B13)</f>
        <v>16.035035690885891</v>
      </c>
      <c r="Q13">
        <f>SUMIFS('Total-corrected counts Z&lt;3'!P:P,'Total-corrected counts Z&lt;3'!$A:$A,'Activation map corrected Z&lt;3'!$B13)</f>
        <v>14.894585845415797</v>
      </c>
      <c r="R13">
        <f>SUMIFS('Total-corrected counts Z&lt;3'!Q:Q,'Total-corrected counts Z&lt;3'!$A:$A,'Activation map corrected Z&lt;3'!$B13)</f>
        <v>20.023023993346197</v>
      </c>
      <c r="S13">
        <f>SUMIFS('Total-corrected counts Z&lt;3'!R:R,'Total-corrected counts Z&lt;3'!$A:$A,'Activation map corrected Z&lt;3'!$B13)</f>
        <v>25.590315634434923</v>
      </c>
      <c r="T13">
        <f>SUMIFS('Total-corrected counts Z&lt;3'!S:S,'Total-corrected counts Z&lt;3'!$A:$A,'Activation map corrected Z&lt;3'!$B13)</f>
        <v>17.948188053980449</v>
      </c>
      <c r="U13">
        <f>SUMIFS('Total-corrected counts Z&lt;3'!T:T,'Total-corrected counts Z&lt;3'!$A:$A,'Activation map corrected Z&lt;3'!$B13)</f>
        <v>19.897705995864825</v>
      </c>
      <c r="W13">
        <f t="shared" si="0"/>
        <v>0.74660046969295635</v>
      </c>
      <c r="X13">
        <f t="shared" si="1"/>
        <v>20.132152744561239</v>
      </c>
      <c r="Y13">
        <f t="shared" si="2"/>
        <v>19.064809202321346</v>
      </c>
      <c r="Z13">
        <f t="shared" si="3"/>
        <v>2.3060758247326607</v>
      </c>
      <c r="AA13">
        <f t="shared" si="4"/>
        <v>1.5493144722315979</v>
      </c>
    </row>
    <row r="14" spans="1:27" x14ac:dyDescent="0.25">
      <c r="A14" t="s">
        <v>505</v>
      </c>
      <c r="C14" t="s">
        <v>123</v>
      </c>
      <c r="E14">
        <v>295</v>
      </c>
      <c r="F14">
        <f>SUMPRODUCT(SUMIFS('Total-corrected counts Z&lt;3'!E:E,'Total-corrected counts Z&lt;3'!$A:$A,$B61:$B63))</f>
        <v>19.915828377082928</v>
      </c>
      <c r="G14">
        <f>SUMPRODUCT(SUMIFS('Total-corrected counts Z&lt;3'!F:F,'Total-corrected counts Z&lt;3'!$A:$A,$B61:$B63))</f>
        <v>24.095156746006449</v>
      </c>
      <c r="H14">
        <f>SUMPRODUCT(SUMIFS('Total-corrected counts Z&lt;3'!G:G,'Total-corrected counts Z&lt;3'!$A:$A,$B61:$B63))</f>
        <v>29.674134954831743</v>
      </c>
      <c r="I14">
        <f>SUMPRODUCT(SUMIFS('Total-corrected counts Z&lt;3'!H:H,'Total-corrected counts Z&lt;3'!$A:$A,$B61:$B63))</f>
        <v>19.831600279861998</v>
      </c>
      <c r="J14">
        <f>SUMPRODUCT(SUMIFS('Total-corrected counts Z&lt;3'!I:I,'Total-corrected counts Z&lt;3'!$A:$A,$B61:$B63))</f>
        <v>18.423989226974655</v>
      </c>
      <c r="K14">
        <f>SUMPRODUCT(SUMIFS('Total-corrected counts Z&lt;3'!J:J,'Total-corrected counts Z&lt;3'!$A:$A,$B61:$B63))</f>
        <v>23.850489042783607</v>
      </c>
      <c r="L14">
        <f>SUMPRODUCT(SUMIFS('Total-corrected counts Z&lt;3'!K:K,'Total-corrected counts Z&lt;3'!$A:$A,$B61:$B63))</f>
        <v>31.592435878263263</v>
      </c>
      <c r="M14">
        <f>SUMPRODUCT(SUMIFS('Total-corrected counts Z&lt;3'!L:L,'Total-corrected counts Z&lt;3'!$A:$A,$B61:$B63))</f>
        <v>13.363560758073421</v>
      </c>
      <c r="N14">
        <f>SUMPRODUCT(SUMIFS('Total-corrected counts Z&lt;3'!M:M,'Total-corrected counts Z&lt;3'!$A:$A,$B61:$B63))</f>
        <v>20.399760283635949</v>
      </c>
      <c r="O14">
        <f>SUMPRODUCT(SUMIFS('Total-corrected counts Z&lt;3'!N:N,'Total-corrected counts Z&lt;3'!$A:$A,$B61:$B63))</f>
        <v>14.432831280907896</v>
      </c>
      <c r="P14">
        <f>SUMPRODUCT(SUMIFS('Total-corrected counts Z&lt;3'!O:O,'Total-corrected counts Z&lt;3'!$A:$A,$B61:$B63))</f>
        <v>24.457076769225466</v>
      </c>
      <c r="Q14">
        <f>SUMPRODUCT(SUMIFS('Total-corrected counts Z&lt;3'!P:P,'Total-corrected counts Z&lt;3'!$A:$A,$B61:$B63))</f>
        <v>19.438106352219883</v>
      </c>
      <c r="R14">
        <f>SUMPRODUCT(SUMIFS('Total-corrected counts Z&lt;3'!Q:Q,'Total-corrected counts Z&lt;3'!$A:$A,$B61:$B63))</f>
        <v>28.355185590577353</v>
      </c>
      <c r="S14">
        <f>SUMPRODUCT(SUMIFS('Total-corrected counts Z&lt;3'!R:R,'Total-corrected counts Z&lt;3'!$A:$A,$B61:$B63))</f>
        <v>34.541533806383555</v>
      </c>
      <c r="T14">
        <f>SUMPRODUCT(SUMIFS('Total-corrected counts Z&lt;3'!S:S,'Total-corrected counts Z&lt;3'!$A:$A,$B61:$B63))</f>
        <v>20.603613983733393</v>
      </c>
      <c r="U14">
        <f>SUMPRODUCT(SUMIFS('Total-corrected counts Z&lt;3'!T:T,'Total-corrected counts Z&lt;3'!$A:$A,$B61:$B63))</f>
        <v>18.580293557716658</v>
      </c>
      <c r="W14">
        <f t="shared" si="0"/>
        <v>0.38637994723500146</v>
      </c>
      <c r="X14">
        <f t="shared" si="1"/>
        <v>21.55797868284219</v>
      </c>
      <c r="Y14">
        <f t="shared" si="2"/>
        <v>24.329301676642718</v>
      </c>
      <c r="Z14">
        <f t="shared" si="3"/>
        <v>1.864915281139621</v>
      </c>
      <c r="AA14">
        <f t="shared" si="4"/>
        <v>2.5256641877118353</v>
      </c>
    </row>
    <row r="15" spans="1:27" x14ac:dyDescent="0.25">
      <c r="A15" t="s">
        <v>1399</v>
      </c>
      <c r="B15">
        <v>571</v>
      </c>
      <c r="C15" t="s">
        <v>1400</v>
      </c>
      <c r="D15">
        <v>67900</v>
      </c>
      <c r="E15">
        <v>856</v>
      </c>
      <c r="F15">
        <f>SUMIFS('Total-corrected counts Z&lt;3'!E:E,'Total-corrected counts Z&lt;3'!$A:$A,'Activation map corrected Z&lt;3'!$B15)</f>
        <v>0</v>
      </c>
      <c r="G15">
        <f>SUMIFS('Total-corrected counts Z&lt;3'!F:F,'Total-corrected counts Z&lt;3'!$A:$A,'Activation map corrected Z&lt;3'!$B15)</f>
        <v>0</v>
      </c>
      <c r="H15">
        <f>SUMIFS('Total-corrected counts Z&lt;3'!G:G,'Total-corrected counts Z&lt;3'!$A:$A,'Activation map corrected Z&lt;3'!$B15)</f>
        <v>0</v>
      </c>
      <c r="I15">
        <f>SUMIFS('Total-corrected counts Z&lt;3'!H:H,'Total-corrected counts Z&lt;3'!$A:$A,'Activation map corrected Z&lt;3'!$B15)</f>
        <v>0</v>
      </c>
      <c r="J15">
        <f>SUMIFS('Total-corrected counts Z&lt;3'!I:I,'Total-corrected counts Z&lt;3'!$A:$A,'Activation map corrected Z&lt;3'!$B15)</f>
        <v>0</v>
      </c>
      <c r="K15">
        <f>SUMIFS('Total-corrected counts Z&lt;3'!J:J,'Total-corrected counts Z&lt;3'!$A:$A,'Activation map corrected Z&lt;3'!$B15)</f>
        <v>0</v>
      </c>
      <c r="L15">
        <f>SUMIFS('Total-corrected counts Z&lt;3'!K:K,'Total-corrected counts Z&lt;3'!$A:$A,'Activation map corrected Z&lt;3'!$B15)</f>
        <v>0</v>
      </c>
      <c r="M15">
        <f>SUMIFS('Total-corrected counts Z&lt;3'!L:L,'Total-corrected counts Z&lt;3'!$A:$A,'Activation map corrected Z&lt;3'!$B15)</f>
        <v>0</v>
      </c>
      <c r="N15">
        <f>SUMIFS('Total-corrected counts Z&lt;3'!M:M,'Total-corrected counts Z&lt;3'!$A:$A,'Activation map corrected Z&lt;3'!$B15)</f>
        <v>0</v>
      </c>
      <c r="O15">
        <f>SUMIFS('Total-corrected counts Z&lt;3'!N:N,'Total-corrected counts Z&lt;3'!$A:$A,'Activation map corrected Z&lt;3'!$B15)</f>
        <v>0</v>
      </c>
      <c r="P15">
        <f>SUMIFS('Total-corrected counts Z&lt;3'!O:O,'Total-corrected counts Z&lt;3'!$A:$A,'Activation map corrected Z&lt;3'!$B15)</f>
        <v>0</v>
      </c>
      <c r="Q15">
        <f>SUMIFS('Total-corrected counts Z&lt;3'!P:P,'Total-corrected counts Z&lt;3'!$A:$A,'Activation map corrected Z&lt;3'!$B15)</f>
        <v>0</v>
      </c>
      <c r="R15">
        <f>SUMIFS('Total-corrected counts Z&lt;3'!Q:Q,'Total-corrected counts Z&lt;3'!$A:$A,'Activation map corrected Z&lt;3'!$B15)</f>
        <v>0</v>
      </c>
      <c r="S15">
        <f>SUMIFS('Total-corrected counts Z&lt;3'!R:R,'Total-corrected counts Z&lt;3'!$A:$A,'Activation map corrected Z&lt;3'!$B15)</f>
        <v>0</v>
      </c>
      <c r="T15">
        <f>SUMIFS('Total-corrected counts Z&lt;3'!S:S,'Total-corrected counts Z&lt;3'!$A:$A,'Activation map corrected Z&lt;3'!$B15)</f>
        <v>0</v>
      </c>
      <c r="U15">
        <f>SUMIFS('Total-corrected counts Z&lt;3'!T:T,'Total-corrected counts Z&lt;3'!$A:$A,'Activation map corrected Z&lt;3'!$B15)</f>
        <v>0</v>
      </c>
      <c r="W15" t="e">
        <f t="shared" si="0"/>
        <v>#DIV/0!</v>
      </c>
      <c r="X15">
        <f t="shared" si="1"/>
        <v>0</v>
      </c>
      <c r="Y15">
        <f t="shared" si="2"/>
        <v>0</v>
      </c>
      <c r="Z15">
        <f t="shared" si="3"/>
        <v>0</v>
      </c>
      <c r="AA15">
        <f t="shared" si="4"/>
        <v>0</v>
      </c>
    </row>
    <row r="16" spans="1:27" x14ac:dyDescent="0.25">
      <c r="A16" t="s">
        <v>1401</v>
      </c>
      <c r="B16">
        <v>181</v>
      </c>
      <c r="C16" t="s">
        <v>78</v>
      </c>
      <c r="D16">
        <v>174</v>
      </c>
      <c r="E16">
        <v>181</v>
      </c>
      <c r="F16">
        <f>SUMIFS('Total-corrected counts Z&lt;3'!E:E,'Total-corrected counts Z&lt;3'!$A:$A,'Activation map corrected Z&lt;3'!$B16)</f>
        <v>1.4614849182187719</v>
      </c>
      <c r="G16">
        <f>SUMIFS('Total-corrected counts Z&lt;3'!F:F,'Total-corrected counts Z&lt;3'!$A:$A,'Activation map corrected Z&lt;3'!$B16)</f>
        <v>1.4731900655994539</v>
      </c>
      <c r="H16">
        <f>SUMIFS('Total-corrected counts Z&lt;3'!G:G,'Total-corrected counts Z&lt;3'!$A:$A,'Activation map corrected Z&lt;3'!$B16)</f>
        <v>0.53060368318298734</v>
      </c>
      <c r="I16">
        <f>SUMIFS('Total-corrected counts Z&lt;3'!H:H,'Total-corrected counts Z&lt;3'!$A:$A,'Activation map corrected Z&lt;3'!$B16)</f>
        <v>0.29554392144563196</v>
      </c>
      <c r="J16">
        <f>SUMIFS('Total-corrected counts Z&lt;3'!I:I,'Total-corrected counts Z&lt;3'!$A:$A,'Activation map corrected Z&lt;3'!$B16)</f>
        <v>1.4968787826436343</v>
      </c>
      <c r="K16">
        <f>SUMIFS('Total-corrected counts Z&lt;3'!J:J,'Total-corrected counts Z&lt;3'!$A:$A,'Activation map corrected Z&lt;3'!$B16)</f>
        <v>1.1973137069670488E-2</v>
      </c>
      <c r="L16">
        <f>SUMIFS('Total-corrected counts Z&lt;3'!K:K,'Total-corrected counts Z&lt;3'!$A:$A,'Activation map corrected Z&lt;3'!$B16)</f>
        <v>0.74480032607006397</v>
      </c>
      <c r="M16">
        <f>SUMIFS('Total-corrected counts Z&lt;3'!L:L,'Total-corrected counts Z&lt;3'!$A:$A,'Activation map corrected Z&lt;3'!$B16)</f>
        <v>0.23064013491091187</v>
      </c>
      <c r="N16">
        <f>SUMIFS('Total-corrected counts Z&lt;3'!M:M,'Total-corrected counts Z&lt;3'!$A:$A,'Activation map corrected Z&lt;3'!$B16)</f>
        <v>3.4099056052880813E-2</v>
      </c>
      <c r="O16">
        <f>SUMIFS('Total-corrected counts Z&lt;3'!N:N,'Total-corrected counts Z&lt;3'!$A:$A,'Activation map corrected Z&lt;3'!$B16)</f>
        <v>0.28222809674779159</v>
      </c>
      <c r="P16">
        <f>SUMIFS('Total-corrected counts Z&lt;3'!O:O,'Total-corrected counts Z&lt;3'!$A:$A,'Activation map corrected Z&lt;3'!$B16)</f>
        <v>2.2105094693804648E-2</v>
      </c>
      <c r="Q16">
        <f>SUMIFS('Total-corrected counts Z&lt;3'!P:P,'Total-corrected counts Z&lt;3'!$A:$A,'Activation map corrected Z&lt;3'!$B16)</f>
        <v>1.2690007987240319</v>
      </c>
      <c r="R16">
        <f>SUMIFS('Total-corrected counts Z&lt;3'!Q:Q,'Total-corrected counts Z&lt;3'!$A:$A,'Activation map corrected Z&lt;3'!$B16)</f>
        <v>1.3762723687734235</v>
      </c>
      <c r="S16">
        <f>SUMIFS('Total-corrected counts Z&lt;3'!R:R,'Total-corrected counts Z&lt;3'!$A:$A,'Activation map corrected Z&lt;3'!$B16)</f>
        <v>2.0233964198208625</v>
      </c>
      <c r="T16">
        <f>SUMIFS('Total-corrected counts Z&lt;3'!S:S,'Total-corrected counts Z&lt;3'!$A:$A,'Activation map corrected Z&lt;3'!$B16)</f>
        <v>1.1833347959879854</v>
      </c>
      <c r="U16">
        <f>SUMIFS('Total-corrected counts Z&lt;3'!T:T,'Total-corrected counts Z&lt;3'!$A:$A,'Activation map corrected Z&lt;3'!$B16)</f>
        <v>3.4129855910574318E-2</v>
      </c>
      <c r="W16">
        <f t="shared" si="0"/>
        <v>0.36560519895942267</v>
      </c>
      <c r="X16">
        <f t="shared" si="1"/>
        <v>0.65614421219417984</v>
      </c>
      <c r="Y16">
        <f t="shared" si="2"/>
        <v>0.98470655565178034</v>
      </c>
      <c r="Z16">
        <f t="shared" si="3"/>
        <v>0.19146768306998124</v>
      </c>
      <c r="AA16">
        <f t="shared" si="4"/>
        <v>0.32571329157023954</v>
      </c>
    </row>
    <row r="18" spans="2:5" x14ac:dyDescent="0.25">
      <c r="B18">
        <v>632</v>
      </c>
      <c r="C18" t="s">
        <v>262</v>
      </c>
      <c r="D18">
        <v>39600</v>
      </c>
      <c r="E18">
        <v>726</v>
      </c>
    </row>
    <row r="19" spans="2:5" x14ac:dyDescent="0.25">
      <c r="B19">
        <v>10703</v>
      </c>
      <c r="C19" t="s">
        <v>485</v>
      </c>
      <c r="D19">
        <v>39400</v>
      </c>
      <c r="E19">
        <v>726</v>
      </c>
    </row>
    <row r="20" spans="2:5" x14ac:dyDescent="0.25">
      <c r="B20">
        <v>10704</v>
      </c>
      <c r="C20" t="s">
        <v>486</v>
      </c>
      <c r="D20">
        <v>39500</v>
      </c>
      <c r="E20">
        <v>726</v>
      </c>
    </row>
    <row r="21" spans="2:5" x14ac:dyDescent="0.25">
      <c r="B21">
        <v>2632</v>
      </c>
      <c r="C21" t="s">
        <v>491</v>
      </c>
      <c r="D21">
        <v>39600</v>
      </c>
      <c r="E21">
        <v>2726</v>
      </c>
    </row>
    <row r="22" spans="2:5" x14ac:dyDescent="0.25">
      <c r="B22">
        <v>12703</v>
      </c>
      <c r="C22" t="s">
        <v>485</v>
      </c>
      <c r="D22">
        <v>39400</v>
      </c>
      <c r="E22">
        <v>2726</v>
      </c>
    </row>
    <row r="23" spans="2:5" x14ac:dyDescent="0.25">
      <c r="B23">
        <v>12704</v>
      </c>
      <c r="C23" t="s">
        <v>493</v>
      </c>
      <c r="D23">
        <v>39700</v>
      </c>
      <c r="E23">
        <v>2726</v>
      </c>
    </row>
    <row r="24" spans="2:5" x14ac:dyDescent="0.25">
      <c r="B24">
        <v>894</v>
      </c>
      <c r="C24" t="s">
        <v>374</v>
      </c>
      <c r="D24">
        <v>25300</v>
      </c>
      <c r="E24">
        <v>254</v>
      </c>
    </row>
    <row r="25" spans="2:5" x14ac:dyDescent="0.25">
      <c r="B25">
        <v>274</v>
      </c>
      <c r="C25" t="s">
        <v>115</v>
      </c>
      <c r="D25">
        <v>26400</v>
      </c>
      <c r="E25">
        <v>879</v>
      </c>
    </row>
    <row r="26" spans="2:5" x14ac:dyDescent="0.25">
      <c r="B26">
        <v>330</v>
      </c>
      <c r="C26" t="s">
        <v>140</v>
      </c>
      <c r="D26">
        <v>26500</v>
      </c>
      <c r="E26">
        <v>879</v>
      </c>
    </row>
    <row r="27" spans="2:5" x14ac:dyDescent="0.25">
      <c r="B27">
        <v>434</v>
      </c>
      <c r="C27" t="s">
        <v>175</v>
      </c>
      <c r="D27">
        <v>26100</v>
      </c>
      <c r="E27">
        <v>879</v>
      </c>
    </row>
    <row r="28" spans="2:5" x14ac:dyDescent="0.25">
      <c r="B28">
        <v>442</v>
      </c>
      <c r="C28" t="s">
        <v>179</v>
      </c>
      <c r="D28">
        <v>26000</v>
      </c>
      <c r="E28">
        <v>879</v>
      </c>
    </row>
    <row r="29" spans="2:5" x14ac:dyDescent="0.25">
      <c r="B29">
        <v>545</v>
      </c>
      <c r="C29" t="s">
        <v>219</v>
      </c>
      <c r="D29">
        <v>26200</v>
      </c>
      <c r="E29">
        <v>879</v>
      </c>
    </row>
    <row r="30" spans="2:5" x14ac:dyDescent="0.25">
      <c r="B30">
        <v>610</v>
      </c>
      <c r="C30" t="s">
        <v>249</v>
      </c>
      <c r="D30">
        <v>26300</v>
      </c>
      <c r="E30">
        <v>879</v>
      </c>
    </row>
    <row r="31" spans="2:5" x14ac:dyDescent="0.25">
      <c r="B31">
        <v>430</v>
      </c>
      <c r="C31" t="s">
        <v>173</v>
      </c>
      <c r="D31">
        <v>26900</v>
      </c>
      <c r="E31">
        <v>886</v>
      </c>
    </row>
    <row r="32" spans="2:5" x14ac:dyDescent="0.25">
      <c r="B32">
        <v>542</v>
      </c>
      <c r="C32" t="s">
        <v>218</v>
      </c>
      <c r="D32">
        <v>26700</v>
      </c>
      <c r="E32">
        <v>886</v>
      </c>
    </row>
    <row r="33" spans="2:5" x14ac:dyDescent="0.25">
      <c r="B33">
        <v>590</v>
      </c>
      <c r="C33" t="s">
        <v>237</v>
      </c>
      <c r="D33">
        <v>27100</v>
      </c>
      <c r="E33">
        <v>886</v>
      </c>
    </row>
    <row r="34" spans="2:5" x14ac:dyDescent="0.25">
      <c r="B34">
        <v>622</v>
      </c>
      <c r="C34" t="s">
        <v>257</v>
      </c>
      <c r="D34">
        <v>27200</v>
      </c>
      <c r="E34">
        <v>886</v>
      </c>
    </row>
    <row r="35" spans="2:5" x14ac:dyDescent="0.25">
      <c r="B35">
        <v>687</v>
      </c>
      <c r="C35" t="s">
        <v>289</v>
      </c>
      <c r="D35">
        <v>27000</v>
      </c>
      <c r="E35">
        <v>886</v>
      </c>
    </row>
    <row r="36" spans="2:5" x14ac:dyDescent="0.25">
      <c r="B36">
        <v>279</v>
      </c>
      <c r="C36" t="s">
        <v>117</v>
      </c>
      <c r="D36">
        <v>25800</v>
      </c>
      <c r="E36">
        <v>894</v>
      </c>
    </row>
    <row r="37" spans="2:5" x14ac:dyDescent="0.25">
      <c r="B37">
        <v>671</v>
      </c>
      <c r="C37" t="s">
        <v>281</v>
      </c>
      <c r="D37">
        <v>25400</v>
      </c>
      <c r="E37">
        <v>894</v>
      </c>
    </row>
    <row r="38" spans="2:5" x14ac:dyDescent="0.25">
      <c r="B38">
        <v>774</v>
      </c>
      <c r="C38" t="s">
        <v>322</v>
      </c>
      <c r="D38">
        <v>25600</v>
      </c>
      <c r="E38">
        <v>894</v>
      </c>
    </row>
    <row r="39" spans="2:5" x14ac:dyDescent="0.25">
      <c r="B39">
        <v>906</v>
      </c>
      <c r="C39" t="s">
        <v>381</v>
      </c>
      <c r="D39">
        <v>25700</v>
      </c>
      <c r="E39">
        <v>894</v>
      </c>
    </row>
    <row r="40" spans="2:5" x14ac:dyDescent="0.25">
      <c r="B40">
        <v>965</v>
      </c>
      <c r="C40" t="s">
        <v>410</v>
      </c>
      <c r="D40">
        <v>25500</v>
      </c>
      <c r="E40">
        <v>894</v>
      </c>
    </row>
    <row r="41" spans="2:5" x14ac:dyDescent="0.25">
      <c r="B41">
        <v>211</v>
      </c>
      <c r="C41" t="s">
        <v>89</v>
      </c>
      <c r="D41">
        <v>19100</v>
      </c>
      <c r="E41">
        <v>39</v>
      </c>
    </row>
    <row r="42" spans="2:5" x14ac:dyDescent="0.25">
      <c r="B42">
        <v>919</v>
      </c>
      <c r="C42" t="s">
        <v>388</v>
      </c>
      <c r="D42">
        <v>19300</v>
      </c>
      <c r="E42">
        <v>39</v>
      </c>
    </row>
    <row r="43" spans="2:5" x14ac:dyDescent="0.25">
      <c r="B43">
        <v>927</v>
      </c>
      <c r="C43" t="s">
        <v>392</v>
      </c>
      <c r="D43">
        <v>19400</v>
      </c>
      <c r="E43">
        <v>39</v>
      </c>
    </row>
    <row r="44" spans="2:5" x14ac:dyDescent="0.25">
      <c r="B44">
        <v>935</v>
      </c>
      <c r="C44" t="s">
        <v>398</v>
      </c>
      <c r="D44">
        <v>19000</v>
      </c>
      <c r="E44">
        <v>39</v>
      </c>
    </row>
    <row r="45" spans="2:5" x14ac:dyDescent="0.25">
      <c r="B45">
        <v>1015</v>
      </c>
      <c r="C45" t="s">
        <v>432</v>
      </c>
      <c r="D45">
        <v>19200</v>
      </c>
      <c r="E45">
        <v>39</v>
      </c>
    </row>
    <row r="46" spans="2:5" x14ac:dyDescent="0.25">
      <c r="B46">
        <v>296</v>
      </c>
      <c r="C46" t="s">
        <v>124</v>
      </c>
      <c r="D46">
        <v>19700</v>
      </c>
      <c r="E46">
        <v>48</v>
      </c>
    </row>
    <row r="47" spans="2:5" x14ac:dyDescent="0.25">
      <c r="B47">
        <v>588</v>
      </c>
      <c r="C47" t="s">
        <v>235</v>
      </c>
      <c r="D47">
        <v>19600</v>
      </c>
      <c r="E47">
        <v>48</v>
      </c>
    </row>
    <row r="48" spans="2:5" x14ac:dyDescent="0.25">
      <c r="B48">
        <v>772</v>
      </c>
      <c r="C48" t="s">
        <v>321</v>
      </c>
      <c r="D48">
        <v>19800</v>
      </c>
      <c r="E48">
        <v>48</v>
      </c>
    </row>
    <row r="49" spans="2:5" x14ac:dyDescent="0.25">
      <c r="B49">
        <v>810</v>
      </c>
      <c r="C49" t="s">
        <v>341</v>
      </c>
      <c r="D49">
        <v>19900</v>
      </c>
      <c r="E49">
        <v>48</v>
      </c>
    </row>
    <row r="50" spans="2:5" x14ac:dyDescent="0.25">
      <c r="B50">
        <v>819</v>
      </c>
      <c r="C50" t="s">
        <v>344</v>
      </c>
      <c r="D50">
        <v>20000</v>
      </c>
      <c r="E50">
        <v>48</v>
      </c>
    </row>
    <row r="51" spans="2:5" x14ac:dyDescent="0.25">
      <c r="B51">
        <v>84</v>
      </c>
      <c r="C51" t="s">
        <v>39</v>
      </c>
      <c r="D51">
        <v>20600</v>
      </c>
      <c r="E51">
        <v>972</v>
      </c>
    </row>
    <row r="52" spans="2:5" x14ac:dyDescent="0.25">
      <c r="B52">
        <v>132</v>
      </c>
      <c r="C52" t="s">
        <v>61</v>
      </c>
      <c r="D52">
        <v>20700</v>
      </c>
      <c r="E52">
        <v>972</v>
      </c>
    </row>
    <row r="53" spans="2:5" x14ac:dyDescent="0.25">
      <c r="B53">
        <v>171</v>
      </c>
      <c r="C53" t="s">
        <v>74</v>
      </c>
      <c r="D53">
        <v>20200</v>
      </c>
      <c r="E53">
        <v>972</v>
      </c>
    </row>
    <row r="54" spans="2:5" x14ac:dyDescent="0.25">
      <c r="B54">
        <v>304</v>
      </c>
      <c r="C54" t="s">
        <v>128</v>
      </c>
      <c r="D54">
        <v>20400</v>
      </c>
      <c r="E54">
        <v>972</v>
      </c>
    </row>
    <row r="55" spans="2:5" x14ac:dyDescent="0.25">
      <c r="B55">
        <v>363</v>
      </c>
      <c r="C55" t="s">
        <v>153</v>
      </c>
      <c r="D55">
        <v>20500</v>
      </c>
      <c r="E55">
        <v>972</v>
      </c>
    </row>
    <row r="56" spans="2:5" x14ac:dyDescent="0.25">
      <c r="B56">
        <v>556</v>
      </c>
      <c r="C56" t="s">
        <v>221</v>
      </c>
      <c r="D56">
        <v>8700</v>
      </c>
      <c r="E56">
        <v>44</v>
      </c>
    </row>
    <row r="57" spans="2:5" x14ac:dyDescent="0.25">
      <c r="B57">
        <v>707</v>
      </c>
      <c r="C57" t="s">
        <v>303</v>
      </c>
      <c r="D57">
        <v>8500</v>
      </c>
      <c r="E57">
        <v>44</v>
      </c>
    </row>
    <row r="58" spans="2:5" x14ac:dyDescent="0.25">
      <c r="B58">
        <v>827</v>
      </c>
      <c r="C58" t="s">
        <v>346</v>
      </c>
      <c r="D58">
        <v>8800</v>
      </c>
      <c r="E58">
        <v>44</v>
      </c>
    </row>
    <row r="59" spans="2:5" x14ac:dyDescent="0.25">
      <c r="B59">
        <v>1054</v>
      </c>
      <c r="C59" t="s">
        <v>453</v>
      </c>
      <c r="D59">
        <v>8900</v>
      </c>
      <c r="E59">
        <v>44</v>
      </c>
    </row>
    <row r="60" spans="2:5" x14ac:dyDescent="0.25">
      <c r="B60">
        <v>1081</v>
      </c>
      <c r="C60" t="s">
        <v>461</v>
      </c>
      <c r="D60">
        <v>9000</v>
      </c>
      <c r="E60">
        <v>44</v>
      </c>
    </row>
    <row r="61" spans="2:5" x14ac:dyDescent="0.25">
      <c r="B61">
        <v>303</v>
      </c>
      <c r="C61" t="s">
        <v>127</v>
      </c>
      <c r="D61">
        <v>47200</v>
      </c>
      <c r="E61">
        <v>295</v>
      </c>
    </row>
    <row r="62" spans="2:5" x14ac:dyDescent="0.25">
      <c r="B62">
        <v>311</v>
      </c>
      <c r="C62" t="s">
        <v>131</v>
      </c>
      <c r="D62">
        <v>47300</v>
      </c>
      <c r="E62">
        <v>295</v>
      </c>
    </row>
    <row r="63" spans="2:5" x14ac:dyDescent="0.25">
      <c r="B63">
        <v>451</v>
      </c>
      <c r="C63" t="s">
        <v>184</v>
      </c>
      <c r="D63">
        <v>47400</v>
      </c>
      <c r="E63">
        <v>295</v>
      </c>
    </row>
  </sheetData>
  <conditionalFormatting sqref="W3:W16">
    <cfRule type="cellIs" dxfId="6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07E8-6CED-4167-83C9-448895FAD113}">
  <dimension ref="A1:AA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7" x14ac:dyDescent="0.25">
      <c r="E1" t="s">
        <v>506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7" x14ac:dyDescent="0.25">
      <c r="A2" s="1" t="s">
        <v>1257</v>
      </c>
      <c r="B2" s="1" t="s">
        <v>0</v>
      </c>
      <c r="C2" s="1" t="s">
        <v>1</v>
      </c>
      <c r="D2" s="1" t="s">
        <v>2</v>
      </c>
      <c r="E2" s="1" t="s">
        <v>3</v>
      </c>
      <c r="F2" s="1">
        <v>345391</v>
      </c>
      <c r="G2" s="1">
        <v>348028</v>
      </c>
      <c r="H2" s="1">
        <v>348030</v>
      </c>
      <c r="I2" s="1">
        <v>348035</v>
      </c>
      <c r="J2" s="1">
        <v>348465</v>
      </c>
      <c r="K2" s="1">
        <v>349038</v>
      </c>
      <c r="L2" s="1">
        <v>349438</v>
      </c>
      <c r="M2" s="1">
        <v>354044</v>
      </c>
      <c r="N2" s="1">
        <v>354519</v>
      </c>
      <c r="O2" s="1">
        <v>354522</v>
      </c>
      <c r="P2" s="1">
        <v>348034</v>
      </c>
      <c r="Q2" s="1">
        <v>349022</v>
      </c>
      <c r="R2" s="1">
        <v>349440</v>
      </c>
      <c r="S2" s="1">
        <v>350322</v>
      </c>
      <c r="T2" s="1">
        <v>350324</v>
      </c>
      <c r="U2" s="1">
        <v>354043</v>
      </c>
      <c r="W2" s="3" t="s">
        <v>507</v>
      </c>
      <c r="X2" s="3" t="s">
        <v>508</v>
      </c>
      <c r="Y2" s="3" t="s">
        <v>509</v>
      </c>
      <c r="Z2" s="1" t="s">
        <v>1255</v>
      </c>
      <c r="AA2" s="1" t="s">
        <v>1256</v>
      </c>
    </row>
    <row r="3" spans="1:27" x14ac:dyDescent="0.25">
      <c r="A3" s="4" t="s">
        <v>1258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7" x14ac:dyDescent="0.25">
      <c r="A4" t="s">
        <v>499</v>
      </c>
      <c r="C4" t="s">
        <v>307</v>
      </c>
      <c r="E4">
        <v>726</v>
      </c>
      <c r="F4">
        <f>SUMPRODUCT(SUMIFS('Total-corrected counts'!E:E,'Total-corrected counts'!$A:$A,$B29:$B31))</f>
        <v>21.109787242475214</v>
      </c>
      <c r="G4">
        <f>SUMPRODUCT(SUMIFS('Total-corrected counts'!F:F,'Total-corrected counts'!$A:$A,$B29:$B31))</f>
        <v>30.767007908480899</v>
      </c>
      <c r="H4">
        <f>SUMPRODUCT(SUMIFS('Total-corrected counts'!G:G,'Total-corrected counts'!$A:$A,$B29:$B31))</f>
        <v>16.56772808891926</v>
      </c>
      <c r="I4">
        <f>SUMPRODUCT(SUMIFS('Total-corrected counts'!H:H,'Total-corrected counts'!$A:$A,$B29:$B31))</f>
        <v>25.670100605563466</v>
      </c>
      <c r="J4">
        <f>SUMPRODUCT(SUMIFS('Total-corrected counts'!I:I,'Total-corrected counts'!$A:$A,$B29:$B31))</f>
        <v>28.868376522412948</v>
      </c>
      <c r="K4">
        <f>SUMPRODUCT(SUMIFS('Total-corrected counts'!J:J,'Total-corrected counts'!$A:$A,$B29:$B31))</f>
        <v>19.07919392051992</v>
      </c>
      <c r="L4">
        <f>SUMPRODUCT(SUMIFS('Total-corrected counts'!K:K,'Total-corrected counts'!$A:$A,$B29:$B31))</f>
        <v>14.966381355360657</v>
      </c>
      <c r="M4">
        <f>SUMPRODUCT(SUMIFS('Total-corrected counts'!L:L,'Total-corrected counts'!$A:$A,$B29:$B31))</f>
        <v>47.851044460634469</v>
      </c>
      <c r="N4">
        <f>SUMPRODUCT(SUMIFS('Total-corrected counts'!M:M,'Total-corrected counts'!$A:$A,$B29:$B31))</f>
        <v>46.766855376526038</v>
      </c>
      <c r="O4">
        <f>SUMPRODUCT(SUMIFS('Total-corrected counts'!N:N,'Total-corrected counts'!$A:$A,$B29:$B31))</f>
        <v>53.317591277270289</v>
      </c>
      <c r="P4">
        <f>SUMPRODUCT(SUMIFS('Total-corrected counts'!O:O,'Total-corrected counts'!$A:$A,$B29:$B31))</f>
        <v>14.359469513095501</v>
      </c>
      <c r="Q4">
        <f>SUMPRODUCT(SUMIFS('Total-corrected counts'!P:P,'Total-corrected counts'!$A:$A,$B29:$B31))</f>
        <v>16.989681281740573</v>
      </c>
      <c r="R4">
        <f>SUMPRODUCT(SUMIFS('Total-corrected counts'!Q:Q,'Total-corrected counts'!$A:$A,$B29:$B31))</f>
        <v>20.559621162398649</v>
      </c>
      <c r="S4">
        <f>SUMPRODUCT(SUMIFS('Total-corrected counts'!R:R,'Total-corrected counts'!$A:$A,$B29:$B31))</f>
        <v>15.853362304535541</v>
      </c>
      <c r="T4">
        <f>SUMPRODUCT(SUMIFS('Total-corrected counts'!S:S,'Total-corrected counts'!$A:$A,$B29:$B31))</f>
        <v>21.73032988996119</v>
      </c>
      <c r="U4">
        <f>SUMPRODUCT(SUMIFS('Total-corrected counts'!T:T,'Total-corrected counts'!$A:$A,$B29:$B31))</f>
        <v>33.986510515749906</v>
      </c>
      <c r="W4">
        <f t="shared" ref="W4:W27" si="0">_xlfn.T.TEST(F4:O4,P4:U4,2,2)</f>
        <v>0.13232693295575709</v>
      </c>
      <c r="X4">
        <f t="shared" ref="X4:X27" si="1">AVERAGE(F4:O4)</f>
        <v>30.496406675816321</v>
      </c>
      <c r="Y4">
        <f t="shared" ref="Y4:Y27" si="2">AVERAGE(P4:U4)</f>
        <v>20.579829111246891</v>
      </c>
      <c r="Z4">
        <f t="shared" ref="Z4:Z27" si="3">STDEV(F4:O4)/SQRT(COUNT(F4:O4))</f>
        <v>4.4301812137337251</v>
      </c>
      <c r="AA4">
        <f t="shared" ref="AA4:AA27" si="4">STDEV(P4:U4)/SQRT(COUNT(P4:U4))</f>
        <v>2.915388425395113</v>
      </c>
    </row>
    <row r="5" spans="1:27" x14ac:dyDescent="0.25">
      <c r="A5" t="s">
        <v>497</v>
      </c>
      <c r="B5">
        <v>2382</v>
      </c>
      <c r="C5" t="s">
        <v>488</v>
      </c>
      <c r="D5">
        <v>37700</v>
      </c>
      <c r="E5">
        <v>2375</v>
      </c>
      <c r="F5">
        <f>SUMIFS('Total-corrected counts'!E:E,'Total-corrected counts'!$A:$A,'Brain networks corrected'!$B5)</f>
        <v>33.07414682721533</v>
      </c>
      <c r="G5">
        <f>SUMIFS('Total-corrected counts'!F:F,'Total-corrected counts'!$A:$A,'Brain networks corrected'!$B5)</f>
        <v>38.553195146216474</v>
      </c>
      <c r="H5">
        <f>SUMIFS('Total-corrected counts'!G:G,'Total-corrected counts'!$A:$A,'Brain networks corrected'!$B5)</f>
        <v>45.983999571549923</v>
      </c>
      <c r="I5">
        <f>SUMIFS('Total-corrected counts'!H:H,'Total-corrected counts'!$A:$A,'Brain networks corrected'!$B5)</f>
        <v>63.650510265627645</v>
      </c>
      <c r="J5">
        <f>SUMIFS('Total-corrected counts'!I:I,'Total-corrected counts'!$A:$A,'Brain networks corrected'!$B5)</f>
        <v>35.030339932167756</v>
      </c>
      <c r="K5">
        <f>SUMIFS('Total-corrected counts'!J:J,'Total-corrected counts'!$A:$A,'Brain networks corrected'!$B5)</f>
        <v>65.445167222818881</v>
      </c>
      <c r="L5">
        <f>SUMIFS('Total-corrected counts'!K:K,'Total-corrected counts'!$A:$A,'Brain networks corrected'!$B5)</f>
        <v>26.631010084127251</v>
      </c>
      <c r="M5">
        <f>SUMIFS('Total-corrected counts'!L:L,'Total-corrected counts'!$A:$A,'Brain networks corrected'!$B5)</f>
        <v>81.483802957349212</v>
      </c>
      <c r="N5">
        <f>SUMIFS('Total-corrected counts'!M:M,'Total-corrected counts'!$A:$A,'Brain networks corrected'!$B5)</f>
        <v>81.599041134543782</v>
      </c>
      <c r="O5">
        <f>SUMIFS('Total-corrected counts'!N:N,'Total-corrected counts'!$A:$A,'Brain networks corrected'!$B5)</f>
        <v>82.622275322915982</v>
      </c>
      <c r="P5">
        <f>SUMIFS('Total-corrected counts'!O:O,'Total-corrected counts'!$A:$A,'Brain networks corrected'!$B5)</f>
        <v>44.634607205730354</v>
      </c>
      <c r="Q5">
        <f>SUMIFS('Total-corrected counts'!P:P,'Total-corrected counts'!$A:$A,'Brain networks corrected'!$B5)</f>
        <v>45.713887596388076</v>
      </c>
      <c r="R5">
        <f>SUMIFS('Total-corrected counts'!Q:Q,'Total-corrected counts'!$A:$A,'Brain networks corrected'!$B5)</f>
        <v>60.968369087432052</v>
      </c>
      <c r="S5">
        <f>SUMIFS('Total-corrected counts'!R:R,'Total-corrected counts'!$A:$A,'Brain networks corrected'!$B5)</f>
        <v>28.743527314054234</v>
      </c>
      <c r="T5">
        <f>SUMIFS('Total-corrected counts'!S:S,'Total-corrected counts'!$A:$A,'Brain networks corrected'!$B5)</f>
        <v>47.792004846576965</v>
      </c>
      <c r="U5">
        <f>SUMIFS('Total-corrected counts'!T:T,'Total-corrected counts'!$A:$A,'Brain networks corrected'!$B5)</f>
        <v>57.836453826059241</v>
      </c>
      <c r="W5">
        <f t="shared" si="0"/>
        <v>0.43977913652132705</v>
      </c>
      <c r="X5">
        <f t="shared" si="1"/>
        <v>55.407348846453218</v>
      </c>
      <c r="Y5">
        <f t="shared" si="2"/>
        <v>47.61480831270682</v>
      </c>
      <c r="Z5">
        <f t="shared" si="3"/>
        <v>6.9843316874014256</v>
      </c>
      <c r="AA5">
        <f t="shared" si="4"/>
        <v>4.6599405064671382</v>
      </c>
    </row>
    <row r="6" spans="1:27" x14ac:dyDescent="0.25">
      <c r="A6" t="s">
        <v>498</v>
      </c>
      <c r="B6">
        <v>2463</v>
      </c>
      <c r="C6" t="s">
        <v>490</v>
      </c>
      <c r="D6">
        <v>38700</v>
      </c>
      <c r="E6">
        <v>2375</v>
      </c>
      <c r="F6">
        <f>SUMIFS('Total-corrected counts'!E:E,'Total-corrected counts'!$A:$A,'Brain networks corrected'!$B6)</f>
        <v>31.04788468636286</v>
      </c>
      <c r="G6">
        <f>SUMIFS('Total-corrected counts'!F:F,'Total-corrected counts'!$A:$A,'Brain networks corrected'!$B6)</f>
        <v>39.469217174185367</v>
      </c>
      <c r="H6">
        <f>SUMIFS('Total-corrected counts'!G:G,'Total-corrected counts'!$A:$A,'Brain networks corrected'!$B6)</f>
        <v>28.612927588465769</v>
      </c>
      <c r="I6">
        <f>SUMIFS('Total-corrected counts'!H:H,'Total-corrected counts'!$A:$A,'Brain networks corrected'!$B6)</f>
        <v>22.925764192139734</v>
      </c>
      <c r="J6">
        <f>SUMIFS('Total-corrected counts'!I:I,'Total-corrected counts'!$A:$A,'Brain networks corrected'!$B6)</f>
        <v>14.1922116158919</v>
      </c>
      <c r="K6">
        <f>SUMIFS('Total-corrected counts'!J:J,'Total-corrected counts'!$A:$A,'Brain networks corrected'!$B6)</f>
        <v>58.243325275412083</v>
      </c>
      <c r="L6">
        <f>SUMIFS('Total-corrected counts'!K:K,'Total-corrected counts'!$A:$A,'Brain networks corrected'!$B6)</f>
        <v>20.555316085634441</v>
      </c>
      <c r="M6">
        <f>SUMIFS('Total-corrected counts'!L:L,'Total-corrected counts'!$A:$A,'Brain networks corrected'!$B6)</f>
        <v>29.013172265116765</v>
      </c>
      <c r="N6">
        <f>SUMIFS('Total-corrected counts'!M:M,'Total-corrected counts'!$A:$A,'Brain networks corrected'!$B6)</f>
        <v>26.963828573815505</v>
      </c>
      <c r="O6">
        <f>SUMIFS('Total-corrected counts'!N:N,'Total-corrected counts'!$A:$A,'Brain networks corrected'!$B6)</f>
        <v>25.243735320219134</v>
      </c>
      <c r="P6">
        <f>SUMIFS('Total-corrected counts'!O:O,'Total-corrected counts'!$A:$A,'Brain networks corrected'!$B6)</f>
        <v>35.350467434332394</v>
      </c>
      <c r="Q6">
        <f>SUMIFS('Total-corrected counts'!P:P,'Total-corrected counts'!$A:$A,'Brain networks corrected'!$B6)</f>
        <v>28.734159262088479</v>
      </c>
      <c r="R6">
        <f>SUMIFS('Total-corrected counts'!Q:Q,'Total-corrected counts'!$A:$A,'Brain networks corrected'!$B6)</f>
        <v>16.813377963643553</v>
      </c>
      <c r="S6">
        <f>SUMIFS('Total-corrected counts'!R:R,'Total-corrected counts'!$A:$A,'Brain networks corrected'!$B6)</f>
        <v>16.911280229619546</v>
      </c>
      <c r="T6">
        <f>SUMIFS('Total-corrected counts'!S:S,'Total-corrected counts'!$A:$A,'Brain networks corrected'!$B6)</f>
        <v>15.366366680915753</v>
      </c>
      <c r="U6">
        <f>SUMIFS('Total-corrected counts'!T:T,'Total-corrected counts'!$A:$A,'Brain networks corrected'!$B6)</f>
        <v>36.846592441056032</v>
      </c>
      <c r="W6">
        <f t="shared" si="0"/>
        <v>0.44267008457796053</v>
      </c>
      <c r="X6">
        <f t="shared" si="1"/>
        <v>29.626738277724353</v>
      </c>
      <c r="Y6">
        <f t="shared" si="2"/>
        <v>25.003707335275962</v>
      </c>
      <c r="Z6">
        <f t="shared" si="3"/>
        <v>3.8165248085399588</v>
      </c>
      <c r="AA6">
        <f t="shared" si="4"/>
        <v>4.0277075792513495</v>
      </c>
    </row>
    <row r="7" spans="1:27" x14ac:dyDescent="0.25">
      <c r="A7" t="s">
        <v>1259</v>
      </c>
      <c r="C7" t="s">
        <v>1260</v>
      </c>
      <c r="F7">
        <f>SUMPRODUCT(SUMIFS('Total-corrected counts'!E:E,'Total-corrected counts'!$A:$A,$B62:$B76))</f>
        <v>129.37857165858722</v>
      </c>
      <c r="G7">
        <f>SUMPRODUCT(SUMIFS('Total-corrected counts'!F:F,'Total-corrected counts'!$A:$A,$B62:$B76))</f>
        <v>145.81276415313059</v>
      </c>
      <c r="H7">
        <f>SUMPRODUCT(SUMIFS('Total-corrected counts'!G:G,'Total-corrected counts'!$A:$A,$B62:$B76))</f>
        <v>148.64837389806755</v>
      </c>
      <c r="I7">
        <f>SUMPRODUCT(SUMIFS('Total-corrected counts'!H:H,'Total-corrected counts'!$A:$A,$B62:$B76))</f>
        <v>92.722381722116339</v>
      </c>
      <c r="J7">
        <f>SUMPRODUCT(SUMIFS('Total-corrected counts'!I:I,'Total-corrected counts'!$A:$A,$B62:$B76))</f>
        <v>120.69007237352639</v>
      </c>
      <c r="K7">
        <f>SUMPRODUCT(SUMIFS('Total-corrected counts'!J:J,'Total-corrected counts'!$A:$A,$B62:$B76))</f>
        <v>219.20419347152728</v>
      </c>
      <c r="L7">
        <f>SUMPRODUCT(SUMIFS('Total-corrected counts'!K:K,'Total-corrected counts'!$A:$A,$B62:$B76))</f>
        <v>187.90667124103089</v>
      </c>
      <c r="M7">
        <f>SUMPRODUCT(SUMIFS('Total-corrected counts'!L:L,'Total-corrected counts'!$A:$A,$B62:$B76))</f>
        <v>113.09506850690359</v>
      </c>
      <c r="N7">
        <f>SUMPRODUCT(SUMIFS('Total-corrected counts'!M:M,'Total-corrected counts'!$A:$A,$B62:$B76))</f>
        <v>125.93633876730208</v>
      </c>
      <c r="O7">
        <f>SUMPRODUCT(SUMIFS('Total-corrected counts'!N:N,'Total-corrected counts'!$A:$A,$B62:$B76))</f>
        <v>71.199877073984538</v>
      </c>
      <c r="P7">
        <f>SUMPRODUCT(SUMIFS('Total-corrected counts'!O:O,'Total-corrected counts'!$A:$A,$B62:$B76))</f>
        <v>112.47956383995556</v>
      </c>
      <c r="Q7">
        <f>SUMPRODUCT(SUMIFS('Total-corrected counts'!P:P,'Total-corrected counts'!$A:$A,$B62:$B76))</f>
        <v>97.484143710608109</v>
      </c>
      <c r="R7">
        <f>SUMPRODUCT(SUMIFS('Total-corrected counts'!Q:Q,'Total-corrected counts'!$A:$A,$B62:$B76))</f>
        <v>149.73048413485881</v>
      </c>
      <c r="S7">
        <f>SUMPRODUCT(SUMIFS('Total-corrected counts'!R:R,'Total-corrected counts'!$A:$A,$B62:$B76))</f>
        <v>176.09711481131311</v>
      </c>
      <c r="T7">
        <f>SUMPRODUCT(SUMIFS('Total-corrected counts'!S:S,'Total-corrected counts'!$A:$A,$B62:$B76))</f>
        <v>130.94250634839301</v>
      </c>
      <c r="U7">
        <f>SUMPRODUCT(SUMIFS('Total-corrected counts'!T:T,'Total-corrected counts'!$A:$A,$B62:$B76))</f>
        <v>102.01413931670663</v>
      </c>
      <c r="W7">
        <f t="shared" si="0"/>
        <v>0.7223569151749718</v>
      </c>
      <c r="X7">
        <f t="shared" si="1"/>
        <v>135.45943128661762</v>
      </c>
      <c r="Y7">
        <f t="shared" si="2"/>
        <v>128.12465869363919</v>
      </c>
      <c r="Z7">
        <f t="shared" si="3"/>
        <v>13.681596895170493</v>
      </c>
      <c r="AA7">
        <f t="shared" si="4"/>
        <v>12.438485810718426</v>
      </c>
    </row>
    <row r="8" spans="1:27" x14ac:dyDescent="0.25">
      <c r="A8" t="s">
        <v>1261</v>
      </c>
      <c r="C8" t="s">
        <v>1262</v>
      </c>
      <c r="F8">
        <f>SUMPRODUCT(SUMIFS('Total-corrected counts'!E:E,'Total-corrected counts'!$A:$A,$B77:$B91))</f>
        <v>125.85119111020833</v>
      </c>
      <c r="G8">
        <f>SUMPRODUCT(SUMIFS('Total-corrected counts'!F:F,'Total-corrected counts'!$A:$A,$B77:$B91))</f>
        <v>106.87710620142191</v>
      </c>
      <c r="H8">
        <f>SUMPRODUCT(SUMIFS('Total-corrected counts'!G:G,'Total-corrected counts'!$A:$A,$B77:$B91))</f>
        <v>80.379019632832183</v>
      </c>
      <c r="I8">
        <f>SUMPRODUCT(SUMIFS('Total-corrected counts'!H:H,'Total-corrected counts'!$A:$A,$B77:$B91))</f>
        <v>119.18864146300272</v>
      </c>
      <c r="J8">
        <f>SUMPRODUCT(SUMIFS('Total-corrected counts'!I:I,'Total-corrected counts'!$A:$A,$B77:$B91))</f>
        <v>113.71214120631547</v>
      </c>
      <c r="K8">
        <f>SUMPRODUCT(SUMIFS('Total-corrected counts'!J:J,'Total-corrected counts'!$A:$A,$B77:$B91))</f>
        <v>124.69423601208327</v>
      </c>
      <c r="L8">
        <f>SUMPRODUCT(SUMIFS('Total-corrected counts'!K:K,'Total-corrected counts'!$A:$A,$B77:$B91))</f>
        <v>121.30275546797799</v>
      </c>
      <c r="M8">
        <f>SUMPRODUCT(SUMIFS('Total-corrected counts'!L:L,'Total-corrected counts'!$A:$A,$B77:$B91))</f>
        <v>76.769247258434987</v>
      </c>
      <c r="N8">
        <f>SUMPRODUCT(SUMIFS('Total-corrected counts'!M:M,'Total-corrected counts'!$A:$A,$B77:$B91))</f>
        <v>109.40682134566808</v>
      </c>
      <c r="O8">
        <f>SUMPRODUCT(SUMIFS('Total-corrected counts'!N:N,'Total-corrected counts'!$A:$A,$B77:$B91))</f>
        <v>73.018680364136969</v>
      </c>
      <c r="P8">
        <f>SUMPRODUCT(SUMIFS('Total-corrected counts'!O:O,'Total-corrected counts'!$A:$A,$B77:$B91))</f>
        <v>93.637181122956491</v>
      </c>
      <c r="Q8">
        <f>SUMPRODUCT(SUMIFS('Total-corrected counts'!P:P,'Total-corrected counts'!$A:$A,$B77:$B91))</f>
        <v>78.021154989785799</v>
      </c>
      <c r="R8">
        <f>SUMPRODUCT(SUMIFS('Total-corrected counts'!Q:Q,'Total-corrected counts'!$A:$A,$B77:$B91))</f>
        <v>130.08506555677172</v>
      </c>
      <c r="S8">
        <f>SUMPRODUCT(SUMIFS('Total-corrected counts'!R:R,'Total-corrected counts'!$A:$A,$B77:$B91))</f>
        <v>119.10307047838947</v>
      </c>
      <c r="T8">
        <f>SUMPRODUCT(SUMIFS('Total-corrected counts'!S:S,'Total-corrected counts'!$A:$A,$B77:$B91))</f>
        <v>97.271252608007629</v>
      </c>
      <c r="U8">
        <f>SUMPRODUCT(SUMIFS('Total-corrected counts'!T:T,'Total-corrected counts'!$A:$A,$B77:$B91))</f>
        <v>161.54343399593034</v>
      </c>
      <c r="W8">
        <f t="shared" si="0"/>
        <v>0.52812083537498544</v>
      </c>
      <c r="X8">
        <f t="shared" si="1"/>
        <v>105.11998400620818</v>
      </c>
      <c r="Y8">
        <f t="shared" si="2"/>
        <v>113.27685979197356</v>
      </c>
      <c r="Z8">
        <f t="shared" si="3"/>
        <v>6.5101684654092953</v>
      </c>
      <c r="AA8">
        <f t="shared" si="4"/>
        <v>12.289540075512797</v>
      </c>
    </row>
    <row r="9" spans="1:27" x14ac:dyDescent="0.25">
      <c r="A9" t="s">
        <v>1263</v>
      </c>
      <c r="B9">
        <v>672</v>
      </c>
      <c r="C9" t="s">
        <v>282</v>
      </c>
      <c r="D9">
        <v>48200</v>
      </c>
      <c r="E9">
        <v>485</v>
      </c>
      <c r="F9">
        <f>SUMIFS('Total-corrected counts'!E:E,'Total-corrected counts'!$A:$A,'Brain networks corrected'!$B9)</f>
        <v>713.04115194736676</v>
      </c>
      <c r="G9">
        <f>SUMIFS('Total-corrected counts'!F:F,'Total-corrected counts'!$A:$A,'Brain networks corrected'!$B9)</f>
        <v>631.48386597181207</v>
      </c>
      <c r="H9">
        <f>SUMIFS('Total-corrected counts'!G:G,'Total-corrected counts'!$A:$A,'Brain networks corrected'!$B9)</f>
        <v>817.03049384326164</v>
      </c>
      <c r="I9">
        <f>SUMIFS('Total-corrected counts'!H:H,'Total-corrected counts'!$A:$A,'Brain networks corrected'!$B9)</f>
        <v>809.60939950300371</v>
      </c>
      <c r="J9">
        <f>SUMIFS('Total-corrected counts'!I:I,'Total-corrected counts'!$A:$A,'Brain networks corrected'!$B9)</f>
        <v>919.06669045165779</v>
      </c>
      <c r="K9">
        <f>SUMIFS('Total-corrected counts'!J:J,'Total-corrected counts'!$A:$A,'Brain networks corrected'!$B9)</f>
        <v>655.87048897094473</v>
      </c>
      <c r="L9">
        <f>SUMIFS('Total-corrected counts'!K:K,'Total-corrected counts'!$A:$A,'Brain networks corrected'!$B9)</f>
        <v>692.47077245177115</v>
      </c>
      <c r="M9">
        <f>SUMIFS('Total-corrected counts'!L:L,'Total-corrected counts'!$A:$A,'Brain networks corrected'!$B9)</f>
        <v>728.02236937967302</v>
      </c>
      <c r="N9">
        <f>SUMIFS('Total-corrected counts'!M:M,'Total-corrected counts'!$A:$A,'Brain networks corrected'!$B9)</f>
        <v>577.04127605487565</v>
      </c>
      <c r="O9">
        <f>SUMIFS('Total-corrected counts'!N:N,'Total-corrected counts'!$A:$A,'Brain networks corrected'!$B9)</f>
        <v>646.54537130241999</v>
      </c>
      <c r="P9">
        <f>SUMIFS('Total-corrected counts'!O:O,'Total-corrected counts'!$A:$A,'Brain networks corrected'!$B9)</f>
        <v>600.37437188373428</v>
      </c>
      <c r="Q9">
        <f>SUMIFS('Total-corrected counts'!P:P,'Total-corrected counts'!$A:$A,'Brain networks corrected'!$B9)</f>
        <v>682.30440592100842</v>
      </c>
      <c r="R9">
        <f>SUMIFS('Total-corrected counts'!Q:Q,'Total-corrected counts'!$A:$A,'Brain networks corrected'!$B9)</f>
        <v>672.38109528425491</v>
      </c>
      <c r="S9">
        <f>SUMIFS('Total-corrected counts'!R:R,'Total-corrected counts'!$A:$A,'Brain networks corrected'!$B9)</f>
        <v>628.9476130341651</v>
      </c>
      <c r="T9">
        <f>SUMIFS('Total-corrected counts'!S:S,'Total-corrected counts'!$A:$A,'Brain networks corrected'!$B9)</f>
        <v>550.11479479898878</v>
      </c>
      <c r="U9">
        <f>SUMIFS('Total-corrected counts'!T:T,'Total-corrected counts'!$A:$A,'Brain networks corrected'!$B9)</f>
        <v>630.16000759047995</v>
      </c>
      <c r="W9">
        <f t="shared" si="0"/>
        <v>6.2322823172644377E-2</v>
      </c>
      <c r="X9">
        <f t="shared" si="1"/>
        <v>719.01818798767874</v>
      </c>
      <c r="Y9">
        <f t="shared" si="2"/>
        <v>627.38038141877189</v>
      </c>
      <c r="Z9">
        <f t="shared" si="3"/>
        <v>32.611141698161688</v>
      </c>
      <c r="AA9">
        <f t="shared" si="4"/>
        <v>19.791572852455698</v>
      </c>
    </row>
    <row r="10" spans="1:27" x14ac:dyDescent="0.25">
      <c r="A10" t="s">
        <v>1264</v>
      </c>
      <c r="B10">
        <v>56</v>
      </c>
      <c r="C10" t="s">
        <v>27</v>
      </c>
      <c r="D10">
        <v>48400</v>
      </c>
      <c r="E10">
        <v>493</v>
      </c>
      <c r="F10">
        <f>SUMIFS('Total-corrected counts'!E:E,'Total-corrected counts'!$A:$A,'Brain networks corrected'!$B10)</f>
        <v>77.899623234142268</v>
      </c>
      <c r="G10">
        <f>SUMIFS('Total-corrected counts'!F:F,'Total-corrected counts'!$A:$A,'Brain networks corrected'!$B10)</f>
        <v>78.825112035632301</v>
      </c>
      <c r="H10">
        <f>SUMIFS('Total-corrected counts'!G:G,'Total-corrected counts'!$A:$A,'Brain networks corrected'!$B10)</f>
        <v>87.435552727873201</v>
      </c>
      <c r="I10">
        <f>SUMIFS('Total-corrected counts'!H:H,'Total-corrected counts'!$A:$A,'Brain networks corrected'!$B10)</f>
        <v>78.512147458322275</v>
      </c>
      <c r="J10">
        <f>SUMIFS('Total-corrected counts'!I:I,'Total-corrected counts'!$A:$A,'Brain networks corrected'!$B10)</f>
        <v>55.874095612288137</v>
      </c>
      <c r="K10">
        <f>SUMIFS('Total-corrected counts'!J:J,'Total-corrected counts'!$A:$A,'Brain networks corrected'!$B10)</f>
        <v>79.537549553821052</v>
      </c>
      <c r="L10">
        <f>SUMIFS('Total-corrected counts'!K:K,'Total-corrected counts'!$A:$A,'Brain networks corrected'!$B10)</f>
        <v>103.68558870014749</v>
      </c>
      <c r="M10">
        <f>SUMIFS('Total-corrected counts'!L:L,'Total-corrected counts'!$A:$A,'Brain networks corrected'!$B10)</f>
        <v>49.065296935606632</v>
      </c>
      <c r="N10">
        <f>SUMIFS('Total-corrected counts'!M:M,'Total-corrected counts'!$A:$A,'Brain networks corrected'!$B10)</f>
        <v>80.98525812559194</v>
      </c>
      <c r="O10">
        <f>SUMIFS('Total-corrected counts'!N:N,'Total-corrected counts'!$A:$A,'Brain networks corrected'!$B10)</f>
        <v>32.644383190494558</v>
      </c>
      <c r="P10">
        <f>SUMIFS('Total-corrected counts'!O:O,'Total-corrected counts'!$A:$A,'Brain networks corrected'!$B10)</f>
        <v>48.326158019595724</v>
      </c>
      <c r="Q10">
        <f>SUMIFS('Total-corrected counts'!P:P,'Total-corrected counts'!$A:$A,'Brain networks corrected'!$B10)</f>
        <v>80.101321004949114</v>
      </c>
      <c r="R10">
        <f>SUMIFS('Total-corrected counts'!Q:Q,'Total-corrected counts'!$A:$A,'Brain networks corrected'!$B10)</f>
        <v>101.59573067393126</v>
      </c>
      <c r="S10">
        <f>SUMIFS('Total-corrected counts'!R:R,'Total-corrected counts'!$A:$A,'Brain networks corrected'!$B10)</f>
        <v>83.169809692890539</v>
      </c>
      <c r="T10">
        <f>SUMIFS('Total-corrected counts'!S:S,'Total-corrected counts'!$A:$A,'Brain networks corrected'!$B10)</f>
        <v>73.581909132343824</v>
      </c>
      <c r="U10">
        <f>SUMIFS('Total-corrected counts'!T:T,'Total-corrected counts'!$A:$A,'Brain networks corrected'!$B10)</f>
        <v>95.338339500598295</v>
      </c>
      <c r="W10">
        <f t="shared" si="0"/>
        <v>0.45638232849089277</v>
      </c>
      <c r="X10">
        <f t="shared" si="1"/>
        <v>72.446460757391975</v>
      </c>
      <c r="Y10">
        <f t="shared" si="2"/>
        <v>80.352211337384787</v>
      </c>
      <c r="Z10">
        <f t="shared" si="3"/>
        <v>6.5289907409811923</v>
      </c>
      <c r="AA10">
        <f t="shared" si="4"/>
        <v>7.6493530023564746</v>
      </c>
    </row>
    <row r="11" spans="1:27" x14ac:dyDescent="0.25">
      <c r="A11" t="s">
        <v>1265</v>
      </c>
      <c r="B11">
        <v>351</v>
      </c>
      <c r="C11" t="s">
        <v>149</v>
      </c>
      <c r="D11">
        <v>52900</v>
      </c>
      <c r="E11">
        <v>809</v>
      </c>
      <c r="F11">
        <f>SUMIFS('Total-corrected counts'!E:E,'Total-corrected counts'!$A:$A,'Brain networks corrected'!$B11)</f>
        <v>23.150911941818038</v>
      </c>
      <c r="G11">
        <f>SUMIFS('Total-corrected counts'!F:F,'Total-corrected counts'!$A:$A,'Brain networks corrected'!$B11)</f>
        <v>20.431068634130888</v>
      </c>
      <c r="H11">
        <f>SUMIFS('Total-corrected counts'!G:G,'Total-corrected counts'!$A:$A,'Brain networks corrected'!$B11)</f>
        <v>11.767500375637656</v>
      </c>
      <c r="I11">
        <f>SUMIFS('Total-corrected counts'!H:H,'Total-corrected counts'!$A:$A,'Brain networks corrected'!$B11)</f>
        <v>13.215035344640402</v>
      </c>
      <c r="J11">
        <f>SUMIFS('Total-corrected counts'!I:I,'Total-corrected counts'!$A:$A,'Brain networks corrected'!$B11)</f>
        <v>2.5773326407924233</v>
      </c>
      <c r="K11">
        <f>SUMIFS('Total-corrected counts'!J:J,'Total-corrected counts'!$A:$A,'Brain networks corrected'!$B11)</f>
        <v>8.237518303933296</v>
      </c>
      <c r="L11">
        <f>SUMIFS('Total-corrected counts'!K:K,'Total-corrected counts'!$A:$A,'Brain networks corrected'!$B11)</f>
        <v>13.060396268960886</v>
      </c>
      <c r="M11">
        <f>SUMIFS('Total-corrected counts'!L:L,'Total-corrected counts'!$A:$A,'Brain networks corrected'!$B11)</f>
        <v>23.016528757433054</v>
      </c>
      <c r="N11">
        <f>SUMIFS('Total-corrected counts'!M:M,'Total-corrected counts'!$A:$A,'Brain networks corrected'!$B11)</f>
        <v>18.072499708026832</v>
      </c>
      <c r="O11">
        <f>SUMIFS('Total-corrected counts'!N:N,'Total-corrected counts'!$A:$A,'Brain networks corrected'!$B11)</f>
        <v>12.606188321401357</v>
      </c>
      <c r="P11">
        <f>SUMIFS('Total-corrected counts'!O:O,'Total-corrected counts'!$A:$A,'Brain networks corrected'!$B11)</f>
        <v>21.256259057562552</v>
      </c>
      <c r="Q11">
        <f>SUMIFS('Total-corrected counts'!P:P,'Total-corrected counts'!$A:$A,'Brain networks corrected'!$B11)</f>
        <v>7.4945694230525195</v>
      </c>
      <c r="R11">
        <f>SUMIFS('Total-corrected counts'!Q:Q,'Total-corrected counts'!$A:$A,'Brain networks corrected'!$B11)</f>
        <v>14.845855010451224</v>
      </c>
      <c r="S11">
        <f>SUMIFS('Total-corrected counts'!R:R,'Total-corrected counts'!$A:$A,'Brain networks corrected'!$B11)</f>
        <v>15.524688774412356</v>
      </c>
      <c r="T11">
        <f>SUMIFS('Total-corrected counts'!S:S,'Total-corrected counts'!$A:$A,'Brain networks corrected'!$B11)</f>
        <v>10.842517389076518</v>
      </c>
      <c r="U11">
        <f>SUMIFS('Total-corrected counts'!T:T,'Total-corrected counts'!$A:$A,'Brain networks corrected'!$B11)</f>
        <v>6.2321116892708694</v>
      </c>
      <c r="W11">
        <f t="shared" si="0"/>
        <v>0.56350839532932318</v>
      </c>
      <c r="X11">
        <f t="shared" si="1"/>
        <v>14.613498029677483</v>
      </c>
      <c r="Y11">
        <f t="shared" si="2"/>
        <v>12.699333557304337</v>
      </c>
      <c r="Z11">
        <f t="shared" si="3"/>
        <v>2.0852028802745011</v>
      </c>
      <c r="AA11">
        <f t="shared" si="4"/>
        <v>2.2961812873753793</v>
      </c>
    </row>
    <row r="12" spans="1:27" x14ac:dyDescent="0.25">
      <c r="A12" t="s">
        <v>1266</v>
      </c>
      <c r="B12">
        <v>795</v>
      </c>
      <c r="C12" t="s">
        <v>332</v>
      </c>
      <c r="D12">
        <v>81500</v>
      </c>
      <c r="E12">
        <v>323</v>
      </c>
      <c r="F12">
        <f>SUMIFS('Total-corrected counts'!E:E,'Total-corrected counts'!$A:$A,'Brain networks corrected'!$B12)</f>
        <v>2.0411246993428271</v>
      </c>
      <c r="G12">
        <f>SUMIFS('Total-corrected counts'!F:F,'Total-corrected counts'!$A:$A,'Brain networks corrected'!$B12)</f>
        <v>47.467883748305475</v>
      </c>
      <c r="H12">
        <f>SUMIFS('Total-corrected counts'!G:G,'Total-corrected counts'!$A:$A,'Brain networks corrected'!$B12)</f>
        <v>20.0588027894877</v>
      </c>
      <c r="I12">
        <f>SUMIFS('Total-corrected counts'!H:H,'Total-corrected counts'!$A:$A,'Brain networks corrected'!$B12)</f>
        <v>1.0977345653694903</v>
      </c>
      <c r="J12">
        <f>SUMIFS('Total-corrected counts'!I:I,'Total-corrected counts'!$A:$A,'Brain networks corrected'!$B12)</f>
        <v>4.5694194417542517</v>
      </c>
      <c r="K12">
        <f>SUMIFS('Total-corrected counts'!J:J,'Total-corrected counts'!$A:$A,'Brain networks corrected'!$B12)</f>
        <v>92.588268959761891</v>
      </c>
      <c r="L12">
        <f>SUMIFS('Total-corrected counts'!K:K,'Total-corrected counts'!$A:$A,'Brain networks corrected'!$B12)</f>
        <v>22.748665077368333</v>
      </c>
      <c r="M12">
        <f>SUMIFS('Total-corrected counts'!L:L,'Total-corrected counts'!$A:$A,'Brain networks corrected'!$B12)</f>
        <v>47.762858526697947</v>
      </c>
      <c r="N12">
        <f>SUMIFS('Total-corrected counts'!M:M,'Total-corrected counts'!$A:$A,'Brain networks corrected'!$B12)</f>
        <v>25.165103367026042</v>
      </c>
      <c r="O12">
        <f>SUMIFS('Total-corrected counts'!N:N,'Total-corrected counts'!$A:$A,'Brain networks corrected'!$B12)</f>
        <v>11.022575111872081</v>
      </c>
      <c r="P12">
        <f>SUMIFS('Total-corrected counts'!O:O,'Total-corrected counts'!$A:$A,'Brain networks corrected'!$B12)</f>
        <v>42.90598880067482</v>
      </c>
      <c r="Q12">
        <f>SUMIFS('Total-corrected counts'!P:P,'Total-corrected counts'!$A:$A,'Brain networks corrected'!$B12)</f>
        <v>32.242573235031394</v>
      </c>
      <c r="R12">
        <f>SUMIFS('Total-corrected counts'!Q:Q,'Total-corrected counts'!$A:$A,'Brain networks corrected'!$B12)</f>
        <v>32.836765650626553</v>
      </c>
      <c r="S12">
        <f>SUMIFS('Total-corrected counts'!R:R,'Total-corrected counts'!$A:$A,'Brain networks corrected'!$B12)</f>
        <v>68.800613797817505</v>
      </c>
      <c r="T12">
        <f>SUMIFS('Total-corrected counts'!S:S,'Total-corrected counts'!$A:$A,'Brain networks corrected'!$B12)</f>
        <v>40.748614960409242</v>
      </c>
      <c r="U12">
        <f>SUMIFS('Total-corrected counts'!T:T,'Total-corrected counts'!$A:$A,'Brain networks corrected'!$B12)</f>
        <v>8.8464586520208623</v>
      </c>
      <c r="W12">
        <f t="shared" si="0"/>
        <v>0.4494906927408584</v>
      </c>
      <c r="X12">
        <f t="shared" si="1"/>
        <v>27.452243628698604</v>
      </c>
      <c r="Y12">
        <f t="shared" si="2"/>
        <v>37.730169182763397</v>
      </c>
      <c r="Z12">
        <f t="shared" si="3"/>
        <v>8.9887022395546587</v>
      </c>
      <c r="AA12">
        <f t="shared" si="4"/>
        <v>7.9364150043633463</v>
      </c>
    </row>
    <row r="13" spans="1:27" x14ac:dyDescent="0.25">
      <c r="A13" t="s">
        <v>1267</v>
      </c>
      <c r="B13">
        <v>88</v>
      </c>
      <c r="C13" t="s">
        <v>40</v>
      </c>
      <c r="D13">
        <v>74100</v>
      </c>
      <c r="E13">
        <v>467</v>
      </c>
      <c r="F13">
        <f>SUMIFS('Total-corrected counts'!E:E,'Total-corrected counts'!$A:$A,'Brain networks corrected'!$B13)</f>
        <v>7.8672476275641001</v>
      </c>
      <c r="G13">
        <f>SUMIFS('Total-corrected counts'!F:F,'Total-corrected counts'!$A:$A,'Brain networks corrected'!$B13)</f>
        <v>6.8040605273359391</v>
      </c>
      <c r="H13">
        <f>SUMIFS('Total-corrected counts'!G:G,'Total-corrected counts'!$A:$A,'Brain networks corrected'!$B13)</f>
        <v>13.661805113730189</v>
      </c>
      <c r="I13">
        <f>SUMIFS('Total-corrected counts'!H:H,'Total-corrected counts'!$A:$A,'Brain networks corrected'!$B13)</f>
        <v>12.436970735120267</v>
      </c>
      <c r="J13">
        <f>SUMIFS('Total-corrected counts'!I:I,'Total-corrected counts'!$A:$A,'Brain networks corrected'!$B13)</f>
        <v>3.3032625767361403</v>
      </c>
      <c r="K13">
        <f>SUMIFS('Total-corrected counts'!J:J,'Total-corrected counts'!$A:$A,'Brain networks corrected'!$B13)</f>
        <v>8.3811959487693405E-2</v>
      </c>
      <c r="L13">
        <f>SUMIFS('Total-corrected counts'!K:K,'Total-corrected counts'!$A:$A,'Brain networks corrected'!$B13)</f>
        <v>2.4220672021018617</v>
      </c>
      <c r="M13">
        <f>SUMIFS('Total-corrected counts'!L:L,'Total-corrected counts'!$A:$A,'Brain networks corrected'!$B13)</f>
        <v>3.11364182129731</v>
      </c>
      <c r="N13">
        <f>SUMIFS('Total-corrected counts'!M:M,'Total-corrected counts'!$A:$A,'Brain networks corrected'!$B13)</f>
        <v>3.8105695139094315</v>
      </c>
      <c r="O13">
        <f>SUMIFS('Total-corrected counts'!N:N,'Total-corrected counts'!$A:$A,'Brain networks corrected'!$B13)</f>
        <v>3.590568564180237</v>
      </c>
      <c r="P13">
        <f>SUMIFS('Total-corrected counts'!O:O,'Total-corrected counts'!$A:$A,'Brain networks corrected'!$B13)</f>
        <v>49.086573277062598</v>
      </c>
      <c r="Q13">
        <f>SUMIFS('Total-corrected counts'!P:P,'Total-corrected counts'!$A:$A,'Brain networks corrected'!$B13)</f>
        <v>7.2059339472643078</v>
      </c>
      <c r="R13">
        <f>SUMIFS('Total-corrected counts'!Q:Q,'Total-corrected counts'!$A:$A,'Brain networks corrected'!$B13)</f>
        <v>12.167837657494996</v>
      </c>
      <c r="S13">
        <f>SUMIFS('Total-corrected counts'!R:R,'Total-corrected counts'!$A:$A,'Brain networks corrected'!$B13)</f>
        <v>7.6519306231804194</v>
      </c>
      <c r="T13">
        <f>SUMIFS('Total-corrected counts'!S:S,'Total-corrected counts'!$A:$A,'Brain networks corrected'!$B13)</f>
        <v>6.7772811042948256</v>
      </c>
      <c r="U13">
        <f>SUMIFS('Total-corrected counts'!T:T,'Total-corrected counts'!$A:$A,'Brain networks corrected'!$B13)</f>
        <v>2.9283416371272764</v>
      </c>
      <c r="W13">
        <f t="shared" si="0"/>
        <v>0.15013732625932308</v>
      </c>
      <c r="X13">
        <f t="shared" si="1"/>
        <v>5.7094005641463159</v>
      </c>
      <c r="Y13">
        <f t="shared" si="2"/>
        <v>14.302983041070737</v>
      </c>
      <c r="Z13">
        <f t="shared" si="3"/>
        <v>1.4040884847028641</v>
      </c>
      <c r="AA13">
        <f t="shared" si="4"/>
        <v>7.0594623410221882</v>
      </c>
    </row>
    <row r="15" spans="1:27" x14ac:dyDescent="0.25">
      <c r="A15" s="4" t="s">
        <v>1268</v>
      </c>
    </row>
    <row r="16" spans="1:27" x14ac:dyDescent="0.25">
      <c r="A16" t="s">
        <v>1269</v>
      </c>
      <c r="C16" t="s">
        <v>1270</v>
      </c>
      <c r="E16">
        <v>993</v>
      </c>
      <c r="F16">
        <f>SUMPRODUCT(SUMIFS('Total-corrected counts'!E:E,'Total-corrected counts'!$A:$A,$B92:$B96))</f>
        <v>275.04155323644596</v>
      </c>
      <c r="G16">
        <f>SUMPRODUCT(SUMIFS('Total-corrected counts'!F:F,'Total-corrected counts'!$A:$A,$B92:$B96))</f>
        <v>224.09015167719383</v>
      </c>
      <c r="H16">
        <f>SUMPRODUCT(SUMIFS('Total-corrected counts'!G:G,'Total-corrected counts'!$A:$A,$B92:$B96))</f>
        <v>175.48601065868743</v>
      </c>
      <c r="I16">
        <f>SUMPRODUCT(SUMIFS('Total-corrected counts'!H:H,'Total-corrected counts'!$A:$A,$B92:$B96))</f>
        <v>183.33976694250768</v>
      </c>
      <c r="J16">
        <f>SUMPRODUCT(SUMIFS('Total-corrected counts'!I:I,'Total-corrected counts'!$A:$A,$B92:$B96))</f>
        <v>216.028870627468</v>
      </c>
      <c r="K16">
        <f>SUMPRODUCT(SUMIFS('Total-corrected counts'!J:J,'Total-corrected counts'!$A:$A,$B92:$B96))</f>
        <v>247.48474323008895</v>
      </c>
      <c r="L16">
        <f>SUMPRODUCT(SUMIFS('Total-corrected counts'!K:K,'Total-corrected counts'!$A:$A,$B92:$B96))</f>
        <v>275.35326700505226</v>
      </c>
      <c r="M16">
        <f>SUMPRODUCT(SUMIFS('Total-corrected counts'!L:L,'Total-corrected counts'!$A:$A,$B92:$B96))</f>
        <v>264.08295447299412</v>
      </c>
      <c r="N16">
        <f>SUMPRODUCT(SUMIFS('Total-corrected counts'!M:M,'Total-corrected counts'!$A:$A,$B92:$B96))</f>
        <v>292.13513796904317</v>
      </c>
      <c r="O16">
        <f>SUMPRODUCT(SUMIFS('Total-corrected counts'!N:N,'Total-corrected counts'!$A:$A,$B92:$B96))</f>
        <v>187.76792070017655</v>
      </c>
      <c r="P16">
        <f>SUMPRODUCT(SUMIFS('Total-corrected counts'!O:O,'Total-corrected counts'!$A:$A,$B92:$B96))</f>
        <v>207.74810095131483</v>
      </c>
      <c r="Q16">
        <f>SUMPRODUCT(SUMIFS('Total-corrected counts'!P:P,'Total-corrected counts'!$A:$A,$B92:$B96))</f>
        <v>261.58834111736763</v>
      </c>
      <c r="R16">
        <f>SUMPRODUCT(SUMIFS('Total-corrected counts'!Q:Q,'Total-corrected counts'!$A:$A,$B92:$B96))</f>
        <v>243.20272988841265</v>
      </c>
      <c r="S16">
        <f>SUMPRODUCT(SUMIFS('Total-corrected counts'!R:R,'Total-corrected counts'!$A:$A,$B92:$B96))</f>
        <v>244.58959717464018</v>
      </c>
      <c r="T16">
        <f>SUMPRODUCT(SUMIFS('Total-corrected counts'!S:S,'Total-corrected counts'!$A:$A,$B92:$B96))</f>
        <v>251.50110831476707</v>
      </c>
      <c r="U16">
        <f>SUMPRODUCT(SUMIFS('Total-corrected counts'!T:T,'Total-corrected counts'!$A:$A,$B92:$B96))</f>
        <v>176.21244606629517</v>
      </c>
      <c r="W16">
        <f t="shared" si="0"/>
        <v>0.87419668111200033</v>
      </c>
      <c r="X16">
        <f t="shared" si="1"/>
        <v>234.0810376519658</v>
      </c>
      <c r="Y16">
        <f t="shared" si="2"/>
        <v>230.80705391879954</v>
      </c>
      <c r="Z16">
        <f t="shared" si="3"/>
        <v>13.503032882649098</v>
      </c>
      <c r="AA16">
        <f t="shared" si="4"/>
        <v>13.205591402649988</v>
      </c>
    </row>
    <row r="17" spans="1:27" x14ac:dyDescent="0.25">
      <c r="A17" t="s">
        <v>503</v>
      </c>
      <c r="C17" t="s">
        <v>25</v>
      </c>
      <c r="E17">
        <v>44</v>
      </c>
      <c r="F17">
        <f>SUMPRODUCT(SUMIFS('Total-corrected counts'!E:E,'Total-corrected counts'!$A:$A,$B57:$B61))</f>
        <v>35.075638037250528</v>
      </c>
      <c r="G17">
        <f>SUMPRODUCT(SUMIFS('Total-corrected counts'!F:F,'Total-corrected counts'!$A:$A,$B57:$B61))</f>
        <v>24.79397767456004</v>
      </c>
      <c r="H17">
        <f>SUMPRODUCT(SUMIFS('Total-corrected counts'!G:G,'Total-corrected counts'!$A:$A,$B57:$B61))</f>
        <v>14.356052923502322</v>
      </c>
      <c r="I17">
        <f>SUMPRODUCT(SUMIFS('Total-corrected counts'!H:H,'Total-corrected counts'!$A:$A,$B57:$B61))</f>
        <v>16.459986971941422</v>
      </c>
      <c r="J17">
        <f>SUMPRODUCT(SUMIFS('Total-corrected counts'!I:I,'Total-corrected counts'!$A:$A,$B57:$B61))</f>
        <v>22.993408668728907</v>
      </c>
      <c r="K17">
        <f>SUMPRODUCT(SUMIFS('Total-corrected counts'!J:J,'Total-corrected counts'!$A:$A,$B57:$B61))</f>
        <v>17.804054822600015</v>
      </c>
      <c r="L17">
        <f>SUMPRODUCT(SUMIFS('Total-corrected counts'!K:K,'Total-corrected counts'!$A:$A,$B57:$B61))</f>
        <v>81.511651433447398</v>
      </c>
      <c r="M17">
        <f>SUMPRODUCT(SUMIFS('Total-corrected counts'!L:L,'Total-corrected counts'!$A:$A,$B57:$B61))</f>
        <v>13.662036226781661</v>
      </c>
      <c r="N17">
        <f>SUMPRODUCT(SUMIFS('Total-corrected counts'!M:M,'Total-corrected counts'!$A:$A,$B57:$B61))</f>
        <v>50.867266866884961</v>
      </c>
      <c r="O17">
        <f>SUMPRODUCT(SUMIFS('Total-corrected counts'!N:N,'Total-corrected counts'!$A:$A,$B57:$B61))</f>
        <v>8.2081338137482707</v>
      </c>
      <c r="P17">
        <f>SUMPRODUCT(SUMIFS('Total-corrected counts'!O:O,'Total-corrected counts'!$A:$A,$B57:$B61))</f>
        <v>12.683903335305109</v>
      </c>
      <c r="Q17">
        <f>SUMPRODUCT(SUMIFS('Total-corrected counts'!P:P,'Total-corrected counts'!$A:$A,$B57:$B61))</f>
        <v>27.594546780097094</v>
      </c>
      <c r="R17">
        <f>SUMPRODUCT(SUMIFS('Total-corrected counts'!Q:Q,'Total-corrected counts'!$A:$A,$B57:$B61))</f>
        <v>18.815680362978174</v>
      </c>
      <c r="S17">
        <f>SUMPRODUCT(SUMIFS('Total-corrected counts'!R:R,'Total-corrected counts'!$A:$A,$B57:$B61))</f>
        <v>31.845383754591801</v>
      </c>
      <c r="T17">
        <f>SUMPRODUCT(SUMIFS('Total-corrected counts'!S:S,'Total-corrected counts'!$A:$A,$B57:$B61))</f>
        <v>15.841965354901356</v>
      </c>
      <c r="U17">
        <f>SUMPRODUCT(SUMIFS('Total-corrected counts'!T:T,'Total-corrected counts'!$A:$A,$B57:$B61))</f>
        <v>13.959111067424894</v>
      </c>
      <c r="W17">
        <f t="shared" si="0"/>
        <v>0.39157569227886857</v>
      </c>
      <c r="X17">
        <f t="shared" si="1"/>
        <v>28.573220743944546</v>
      </c>
      <c r="Y17">
        <f t="shared" si="2"/>
        <v>20.123431775883073</v>
      </c>
      <c r="Z17">
        <f t="shared" si="3"/>
        <v>7.0625095990480959</v>
      </c>
      <c r="AA17">
        <f t="shared" si="4"/>
        <v>3.1969168443162439</v>
      </c>
    </row>
    <row r="19" spans="1:27" x14ac:dyDescent="0.25">
      <c r="A19" s="4" t="s">
        <v>1271</v>
      </c>
    </row>
    <row r="20" spans="1:27" x14ac:dyDescent="0.25">
      <c r="A20" t="s">
        <v>502</v>
      </c>
      <c r="C20" t="s">
        <v>413</v>
      </c>
      <c r="E20">
        <v>972</v>
      </c>
      <c r="F20">
        <f>SUMPRODUCT(SUMIFS('Total-corrected counts'!E:E,'Total-corrected counts'!$A:$A,$B52:$B56))</f>
        <v>29.219789992048529</v>
      </c>
      <c r="G20">
        <f>SUMPRODUCT(SUMIFS('Total-corrected counts'!F:F,'Total-corrected counts'!$A:$A,$B52:$B56))</f>
        <v>18.263779403008613</v>
      </c>
      <c r="H20">
        <f>SUMPRODUCT(SUMIFS('Total-corrected counts'!G:G,'Total-corrected counts'!$A:$A,$B52:$B56))</f>
        <v>11.663363204171834</v>
      </c>
      <c r="I20">
        <f>SUMPRODUCT(SUMIFS('Total-corrected counts'!H:H,'Total-corrected counts'!$A:$A,$B52:$B56))</f>
        <v>13.999131462761465</v>
      </c>
      <c r="J20">
        <f>SUMPRODUCT(SUMIFS('Total-corrected counts'!I:I,'Total-corrected counts'!$A:$A,$B52:$B56))</f>
        <v>17.028402993532467</v>
      </c>
      <c r="K20">
        <f>SUMPRODUCT(SUMIFS('Total-corrected counts'!J:J,'Total-corrected counts'!$A:$A,$B52:$B56))</f>
        <v>47.796763182124579</v>
      </c>
      <c r="L20">
        <f>SUMPRODUCT(SUMIFS('Total-corrected counts'!K:K,'Total-corrected counts'!$A:$A,$B52:$B56))</f>
        <v>77.55893159272911</v>
      </c>
      <c r="M20">
        <f>SUMPRODUCT(SUMIFS('Total-corrected counts'!L:L,'Total-corrected counts'!$A:$A,$B52:$B56))</f>
        <v>22.650217954927495</v>
      </c>
      <c r="N20">
        <f>SUMPRODUCT(SUMIFS('Total-corrected counts'!M:M,'Total-corrected counts'!$A:$A,$B52:$B56))</f>
        <v>43.041533502748806</v>
      </c>
      <c r="O20">
        <f>SUMPRODUCT(SUMIFS('Total-corrected counts'!N:N,'Total-corrected counts'!$A:$A,$B52:$B56))</f>
        <v>9.1880924830114363</v>
      </c>
      <c r="P20">
        <f>SUMPRODUCT(SUMIFS('Total-corrected counts'!O:O,'Total-corrected counts'!$A:$A,$B52:$B56))</f>
        <v>9.5980321160499784</v>
      </c>
      <c r="Q20">
        <f>SUMPRODUCT(SUMIFS('Total-corrected counts'!P:P,'Total-corrected counts'!$A:$A,$B52:$B56))</f>
        <v>15.437021480948813</v>
      </c>
      <c r="R20">
        <f>SUMPRODUCT(SUMIFS('Total-corrected counts'!Q:Q,'Total-corrected counts'!$A:$A,$B52:$B56))</f>
        <v>38.625059187164595</v>
      </c>
      <c r="S20">
        <f>SUMPRODUCT(SUMIFS('Total-corrected counts'!R:R,'Total-corrected counts'!$A:$A,$B52:$B56))</f>
        <v>15.812278113270143</v>
      </c>
      <c r="T20">
        <f>SUMPRODUCT(SUMIFS('Total-corrected counts'!S:S,'Total-corrected counts'!$A:$A,$B52:$B56))</f>
        <v>9.0024034718703199</v>
      </c>
      <c r="U20">
        <f>SUMPRODUCT(SUMIFS('Total-corrected counts'!T:T,'Total-corrected counts'!$A:$A,$B52:$B56))</f>
        <v>13.74067998959722</v>
      </c>
      <c r="W20">
        <f t="shared" si="0"/>
        <v>0.22642979449887496</v>
      </c>
      <c r="X20">
        <f t="shared" si="1"/>
        <v>29.041000577106427</v>
      </c>
      <c r="Y20">
        <f t="shared" si="2"/>
        <v>17.035912393150181</v>
      </c>
      <c r="Z20">
        <f t="shared" si="3"/>
        <v>6.7704310671597279</v>
      </c>
      <c r="AA20">
        <f t="shared" si="4"/>
        <v>4.4753505542087799</v>
      </c>
    </row>
    <row r="21" spans="1:27" x14ac:dyDescent="0.25">
      <c r="A21" t="s">
        <v>1272</v>
      </c>
      <c r="C21" t="s">
        <v>1273</v>
      </c>
      <c r="F21">
        <f>SUMPRODUCT(SUMIFS('Total-corrected counts'!E:E,'Total-corrected counts'!$A:$A,$B97:$B106))</f>
        <v>66.326644356314972</v>
      </c>
      <c r="G21">
        <f>SUMPRODUCT(SUMIFS('Total-corrected counts'!F:F,'Total-corrected counts'!$A:$A,$B97:$B106))</f>
        <v>50.579525585581251</v>
      </c>
      <c r="H21">
        <f>SUMPRODUCT(SUMIFS('Total-corrected counts'!G:G,'Total-corrected counts'!$A:$A,$B97:$B106))</f>
        <v>73.828295656339392</v>
      </c>
      <c r="I21">
        <f>SUMPRODUCT(SUMIFS('Total-corrected counts'!H:H,'Total-corrected counts'!$A:$A,$B97:$B106))</f>
        <v>59.416391227773886</v>
      </c>
      <c r="J21">
        <f>SUMPRODUCT(SUMIFS('Total-corrected counts'!I:I,'Total-corrected counts'!$A:$A,$B97:$B106))</f>
        <v>30.905482234130972</v>
      </c>
      <c r="K21">
        <f>SUMPRODUCT(SUMIFS('Total-corrected counts'!J:J,'Total-corrected counts'!$A:$A,$B97:$B106))</f>
        <v>102.53195929612323</v>
      </c>
      <c r="L21">
        <f>SUMPRODUCT(SUMIFS('Total-corrected counts'!K:K,'Total-corrected counts'!$A:$A,$B97:$B106))</f>
        <v>199.88212215311808</v>
      </c>
      <c r="M21">
        <f>SUMPRODUCT(SUMIFS('Total-corrected counts'!L:L,'Total-corrected counts'!$A:$A,$B97:$B106))</f>
        <v>56.778174388362714</v>
      </c>
      <c r="N21">
        <f>SUMPRODUCT(SUMIFS('Total-corrected counts'!M:M,'Total-corrected counts'!$A:$A,$B97:$B106))</f>
        <v>86.108641297537275</v>
      </c>
      <c r="O21">
        <f>SUMPRODUCT(SUMIFS('Total-corrected counts'!N:N,'Total-corrected counts'!$A:$A,$B97:$B106))</f>
        <v>52.086763188675761</v>
      </c>
      <c r="P21">
        <f>SUMPRODUCT(SUMIFS('Total-corrected counts'!O:O,'Total-corrected counts'!$A:$A,$B97:$B106))</f>
        <v>32.463542067321512</v>
      </c>
      <c r="Q21">
        <f>SUMPRODUCT(SUMIFS('Total-corrected counts'!P:P,'Total-corrected counts'!$A:$A,$B97:$B106))</f>
        <v>45.499899226407159</v>
      </c>
      <c r="R21">
        <f>SUMPRODUCT(SUMIFS('Total-corrected counts'!Q:Q,'Total-corrected counts'!$A:$A,$B97:$B106))</f>
        <v>78.566768835430125</v>
      </c>
      <c r="S21">
        <f>SUMPRODUCT(SUMIFS('Total-corrected counts'!R:R,'Total-corrected counts'!$A:$A,$B97:$B106))</f>
        <v>52.813727871669414</v>
      </c>
      <c r="T21">
        <f>SUMPRODUCT(SUMIFS('Total-corrected counts'!S:S,'Total-corrected counts'!$A:$A,$B97:$B106))</f>
        <v>34.97915009384581</v>
      </c>
      <c r="U21">
        <f>SUMPRODUCT(SUMIFS('Total-corrected counts'!T:T,'Total-corrected counts'!$A:$A,$B97:$B106))</f>
        <v>42.873924994863451</v>
      </c>
      <c r="W21">
        <f t="shared" si="0"/>
        <v>0.16078708465744312</v>
      </c>
      <c r="X21">
        <f t="shared" si="1"/>
        <v>77.844399938395739</v>
      </c>
      <c r="Y21">
        <f t="shared" si="2"/>
        <v>47.866168848256244</v>
      </c>
      <c r="Z21">
        <f t="shared" si="3"/>
        <v>14.949260586140769</v>
      </c>
      <c r="AA21">
        <f t="shared" si="4"/>
        <v>6.833357092495941</v>
      </c>
    </row>
    <row r="22" spans="1:27" x14ac:dyDescent="0.25">
      <c r="A22" t="s">
        <v>1274</v>
      </c>
      <c r="C22" t="s">
        <v>1275</v>
      </c>
      <c r="E22">
        <v>731</v>
      </c>
      <c r="F22">
        <f>SUMPRODUCT(SUMIFS('Total-corrected counts'!E:E,'Total-corrected counts'!$A:$A,$B107:$B110))</f>
        <v>13.20290612560348</v>
      </c>
      <c r="G22">
        <f>SUMPRODUCT(SUMIFS('Total-corrected counts'!F:F,'Total-corrected counts'!$A:$A,$B107:$B110))</f>
        <v>9.1791073318119807</v>
      </c>
      <c r="H22">
        <f>SUMPRODUCT(SUMIFS('Total-corrected counts'!G:G,'Total-corrected counts'!$A:$A,$B107:$B110))</f>
        <v>4.4878161988841452</v>
      </c>
      <c r="I22">
        <f>SUMPRODUCT(SUMIFS('Total-corrected counts'!H:H,'Total-corrected counts'!$A:$A,$B107:$B110))</f>
        <v>5.2353494656083379</v>
      </c>
      <c r="J22">
        <f>SUMPRODUCT(SUMIFS('Total-corrected counts'!I:I,'Total-corrected counts'!$A:$A,$B107:$B110))</f>
        <v>9.2513861603990026</v>
      </c>
      <c r="K22">
        <f>SUMPRODUCT(SUMIFS('Total-corrected counts'!J:J,'Total-corrected counts'!$A:$A,$B107:$B110))</f>
        <v>18.390738539013871</v>
      </c>
      <c r="L22">
        <f>SUMPRODUCT(SUMIFS('Total-corrected counts'!K:K,'Total-corrected counts'!$A:$A,$B107:$B110))</f>
        <v>54.874776779823534</v>
      </c>
      <c r="M22">
        <f>SUMPRODUCT(SUMIFS('Total-corrected counts'!L:L,'Total-corrected counts'!$A:$A,$B107:$B110))</f>
        <v>7.2855148498329214</v>
      </c>
      <c r="N22">
        <f>SUMPRODUCT(SUMIFS('Total-corrected counts'!M:M,'Total-corrected counts'!$A:$A,$B107:$B110))</f>
        <v>21.550603425420675</v>
      </c>
      <c r="O22">
        <f>SUMPRODUCT(SUMIFS('Total-corrected counts'!N:N,'Total-corrected counts'!$A:$A,$B107:$B110))</f>
        <v>5.11146441887667</v>
      </c>
      <c r="P22">
        <f>SUMPRODUCT(SUMIFS('Total-corrected counts'!O:O,'Total-corrected counts'!$A:$A,$B107:$B110))</f>
        <v>5.1725921583502883</v>
      </c>
      <c r="Q22">
        <f>SUMPRODUCT(SUMIFS('Total-corrected counts'!P:P,'Total-corrected counts'!$A:$A,$B107:$B110))</f>
        <v>13.461361413915714</v>
      </c>
      <c r="R22">
        <f>SUMPRODUCT(SUMIFS('Total-corrected counts'!Q:Q,'Total-corrected counts'!$A:$A,$B107:$B110))</f>
        <v>23.943164422812732</v>
      </c>
      <c r="S22">
        <f>SUMPRODUCT(SUMIFS('Total-corrected counts'!R:R,'Total-corrected counts'!$A:$A,$B107:$B110))</f>
        <v>9.5161258018478652</v>
      </c>
      <c r="T22">
        <f>SUMPRODUCT(SUMIFS('Total-corrected counts'!S:S,'Total-corrected counts'!$A:$A,$B107:$B110))</f>
        <v>5.124009523297258</v>
      </c>
      <c r="U22">
        <f>SUMPRODUCT(SUMIFS('Total-corrected counts'!T:T,'Total-corrected counts'!$A:$A,$B107:$B110))</f>
        <v>7.8089110323394033</v>
      </c>
      <c r="W22">
        <f t="shared" si="0"/>
        <v>0.55609480214542206</v>
      </c>
      <c r="X22">
        <f t="shared" si="1"/>
        <v>14.856966329527461</v>
      </c>
      <c r="Y22">
        <f t="shared" si="2"/>
        <v>10.837694058760546</v>
      </c>
      <c r="Z22">
        <f t="shared" si="3"/>
        <v>4.8045238801366414</v>
      </c>
      <c r="AA22">
        <f t="shared" si="4"/>
        <v>2.9114522358277788</v>
      </c>
    </row>
    <row r="23" spans="1:27" x14ac:dyDescent="0.25">
      <c r="A23" t="s">
        <v>500</v>
      </c>
      <c r="C23" t="s">
        <v>104</v>
      </c>
      <c r="F23">
        <f>SUMPRODUCT(SUMIFS('Total-corrected counts'!E:E,'Total-corrected counts'!$A:$A,$B35:$B51))</f>
        <v>133.0397152333793</v>
      </c>
      <c r="G23">
        <f>SUMPRODUCT(SUMIFS('Total-corrected counts'!F:F,'Total-corrected counts'!$A:$A,$B35:$B51))</f>
        <v>173.33119909644338</v>
      </c>
      <c r="H23">
        <f>SUMPRODUCT(SUMIFS('Total-corrected counts'!G:G,'Total-corrected counts'!$A:$A,$B35:$B51))</f>
        <v>227.55459639159741</v>
      </c>
      <c r="I23">
        <f>SUMPRODUCT(SUMIFS('Total-corrected counts'!H:H,'Total-corrected counts'!$A:$A,$B35:$B51))</f>
        <v>226.51933701657467</v>
      </c>
      <c r="J23">
        <f>SUMPRODUCT(SUMIFS('Total-corrected counts'!I:I,'Total-corrected counts'!$A:$A,$B35:$B51))</f>
        <v>140.16075127558267</v>
      </c>
      <c r="K23">
        <f>SUMPRODUCT(SUMIFS('Total-corrected counts'!J:J,'Total-corrected counts'!$A:$A,$B35:$B51))</f>
        <v>346.76599581179664</v>
      </c>
      <c r="L23">
        <f>SUMPRODUCT(SUMIFS('Total-corrected counts'!K:K,'Total-corrected counts'!$A:$A,$B35:$B51))</f>
        <v>212.42643630637684</v>
      </c>
      <c r="M23">
        <f>SUMPRODUCT(SUMIFS('Total-corrected counts'!L:L,'Total-corrected counts'!$A:$A,$B35:$B51))</f>
        <v>166.92918940846232</v>
      </c>
      <c r="N23">
        <f>SUMPRODUCT(SUMIFS('Total-corrected counts'!M:M,'Total-corrected counts'!$A:$A,$B35:$B51))</f>
        <v>260.96860073671013</v>
      </c>
      <c r="O23">
        <f>SUMPRODUCT(SUMIFS('Total-corrected counts'!N:N,'Total-corrected counts'!$A:$A,$B35:$B51))</f>
        <v>223.17186750331615</v>
      </c>
      <c r="P23">
        <f>SUMPRODUCT(SUMIFS('Total-corrected counts'!O:O,'Total-corrected counts'!$A:$A,$B35:$B51))</f>
        <v>158.69689582576234</v>
      </c>
      <c r="Q23">
        <f>SUMPRODUCT(SUMIFS('Total-corrected counts'!P:P,'Total-corrected counts'!$A:$A,$B35:$B51))</f>
        <v>124.93437275281109</v>
      </c>
      <c r="R23">
        <f>SUMPRODUCT(SUMIFS('Total-corrected counts'!Q:Q,'Total-corrected counts'!$A:$A,$B35:$B51))</f>
        <v>166.94630997529171</v>
      </c>
      <c r="S23">
        <f>SUMPRODUCT(SUMIFS('Total-corrected counts'!R:R,'Total-corrected counts'!$A:$A,$B35:$B51))</f>
        <v>128.91705666691146</v>
      </c>
      <c r="T23">
        <f>SUMPRODUCT(SUMIFS('Total-corrected counts'!S:S,'Total-corrected counts'!$A:$A,$B35:$B51))</f>
        <v>187.16506388026238</v>
      </c>
      <c r="U23">
        <f>SUMPRODUCT(SUMIFS('Total-corrected counts'!T:T,'Total-corrected counts'!$A:$A,$B35:$B51))</f>
        <v>153.91882418550802</v>
      </c>
      <c r="W23">
        <f t="shared" si="0"/>
        <v>5.2306150997646038E-2</v>
      </c>
      <c r="X23">
        <f t="shared" si="1"/>
        <v>211.08676887802395</v>
      </c>
      <c r="Y23">
        <f t="shared" si="2"/>
        <v>153.42975388109116</v>
      </c>
      <c r="Z23">
        <f t="shared" si="3"/>
        <v>20.014290733425714</v>
      </c>
      <c r="AA23">
        <f t="shared" si="4"/>
        <v>9.5944592930430606</v>
      </c>
    </row>
    <row r="24" spans="1:27" x14ac:dyDescent="0.25">
      <c r="A24" t="s">
        <v>1276</v>
      </c>
      <c r="C24" t="s">
        <v>1277</v>
      </c>
      <c r="E24">
        <v>909</v>
      </c>
      <c r="F24">
        <f>SUMPRODUCT(SUMIFS('Total-corrected counts'!E:E,'Total-corrected counts'!$A:$A,$B111:$B113))</f>
        <v>107.65941951800724</v>
      </c>
      <c r="G24">
        <f>SUMPRODUCT(SUMIFS('Total-corrected counts'!F:F,'Total-corrected counts'!$A:$A,$B111:$B113))</f>
        <v>97.759381789009907</v>
      </c>
      <c r="H24">
        <f>SUMPRODUCT(SUMIFS('Total-corrected counts'!G:G,'Total-corrected counts'!$A:$A,$B111:$B113))</f>
        <v>84.683356053419388</v>
      </c>
      <c r="I24">
        <f>SUMPRODUCT(SUMIFS('Total-corrected counts'!H:H,'Total-corrected counts'!$A:$A,$B111:$B113))</f>
        <v>78.771502328162313</v>
      </c>
      <c r="J24">
        <f>SUMPRODUCT(SUMIFS('Total-corrected counts'!I:I,'Total-corrected counts'!$A:$A,$B111:$B113))</f>
        <v>93.740626922096467</v>
      </c>
      <c r="K24">
        <f>SUMPRODUCT(SUMIFS('Total-corrected counts'!J:J,'Total-corrected counts'!$A:$A,$B111:$B113))</f>
        <v>146.01839313316646</v>
      </c>
      <c r="L24">
        <f>SUMPRODUCT(SUMIFS('Total-corrected counts'!K:K,'Total-corrected counts'!$A:$A,$B111:$B113))</f>
        <v>123.59580214115434</v>
      </c>
      <c r="M24">
        <f>SUMPRODUCT(SUMIFS('Total-corrected counts'!L:L,'Total-corrected counts'!$A:$A,$B111:$B113))</f>
        <v>88.301254003980574</v>
      </c>
      <c r="N24">
        <f>SUMPRODUCT(SUMIFS('Total-corrected counts'!M:M,'Total-corrected counts'!$A:$A,$B111:$B113))</f>
        <v>169.64280386308207</v>
      </c>
      <c r="O24">
        <f>SUMPRODUCT(SUMIFS('Total-corrected counts'!N:N,'Total-corrected counts'!$A:$A,$B111:$B113))</f>
        <v>68.503030816172284</v>
      </c>
      <c r="P24">
        <f>SUMPRODUCT(SUMIFS('Total-corrected counts'!O:O,'Total-corrected counts'!$A:$A,$B111:$B113))</f>
        <v>95.175695713645297</v>
      </c>
      <c r="Q24">
        <f>SUMPRODUCT(SUMIFS('Total-corrected counts'!P:P,'Total-corrected counts'!$A:$A,$B111:$B113))</f>
        <v>79.837567897763321</v>
      </c>
      <c r="R24">
        <f>SUMPRODUCT(SUMIFS('Total-corrected counts'!Q:Q,'Total-corrected counts'!$A:$A,$B111:$B113))</f>
        <v>104.22406310382708</v>
      </c>
      <c r="S24">
        <f>SUMPRODUCT(SUMIFS('Total-corrected counts'!R:R,'Total-corrected counts'!$A:$A,$B111:$B113))</f>
        <v>89.234863428444953</v>
      </c>
      <c r="T24">
        <f>SUMPRODUCT(SUMIFS('Total-corrected counts'!S:S,'Total-corrected counts'!$A:$A,$B111:$B113))</f>
        <v>130.86890179170476</v>
      </c>
      <c r="U24">
        <f>SUMPRODUCT(SUMIFS('Total-corrected counts'!T:T,'Total-corrected counts'!$A:$A,$B111:$B113))</f>
        <v>74.109569124221068</v>
      </c>
      <c r="W24">
        <f t="shared" si="0"/>
        <v>0.49193358642114959</v>
      </c>
      <c r="X24">
        <f t="shared" si="1"/>
        <v>105.86755705682511</v>
      </c>
      <c r="Y24">
        <f t="shared" si="2"/>
        <v>95.575110176601072</v>
      </c>
      <c r="Z24">
        <f t="shared" si="3"/>
        <v>10.0539254392879</v>
      </c>
      <c r="AA24">
        <f t="shared" si="4"/>
        <v>8.3051270584262031</v>
      </c>
    </row>
    <row r="25" spans="1:27" x14ac:dyDescent="0.25">
      <c r="A25" t="s">
        <v>496</v>
      </c>
      <c r="C25" t="s">
        <v>307</v>
      </c>
      <c r="E25">
        <v>726</v>
      </c>
      <c r="F25">
        <f>SUMPRODUCT(SUMIFS('Total-corrected counts'!E:E,'Total-corrected counts'!$A:$A,$B32:$B34))</f>
        <v>34.639669654866623</v>
      </c>
      <c r="G25">
        <f>SUMPRODUCT(SUMIFS('Total-corrected counts'!F:F,'Total-corrected counts'!$A:$A,$B32:$B34))</f>
        <v>35.757911432002125</v>
      </c>
      <c r="H25">
        <f>SUMPRODUCT(SUMIFS('Total-corrected counts'!G:G,'Total-corrected counts'!$A:$A,$B32:$B34))</f>
        <v>24.417687252271307</v>
      </c>
      <c r="I25">
        <f>SUMPRODUCT(SUMIFS('Total-corrected counts'!H:H,'Total-corrected counts'!$A:$A,$B32:$B34))</f>
        <v>54.657530941639124</v>
      </c>
      <c r="J25">
        <f>SUMPRODUCT(SUMIFS('Total-corrected counts'!I:I,'Total-corrected counts'!$A:$A,$B32:$B34))</f>
        <v>20.900029318565629</v>
      </c>
      <c r="K25">
        <f>SUMPRODUCT(SUMIFS('Total-corrected counts'!J:J,'Total-corrected counts'!$A:$A,$B32:$B34))</f>
        <v>39.517338898447441</v>
      </c>
      <c r="L25">
        <f>SUMPRODUCT(SUMIFS('Total-corrected counts'!K:K,'Total-corrected counts'!$A:$A,$B32:$B34))</f>
        <v>23.604892223874078</v>
      </c>
      <c r="M25">
        <f>SUMPRODUCT(SUMIFS('Total-corrected counts'!L:L,'Total-corrected counts'!$A:$A,$B32:$B34))</f>
        <v>37.750363258212488</v>
      </c>
      <c r="N25">
        <f>SUMPRODUCT(SUMIFS('Total-corrected counts'!M:M,'Total-corrected counts'!$A:$A,$B32:$B34))</f>
        <v>60.423527325704811</v>
      </c>
      <c r="O25">
        <f>SUMPRODUCT(SUMIFS('Total-corrected counts'!N:N,'Total-corrected counts'!$A:$A,$B32:$B34))</f>
        <v>88.917529814262551</v>
      </c>
      <c r="P25">
        <f>SUMPRODUCT(SUMIFS('Total-corrected counts'!O:O,'Total-corrected counts'!$A:$A,$B32:$B34))</f>
        <v>25.266123235018714</v>
      </c>
      <c r="Q25">
        <f>SUMPRODUCT(SUMIFS('Total-corrected counts'!P:P,'Total-corrected counts'!$A:$A,$B32:$B34))</f>
        <v>25.598980818182042</v>
      </c>
      <c r="R25">
        <f>SUMPRODUCT(SUMIFS('Total-corrected counts'!Q:Q,'Total-corrected counts'!$A:$A,$B32:$B34))</f>
        <v>35.311074819035092</v>
      </c>
      <c r="S25">
        <f>SUMPRODUCT(SUMIFS('Total-corrected counts'!R:R,'Total-corrected counts'!$A:$A,$B32:$B34))</f>
        <v>17.373477381355276</v>
      </c>
      <c r="T25">
        <f>SUMPRODUCT(SUMIFS('Total-corrected counts'!S:S,'Total-corrected counts'!$A:$A,$B32:$B34))</f>
        <v>22.585275125340068</v>
      </c>
      <c r="U25">
        <f>SUMPRODUCT(SUMIFS('Total-corrected counts'!T:T,'Total-corrected counts'!$A:$A,$B32:$B34))</f>
        <v>75.290462138726951</v>
      </c>
      <c r="W25">
        <f t="shared" si="0"/>
        <v>0.44670582938608538</v>
      </c>
      <c r="X25">
        <f t="shared" si="1"/>
        <v>42.058648011984616</v>
      </c>
      <c r="Y25">
        <f t="shared" si="2"/>
        <v>33.570898919609689</v>
      </c>
      <c r="Z25">
        <f t="shared" si="3"/>
        <v>6.5920383646679097</v>
      </c>
      <c r="AA25">
        <f t="shared" si="4"/>
        <v>8.6777711028029128</v>
      </c>
    </row>
    <row r="26" spans="1:27" x14ac:dyDescent="0.25">
      <c r="A26" t="s">
        <v>494</v>
      </c>
      <c r="B26">
        <v>382</v>
      </c>
      <c r="C26" t="s">
        <v>160</v>
      </c>
      <c r="D26">
        <v>37700</v>
      </c>
      <c r="E26">
        <v>375</v>
      </c>
      <c r="F26">
        <f>SUMIFS('Total-corrected counts'!E:E,'Total-corrected counts'!$A:$A,'Brain networks corrected'!$B26)</f>
        <v>9.4129537105615828</v>
      </c>
      <c r="G26">
        <f>SUMIFS('Total-corrected counts'!F:F,'Total-corrected counts'!$A:$A,'Brain networks corrected'!$B26)</f>
        <v>16.568666474963088</v>
      </c>
      <c r="H26">
        <f>SUMIFS('Total-corrected counts'!G:G,'Total-corrected counts'!$A:$A,'Brain networks corrected'!$B26)</f>
        <v>29.118736707014033</v>
      </c>
      <c r="I26">
        <f>SUMIFS('Total-corrected counts'!H:H,'Total-corrected counts'!$A:$A,'Brain networks corrected'!$B26)</f>
        <v>10.603392120437164</v>
      </c>
      <c r="J26">
        <f>SUMIFS('Total-corrected counts'!I:I,'Total-corrected counts'!$A:$A,'Brain networks corrected'!$B26)</f>
        <v>24.400249629860141</v>
      </c>
      <c r="K26">
        <f>SUMIFS('Total-corrected counts'!J:J,'Total-corrected counts'!$A:$A,'Brain networks corrected'!$B26)</f>
        <v>28.274563190026857</v>
      </c>
      <c r="L26">
        <f>SUMIFS('Total-corrected counts'!K:K,'Total-corrected counts'!$A:$A,'Brain networks corrected'!$B26)</f>
        <v>9.653081391427758</v>
      </c>
      <c r="M26">
        <f>SUMIFS('Total-corrected counts'!L:L,'Total-corrected counts'!$A:$A,'Brain networks corrected'!$B26)</f>
        <v>23.776284495963122</v>
      </c>
      <c r="N26">
        <f>SUMIFS('Total-corrected counts'!M:M,'Total-corrected counts'!$A:$A,'Brain networks corrected'!$B26)</f>
        <v>23.332279104183698</v>
      </c>
      <c r="O26">
        <f>SUMIFS('Total-corrected counts'!N:N,'Total-corrected counts'!$A:$A,'Brain networks corrected'!$B26)</f>
        <v>20.147950240050676</v>
      </c>
      <c r="P26">
        <f>SUMIFS('Total-corrected counts'!O:O,'Total-corrected counts'!$A:$A,'Brain networks corrected'!$B26)</f>
        <v>7.6793098966277347</v>
      </c>
      <c r="Q26">
        <f>SUMIFS('Total-corrected counts'!P:P,'Total-corrected counts'!$A:$A,'Brain networks corrected'!$B26)</f>
        <v>16.44226917248707</v>
      </c>
      <c r="R26">
        <f>SUMIFS('Total-corrected counts'!Q:Q,'Total-corrected counts'!$A:$A,'Brain networks corrected'!$B26)</f>
        <v>15.581191871745327</v>
      </c>
      <c r="S26">
        <f>SUMIFS('Total-corrected counts'!R:R,'Total-corrected counts'!$A:$A,'Brain networks corrected'!$B26)</f>
        <v>15.724974206831172</v>
      </c>
      <c r="T26">
        <f>SUMIFS('Total-corrected counts'!S:S,'Total-corrected counts'!$A:$A,'Brain networks corrected'!$B26)</f>
        <v>14.013175215647196</v>
      </c>
      <c r="U26">
        <f>SUMIFS('Total-corrected counts'!T:T,'Total-corrected counts'!$A:$A,'Brain networks corrected'!$B26)</f>
        <v>10.559777418731693</v>
      </c>
      <c r="W26">
        <f t="shared" si="0"/>
        <v>8.1984424748719129E-2</v>
      </c>
      <c r="X26">
        <f t="shared" si="1"/>
        <v>19.52881570644881</v>
      </c>
      <c r="Y26">
        <f t="shared" si="2"/>
        <v>13.333449630345035</v>
      </c>
      <c r="Z26">
        <f t="shared" si="3"/>
        <v>2.3883110412157613</v>
      </c>
      <c r="AA26">
        <f t="shared" si="4"/>
        <v>1.4208105018674793</v>
      </c>
    </row>
    <row r="27" spans="1:27" x14ac:dyDescent="0.25">
      <c r="A27" t="s">
        <v>495</v>
      </c>
      <c r="B27">
        <v>463</v>
      </c>
      <c r="C27" t="s">
        <v>189</v>
      </c>
      <c r="D27">
        <v>38700</v>
      </c>
      <c r="E27">
        <v>375</v>
      </c>
      <c r="F27">
        <f>SUMIFS('Total-corrected counts'!E:E,'Total-corrected counts'!$A:$A,'Brain networks corrected'!$B27)</f>
        <v>18.033237634970607</v>
      </c>
      <c r="G27">
        <f>SUMIFS('Total-corrected counts'!F:F,'Total-corrected counts'!$A:$A,'Brain networks corrected'!$B27)</f>
        <v>15.633757394871127</v>
      </c>
      <c r="H27">
        <f>SUMIFS('Total-corrected counts'!G:G,'Total-corrected counts'!$A:$A,'Brain networks corrected'!$B27)</f>
        <v>26.37645785841411</v>
      </c>
      <c r="I27">
        <f>SUMIFS('Total-corrected counts'!H:H,'Total-corrected counts'!$A:$A,'Brain networks corrected'!$B27)</f>
        <v>10.609423629038094</v>
      </c>
      <c r="J27">
        <f>SUMIFS('Total-corrected counts'!I:I,'Total-corrected counts'!$A:$A,'Brain networks corrected'!$B27)</f>
        <v>16.617605432882151</v>
      </c>
      <c r="K27">
        <f>SUMIFS('Total-corrected counts'!J:J,'Total-corrected counts'!$A:$A,'Brain networks corrected'!$B27)</f>
        <v>12.314371476156095</v>
      </c>
      <c r="L27">
        <f>SUMIFS('Total-corrected counts'!K:K,'Total-corrected counts'!$A:$A,'Brain networks corrected'!$B27)</f>
        <v>6.72079664312042</v>
      </c>
      <c r="M27">
        <f>SUMIFS('Total-corrected counts'!L:L,'Total-corrected counts'!$A:$A,'Brain networks corrected'!$B27)</f>
        <v>7.1362771154788014</v>
      </c>
      <c r="N27">
        <f>SUMIFS('Total-corrected counts'!M:M,'Total-corrected counts'!$A:$A,'Brain networks corrected'!$B27)</f>
        <v>15.139980887479082</v>
      </c>
      <c r="O27">
        <f>SUMIFS('Total-corrected counts'!N:N,'Total-corrected counts'!$A:$A,'Brain networks corrected'!$B27)</f>
        <v>6.6637189509895229</v>
      </c>
      <c r="P27">
        <f>SUMIFS('Total-corrected counts'!O:O,'Total-corrected counts'!$A:$A,'Brain networks corrected'!$B27)</f>
        <v>20.248266739525057</v>
      </c>
      <c r="Q27">
        <f>SUMIFS('Total-corrected counts'!P:P,'Total-corrected counts'!$A:$A,'Brain networks corrected'!$B27)</f>
        <v>15.402186164905411</v>
      </c>
      <c r="R27">
        <f>SUMIFS('Total-corrected counts'!Q:Q,'Total-corrected counts'!$A:$A,'Brain networks corrected'!$B27)</f>
        <v>7.9744301511961888</v>
      </c>
      <c r="S27">
        <f>SUMIFS('Total-corrected counts'!R:R,'Total-corrected counts'!$A:$A,'Brain networks corrected'!$B27)</f>
        <v>8.5917314983764044</v>
      </c>
      <c r="T27">
        <f>SUMIFS('Total-corrected counts'!S:S,'Total-corrected counts'!$A:$A,'Brain networks corrected'!$B27)</f>
        <v>7.4114126696089615</v>
      </c>
      <c r="U27">
        <f>SUMIFS('Total-corrected counts'!T:T,'Total-corrected counts'!$A:$A,'Brain networks corrected'!$B27)</f>
        <v>6.7099296720189106</v>
      </c>
      <c r="W27">
        <f t="shared" si="0"/>
        <v>0.43601242180007294</v>
      </c>
      <c r="X27">
        <f t="shared" si="1"/>
        <v>13.524562702340001</v>
      </c>
      <c r="Y27">
        <f t="shared" si="2"/>
        <v>11.056326149271824</v>
      </c>
      <c r="Z27">
        <f t="shared" si="3"/>
        <v>1.9614613349820114</v>
      </c>
      <c r="AA27">
        <f t="shared" si="4"/>
        <v>2.2444534408040138</v>
      </c>
    </row>
    <row r="29" spans="1:27" x14ac:dyDescent="0.25">
      <c r="B29">
        <v>632</v>
      </c>
      <c r="C29" t="s">
        <v>262</v>
      </c>
      <c r="D29">
        <v>39600</v>
      </c>
      <c r="E29">
        <v>726</v>
      </c>
    </row>
    <row r="30" spans="1:27" x14ac:dyDescent="0.25">
      <c r="B30">
        <v>10703</v>
      </c>
      <c r="C30" t="s">
        <v>485</v>
      </c>
      <c r="D30">
        <v>39400</v>
      </c>
      <c r="E30">
        <v>726</v>
      </c>
    </row>
    <row r="31" spans="1:27" x14ac:dyDescent="0.25">
      <c r="B31">
        <v>10704</v>
      </c>
      <c r="C31" t="s">
        <v>486</v>
      </c>
      <c r="D31">
        <v>39500</v>
      </c>
      <c r="E31">
        <v>726</v>
      </c>
    </row>
    <row r="32" spans="1:27" x14ac:dyDescent="0.25">
      <c r="B32">
        <v>2632</v>
      </c>
      <c r="C32" t="s">
        <v>491</v>
      </c>
      <c r="D32">
        <v>39600</v>
      </c>
      <c r="E32">
        <v>2726</v>
      </c>
    </row>
    <row r="33" spans="2:5" x14ac:dyDescent="0.25">
      <c r="B33">
        <v>12703</v>
      </c>
      <c r="C33" t="s">
        <v>485</v>
      </c>
      <c r="D33">
        <v>39400</v>
      </c>
      <c r="E33">
        <v>2726</v>
      </c>
    </row>
    <row r="34" spans="2:5" x14ac:dyDescent="0.25">
      <c r="B34">
        <v>12704</v>
      </c>
      <c r="C34" t="s">
        <v>493</v>
      </c>
      <c r="D34">
        <v>39700</v>
      </c>
      <c r="E34">
        <v>2726</v>
      </c>
    </row>
    <row r="35" spans="2:5" x14ac:dyDescent="0.25">
      <c r="B35">
        <v>894</v>
      </c>
      <c r="C35" t="s">
        <v>374</v>
      </c>
      <c r="D35">
        <v>25300</v>
      </c>
      <c r="E35">
        <v>254</v>
      </c>
    </row>
    <row r="36" spans="2:5" x14ac:dyDescent="0.25">
      <c r="B36">
        <v>274</v>
      </c>
      <c r="C36" t="s">
        <v>115</v>
      </c>
      <c r="D36">
        <v>26400</v>
      </c>
      <c r="E36">
        <v>879</v>
      </c>
    </row>
    <row r="37" spans="2:5" x14ac:dyDescent="0.25">
      <c r="B37">
        <v>330</v>
      </c>
      <c r="C37" t="s">
        <v>140</v>
      </c>
      <c r="D37">
        <v>26500</v>
      </c>
      <c r="E37">
        <v>879</v>
      </c>
    </row>
    <row r="38" spans="2:5" x14ac:dyDescent="0.25">
      <c r="B38">
        <v>434</v>
      </c>
      <c r="C38" t="s">
        <v>175</v>
      </c>
      <c r="D38">
        <v>26100</v>
      </c>
      <c r="E38">
        <v>879</v>
      </c>
    </row>
    <row r="39" spans="2:5" x14ac:dyDescent="0.25">
      <c r="B39">
        <v>442</v>
      </c>
      <c r="C39" t="s">
        <v>179</v>
      </c>
      <c r="D39">
        <v>26000</v>
      </c>
      <c r="E39">
        <v>879</v>
      </c>
    </row>
    <row r="40" spans="2:5" x14ac:dyDescent="0.25">
      <c r="B40">
        <v>545</v>
      </c>
      <c r="C40" t="s">
        <v>219</v>
      </c>
      <c r="D40">
        <v>26200</v>
      </c>
      <c r="E40">
        <v>879</v>
      </c>
    </row>
    <row r="41" spans="2:5" x14ac:dyDescent="0.25">
      <c r="B41">
        <v>610</v>
      </c>
      <c r="C41" t="s">
        <v>249</v>
      </c>
      <c r="D41">
        <v>26300</v>
      </c>
      <c r="E41">
        <v>879</v>
      </c>
    </row>
    <row r="42" spans="2:5" x14ac:dyDescent="0.25">
      <c r="B42">
        <v>430</v>
      </c>
      <c r="C42" t="s">
        <v>173</v>
      </c>
      <c r="D42">
        <v>26900</v>
      </c>
      <c r="E42">
        <v>886</v>
      </c>
    </row>
    <row r="43" spans="2:5" x14ac:dyDescent="0.25">
      <c r="B43">
        <v>542</v>
      </c>
      <c r="C43" t="s">
        <v>218</v>
      </c>
      <c r="D43">
        <v>26700</v>
      </c>
      <c r="E43">
        <v>886</v>
      </c>
    </row>
    <row r="44" spans="2:5" x14ac:dyDescent="0.25">
      <c r="B44">
        <v>590</v>
      </c>
      <c r="C44" t="s">
        <v>237</v>
      </c>
      <c r="D44">
        <v>27100</v>
      </c>
      <c r="E44">
        <v>886</v>
      </c>
    </row>
    <row r="45" spans="2:5" x14ac:dyDescent="0.25">
      <c r="B45">
        <v>622</v>
      </c>
      <c r="C45" t="s">
        <v>257</v>
      </c>
      <c r="D45">
        <v>27200</v>
      </c>
      <c r="E45">
        <v>886</v>
      </c>
    </row>
    <row r="46" spans="2:5" x14ac:dyDescent="0.25">
      <c r="B46">
        <v>687</v>
      </c>
      <c r="C46" t="s">
        <v>289</v>
      </c>
      <c r="D46">
        <v>27000</v>
      </c>
      <c r="E46">
        <v>886</v>
      </c>
    </row>
    <row r="47" spans="2:5" x14ac:dyDescent="0.25">
      <c r="B47">
        <v>279</v>
      </c>
      <c r="C47" t="s">
        <v>117</v>
      </c>
      <c r="D47">
        <v>25800</v>
      </c>
      <c r="E47">
        <v>894</v>
      </c>
    </row>
    <row r="48" spans="2:5" x14ac:dyDescent="0.25">
      <c r="B48">
        <v>671</v>
      </c>
      <c r="C48" t="s">
        <v>281</v>
      </c>
      <c r="D48">
        <v>25400</v>
      </c>
      <c r="E48">
        <v>894</v>
      </c>
    </row>
    <row r="49" spans="2:5" x14ac:dyDescent="0.25">
      <c r="B49">
        <v>774</v>
      </c>
      <c r="C49" t="s">
        <v>322</v>
      </c>
      <c r="D49">
        <v>25600</v>
      </c>
      <c r="E49">
        <v>894</v>
      </c>
    </row>
    <row r="50" spans="2:5" x14ac:dyDescent="0.25">
      <c r="B50">
        <v>906</v>
      </c>
      <c r="C50" t="s">
        <v>381</v>
      </c>
      <c r="D50">
        <v>25700</v>
      </c>
      <c r="E50">
        <v>894</v>
      </c>
    </row>
    <row r="51" spans="2:5" x14ac:dyDescent="0.25">
      <c r="B51">
        <v>965</v>
      </c>
      <c r="C51" t="s">
        <v>410</v>
      </c>
      <c r="D51">
        <v>25500</v>
      </c>
      <c r="E51">
        <v>894</v>
      </c>
    </row>
    <row r="52" spans="2:5" x14ac:dyDescent="0.25">
      <c r="B52">
        <v>84</v>
      </c>
      <c r="C52" t="s">
        <v>39</v>
      </c>
      <c r="D52">
        <v>20600</v>
      </c>
      <c r="E52">
        <v>972</v>
      </c>
    </row>
    <row r="53" spans="2:5" x14ac:dyDescent="0.25">
      <c r="B53">
        <v>132</v>
      </c>
      <c r="C53" t="s">
        <v>61</v>
      </c>
      <c r="D53">
        <v>20700</v>
      </c>
      <c r="E53">
        <v>972</v>
      </c>
    </row>
    <row r="54" spans="2:5" x14ac:dyDescent="0.25">
      <c r="B54">
        <v>171</v>
      </c>
      <c r="C54" t="s">
        <v>74</v>
      </c>
      <c r="D54">
        <v>20200</v>
      </c>
      <c r="E54">
        <v>972</v>
      </c>
    </row>
    <row r="55" spans="2:5" x14ac:dyDescent="0.25">
      <c r="B55">
        <v>304</v>
      </c>
      <c r="C55" t="s">
        <v>128</v>
      </c>
      <c r="D55">
        <v>20400</v>
      </c>
      <c r="E55">
        <v>972</v>
      </c>
    </row>
    <row r="56" spans="2:5" x14ac:dyDescent="0.25">
      <c r="B56">
        <v>363</v>
      </c>
      <c r="C56" t="s">
        <v>153</v>
      </c>
      <c r="D56">
        <v>20500</v>
      </c>
      <c r="E56">
        <v>972</v>
      </c>
    </row>
    <row r="57" spans="2:5" x14ac:dyDescent="0.25">
      <c r="B57">
        <v>556</v>
      </c>
      <c r="C57" t="s">
        <v>221</v>
      </c>
      <c r="D57">
        <v>8700</v>
      </c>
      <c r="E57">
        <v>44</v>
      </c>
    </row>
    <row r="58" spans="2:5" x14ac:dyDescent="0.25">
      <c r="B58">
        <v>707</v>
      </c>
      <c r="C58" t="s">
        <v>303</v>
      </c>
      <c r="D58">
        <v>8500</v>
      </c>
      <c r="E58">
        <v>44</v>
      </c>
    </row>
    <row r="59" spans="2:5" x14ac:dyDescent="0.25">
      <c r="B59">
        <v>827</v>
      </c>
      <c r="C59" t="s">
        <v>346</v>
      </c>
      <c r="D59">
        <v>8800</v>
      </c>
      <c r="E59">
        <v>44</v>
      </c>
    </row>
    <row r="60" spans="2:5" x14ac:dyDescent="0.25">
      <c r="B60">
        <v>1054</v>
      </c>
      <c r="C60" t="s">
        <v>453</v>
      </c>
      <c r="D60">
        <v>8900</v>
      </c>
      <c r="E60">
        <v>44</v>
      </c>
    </row>
    <row r="61" spans="2:5" x14ac:dyDescent="0.25">
      <c r="B61">
        <v>1081</v>
      </c>
      <c r="C61" t="s">
        <v>461</v>
      </c>
      <c r="D61">
        <v>9000</v>
      </c>
      <c r="E61">
        <v>44</v>
      </c>
    </row>
    <row r="62" spans="2:5" x14ac:dyDescent="0.25">
      <c r="B62">
        <v>23</v>
      </c>
      <c r="C62" t="s">
        <v>15</v>
      </c>
      <c r="D62">
        <v>50100</v>
      </c>
      <c r="E62">
        <v>278</v>
      </c>
    </row>
    <row r="63" spans="2:5" x14ac:dyDescent="0.25">
      <c r="B63">
        <v>131</v>
      </c>
      <c r="C63" t="s">
        <v>60</v>
      </c>
      <c r="D63">
        <v>47000</v>
      </c>
      <c r="E63">
        <v>703</v>
      </c>
    </row>
    <row r="64" spans="2:5" x14ac:dyDescent="0.25">
      <c r="B64">
        <v>278</v>
      </c>
      <c r="C64" t="s">
        <v>116</v>
      </c>
      <c r="D64">
        <v>50000</v>
      </c>
      <c r="E64">
        <v>477</v>
      </c>
    </row>
    <row r="65" spans="2:5" x14ac:dyDescent="0.25">
      <c r="B65">
        <v>303</v>
      </c>
      <c r="C65" t="s">
        <v>127</v>
      </c>
      <c r="D65">
        <v>47200</v>
      </c>
      <c r="E65">
        <v>295</v>
      </c>
    </row>
    <row r="66" spans="2:5" x14ac:dyDescent="0.25">
      <c r="B66">
        <v>311</v>
      </c>
      <c r="C66" t="s">
        <v>131</v>
      </c>
      <c r="D66">
        <v>47300</v>
      </c>
      <c r="E66">
        <v>295</v>
      </c>
    </row>
    <row r="67" spans="2:5" x14ac:dyDescent="0.25">
      <c r="B67">
        <v>319</v>
      </c>
      <c r="C67" t="s">
        <v>134</v>
      </c>
      <c r="D67">
        <v>47500</v>
      </c>
      <c r="E67">
        <v>703</v>
      </c>
    </row>
    <row r="68" spans="2:5" x14ac:dyDescent="0.25">
      <c r="B68">
        <v>403</v>
      </c>
      <c r="C68" t="s">
        <v>165</v>
      </c>
      <c r="D68">
        <v>50800</v>
      </c>
      <c r="E68">
        <v>278</v>
      </c>
    </row>
    <row r="69" spans="2:5" x14ac:dyDescent="0.25">
      <c r="B69">
        <v>451</v>
      </c>
      <c r="C69" t="s">
        <v>184</v>
      </c>
      <c r="D69">
        <v>47400</v>
      </c>
      <c r="E69">
        <v>295</v>
      </c>
    </row>
    <row r="70" spans="2:5" x14ac:dyDescent="0.25">
      <c r="B70">
        <v>536</v>
      </c>
      <c r="C70" t="s">
        <v>216</v>
      </c>
      <c r="D70">
        <v>50300</v>
      </c>
      <c r="E70">
        <v>278</v>
      </c>
    </row>
    <row r="71" spans="2:5" x14ac:dyDescent="0.25">
      <c r="B71">
        <v>639</v>
      </c>
      <c r="C71" t="s">
        <v>266</v>
      </c>
      <c r="D71">
        <v>34700</v>
      </c>
      <c r="E71">
        <v>631</v>
      </c>
    </row>
    <row r="72" spans="2:5" x14ac:dyDescent="0.25">
      <c r="B72">
        <v>647</v>
      </c>
      <c r="C72" t="s">
        <v>269</v>
      </c>
      <c r="D72">
        <v>35100</v>
      </c>
      <c r="E72">
        <v>631</v>
      </c>
    </row>
    <row r="73" spans="2:5" x14ac:dyDescent="0.25">
      <c r="B73">
        <v>780</v>
      </c>
      <c r="C73" t="s">
        <v>325</v>
      </c>
      <c r="D73">
        <v>47800</v>
      </c>
      <c r="E73">
        <v>703</v>
      </c>
    </row>
    <row r="74" spans="2:5" x14ac:dyDescent="0.25">
      <c r="B74">
        <v>788</v>
      </c>
      <c r="C74" t="s">
        <v>329</v>
      </c>
      <c r="D74">
        <v>36400</v>
      </c>
      <c r="E74">
        <v>698</v>
      </c>
    </row>
    <row r="75" spans="2:5" x14ac:dyDescent="0.25">
      <c r="B75">
        <v>884</v>
      </c>
      <c r="C75" t="s">
        <v>370</v>
      </c>
      <c r="D75">
        <v>110700</v>
      </c>
      <c r="E75">
        <v>768</v>
      </c>
    </row>
    <row r="76" spans="2:5" x14ac:dyDescent="0.25">
      <c r="B76">
        <v>1105</v>
      </c>
      <c r="C76" t="s">
        <v>473</v>
      </c>
      <c r="D76">
        <v>50700</v>
      </c>
      <c r="E76">
        <v>278</v>
      </c>
    </row>
    <row r="77" spans="2:5" x14ac:dyDescent="0.25">
      <c r="B77">
        <v>104</v>
      </c>
      <c r="C77" t="s">
        <v>45</v>
      </c>
      <c r="D77">
        <v>23400</v>
      </c>
      <c r="E77">
        <v>95</v>
      </c>
    </row>
    <row r="78" spans="2:5" x14ac:dyDescent="0.25">
      <c r="B78">
        <v>120</v>
      </c>
      <c r="C78" t="s">
        <v>52</v>
      </c>
      <c r="D78">
        <v>24100</v>
      </c>
      <c r="E78">
        <v>111</v>
      </c>
    </row>
    <row r="79" spans="2:5" x14ac:dyDescent="0.25">
      <c r="B79">
        <v>163</v>
      </c>
      <c r="C79" t="s">
        <v>72</v>
      </c>
      <c r="D79">
        <v>24200</v>
      </c>
      <c r="E79">
        <v>111</v>
      </c>
    </row>
    <row r="80" spans="2:5" x14ac:dyDescent="0.25">
      <c r="B80">
        <v>314</v>
      </c>
      <c r="C80" t="s">
        <v>133</v>
      </c>
      <c r="D80">
        <v>24400</v>
      </c>
      <c r="E80">
        <v>111</v>
      </c>
    </row>
    <row r="81" spans="2:5" x14ac:dyDescent="0.25">
      <c r="B81">
        <v>328</v>
      </c>
      <c r="C81" t="s">
        <v>139</v>
      </c>
      <c r="D81">
        <v>23600</v>
      </c>
      <c r="E81">
        <v>104</v>
      </c>
    </row>
    <row r="82" spans="2:5" x14ac:dyDescent="0.25">
      <c r="B82">
        <v>344</v>
      </c>
      <c r="C82" t="s">
        <v>146</v>
      </c>
      <c r="D82">
        <v>24300</v>
      </c>
      <c r="E82">
        <v>111</v>
      </c>
    </row>
    <row r="83" spans="2:5" x14ac:dyDescent="0.25">
      <c r="B83">
        <v>675</v>
      </c>
      <c r="C83" t="s">
        <v>284</v>
      </c>
      <c r="D83">
        <v>25000</v>
      </c>
      <c r="E83">
        <v>119</v>
      </c>
    </row>
    <row r="84" spans="2:5" x14ac:dyDescent="0.25">
      <c r="B84">
        <v>694</v>
      </c>
      <c r="C84" t="s">
        <v>294</v>
      </c>
      <c r="D84">
        <v>24800</v>
      </c>
      <c r="E84">
        <v>119</v>
      </c>
    </row>
    <row r="85" spans="2:5" x14ac:dyDescent="0.25">
      <c r="B85">
        <v>699</v>
      </c>
      <c r="C85" t="s">
        <v>904</v>
      </c>
      <c r="D85">
        <v>25100</v>
      </c>
      <c r="E85">
        <v>119</v>
      </c>
    </row>
    <row r="86" spans="2:5" x14ac:dyDescent="0.25">
      <c r="B86">
        <v>704</v>
      </c>
      <c r="C86" t="s">
        <v>300</v>
      </c>
      <c r="D86">
        <v>24700</v>
      </c>
      <c r="E86">
        <v>119</v>
      </c>
    </row>
    <row r="87" spans="2:5" x14ac:dyDescent="0.25">
      <c r="B87">
        <v>783</v>
      </c>
      <c r="C87" t="s">
        <v>326</v>
      </c>
      <c r="D87">
        <v>23800</v>
      </c>
      <c r="E87">
        <v>104</v>
      </c>
    </row>
    <row r="88" spans="2:5" x14ac:dyDescent="0.25">
      <c r="B88">
        <v>800</v>
      </c>
      <c r="C88" t="s">
        <v>335</v>
      </c>
      <c r="D88">
        <v>24900</v>
      </c>
      <c r="E88">
        <v>119</v>
      </c>
    </row>
    <row r="89" spans="2:5" x14ac:dyDescent="0.25">
      <c r="B89">
        <v>831</v>
      </c>
      <c r="C89" t="s">
        <v>348</v>
      </c>
      <c r="D89">
        <v>23900</v>
      </c>
      <c r="E89">
        <v>104</v>
      </c>
    </row>
    <row r="90" spans="2:5" x14ac:dyDescent="0.25">
      <c r="B90">
        <v>996</v>
      </c>
      <c r="C90" t="s">
        <v>423</v>
      </c>
      <c r="D90">
        <v>23500</v>
      </c>
      <c r="E90">
        <v>104</v>
      </c>
    </row>
    <row r="91" spans="2:5" x14ac:dyDescent="0.25">
      <c r="B91">
        <v>1101</v>
      </c>
      <c r="C91" t="s">
        <v>471</v>
      </c>
      <c r="D91">
        <v>23700</v>
      </c>
      <c r="E91">
        <v>104</v>
      </c>
    </row>
    <row r="92" spans="2:5" x14ac:dyDescent="0.25">
      <c r="B92">
        <v>656</v>
      </c>
      <c r="C92" t="s">
        <v>273</v>
      </c>
      <c r="D92">
        <v>2200</v>
      </c>
      <c r="E92">
        <v>993</v>
      </c>
    </row>
    <row r="93" spans="2:5" x14ac:dyDescent="0.25">
      <c r="B93">
        <v>767</v>
      </c>
      <c r="C93" t="s">
        <v>319</v>
      </c>
      <c r="D93">
        <v>2400</v>
      </c>
      <c r="E93">
        <v>993</v>
      </c>
    </row>
    <row r="94" spans="2:5" x14ac:dyDescent="0.25">
      <c r="B94">
        <v>962</v>
      </c>
      <c r="C94" t="s">
        <v>409</v>
      </c>
      <c r="D94">
        <v>2300</v>
      </c>
      <c r="E94">
        <v>993</v>
      </c>
    </row>
    <row r="95" spans="2:5" x14ac:dyDescent="0.25">
      <c r="B95">
        <v>1021</v>
      </c>
      <c r="C95" t="s">
        <v>436</v>
      </c>
      <c r="D95">
        <v>2500</v>
      </c>
      <c r="E95">
        <v>993</v>
      </c>
    </row>
    <row r="96" spans="2:5" x14ac:dyDescent="0.25">
      <c r="B96">
        <v>1085</v>
      </c>
      <c r="C96" t="s">
        <v>463</v>
      </c>
      <c r="D96">
        <v>2600</v>
      </c>
      <c r="E96">
        <v>993</v>
      </c>
    </row>
    <row r="97" spans="2:5" x14ac:dyDescent="0.25">
      <c r="B97">
        <v>211</v>
      </c>
      <c r="C97" t="s">
        <v>89</v>
      </c>
      <c r="D97">
        <v>19100</v>
      </c>
      <c r="E97">
        <v>39</v>
      </c>
    </row>
    <row r="98" spans="2:5" x14ac:dyDescent="0.25">
      <c r="B98">
        <v>296</v>
      </c>
      <c r="C98" t="s">
        <v>124</v>
      </c>
      <c r="D98">
        <v>19700</v>
      </c>
      <c r="E98">
        <v>48</v>
      </c>
    </row>
    <row r="99" spans="2:5" x14ac:dyDescent="0.25">
      <c r="B99">
        <v>588</v>
      </c>
      <c r="C99" t="s">
        <v>235</v>
      </c>
      <c r="D99">
        <v>19600</v>
      </c>
      <c r="E99">
        <v>48</v>
      </c>
    </row>
    <row r="100" spans="2:5" x14ac:dyDescent="0.25">
      <c r="B100">
        <v>772</v>
      </c>
      <c r="C100" t="s">
        <v>321</v>
      </c>
      <c r="D100">
        <v>19800</v>
      </c>
      <c r="E100">
        <v>48</v>
      </c>
    </row>
    <row r="101" spans="2:5" x14ac:dyDescent="0.25">
      <c r="B101">
        <v>810</v>
      </c>
      <c r="C101" t="s">
        <v>341</v>
      </c>
      <c r="D101">
        <v>19900</v>
      </c>
      <c r="E101">
        <v>48</v>
      </c>
    </row>
    <row r="102" spans="2:5" x14ac:dyDescent="0.25">
      <c r="B102">
        <v>819</v>
      </c>
      <c r="C102" t="s">
        <v>344</v>
      </c>
      <c r="D102">
        <v>20000</v>
      </c>
      <c r="E102">
        <v>48</v>
      </c>
    </row>
    <row r="103" spans="2:5" x14ac:dyDescent="0.25">
      <c r="B103">
        <v>919</v>
      </c>
      <c r="C103" t="s">
        <v>388</v>
      </c>
      <c r="D103">
        <v>19300</v>
      </c>
      <c r="E103">
        <v>39</v>
      </c>
    </row>
    <row r="104" spans="2:5" x14ac:dyDescent="0.25">
      <c r="B104">
        <v>927</v>
      </c>
      <c r="C104" t="s">
        <v>392</v>
      </c>
      <c r="D104">
        <v>19400</v>
      </c>
      <c r="E104">
        <v>39</v>
      </c>
    </row>
    <row r="105" spans="2:5" x14ac:dyDescent="0.25">
      <c r="B105">
        <v>935</v>
      </c>
      <c r="C105" t="s">
        <v>398</v>
      </c>
      <c r="D105">
        <v>19000</v>
      </c>
      <c r="E105">
        <v>39</v>
      </c>
    </row>
    <row r="106" spans="2:5" x14ac:dyDescent="0.25">
      <c r="B106">
        <v>1015</v>
      </c>
      <c r="C106" t="s">
        <v>432</v>
      </c>
      <c r="D106">
        <v>19200</v>
      </c>
      <c r="E106">
        <v>39</v>
      </c>
    </row>
    <row r="107" spans="2:5" x14ac:dyDescent="0.25">
      <c r="B107">
        <v>484</v>
      </c>
      <c r="C107" t="s">
        <v>198</v>
      </c>
      <c r="D107">
        <v>22100</v>
      </c>
      <c r="E107">
        <v>731</v>
      </c>
    </row>
    <row r="108" spans="2:5" x14ac:dyDescent="0.25">
      <c r="B108">
        <v>582</v>
      </c>
      <c r="C108" t="s">
        <v>232</v>
      </c>
      <c r="D108">
        <v>22300</v>
      </c>
      <c r="E108">
        <v>731</v>
      </c>
    </row>
    <row r="109" spans="2:5" x14ac:dyDescent="0.25">
      <c r="B109">
        <v>620</v>
      </c>
      <c r="C109" t="s">
        <v>255</v>
      </c>
      <c r="D109">
        <v>22400</v>
      </c>
      <c r="E109">
        <v>731</v>
      </c>
    </row>
    <row r="110" spans="2:5" x14ac:dyDescent="0.25">
      <c r="B110">
        <v>910</v>
      </c>
      <c r="C110" t="s">
        <v>384</v>
      </c>
      <c r="D110">
        <v>22500</v>
      </c>
      <c r="E110">
        <v>731</v>
      </c>
    </row>
    <row r="111" spans="2:5" x14ac:dyDescent="0.25">
      <c r="B111">
        <v>918</v>
      </c>
      <c r="C111" t="s">
        <v>387</v>
      </c>
      <c r="D111">
        <v>41350</v>
      </c>
      <c r="E111">
        <v>909</v>
      </c>
    </row>
    <row r="112" spans="2:5" x14ac:dyDescent="0.25">
      <c r="B112">
        <v>926</v>
      </c>
      <c r="C112" t="s">
        <v>391</v>
      </c>
      <c r="D112">
        <v>42700</v>
      </c>
      <c r="E112">
        <v>909</v>
      </c>
    </row>
    <row r="113" spans="2:5" x14ac:dyDescent="0.25">
      <c r="B113">
        <v>934</v>
      </c>
      <c r="C113" t="s">
        <v>397</v>
      </c>
      <c r="D113">
        <v>43700</v>
      </c>
      <c r="E113">
        <v>909</v>
      </c>
    </row>
  </sheetData>
  <conditionalFormatting sqref="W4:W13 W20:W27 W16:W17">
    <cfRule type="cellIs" dxfId="5" priority="1" operator="lessThan">
      <formula>0.05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04A7-9085-4647-A926-BF3726863517}">
  <dimension ref="A1:AA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7" x14ac:dyDescent="0.25">
      <c r="E1" t="s">
        <v>506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7" x14ac:dyDescent="0.25">
      <c r="A2" s="1" t="s">
        <v>1257</v>
      </c>
      <c r="B2" s="1" t="s">
        <v>0</v>
      </c>
      <c r="C2" s="1" t="s">
        <v>1</v>
      </c>
      <c r="D2" s="1" t="s">
        <v>2</v>
      </c>
      <c r="E2" s="1" t="s">
        <v>3</v>
      </c>
      <c r="F2" s="1">
        <v>345391</v>
      </c>
      <c r="G2" s="1">
        <v>348028</v>
      </c>
      <c r="H2" s="1">
        <v>348030</v>
      </c>
      <c r="I2" s="1">
        <v>348035</v>
      </c>
      <c r="J2" s="1">
        <v>348465</v>
      </c>
      <c r="K2" s="1">
        <v>349038</v>
      </c>
      <c r="L2" s="1">
        <v>349438</v>
      </c>
      <c r="M2" s="1">
        <v>354044</v>
      </c>
      <c r="N2" s="1">
        <v>354519</v>
      </c>
      <c r="O2" s="1">
        <v>354522</v>
      </c>
      <c r="P2" s="1">
        <v>348034</v>
      </c>
      <c r="Q2" s="1">
        <v>349022</v>
      </c>
      <c r="R2" s="1">
        <v>349440</v>
      </c>
      <c r="S2" s="1">
        <v>350322</v>
      </c>
      <c r="T2" s="1">
        <v>350324</v>
      </c>
      <c r="U2" s="1">
        <v>354043</v>
      </c>
      <c r="W2" s="3" t="s">
        <v>507</v>
      </c>
      <c r="X2" s="3" t="s">
        <v>508</v>
      </c>
      <c r="Y2" s="3" t="s">
        <v>509</v>
      </c>
      <c r="Z2" s="1" t="s">
        <v>1255</v>
      </c>
      <c r="AA2" s="1" t="s">
        <v>1256</v>
      </c>
    </row>
    <row r="3" spans="1:27" x14ac:dyDescent="0.25">
      <c r="A3" s="4" t="s">
        <v>1258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7" x14ac:dyDescent="0.25">
      <c r="A4" t="s">
        <v>499</v>
      </c>
      <c r="C4" t="s">
        <v>307</v>
      </c>
      <c r="E4">
        <v>726</v>
      </c>
      <c r="F4">
        <f>SUMPRODUCT(SUMIFS('Total-corrected counts Z&lt;3'!E:E,'Total-corrected counts Z&lt;3'!$A:$A,$B29:$B31))</f>
        <v>21.109787242475214</v>
      </c>
      <c r="G4">
        <f>SUMPRODUCT(SUMIFS('Total-corrected counts Z&lt;3'!F:F,'Total-corrected counts Z&lt;3'!$A:$A,$B29:$B31))</f>
        <v>30.767007908480899</v>
      </c>
      <c r="H4">
        <f>SUMPRODUCT(SUMIFS('Total-corrected counts Z&lt;3'!G:G,'Total-corrected counts Z&lt;3'!$A:$A,$B29:$B31))</f>
        <v>16.56772808891926</v>
      </c>
      <c r="I4">
        <f>SUMPRODUCT(SUMIFS('Total-corrected counts Z&lt;3'!H:H,'Total-corrected counts Z&lt;3'!$A:$A,$B29:$B31))</f>
        <v>25.670100605563466</v>
      </c>
      <c r="J4">
        <f>SUMPRODUCT(SUMIFS('Total-corrected counts Z&lt;3'!I:I,'Total-corrected counts Z&lt;3'!$A:$A,$B29:$B31))</f>
        <v>28.868376522412948</v>
      </c>
      <c r="K4">
        <f>SUMPRODUCT(SUMIFS('Total-corrected counts Z&lt;3'!J:J,'Total-corrected counts Z&lt;3'!$A:$A,$B29:$B31))</f>
        <v>19.07919392051992</v>
      </c>
      <c r="L4">
        <f>SUMPRODUCT(SUMIFS('Total-corrected counts Z&lt;3'!K:K,'Total-corrected counts Z&lt;3'!$A:$A,$B29:$B31))</f>
        <v>14.966381355360657</v>
      </c>
      <c r="M4">
        <f>SUMPRODUCT(SUMIFS('Total-corrected counts Z&lt;3'!L:L,'Total-corrected counts Z&lt;3'!$A:$A,$B29:$B31))</f>
        <v>47.851044460634469</v>
      </c>
      <c r="N4">
        <f>SUMPRODUCT(SUMIFS('Total-corrected counts Z&lt;3'!M:M,'Total-corrected counts Z&lt;3'!$A:$A,$B29:$B31))</f>
        <v>46.766855376526038</v>
      </c>
      <c r="O4">
        <f>SUMPRODUCT(SUMIFS('Total-corrected counts Z&lt;3'!N:N,'Total-corrected counts Z&lt;3'!$A:$A,$B29:$B31))</f>
        <v>53.317591277270289</v>
      </c>
      <c r="P4">
        <f>SUMPRODUCT(SUMIFS('Total-corrected counts Z&lt;3'!O:O,'Total-corrected counts Z&lt;3'!$A:$A,$B29:$B31))</f>
        <v>14.359469513095501</v>
      </c>
      <c r="Q4">
        <f>SUMPRODUCT(SUMIFS('Total-corrected counts Z&lt;3'!P:P,'Total-corrected counts Z&lt;3'!$A:$A,$B29:$B31))</f>
        <v>16.989681281740573</v>
      </c>
      <c r="R4">
        <f>SUMPRODUCT(SUMIFS('Total-corrected counts Z&lt;3'!Q:Q,'Total-corrected counts Z&lt;3'!$A:$A,$B29:$B31))</f>
        <v>20.559621162398649</v>
      </c>
      <c r="S4">
        <f>SUMPRODUCT(SUMIFS('Total-corrected counts Z&lt;3'!R:R,'Total-corrected counts Z&lt;3'!$A:$A,$B29:$B31))</f>
        <v>15.853362304535541</v>
      </c>
      <c r="T4">
        <f>SUMPRODUCT(SUMIFS('Total-corrected counts Z&lt;3'!S:S,'Total-corrected counts Z&lt;3'!$A:$A,$B29:$B31))</f>
        <v>21.73032988996119</v>
      </c>
      <c r="U4">
        <f>SUMPRODUCT(SUMIFS('Total-corrected counts Z&lt;3'!T:T,'Total-corrected counts Z&lt;3'!$A:$A,$B29:$B31))</f>
        <v>33.986510515749906</v>
      </c>
      <c r="W4">
        <f t="shared" ref="W4:W27" si="0">_xlfn.T.TEST(F4:O4,P4:U4,2,2)</f>
        <v>0.13232693295575709</v>
      </c>
      <c r="X4">
        <f t="shared" ref="X4:X27" si="1">AVERAGE(F4:O4)</f>
        <v>30.496406675816321</v>
      </c>
      <c r="Y4">
        <f t="shared" ref="Y4:Y27" si="2">AVERAGE(P4:U4)</f>
        <v>20.579829111246891</v>
      </c>
      <c r="Z4">
        <f t="shared" ref="Z4:Z27" si="3">STDEV(F4:O4)/SQRT(COUNT(F4:O4))</f>
        <v>4.4301812137337251</v>
      </c>
      <c r="AA4">
        <f t="shared" ref="AA4:AA27" si="4">STDEV(P4:U4)/SQRT(COUNT(P4:U4))</f>
        <v>2.915388425395113</v>
      </c>
    </row>
    <row r="5" spans="1:27" x14ac:dyDescent="0.25">
      <c r="A5" t="s">
        <v>497</v>
      </c>
      <c r="B5">
        <v>2382</v>
      </c>
      <c r="C5" t="s">
        <v>488</v>
      </c>
      <c r="D5">
        <v>37700</v>
      </c>
      <c r="E5">
        <v>2375</v>
      </c>
      <c r="F5">
        <f>SUMIFS('Total-corrected counts Z&lt;3'!E:E,'Total-corrected counts Z&lt;3'!$A:$A,'Brain networks corrected Z&lt;3'!$B5)</f>
        <v>33.07414682721533</v>
      </c>
      <c r="G5">
        <f>SUMIFS('Total-corrected counts Z&lt;3'!F:F,'Total-corrected counts Z&lt;3'!$A:$A,'Brain networks corrected Z&lt;3'!$B5)</f>
        <v>38.553195146216474</v>
      </c>
      <c r="H5">
        <f>SUMIFS('Total-corrected counts Z&lt;3'!G:G,'Total-corrected counts Z&lt;3'!$A:$A,'Brain networks corrected Z&lt;3'!$B5)</f>
        <v>45.983999571549923</v>
      </c>
      <c r="I5">
        <f>SUMIFS('Total-corrected counts Z&lt;3'!H:H,'Total-corrected counts Z&lt;3'!$A:$A,'Brain networks corrected Z&lt;3'!$B5)</f>
        <v>63.650510265627645</v>
      </c>
      <c r="J5">
        <f>SUMIFS('Total-corrected counts Z&lt;3'!I:I,'Total-corrected counts Z&lt;3'!$A:$A,'Brain networks corrected Z&lt;3'!$B5)</f>
        <v>35.030339932167756</v>
      </c>
      <c r="K5">
        <f>SUMIFS('Total-corrected counts Z&lt;3'!J:J,'Total-corrected counts Z&lt;3'!$A:$A,'Brain networks corrected Z&lt;3'!$B5)</f>
        <v>65.445167222818881</v>
      </c>
      <c r="L5">
        <f>SUMIFS('Total-corrected counts Z&lt;3'!K:K,'Total-corrected counts Z&lt;3'!$A:$A,'Brain networks corrected Z&lt;3'!$B5)</f>
        <v>26.631010084127251</v>
      </c>
      <c r="M5">
        <f>SUMIFS('Total-corrected counts Z&lt;3'!L:L,'Total-corrected counts Z&lt;3'!$A:$A,'Brain networks corrected Z&lt;3'!$B5)</f>
        <v>81.483802957349212</v>
      </c>
      <c r="N5">
        <f>SUMIFS('Total-corrected counts Z&lt;3'!M:M,'Total-corrected counts Z&lt;3'!$A:$A,'Brain networks corrected Z&lt;3'!$B5)</f>
        <v>81.599041134543782</v>
      </c>
      <c r="O5">
        <f>SUMIFS('Total-corrected counts Z&lt;3'!N:N,'Total-corrected counts Z&lt;3'!$A:$A,'Brain networks corrected Z&lt;3'!$B5)</f>
        <v>82.622275322915982</v>
      </c>
      <c r="P5">
        <f>SUMIFS('Total-corrected counts Z&lt;3'!O:O,'Total-corrected counts Z&lt;3'!$A:$A,'Brain networks corrected Z&lt;3'!$B5)</f>
        <v>44.634607205730354</v>
      </c>
      <c r="Q5">
        <f>SUMIFS('Total-corrected counts Z&lt;3'!P:P,'Total-corrected counts Z&lt;3'!$A:$A,'Brain networks corrected Z&lt;3'!$B5)</f>
        <v>45.713887596388076</v>
      </c>
      <c r="R5">
        <f>SUMIFS('Total-corrected counts Z&lt;3'!Q:Q,'Total-corrected counts Z&lt;3'!$A:$A,'Brain networks corrected Z&lt;3'!$B5)</f>
        <v>60.968369087432052</v>
      </c>
      <c r="S5">
        <f>SUMIFS('Total-corrected counts Z&lt;3'!R:R,'Total-corrected counts Z&lt;3'!$A:$A,'Brain networks corrected Z&lt;3'!$B5)</f>
        <v>28.743527314054234</v>
      </c>
      <c r="T5">
        <f>SUMIFS('Total-corrected counts Z&lt;3'!S:S,'Total-corrected counts Z&lt;3'!$A:$A,'Brain networks corrected Z&lt;3'!$B5)</f>
        <v>47.792004846576965</v>
      </c>
      <c r="U5">
        <f>SUMIFS('Total-corrected counts Z&lt;3'!T:T,'Total-corrected counts Z&lt;3'!$A:$A,'Brain networks corrected Z&lt;3'!$B5)</f>
        <v>57.836453826059241</v>
      </c>
      <c r="W5">
        <f t="shared" si="0"/>
        <v>0.43977913652132705</v>
      </c>
      <c r="X5">
        <f t="shared" si="1"/>
        <v>55.407348846453218</v>
      </c>
      <c r="Y5">
        <f t="shared" si="2"/>
        <v>47.61480831270682</v>
      </c>
      <c r="Z5">
        <f t="shared" si="3"/>
        <v>6.9843316874014256</v>
      </c>
      <c r="AA5">
        <f t="shared" si="4"/>
        <v>4.6599405064671382</v>
      </c>
    </row>
    <row r="6" spans="1:27" x14ac:dyDescent="0.25">
      <c r="A6" t="s">
        <v>498</v>
      </c>
      <c r="B6">
        <v>2463</v>
      </c>
      <c r="C6" t="s">
        <v>490</v>
      </c>
      <c r="D6">
        <v>38700</v>
      </c>
      <c r="E6">
        <v>2375</v>
      </c>
      <c r="F6">
        <f>SUMIFS('Total-corrected counts Z&lt;3'!E:E,'Total-corrected counts Z&lt;3'!$A:$A,'Brain networks corrected Z&lt;3'!$B6)</f>
        <v>31.04788468636286</v>
      </c>
      <c r="G6">
        <f>SUMIFS('Total-corrected counts Z&lt;3'!F:F,'Total-corrected counts Z&lt;3'!$A:$A,'Brain networks corrected Z&lt;3'!$B6)</f>
        <v>39.469217174185367</v>
      </c>
      <c r="H6">
        <f>SUMIFS('Total-corrected counts Z&lt;3'!G:G,'Total-corrected counts Z&lt;3'!$A:$A,'Brain networks corrected Z&lt;3'!$B6)</f>
        <v>28.612927588465769</v>
      </c>
      <c r="I6">
        <f>SUMIFS('Total-corrected counts Z&lt;3'!H:H,'Total-corrected counts Z&lt;3'!$A:$A,'Brain networks corrected Z&lt;3'!$B6)</f>
        <v>22.925764192139734</v>
      </c>
      <c r="J6">
        <f>SUMIFS('Total-corrected counts Z&lt;3'!I:I,'Total-corrected counts Z&lt;3'!$A:$A,'Brain networks corrected Z&lt;3'!$B6)</f>
        <v>14.1922116158919</v>
      </c>
      <c r="K6">
        <f>SUMIFS('Total-corrected counts Z&lt;3'!J:J,'Total-corrected counts Z&lt;3'!$A:$A,'Brain networks corrected Z&lt;3'!$B6)</f>
        <v>58.243325275412083</v>
      </c>
      <c r="L6">
        <f>SUMIFS('Total-corrected counts Z&lt;3'!K:K,'Total-corrected counts Z&lt;3'!$A:$A,'Brain networks corrected Z&lt;3'!$B6)</f>
        <v>20.555316085634441</v>
      </c>
      <c r="M6">
        <f>SUMIFS('Total-corrected counts Z&lt;3'!L:L,'Total-corrected counts Z&lt;3'!$A:$A,'Brain networks corrected Z&lt;3'!$B6)</f>
        <v>29.013172265116765</v>
      </c>
      <c r="N6">
        <f>SUMIFS('Total-corrected counts Z&lt;3'!M:M,'Total-corrected counts Z&lt;3'!$A:$A,'Brain networks corrected Z&lt;3'!$B6)</f>
        <v>26.963828573815505</v>
      </c>
      <c r="O6">
        <f>SUMIFS('Total-corrected counts Z&lt;3'!N:N,'Total-corrected counts Z&lt;3'!$A:$A,'Brain networks corrected Z&lt;3'!$B6)</f>
        <v>25.243735320219134</v>
      </c>
      <c r="P6">
        <f>SUMIFS('Total-corrected counts Z&lt;3'!O:O,'Total-corrected counts Z&lt;3'!$A:$A,'Brain networks corrected Z&lt;3'!$B6)</f>
        <v>35.350467434332394</v>
      </c>
      <c r="Q6">
        <f>SUMIFS('Total-corrected counts Z&lt;3'!P:P,'Total-corrected counts Z&lt;3'!$A:$A,'Brain networks corrected Z&lt;3'!$B6)</f>
        <v>28.734159262088479</v>
      </c>
      <c r="R6">
        <f>SUMIFS('Total-corrected counts Z&lt;3'!Q:Q,'Total-corrected counts Z&lt;3'!$A:$A,'Brain networks corrected Z&lt;3'!$B6)</f>
        <v>16.813377963643553</v>
      </c>
      <c r="S6">
        <f>SUMIFS('Total-corrected counts Z&lt;3'!R:R,'Total-corrected counts Z&lt;3'!$A:$A,'Brain networks corrected Z&lt;3'!$B6)</f>
        <v>16.911280229619546</v>
      </c>
      <c r="T6">
        <f>SUMIFS('Total-corrected counts Z&lt;3'!S:S,'Total-corrected counts Z&lt;3'!$A:$A,'Brain networks corrected Z&lt;3'!$B6)</f>
        <v>15.366366680915753</v>
      </c>
      <c r="U6">
        <f>SUMIFS('Total-corrected counts Z&lt;3'!T:T,'Total-corrected counts Z&lt;3'!$A:$A,'Brain networks corrected Z&lt;3'!$B6)</f>
        <v>36.846592441056032</v>
      </c>
      <c r="W6">
        <f t="shared" si="0"/>
        <v>0.44267008457796053</v>
      </c>
      <c r="X6">
        <f t="shared" si="1"/>
        <v>29.626738277724353</v>
      </c>
      <c r="Y6">
        <f t="shared" si="2"/>
        <v>25.003707335275962</v>
      </c>
      <c r="Z6">
        <f t="shared" si="3"/>
        <v>3.8165248085399588</v>
      </c>
      <c r="AA6">
        <f t="shared" si="4"/>
        <v>4.0277075792513495</v>
      </c>
    </row>
    <row r="7" spans="1:27" x14ac:dyDescent="0.25">
      <c r="A7" t="s">
        <v>1259</v>
      </c>
      <c r="C7" t="s">
        <v>1260</v>
      </c>
      <c r="F7">
        <f>SUMPRODUCT(SUMIFS('Total-corrected counts Z&lt;3'!E:E,'Total-corrected counts Z&lt;3'!$A:$A,$B62:$B76))</f>
        <v>129.37857165858722</v>
      </c>
      <c r="G7">
        <f>SUMPRODUCT(SUMIFS('Total-corrected counts Z&lt;3'!F:F,'Total-corrected counts Z&lt;3'!$A:$A,$B62:$B76))</f>
        <v>145.81276415313059</v>
      </c>
      <c r="H7">
        <f>SUMPRODUCT(SUMIFS('Total-corrected counts Z&lt;3'!G:G,'Total-corrected counts Z&lt;3'!$A:$A,$B62:$B76))</f>
        <v>148.64837389806755</v>
      </c>
      <c r="I7">
        <f>SUMPRODUCT(SUMIFS('Total-corrected counts Z&lt;3'!H:H,'Total-corrected counts Z&lt;3'!$A:$A,$B62:$B76))</f>
        <v>92.722381722116339</v>
      </c>
      <c r="J7">
        <f>SUMPRODUCT(SUMIFS('Total-corrected counts Z&lt;3'!I:I,'Total-corrected counts Z&lt;3'!$A:$A,$B62:$B76))</f>
        <v>120.69007237352639</v>
      </c>
      <c r="K7">
        <f>SUMPRODUCT(SUMIFS('Total-corrected counts Z&lt;3'!J:J,'Total-corrected counts Z&lt;3'!$A:$A,$B62:$B76))</f>
        <v>219.20419347152728</v>
      </c>
      <c r="L7">
        <f>SUMPRODUCT(SUMIFS('Total-corrected counts Z&lt;3'!K:K,'Total-corrected counts Z&lt;3'!$A:$A,$B62:$B76))</f>
        <v>187.90667124103089</v>
      </c>
      <c r="M7">
        <f>SUMPRODUCT(SUMIFS('Total-corrected counts Z&lt;3'!L:L,'Total-corrected counts Z&lt;3'!$A:$A,$B62:$B76))</f>
        <v>113.09506850690359</v>
      </c>
      <c r="N7">
        <f>SUMPRODUCT(SUMIFS('Total-corrected counts Z&lt;3'!M:M,'Total-corrected counts Z&lt;3'!$A:$A,$B62:$B76))</f>
        <v>125.93633876730208</v>
      </c>
      <c r="O7">
        <f>SUMPRODUCT(SUMIFS('Total-corrected counts Z&lt;3'!N:N,'Total-corrected counts Z&lt;3'!$A:$A,$B62:$B76))</f>
        <v>71.199877073984538</v>
      </c>
      <c r="P7">
        <f>SUMPRODUCT(SUMIFS('Total-corrected counts Z&lt;3'!O:O,'Total-corrected counts Z&lt;3'!$A:$A,$B62:$B76))</f>
        <v>112.47956383995556</v>
      </c>
      <c r="Q7">
        <f>SUMPRODUCT(SUMIFS('Total-corrected counts Z&lt;3'!P:P,'Total-corrected counts Z&lt;3'!$A:$A,$B62:$B76))</f>
        <v>97.484143710608109</v>
      </c>
      <c r="R7">
        <f>SUMPRODUCT(SUMIFS('Total-corrected counts Z&lt;3'!Q:Q,'Total-corrected counts Z&lt;3'!$A:$A,$B62:$B76))</f>
        <v>149.73048413485881</v>
      </c>
      <c r="S7">
        <f>SUMPRODUCT(SUMIFS('Total-corrected counts Z&lt;3'!R:R,'Total-corrected counts Z&lt;3'!$A:$A,$B62:$B76))</f>
        <v>176.09711481131311</v>
      </c>
      <c r="T7">
        <f>SUMPRODUCT(SUMIFS('Total-corrected counts Z&lt;3'!S:S,'Total-corrected counts Z&lt;3'!$A:$A,$B62:$B76))</f>
        <v>130.94250634839301</v>
      </c>
      <c r="U7">
        <f>SUMPRODUCT(SUMIFS('Total-corrected counts Z&lt;3'!T:T,'Total-corrected counts Z&lt;3'!$A:$A,$B62:$B76))</f>
        <v>102.01413931670663</v>
      </c>
      <c r="W7">
        <f t="shared" si="0"/>
        <v>0.7223569151749718</v>
      </c>
      <c r="X7">
        <f t="shared" si="1"/>
        <v>135.45943128661762</v>
      </c>
      <c r="Y7">
        <f t="shared" si="2"/>
        <v>128.12465869363919</v>
      </c>
      <c r="Z7">
        <f t="shared" si="3"/>
        <v>13.681596895170493</v>
      </c>
      <c r="AA7">
        <f t="shared" si="4"/>
        <v>12.438485810718426</v>
      </c>
    </row>
    <row r="8" spans="1:27" x14ac:dyDescent="0.25">
      <c r="A8" t="s">
        <v>1261</v>
      </c>
      <c r="C8" t="s">
        <v>1262</v>
      </c>
      <c r="F8">
        <f>SUMPRODUCT(SUMIFS('Total-corrected counts Z&lt;3'!E:E,'Total-corrected counts Z&lt;3'!$A:$A,$B77:$B91))</f>
        <v>125.85119111020833</v>
      </c>
      <c r="G8">
        <f>SUMPRODUCT(SUMIFS('Total-corrected counts Z&lt;3'!F:F,'Total-corrected counts Z&lt;3'!$A:$A,$B77:$B91))</f>
        <v>106.87710620142191</v>
      </c>
      <c r="H8">
        <f>SUMPRODUCT(SUMIFS('Total-corrected counts Z&lt;3'!G:G,'Total-corrected counts Z&lt;3'!$A:$A,$B77:$B91))</f>
        <v>80.379019632832183</v>
      </c>
      <c r="I8">
        <f>SUMPRODUCT(SUMIFS('Total-corrected counts Z&lt;3'!H:H,'Total-corrected counts Z&lt;3'!$A:$A,$B77:$B91))</f>
        <v>119.18864146300272</v>
      </c>
      <c r="J8">
        <f>SUMPRODUCT(SUMIFS('Total-corrected counts Z&lt;3'!I:I,'Total-corrected counts Z&lt;3'!$A:$A,$B77:$B91))</f>
        <v>113.71214120631547</v>
      </c>
      <c r="K8">
        <f>SUMPRODUCT(SUMIFS('Total-corrected counts Z&lt;3'!J:J,'Total-corrected counts Z&lt;3'!$A:$A,$B77:$B91))</f>
        <v>124.69423601208327</v>
      </c>
      <c r="L8">
        <f>SUMPRODUCT(SUMIFS('Total-corrected counts Z&lt;3'!K:K,'Total-corrected counts Z&lt;3'!$A:$A,$B77:$B91))</f>
        <v>121.30275546797799</v>
      </c>
      <c r="M8">
        <f>SUMPRODUCT(SUMIFS('Total-corrected counts Z&lt;3'!L:L,'Total-corrected counts Z&lt;3'!$A:$A,$B77:$B91))</f>
        <v>76.769247258434987</v>
      </c>
      <c r="N8">
        <f>SUMPRODUCT(SUMIFS('Total-corrected counts Z&lt;3'!M:M,'Total-corrected counts Z&lt;3'!$A:$A,$B77:$B91))</f>
        <v>109.40682134566808</v>
      </c>
      <c r="O8">
        <f>SUMPRODUCT(SUMIFS('Total-corrected counts Z&lt;3'!N:N,'Total-corrected counts Z&lt;3'!$A:$A,$B77:$B91))</f>
        <v>73.018680364136969</v>
      </c>
      <c r="P8">
        <f>SUMPRODUCT(SUMIFS('Total-corrected counts Z&lt;3'!O:O,'Total-corrected counts Z&lt;3'!$A:$A,$B77:$B91))</f>
        <v>93.637181122956491</v>
      </c>
      <c r="Q8">
        <f>SUMPRODUCT(SUMIFS('Total-corrected counts Z&lt;3'!P:P,'Total-corrected counts Z&lt;3'!$A:$A,$B77:$B91))</f>
        <v>78.021154989785799</v>
      </c>
      <c r="R8">
        <f>SUMPRODUCT(SUMIFS('Total-corrected counts Z&lt;3'!Q:Q,'Total-corrected counts Z&lt;3'!$A:$A,$B77:$B91))</f>
        <v>130.08506555677172</v>
      </c>
      <c r="S8">
        <f>SUMPRODUCT(SUMIFS('Total-corrected counts Z&lt;3'!R:R,'Total-corrected counts Z&lt;3'!$A:$A,$B77:$B91))</f>
        <v>119.10307047838947</v>
      </c>
      <c r="T8">
        <f>SUMPRODUCT(SUMIFS('Total-corrected counts Z&lt;3'!S:S,'Total-corrected counts Z&lt;3'!$A:$A,$B77:$B91))</f>
        <v>97.271252608007629</v>
      </c>
      <c r="U8">
        <f>SUMPRODUCT(SUMIFS('Total-corrected counts Z&lt;3'!T:T,'Total-corrected counts Z&lt;3'!$A:$A,$B77:$B91))</f>
        <v>161.54343399593034</v>
      </c>
      <c r="W8">
        <f t="shared" si="0"/>
        <v>0.52812083537498544</v>
      </c>
      <c r="X8">
        <f t="shared" si="1"/>
        <v>105.11998400620818</v>
      </c>
      <c r="Y8">
        <f t="shared" si="2"/>
        <v>113.27685979197356</v>
      </c>
      <c r="Z8">
        <f t="shared" si="3"/>
        <v>6.5101684654092953</v>
      </c>
      <c r="AA8">
        <f t="shared" si="4"/>
        <v>12.289540075512797</v>
      </c>
    </row>
    <row r="9" spans="1:27" x14ac:dyDescent="0.25">
      <c r="A9" t="s">
        <v>1263</v>
      </c>
      <c r="B9">
        <v>672</v>
      </c>
      <c r="C9" t="s">
        <v>282</v>
      </c>
      <c r="D9">
        <v>48200</v>
      </c>
      <c r="E9">
        <v>485</v>
      </c>
      <c r="F9">
        <f>SUMIFS('Total-corrected counts Z&lt;3'!E:E,'Total-corrected counts Z&lt;3'!$A:$A,'Brain networks corrected Z&lt;3'!$B9)</f>
        <v>713.04115194736676</v>
      </c>
      <c r="G9">
        <f>SUMIFS('Total-corrected counts Z&lt;3'!F:F,'Total-corrected counts Z&lt;3'!$A:$A,'Brain networks corrected Z&lt;3'!$B9)</f>
        <v>631.48386597181207</v>
      </c>
      <c r="H9">
        <f>SUMIFS('Total-corrected counts Z&lt;3'!G:G,'Total-corrected counts Z&lt;3'!$A:$A,'Brain networks corrected Z&lt;3'!$B9)</f>
        <v>817.03049384326164</v>
      </c>
      <c r="I9">
        <f>SUMIFS('Total-corrected counts Z&lt;3'!H:H,'Total-corrected counts Z&lt;3'!$A:$A,'Brain networks corrected Z&lt;3'!$B9)</f>
        <v>809.60939950300371</v>
      </c>
      <c r="J9">
        <f>SUMIFS('Total-corrected counts Z&lt;3'!I:I,'Total-corrected counts Z&lt;3'!$A:$A,'Brain networks corrected Z&lt;3'!$B9)</f>
        <v>919.06669045165779</v>
      </c>
      <c r="K9">
        <f>SUMIFS('Total-corrected counts Z&lt;3'!J:J,'Total-corrected counts Z&lt;3'!$A:$A,'Brain networks corrected Z&lt;3'!$B9)</f>
        <v>655.87048897094473</v>
      </c>
      <c r="L9">
        <f>SUMIFS('Total-corrected counts Z&lt;3'!K:K,'Total-corrected counts Z&lt;3'!$A:$A,'Brain networks corrected Z&lt;3'!$B9)</f>
        <v>692.47077245177115</v>
      </c>
      <c r="M9">
        <f>SUMIFS('Total-corrected counts Z&lt;3'!L:L,'Total-corrected counts Z&lt;3'!$A:$A,'Brain networks corrected Z&lt;3'!$B9)</f>
        <v>728.02236937967302</v>
      </c>
      <c r="N9">
        <f>SUMIFS('Total-corrected counts Z&lt;3'!M:M,'Total-corrected counts Z&lt;3'!$A:$A,'Brain networks corrected Z&lt;3'!$B9)</f>
        <v>577.04127605487565</v>
      </c>
      <c r="O9">
        <f>SUMIFS('Total-corrected counts Z&lt;3'!N:N,'Total-corrected counts Z&lt;3'!$A:$A,'Brain networks corrected Z&lt;3'!$B9)</f>
        <v>646.54537130241999</v>
      </c>
      <c r="P9">
        <f>SUMIFS('Total-corrected counts Z&lt;3'!O:O,'Total-corrected counts Z&lt;3'!$A:$A,'Brain networks corrected Z&lt;3'!$B9)</f>
        <v>600.37437188373428</v>
      </c>
      <c r="Q9">
        <f>SUMIFS('Total-corrected counts Z&lt;3'!P:P,'Total-corrected counts Z&lt;3'!$A:$A,'Brain networks corrected Z&lt;3'!$B9)</f>
        <v>682.30440592100842</v>
      </c>
      <c r="R9">
        <f>SUMIFS('Total-corrected counts Z&lt;3'!Q:Q,'Total-corrected counts Z&lt;3'!$A:$A,'Brain networks corrected Z&lt;3'!$B9)</f>
        <v>672.38109528425491</v>
      </c>
      <c r="S9">
        <f>SUMIFS('Total-corrected counts Z&lt;3'!R:R,'Total-corrected counts Z&lt;3'!$A:$A,'Brain networks corrected Z&lt;3'!$B9)</f>
        <v>628.9476130341651</v>
      </c>
      <c r="T9">
        <f>SUMIFS('Total-corrected counts Z&lt;3'!S:S,'Total-corrected counts Z&lt;3'!$A:$A,'Brain networks corrected Z&lt;3'!$B9)</f>
        <v>550.11479479898878</v>
      </c>
      <c r="U9">
        <f>SUMIFS('Total-corrected counts Z&lt;3'!T:T,'Total-corrected counts Z&lt;3'!$A:$A,'Brain networks corrected Z&lt;3'!$B9)</f>
        <v>630.16000759047995</v>
      </c>
      <c r="W9">
        <f t="shared" si="0"/>
        <v>6.2322823172644377E-2</v>
      </c>
      <c r="X9">
        <f t="shared" si="1"/>
        <v>719.01818798767874</v>
      </c>
      <c r="Y9">
        <f t="shared" si="2"/>
        <v>627.38038141877189</v>
      </c>
      <c r="Z9">
        <f t="shared" si="3"/>
        <v>32.611141698161688</v>
      </c>
      <c r="AA9">
        <f t="shared" si="4"/>
        <v>19.791572852455698</v>
      </c>
    </row>
    <row r="10" spans="1:27" x14ac:dyDescent="0.25">
      <c r="A10" t="s">
        <v>1264</v>
      </c>
      <c r="B10">
        <v>56</v>
      </c>
      <c r="C10" t="s">
        <v>27</v>
      </c>
      <c r="D10">
        <v>48400</v>
      </c>
      <c r="E10">
        <v>493</v>
      </c>
      <c r="F10">
        <f>SUMIFS('Total-corrected counts Z&lt;3'!E:E,'Total-corrected counts Z&lt;3'!$A:$A,'Brain networks corrected Z&lt;3'!$B10)</f>
        <v>77.899623234142268</v>
      </c>
      <c r="G10">
        <f>SUMIFS('Total-corrected counts Z&lt;3'!F:F,'Total-corrected counts Z&lt;3'!$A:$A,'Brain networks corrected Z&lt;3'!$B10)</f>
        <v>78.825112035632301</v>
      </c>
      <c r="H10">
        <f>SUMIFS('Total-corrected counts Z&lt;3'!G:G,'Total-corrected counts Z&lt;3'!$A:$A,'Brain networks corrected Z&lt;3'!$B10)</f>
        <v>87.435552727873201</v>
      </c>
      <c r="I10">
        <f>SUMIFS('Total-corrected counts Z&lt;3'!H:H,'Total-corrected counts Z&lt;3'!$A:$A,'Brain networks corrected Z&lt;3'!$B10)</f>
        <v>78.512147458322275</v>
      </c>
      <c r="J10">
        <f>SUMIFS('Total-corrected counts Z&lt;3'!I:I,'Total-corrected counts Z&lt;3'!$A:$A,'Brain networks corrected Z&lt;3'!$B10)</f>
        <v>55.874095612288137</v>
      </c>
      <c r="K10">
        <f>SUMIFS('Total-corrected counts Z&lt;3'!J:J,'Total-corrected counts Z&lt;3'!$A:$A,'Brain networks corrected Z&lt;3'!$B10)</f>
        <v>79.537549553821052</v>
      </c>
      <c r="L10">
        <f>SUMIFS('Total-corrected counts Z&lt;3'!K:K,'Total-corrected counts Z&lt;3'!$A:$A,'Brain networks corrected Z&lt;3'!$B10)</f>
        <v>103.68558870014749</v>
      </c>
      <c r="M10">
        <f>SUMIFS('Total-corrected counts Z&lt;3'!L:L,'Total-corrected counts Z&lt;3'!$A:$A,'Brain networks corrected Z&lt;3'!$B10)</f>
        <v>49.065296935606632</v>
      </c>
      <c r="N10">
        <f>SUMIFS('Total-corrected counts Z&lt;3'!M:M,'Total-corrected counts Z&lt;3'!$A:$A,'Brain networks corrected Z&lt;3'!$B10)</f>
        <v>80.98525812559194</v>
      </c>
      <c r="O10">
        <f>SUMIFS('Total-corrected counts Z&lt;3'!N:N,'Total-corrected counts Z&lt;3'!$A:$A,'Brain networks corrected Z&lt;3'!$B10)</f>
        <v>32.644383190494558</v>
      </c>
      <c r="P10">
        <f>SUMIFS('Total-corrected counts Z&lt;3'!O:O,'Total-corrected counts Z&lt;3'!$A:$A,'Brain networks corrected Z&lt;3'!$B10)</f>
        <v>48.326158019595724</v>
      </c>
      <c r="Q10">
        <f>SUMIFS('Total-corrected counts Z&lt;3'!P:P,'Total-corrected counts Z&lt;3'!$A:$A,'Brain networks corrected Z&lt;3'!$B10)</f>
        <v>80.101321004949114</v>
      </c>
      <c r="R10">
        <f>SUMIFS('Total-corrected counts Z&lt;3'!Q:Q,'Total-corrected counts Z&lt;3'!$A:$A,'Brain networks corrected Z&lt;3'!$B10)</f>
        <v>101.59573067393126</v>
      </c>
      <c r="S10">
        <f>SUMIFS('Total-corrected counts Z&lt;3'!R:R,'Total-corrected counts Z&lt;3'!$A:$A,'Brain networks corrected Z&lt;3'!$B10)</f>
        <v>83.169809692890539</v>
      </c>
      <c r="T10">
        <f>SUMIFS('Total-corrected counts Z&lt;3'!S:S,'Total-corrected counts Z&lt;3'!$A:$A,'Brain networks corrected Z&lt;3'!$B10)</f>
        <v>73.581909132343824</v>
      </c>
      <c r="U10">
        <f>SUMIFS('Total-corrected counts Z&lt;3'!T:T,'Total-corrected counts Z&lt;3'!$A:$A,'Brain networks corrected Z&lt;3'!$B10)</f>
        <v>95.338339500598295</v>
      </c>
      <c r="W10">
        <f t="shared" si="0"/>
        <v>0.45638232849089277</v>
      </c>
      <c r="X10">
        <f t="shared" si="1"/>
        <v>72.446460757391975</v>
      </c>
      <c r="Y10">
        <f t="shared" si="2"/>
        <v>80.352211337384787</v>
      </c>
      <c r="Z10">
        <f t="shared" si="3"/>
        <v>6.5289907409811923</v>
      </c>
      <c r="AA10">
        <f t="shared" si="4"/>
        <v>7.6493530023564746</v>
      </c>
    </row>
    <row r="11" spans="1:27" x14ac:dyDescent="0.25">
      <c r="A11" t="s">
        <v>1265</v>
      </c>
      <c r="B11">
        <v>351</v>
      </c>
      <c r="C11" t="s">
        <v>149</v>
      </c>
      <c r="D11">
        <v>52900</v>
      </c>
      <c r="E11">
        <v>809</v>
      </c>
      <c r="F11">
        <f>SUMIFS('Total-corrected counts Z&lt;3'!E:E,'Total-corrected counts Z&lt;3'!$A:$A,'Brain networks corrected Z&lt;3'!$B11)</f>
        <v>23.150911941818038</v>
      </c>
      <c r="G11">
        <f>SUMIFS('Total-corrected counts Z&lt;3'!F:F,'Total-corrected counts Z&lt;3'!$A:$A,'Brain networks corrected Z&lt;3'!$B11)</f>
        <v>20.431068634130888</v>
      </c>
      <c r="H11">
        <f>SUMIFS('Total-corrected counts Z&lt;3'!G:G,'Total-corrected counts Z&lt;3'!$A:$A,'Brain networks corrected Z&lt;3'!$B11)</f>
        <v>11.767500375637656</v>
      </c>
      <c r="I11">
        <f>SUMIFS('Total-corrected counts Z&lt;3'!H:H,'Total-corrected counts Z&lt;3'!$A:$A,'Brain networks corrected Z&lt;3'!$B11)</f>
        <v>13.215035344640402</v>
      </c>
      <c r="J11">
        <f>SUMIFS('Total-corrected counts Z&lt;3'!I:I,'Total-corrected counts Z&lt;3'!$A:$A,'Brain networks corrected Z&lt;3'!$B11)</f>
        <v>2.5773326407924233</v>
      </c>
      <c r="K11">
        <f>SUMIFS('Total-corrected counts Z&lt;3'!J:J,'Total-corrected counts Z&lt;3'!$A:$A,'Brain networks corrected Z&lt;3'!$B11)</f>
        <v>8.237518303933296</v>
      </c>
      <c r="L11">
        <f>SUMIFS('Total-corrected counts Z&lt;3'!K:K,'Total-corrected counts Z&lt;3'!$A:$A,'Brain networks corrected Z&lt;3'!$B11)</f>
        <v>13.060396268960886</v>
      </c>
      <c r="M11">
        <f>SUMIFS('Total-corrected counts Z&lt;3'!L:L,'Total-corrected counts Z&lt;3'!$A:$A,'Brain networks corrected Z&lt;3'!$B11)</f>
        <v>23.016528757433054</v>
      </c>
      <c r="N11">
        <f>SUMIFS('Total-corrected counts Z&lt;3'!M:M,'Total-corrected counts Z&lt;3'!$A:$A,'Brain networks corrected Z&lt;3'!$B11)</f>
        <v>18.072499708026832</v>
      </c>
      <c r="O11">
        <f>SUMIFS('Total-corrected counts Z&lt;3'!N:N,'Total-corrected counts Z&lt;3'!$A:$A,'Brain networks corrected Z&lt;3'!$B11)</f>
        <v>12.606188321401357</v>
      </c>
      <c r="P11">
        <f>SUMIFS('Total-corrected counts Z&lt;3'!O:O,'Total-corrected counts Z&lt;3'!$A:$A,'Brain networks corrected Z&lt;3'!$B11)</f>
        <v>21.256259057562552</v>
      </c>
      <c r="Q11">
        <f>SUMIFS('Total-corrected counts Z&lt;3'!P:P,'Total-corrected counts Z&lt;3'!$A:$A,'Brain networks corrected Z&lt;3'!$B11)</f>
        <v>7.4945694230525195</v>
      </c>
      <c r="R11">
        <f>SUMIFS('Total-corrected counts Z&lt;3'!Q:Q,'Total-corrected counts Z&lt;3'!$A:$A,'Brain networks corrected Z&lt;3'!$B11)</f>
        <v>14.845855010451224</v>
      </c>
      <c r="S11">
        <f>SUMIFS('Total-corrected counts Z&lt;3'!R:R,'Total-corrected counts Z&lt;3'!$A:$A,'Brain networks corrected Z&lt;3'!$B11)</f>
        <v>15.524688774412356</v>
      </c>
      <c r="T11">
        <f>SUMIFS('Total-corrected counts Z&lt;3'!S:S,'Total-corrected counts Z&lt;3'!$A:$A,'Brain networks corrected Z&lt;3'!$B11)</f>
        <v>10.842517389076518</v>
      </c>
      <c r="U11">
        <f>SUMIFS('Total-corrected counts Z&lt;3'!T:T,'Total-corrected counts Z&lt;3'!$A:$A,'Brain networks corrected Z&lt;3'!$B11)</f>
        <v>6.2321116892708694</v>
      </c>
      <c r="W11">
        <f t="shared" si="0"/>
        <v>0.56350839532932318</v>
      </c>
      <c r="X11">
        <f t="shared" si="1"/>
        <v>14.613498029677483</v>
      </c>
      <c r="Y11">
        <f t="shared" si="2"/>
        <v>12.699333557304337</v>
      </c>
      <c r="Z11">
        <f t="shared" si="3"/>
        <v>2.0852028802745011</v>
      </c>
      <c r="AA11">
        <f t="shared" si="4"/>
        <v>2.2961812873753793</v>
      </c>
    </row>
    <row r="12" spans="1:27" x14ac:dyDescent="0.25">
      <c r="A12" t="s">
        <v>1266</v>
      </c>
      <c r="B12">
        <v>795</v>
      </c>
      <c r="C12" t="s">
        <v>332</v>
      </c>
      <c r="D12">
        <v>81500</v>
      </c>
      <c r="E12">
        <v>323</v>
      </c>
      <c r="F12">
        <f>SUMIFS('Total-corrected counts Z&lt;3'!E:E,'Total-corrected counts Z&lt;3'!$A:$A,'Brain networks corrected Z&lt;3'!$B12)</f>
        <v>2.0411246993428271</v>
      </c>
      <c r="G12">
        <f>SUMIFS('Total-corrected counts Z&lt;3'!F:F,'Total-corrected counts Z&lt;3'!$A:$A,'Brain networks corrected Z&lt;3'!$B12)</f>
        <v>47.467883748305475</v>
      </c>
      <c r="H12">
        <f>SUMIFS('Total-corrected counts Z&lt;3'!G:G,'Total-corrected counts Z&lt;3'!$A:$A,'Brain networks corrected Z&lt;3'!$B12)</f>
        <v>20.0588027894877</v>
      </c>
      <c r="I12">
        <f>SUMIFS('Total-corrected counts Z&lt;3'!H:H,'Total-corrected counts Z&lt;3'!$A:$A,'Brain networks corrected Z&lt;3'!$B12)</f>
        <v>1.0977345653694903</v>
      </c>
      <c r="J12">
        <f>SUMIFS('Total-corrected counts Z&lt;3'!I:I,'Total-corrected counts Z&lt;3'!$A:$A,'Brain networks corrected Z&lt;3'!$B12)</f>
        <v>4.5694194417542517</v>
      </c>
      <c r="K12">
        <f>SUMIFS('Total-corrected counts Z&lt;3'!J:J,'Total-corrected counts Z&lt;3'!$A:$A,'Brain networks corrected Z&lt;3'!$B12)</f>
        <v>92.588268959761891</v>
      </c>
      <c r="L12">
        <f>SUMIFS('Total-corrected counts Z&lt;3'!K:K,'Total-corrected counts Z&lt;3'!$A:$A,'Brain networks corrected Z&lt;3'!$B12)</f>
        <v>22.748665077368333</v>
      </c>
      <c r="M12">
        <f>SUMIFS('Total-corrected counts Z&lt;3'!L:L,'Total-corrected counts Z&lt;3'!$A:$A,'Brain networks corrected Z&lt;3'!$B12)</f>
        <v>47.762858526697947</v>
      </c>
      <c r="N12">
        <f>SUMIFS('Total-corrected counts Z&lt;3'!M:M,'Total-corrected counts Z&lt;3'!$A:$A,'Brain networks corrected Z&lt;3'!$B12)</f>
        <v>25.165103367026042</v>
      </c>
      <c r="O12">
        <f>SUMIFS('Total-corrected counts Z&lt;3'!N:N,'Total-corrected counts Z&lt;3'!$A:$A,'Brain networks corrected Z&lt;3'!$B12)</f>
        <v>11.022575111872081</v>
      </c>
      <c r="P12">
        <f>SUMIFS('Total-corrected counts Z&lt;3'!O:O,'Total-corrected counts Z&lt;3'!$A:$A,'Brain networks corrected Z&lt;3'!$B12)</f>
        <v>42.90598880067482</v>
      </c>
      <c r="Q12">
        <f>SUMIFS('Total-corrected counts Z&lt;3'!P:P,'Total-corrected counts Z&lt;3'!$A:$A,'Brain networks corrected Z&lt;3'!$B12)</f>
        <v>32.242573235031394</v>
      </c>
      <c r="R12">
        <f>SUMIFS('Total-corrected counts Z&lt;3'!Q:Q,'Total-corrected counts Z&lt;3'!$A:$A,'Brain networks corrected Z&lt;3'!$B12)</f>
        <v>32.836765650626553</v>
      </c>
      <c r="S12">
        <f>SUMIFS('Total-corrected counts Z&lt;3'!R:R,'Total-corrected counts Z&lt;3'!$A:$A,'Brain networks corrected Z&lt;3'!$B12)</f>
        <v>68.800613797817505</v>
      </c>
      <c r="T12">
        <f>SUMIFS('Total-corrected counts Z&lt;3'!S:S,'Total-corrected counts Z&lt;3'!$A:$A,'Brain networks corrected Z&lt;3'!$B12)</f>
        <v>40.748614960409242</v>
      </c>
      <c r="U12">
        <f>SUMIFS('Total-corrected counts Z&lt;3'!T:T,'Total-corrected counts Z&lt;3'!$A:$A,'Brain networks corrected Z&lt;3'!$B12)</f>
        <v>8.8464586520208623</v>
      </c>
      <c r="W12">
        <f t="shared" si="0"/>
        <v>0.4494906927408584</v>
      </c>
      <c r="X12">
        <f t="shared" si="1"/>
        <v>27.452243628698604</v>
      </c>
      <c r="Y12">
        <f t="shared" si="2"/>
        <v>37.730169182763397</v>
      </c>
      <c r="Z12">
        <f t="shared" si="3"/>
        <v>8.9887022395546587</v>
      </c>
      <c r="AA12">
        <f t="shared" si="4"/>
        <v>7.9364150043633463</v>
      </c>
    </row>
    <row r="13" spans="1:27" x14ac:dyDescent="0.25">
      <c r="A13" t="s">
        <v>1267</v>
      </c>
      <c r="B13">
        <v>88</v>
      </c>
      <c r="C13" t="s">
        <v>40</v>
      </c>
      <c r="D13">
        <v>74100</v>
      </c>
      <c r="E13">
        <v>467</v>
      </c>
      <c r="F13">
        <f>SUMIFS('Total-corrected counts Z&lt;3'!E:E,'Total-corrected counts Z&lt;3'!$A:$A,'Brain networks corrected Z&lt;3'!$B13)</f>
        <v>7.8672476275641001</v>
      </c>
      <c r="G13">
        <f>SUMIFS('Total-corrected counts Z&lt;3'!F:F,'Total-corrected counts Z&lt;3'!$A:$A,'Brain networks corrected Z&lt;3'!$B13)</f>
        <v>6.8040605273359391</v>
      </c>
      <c r="H13">
        <f>SUMIFS('Total-corrected counts Z&lt;3'!G:G,'Total-corrected counts Z&lt;3'!$A:$A,'Brain networks corrected Z&lt;3'!$B13)</f>
        <v>13.661805113730189</v>
      </c>
      <c r="I13">
        <f>SUMIFS('Total-corrected counts Z&lt;3'!H:H,'Total-corrected counts Z&lt;3'!$A:$A,'Brain networks corrected Z&lt;3'!$B13)</f>
        <v>12.436970735120267</v>
      </c>
      <c r="J13">
        <f>SUMIFS('Total-corrected counts Z&lt;3'!I:I,'Total-corrected counts Z&lt;3'!$A:$A,'Brain networks corrected Z&lt;3'!$B13)</f>
        <v>3.3032625767361403</v>
      </c>
      <c r="K13">
        <f>SUMIFS('Total-corrected counts Z&lt;3'!J:J,'Total-corrected counts Z&lt;3'!$A:$A,'Brain networks corrected Z&lt;3'!$B13)</f>
        <v>8.3811959487693405E-2</v>
      </c>
      <c r="L13">
        <f>SUMIFS('Total-corrected counts Z&lt;3'!K:K,'Total-corrected counts Z&lt;3'!$A:$A,'Brain networks corrected Z&lt;3'!$B13)</f>
        <v>2.4220672021018617</v>
      </c>
      <c r="M13">
        <f>SUMIFS('Total-corrected counts Z&lt;3'!L:L,'Total-corrected counts Z&lt;3'!$A:$A,'Brain networks corrected Z&lt;3'!$B13)</f>
        <v>3.11364182129731</v>
      </c>
      <c r="N13">
        <f>SUMIFS('Total-corrected counts Z&lt;3'!M:M,'Total-corrected counts Z&lt;3'!$A:$A,'Brain networks corrected Z&lt;3'!$B13)</f>
        <v>3.8105695139094315</v>
      </c>
      <c r="O13">
        <f>SUMIFS('Total-corrected counts Z&lt;3'!N:N,'Total-corrected counts Z&lt;3'!$A:$A,'Brain networks corrected Z&lt;3'!$B13)</f>
        <v>3.590568564180237</v>
      </c>
      <c r="P13">
        <f>SUMIFS('Total-corrected counts Z&lt;3'!O:O,'Total-corrected counts Z&lt;3'!$A:$A,'Brain networks corrected Z&lt;3'!$B13)</f>
        <v>49.086573277062598</v>
      </c>
      <c r="Q13">
        <f>SUMIFS('Total-corrected counts Z&lt;3'!P:P,'Total-corrected counts Z&lt;3'!$A:$A,'Brain networks corrected Z&lt;3'!$B13)</f>
        <v>7.2059339472643078</v>
      </c>
      <c r="R13">
        <f>SUMIFS('Total-corrected counts Z&lt;3'!Q:Q,'Total-corrected counts Z&lt;3'!$A:$A,'Brain networks corrected Z&lt;3'!$B13)</f>
        <v>12.167837657494996</v>
      </c>
      <c r="S13">
        <f>SUMIFS('Total-corrected counts Z&lt;3'!R:R,'Total-corrected counts Z&lt;3'!$A:$A,'Brain networks corrected Z&lt;3'!$B13)</f>
        <v>7.6519306231804194</v>
      </c>
      <c r="T13">
        <f>SUMIFS('Total-corrected counts Z&lt;3'!S:S,'Total-corrected counts Z&lt;3'!$A:$A,'Brain networks corrected Z&lt;3'!$B13)</f>
        <v>6.7772811042948256</v>
      </c>
      <c r="U13">
        <f>SUMIFS('Total-corrected counts Z&lt;3'!T:T,'Total-corrected counts Z&lt;3'!$A:$A,'Brain networks corrected Z&lt;3'!$B13)</f>
        <v>2.9283416371272764</v>
      </c>
      <c r="W13">
        <f t="shared" si="0"/>
        <v>0.15013732625932308</v>
      </c>
      <c r="X13">
        <f t="shared" si="1"/>
        <v>5.7094005641463159</v>
      </c>
      <c r="Y13">
        <f t="shared" si="2"/>
        <v>14.302983041070737</v>
      </c>
      <c r="Z13">
        <f t="shared" si="3"/>
        <v>1.4040884847028641</v>
      </c>
      <c r="AA13">
        <f t="shared" si="4"/>
        <v>7.0594623410221882</v>
      </c>
    </row>
    <row r="15" spans="1:27" x14ac:dyDescent="0.25">
      <c r="A15" s="4" t="s">
        <v>1268</v>
      </c>
    </row>
    <row r="16" spans="1:27" x14ac:dyDescent="0.25">
      <c r="A16" t="s">
        <v>1269</v>
      </c>
      <c r="C16" t="s">
        <v>1270</v>
      </c>
      <c r="E16">
        <v>993</v>
      </c>
      <c r="F16">
        <f>SUMPRODUCT(SUMIFS('Total-corrected counts Z&lt;3'!E:E,'Total-corrected counts Z&lt;3'!$A:$A,$B92:$B96))</f>
        <v>275.04155323644596</v>
      </c>
      <c r="G16">
        <f>SUMPRODUCT(SUMIFS('Total-corrected counts Z&lt;3'!F:F,'Total-corrected counts Z&lt;3'!$A:$A,$B92:$B96))</f>
        <v>224.09015167719383</v>
      </c>
      <c r="H16">
        <f>SUMPRODUCT(SUMIFS('Total-corrected counts Z&lt;3'!G:G,'Total-corrected counts Z&lt;3'!$A:$A,$B92:$B96))</f>
        <v>175.48601065868743</v>
      </c>
      <c r="I16">
        <f>SUMPRODUCT(SUMIFS('Total-corrected counts Z&lt;3'!H:H,'Total-corrected counts Z&lt;3'!$A:$A,$B92:$B96))</f>
        <v>183.33976694250768</v>
      </c>
      <c r="J16">
        <f>SUMPRODUCT(SUMIFS('Total-corrected counts Z&lt;3'!I:I,'Total-corrected counts Z&lt;3'!$A:$A,$B92:$B96))</f>
        <v>216.028870627468</v>
      </c>
      <c r="K16">
        <f>SUMPRODUCT(SUMIFS('Total-corrected counts Z&lt;3'!J:J,'Total-corrected counts Z&lt;3'!$A:$A,$B92:$B96))</f>
        <v>247.48474323008895</v>
      </c>
      <c r="L16">
        <f>SUMPRODUCT(SUMIFS('Total-corrected counts Z&lt;3'!K:K,'Total-corrected counts Z&lt;3'!$A:$A,$B92:$B96))</f>
        <v>275.35326700505226</v>
      </c>
      <c r="M16">
        <f>SUMPRODUCT(SUMIFS('Total-corrected counts Z&lt;3'!L:L,'Total-corrected counts Z&lt;3'!$A:$A,$B92:$B96))</f>
        <v>264.08295447299412</v>
      </c>
      <c r="N16">
        <f>SUMPRODUCT(SUMIFS('Total-corrected counts Z&lt;3'!M:M,'Total-corrected counts Z&lt;3'!$A:$A,$B92:$B96))</f>
        <v>292.13513796904317</v>
      </c>
      <c r="O16">
        <f>SUMPRODUCT(SUMIFS('Total-corrected counts Z&lt;3'!N:N,'Total-corrected counts Z&lt;3'!$A:$A,$B92:$B96))</f>
        <v>187.76792070017655</v>
      </c>
      <c r="P16">
        <f>SUMPRODUCT(SUMIFS('Total-corrected counts Z&lt;3'!O:O,'Total-corrected counts Z&lt;3'!$A:$A,$B92:$B96))</f>
        <v>207.74810095131483</v>
      </c>
      <c r="Q16">
        <f>SUMPRODUCT(SUMIFS('Total-corrected counts Z&lt;3'!P:P,'Total-corrected counts Z&lt;3'!$A:$A,$B92:$B96))</f>
        <v>261.58834111736763</v>
      </c>
      <c r="R16">
        <f>SUMPRODUCT(SUMIFS('Total-corrected counts Z&lt;3'!Q:Q,'Total-corrected counts Z&lt;3'!$A:$A,$B92:$B96))</f>
        <v>243.20272988841265</v>
      </c>
      <c r="S16">
        <f>SUMPRODUCT(SUMIFS('Total-corrected counts Z&lt;3'!R:R,'Total-corrected counts Z&lt;3'!$A:$A,$B92:$B96))</f>
        <v>244.58959717464018</v>
      </c>
      <c r="T16">
        <f>SUMPRODUCT(SUMIFS('Total-corrected counts Z&lt;3'!S:S,'Total-corrected counts Z&lt;3'!$A:$A,$B92:$B96))</f>
        <v>251.50110831476707</v>
      </c>
      <c r="U16">
        <f>SUMPRODUCT(SUMIFS('Total-corrected counts Z&lt;3'!T:T,'Total-corrected counts Z&lt;3'!$A:$A,$B92:$B96))</f>
        <v>176.21244606629517</v>
      </c>
      <c r="W16">
        <f t="shared" si="0"/>
        <v>0.87419668111200033</v>
      </c>
      <c r="X16">
        <f t="shared" si="1"/>
        <v>234.0810376519658</v>
      </c>
      <c r="Y16">
        <f t="shared" si="2"/>
        <v>230.80705391879954</v>
      </c>
      <c r="Z16">
        <f t="shared" si="3"/>
        <v>13.503032882649098</v>
      </c>
      <c r="AA16">
        <f t="shared" si="4"/>
        <v>13.205591402649988</v>
      </c>
    </row>
    <row r="17" spans="1:27" x14ac:dyDescent="0.25">
      <c r="A17" t="s">
        <v>503</v>
      </c>
      <c r="C17" t="s">
        <v>25</v>
      </c>
      <c r="E17">
        <v>44</v>
      </c>
      <c r="F17">
        <f>SUMPRODUCT(SUMIFS('Total-corrected counts Z&lt;3'!E:E,'Total-corrected counts Z&lt;3'!$A:$A,$B57:$B61))</f>
        <v>35.075638037250528</v>
      </c>
      <c r="G17">
        <f>SUMPRODUCT(SUMIFS('Total-corrected counts Z&lt;3'!F:F,'Total-corrected counts Z&lt;3'!$A:$A,$B57:$B61))</f>
        <v>24.79397767456004</v>
      </c>
      <c r="H17">
        <f>SUMPRODUCT(SUMIFS('Total-corrected counts Z&lt;3'!G:G,'Total-corrected counts Z&lt;3'!$A:$A,$B57:$B61))</f>
        <v>14.356052923502322</v>
      </c>
      <c r="I17">
        <f>SUMPRODUCT(SUMIFS('Total-corrected counts Z&lt;3'!H:H,'Total-corrected counts Z&lt;3'!$A:$A,$B57:$B61))</f>
        <v>16.459986971941422</v>
      </c>
      <c r="J17">
        <f>SUMPRODUCT(SUMIFS('Total-corrected counts Z&lt;3'!I:I,'Total-corrected counts Z&lt;3'!$A:$A,$B57:$B61))</f>
        <v>22.993408668728907</v>
      </c>
      <c r="K17">
        <f>SUMPRODUCT(SUMIFS('Total-corrected counts Z&lt;3'!J:J,'Total-corrected counts Z&lt;3'!$A:$A,$B57:$B61))</f>
        <v>17.804054822600015</v>
      </c>
      <c r="L17">
        <f>SUMPRODUCT(SUMIFS('Total-corrected counts Z&lt;3'!K:K,'Total-corrected counts Z&lt;3'!$A:$A,$B57:$B61))</f>
        <v>81.511651433447398</v>
      </c>
      <c r="M17">
        <f>SUMPRODUCT(SUMIFS('Total-corrected counts Z&lt;3'!L:L,'Total-corrected counts Z&lt;3'!$A:$A,$B57:$B61))</f>
        <v>13.662036226781661</v>
      </c>
      <c r="N17">
        <f>SUMPRODUCT(SUMIFS('Total-corrected counts Z&lt;3'!M:M,'Total-corrected counts Z&lt;3'!$A:$A,$B57:$B61))</f>
        <v>50.867266866884961</v>
      </c>
      <c r="O17">
        <f>SUMPRODUCT(SUMIFS('Total-corrected counts Z&lt;3'!N:N,'Total-corrected counts Z&lt;3'!$A:$A,$B57:$B61))</f>
        <v>8.2081338137482707</v>
      </c>
      <c r="P17">
        <f>SUMPRODUCT(SUMIFS('Total-corrected counts Z&lt;3'!O:O,'Total-corrected counts Z&lt;3'!$A:$A,$B57:$B61))</f>
        <v>12.683903335305109</v>
      </c>
      <c r="Q17">
        <f>SUMPRODUCT(SUMIFS('Total-corrected counts Z&lt;3'!P:P,'Total-corrected counts Z&lt;3'!$A:$A,$B57:$B61))</f>
        <v>27.594546780097094</v>
      </c>
      <c r="R17">
        <f>SUMPRODUCT(SUMIFS('Total-corrected counts Z&lt;3'!Q:Q,'Total-corrected counts Z&lt;3'!$A:$A,$B57:$B61))</f>
        <v>18.815680362978174</v>
      </c>
      <c r="S17">
        <f>SUMPRODUCT(SUMIFS('Total-corrected counts Z&lt;3'!R:R,'Total-corrected counts Z&lt;3'!$A:$A,$B57:$B61))</f>
        <v>31.845383754591801</v>
      </c>
      <c r="T17">
        <f>SUMPRODUCT(SUMIFS('Total-corrected counts Z&lt;3'!S:S,'Total-corrected counts Z&lt;3'!$A:$A,$B57:$B61))</f>
        <v>15.841965354901356</v>
      </c>
      <c r="U17">
        <f>SUMPRODUCT(SUMIFS('Total-corrected counts Z&lt;3'!T:T,'Total-corrected counts Z&lt;3'!$A:$A,$B57:$B61))</f>
        <v>13.959111067424894</v>
      </c>
      <c r="W17">
        <f t="shared" si="0"/>
        <v>0.39157569227886857</v>
      </c>
      <c r="X17">
        <f t="shared" si="1"/>
        <v>28.573220743944546</v>
      </c>
      <c r="Y17">
        <f t="shared" si="2"/>
        <v>20.123431775883073</v>
      </c>
      <c r="Z17">
        <f t="shared" si="3"/>
        <v>7.0625095990480959</v>
      </c>
      <c r="AA17">
        <f t="shared" si="4"/>
        <v>3.1969168443162439</v>
      </c>
    </row>
    <row r="19" spans="1:27" x14ac:dyDescent="0.25">
      <c r="A19" s="4" t="s">
        <v>1271</v>
      </c>
    </row>
    <row r="20" spans="1:27" x14ac:dyDescent="0.25">
      <c r="A20" t="s">
        <v>502</v>
      </c>
      <c r="C20" t="s">
        <v>413</v>
      </c>
      <c r="E20">
        <v>972</v>
      </c>
      <c r="F20">
        <f>SUMPRODUCT(SUMIFS('Total-corrected counts Z&lt;3'!E:E,'Total-corrected counts Z&lt;3'!$A:$A,$B52:$B56))</f>
        <v>29.219789992048529</v>
      </c>
      <c r="G20">
        <f>SUMPRODUCT(SUMIFS('Total-corrected counts Z&lt;3'!F:F,'Total-corrected counts Z&lt;3'!$A:$A,$B52:$B56))</f>
        <v>18.263779403008613</v>
      </c>
      <c r="H20">
        <f>SUMPRODUCT(SUMIFS('Total-corrected counts Z&lt;3'!G:G,'Total-corrected counts Z&lt;3'!$A:$A,$B52:$B56))</f>
        <v>11.663363204171834</v>
      </c>
      <c r="I20">
        <f>SUMPRODUCT(SUMIFS('Total-corrected counts Z&lt;3'!H:H,'Total-corrected counts Z&lt;3'!$A:$A,$B52:$B56))</f>
        <v>13.999131462761465</v>
      </c>
      <c r="J20">
        <f>SUMPRODUCT(SUMIFS('Total-corrected counts Z&lt;3'!I:I,'Total-corrected counts Z&lt;3'!$A:$A,$B52:$B56))</f>
        <v>17.028402993532467</v>
      </c>
      <c r="K20">
        <f>SUMPRODUCT(SUMIFS('Total-corrected counts Z&lt;3'!J:J,'Total-corrected counts Z&lt;3'!$A:$A,$B52:$B56))</f>
        <v>47.796763182124579</v>
      </c>
      <c r="L20">
        <f>SUMPRODUCT(SUMIFS('Total-corrected counts Z&lt;3'!K:K,'Total-corrected counts Z&lt;3'!$A:$A,$B52:$B56))</f>
        <v>77.55893159272911</v>
      </c>
      <c r="M20">
        <f>SUMPRODUCT(SUMIFS('Total-corrected counts Z&lt;3'!L:L,'Total-corrected counts Z&lt;3'!$A:$A,$B52:$B56))</f>
        <v>22.650217954927495</v>
      </c>
      <c r="N20">
        <f>SUMPRODUCT(SUMIFS('Total-corrected counts Z&lt;3'!M:M,'Total-corrected counts Z&lt;3'!$A:$A,$B52:$B56))</f>
        <v>43.041533502748806</v>
      </c>
      <c r="O20">
        <f>SUMPRODUCT(SUMIFS('Total-corrected counts Z&lt;3'!N:N,'Total-corrected counts Z&lt;3'!$A:$A,$B52:$B56))</f>
        <v>9.1880924830114363</v>
      </c>
      <c r="P20">
        <f>SUMPRODUCT(SUMIFS('Total-corrected counts Z&lt;3'!O:O,'Total-corrected counts Z&lt;3'!$A:$A,$B52:$B56))</f>
        <v>9.5980321160499784</v>
      </c>
      <c r="Q20">
        <f>SUMPRODUCT(SUMIFS('Total-corrected counts Z&lt;3'!P:P,'Total-corrected counts Z&lt;3'!$A:$A,$B52:$B56))</f>
        <v>15.437021480948813</v>
      </c>
      <c r="R20">
        <f>SUMPRODUCT(SUMIFS('Total-corrected counts Z&lt;3'!Q:Q,'Total-corrected counts Z&lt;3'!$A:$A,$B52:$B56))</f>
        <v>38.625059187164595</v>
      </c>
      <c r="S20">
        <f>SUMPRODUCT(SUMIFS('Total-corrected counts Z&lt;3'!R:R,'Total-corrected counts Z&lt;3'!$A:$A,$B52:$B56))</f>
        <v>15.812278113270143</v>
      </c>
      <c r="T20">
        <f>SUMPRODUCT(SUMIFS('Total-corrected counts Z&lt;3'!S:S,'Total-corrected counts Z&lt;3'!$A:$A,$B52:$B56))</f>
        <v>9.0024034718703199</v>
      </c>
      <c r="U20">
        <f>SUMPRODUCT(SUMIFS('Total-corrected counts Z&lt;3'!T:T,'Total-corrected counts Z&lt;3'!$A:$A,$B52:$B56))</f>
        <v>13.74067998959722</v>
      </c>
      <c r="W20">
        <f t="shared" si="0"/>
        <v>0.22642979449887496</v>
      </c>
      <c r="X20">
        <f t="shared" si="1"/>
        <v>29.041000577106427</v>
      </c>
      <c r="Y20">
        <f t="shared" si="2"/>
        <v>17.035912393150181</v>
      </c>
      <c r="Z20">
        <f t="shared" si="3"/>
        <v>6.7704310671597279</v>
      </c>
      <c r="AA20">
        <f t="shared" si="4"/>
        <v>4.4753505542087799</v>
      </c>
    </row>
    <row r="21" spans="1:27" x14ac:dyDescent="0.25">
      <c r="A21" t="s">
        <v>1272</v>
      </c>
      <c r="C21" t="s">
        <v>1273</v>
      </c>
      <c r="F21">
        <f>SUMPRODUCT(SUMIFS('Total-corrected counts Z&lt;3'!E:E,'Total-corrected counts Z&lt;3'!$A:$A,$B97:$B106))</f>
        <v>66.326644356314972</v>
      </c>
      <c r="G21">
        <f>SUMPRODUCT(SUMIFS('Total-corrected counts Z&lt;3'!F:F,'Total-corrected counts Z&lt;3'!$A:$A,$B97:$B106))</f>
        <v>50.579525585581251</v>
      </c>
      <c r="H21">
        <f>SUMPRODUCT(SUMIFS('Total-corrected counts Z&lt;3'!G:G,'Total-corrected counts Z&lt;3'!$A:$A,$B97:$B106))</f>
        <v>73.828295656339392</v>
      </c>
      <c r="I21">
        <f>SUMPRODUCT(SUMIFS('Total-corrected counts Z&lt;3'!H:H,'Total-corrected counts Z&lt;3'!$A:$A,$B97:$B106))</f>
        <v>59.416391227773886</v>
      </c>
      <c r="J21">
        <f>SUMPRODUCT(SUMIFS('Total-corrected counts Z&lt;3'!I:I,'Total-corrected counts Z&lt;3'!$A:$A,$B97:$B106))</f>
        <v>30.905482234130972</v>
      </c>
      <c r="K21">
        <f>SUMPRODUCT(SUMIFS('Total-corrected counts Z&lt;3'!J:J,'Total-corrected counts Z&lt;3'!$A:$A,$B97:$B106))</f>
        <v>102.53195929612323</v>
      </c>
      <c r="L21">
        <f>SUMPRODUCT(SUMIFS('Total-corrected counts Z&lt;3'!K:K,'Total-corrected counts Z&lt;3'!$A:$A,$B97:$B106))</f>
        <v>199.88212215311808</v>
      </c>
      <c r="M21">
        <f>SUMPRODUCT(SUMIFS('Total-corrected counts Z&lt;3'!L:L,'Total-corrected counts Z&lt;3'!$A:$A,$B97:$B106))</f>
        <v>56.778174388362714</v>
      </c>
      <c r="N21">
        <f>SUMPRODUCT(SUMIFS('Total-corrected counts Z&lt;3'!M:M,'Total-corrected counts Z&lt;3'!$A:$A,$B97:$B106))</f>
        <v>86.108641297537275</v>
      </c>
      <c r="O21">
        <f>SUMPRODUCT(SUMIFS('Total-corrected counts Z&lt;3'!N:N,'Total-corrected counts Z&lt;3'!$A:$A,$B97:$B106))</f>
        <v>52.086763188675761</v>
      </c>
      <c r="P21">
        <f>SUMPRODUCT(SUMIFS('Total-corrected counts Z&lt;3'!O:O,'Total-corrected counts Z&lt;3'!$A:$A,$B97:$B106))</f>
        <v>32.463542067321512</v>
      </c>
      <c r="Q21">
        <f>SUMPRODUCT(SUMIFS('Total-corrected counts Z&lt;3'!P:P,'Total-corrected counts Z&lt;3'!$A:$A,$B97:$B106))</f>
        <v>45.499899226407159</v>
      </c>
      <c r="R21">
        <f>SUMPRODUCT(SUMIFS('Total-corrected counts Z&lt;3'!Q:Q,'Total-corrected counts Z&lt;3'!$A:$A,$B97:$B106))</f>
        <v>78.566768835430125</v>
      </c>
      <c r="S21">
        <f>SUMPRODUCT(SUMIFS('Total-corrected counts Z&lt;3'!R:R,'Total-corrected counts Z&lt;3'!$A:$A,$B97:$B106))</f>
        <v>52.813727871669414</v>
      </c>
      <c r="T21">
        <f>SUMPRODUCT(SUMIFS('Total-corrected counts Z&lt;3'!S:S,'Total-corrected counts Z&lt;3'!$A:$A,$B97:$B106))</f>
        <v>34.97915009384581</v>
      </c>
      <c r="U21">
        <f>SUMPRODUCT(SUMIFS('Total-corrected counts Z&lt;3'!T:T,'Total-corrected counts Z&lt;3'!$A:$A,$B97:$B106))</f>
        <v>42.873924994863451</v>
      </c>
      <c r="W21">
        <f t="shared" si="0"/>
        <v>0.16078708465744312</v>
      </c>
      <c r="X21">
        <f t="shared" si="1"/>
        <v>77.844399938395739</v>
      </c>
      <c r="Y21">
        <f t="shared" si="2"/>
        <v>47.866168848256244</v>
      </c>
      <c r="Z21">
        <f t="shared" si="3"/>
        <v>14.949260586140769</v>
      </c>
      <c r="AA21">
        <f t="shared" si="4"/>
        <v>6.833357092495941</v>
      </c>
    </row>
    <row r="22" spans="1:27" x14ac:dyDescent="0.25">
      <c r="A22" t="s">
        <v>1274</v>
      </c>
      <c r="C22" t="s">
        <v>1275</v>
      </c>
      <c r="E22">
        <v>731</v>
      </c>
      <c r="F22">
        <f>SUMPRODUCT(SUMIFS('Total-corrected counts Z&lt;3'!E:E,'Total-corrected counts Z&lt;3'!$A:$A,$B107:$B110))</f>
        <v>13.20290612560348</v>
      </c>
      <c r="G22">
        <f>SUMPRODUCT(SUMIFS('Total-corrected counts Z&lt;3'!F:F,'Total-corrected counts Z&lt;3'!$A:$A,$B107:$B110))</f>
        <v>9.1791073318119807</v>
      </c>
      <c r="H22">
        <f>SUMPRODUCT(SUMIFS('Total-corrected counts Z&lt;3'!G:G,'Total-corrected counts Z&lt;3'!$A:$A,$B107:$B110))</f>
        <v>4.4878161988841452</v>
      </c>
      <c r="I22">
        <f>SUMPRODUCT(SUMIFS('Total-corrected counts Z&lt;3'!H:H,'Total-corrected counts Z&lt;3'!$A:$A,$B107:$B110))</f>
        <v>5.2353494656083379</v>
      </c>
      <c r="J22">
        <f>SUMPRODUCT(SUMIFS('Total-corrected counts Z&lt;3'!I:I,'Total-corrected counts Z&lt;3'!$A:$A,$B107:$B110))</f>
        <v>9.2513861603990026</v>
      </c>
      <c r="K22">
        <f>SUMPRODUCT(SUMIFS('Total-corrected counts Z&lt;3'!J:J,'Total-corrected counts Z&lt;3'!$A:$A,$B107:$B110))</f>
        <v>18.390738539013871</v>
      </c>
      <c r="L22">
        <f>SUMPRODUCT(SUMIFS('Total-corrected counts Z&lt;3'!K:K,'Total-corrected counts Z&lt;3'!$A:$A,$B107:$B110))</f>
        <v>54.874776779823534</v>
      </c>
      <c r="M22">
        <f>SUMPRODUCT(SUMIFS('Total-corrected counts Z&lt;3'!L:L,'Total-corrected counts Z&lt;3'!$A:$A,$B107:$B110))</f>
        <v>7.2855148498329214</v>
      </c>
      <c r="N22">
        <f>SUMPRODUCT(SUMIFS('Total-corrected counts Z&lt;3'!M:M,'Total-corrected counts Z&lt;3'!$A:$A,$B107:$B110))</f>
        <v>21.550603425420675</v>
      </c>
      <c r="O22">
        <f>SUMPRODUCT(SUMIFS('Total-corrected counts Z&lt;3'!N:N,'Total-corrected counts Z&lt;3'!$A:$A,$B107:$B110))</f>
        <v>5.11146441887667</v>
      </c>
      <c r="P22">
        <f>SUMPRODUCT(SUMIFS('Total-corrected counts Z&lt;3'!O:O,'Total-corrected counts Z&lt;3'!$A:$A,$B107:$B110))</f>
        <v>5.1725921583502883</v>
      </c>
      <c r="Q22">
        <f>SUMPRODUCT(SUMIFS('Total-corrected counts Z&lt;3'!P:P,'Total-corrected counts Z&lt;3'!$A:$A,$B107:$B110))</f>
        <v>13.461361413915714</v>
      </c>
      <c r="R22">
        <f>SUMPRODUCT(SUMIFS('Total-corrected counts Z&lt;3'!Q:Q,'Total-corrected counts Z&lt;3'!$A:$A,$B107:$B110))</f>
        <v>23.943164422812732</v>
      </c>
      <c r="S22">
        <f>SUMPRODUCT(SUMIFS('Total-corrected counts Z&lt;3'!R:R,'Total-corrected counts Z&lt;3'!$A:$A,$B107:$B110))</f>
        <v>9.5161258018478652</v>
      </c>
      <c r="T22">
        <f>SUMPRODUCT(SUMIFS('Total-corrected counts Z&lt;3'!S:S,'Total-corrected counts Z&lt;3'!$A:$A,$B107:$B110))</f>
        <v>5.124009523297258</v>
      </c>
      <c r="U22">
        <f>SUMPRODUCT(SUMIFS('Total-corrected counts Z&lt;3'!T:T,'Total-corrected counts Z&lt;3'!$A:$A,$B107:$B110))</f>
        <v>7.8089110323394033</v>
      </c>
      <c r="W22">
        <f t="shared" si="0"/>
        <v>0.55609480214542206</v>
      </c>
      <c r="X22">
        <f t="shared" si="1"/>
        <v>14.856966329527461</v>
      </c>
      <c r="Y22">
        <f t="shared" si="2"/>
        <v>10.837694058760546</v>
      </c>
      <c r="Z22">
        <f t="shared" si="3"/>
        <v>4.8045238801366414</v>
      </c>
      <c r="AA22">
        <f t="shared" si="4"/>
        <v>2.9114522358277788</v>
      </c>
    </row>
    <row r="23" spans="1:27" x14ac:dyDescent="0.25">
      <c r="A23" t="s">
        <v>500</v>
      </c>
      <c r="C23" t="s">
        <v>104</v>
      </c>
      <c r="F23">
        <f>SUMPRODUCT(SUMIFS('Total-corrected counts Z&lt;3'!E:E,'Total-corrected counts Z&lt;3'!$A:$A,$B35:$B51))</f>
        <v>132.0934656761597</v>
      </c>
      <c r="G23">
        <f>SUMPRODUCT(SUMIFS('Total-corrected counts Z&lt;3'!F:F,'Total-corrected counts Z&lt;3'!$A:$A,$B35:$B51))</f>
        <v>169.7709897712447</v>
      </c>
      <c r="H23">
        <f>SUMPRODUCT(SUMIFS('Total-corrected counts Z&lt;3'!G:G,'Total-corrected counts Z&lt;3'!$A:$A,$B35:$B51))</f>
        <v>218.20704552430834</v>
      </c>
      <c r="I23">
        <f>SUMPRODUCT(SUMIFS('Total-corrected counts Z&lt;3'!H:H,'Total-corrected counts Z&lt;3'!$A:$A,$B35:$B51))</f>
        <v>224.98733383193812</v>
      </c>
      <c r="J23">
        <f>SUMPRODUCT(SUMIFS('Total-corrected counts Z&lt;3'!I:I,'Total-corrected counts Z&lt;3'!$A:$A,$B35:$B51))</f>
        <v>134.53338743105775</v>
      </c>
      <c r="K23">
        <f>SUMPRODUCT(SUMIFS('Total-corrected counts Z&lt;3'!J:J,'Total-corrected counts Z&lt;3'!$A:$A,$B35:$B51))</f>
        <v>342.56941126887716</v>
      </c>
      <c r="L23">
        <f>SUMPRODUCT(SUMIFS('Total-corrected counts Z&lt;3'!K:K,'Total-corrected counts Z&lt;3'!$A:$A,$B35:$B51))</f>
        <v>209.34753732065414</v>
      </c>
      <c r="M23">
        <f>SUMPRODUCT(SUMIFS('Total-corrected counts Z&lt;3'!L:L,'Total-corrected counts Z&lt;3'!$A:$A,$B35:$B51))</f>
        <v>165.70136986673072</v>
      </c>
      <c r="N23">
        <f>SUMPRODUCT(SUMIFS('Total-corrected counts Z&lt;3'!M:M,'Total-corrected counts Z&lt;3'!$A:$A,$B35:$B51))</f>
        <v>258.71806303721996</v>
      </c>
      <c r="O23">
        <f>SUMPRODUCT(SUMIFS('Total-corrected counts Z&lt;3'!N:N,'Total-corrected counts Z&lt;3'!$A:$A,$B35:$B51))</f>
        <v>221.22762950349804</v>
      </c>
      <c r="P23">
        <f>SUMPRODUCT(SUMIFS('Total-corrected counts Z&lt;3'!O:O,'Total-corrected counts Z&lt;3'!$A:$A,$B35:$B51))</f>
        <v>156.26533540944382</v>
      </c>
      <c r="Q23">
        <f>SUMPRODUCT(SUMIFS('Total-corrected counts Z&lt;3'!P:P,'Total-corrected counts Z&lt;3'!$A:$A,$B35:$B51))</f>
        <v>123.26725405644814</v>
      </c>
      <c r="R23">
        <f>SUMPRODUCT(SUMIFS('Total-corrected counts Z&lt;3'!Q:Q,'Total-corrected counts Z&lt;3'!$A:$A,$B35:$B51))</f>
        <v>163.31931059188159</v>
      </c>
      <c r="S23">
        <f>SUMPRODUCT(SUMIFS('Total-corrected counts Z&lt;3'!R:R,'Total-corrected counts Z&lt;3'!$A:$A,$B35:$B51))</f>
        <v>126.29280394983417</v>
      </c>
      <c r="T23">
        <f>SUMPRODUCT(SUMIFS('Total-corrected counts Z&lt;3'!S:S,'Total-corrected counts Z&lt;3'!$A:$A,$B35:$B51))</f>
        <v>184.18691027887635</v>
      </c>
      <c r="U23">
        <f>SUMPRODUCT(SUMIFS('Total-corrected counts Z&lt;3'!T:T,'Total-corrected counts Z&lt;3'!$A:$A,$B35:$B51))</f>
        <v>151.78912117668818</v>
      </c>
      <c r="W23">
        <f t="shared" si="0"/>
        <v>5.3864356631680502E-2</v>
      </c>
      <c r="X23">
        <f t="shared" si="1"/>
        <v>207.7156233231689</v>
      </c>
      <c r="Y23">
        <f t="shared" si="2"/>
        <v>150.85345591052871</v>
      </c>
      <c r="Z23">
        <f t="shared" si="3"/>
        <v>19.905263247123145</v>
      </c>
      <c r="AA23">
        <f t="shared" si="4"/>
        <v>9.4178992344946337</v>
      </c>
    </row>
    <row r="24" spans="1:27" x14ac:dyDescent="0.25">
      <c r="A24" t="s">
        <v>1276</v>
      </c>
      <c r="C24" t="s">
        <v>1277</v>
      </c>
      <c r="E24">
        <v>909</v>
      </c>
      <c r="F24">
        <f>SUMPRODUCT(SUMIFS('Total-corrected counts Z&lt;3'!E:E,'Total-corrected counts Z&lt;3'!$A:$A,$B111:$B113))</f>
        <v>107.65941951800724</v>
      </c>
      <c r="G24">
        <f>SUMPRODUCT(SUMIFS('Total-corrected counts Z&lt;3'!F:F,'Total-corrected counts Z&lt;3'!$A:$A,$B111:$B113))</f>
        <v>97.759381789009907</v>
      </c>
      <c r="H24">
        <f>SUMPRODUCT(SUMIFS('Total-corrected counts Z&lt;3'!G:G,'Total-corrected counts Z&lt;3'!$A:$A,$B111:$B113))</f>
        <v>84.683356053419388</v>
      </c>
      <c r="I24">
        <f>SUMPRODUCT(SUMIFS('Total-corrected counts Z&lt;3'!H:H,'Total-corrected counts Z&lt;3'!$A:$A,$B111:$B113))</f>
        <v>78.771502328162313</v>
      </c>
      <c r="J24">
        <f>SUMPRODUCT(SUMIFS('Total-corrected counts Z&lt;3'!I:I,'Total-corrected counts Z&lt;3'!$A:$A,$B111:$B113))</f>
        <v>93.740626922096467</v>
      </c>
      <c r="K24">
        <f>SUMPRODUCT(SUMIFS('Total-corrected counts Z&lt;3'!J:J,'Total-corrected counts Z&lt;3'!$A:$A,$B111:$B113))</f>
        <v>146.01839313316646</v>
      </c>
      <c r="L24">
        <f>SUMPRODUCT(SUMIFS('Total-corrected counts Z&lt;3'!K:K,'Total-corrected counts Z&lt;3'!$A:$A,$B111:$B113))</f>
        <v>123.59580214115434</v>
      </c>
      <c r="M24">
        <f>SUMPRODUCT(SUMIFS('Total-corrected counts Z&lt;3'!L:L,'Total-corrected counts Z&lt;3'!$A:$A,$B111:$B113))</f>
        <v>88.301254003980574</v>
      </c>
      <c r="N24">
        <f>SUMPRODUCT(SUMIFS('Total-corrected counts Z&lt;3'!M:M,'Total-corrected counts Z&lt;3'!$A:$A,$B111:$B113))</f>
        <v>169.64280386308207</v>
      </c>
      <c r="O24">
        <f>SUMPRODUCT(SUMIFS('Total-corrected counts Z&lt;3'!N:N,'Total-corrected counts Z&lt;3'!$A:$A,$B111:$B113))</f>
        <v>68.503030816172284</v>
      </c>
      <c r="P24">
        <f>SUMPRODUCT(SUMIFS('Total-corrected counts Z&lt;3'!O:O,'Total-corrected counts Z&lt;3'!$A:$A,$B111:$B113))</f>
        <v>95.175695713645297</v>
      </c>
      <c r="Q24">
        <f>SUMPRODUCT(SUMIFS('Total-corrected counts Z&lt;3'!P:P,'Total-corrected counts Z&lt;3'!$A:$A,$B111:$B113))</f>
        <v>79.837567897763321</v>
      </c>
      <c r="R24">
        <f>SUMPRODUCT(SUMIFS('Total-corrected counts Z&lt;3'!Q:Q,'Total-corrected counts Z&lt;3'!$A:$A,$B111:$B113))</f>
        <v>104.22406310382708</v>
      </c>
      <c r="S24">
        <f>SUMPRODUCT(SUMIFS('Total-corrected counts Z&lt;3'!R:R,'Total-corrected counts Z&lt;3'!$A:$A,$B111:$B113))</f>
        <v>89.234863428444953</v>
      </c>
      <c r="T24">
        <f>SUMPRODUCT(SUMIFS('Total-corrected counts Z&lt;3'!S:S,'Total-corrected counts Z&lt;3'!$A:$A,$B111:$B113))</f>
        <v>130.86890179170476</v>
      </c>
      <c r="U24">
        <f>SUMPRODUCT(SUMIFS('Total-corrected counts Z&lt;3'!T:T,'Total-corrected counts Z&lt;3'!$A:$A,$B111:$B113))</f>
        <v>74.109569124221068</v>
      </c>
      <c r="W24">
        <f t="shared" si="0"/>
        <v>0.49193358642114959</v>
      </c>
      <c r="X24">
        <f t="shared" si="1"/>
        <v>105.86755705682511</v>
      </c>
      <c r="Y24">
        <f t="shared" si="2"/>
        <v>95.575110176601072</v>
      </c>
      <c r="Z24">
        <f t="shared" si="3"/>
        <v>10.0539254392879</v>
      </c>
      <c r="AA24">
        <f t="shared" si="4"/>
        <v>8.3051270584262031</v>
      </c>
    </row>
    <row r="25" spans="1:27" x14ac:dyDescent="0.25">
      <c r="A25" t="s">
        <v>496</v>
      </c>
      <c r="C25" t="s">
        <v>307</v>
      </c>
      <c r="E25">
        <v>726</v>
      </c>
      <c r="F25">
        <f>SUMPRODUCT(SUMIFS('Total-corrected counts Z&lt;3'!E:E,'Total-corrected counts Z&lt;3'!$A:$A,$B32:$B34))</f>
        <v>34.639669654866623</v>
      </c>
      <c r="G25">
        <f>SUMPRODUCT(SUMIFS('Total-corrected counts Z&lt;3'!F:F,'Total-corrected counts Z&lt;3'!$A:$A,$B32:$B34))</f>
        <v>35.757911432002125</v>
      </c>
      <c r="H25">
        <f>SUMPRODUCT(SUMIFS('Total-corrected counts Z&lt;3'!G:G,'Total-corrected counts Z&lt;3'!$A:$A,$B32:$B34))</f>
        <v>24.417687252271307</v>
      </c>
      <c r="I25">
        <f>SUMPRODUCT(SUMIFS('Total-corrected counts Z&lt;3'!H:H,'Total-corrected counts Z&lt;3'!$A:$A,$B32:$B34))</f>
        <v>54.657530941639124</v>
      </c>
      <c r="J25">
        <f>SUMPRODUCT(SUMIFS('Total-corrected counts Z&lt;3'!I:I,'Total-corrected counts Z&lt;3'!$A:$A,$B32:$B34))</f>
        <v>20.900029318565629</v>
      </c>
      <c r="K25">
        <f>SUMPRODUCT(SUMIFS('Total-corrected counts Z&lt;3'!J:J,'Total-corrected counts Z&lt;3'!$A:$A,$B32:$B34))</f>
        <v>39.517338898447441</v>
      </c>
      <c r="L25">
        <f>SUMPRODUCT(SUMIFS('Total-corrected counts Z&lt;3'!K:K,'Total-corrected counts Z&lt;3'!$A:$A,$B32:$B34))</f>
        <v>23.604892223874078</v>
      </c>
      <c r="M25">
        <f>SUMPRODUCT(SUMIFS('Total-corrected counts Z&lt;3'!L:L,'Total-corrected counts Z&lt;3'!$A:$A,$B32:$B34))</f>
        <v>37.750363258212488</v>
      </c>
      <c r="N25">
        <f>SUMPRODUCT(SUMIFS('Total-corrected counts Z&lt;3'!M:M,'Total-corrected counts Z&lt;3'!$A:$A,$B32:$B34))</f>
        <v>60.423527325704811</v>
      </c>
      <c r="O25">
        <f>SUMPRODUCT(SUMIFS('Total-corrected counts Z&lt;3'!N:N,'Total-corrected counts Z&lt;3'!$A:$A,$B32:$B34))</f>
        <v>88.917529814262551</v>
      </c>
      <c r="P25">
        <f>SUMPRODUCT(SUMIFS('Total-corrected counts Z&lt;3'!O:O,'Total-corrected counts Z&lt;3'!$A:$A,$B32:$B34))</f>
        <v>25.266123235018714</v>
      </c>
      <c r="Q25">
        <f>SUMPRODUCT(SUMIFS('Total-corrected counts Z&lt;3'!P:P,'Total-corrected counts Z&lt;3'!$A:$A,$B32:$B34))</f>
        <v>25.598980818182042</v>
      </c>
      <c r="R25">
        <f>SUMPRODUCT(SUMIFS('Total-corrected counts Z&lt;3'!Q:Q,'Total-corrected counts Z&lt;3'!$A:$A,$B32:$B34))</f>
        <v>35.311074819035092</v>
      </c>
      <c r="S25">
        <f>SUMPRODUCT(SUMIFS('Total-corrected counts Z&lt;3'!R:R,'Total-corrected counts Z&lt;3'!$A:$A,$B32:$B34))</f>
        <v>17.373477381355276</v>
      </c>
      <c r="T25">
        <f>SUMPRODUCT(SUMIFS('Total-corrected counts Z&lt;3'!S:S,'Total-corrected counts Z&lt;3'!$A:$A,$B32:$B34))</f>
        <v>22.585275125340068</v>
      </c>
      <c r="U25">
        <f>SUMPRODUCT(SUMIFS('Total-corrected counts Z&lt;3'!T:T,'Total-corrected counts Z&lt;3'!$A:$A,$B32:$B34))</f>
        <v>75.290462138726951</v>
      </c>
      <c r="W25">
        <f t="shared" si="0"/>
        <v>0.44670582938608538</v>
      </c>
      <c r="X25">
        <f t="shared" si="1"/>
        <v>42.058648011984616</v>
      </c>
      <c r="Y25">
        <f t="shared" si="2"/>
        <v>33.570898919609689</v>
      </c>
      <c r="Z25">
        <f t="shared" si="3"/>
        <v>6.5920383646679097</v>
      </c>
      <c r="AA25">
        <f t="shared" si="4"/>
        <v>8.6777711028029128</v>
      </c>
    </row>
    <row r="26" spans="1:27" x14ac:dyDescent="0.25">
      <c r="A26" t="s">
        <v>494</v>
      </c>
      <c r="B26">
        <v>382</v>
      </c>
      <c r="C26" t="s">
        <v>160</v>
      </c>
      <c r="D26">
        <v>37700</v>
      </c>
      <c r="E26">
        <v>375</v>
      </c>
      <c r="F26">
        <f>SUMIFS('Total-corrected counts Z&lt;3'!E:E,'Total-corrected counts Z&lt;3'!$A:$A,'Brain networks corrected Z&lt;3'!$B26)</f>
        <v>9.4129537105615828</v>
      </c>
      <c r="G26">
        <f>SUMIFS('Total-corrected counts Z&lt;3'!F:F,'Total-corrected counts Z&lt;3'!$A:$A,'Brain networks corrected Z&lt;3'!$B26)</f>
        <v>16.568666474963088</v>
      </c>
      <c r="H26">
        <f>SUMIFS('Total-corrected counts Z&lt;3'!G:G,'Total-corrected counts Z&lt;3'!$A:$A,'Brain networks corrected Z&lt;3'!$B26)</f>
        <v>29.118736707014033</v>
      </c>
      <c r="I26">
        <f>SUMIFS('Total-corrected counts Z&lt;3'!H:H,'Total-corrected counts Z&lt;3'!$A:$A,'Brain networks corrected Z&lt;3'!$B26)</f>
        <v>10.603392120437164</v>
      </c>
      <c r="J26">
        <f>SUMIFS('Total-corrected counts Z&lt;3'!I:I,'Total-corrected counts Z&lt;3'!$A:$A,'Brain networks corrected Z&lt;3'!$B26)</f>
        <v>24.400249629860141</v>
      </c>
      <c r="K26">
        <f>SUMIFS('Total-corrected counts Z&lt;3'!J:J,'Total-corrected counts Z&lt;3'!$A:$A,'Brain networks corrected Z&lt;3'!$B26)</f>
        <v>28.274563190026857</v>
      </c>
      <c r="L26">
        <f>SUMIFS('Total-corrected counts Z&lt;3'!K:K,'Total-corrected counts Z&lt;3'!$A:$A,'Brain networks corrected Z&lt;3'!$B26)</f>
        <v>9.653081391427758</v>
      </c>
      <c r="M26">
        <f>SUMIFS('Total-corrected counts Z&lt;3'!L:L,'Total-corrected counts Z&lt;3'!$A:$A,'Brain networks corrected Z&lt;3'!$B26)</f>
        <v>23.776284495963122</v>
      </c>
      <c r="N26">
        <f>SUMIFS('Total-corrected counts Z&lt;3'!M:M,'Total-corrected counts Z&lt;3'!$A:$A,'Brain networks corrected Z&lt;3'!$B26)</f>
        <v>23.332279104183698</v>
      </c>
      <c r="O26">
        <f>SUMIFS('Total-corrected counts Z&lt;3'!N:N,'Total-corrected counts Z&lt;3'!$A:$A,'Brain networks corrected Z&lt;3'!$B26)</f>
        <v>20.147950240050676</v>
      </c>
      <c r="P26">
        <f>SUMIFS('Total-corrected counts Z&lt;3'!O:O,'Total-corrected counts Z&lt;3'!$A:$A,'Brain networks corrected Z&lt;3'!$B26)</f>
        <v>7.6793098966277347</v>
      </c>
      <c r="Q26">
        <f>SUMIFS('Total-corrected counts Z&lt;3'!P:P,'Total-corrected counts Z&lt;3'!$A:$A,'Brain networks corrected Z&lt;3'!$B26)</f>
        <v>16.44226917248707</v>
      </c>
      <c r="R26">
        <f>SUMIFS('Total-corrected counts Z&lt;3'!Q:Q,'Total-corrected counts Z&lt;3'!$A:$A,'Brain networks corrected Z&lt;3'!$B26)</f>
        <v>15.581191871745327</v>
      </c>
      <c r="S26">
        <f>SUMIFS('Total-corrected counts Z&lt;3'!R:R,'Total-corrected counts Z&lt;3'!$A:$A,'Brain networks corrected Z&lt;3'!$B26)</f>
        <v>15.724974206831172</v>
      </c>
      <c r="T26">
        <f>SUMIFS('Total-corrected counts Z&lt;3'!S:S,'Total-corrected counts Z&lt;3'!$A:$A,'Brain networks corrected Z&lt;3'!$B26)</f>
        <v>14.013175215647196</v>
      </c>
      <c r="U26">
        <f>SUMIFS('Total-corrected counts Z&lt;3'!T:T,'Total-corrected counts Z&lt;3'!$A:$A,'Brain networks corrected Z&lt;3'!$B26)</f>
        <v>10.559777418731693</v>
      </c>
      <c r="W26">
        <f t="shared" si="0"/>
        <v>8.1984424748719129E-2</v>
      </c>
      <c r="X26">
        <f t="shared" si="1"/>
        <v>19.52881570644881</v>
      </c>
      <c r="Y26">
        <f t="shared" si="2"/>
        <v>13.333449630345035</v>
      </c>
      <c r="Z26">
        <f t="shared" si="3"/>
        <v>2.3883110412157613</v>
      </c>
      <c r="AA26">
        <f t="shared" si="4"/>
        <v>1.4208105018674793</v>
      </c>
    </row>
    <row r="27" spans="1:27" x14ac:dyDescent="0.25">
      <c r="A27" t="s">
        <v>495</v>
      </c>
      <c r="B27">
        <v>463</v>
      </c>
      <c r="C27" t="s">
        <v>189</v>
      </c>
      <c r="D27">
        <v>38700</v>
      </c>
      <c r="E27">
        <v>375</v>
      </c>
      <c r="F27">
        <f>SUMIFS('Total-corrected counts Z&lt;3'!E:E,'Total-corrected counts Z&lt;3'!$A:$A,'Brain networks corrected Z&lt;3'!$B27)</f>
        <v>18.033237634970607</v>
      </c>
      <c r="G27">
        <f>SUMIFS('Total-corrected counts Z&lt;3'!F:F,'Total-corrected counts Z&lt;3'!$A:$A,'Brain networks corrected Z&lt;3'!$B27)</f>
        <v>15.633757394871127</v>
      </c>
      <c r="H27">
        <f>SUMIFS('Total-corrected counts Z&lt;3'!G:G,'Total-corrected counts Z&lt;3'!$A:$A,'Brain networks corrected Z&lt;3'!$B27)</f>
        <v>26.37645785841411</v>
      </c>
      <c r="I27">
        <f>SUMIFS('Total-corrected counts Z&lt;3'!H:H,'Total-corrected counts Z&lt;3'!$A:$A,'Brain networks corrected Z&lt;3'!$B27)</f>
        <v>10.609423629038094</v>
      </c>
      <c r="J27">
        <f>SUMIFS('Total-corrected counts Z&lt;3'!I:I,'Total-corrected counts Z&lt;3'!$A:$A,'Brain networks corrected Z&lt;3'!$B27)</f>
        <v>16.617605432882151</v>
      </c>
      <c r="K27">
        <f>SUMIFS('Total-corrected counts Z&lt;3'!J:J,'Total-corrected counts Z&lt;3'!$A:$A,'Brain networks corrected Z&lt;3'!$B27)</f>
        <v>12.314371476156095</v>
      </c>
      <c r="L27">
        <f>SUMIFS('Total-corrected counts Z&lt;3'!K:K,'Total-corrected counts Z&lt;3'!$A:$A,'Brain networks corrected Z&lt;3'!$B27)</f>
        <v>6.72079664312042</v>
      </c>
      <c r="M27">
        <f>SUMIFS('Total-corrected counts Z&lt;3'!L:L,'Total-corrected counts Z&lt;3'!$A:$A,'Brain networks corrected Z&lt;3'!$B27)</f>
        <v>7.1362771154788014</v>
      </c>
      <c r="N27">
        <f>SUMIFS('Total-corrected counts Z&lt;3'!M:M,'Total-corrected counts Z&lt;3'!$A:$A,'Brain networks corrected Z&lt;3'!$B27)</f>
        <v>15.139980887479082</v>
      </c>
      <c r="O27">
        <f>SUMIFS('Total-corrected counts Z&lt;3'!N:N,'Total-corrected counts Z&lt;3'!$A:$A,'Brain networks corrected Z&lt;3'!$B27)</f>
        <v>6.6637189509895229</v>
      </c>
      <c r="P27">
        <f>SUMIFS('Total-corrected counts Z&lt;3'!O:O,'Total-corrected counts Z&lt;3'!$A:$A,'Brain networks corrected Z&lt;3'!$B27)</f>
        <v>20.248266739525057</v>
      </c>
      <c r="Q27">
        <f>SUMIFS('Total-corrected counts Z&lt;3'!P:P,'Total-corrected counts Z&lt;3'!$A:$A,'Brain networks corrected Z&lt;3'!$B27)</f>
        <v>15.402186164905411</v>
      </c>
      <c r="R27">
        <f>SUMIFS('Total-corrected counts Z&lt;3'!Q:Q,'Total-corrected counts Z&lt;3'!$A:$A,'Brain networks corrected Z&lt;3'!$B27)</f>
        <v>7.9744301511961888</v>
      </c>
      <c r="S27">
        <f>SUMIFS('Total-corrected counts Z&lt;3'!R:R,'Total-corrected counts Z&lt;3'!$A:$A,'Brain networks corrected Z&lt;3'!$B27)</f>
        <v>8.5917314983764044</v>
      </c>
      <c r="T27">
        <f>SUMIFS('Total-corrected counts Z&lt;3'!S:S,'Total-corrected counts Z&lt;3'!$A:$A,'Brain networks corrected Z&lt;3'!$B27)</f>
        <v>7.4114126696089615</v>
      </c>
      <c r="U27">
        <f>SUMIFS('Total-corrected counts Z&lt;3'!T:T,'Total-corrected counts Z&lt;3'!$A:$A,'Brain networks corrected Z&lt;3'!$B27)</f>
        <v>6.7099296720189106</v>
      </c>
      <c r="W27">
        <f t="shared" si="0"/>
        <v>0.43601242180007294</v>
      </c>
      <c r="X27">
        <f t="shared" si="1"/>
        <v>13.524562702340001</v>
      </c>
      <c r="Y27">
        <f t="shared" si="2"/>
        <v>11.056326149271824</v>
      </c>
      <c r="Z27">
        <f t="shared" si="3"/>
        <v>1.9614613349820114</v>
      </c>
      <c r="AA27">
        <f t="shared" si="4"/>
        <v>2.2444534408040138</v>
      </c>
    </row>
    <row r="29" spans="1:27" x14ac:dyDescent="0.25">
      <c r="B29">
        <v>632</v>
      </c>
      <c r="C29" t="s">
        <v>262</v>
      </c>
      <c r="D29">
        <v>39600</v>
      </c>
      <c r="E29">
        <v>726</v>
      </c>
    </row>
    <row r="30" spans="1:27" x14ac:dyDescent="0.25">
      <c r="B30">
        <v>10703</v>
      </c>
      <c r="C30" t="s">
        <v>485</v>
      </c>
      <c r="D30">
        <v>39400</v>
      </c>
      <c r="E30">
        <v>726</v>
      </c>
    </row>
    <row r="31" spans="1:27" x14ac:dyDescent="0.25">
      <c r="B31">
        <v>10704</v>
      </c>
      <c r="C31" t="s">
        <v>486</v>
      </c>
      <c r="D31">
        <v>39500</v>
      </c>
      <c r="E31">
        <v>726</v>
      </c>
    </row>
    <row r="32" spans="1:27" x14ac:dyDescent="0.25">
      <c r="B32">
        <v>2632</v>
      </c>
      <c r="C32" t="s">
        <v>491</v>
      </c>
      <c r="D32">
        <v>39600</v>
      </c>
      <c r="E32">
        <v>2726</v>
      </c>
    </row>
    <row r="33" spans="2:5" x14ac:dyDescent="0.25">
      <c r="B33">
        <v>12703</v>
      </c>
      <c r="C33" t="s">
        <v>485</v>
      </c>
      <c r="D33">
        <v>39400</v>
      </c>
      <c r="E33">
        <v>2726</v>
      </c>
    </row>
    <row r="34" spans="2:5" x14ac:dyDescent="0.25">
      <c r="B34">
        <v>12704</v>
      </c>
      <c r="C34" t="s">
        <v>493</v>
      </c>
      <c r="D34">
        <v>39700</v>
      </c>
      <c r="E34">
        <v>2726</v>
      </c>
    </row>
    <row r="35" spans="2:5" x14ac:dyDescent="0.25">
      <c r="B35">
        <v>894</v>
      </c>
      <c r="C35" t="s">
        <v>374</v>
      </c>
      <c r="D35">
        <v>25300</v>
      </c>
      <c r="E35">
        <v>254</v>
      </c>
    </row>
    <row r="36" spans="2:5" x14ac:dyDescent="0.25">
      <c r="B36">
        <v>274</v>
      </c>
      <c r="C36" t="s">
        <v>115</v>
      </c>
      <c r="D36">
        <v>26400</v>
      </c>
      <c r="E36">
        <v>879</v>
      </c>
    </row>
    <row r="37" spans="2:5" x14ac:dyDescent="0.25">
      <c r="B37">
        <v>330</v>
      </c>
      <c r="C37" t="s">
        <v>140</v>
      </c>
      <c r="D37">
        <v>26500</v>
      </c>
      <c r="E37">
        <v>879</v>
      </c>
    </row>
    <row r="38" spans="2:5" x14ac:dyDescent="0.25">
      <c r="B38">
        <v>434</v>
      </c>
      <c r="C38" t="s">
        <v>175</v>
      </c>
      <c r="D38">
        <v>26100</v>
      </c>
      <c r="E38">
        <v>879</v>
      </c>
    </row>
    <row r="39" spans="2:5" x14ac:dyDescent="0.25">
      <c r="B39">
        <v>442</v>
      </c>
      <c r="C39" t="s">
        <v>179</v>
      </c>
      <c r="D39">
        <v>26000</v>
      </c>
      <c r="E39">
        <v>879</v>
      </c>
    </row>
    <row r="40" spans="2:5" x14ac:dyDescent="0.25">
      <c r="B40">
        <v>545</v>
      </c>
      <c r="C40" t="s">
        <v>219</v>
      </c>
      <c r="D40">
        <v>26200</v>
      </c>
      <c r="E40">
        <v>879</v>
      </c>
    </row>
    <row r="41" spans="2:5" x14ac:dyDescent="0.25">
      <c r="B41">
        <v>610</v>
      </c>
      <c r="C41" t="s">
        <v>249</v>
      </c>
      <c r="D41">
        <v>26300</v>
      </c>
      <c r="E41">
        <v>879</v>
      </c>
    </row>
    <row r="42" spans="2:5" x14ac:dyDescent="0.25">
      <c r="B42">
        <v>430</v>
      </c>
      <c r="C42" t="s">
        <v>173</v>
      </c>
      <c r="D42">
        <v>26900</v>
      </c>
      <c r="E42">
        <v>886</v>
      </c>
    </row>
    <row r="43" spans="2:5" x14ac:dyDescent="0.25">
      <c r="B43">
        <v>542</v>
      </c>
      <c r="C43" t="s">
        <v>218</v>
      </c>
      <c r="D43">
        <v>26700</v>
      </c>
      <c r="E43">
        <v>886</v>
      </c>
    </row>
    <row r="44" spans="2:5" x14ac:dyDescent="0.25">
      <c r="B44">
        <v>590</v>
      </c>
      <c r="C44" t="s">
        <v>237</v>
      </c>
      <c r="D44">
        <v>27100</v>
      </c>
      <c r="E44">
        <v>886</v>
      </c>
    </row>
    <row r="45" spans="2:5" x14ac:dyDescent="0.25">
      <c r="B45">
        <v>622</v>
      </c>
      <c r="C45" t="s">
        <v>257</v>
      </c>
      <c r="D45">
        <v>27200</v>
      </c>
      <c r="E45">
        <v>886</v>
      </c>
    </row>
    <row r="46" spans="2:5" x14ac:dyDescent="0.25">
      <c r="B46">
        <v>687</v>
      </c>
      <c r="C46" t="s">
        <v>289</v>
      </c>
      <c r="D46">
        <v>27000</v>
      </c>
      <c r="E46">
        <v>886</v>
      </c>
    </row>
    <row r="47" spans="2:5" x14ac:dyDescent="0.25">
      <c r="B47">
        <v>279</v>
      </c>
      <c r="C47" t="s">
        <v>117</v>
      </c>
      <c r="D47">
        <v>25800</v>
      </c>
      <c r="E47">
        <v>894</v>
      </c>
    </row>
    <row r="48" spans="2:5" x14ac:dyDescent="0.25">
      <c r="B48">
        <v>671</v>
      </c>
      <c r="C48" t="s">
        <v>281</v>
      </c>
      <c r="D48">
        <v>25400</v>
      </c>
      <c r="E48">
        <v>894</v>
      </c>
    </row>
    <row r="49" spans="2:5" x14ac:dyDescent="0.25">
      <c r="B49">
        <v>774</v>
      </c>
      <c r="C49" t="s">
        <v>322</v>
      </c>
      <c r="D49">
        <v>25600</v>
      </c>
      <c r="E49">
        <v>894</v>
      </c>
    </row>
    <row r="50" spans="2:5" x14ac:dyDescent="0.25">
      <c r="B50">
        <v>906</v>
      </c>
      <c r="C50" t="s">
        <v>381</v>
      </c>
      <c r="D50">
        <v>25700</v>
      </c>
      <c r="E50">
        <v>894</v>
      </c>
    </row>
    <row r="51" spans="2:5" x14ac:dyDescent="0.25">
      <c r="B51">
        <v>965</v>
      </c>
      <c r="C51" t="s">
        <v>410</v>
      </c>
      <c r="D51">
        <v>25500</v>
      </c>
      <c r="E51">
        <v>894</v>
      </c>
    </row>
    <row r="52" spans="2:5" x14ac:dyDescent="0.25">
      <c r="B52">
        <v>84</v>
      </c>
      <c r="C52" t="s">
        <v>39</v>
      </c>
      <c r="D52">
        <v>20600</v>
      </c>
      <c r="E52">
        <v>972</v>
      </c>
    </row>
    <row r="53" spans="2:5" x14ac:dyDescent="0.25">
      <c r="B53">
        <v>132</v>
      </c>
      <c r="C53" t="s">
        <v>61</v>
      </c>
      <c r="D53">
        <v>20700</v>
      </c>
      <c r="E53">
        <v>972</v>
      </c>
    </row>
    <row r="54" spans="2:5" x14ac:dyDescent="0.25">
      <c r="B54">
        <v>171</v>
      </c>
      <c r="C54" t="s">
        <v>74</v>
      </c>
      <c r="D54">
        <v>20200</v>
      </c>
      <c r="E54">
        <v>972</v>
      </c>
    </row>
    <row r="55" spans="2:5" x14ac:dyDescent="0.25">
      <c r="B55">
        <v>304</v>
      </c>
      <c r="C55" t="s">
        <v>128</v>
      </c>
      <c r="D55">
        <v>20400</v>
      </c>
      <c r="E55">
        <v>972</v>
      </c>
    </row>
    <row r="56" spans="2:5" x14ac:dyDescent="0.25">
      <c r="B56">
        <v>363</v>
      </c>
      <c r="C56" t="s">
        <v>153</v>
      </c>
      <c r="D56">
        <v>20500</v>
      </c>
      <c r="E56">
        <v>972</v>
      </c>
    </row>
    <row r="57" spans="2:5" x14ac:dyDescent="0.25">
      <c r="B57">
        <v>556</v>
      </c>
      <c r="C57" t="s">
        <v>221</v>
      </c>
      <c r="D57">
        <v>8700</v>
      </c>
      <c r="E57">
        <v>44</v>
      </c>
    </row>
    <row r="58" spans="2:5" x14ac:dyDescent="0.25">
      <c r="B58">
        <v>707</v>
      </c>
      <c r="C58" t="s">
        <v>303</v>
      </c>
      <c r="D58">
        <v>8500</v>
      </c>
      <c r="E58">
        <v>44</v>
      </c>
    </row>
    <row r="59" spans="2:5" x14ac:dyDescent="0.25">
      <c r="B59">
        <v>827</v>
      </c>
      <c r="C59" t="s">
        <v>346</v>
      </c>
      <c r="D59">
        <v>8800</v>
      </c>
      <c r="E59">
        <v>44</v>
      </c>
    </row>
    <row r="60" spans="2:5" x14ac:dyDescent="0.25">
      <c r="B60">
        <v>1054</v>
      </c>
      <c r="C60" t="s">
        <v>453</v>
      </c>
      <c r="D60">
        <v>8900</v>
      </c>
      <c r="E60">
        <v>44</v>
      </c>
    </row>
    <row r="61" spans="2:5" x14ac:dyDescent="0.25">
      <c r="B61">
        <v>1081</v>
      </c>
      <c r="C61" t="s">
        <v>461</v>
      </c>
      <c r="D61">
        <v>9000</v>
      </c>
      <c r="E61">
        <v>44</v>
      </c>
    </row>
    <row r="62" spans="2:5" x14ac:dyDescent="0.25">
      <c r="B62">
        <v>23</v>
      </c>
      <c r="C62" t="s">
        <v>15</v>
      </c>
      <c r="D62">
        <v>50100</v>
      </c>
      <c r="E62">
        <v>278</v>
      </c>
    </row>
    <row r="63" spans="2:5" x14ac:dyDescent="0.25">
      <c r="B63">
        <v>131</v>
      </c>
      <c r="C63" t="s">
        <v>60</v>
      </c>
      <c r="D63">
        <v>47000</v>
      </c>
      <c r="E63">
        <v>703</v>
      </c>
    </row>
    <row r="64" spans="2:5" x14ac:dyDescent="0.25">
      <c r="B64">
        <v>278</v>
      </c>
      <c r="C64" t="s">
        <v>116</v>
      </c>
      <c r="D64">
        <v>50000</v>
      </c>
      <c r="E64">
        <v>477</v>
      </c>
    </row>
    <row r="65" spans="2:5" x14ac:dyDescent="0.25">
      <c r="B65">
        <v>303</v>
      </c>
      <c r="C65" t="s">
        <v>127</v>
      </c>
      <c r="D65">
        <v>47200</v>
      </c>
      <c r="E65">
        <v>295</v>
      </c>
    </row>
    <row r="66" spans="2:5" x14ac:dyDescent="0.25">
      <c r="B66">
        <v>311</v>
      </c>
      <c r="C66" t="s">
        <v>131</v>
      </c>
      <c r="D66">
        <v>47300</v>
      </c>
      <c r="E66">
        <v>295</v>
      </c>
    </row>
    <row r="67" spans="2:5" x14ac:dyDescent="0.25">
      <c r="B67">
        <v>319</v>
      </c>
      <c r="C67" t="s">
        <v>134</v>
      </c>
      <c r="D67">
        <v>47500</v>
      </c>
      <c r="E67">
        <v>703</v>
      </c>
    </row>
    <row r="68" spans="2:5" x14ac:dyDescent="0.25">
      <c r="B68">
        <v>403</v>
      </c>
      <c r="C68" t="s">
        <v>165</v>
      </c>
      <c r="D68">
        <v>50800</v>
      </c>
      <c r="E68">
        <v>278</v>
      </c>
    </row>
    <row r="69" spans="2:5" x14ac:dyDescent="0.25">
      <c r="B69">
        <v>451</v>
      </c>
      <c r="C69" t="s">
        <v>184</v>
      </c>
      <c r="D69">
        <v>47400</v>
      </c>
      <c r="E69">
        <v>295</v>
      </c>
    </row>
    <row r="70" spans="2:5" x14ac:dyDescent="0.25">
      <c r="B70">
        <v>536</v>
      </c>
      <c r="C70" t="s">
        <v>216</v>
      </c>
      <c r="D70">
        <v>50300</v>
      </c>
      <c r="E70">
        <v>278</v>
      </c>
    </row>
    <row r="71" spans="2:5" x14ac:dyDescent="0.25">
      <c r="B71">
        <v>639</v>
      </c>
      <c r="C71" t="s">
        <v>266</v>
      </c>
      <c r="D71">
        <v>34700</v>
      </c>
      <c r="E71">
        <v>631</v>
      </c>
    </row>
    <row r="72" spans="2:5" x14ac:dyDescent="0.25">
      <c r="B72">
        <v>647</v>
      </c>
      <c r="C72" t="s">
        <v>269</v>
      </c>
      <c r="D72">
        <v>35100</v>
      </c>
      <c r="E72">
        <v>631</v>
      </c>
    </row>
    <row r="73" spans="2:5" x14ac:dyDescent="0.25">
      <c r="B73">
        <v>780</v>
      </c>
      <c r="C73" t="s">
        <v>325</v>
      </c>
      <c r="D73">
        <v>47800</v>
      </c>
      <c r="E73">
        <v>703</v>
      </c>
    </row>
    <row r="74" spans="2:5" x14ac:dyDescent="0.25">
      <c r="B74">
        <v>788</v>
      </c>
      <c r="C74" t="s">
        <v>329</v>
      </c>
      <c r="D74">
        <v>36400</v>
      </c>
      <c r="E74">
        <v>698</v>
      </c>
    </row>
    <row r="75" spans="2:5" x14ac:dyDescent="0.25">
      <c r="B75">
        <v>884</v>
      </c>
      <c r="C75" t="s">
        <v>370</v>
      </c>
      <c r="D75">
        <v>110700</v>
      </c>
      <c r="E75">
        <v>768</v>
      </c>
    </row>
    <row r="76" spans="2:5" x14ac:dyDescent="0.25">
      <c r="B76">
        <v>1105</v>
      </c>
      <c r="C76" t="s">
        <v>473</v>
      </c>
      <c r="D76">
        <v>50700</v>
      </c>
      <c r="E76">
        <v>278</v>
      </c>
    </row>
    <row r="77" spans="2:5" x14ac:dyDescent="0.25">
      <c r="B77">
        <v>104</v>
      </c>
      <c r="C77" t="s">
        <v>45</v>
      </c>
      <c r="D77">
        <v>23400</v>
      </c>
      <c r="E77">
        <v>95</v>
      </c>
    </row>
    <row r="78" spans="2:5" x14ac:dyDescent="0.25">
      <c r="B78">
        <v>120</v>
      </c>
      <c r="C78" t="s">
        <v>52</v>
      </c>
      <c r="D78">
        <v>24100</v>
      </c>
      <c r="E78">
        <v>111</v>
      </c>
    </row>
    <row r="79" spans="2:5" x14ac:dyDescent="0.25">
      <c r="B79">
        <v>163</v>
      </c>
      <c r="C79" t="s">
        <v>72</v>
      </c>
      <c r="D79">
        <v>24200</v>
      </c>
      <c r="E79">
        <v>111</v>
      </c>
    </row>
    <row r="80" spans="2:5" x14ac:dyDescent="0.25">
      <c r="B80">
        <v>314</v>
      </c>
      <c r="C80" t="s">
        <v>133</v>
      </c>
      <c r="D80">
        <v>24400</v>
      </c>
      <c r="E80">
        <v>111</v>
      </c>
    </row>
    <row r="81" spans="2:5" x14ac:dyDescent="0.25">
      <c r="B81">
        <v>328</v>
      </c>
      <c r="C81" t="s">
        <v>139</v>
      </c>
      <c r="D81">
        <v>23600</v>
      </c>
      <c r="E81">
        <v>104</v>
      </c>
    </row>
    <row r="82" spans="2:5" x14ac:dyDescent="0.25">
      <c r="B82">
        <v>344</v>
      </c>
      <c r="C82" t="s">
        <v>146</v>
      </c>
      <c r="D82">
        <v>24300</v>
      </c>
      <c r="E82">
        <v>111</v>
      </c>
    </row>
    <row r="83" spans="2:5" x14ac:dyDescent="0.25">
      <c r="B83">
        <v>675</v>
      </c>
      <c r="C83" t="s">
        <v>284</v>
      </c>
      <c r="D83">
        <v>25000</v>
      </c>
      <c r="E83">
        <v>119</v>
      </c>
    </row>
    <row r="84" spans="2:5" x14ac:dyDescent="0.25">
      <c r="B84">
        <v>694</v>
      </c>
      <c r="C84" t="s">
        <v>294</v>
      </c>
      <c r="D84">
        <v>24800</v>
      </c>
      <c r="E84">
        <v>119</v>
      </c>
    </row>
    <row r="85" spans="2:5" x14ac:dyDescent="0.25">
      <c r="B85">
        <v>699</v>
      </c>
      <c r="C85" t="s">
        <v>904</v>
      </c>
      <c r="D85">
        <v>25100</v>
      </c>
      <c r="E85">
        <v>119</v>
      </c>
    </row>
    <row r="86" spans="2:5" x14ac:dyDescent="0.25">
      <c r="B86">
        <v>704</v>
      </c>
      <c r="C86" t="s">
        <v>300</v>
      </c>
      <c r="D86">
        <v>24700</v>
      </c>
      <c r="E86">
        <v>119</v>
      </c>
    </row>
    <row r="87" spans="2:5" x14ac:dyDescent="0.25">
      <c r="B87">
        <v>783</v>
      </c>
      <c r="C87" t="s">
        <v>326</v>
      </c>
      <c r="D87">
        <v>23800</v>
      </c>
      <c r="E87">
        <v>104</v>
      </c>
    </row>
    <row r="88" spans="2:5" x14ac:dyDescent="0.25">
      <c r="B88">
        <v>800</v>
      </c>
      <c r="C88" t="s">
        <v>335</v>
      </c>
      <c r="D88">
        <v>24900</v>
      </c>
      <c r="E88">
        <v>119</v>
      </c>
    </row>
    <row r="89" spans="2:5" x14ac:dyDescent="0.25">
      <c r="B89">
        <v>831</v>
      </c>
      <c r="C89" t="s">
        <v>348</v>
      </c>
      <c r="D89">
        <v>23900</v>
      </c>
      <c r="E89">
        <v>104</v>
      </c>
    </row>
    <row r="90" spans="2:5" x14ac:dyDescent="0.25">
      <c r="B90">
        <v>996</v>
      </c>
      <c r="C90" t="s">
        <v>423</v>
      </c>
      <c r="D90">
        <v>23500</v>
      </c>
      <c r="E90">
        <v>104</v>
      </c>
    </row>
    <row r="91" spans="2:5" x14ac:dyDescent="0.25">
      <c r="B91">
        <v>1101</v>
      </c>
      <c r="C91" t="s">
        <v>471</v>
      </c>
      <c r="D91">
        <v>23700</v>
      </c>
      <c r="E91">
        <v>104</v>
      </c>
    </row>
    <row r="92" spans="2:5" x14ac:dyDescent="0.25">
      <c r="B92">
        <v>656</v>
      </c>
      <c r="C92" t="s">
        <v>273</v>
      </c>
      <c r="D92">
        <v>2200</v>
      </c>
      <c r="E92">
        <v>993</v>
      </c>
    </row>
    <row r="93" spans="2:5" x14ac:dyDescent="0.25">
      <c r="B93">
        <v>767</v>
      </c>
      <c r="C93" t="s">
        <v>319</v>
      </c>
      <c r="D93">
        <v>2400</v>
      </c>
      <c r="E93">
        <v>993</v>
      </c>
    </row>
    <row r="94" spans="2:5" x14ac:dyDescent="0.25">
      <c r="B94">
        <v>962</v>
      </c>
      <c r="C94" t="s">
        <v>409</v>
      </c>
      <c r="D94">
        <v>2300</v>
      </c>
      <c r="E94">
        <v>993</v>
      </c>
    </row>
    <row r="95" spans="2:5" x14ac:dyDescent="0.25">
      <c r="B95">
        <v>1021</v>
      </c>
      <c r="C95" t="s">
        <v>436</v>
      </c>
      <c r="D95">
        <v>2500</v>
      </c>
      <c r="E95">
        <v>993</v>
      </c>
    </row>
    <row r="96" spans="2:5" x14ac:dyDescent="0.25">
      <c r="B96">
        <v>1085</v>
      </c>
      <c r="C96" t="s">
        <v>463</v>
      </c>
      <c r="D96">
        <v>2600</v>
      </c>
      <c r="E96">
        <v>993</v>
      </c>
    </row>
    <row r="97" spans="2:5" x14ac:dyDescent="0.25">
      <c r="B97">
        <v>211</v>
      </c>
      <c r="C97" t="s">
        <v>89</v>
      </c>
      <c r="D97">
        <v>19100</v>
      </c>
      <c r="E97">
        <v>39</v>
      </c>
    </row>
    <row r="98" spans="2:5" x14ac:dyDescent="0.25">
      <c r="B98">
        <v>296</v>
      </c>
      <c r="C98" t="s">
        <v>124</v>
      </c>
      <c r="D98">
        <v>19700</v>
      </c>
      <c r="E98">
        <v>48</v>
      </c>
    </row>
    <row r="99" spans="2:5" x14ac:dyDescent="0.25">
      <c r="B99">
        <v>588</v>
      </c>
      <c r="C99" t="s">
        <v>235</v>
      </c>
      <c r="D99">
        <v>19600</v>
      </c>
      <c r="E99">
        <v>48</v>
      </c>
    </row>
    <row r="100" spans="2:5" x14ac:dyDescent="0.25">
      <c r="B100">
        <v>772</v>
      </c>
      <c r="C100" t="s">
        <v>321</v>
      </c>
      <c r="D100">
        <v>19800</v>
      </c>
      <c r="E100">
        <v>48</v>
      </c>
    </row>
    <row r="101" spans="2:5" x14ac:dyDescent="0.25">
      <c r="B101">
        <v>810</v>
      </c>
      <c r="C101" t="s">
        <v>341</v>
      </c>
      <c r="D101">
        <v>19900</v>
      </c>
      <c r="E101">
        <v>48</v>
      </c>
    </row>
    <row r="102" spans="2:5" x14ac:dyDescent="0.25">
      <c r="B102">
        <v>819</v>
      </c>
      <c r="C102" t="s">
        <v>344</v>
      </c>
      <c r="D102">
        <v>20000</v>
      </c>
      <c r="E102">
        <v>48</v>
      </c>
    </row>
    <row r="103" spans="2:5" x14ac:dyDescent="0.25">
      <c r="B103">
        <v>919</v>
      </c>
      <c r="C103" t="s">
        <v>388</v>
      </c>
      <c r="D103">
        <v>19300</v>
      </c>
      <c r="E103">
        <v>39</v>
      </c>
    </row>
    <row r="104" spans="2:5" x14ac:dyDescent="0.25">
      <c r="B104">
        <v>927</v>
      </c>
      <c r="C104" t="s">
        <v>392</v>
      </c>
      <c r="D104">
        <v>19400</v>
      </c>
      <c r="E104">
        <v>39</v>
      </c>
    </row>
    <row r="105" spans="2:5" x14ac:dyDescent="0.25">
      <c r="B105">
        <v>935</v>
      </c>
      <c r="C105" t="s">
        <v>398</v>
      </c>
      <c r="D105">
        <v>19000</v>
      </c>
      <c r="E105">
        <v>39</v>
      </c>
    </row>
    <row r="106" spans="2:5" x14ac:dyDescent="0.25">
      <c r="B106">
        <v>1015</v>
      </c>
      <c r="C106" t="s">
        <v>432</v>
      </c>
      <c r="D106">
        <v>19200</v>
      </c>
      <c r="E106">
        <v>39</v>
      </c>
    </row>
    <row r="107" spans="2:5" x14ac:dyDescent="0.25">
      <c r="B107">
        <v>484</v>
      </c>
      <c r="C107" t="s">
        <v>198</v>
      </c>
      <c r="D107">
        <v>22100</v>
      </c>
      <c r="E107">
        <v>731</v>
      </c>
    </row>
    <row r="108" spans="2:5" x14ac:dyDescent="0.25">
      <c r="B108">
        <v>582</v>
      </c>
      <c r="C108" t="s">
        <v>232</v>
      </c>
      <c r="D108">
        <v>22300</v>
      </c>
      <c r="E108">
        <v>731</v>
      </c>
    </row>
    <row r="109" spans="2:5" x14ac:dyDescent="0.25">
      <c r="B109">
        <v>620</v>
      </c>
      <c r="C109" t="s">
        <v>255</v>
      </c>
      <c r="D109">
        <v>22400</v>
      </c>
      <c r="E109">
        <v>731</v>
      </c>
    </row>
    <row r="110" spans="2:5" x14ac:dyDescent="0.25">
      <c r="B110">
        <v>910</v>
      </c>
      <c r="C110" t="s">
        <v>384</v>
      </c>
      <c r="D110">
        <v>22500</v>
      </c>
      <c r="E110">
        <v>731</v>
      </c>
    </row>
    <row r="111" spans="2:5" x14ac:dyDescent="0.25">
      <c r="B111">
        <v>918</v>
      </c>
      <c r="C111" t="s">
        <v>387</v>
      </c>
      <c r="D111">
        <v>41350</v>
      </c>
      <c r="E111">
        <v>909</v>
      </c>
    </row>
    <row r="112" spans="2:5" x14ac:dyDescent="0.25">
      <c r="B112">
        <v>926</v>
      </c>
      <c r="C112" t="s">
        <v>391</v>
      </c>
      <c r="D112">
        <v>42700</v>
      </c>
      <c r="E112">
        <v>909</v>
      </c>
    </row>
    <row r="113" spans="2:5" x14ac:dyDescent="0.25">
      <c r="B113">
        <v>934</v>
      </c>
      <c r="C113" t="s">
        <v>397</v>
      </c>
      <c r="D113">
        <v>43700</v>
      </c>
      <c r="E113">
        <v>909</v>
      </c>
    </row>
  </sheetData>
  <conditionalFormatting sqref="W4:W13 W20:W27 W16:W17">
    <cfRule type="cellIs" dxfId="4" priority="1" operator="lessThan">
      <formula>0.05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0715-F309-4F94-BA20-F85A615AC354}">
  <sheetPr>
    <pageSetUpPr fitToPage="1"/>
  </sheetPr>
  <dimension ref="A1:SK41"/>
  <sheetViews>
    <sheetView zoomScale="85" zoomScaleNormal="85" workbookViewId="0"/>
  </sheetViews>
  <sheetFormatPr defaultRowHeight="15" x14ac:dyDescent="0.25"/>
  <sheetData>
    <row r="1" spans="1:505" x14ac:dyDescent="0.25">
      <c r="B1" s="4" t="s">
        <v>1278</v>
      </c>
      <c r="C1">
        <v>5</v>
      </c>
      <c r="D1">
        <v>7</v>
      </c>
      <c r="E1">
        <v>8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  <c r="L1">
        <v>22</v>
      </c>
      <c r="M1">
        <v>23</v>
      </c>
      <c r="N1">
        <v>24</v>
      </c>
      <c r="O1">
        <v>25</v>
      </c>
      <c r="P1">
        <v>26</v>
      </c>
      <c r="Q1">
        <v>42</v>
      </c>
      <c r="R1">
        <v>43</v>
      </c>
      <c r="S1">
        <v>44</v>
      </c>
      <c r="T1">
        <v>45</v>
      </c>
      <c r="U1">
        <v>46</v>
      </c>
      <c r="V1">
        <v>47</v>
      </c>
      <c r="W1">
        <v>49</v>
      </c>
      <c r="X1">
        <v>50</v>
      </c>
      <c r="Y1">
        <v>51</v>
      </c>
      <c r="Z1">
        <v>52</v>
      </c>
      <c r="AA1">
        <v>53</v>
      </c>
      <c r="AB1">
        <v>54</v>
      </c>
      <c r="AC1">
        <v>56</v>
      </c>
      <c r="AD1">
        <v>57</v>
      </c>
      <c r="AE1">
        <v>58</v>
      </c>
      <c r="AF1">
        <v>59</v>
      </c>
      <c r="AG1">
        <v>60</v>
      </c>
      <c r="AH1">
        <v>61</v>
      </c>
      <c r="AI1">
        <v>63</v>
      </c>
      <c r="AJ1">
        <v>64</v>
      </c>
      <c r="AK1">
        <v>65</v>
      </c>
      <c r="AL1">
        <v>66</v>
      </c>
      <c r="AM1">
        <v>67</v>
      </c>
      <c r="AN1">
        <v>68</v>
      </c>
      <c r="AO1">
        <v>70</v>
      </c>
      <c r="AP1">
        <v>71</v>
      </c>
      <c r="AQ1">
        <v>72</v>
      </c>
      <c r="AR1">
        <v>73</v>
      </c>
      <c r="AS1">
        <v>74</v>
      </c>
      <c r="AT1">
        <v>75</v>
      </c>
      <c r="AU1">
        <v>77</v>
      </c>
      <c r="AV1">
        <v>78</v>
      </c>
      <c r="AW1">
        <v>79</v>
      </c>
      <c r="AX1">
        <v>80</v>
      </c>
      <c r="AY1">
        <v>81</v>
      </c>
      <c r="AZ1">
        <v>82</v>
      </c>
      <c r="BA1">
        <v>84</v>
      </c>
      <c r="BB1">
        <v>85</v>
      </c>
      <c r="BC1">
        <v>86</v>
      </c>
      <c r="BD1">
        <v>87</v>
      </c>
      <c r="BE1">
        <v>88</v>
      </c>
      <c r="BF1">
        <v>89</v>
      </c>
      <c r="BG1">
        <v>91</v>
      </c>
      <c r="BH1">
        <v>92</v>
      </c>
      <c r="BI1">
        <v>93</v>
      </c>
      <c r="BJ1">
        <v>94</v>
      </c>
      <c r="BK1">
        <v>95</v>
      </c>
      <c r="BL1">
        <v>96</v>
      </c>
      <c r="BM1">
        <v>98</v>
      </c>
      <c r="BN1">
        <v>99</v>
      </c>
      <c r="BO1">
        <v>100</v>
      </c>
      <c r="BP1">
        <v>101</v>
      </c>
      <c r="BQ1">
        <v>102</v>
      </c>
      <c r="BR1">
        <v>103</v>
      </c>
      <c r="BS1">
        <v>106</v>
      </c>
      <c r="BT1">
        <v>107</v>
      </c>
      <c r="BU1">
        <v>108</v>
      </c>
      <c r="BV1">
        <v>109</v>
      </c>
      <c r="BW1">
        <v>110</v>
      </c>
      <c r="BX1">
        <v>111</v>
      </c>
      <c r="BY1">
        <v>113</v>
      </c>
      <c r="BZ1">
        <v>114</v>
      </c>
      <c r="CA1">
        <v>115</v>
      </c>
      <c r="CB1">
        <v>116</v>
      </c>
      <c r="CC1">
        <v>117</v>
      </c>
      <c r="CD1">
        <v>118</v>
      </c>
      <c r="CE1">
        <v>120</v>
      </c>
      <c r="CF1">
        <v>121</v>
      </c>
      <c r="CG1">
        <v>122</v>
      </c>
      <c r="CH1">
        <v>123</v>
      </c>
      <c r="CI1">
        <v>124</v>
      </c>
      <c r="CJ1">
        <v>125</v>
      </c>
      <c r="CK1">
        <v>127</v>
      </c>
      <c r="CL1">
        <v>128</v>
      </c>
      <c r="CM1">
        <v>129</v>
      </c>
      <c r="CN1">
        <v>130</v>
      </c>
      <c r="CO1">
        <v>131</v>
      </c>
      <c r="CP1">
        <v>132</v>
      </c>
      <c r="CQ1">
        <v>141</v>
      </c>
      <c r="CR1">
        <v>142</v>
      </c>
      <c r="CS1">
        <v>143</v>
      </c>
      <c r="CT1">
        <v>144</v>
      </c>
      <c r="CU1">
        <v>145</v>
      </c>
      <c r="CV1">
        <v>146</v>
      </c>
      <c r="CW1">
        <v>148</v>
      </c>
      <c r="CX1">
        <v>149</v>
      </c>
      <c r="CY1">
        <v>150</v>
      </c>
      <c r="CZ1">
        <v>151</v>
      </c>
      <c r="DA1">
        <v>152</v>
      </c>
      <c r="DB1">
        <v>153</v>
      </c>
      <c r="DC1">
        <v>155</v>
      </c>
      <c r="DD1">
        <v>156</v>
      </c>
      <c r="DE1">
        <v>157</v>
      </c>
      <c r="DF1">
        <v>158</v>
      </c>
      <c r="DG1">
        <v>159</v>
      </c>
      <c r="DH1">
        <v>160</v>
      </c>
      <c r="DI1">
        <v>162</v>
      </c>
      <c r="DJ1">
        <v>163</v>
      </c>
      <c r="DK1">
        <v>164</v>
      </c>
      <c r="DL1">
        <v>165</v>
      </c>
      <c r="DM1">
        <v>166</v>
      </c>
      <c r="DN1">
        <v>167</v>
      </c>
      <c r="DO1">
        <v>169</v>
      </c>
      <c r="DP1">
        <v>170</v>
      </c>
      <c r="DQ1">
        <v>171</v>
      </c>
      <c r="DR1">
        <v>172</v>
      </c>
      <c r="DS1">
        <v>173</v>
      </c>
      <c r="DT1">
        <v>174</v>
      </c>
      <c r="DU1">
        <v>176</v>
      </c>
      <c r="DV1">
        <v>177</v>
      </c>
      <c r="DW1">
        <v>178</v>
      </c>
      <c r="DX1">
        <v>179</v>
      </c>
      <c r="DY1">
        <v>180</v>
      </c>
      <c r="DZ1">
        <v>181</v>
      </c>
      <c r="EA1">
        <v>189</v>
      </c>
      <c r="EB1">
        <v>190</v>
      </c>
      <c r="EC1">
        <v>191</v>
      </c>
      <c r="ED1">
        <v>192</v>
      </c>
      <c r="EE1">
        <v>193</v>
      </c>
      <c r="EF1">
        <v>195</v>
      </c>
      <c r="EG1">
        <v>196</v>
      </c>
      <c r="EH1">
        <v>197</v>
      </c>
      <c r="EI1">
        <v>198</v>
      </c>
      <c r="EJ1">
        <v>199</v>
      </c>
      <c r="EK1">
        <v>201</v>
      </c>
      <c r="EL1">
        <v>203</v>
      </c>
      <c r="EM1">
        <v>204</v>
      </c>
      <c r="EN1">
        <v>205</v>
      </c>
      <c r="EO1">
        <v>206</v>
      </c>
      <c r="EP1">
        <v>208</v>
      </c>
      <c r="EQ1">
        <v>210</v>
      </c>
      <c r="ER1">
        <v>211</v>
      </c>
      <c r="ES1">
        <v>212</v>
      </c>
      <c r="ET1">
        <v>213</v>
      </c>
      <c r="EU1">
        <v>221</v>
      </c>
      <c r="EV1">
        <v>222</v>
      </c>
      <c r="EW1">
        <v>223</v>
      </c>
      <c r="EX1">
        <v>224</v>
      </c>
      <c r="EY1">
        <v>225</v>
      </c>
      <c r="EZ1">
        <v>227</v>
      </c>
      <c r="FA1">
        <v>229</v>
      </c>
      <c r="FB1">
        <v>230</v>
      </c>
      <c r="FC1">
        <v>231</v>
      </c>
      <c r="FD1">
        <v>234</v>
      </c>
      <c r="FE1">
        <v>235</v>
      </c>
      <c r="FF1">
        <v>236</v>
      </c>
      <c r="FG1">
        <v>237</v>
      </c>
      <c r="FH1">
        <v>238</v>
      </c>
      <c r="FI1">
        <v>240</v>
      </c>
      <c r="FJ1">
        <v>241</v>
      </c>
      <c r="FK1">
        <v>242</v>
      </c>
      <c r="FL1">
        <v>243</v>
      </c>
      <c r="FM1">
        <v>244</v>
      </c>
      <c r="FN1">
        <v>245</v>
      </c>
      <c r="FO1">
        <v>247</v>
      </c>
      <c r="FP1">
        <v>248</v>
      </c>
      <c r="FQ1">
        <v>249</v>
      </c>
      <c r="FR1">
        <v>250</v>
      </c>
      <c r="FS1">
        <v>253</v>
      </c>
      <c r="FT1">
        <v>254</v>
      </c>
      <c r="FU1">
        <v>255</v>
      </c>
      <c r="FV1">
        <v>256</v>
      </c>
      <c r="FW1">
        <v>257</v>
      </c>
      <c r="FX1">
        <v>259</v>
      </c>
      <c r="FY1">
        <v>260</v>
      </c>
      <c r="FZ1">
        <v>261</v>
      </c>
      <c r="GA1">
        <v>262</v>
      </c>
      <c r="GB1">
        <v>263</v>
      </c>
      <c r="GC1">
        <v>264</v>
      </c>
      <c r="GD1">
        <v>266</v>
      </c>
      <c r="GE1">
        <v>267</v>
      </c>
      <c r="GF1">
        <v>268</v>
      </c>
      <c r="GG1">
        <v>269</v>
      </c>
      <c r="GH1">
        <v>270</v>
      </c>
      <c r="GI1">
        <v>271</v>
      </c>
      <c r="GJ1">
        <v>273</v>
      </c>
      <c r="GK1">
        <v>275</v>
      </c>
      <c r="GL1">
        <v>276</v>
      </c>
      <c r="GM1">
        <v>277</v>
      </c>
      <c r="GN1">
        <v>278</v>
      </c>
      <c r="GO1">
        <v>287</v>
      </c>
      <c r="GP1">
        <v>288</v>
      </c>
      <c r="GQ1">
        <v>289</v>
      </c>
      <c r="GR1">
        <v>290</v>
      </c>
      <c r="GS1">
        <v>291</v>
      </c>
      <c r="GT1">
        <v>292</v>
      </c>
      <c r="GU1">
        <v>294</v>
      </c>
      <c r="GV1">
        <v>295</v>
      </c>
      <c r="GW1">
        <v>296</v>
      </c>
      <c r="GX1">
        <v>297</v>
      </c>
      <c r="GY1">
        <v>298</v>
      </c>
      <c r="GZ1">
        <v>299</v>
      </c>
      <c r="HA1">
        <v>300</v>
      </c>
      <c r="HB1">
        <v>301</v>
      </c>
      <c r="HC1">
        <v>302</v>
      </c>
      <c r="HD1">
        <v>303</v>
      </c>
      <c r="HE1">
        <v>304</v>
      </c>
      <c r="HF1">
        <v>305</v>
      </c>
      <c r="HG1">
        <v>306</v>
      </c>
      <c r="HH1">
        <v>313</v>
      </c>
      <c r="HI1">
        <v>314</v>
      </c>
      <c r="HJ1">
        <v>315</v>
      </c>
      <c r="HK1">
        <v>316</v>
      </c>
      <c r="HL1">
        <v>323</v>
      </c>
      <c r="HM1">
        <v>335</v>
      </c>
      <c r="HN1">
        <v>341</v>
      </c>
      <c r="HO1">
        <v>348</v>
      </c>
      <c r="HP1">
        <v>350</v>
      </c>
      <c r="HQ1">
        <v>352</v>
      </c>
      <c r="HR1">
        <v>355</v>
      </c>
      <c r="HS1">
        <v>368</v>
      </c>
      <c r="HT1">
        <v>373</v>
      </c>
      <c r="HU1">
        <v>378</v>
      </c>
      <c r="HV1">
        <v>381</v>
      </c>
      <c r="HW1">
        <v>386</v>
      </c>
      <c r="HX1">
        <v>391</v>
      </c>
      <c r="HY1">
        <v>397</v>
      </c>
      <c r="HZ1">
        <v>402</v>
      </c>
      <c r="IA1">
        <v>407</v>
      </c>
      <c r="IB1">
        <v>414</v>
      </c>
      <c r="IC1">
        <v>415</v>
      </c>
      <c r="ID1">
        <v>416</v>
      </c>
      <c r="IE1">
        <v>418</v>
      </c>
      <c r="IF1">
        <v>437</v>
      </c>
      <c r="IG1">
        <v>455</v>
      </c>
      <c r="IH1">
        <v>468</v>
      </c>
      <c r="II1">
        <v>478</v>
      </c>
      <c r="IJ1">
        <v>484</v>
      </c>
      <c r="IK1">
        <v>488</v>
      </c>
      <c r="IL1">
        <v>492</v>
      </c>
      <c r="IM1">
        <v>496</v>
      </c>
      <c r="IN1">
        <v>505</v>
      </c>
      <c r="IO1">
        <v>507</v>
      </c>
      <c r="IP1">
        <v>509</v>
      </c>
      <c r="IQ1">
        <v>510</v>
      </c>
      <c r="IR1">
        <v>511</v>
      </c>
      <c r="IS1">
        <v>513</v>
      </c>
      <c r="IT1">
        <v>514</v>
      </c>
      <c r="IU1">
        <v>515</v>
      </c>
      <c r="IV1">
        <v>516</v>
      </c>
      <c r="IW1">
        <v>519</v>
      </c>
      <c r="IX1">
        <v>521</v>
      </c>
      <c r="IY1">
        <v>523</v>
      </c>
      <c r="IZ1">
        <v>525</v>
      </c>
      <c r="JA1">
        <v>526</v>
      </c>
      <c r="JB1">
        <v>527</v>
      </c>
      <c r="JC1">
        <v>535</v>
      </c>
      <c r="JD1">
        <v>536</v>
      </c>
      <c r="JE1">
        <v>537</v>
      </c>
      <c r="JF1">
        <v>538</v>
      </c>
      <c r="JG1">
        <v>539</v>
      </c>
      <c r="JH1">
        <v>540</v>
      </c>
      <c r="JI1">
        <v>541</v>
      </c>
      <c r="JJ1">
        <v>542</v>
      </c>
      <c r="JK1">
        <v>543</v>
      </c>
      <c r="JL1">
        <v>547</v>
      </c>
      <c r="JM1">
        <v>548</v>
      </c>
      <c r="JN1">
        <v>556</v>
      </c>
      <c r="JO1">
        <v>558</v>
      </c>
      <c r="JP1">
        <v>559</v>
      </c>
      <c r="JQ1">
        <v>560</v>
      </c>
      <c r="JR1">
        <v>562</v>
      </c>
      <c r="JS1">
        <v>565</v>
      </c>
      <c r="JT1">
        <v>566</v>
      </c>
      <c r="JU1">
        <v>567</v>
      </c>
      <c r="JV1">
        <v>569</v>
      </c>
      <c r="JW1">
        <v>586</v>
      </c>
      <c r="JX1">
        <v>589</v>
      </c>
      <c r="JY1">
        <v>592</v>
      </c>
      <c r="JZ1">
        <v>593</v>
      </c>
      <c r="KA1">
        <v>595</v>
      </c>
      <c r="KB1">
        <v>596</v>
      </c>
      <c r="KC1">
        <v>597</v>
      </c>
      <c r="KD1">
        <v>598</v>
      </c>
      <c r="KE1">
        <v>600</v>
      </c>
      <c r="KF1">
        <v>601</v>
      </c>
      <c r="KG1">
        <v>602</v>
      </c>
      <c r="KH1">
        <v>603</v>
      </c>
      <c r="KI1">
        <v>605</v>
      </c>
      <c r="KJ1">
        <v>609</v>
      </c>
      <c r="KK1">
        <v>612</v>
      </c>
      <c r="KL1">
        <v>613</v>
      </c>
      <c r="KM1">
        <v>614</v>
      </c>
      <c r="KN1">
        <v>615</v>
      </c>
      <c r="KO1">
        <v>617</v>
      </c>
      <c r="KP1">
        <v>618</v>
      </c>
      <c r="KQ1">
        <v>621</v>
      </c>
      <c r="KR1">
        <v>623</v>
      </c>
      <c r="KS1">
        <v>624</v>
      </c>
      <c r="KT1">
        <v>627</v>
      </c>
      <c r="KU1">
        <v>631</v>
      </c>
      <c r="KV1">
        <v>632</v>
      </c>
      <c r="KW1">
        <v>634</v>
      </c>
      <c r="KX1">
        <v>635</v>
      </c>
      <c r="KY1">
        <v>636</v>
      </c>
      <c r="KZ1">
        <v>638</v>
      </c>
      <c r="LA1">
        <v>639</v>
      </c>
      <c r="LB1">
        <v>640</v>
      </c>
      <c r="LC1">
        <v>641</v>
      </c>
      <c r="LD1">
        <v>642</v>
      </c>
      <c r="LE1">
        <v>643</v>
      </c>
      <c r="LF1">
        <v>645</v>
      </c>
      <c r="LG1">
        <v>646</v>
      </c>
      <c r="LH1">
        <v>649</v>
      </c>
      <c r="LI1">
        <v>650</v>
      </c>
      <c r="LJ1">
        <v>651</v>
      </c>
      <c r="LK1">
        <v>653</v>
      </c>
      <c r="LL1">
        <v>655</v>
      </c>
      <c r="LM1">
        <v>656</v>
      </c>
      <c r="LN1">
        <v>658</v>
      </c>
      <c r="LO1">
        <v>671</v>
      </c>
      <c r="LP1">
        <v>673</v>
      </c>
      <c r="LQ1">
        <v>675</v>
      </c>
      <c r="LR1">
        <v>676</v>
      </c>
      <c r="LS1">
        <v>677</v>
      </c>
      <c r="LT1">
        <v>681</v>
      </c>
      <c r="LU1">
        <v>682</v>
      </c>
      <c r="LV1">
        <v>684</v>
      </c>
      <c r="LW1">
        <v>685</v>
      </c>
      <c r="LX1">
        <v>687</v>
      </c>
      <c r="LY1">
        <v>689</v>
      </c>
      <c r="LZ1">
        <v>690</v>
      </c>
      <c r="MA1">
        <v>692</v>
      </c>
      <c r="MB1">
        <v>694</v>
      </c>
      <c r="MC1">
        <v>700</v>
      </c>
      <c r="MD1">
        <v>701</v>
      </c>
      <c r="ME1">
        <v>703</v>
      </c>
      <c r="MF1">
        <v>707</v>
      </c>
      <c r="MG1">
        <v>708</v>
      </c>
      <c r="MH1">
        <v>709</v>
      </c>
      <c r="MI1">
        <v>713</v>
      </c>
      <c r="MJ1">
        <v>714</v>
      </c>
      <c r="MK1">
        <v>715</v>
      </c>
      <c r="ML1">
        <v>720</v>
      </c>
      <c r="MM1">
        <v>725</v>
      </c>
      <c r="MN1">
        <v>726</v>
      </c>
      <c r="MO1">
        <v>728</v>
      </c>
      <c r="MP1">
        <v>729</v>
      </c>
      <c r="MQ1">
        <v>730</v>
      </c>
      <c r="MR1">
        <v>731</v>
      </c>
      <c r="MS1">
        <v>732</v>
      </c>
      <c r="MT1">
        <v>733</v>
      </c>
      <c r="MU1">
        <v>734</v>
      </c>
      <c r="MV1">
        <v>736</v>
      </c>
      <c r="MW1">
        <v>737</v>
      </c>
      <c r="MX1">
        <v>740</v>
      </c>
      <c r="MY1">
        <v>741</v>
      </c>
      <c r="MZ1">
        <v>743</v>
      </c>
      <c r="NA1">
        <v>747</v>
      </c>
      <c r="NB1">
        <v>748</v>
      </c>
      <c r="NC1">
        <v>749</v>
      </c>
      <c r="ND1">
        <v>750</v>
      </c>
      <c r="NE1">
        <v>752</v>
      </c>
      <c r="NF1">
        <v>753</v>
      </c>
      <c r="NG1">
        <v>754</v>
      </c>
      <c r="NH1">
        <v>758</v>
      </c>
      <c r="NI1">
        <v>760</v>
      </c>
      <c r="NJ1">
        <v>761</v>
      </c>
      <c r="NK1">
        <v>762</v>
      </c>
      <c r="NL1">
        <v>763</v>
      </c>
      <c r="NM1">
        <v>764</v>
      </c>
      <c r="NN1">
        <v>765</v>
      </c>
      <c r="NO1">
        <v>766</v>
      </c>
      <c r="NP1">
        <v>767</v>
      </c>
      <c r="NQ1">
        <v>768</v>
      </c>
      <c r="NR1">
        <v>769</v>
      </c>
      <c r="NS1">
        <v>770</v>
      </c>
      <c r="NT1">
        <v>772</v>
      </c>
      <c r="NU1">
        <v>773</v>
      </c>
      <c r="NV1">
        <v>774</v>
      </c>
      <c r="NW1">
        <v>775</v>
      </c>
      <c r="NX1">
        <v>776</v>
      </c>
      <c r="NY1">
        <v>777</v>
      </c>
      <c r="NZ1">
        <v>778</v>
      </c>
      <c r="OA1">
        <v>779</v>
      </c>
      <c r="OB1">
        <v>780</v>
      </c>
      <c r="OC1">
        <v>782</v>
      </c>
      <c r="OD1">
        <v>783</v>
      </c>
      <c r="OE1">
        <v>784</v>
      </c>
      <c r="OF1">
        <v>785</v>
      </c>
      <c r="OG1">
        <v>790</v>
      </c>
      <c r="OH1">
        <v>791</v>
      </c>
      <c r="OI1">
        <v>794</v>
      </c>
      <c r="OJ1">
        <v>795</v>
      </c>
      <c r="OK1">
        <v>798</v>
      </c>
      <c r="OL1">
        <v>799</v>
      </c>
      <c r="OM1">
        <v>804</v>
      </c>
      <c r="ON1">
        <v>805</v>
      </c>
      <c r="OO1">
        <v>818</v>
      </c>
      <c r="OP1">
        <v>819</v>
      </c>
      <c r="OQ1">
        <v>820</v>
      </c>
      <c r="OR1">
        <v>822</v>
      </c>
      <c r="OS1">
        <v>823</v>
      </c>
      <c r="OT1">
        <v>825</v>
      </c>
      <c r="OU1">
        <v>826</v>
      </c>
      <c r="OV1">
        <v>827</v>
      </c>
      <c r="OW1">
        <v>831</v>
      </c>
      <c r="OX1">
        <v>832</v>
      </c>
      <c r="OY1">
        <v>833</v>
      </c>
      <c r="OZ1">
        <v>835</v>
      </c>
      <c r="PA1">
        <v>838</v>
      </c>
      <c r="PB1">
        <v>839</v>
      </c>
      <c r="PC1">
        <v>840</v>
      </c>
      <c r="PD1">
        <v>841</v>
      </c>
      <c r="PE1">
        <v>842</v>
      </c>
      <c r="PF1">
        <v>843</v>
      </c>
      <c r="PG1">
        <v>844</v>
      </c>
      <c r="PH1">
        <v>845</v>
      </c>
      <c r="PI1">
        <v>851</v>
      </c>
      <c r="PJ1">
        <v>852</v>
      </c>
      <c r="PK1">
        <v>857</v>
      </c>
      <c r="PL1">
        <v>857</v>
      </c>
      <c r="PM1">
        <v>874</v>
      </c>
      <c r="PN1">
        <v>876</v>
      </c>
      <c r="PO1">
        <v>877</v>
      </c>
      <c r="PP1">
        <v>884</v>
      </c>
      <c r="PQ1">
        <v>887</v>
      </c>
      <c r="PR1">
        <v>893</v>
      </c>
      <c r="PS1">
        <v>897</v>
      </c>
      <c r="PT1">
        <v>901</v>
      </c>
      <c r="PU1">
        <v>912</v>
      </c>
      <c r="PV1">
        <v>914</v>
      </c>
      <c r="PW1">
        <v>933</v>
      </c>
      <c r="PX1">
        <v>942</v>
      </c>
      <c r="PY1">
        <v>975</v>
      </c>
      <c r="PZ1">
        <v>979</v>
      </c>
      <c r="QA1">
        <v>988</v>
      </c>
      <c r="QB1">
        <v>996</v>
      </c>
      <c r="QC1">
        <v>1000</v>
      </c>
      <c r="QD1">
        <v>1006</v>
      </c>
      <c r="QE1">
        <v>1007</v>
      </c>
      <c r="QF1">
        <v>1008</v>
      </c>
      <c r="QG1">
        <v>1009</v>
      </c>
      <c r="QH1">
        <v>1010</v>
      </c>
      <c r="QI1">
        <v>1011</v>
      </c>
      <c r="QJ1">
        <v>1014</v>
      </c>
      <c r="QK1">
        <v>1017</v>
      </c>
      <c r="QL1">
        <v>1018</v>
      </c>
      <c r="QM1">
        <v>1019</v>
      </c>
      <c r="QN1">
        <v>1020</v>
      </c>
      <c r="QO1">
        <v>1021</v>
      </c>
      <c r="QP1">
        <v>1023</v>
      </c>
      <c r="QQ1">
        <v>1024</v>
      </c>
      <c r="QR1">
        <v>1025</v>
      </c>
      <c r="QS1">
        <v>1026</v>
      </c>
      <c r="QT1">
        <v>1027</v>
      </c>
      <c r="QU1">
        <v>1029</v>
      </c>
      <c r="QV1">
        <v>1030</v>
      </c>
      <c r="QW1">
        <v>1031</v>
      </c>
      <c r="QX1">
        <v>1032</v>
      </c>
      <c r="QY1">
        <v>1038</v>
      </c>
      <c r="QZ1">
        <v>1042</v>
      </c>
      <c r="RA1">
        <v>1043</v>
      </c>
      <c r="RB1">
        <v>1044</v>
      </c>
      <c r="RC1">
        <v>1046</v>
      </c>
      <c r="RD1">
        <v>1047</v>
      </c>
      <c r="RE1">
        <v>1048</v>
      </c>
      <c r="RF1">
        <v>1049</v>
      </c>
      <c r="RG1">
        <v>1050</v>
      </c>
      <c r="RH1">
        <v>1051</v>
      </c>
      <c r="RI1">
        <v>1052</v>
      </c>
      <c r="RJ1">
        <v>1054</v>
      </c>
      <c r="RK1">
        <v>1055</v>
      </c>
      <c r="RL1">
        <v>1056</v>
      </c>
      <c r="RM1">
        <v>1058</v>
      </c>
      <c r="RN1">
        <v>1060</v>
      </c>
      <c r="RO1">
        <v>1062</v>
      </c>
      <c r="RP1">
        <v>1063</v>
      </c>
      <c r="RQ1">
        <v>1064</v>
      </c>
      <c r="RR1">
        <v>1065</v>
      </c>
      <c r="RS1">
        <v>1066</v>
      </c>
      <c r="RT1">
        <v>1067</v>
      </c>
      <c r="RU1">
        <v>1068</v>
      </c>
      <c r="RV1">
        <v>1069</v>
      </c>
      <c r="RW1">
        <v>1071</v>
      </c>
      <c r="RX1">
        <v>1072</v>
      </c>
      <c r="RY1">
        <v>1073</v>
      </c>
      <c r="RZ1">
        <v>1074</v>
      </c>
      <c r="SA1">
        <v>1075</v>
      </c>
      <c r="SB1">
        <v>1076</v>
      </c>
      <c r="SC1">
        <v>1077</v>
      </c>
      <c r="SD1">
        <v>1078</v>
      </c>
      <c r="SE1">
        <v>1079</v>
      </c>
      <c r="SF1">
        <v>1080</v>
      </c>
      <c r="SG1">
        <v>1083</v>
      </c>
      <c r="SH1">
        <v>1084</v>
      </c>
      <c r="SI1">
        <v>1085</v>
      </c>
      <c r="SJ1">
        <v>1086</v>
      </c>
      <c r="SK1">
        <v>1088</v>
      </c>
    </row>
    <row r="2" spans="1:505" x14ac:dyDescent="0.25">
      <c r="B2" s="4" t="s">
        <v>1279</v>
      </c>
      <c r="C2">
        <v>315</v>
      </c>
      <c r="D2">
        <v>68</v>
      </c>
      <c r="E2">
        <v>667</v>
      </c>
      <c r="F2">
        <v>985</v>
      </c>
      <c r="G2">
        <v>320</v>
      </c>
      <c r="H2">
        <v>943</v>
      </c>
      <c r="I2">
        <v>648</v>
      </c>
      <c r="J2">
        <v>844</v>
      </c>
      <c r="K2">
        <v>882</v>
      </c>
      <c r="L2">
        <v>656</v>
      </c>
      <c r="M2">
        <v>962</v>
      </c>
      <c r="N2">
        <v>767</v>
      </c>
      <c r="O2">
        <v>1021</v>
      </c>
      <c r="P2">
        <v>1085</v>
      </c>
      <c r="Q2">
        <v>558</v>
      </c>
      <c r="R2">
        <v>838</v>
      </c>
      <c r="S2">
        <v>654</v>
      </c>
      <c r="T2">
        <v>702</v>
      </c>
      <c r="U2">
        <v>889</v>
      </c>
      <c r="V2">
        <v>929</v>
      </c>
      <c r="W2">
        <v>981</v>
      </c>
      <c r="X2">
        <v>201</v>
      </c>
      <c r="Y2">
        <v>1047</v>
      </c>
      <c r="Z2">
        <v>1070</v>
      </c>
      <c r="AA2">
        <v>1038</v>
      </c>
      <c r="AB2">
        <v>1062</v>
      </c>
      <c r="AC2">
        <v>1030</v>
      </c>
      <c r="AD2">
        <v>113</v>
      </c>
      <c r="AE2">
        <v>1094</v>
      </c>
      <c r="AF2">
        <v>1128</v>
      </c>
      <c r="AG2">
        <v>478</v>
      </c>
      <c r="AH2">
        <v>510</v>
      </c>
      <c r="AI2">
        <v>878</v>
      </c>
      <c r="AJ2">
        <v>657</v>
      </c>
      <c r="AK2">
        <v>950</v>
      </c>
      <c r="AL2">
        <v>974</v>
      </c>
      <c r="AM2">
        <v>1102</v>
      </c>
      <c r="AN2">
        <v>2</v>
      </c>
      <c r="AO2">
        <v>450</v>
      </c>
      <c r="AP2">
        <v>854</v>
      </c>
      <c r="AQ2">
        <v>577</v>
      </c>
      <c r="AR2">
        <v>625</v>
      </c>
      <c r="AS2">
        <v>945</v>
      </c>
      <c r="AT2">
        <v>1026</v>
      </c>
      <c r="AU2">
        <v>1006</v>
      </c>
      <c r="AV2">
        <v>670</v>
      </c>
      <c r="AW2">
        <v>1086</v>
      </c>
      <c r="AX2">
        <v>1111</v>
      </c>
      <c r="AY2">
        <v>9</v>
      </c>
      <c r="AZ2">
        <v>461</v>
      </c>
      <c r="BA2">
        <v>873</v>
      </c>
      <c r="BB2">
        <v>806</v>
      </c>
      <c r="BC2">
        <v>1035</v>
      </c>
      <c r="BD2">
        <v>1090</v>
      </c>
      <c r="BE2">
        <v>862</v>
      </c>
      <c r="BF2">
        <v>893</v>
      </c>
      <c r="BG2">
        <v>36</v>
      </c>
      <c r="BH2">
        <v>180</v>
      </c>
      <c r="BI2">
        <v>148</v>
      </c>
      <c r="BJ2">
        <v>187</v>
      </c>
      <c r="BK2">
        <v>638</v>
      </c>
      <c r="BL2">
        <v>662</v>
      </c>
      <c r="BM2">
        <v>897</v>
      </c>
      <c r="BN2">
        <v>1106</v>
      </c>
      <c r="BO2">
        <v>1010</v>
      </c>
      <c r="BP2">
        <v>1058</v>
      </c>
      <c r="BQ2">
        <v>857</v>
      </c>
      <c r="BR2">
        <v>849</v>
      </c>
      <c r="BS2">
        <v>527</v>
      </c>
      <c r="BT2">
        <v>600</v>
      </c>
      <c r="BU2">
        <v>678</v>
      </c>
      <c r="BV2">
        <v>252</v>
      </c>
      <c r="BW2">
        <v>156</v>
      </c>
      <c r="BX2">
        <v>243</v>
      </c>
      <c r="BY2">
        <v>735</v>
      </c>
      <c r="BZ2">
        <v>251</v>
      </c>
      <c r="CA2">
        <v>816</v>
      </c>
      <c r="CB2">
        <v>847</v>
      </c>
      <c r="CC2">
        <v>954</v>
      </c>
      <c r="CD2">
        <v>1005</v>
      </c>
      <c r="CE2">
        <v>696</v>
      </c>
      <c r="CF2">
        <v>643</v>
      </c>
      <c r="CG2">
        <v>759</v>
      </c>
      <c r="CH2">
        <v>791</v>
      </c>
      <c r="CI2">
        <v>249</v>
      </c>
      <c r="CJ2">
        <v>456</v>
      </c>
      <c r="CK2">
        <v>959</v>
      </c>
      <c r="CL2">
        <v>755</v>
      </c>
      <c r="CM2">
        <v>990</v>
      </c>
      <c r="CN2">
        <v>1023</v>
      </c>
      <c r="CO2">
        <v>520</v>
      </c>
      <c r="CP2">
        <v>598</v>
      </c>
      <c r="CQ2">
        <v>1074</v>
      </c>
      <c r="CR2">
        <v>905</v>
      </c>
      <c r="CS2">
        <v>1114</v>
      </c>
      <c r="CT2">
        <v>233</v>
      </c>
      <c r="CU2">
        <v>601</v>
      </c>
      <c r="CV2">
        <v>649</v>
      </c>
      <c r="CW2">
        <v>281</v>
      </c>
      <c r="CX2">
        <v>1066</v>
      </c>
      <c r="CY2">
        <v>401</v>
      </c>
      <c r="CZ2">
        <v>433</v>
      </c>
      <c r="DA2">
        <v>1046</v>
      </c>
      <c r="DB2">
        <v>441</v>
      </c>
      <c r="DC2">
        <v>421</v>
      </c>
      <c r="DD2">
        <v>973</v>
      </c>
      <c r="DE2">
        <v>573</v>
      </c>
      <c r="DF2">
        <v>613</v>
      </c>
      <c r="DG2">
        <v>74</v>
      </c>
      <c r="DH2">
        <v>121</v>
      </c>
      <c r="DI2">
        <v>593</v>
      </c>
      <c r="DJ2">
        <v>821</v>
      </c>
      <c r="DK2">
        <v>721</v>
      </c>
      <c r="DL2">
        <v>778</v>
      </c>
      <c r="DM2">
        <v>33</v>
      </c>
      <c r="DN2">
        <v>305</v>
      </c>
      <c r="DO2">
        <v>750</v>
      </c>
      <c r="DP2">
        <v>269</v>
      </c>
      <c r="DQ2">
        <v>869</v>
      </c>
      <c r="DR2">
        <v>902</v>
      </c>
      <c r="DS2">
        <v>377</v>
      </c>
      <c r="DT2">
        <v>393</v>
      </c>
      <c r="DU2">
        <v>805</v>
      </c>
      <c r="DV2">
        <v>41</v>
      </c>
      <c r="DW2">
        <v>501</v>
      </c>
      <c r="DX2">
        <v>565</v>
      </c>
      <c r="DY2">
        <v>257</v>
      </c>
      <c r="DZ2">
        <v>469</v>
      </c>
      <c r="EA2">
        <v>935</v>
      </c>
      <c r="EB2">
        <v>211</v>
      </c>
      <c r="EC2">
        <v>1015</v>
      </c>
      <c r="ED2">
        <v>919</v>
      </c>
      <c r="EE2">
        <v>927</v>
      </c>
      <c r="EF2">
        <v>588</v>
      </c>
      <c r="EG2">
        <v>296</v>
      </c>
      <c r="EH2">
        <v>772</v>
      </c>
      <c r="EI2">
        <v>810</v>
      </c>
      <c r="EJ2">
        <v>819</v>
      </c>
      <c r="EK2">
        <v>171</v>
      </c>
      <c r="EL2">
        <v>304</v>
      </c>
      <c r="EM2">
        <v>363</v>
      </c>
      <c r="EN2">
        <v>84</v>
      </c>
      <c r="EO2">
        <v>132</v>
      </c>
      <c r="EP2">
        <v>707</v>
      </c>
      <c r="EQ2">
        <v>556</v>
      </c>
      <c r="ER2">
        <v>827</v>
      </c>
      <c r="ES2">
        <v>1054</v>
      </c>
      <c r="ET2">
        <v>1081</v>
      </c>
      <c r="EU2">
        <v>448</v>
      </c>
      <c r="EV2">
        <v>412</v>
      </c>
      <c r="EW2">
        <v>630</v>
      </c>
      <c r="EX2">
        <v>440</v>
      </c>
      <c r="EY2">
        <v>488</v>
      </c>
      <c r="EZ2">
        <v>484</v>
      </c>
      <c r="FA2">
        <v>582</v>
      </c>
      <c r="FB2">
        <v>620</v>
      </c>
      <c r="FC2">
        <v>910</v>
      </c>
      <c r="FD2">
        <v>969</v>
      </c>
      <c r="FE2">
        <v>288</v>
      </c>
      <c r="FF2">
        <v>1125</v>
      </c>
      <c r="FG2">
        <v>608</v>
      </c>
      <c r="FH2">
        <v>680</v>
      </c>
      <c r="FI2">
        <v>104</v>
      </c>
      <c r="FJ2">
        <v>996</v>
      </c>
      <c r="FK2">
        <v>328</v>
      </c>
      <c r="FL2">
        <v>1101</v>
      </c>
      <c r="FM2">
        <v>783</v>
      </c>
      <c r="FN2">
        <v>831</v>
      </c>
      <c r="FO2">
        <v>120</v>
      </c>
      <c r="FP2">
        <v>163</v>
      </c>
      <c r="FQ2">
        <v>344</v>
      </c>
      <c r="FR2">
        <v>314</v>
      </c>
      <c r="FS2">
        <v>704</v>
      </c>
      <c r="FT2">
        <v>694</v>
      </c>
      <c r="FU2">
        <v>800</v>
      </c>
      <c r="FV2">
        <v>675</v>
      </c>
      <c r="FW2">
        <v>699</v>
      </c>
      <c r="FX2">
        <v>894</v>
      </c>
      <c r="FY2">
        <v>671</v>
      </c>
      <c r="FZ2">
        <v>965</v>
      </c>
      <c r="GA2">
        <v>774</v>
      </c>
      <c r="GB2">
        <v>906</v>
      </c>
      <c r="GC2">
        <v>279</v>
      </c>
      <c r="GD2">
        <v>442</v>
      </c>
      <c r="GE2">
        <v>434</v>
      </c>
      <c r="GF2">
        <v>545</v>
      </c>
      <c r="GG2">
        <v>610</v>
      </c>
      <c r="GH2">
        <v>274</v>
      </c>
      <c r="GI2">
        <v>330</v>
      </c>
      <c r="GJ2">
        <v>542</v>
      </c>
      <c r="GK2">
        <v>430</v>
      </c>
      <c r="GL2">
        <v>687</v>
      </c>
      <c r="GM2">
        <v>590</v>
      </c>
      <c r="GN2">
        <v>622</v>
      </c>
      <c r="GO2">
        <v>97</v>
      </c>
      <c r="GP2">
        <v>1127</v>
      </c>
      <c r="GQ2">
        <v>234</v>
      </c>
      <c r="GR2">
        <v>289</v>
      </c>
      <c r="GS2">
        <v>729</v>
      </c>
      <c r="GT2">
        <v>786</v>
      </c>
      <c r="GU2">
        <v>540</v>
      </c>
      <c r="GV2">
        <v>888</v>
      </c>
      <c r="GW2">
        <v>692</v>
      </c>
      <c r="GX2">
        <v>335</v>
      </c>
      <c r="GY2">
        <v>368</v>
      </c>
      <c r="GZ2">
        <v>895</v>
      </c>
      <c r="HA2">
        <v>836</v>
      </c>
      <c r="HB2">
        <v>427</v>
      </c>
      <c r="HC2">
        <v>988</v>
      </c>
      <c r="HD2">
        <v>977</v>
      </c>
      <c r="HE2">
        <v>1045</v>
      </c>
      <c r="HF2">
        <v>698</v>
      </c>
      <c r="HG2">
        <v>507</v>
      </c>
      <c r="HH2">
        <v>188</v>
      </c>
      <c r="HI2">
        <v>196</v>
      </c>
      <c r="HJ2">
        <v>204</v>
      </c>
      <c r="HK2">
        <v>159</v>
      </c>
      <c r="HL2">
        <v>589</v>
      </c>
      <c r="HM2">
        <v>814</v>
      </c>
      <c r="HN2">
        <v>961</v>
      </c>
      <c r="HO2">
        <v>260</v>
      </c>
      <c r="HP2">
        <v>1139</v>
      </c>
      <c r="HQ2">
        <v>639</v>
      </c>
      <c r="HR2">
        <v>647</v>
      </c>
      <c r="HS2">
        <v>788</v>
      </c>
      <c r="HT2">
        <v>566</v>
      </c>
      <c r="HU2">
        <v>1089</v>
      </c>
      <c r="HV2">
        <v>382</v>
      </c>
      <c r="HW2">
        <v>423</v>
      </c>
      <c r="HX2">
        <v>463</v>
      </c>
      <c r="HY2">
        <v>2382</v>
      </c>
      <c r="HZ2">
        <v>2423</v>
      </c>
      <c r="IA2">
        <v>2463</v>
      </c>
      <c r="IB2">
        <v>10703</v>
      </c>
      <c r="IC2">
        <v>12703</v>
      </c>
      <c r="ID2">
        <v>10704</v>
      </c>
      <c r="IE2">
        <v>632</v>
      </c>
      <c r="IF2">
        <v>2632</v>
      </c>
      <c r="IG2">
        <v>918</v>
      </c>
      <c r="IH2">
        <v>926</v>
      </c>
      <c r="II2">
        <v>934</v>
      </c>
      <c r="IJ2">
        <v>843</v>
      </c>
      <c r="IK2">
        <v>1037</v>
      </c>
      <c r="IL2">
        <v>1084</v>
      </c>
      <c r="IM2">
        <v>502</v>
      </c>
      <c r="IN2">
        <v>703</v>
      </c>
      <c r="IO2">
        <v>583</v>
      </c>
      <c r="IP2">
        <v>952</v>
      </c>
      <c r="IQ2">
        <v>966</v>
      </c>
      <c r="IR2">
        <v>131</v>
      </c>
      <c r="IS2">
        <v>303</v>
      </c>
      <c r="IT2">
        <v>311</v>
      </c>
      <c r="IU2">
        <v>451</v>
      </c>
      <c r="IV2">
        <v>319</v>
      </c>
      <c r="IW2">
        <v>780</v>
      </c>
      <c r="IX2">
        <v>477</v>
      </c>
      <c r="IY2">
        <v>672</v>
      </c>
      <c r="IZ2">
        <v>56</v>
      </c>
      <c r="JA2">
        <v>998</v>
      </c>
      <c r="JB2">
        <v>754</v>
      </c>
      <c r="JC2">
        <v>250</v>
      </c>
      <c r="JD2">
        <v>258</v>
      </c>
      <c r="JE2">
        <v>266</v>
      </c>
      <c r="JF2">
        <v>310</v>
      </c>
      <c r="JG2">
        <v>333</v>
      </c>
      <c r="JH2">
        <v>278</v>
      </c>
      <c r="JI2">
        <v>23</v>
      </c>
      <c r="JJ2">
        <v>292</v>
      </c>
      <c r="JK2">
        <v>536</v>
      </c>
      <c r="JL2">
        <v>1105</v>
      </c>
      <c r="JM2">
        <v>403</v>
      </c>
      <c r="JN2">
        <v>803</v>
      </c>
      <c r="JO2">
        <v>1031</v>
      </c>
      <c r="JP2">
        <v>1022</v>
      </c>
      <c r="JQ2">
        <v>342</v>
      </c>
      <c r="JR2">
        <v>298</v>
      </c>
      <c r="JS2">
        <v>564</v>
      </c>
      <c r="JT2">
        <v>596</v>
      </c>
      <c r="JU2">
        <v>581</v>
      </c>
      <c r="JV2">
        <v>351</v>
      </c>
      <c r="JW2">
        <v>287</v>
      </c>
      <c r="JX2">
        <v>549</v>
      </c>
      <c r="JY2">
        <v>629</v>
      </c>
      <c r="JZ2">
        <v>685</v>
      </c>
      <c r="KA2">
        <v>718</v>
      </c>
      <c r="KB2">
        <v>725</v>
      </c>
      <c r="KC2">
        <v>733</v>
      </c>
      <c r="KD2">
        <v>741</v>
      </c>
      <c r="KE2">
        <v>414</v>
      </c>
      <c r="KF2">
        <v>422</v>
      </c>
      <c r="KG2">
        <v>609</v>
      </c>
      <c r="KH2">
        <v>1044</v>
      </c>
      <c r="KI2">
        <v>475</v>
      </c>
      <c r="KJ2">
        <v>170</v>
      </c>
      <c r="KK2">
        <v>218</v>
      </c>
      <c r="KL2">
        <v>1020</v>
      </c>
      <c r="KM2">
        <v>1029</v>
      </c>
      <c r="KN2">
        <v>325</v>
      </c>
      <c r="KO2">
        <v>255</v>
      </c>
      <c r="KP2">
        <v>127</v>
      </c>
      <c r="KQ2">
        <v>64</v>
      </c>
      <c r="KR2">
        <v>1113</v>
      </c>
      <c r="KS2">
        <v>155</v>
      </c>
      <c r="KT2">
        <v>362</v>
      </c>
      <c r="KU2">
        <v>366</v>
      </c>
      <c r="KV2">
        <v>1077</v>
      </c>
      <c r="KW2">
        <v>149</v>
      </c>
      <c r="KX2">
        <v>15</v>
      </c>
      <c r="KY2">
        <v>181</v>
      </c>
      <c r="KZ2">
        <v>189</v>
      </c>
      <c r="LA2">
        <v>599</v>
      </c>
      <c r="LB2">
        <v>907</v>
      </c>
      <c r="LC2">
        <v>575</v>
      </c>
      <c r="LD2">
        <v>930</v>
      </c>
      <c r="LE2">
        <v>262</v>
      </c>
      <c r="LF2">
        <v>27</v>
      </c>
      <c r="LG2">
        <v>178</v>
      </c>
      <c r="LH2">
        <v>321</v>
      </c>
      <c r="LI2">
        <v>483</v>
      </c>
      <c r="LJ2">
        <v>186</v>
      </c>
      <c r="LK2">
        <v>1097</v>
      </c>
      <c r="LL2">
        <v>390</v>
      </c>
      <c r="LM2">
        <v>332</v>
      </c>
      <c r="LN2">
        <v>38</v>
      </c>
      <c r="LO2">
        <v>223</v>
      </c>
      <c r="LP2">
        <v>72</v>
      </c>
      <c r="LQ2">
        <v>263</v>
      </c>
      <c r="LR2">
        <v>272</v>
      </c>
      <c r="LS2">
        <v>830</v>
      </c>
      <c r="LT2">
        <v>452</v>
      </c>
      <c r="LU2">
        <v>523</v>
      </c>
      <c r="LV2">
        <v>914</v>
      </c>
      <c r="LW2">
        <v>1109</v>
      </c>
      <c r="LX2">
        <v>126</v>
      </c>
      <c r="LY2">
        <v>347</v>
      </c>
      <c r="LZ2">
        <v>286</v>
      </c>
      <c r="MA2">
        <v>689</v>
      </c>
      <c r="MB2">
        <v>88</v>
      </c>
      <c r="MC2">
        <v>210</v>
      </c>
      <c r="MD2">
        <v>491</v>
      </c>
      <c r="ME2">
        <v>525</v>
      </c>
      <c r="MF2">
        <v>1126</v>
      </c>
      <c r="MG2">
        <v>1</v>
      </c>
      <c r="MH2">
        <v>515</v>
      </c>
      <c r="MI2">
        <v>980</v>
      </c>
      <c r="MJ2">
        <v>1004</v>
      </c>
      <c r="MK2">
        <v>63</v>
      </c>
      <c r="ML2">
        <v>693</v>
      </c>
      <c r="MM2">
        <v>946</v>
      </c>
      <c r="MN2">
        <v>194</v>
      </c>
      <c r="MO2">
        <v>226</v>
      </c>
      <c r="MP2">
        <v>356</v>
      </c>
      <c r="MQ2">
        <v>364</v>
      </c>
      <c r="MR2">
        <v>173</v>
      </c>
      <c r="MS2">
        <v>470</v>
      </c>
      <c r="MT2">
        <v>614</v>
      </c>
      <c r="MU2">
        <v>797</v>
      </c>
      <c r="MV2">
        <v>804</v>
      </c>
      <c r="MW2">
        <v>313</v>
      </c>
      <c r="MX2">
        <v>851</v>
      </c>
      <c r="MY2">
        <v>842</v>
      </c>
      <c r="MZ2">
        <v>4</v>
      </c>
      <c r="NA2">
        <v>580</v>
      </c>
      <c r="NB2">
        <v>271</v>
      </c>
      <c r="NC2">
        <v>874</v>
      </c>
      <c r="ND2">
        <v>460</v>
      </c>
      <c r="NE2">
        <v>381</v>
      </c>
      <c r="NF2">
        <v>749</v>
      </c>
      <c r="NG2">
        <v>128</v>
      </c>
      <c r="NH2">
        <v>246</v>
      </c>
      <c r="NI2">
        <v>26</v>
      </c>
      <c r="NJ2">
        <v>42</v>
      </c>
      <c r="NK2">
        <v>17</v>
      </c>
      <c r="NL2">
        <v>10</v>
      </c>
      <c r="NM2">
        <v>494</v>
      </c>
      <c r="NN2">
        <v>503</v>
      </c>
      <c r="NO2">
        <v>511</v>
      </c>
      <c r="NP2">
        <v>795</v>
      </c>
      <c r="NQ2">
        <v>50</v>
      </c>
      <c r="NR2">
        <v>67</v>
      </c>
      <c r="NS2">
        <v>587</v>
      </c>
      <c r="NT2">
        <v>215</v>
      </c>
      <c r="NU2">
        <v>531</v>
      </c>
      <c r="NV2">
        <v>628</v>
      </c>
      <c r="NW2">
        <v>634</v>
      </c>
      <c r="NX2">
        <v>706</v>
      </c>
      <c r="NY2">
        <v>1061</v>
      </c>
      <c r="NZ2">
        <v>616</v>
      </c>
      <c r="OA2">
        <v>214</v>
      </c>
      <c r="OB2">
        <v>35</v>
      </c>
      <c r="OC2">
        <v>115</v>
      </c>
      <c r="OD2">
        <v>757</v>
      </c>
      <c r="OE2">
        <v>231</v>
      </c>
      <c r="OF2">
        <v>66</v>
      </c>
      <c r="OG2">
        <v>374</v>
      </c>
      <c r="OH2">
        <v>1052</v>
      </c>
      <c r="OI2">
        <v>100</v>
      </c>
      <c r="OJ2">
        <v>591</v>
      </c>
      <c r="OK2">
        <v>771</v>
      </c>
      <c r="OL2">
        <v>612</v>
      </c>
      <c r="OM2">
        <v>7</v>
      </c>
      <c r="ON2">
        <v>867</v>
      </c>
      <c r="OO2">
        <v>122</v>
      </c>
      <c r="OP2">
        <v>105</v>
      </c>
      <c r="OQ2">
        <v>114</v>
      </c>
      <c r="OR2">
        <v>280</v>
      </c>
      <c r="OS2">
        <v>880</v>
      </c>
      <c r="OT2">
        <v>898</v>
      </c>
      <c r="OU2">
        <v>931</v>
      </c>
      <c r="OV2">
        <v>1093</v>
      </c>
      <c r="OW2">
        <v>534</v>
      </c>
      <c r="OX2">
        <v>574</v>
      </c>
      <c r="OY2">
        <v>621</v>
      </c>
      <c r="OZ2">
        <v>679</v>
      </c>
      <c r="PA2">
        <v>147</v>
      </c>
      <c r="PB2">
        <v>162</v>
      </c>
      <c r="PC2">
        <v>604</v>
      </c>
      <c r="PD2">
        <v>146</v>
      </c>
      <c r="PE2">
        <v>238</v>
      </c>
      <c r="PF2">
        <v>350</v>
      </c>
      <c r="PG2">
        <v>358</v>
      </c>
      <c r="PH2">
        <v>354</v>
      </c>
      <c r="PI2">
        <v>96</v>
      </c>
      <c r="PJ2">
        <v>101</v>
      </c>
      <c r="PK2">
        <v>12704</v>
      </c>
      <c r="PL2">
        <v>642</v>
      </c>
      <c r="PM2">
        <v>653</v>
      </c>
      <c r="PN2">
        <v>661</v>
      </c>
      <c r="PO2">
        <v>576</v>
      </c>
      <c r="PP2">
        <v>1048</v>
      </c>
      <c r="PQ2">
        <v>136</v>
      </c>
      <c r="PR2">
        <v>307</v>
      </c>
      <c r="PS2">
        <v>852</v>
      </c>
      <c r="PT2">
        <v>978</v>
      </c>
      <c r="PU2">
        <v>202</v>
      </c>
      <c r="PV2">
        <v>217</v>
      </c>
      <c r="PW2">
        <v>920</v>
      </c>
      <c r="PX2">
        <v>928</v>
      </c>
      <c r="PY2">
        <v>1007</v>
      </c>
      <c r="PZ2">
        <v>1017</v>
      </c>
      <c r="QA2">
        <v>1025</v>
      </c>
      <c r="QB2">
        <v>1041</v>
      </c>
      <c r="QC2">
        <v>1049</v>
      </c>
      <c r="QD2">
        <v>91</v>
      </c>
      <c r="QE2">
        <v>846</v>
      </c>
      <c r="QF2">
        <v>1009</v>
      </c>
      <c r="QG2">
        <v>949</v>
      </c>
      <c r="QH2">
        <v>1016</v>
      </c>
      <c r="QI2">
        <v>665</v>
      </c>
      <c r="QJ2">
        <v>900</v>
      </c>
      <c r="QK2">
        <v>117</v>
      </c>
      <c r="QL2">
        <v>125</v>
      </c>
      <c r="QM2">
        <v>62</v>
      </c>
      <c r="QN2">
        <v>158</v>
      </c>
      <c r="QO2">
        <v>911</v>
      </c>
      <c r="QP2">
        <v>93</v>
      </c>
      <c r="QQ2">
        <v>705</v>
      </c>
      <c r="QR2">
        <v>794</v>
      </c>
      <c r="QS2">
        <v>798</v>
      </c>
      <c r="QT2">
        <v>413</v>
      </c>
      <c r="QU2">
        <v>841</v>
      </c>
      <c r="QV2">
        <v>658</v>
      </c>
      <c r="QW2">
        <v>633</v>
      </c>
      <c r="QX2">
        <v>482</v>
      </c>
      <c r="QY2">
        <v>697</v>
      </c>
      <c r="QZ2">
        <v>326</v>
      </c>
      <c r="RA2">
        <v>78</v>
      </c>
      <c r="RB2">
        <v>1123</v>
      </c>
      <c r="RC2">
        <v>728</v>
      </c>
      <c r="RD2">
        <v>776</v>
      </c>
      <c r="RE2">
        <v>784</v>
      </c>
      <c r="RF2">
        <v>1092</v>
      </c>
      <c r="RG2">
        <v>6</v>
      </c>
      <c r="RH2">
        <v>924</v>
      </c>
      <c r="RI2">
        <v>190</v>
      </c>
      <c r="RJ2">
        <v>877</v>
      </c>
      <c r="RK2">
        <v>1060</v>
      </c>
      <c r="RL2">
        <v>863</v>
      </c>
      <c r="RM2">
        <v>397</v>
      </c>
      <c r="RN2">
        <v>884</v>
      </c>
      <c r="RO2">
        <v>908</v>
      </c>
      <c r="RP2">
        <v>940</v>
      </c>
      <c r="RQ2">
        <v>466</v>
      </c>
      <c r="RR2">
        <v>530</v>
      </c>
      <c r="RS2">
        <v>603</v>
      </c>
      <c r="RT2">
        <v>436</v>
      </c>
      <c r="RU2">
        <v>443</v>
      </c>
      <c r="RV2">
        <v>449</v>
      </c>
      <c r="RW2">
        <v>301</v>
      </c>
      <c r="RX2">
        <v>341</v>
      </c>
      <c r="RY2">
        <v>690</v>
      </c>
      <c r="RZ2">
        <v>681</v>
      </c>
      <c r="SA2">
        <v>673</v>
      </c>
      <c r="SB2">
        <v>802</v>
      </c>
      <c r="SC2">
        <v>595</v>
      </c>
      <c r="SD2">
        <v>611</v>
      </c>
      <c r="SE2">
        <v>73</v>
      </c>
      <c r="SF2">
        <v>81</v>
      </c>
      <c r="SG2">
        <v>129</v>
      </c>
      <c r="SH2">
        <v>140</v>
      </c>
      <c r="SI2">
        <v>145</v>
      </c>
      <c r="SJ2">
        <v>153</v>
      </c>
      <c r="SK2">
        <v>997</v>
      </c>
    </row>
    <row r="3" spans="1:505" s="4" customFormat="1" x14ac:dyDescent="0.25">
      <c r="A3" s="4" t="s">
        <v>1280</v>
      </c>
      <c r="B3" s="4" t="s">
        <v>506</v>
      </c>
      <c r="C3" s="4" t="s">
        <v>685</v>
      </c>
      <c r="D3" s="4" t="s">
        <v>33</v>
      </c>
      <c r="E3" s="4" t="s">
        <v>279</v>
      </c>
      <c r="F3" s="4" t="s">
        <v>420</v>
      </c>
      <c r="G3" s="4" t="s">
        <v>135</v>
      </c>
      <c r="H3" s="4" t="s">
        <v>400</v>
      </c>
      <c r="I3" s="4" t="s">
        <v>270</v>
      </c>
      <c r="J3" s="4" t="s">
        <v>354</v>
      </c>
      <c r="K3" s="4" t="s">
        <v>369</v>
      </c>
      <c r="L3" s="4" t="s">
        <v>273</v>
      </c>
      <c r="M3" s="4" t="s">
        <v>409</v>
      </c>
      <c r="N3" s="4" t="s">
        <v>319</v>
      </c>
      <c r="O3" s="4" t="s">
        <v>436</v>
      </c>
      <c r="P3" s="4" t="s">
        <v>463</v>
      </c>
      <c r="Q3" s="4" t="s">
        <v>222</v>
      </c>
      <c r="R3" s="4" t="s">
        <v>350</v>
      </c>
      <c r="S3" s="4" t="s">
        <v>272</v>
      </c>
      <c r="T3" s="4" t="s">
        <v>298</v>
      </c>
      <c r="U3" s="4" t="s">
        <v>372</v>
      </c>
      <c r="V3" s="4" t="s">
        <v>394</v>
      </c>
      <c r="W3" s="4" t="s">
        <v>418</v>
      </c>
      <c r="X3" s="4" t="s">
        <v>86</v>
      </c>
      <c r="Y3" s="4" t="s">
        <v>450</v>
      </c>
      <c r="Z3" s="4" t="s">
        <v>1299</v>
      </c>
      <c r="AA3" s="4" t="s">
        <v>445</v>
      </c>
      <c r="AB3" s="4" t="s">
        <v>457</v>
      </c>
      <c r="AC3" s="4" t="s">
        <v>441</v>
      </c>
      <c r="AD3" s="4" t="s">
        <v>47</v>
      </c>
      <c r="AE3" s="4" t="s">
        <v>469</v>
      </c>
      <c r="AF3" s="4" t="s">
        <v>483</v>
      </c>
      <c r="AG3" s="4" t="s">
        <v>195</v>
      </c>
      <c r="AH3" s="4" t="s">
        <v>206</v>
      </c>
      <c r="AI3" s="4" t="s">
        <v>367</v>
      </c>
      <c r="AJ3" s="4" t="s">
        <v>274</v>
      </c>
      <c r="AK3" s="4" t="s">
        <v>404</v>
      </c>
      <c r="AL3" s="4" t="s">
        <v>415</v>
      </c>
      <c r="AM3" s="4" t="s">
        <v>472</v>
      </c>
      <c r="AN3" s="4" t="s">
        <v>6</v>
      </c>
      <c r="AO3" s="4" t="s">
        <v>183</v>
      </c>
      <c r="AP3" s="4" t="s">
        <v>358</v>
      </c>
      <c r="AQ3" s="4" t="s">
        <v>229</v>
      </c>
      <c r="AR3" s="4" t="s">
        <v>258</v>
      </c>
      <c r="AS3" s="4" t="s">
        <v>401</v>
      </c>
      <c r="AT3" s="4" t="s">
        <v>439</v>
      </c>
      <c r="AU3" s="4" t="s">
        <v>428</v>
      </c>
      <c r="AV3" s="4" t="s">
        <v>280</v>
      </c>
      <c r="AW3" s="4" t="s">
        <v>464</v>
      </c>
      <c r="AX3" s="4" t="s">
        <v>476</v>
      </c>
      <c r="AY3" s="4" t="s">
        <v>10</v>
      </c>
      <c r="AZ3" s="4" t="s">
        <v>188</v>
      </c>
      <c r="BA3" s="4" t="s">
        <v>364</v>
      </c>
      <c r="BB3" s="4" t="s">
        <v>340</v>
      </c>
      <c r="BC3" s="4" t="s">
        <v>443</v>
      </c>
      <c r="BD3" s="4" t="s">
        <v>466</v>
      </c>
      <c r="BE3" s="4" t="s">
        <v>360</v>
      </c>
      <c r="BF3" s="4" t="s">
        <v>373</v>
      </c>
      <c r="BG3" s="4" t="s">
        <v>21</v>
      </c>
      <c r="BH3" s="4" t="s">
        <v>77</v>
      </c>
      <c r="BI3" s="4" t="s">
        <v>66</v>
      </c>
      <c r="BJ3" s="4" t="s">
        <v>80</v>
      </c>
      <c r="BK3" s="4" t="s">
        <v>265</v>
      </c>
      <c r="BL3" s="4" t="s">
        <v>277</v>
      </c>
      <c r="BM3" s="4" t="s">
        <v>376</v>
      </c>
      <c r="BN3" s="4" t="s">
        <v>474</v>
      </c>
      <c r="BO3" s="4" t="s">
        <v>431</v>
      </c>
      <c r="BP3" s="4" t="s">
        <v>454</v>
      </c>
      <c r="BQ3" s="4" t="s">
        <v>359</v>
      </c>
      <c r="BR3" s="4" t="s">
        <v>356</v>
      </c>
      <c r="BS3" s="4" t="s">
        <v>212</v>
      </c>
      <c r="BT3" s="4" t="s">
        <v>243</v>
      </c>
      <c r="BU3" s="4" t="s">
        <v>285</v>
      </c>
      <c r="BV3" s="4" t="s">
        <v>103</v>
      </c>
      <c r="BW3" s="4" t="s">
        <v>68</v>
      </c>
      <c r="BX3" s="4" t="s">
        <v>98</v>
      </c>
      <c r="BY3" s="4" t="s">
        <v>311</v>
      </c>
      <c r="BZ3" s="4" t="s">
        <v>102</v>
      </c>
      <c r="CA3" s="4" t="s">
        <v>343</v>
      </c>
      <c r="CB3" s="4" t="s">
        <v>355</v>
      </c>
      <c r="CC3" s="4" t="s">
        <v>406</v>
      </c>
      <c r="CD3" s="4" t="s">
        <v>427</v>
      </c>
      <c r="CE3" s="4" t="s">
        <v>295</v>
      </c>
      <c r="CF3" s="4" t="s">
        <v>268</v>
      </c>
      <c r="CG3" s="4" t="s">
        <v>318</v>
      </c>
      <c r="CH3" s="4" t="s">
        <v>330</v>
      </c>
      <c r="CI3" s="4" t="s">
        <v>100</v>
      </c>
      <c r="CJ3" s="4" t="s">
        <v>186</v>
      </c>
      <c r="CK3" s="4" t="s">
        <v>407</v>
      </c>
      <c r="CL3" s="4" t="s">
        <v>316</v>
      </c>
      <c r="CM3" s="4" t="s">
        <v>422</v>
      </c>
      <c r="CN3" s="4" t="s">
        <v>438</v>
      </c>
      <c r="CO3" s="4" t="s">
        <v>209</v>
      </c>
      <c r="CP3" s="4" t="s">
        <v>241</v>
      </c>
      <c r="CQ3" s="4" t="s">
        <v>459</v>
      </c>
      <c r="CR3" s="4" t="s">
        <v>380</v>
      </c>
      <c r="CS3" s="4" t="s">
        <v>478</v>
      </c>
      <c r="CT3" s="4" t="s">
        <v>96</v>
      </c>
      <c r="CU3" s="4" t="s">
        <v>244</v>
      </c>
      <c r="CV3" s="4" t="s">
        <v>271</v>
      </c>
      <c r="CW3" s="4" t="s">
        <v>118</v>
      </c>
      <c r="CX3" s="4" t="s">
        <v>458</v>
      </c>
      <c r="CY3" s="4" t="s">
        <v>164</v>
      </c>
      <c r="CZ3" s="4" t="s">
        <v>174</v>
      </c>
      <c r="DA3" s="4" t="s">
        <v>449</v>
      </c>
      <c r="DB3" s="4" t="s">
        <v>178</v>
      </c>
      <c r="DC3" s="4" t="s">
        <v>169</v>
      </c>
      <c r="DD3" s="4" t="s">
        <v>414</v>
      </c>
      <c r="DE3" s="4" t="s">
        <v>226</v>
      </c>
      <c r="DF3" s="4" t="s">
        <v>252</v>
      </c>
      <c r="DG3" s="4" t="s">
        <v>36</v>
      </c>
      <c r="DH3" s="4" t="s">
        <v>53</v>
      </c>
      <c r="DI3" s="4" t="s">
        <v>238</v>
      </c>
      <c r="DJ3" s="4" t="s">
        <v>345</v>
      </c>
      <c r="DK3" s="4" t="s">
        <v>305</v>
      </c>
      <c r="DL3" s="4" t="s">
        <v>324</v>
      </c>
      <c r="DM3" s="4" t="s">
        <v>19</v>
      </c>
      <c r="DN3" s="4" t="s">
        <v>129</v>
      </c>
      <c r="DO3" s="4" t="s">
        <v>314</v>
      </c>
      <c r="DP3" s="4" t="s">
        <v>112</v>
      </c>
      <c r="DQ3" s="4" t="s">
        <v>363</v>
      </c>
      <c r="DR3" s="4" t="s">
        <v>379</v>
      </c>
      <c r="DS3" s="4" t="s">
        <v>158</v>
      </c>
      <c r="DT3" s="4" t="s">
        <v>162</v>
      </c>
      <c r="DU3" s="4" t="s">
        <v>339</v>
      </c>
      <c r="DV3" s="4" t="s">
        <v>23</v>
      </c>
      <c r="DW3" s="4" t="s">
        <v>202</v>
      </c>
      <c r="DX3" s="4" t="s">
        <v>224</v>
      </c>
      <c r="DY3" s="4" t="s">
        <v>106</v>
      </c>
      <c r="DZ3" s="4" t="s">
        <v>191</v>
      </c>
      <c r="EA3" s="4" t="s">
        <v>398</v>
      </c>
      <c r="EB3" s="4" t="s">
        <v>89</v>
      </c>
      <c r="EC3" s="4" t="s">
        <v>432</v>
      </c>
      <c r="ED3" s="4" t="s">
        <v>388</v>
      </c>
      <c r="EE3" s="4" t="s">
        <v>392</v>
      </c>
      <c r="EF3" s="4" t="s">
        <v>235</v>
      </c>
      <c r="EG3" s="4" t="s">
        <v>124</v>
      </c>
      <c r="EH3" s="4" t="s">
        <v>321</v>
      </c>
      <c r="EI3" s="4" t="s">
        <v>341</v>
      </c>
      <c r="EJ3" s="4" t="s">
        <v>344</v>
      </c>
      <c r="EK3" s="4" t="s">
        <v>74</v>
      </c>
      <c r="EL3" s="4" t="s">
        <v>128</v>
      </c>
      <c r="EM3" s="4" t="s">
        <v>153</v>
      </c>
      <c r="EN3" s="4" t="s">
        <v>39</v>
      </c>
      <c r="EO3" s="4" t="s">
        <v>61</v>
      </c>
      <c r="EP3" s="4" t="s">
        <v>303</v>
      </c>
      <c r="EQ3" s="4" t="s">
        <v>221</v>
      </c>
      <c r="ER3" s="4" t="s">
        <v>346</v>
      </c>
      <c r="ES3" s="4" t="s">
        <v>453</v>
      </c>
      <c r="ET3" s="4" t="s">
        <v>461</v>
      </c>
      <c r="EU3" s="4" t="s">
        <v>181</v>
      </c>
      <c r="EV3" s="4" t="s">
        <v>166</v>
      </c>
      <c r="EW3" s="4" t="s">
        <v>261</v>
      </c>
      <c r="EX3" s="4" t="s">
        <v>177</v>
      </c>
      <c r="EY3" s="4" t="s">
        <v>199</v>
      </c>
      <c r="EZ3" s="4" t="s">
        <v>198</v>
      </c>
      <c r="FA3" s="4" t="s">
        <v>232</v>
      </c>
      <c r="FB3" s="4" t="s">
        <v>255</v>
      </c>
      <c r="FC3" s="4" t="s">
        <v>384</v>
      </c>
      <c r="FD3" s="4" t="s">
        <v>412</v>
      </c>
      <c r="FE3" s="4" t="s">
        <v>120</v>
      </c>
      <c r="FF3" s="4" t="s">
        <v>480</v>
      </c>
      <c r="FG3" s="4" t="s">
        <v>247</v>
      </c>
      <c r="FH3" s="4" t="s">
        <v>286</v>
      </c>
      <c r="FI3" s="4" t="s">
        <v>45</v>
      </c>
      <c r="FJ3" s="4" t="s">
        <v>423</v>
      </c>
      <c r="FK3" s="4" t="s">
        <v>139</v>
      </c>
      <c r="FL3" s="4" t="s">
        <v>471</v>
      </c>
      <c r="FM3" s="4" t="s">
        <v>326</v>
      </c>
      <c r="FN3" s="4" t="s">
        <v>348</v>
      </c>
      <c r="FO3" s="4" t="s">
        <v>52</v>
      </c>
      <c r="FP3" s="4" t="s">
        <v>72</v>
      </c>
      <c r="FQ3" s="4" t="s">
        <v>146</v>
      </c>
      <c r="FR3" s="4" t="s">
        <v>133</v>
      </c>
      <c r="FS3" s="4" t="s">
        <v>300</v>
      </c>
      <c r="FT3" s="4" t="s">
        <v>294</v>
      </c>
      <c r="FU3" s="4" t="s">
        <v>335</v>
      </c>
      <c r="FV3" s="4" t="s">
        <v>284</v>
      </c>
      <c r="FW3" s="4" t="s">
        <v>904</v>
      </c>
      <c r="FX3" s="4" t="s">
        <v>374</v>
      </c>
      <c r="FY3" s="4" t="s">
        <v>281</v>
      </c>
      <c r="FZ3" s="4" t="s">
        <v>410</v>
      </c>
      <c r="GA3" s="4" t="s">
        <v>322</v>
      </c>
      <c r="GB3" s="4" t="s">
        <v>381</v>
      </c>
      <c r="GC3" s="4" t="s">
        <v>117</v>
      </c>
      <c r="GD3" s="4" t="s">
        <v>179</v>
      </c>
      <c r="GE3" s="4" t="s">
        <v>175</v>
      </c>
      <c r="GF3" s="4" t="s">
        <v>219</v>
      </c>
      <c r="GG3" s="4" t="s">
        <v>249</v>
      </c>
      <c r="GH3" s="4" t="s">
        <v>115</v>
      </c>
      <c r="GI3" s="4" t="s">
        <v>140</v>
      </c>
      <c r="GJ3" s="4" t="s">
        <v>218</v>
      </c>
      <c r="GK3" s="4" t="s">
        <v>173</v>
      </c>
      <c r="GL3" s="4" t="s">
        <v>289</v>
      </c>
      <c r="GM3" s="4" t="s">
        <v>237</v>
      </c>
      <c r="GN3" s="4" t="s">
        <v>257</v>
      </c>
      <c r="GO3" s="4" t="s">
        <v>42</v>
      </c>
      <c r="GP3" s="4" t="s">
        <v>482</v>
      </c>
      <c r="GQ3" s="4" t="s">
        <v>97</v>
      </c>
      <c r="GR3" s="4" t="s">
        <v>121</v>
      </c>
      <c r="GS3" s="4" t="s">
        <v>309</v>
      </c>
      <c r="GT3" s="4" t="s">
        <v>328</v>
      </c>
      <c r="GU3" s="4" t="s">
        <v>217</v>
      </c>
      <c r="GV3" s="4" t="s">
        <v>371</v>
      </c>
      <c r="GW3" s="4" t="s">
        <v>292</v>
      </c>
      <c r="GX3" s="4" t="s">
        <v>143</v>
      </c>
      <c r="GY3" s="4" t="s">
        <v>156</v>
      </c>
      <c r="GZ3" s="4" t="s">
        <v>375</v>
      </c>
      <c r="HA3" s="4" t="s">
        <v>349</v>
      </c>
      <c r="HB3" s="4" t="s">
        <v>172</v>
      </c>
      <c r="HC3" s="4" t="s">
        <v>421</v>
      </c>
      <c r="HD3" s="4" t="s">
        <v>416</v>
      </c>
      <c r="HE3" s="4" t="s">
        <v>448</v>
      </c>
      <c r="HF3" s="4" t="s">
        <v>297</v>
      </c>
      <c r="HG3" s="4" t="s">
        <v>205</v>
      </c>
      <c r="HH3" s="4" t="s">
        <v>81</v>
      </c>
      <c r="HI3" s="4" t="s">
        <v>85</v>
      </c>
      <c r="HJ3" s="4" t="s">
        <v>87</v>
      </c>
      <c r="HK3" s="4" t="s">
        <v>70</v>
      </c>
      <c r="HL3" s="4" t="s">
        <v>236</v>
      </c>
      <c r="HM3" s="4" t="s">
        <v>342</v>
      </c>
      <c r="HN3" s="4" t="s">
        <v>408</v>
      </c>
      <c r="HO3" s="4" t="s">
        <v>108</v>
      </c>
      <c r="HP3" s="4" t="s">
        <v>484</v>
      </c>
      <c r="HQ3" s="4" t="s">
        <v>266</v>
      </c>
      <c r="HR3" s="4" t="s">
        <v>269</v>
      </c>
      <c r="HS3" s="4" t="s">
        <v>329</v>
      </c>
      <c r="HT3" s="4" t="s">
        <v>225</v>
      </c>
      <c r="HU3" s="4" t="s">
        <v>465</v>
      </c>
      <c r="HV3" s="4" t="s">
        <v>160</v>
      </c>
      <c r="HW3" s="4" t="s">
        <v>171</v>
      </c>
      <c r="HX3" s="4" t="s">
        <v>189</v>
      </c>
      <c r="HY3" s="4" t="s">
        <v>488</v>
      </c>
      <c r="HZ3" s="4" t="s">
        <v>489</v>
      </c>
      <c r="IA3" s="4" t="s">
        <v>490</v>
      </c>
      <c r="IB3" s="4" t="s">
        <v>485</v>
      </c>
      <c r="IC3" s="4" t="s">
        <v>485</v>
      </c>
      <c r="ID3" s="4" t="s">
        <v>486</v>
      </c>
      <c r="IE3" s="4" t="s">
        <v>262</v>
      </c>
      <c r="IF3" s="4" t="s">
        <v>491</v>
      </c>
      <c r="IG3" s="4" t="s">
        <v>387</v>
      </c>
      <c r="IH3" s="4" t="s">
        <v>391</v>
      </c>
      <c r="II3" s="4" t="s">
        <v>397</v>
      </c>
      <c r="IJ3" s="4" t="s">
        <v>353</v>
      </c>
      <c r="IK3" s="4" t="s">
        <v>444</v>
      </c>
      <c r="IL3" s="4" t="s">
        <v>462</v>
      </c>
      <c r="IM3" s="4" t="s">
        <v>203</v>
      </c>
      <c r="IN3" s="4" t="s">
        <v>299</v>
      </c>
      <c r="IO3" s="4" t="s">
        <v>233</v>
      </c>
      <c r="IP3" s="4" t="s">
        <v>405</v>
      </c>
      <c r="IQ3" s="4" t="s">
        <v>411</v>
      </c>
      <c r="IR3" s="4" t="s">
        <v>60</v>
      </c>
      <c r="IS3" s="4" t="s">
        <v>127</v>
      </c>
      <c r="IT3" s="4" t="s">
        <v>131</v>
      </c>
      <c r="IU3" s="4" t="s">
        <v>425</v>
      </c>
      <c r="IV3" s="4" t="s">
        <v>134</v>
      </c>
      <c r="IW3" s="4" t="s">
        <v>325</v>
      </c>
      <c r="IX3" s="4" t="s">
        <v>194</v>
      </c>
      <c r="IY3" s="4" t="s">
        <v>282</v>
      </c>
      <c r="IZ3" s="4" t="s">
        <v>27</v>
      </c>
      <c r="JA3" s="4" t="s">
        <v>425</v>
      </c>
      <c r="JB3" s="4" t="s">
        <v>315</v>
      </c>
      <c r="JC3" s="4" t="s">
        <v>101</v>
      </c>
      <c r="JD3" s="4" t="s">
        <v>107</v>
      </c>
      <c r="JE3" s="4" t="s">
        <v>111</v>
      </c>
      <c r="JF3" s="4" t="s">
        <v>130</v>
      </c>
      <c r="JG3" s="4" t="s">
        <v>142</v>
      </c>
      <c r="JH3" s="4" t="s">
        <v>116</v>
      </c>
      <c r="JI3" s="4" t="s">
        <v>15</v>
      </c>
      <c r="JJ3" s="4" t="s">
        <v>122</v>
      </c>
      <c r="JK3" s="4" t="s">
        <v>216</v>
      </c>
      <c r="JL3" s="4" t="s">
        <v>473</v>
      </c>
      <c r="JM3" s="4" t="s">
        <v>165</v>
      </c>
      <c r="JN3" s="4" t="s">
        <v>337</v>
      </c>
      <c r="JO3" s="4" t="s">
        <v>442</v>
      </c>
      <c r="JP3" s="4" t="s">
        <v>437</v>
      </c>
      <c r="JQ3" s="4" t="s">
        <v>145</v>
      </c>
      <c r="JR3" s="4" t="s">
        <v>125</v>
      </c>
      <c r="JS3" s="4" t="s">
        <v>223</v>
      </c>
      <c r="JT3" s="4" t="s">
        <v>240</v>
      </c>
      <c r="JU3" s="4" t="s">
        <v>231</v>
      </c>
      <c r="JV3" s="4" t="s">
        <v>149</v>
      </c>
      <c r="JW3" s="4" t="s">
        <v>119</v>
      </c>
      <c r="JX3" s="4" t="s">
        <v>220</v>
      </c>
      <c r="JY3" s="4" t="s">
        <v>260</v>
      </c>
      <c r="JZ3" s="4" t="s">
        <v>288</v>
      </c>
      <c r="KA3" s="4" t="s">
        <v>304</v>
      </c>
      <c r="KB3" s="4" t="s">
        <v>306</v>
      </c>
      <c r="KC3" s="4" t="s">
        <v>310</v>
      </c>
      <c r="KD3" s="4" t="s">
        <v>312</v>
      </c>
      <c r="KE3" s="4" t="s">
        <v>168</v>
      </c>
      <c r="KF3" s="4" t="s">
        <v>170</v>
      </c>
      <c r="KG3" s="4" t="s">
        <v>248</v>
      </c>
      <c r="KH3" s="4" t="s">
        <v>447</v>
      </c>
      <c r="KI3" s="4" t="s">
        <v>193</v>
      </c>
      <c r="KJ3" s="4" t="s">
        <v>73</v>
      </c>
      <c r="KK3" s="4" t="s">
        <v>92</v>
      </c>
      <c r="KL3" s="4" t="s">
        <v>435</v>
      </c>
      <c r="KM3" s="4" t="s">
        <v>440</v>
      </c>
      <c r="KN3" s="4" t="s">
        <v>137</v>
      </c>
      <c r="KO3" s="4" t="s">
        <v>105</v>
      </c>
      <c r="KP3" s="4" t="s">
        <v>57</v>
      </c>
      <c r="KQ3" s="4" t="s">
        <v>30</v>
      </c>
      <c r="KR3" s="4" t="s">
        <v>477</v>
      </c>
      <c r="KS3" s="4" t="s">
        <v>67</v>
      </c>
      <c r="KT3" s="4" t="s">
        <v>152</v>
      </c>
      <c r="KU3" s="4" t="s">
        <v>155</v>
      </c>
      <c r="KV3" s="4" t="s">
        <v>460</v>
      </c>
      <c r="KW3" s="4" t="s">
        <v>591</v>
      </c>
      <c r="KX3" s="4" t="s">
        <v>12</v>
      </c>
      <c r="KY3" s="4" t="s">
        <v>78</v>
      </c>
      <c r="KZ3" s="4" t="s">
        <v>82</v>
      </c>
      <c r="LA3" s="4" t="s">
        <v>242</v>
      </c>
      <c r="LB3" s="4" t="s">
        <v>382</v>
      </c>
      <c r="LC3" s="4" t="s">
        <v>228</v>
      </c>
      <c r="LD3" s="4" t="s">
        <v>395</v>
      </c>
      <c r="LE3" s="4" t="s">
        <v>109</v>
      </c>
      <c r="LF3" s="4" t="s">
        <v>17</v>
      </c>
      <c r="LG3" s="4" t="s">
        <v>76</v>
      </c>
      <c r="LH3" s="4" t="s">
        <v>136</v>
      </c>
      <c r="LI3" s="4" t="s">
        <v>197</v>
      </c>
      <c r="LJ3" s="4" t="s">
        <v>79</v>
      </c>
      <c r="LK3" s="4" t="s">
        <v>470</v>
      </c>
      <c r="LL3" s="4" t="s">
        <v>161</v>
      </c>
      <c r="LM3" s="4" t="s">
        <v>141</v>
      </c>
      <c r="LN3" s="4" t="s">
        <v>22</v>
      </c>
      <c r="LO3" s="4" t="s">
        <v>93</v>
      </c>
      <c r="LP3" s="4" t="s">
        <v>34</v>
      </c>
      <c r="LQ3" s="4" t="s">
        <v>110</v>
      </c>
      <c r="LR3" s="4" t="s">
        <v>114</v>
      </c>
      <c r="LS3" s="4" t="s">
        <v>347</v>
      </c>
      <c r="LT3" s="4" t="s">
        <v>185</v>
      </c>
      <c r="LU3" s="4" t="s">
        <v>210</v>
      </c>
      <c r="LV3" s="4" t="s">
        <v>386</v>
      </c>
      <c r="LW3" s="4" t="s">
        <v>475</v>
      </c>
      <c r="LX3" s="4" t="s">
        <v>56</v>
      </c>
      <c r="LY3" s="4" t="s">
        <v>147</v>
      </c>
      <c r="LZ3" s="4" t="s">
        <v>671</v>
      </c>
      <c r="MA3" s="4" t="s">
        <v>290</v>
      </c>
      <c r="MB3" s="4" t="s">
        <v>40</v>
      </c>
      <c r="MC3" s="4" t="s">
        <v>88</v>
      </c>
      <c r="MD3" s="4" t="s">
        <v>200</v>
      </c>
      <c r="ME3" s="4" t="s">
        <v>211</v>
      </c>
      <c r="MF3" s="4" t="s">
        <v>481</v>
      </c>
      <c r="MG3" s="4" t="s">
        <v>5</v>
      </c>
      <c r="MH3" s="4" t="s">
        <v>208</v>
      </c>
      <c r="MI3" s="4" t="s">
        <v>417</v>
      </c>
      <c r="MJ3" s="4" t="s">
        <v>426</v>
      </c>
      <c r="MK3" s="4" t="s">
        <v>29</v>
      </c>
      <c r="ML3" s="4" t="s">
        <v>293</v>
      </c>
      <c r="MM3" s="4" t="s">
        <v>402</v>
      </c>
      <c r="MN3" s="4" t="s">
        <v>84</v>
      </c>
      <c r="MO3" s="4" t="s">
        <v>94</v>
      </c>
      <c r="MP3" s="4" t="s">
        <v>150</v>
      </c>
      <c r="MQ3" s="4" t="s">
        <v>154</v>
      </c>
      <c r="MR3" s="4" t="s">
        <v>75</v>
      </c>
      <c r="MS3" s="4" t="s">
        <v>192</v>
      </c>
      <c r="MT3" s="4" t="s">
        <v>253</v>
      </c>
      <c r="MU3" s="4" t="s">
        <v>333</v>
      </c>
      <c r="MV3" s="4" t="s">
        <v>338</v>
      </c>
      <c r="MW3" s="4" t="s">
        <v>132</v>
      </c>
      <c r="MX3" s="4" t="s">
        <v>357</v>
      </c>
      <c r="MY3" s="4" t="s">
        <v>352</v>
      </c>
      <c r="MZ3" s="4" t="s">
        <v>7</v>
      </c>
      <c r="NA3" s="4" t="s">
        <v>230</v>
      </c>
      <c r="NB3" s="4" t="s">
        <v>113</v>
      </c>
      <c r="NC3" s="4" t="s">
        <v>365</v>
      </c>
      <c r="ND3" s="4" t="s">
        <v>187</v>
      </c>
      <c r="NE3" s="4" t="s">
        <v>159</v>
      </c>
      <c r="NF3" s="4" t="s">
        <v>313</v>
      </c>
      <c r="NG3" s="4" t="s">
        <v>58</v>
      </c>
      <c r="NH3" s="4" t="s">
        <v>99</v>
      </c>
      <c r="NI3" s="4" t="s">
        <v>16</v>
      </c>
      <c r="NJ3" s="4" t="s">
        <v>24</v>
      </c>
      <c r="NK3" s="4" t="s">
        <v>13</v>
      </c>
      <c r="NL3" s="4" t="s">
        <v>11</v>
      </c>
      <c r="NM3" s="4" t="s">
        <v>201</v>
      </c>
      <c r="NN3" s="4" t="s">
        <v>204</v>
      </c>
      <c r="NO3" s="4" t="s">
        <v>207</v>
      </c>
      <c r="NP3" s="4" t="s">
        <v>332</v>
      </c>
      <c r="NQ3" s="4" t="s">
        <v>26</v>
      </c>
      <c r="NR3" s="4" t="s">
        <v>32</v>
      </c>
      <c r="NS3" s="4" t="s">
        <v>234</v>
      </c>
      <c r="NT3" s="4" t="s">
        <v>91</v>
      </c>
      <c r="NU3" s="4" t="s">
        <v>214</v>
      </c>
      <c r="NV3" s="4" t="s">
        <v>259</v>
      </c>
      <c r="NW3" s="4" t="s">
        <v>264</v>
      </c>
      <c r="NX3" s="4" t="s">
        <v>302</v>
      </c>
      <c r="NY3" s="4" t="s">
        <v>456</v>
      </c>
      <c r="NZ3" s="4" t="s">
        <v>254</v>
      </c>
      <c r="OA3" s="4" t="s">
        <v>90</v>
      </c>
      <c r="OB3" s="4" t="s">
        <v>20</v>
      </c>
      <c r="OC3" s="4" t="s">
        <v>49</v>
      </c>
      <c r="OD3" s="4" t="s">
        <v>317</v>
      </c>
      <c r="OE3" s="4" t="s">
        <v>95</v>
      </c>
      <c r="OF3" s="4" t="s">
        <v>31</v>
      </c>
      <c r="OG3" s="4" t="s">
        <v>157</v>
      </c>
      <c r="OH3" s="4" t="s">
        <v>452</v>
      </c>
      <c r="OI3" s="4" t="s">
        <v>43</v>
      </c>
      <c r="OJ3" s="4" t="s">
        <v>1381</v>
      </c>
      <c r="OK3" s="4" t="s">
        <v>320</v>
      </c>
      <c r="OL3" s="4" t="s">
        <v>251</v>
      </c>
      <c r="OM3" s="4" t="s">
        <v>9</v>
      </c>
      <c r="ON3" s="4" t="s">
        <v>362</v>
      </c>
      <c r="OO3" s="4" t="s">
        <v>54</v>
      </c>
      <c r="OP3" s="4" t="s">
        <v>46</v>
      </c>
      <c r="OQ3" s="4" t="s">
        <v>48</v>
      </c>
      <c r="OR3" s="4" t="s">
        <v>667</v>
      </c>
      <c r="OS3" s="4" t="s">
        <v>368</v>
      </c>
      <c r="OT3" s="4" t="s">
        <v>377</v>
      </c>
      <c r="OU3" s="4" t="s">
        <v>396</v>
      </c>
      <c r="OV3" s="4" t="s">
        <v>468</v>
      </c>
      <c r="OW3" s="4" t="s">
        <v>215</v>
      </c>
      <c r="OX3" s="4" t="s">
        <v>227</v>
      </c>
      <c r="OY3" s="4" t="s">
        <v>256</v>
      </c>
      <c r="OZ3" s="4" t="s">
        <v>1387</v>
      </c>
      <c r="PA3" s="4" t="s">
        <v>590</v>
      </c>
      <c r="PB3" s="4" t="s">
        <v>71</v>
      </c>
      <c r="PC3" s="4" t="s">
        <v>246</v>
      </c>
      <c r="PD3" s="4" t="s">
        <v>65</v>
      </c>
      <c r="PE3" s="4" t="s">
        <v>1389</v>
      </c>
      <c r="PF3" s="4" t="s">
        <v>148</v>
      </c>
      <c r="PG3" s="4" t="s">
        <v>151</v>
      </c>
      <c r="PH3" s="4" t="s">
        <v>708</v>
      </c>
      <c r="PI3" s="4" t="s">
        <v>563</v>
      </c>
      <c r="PJ3" s="4" t="s">
        <v>44</v>
      </c>
      <c r="PK3" s="4" t="s">
        <v>262</v>
      </c>
      <c r="PL3" s="4" t="s">
        <v>267</v>
      </c>
      <c r="PM3" s="4" t="s">
        <v>884</v>
      </c>
      <c r="PN3" s="4" t="s">
        <v>276</v>
      </c>
      <c r="PO3" s="4" t="s">
        <v>850</v>
      </c>
      <c r="PP3" s="4" t="s">
        <v>1099</v>
      </c>
      <c r="PQ3" s="4" t="s">
        <v>582</v>
      </c>
      <c r="PR3" s="4" t="s">
        <v>681</v>
      </c>
      <c r="PS3" s="4" t="s">
        <v>997</v>
      </c>
      <c r="PT3" s="4" t="s">
        <v>1064</v>
      </c>
      <c r="PU3" s="4" t="s">
        <v>622</v>
      </c>
      <c r="PV3" s="4" t="s">
        <v>632</v>
      </c>
      <c r="PW3" s="4" t="s">
        <v>389</v>
      </c>
      <c r="PX3" s="4" t="s">
        <v>393</v>
      </c>
      <c r="PY3" s="4" t="s">
        <v>429</v>
      </c>
      <c r="PZ3" s="4" t="s">
        <v>434</v>
      </c>
      <c r="QA3" s="4" t="s">
        <v>1088</v>
      </c>
      <c r="QB3" s="4" t="s">
        <v>446</v>
      </c>
      <c r="QC3" s="4" t="s">
        <v>451</v>
      </c>
      <c r="QD3" s="4" t="s">
        <v>559</v>
      </c>
      <c r="QE3" s="4" t="s">
        <v>994</v>
      </c>
      <c r="QF3" s="4" t="s">
        <v>430</v>
      </c>
      <c r="QG3" s="4" t="s">
        <v>403</v>
      </c>
      <c r="QH3" s="4" t="s">
        <v>433</v>
      </c>
      <c r="QI3" s="4" t="s">
        <v>278</v>
      </c>
      <c r="QJ3" s="4" t="s">
        <v>378</v>
      </c>
      <c r="QK3" s="4" t="s">
        <v>50</v>
      </c>
      <c r="QL3" s="4" t="s">
        <v>55</v>
      </c>
      <c r="QM3" s="4" t="s">
        <v>28</v>
      </c>
      <c r="QN3" s="4" t="s">
        <v>69</v>
      </c>
      <c r="QO3" s="4" t="s">
        <v>385</v>
      </c>
      <c r="QP3" s="4" t="s">
        <v>41</v>
      </c>
      <c r="QQ3" s="4" t="s">
        <v>301</v>
      </c>
      <c r="QR3" s="4" t="s">
        <v>331</v>
      </c>
      <c r="QS3" s="4" t="s">
        <v>334</v>
      </c>
      <c r="QT3" s="4" t="s">
        <v>167</v>
      </c>
      <c r="QU3" s="4" t="s">
        <v>351</v>
      </c>
      <c r="QV3" s="4" t="s">
        <v>275</v>
      </c>
      <c r="QW3" s="4" t="s">
        <v>263</v>
      </c>
      <c r="QX3" s="4" t="s">
        <v>196</v>
      </c>
      <c r="QY3" s="4" t="s">
        <v>296</v>
      </c>
      <c r="QZ3" s="4" t="s">
        <v>138</v>
      </c>
      <c r="RA3" s="4" t="s">
        <v>37</v>
      </c>
      <c r="RB3" s="4" t="s">
        <v>1143</v>
      </c>
      <c r="RC3" s="4" t="s">
        <v>308</v>
      </c>
      <c r="RD3" s="4" t="s">
        <v>323</v>
      </c>
      <c r="RE3" s="4" t="s">
        <v>327</v>
      </c>
      <c r="RF3" s="4" t="s">
        <v>467</v>
      </c>
      <c r="RG3" s="4" t="s">
        <v>8</v>
      </c>
      <c r="RH3" s="4" t="s">
        <v>390</v>
      </c>
      <c r="RI3" s="4" t="s">
        <v>83</v>
      </c>
      <c r="RJ3" s="4" t="s">
        <v>366</v>
      </c>
      <c r="RK3" s="4" t="s">
        <v>455</v>
      </c>
      <c r="RL3" s="4" t="s">
        <v>361</v>
      </c>
      <c r="RM3" s="4" t="s">
        <v>163</v>
      </c>
      <c r="RN3" s="4" t="s">
        <v>370</v>
      </c>
      <c r="RO3" s="4" t="s">
        <v>383</v>
      </c>
      <c r="RP3" s="4" t="s">
        <v>399</v>
      </c>
      <c r="RQ3" s="4" t="s">
        <v>190</v>
      </c>
      <c r="RR3" s="4" t="s">
        <v>213</v>
      </c>
      <c r="RS3" s="4" t="s">
        <v>245</v>
      </c>
      <c r="RT3" s="4" t="s">
        <v>176</v>
      </c>
      <c r="RU3" s="4" t="s">
        <v>180</v>
      </c>
      <c r="RV3" s="4" t="s">
        <v>182</v>
      </c>
      <c r="RW3" s="4" t="s">
        <v>126</v>
      </c>
      <c r="RX3" s="4" t="s">
        <v>144</v>
      </c>
      <c r="RY3" s="4" t="s">
        <v>291</v>
      </c>
      <c r="RZ3" s="4" t="s">
        <v>287</v>
      </c>
      <c r="SA3" s="4" t="s">
        <v>283</v>
      </c>
      <c r="SB3" s="4" t="s">
        <v>336</v>
      </c>
      <c r="SC3" s="4" t="s">
        <v>239</v>
      </c>
      <c r="SD3" s="4" t="s">
        <v>250</v>
      </c>
      <c r="SE3" s="4" t="s">
        <v>35</v>
      </c>
      <c r="SF3" s="4" t="s">
        <v>38</v>
      </c>
      <c r="SG3" s="4" t="s">
        <v>59</v>
      </c>
      <c r="SH3" s="4" t="s">
        <v>63</v>
      </c>
      <c r="SI3" s="4" t="s">
        <v>64</v>
      </c>
      <c r="SJ3" s="4" t="s">
        <v>595</v>
      </c>
      <c r="SK3" s="4" t="s">
        <v>424</v>
      </c>
    </row>
    <row r="4" spans="1:505" x14ac:dyDescent="0.25">
      <c r="A4" s="14">
        <v>345391</v>
      </c>
      <c r="B4" s="14">
        <v>0</v>
      </c>
      <c r="C4" s="6">
        <v>-0.47500405149352087</v>
      </c>
      <c r="D4" s="6">
        <v>0.54205477514182598</v>
      </c>
      <c r="E4" s="6">
        <v>-0.51566475525922484</v>
      </c>
      <c r="F4" s="6">
        <v>0.64767090569546226</v>
      </c>
      <c r="G4" s="6">
        <v>-0.48702477962520413</v>
      </c>
      <c r="H4" s="6">
        <v>0.65232814300715303</v>
      </c>
      <c r="I4" s="6">
        <v>0.90330946723040739</v>
      </c>
      <c r="J4" s="6">
        <v>0.67677079711801069</v>
      </c>
      <c r="K4" s="6">
        <v>0.58041281406118572</v>
      </c>
      <c r="L4" s="6">
        <v>-0.69003443901221506</v>
      </c>
      <c r="M4" s="6">
        <v>0.28639549500544026</v>
      </c>
      <c r="N4" s="6">
        <v>1.1086144670207567</v>
      </c>
      <c r="O4" s="6">
        <v>1.4230901742609801</v>
      </c>
      <c r="P4" s="6">
        <v>0.67723880984999119</v>
      </c>
      <c r="Q4" s="6">
        <v>-0.65701857245742401</v>
      </c>
      <c r="R4" s="6">
        <v>0.1793800113044485</v>
      </c>
      <c r="S4" s="6">
        <v>0.55541865758522657</v>
      </c>
      <c r="T4" s="6">
        <v>1.3858164260627417</v>
      </c>
      <c r="U4" s="6">
        <v>0.80224137646747984</v>
      </c>
      <c r="V4" s="6">
        <v>-8.657308227408872E-2</v>
      </c>
      <c r="W4" s="6">
        <v>-0.76736039953042623</v>
      </c>
      <c r="X4" s="6">
        <v>2.0350265766753179</v>
      </c>
      <c r="Y4" s="6">
        <v>1.6221070683982941</v>
      </c>
      <c r="Z4" s="6">
        <v>1.3278492727390081</v>
      </c>
      <c r="AA4" s="6">
        <v>0.34512504199915855</v>
      </c>
      <c r="AB4" s="6">
        <v>-3.6555673986713867E-2</v>
      </c>
      <c r="AC4" s="6">
        <v>-0.26143367401617129</v>
      </c>
      <c r="AD4" s="6">
        <v>2.0179386453083312</v>
      </c>
      <c r="AE4" s="6">
        <v>2.1375289937467863</v>
      </c>
      <c r="AF4" s="6">
        <v>0.75596915825127675</v>
      </c>
      <c r="AG4" s="6">
        <v>0.75179064047389255</v>
      </c>
      <c r="AH4" s="6">
        <v>-0.75066187825186459</v>
      </c>
      <c r="AI4" s="6">
        <v>-0.92340261154155245</v>
      </c>
      <c r="AJ4" s="6">
        <v>-1.3058497128095932</v>
      </c>
      <c r="AK4" s="6">
        <v>-1.2232777860321196</v>
      </c>
      <c r="AL4" s="6">
        <v>0.28727292225050816</v>
      </c>
      <c r="AM4" s="6">
        <v>0.39739051768225447</v>
      </c>
      <c r="AN4" s="6">
        <v>-0.45577365238650708</v>
      </c>
      <c r="AO4" s="6">
        <v>-0.78695706489502015</v>
      </c>
      <c r="AP4" s="6">
        <v>1.8147061693859816</v>
      </c>
      <c r="AQ4" s="6">
        <v>1.8055793324056539</v>
      </c>
      <c r="AR4" s="6">
        <v>1.2769243859926902</v>
      </c>
      <c r="AS4" s="6">
        <v>0.80660671915449145</v>
      </c>
      <c r="AT4" s="6">
        <v>0.11227628049944427</v>
      </c>
      <c r="AU4" s="6">
        <v>0.80228857926715358</v>
      </c>
      <c r="AV4" s="6">
        <v>2.3055780239152184</v>
      </c>
      <c r="AW4" s="6">
        <v>1.2855404378575721</v>
      </c>
      <c r="AX4" s="6">
        <v>0.9277512048305524</v>
      </c>
      <c r="AY4" s="6">
        <v>-0.50372709521636927</v>
      </c>
      <c r="AZ4" s="6">
        <v>-0.70855036468415777</v>
      </c>
      <c r="BA4" s="6">
        <v>-0.65503182381581027</v>
      </c>
      <c r="BB4" s="6">
        <v>-0.33860466935236</v>
      </c>
      <c r="BC4" s="6">
        <v>-4.86415227178428E-3</v>
      </c>
      <c r="BD4" s="6">
        <v>8.4034864533099066E-2</v>
      </c>
      <c r="BE4" s="6">
        <v>0.53186082350325159</v>
      </c>
      <c r="BF4" s="6">
        <v>2.158106605266431E-2</v>
      </c>
      <c r="BG4" s="6">
        <v>0.87013974310181419</v>
      </c>
      <c r="BH4" s="6">
        <v>-0.11340101715517216</v>
      </c>
      <c r="BI4" s="6">
        <v>-1.2582197702717042</v>
      </c>
      <c r="BJ4" s="6">
        <v>-0.9093996292955755</v>
      </c>
      <c r="BK4" s="6">
        <v>-0.27839426507861026</v>
      </c>
      <c r="BL4" s="6">
        <v>-0.68342281327739351</v>
      </c>
      <c r="BM4" s="6">
        <v>1.9346650057777338E-2</v>
      </c>
      <c r="BN4" s="6">
        <v>0.97988087585916128</v>
      </c>
      <c r="BO4" s="6">
        <v>-0.20297363032656979</v>
      </c>
      <c r="BP4" s="6">
        <v>-0.68741085212898401</v>
      </c>
      <c r="BQ4" s="6">
        <v>-1.122829525376793</v>
      </c>
      <c r="BR4" s="6">
        <v>-0.86560768493681861</v>
      </c>
      <c r="BS4" s="6">
        <v>-0.87840396780514896</v>
      </c>
      <c r="BT4" s="6">
        <v>-0.39194895169859156</v>
      </c>
      <c r="BU4" s="6">
        <v>0.52278470611520622</v>
      </c>
      <c r="BV4" s="6">
        <v>-0.73612152913435192</v>
      </c>
      <c r="BW4" s="6">
        <v>-0.58141676211566018</v>
      </c>
      <c r="BX4" s="6">
        <v>-0.18626358664564349</v>
      </c>
      <c r="BY4" s="6">
        <v>-0.69701765537440241</v>
      </c>
      <c r="BZ4" s="6">
        <v>-0.25498314384566473</v>
      </c>
      <c r="CA4" s="6">
        <v>0.63377251901249143</v>
      </c>
      <c r="CB4" s="6">
        <v>-0.81424979981842838</v>
      </c>
      <c r="CC4" s="6">
        <v>-0.48481378269981218</v>
      </c>
      <c r="CD4" s="6">
        <v>3.2637910445359082E-2</v>
      </c>
      <c r="CE4" s="6">
        <v>0.32428658996301207</v>
      </c>
      <c r="CF4" s="6">
        <v>0.11447141862447001</v>
      </c>
      <c r="CG4" s="6">
        <v>-5.2237248416083279E-2</v>
      </c>
      <c r="CH4" s="6">
        <v>0.44978839025627537</v>
      </c>
      <c r="CI4" s="6">
        <v>0.55421061009611894</v>
      </c>
      <c r="CJ4" s="6">
        <v>2.7810509217936898</v>
      </c>
      <c r="CK4" s="6">
        <v>-0.83625433742333344</v>
      </c>
      <c r="CL4" s="6">
        <v>-0.94602407198677974</v>
      </c>
      <c r="CM4" s="6">
        <v>-0.58225041873900041</v>
      </c>
      <c r="CN4" s="6">
        <v>-1.4475916149771282</v>
      </c>
      <c r="CO4" s="6">
        <v>-0.87295274907254805</v>
      </c>
      <c r="CP4" s="6">
        <v>-0.69358074750877197</v>
      </c>
      <c r="CQ4" s="6">
        <v>-0.8076134747461069</v>
      </c>
      <c r="CR4" s="6">
        <v>0.34304023303080955</v>
      </c>
      <c r="CS4" s="6">
        <v>0.78408346108490379</v>
      </c>
      <c r="CT4" s="6">
        <v>-0.48244955083404673</v>
      </c>
      <c r="CU4" s="6">
        <v>1.54550586271494E-3</v>
      </c>
      <c r="CV4" s="6">
        <v>1.2754097863191836</v>
      </c>
      <c r="CW4" s="6">
        <v>0.13332443727667523</v>
      </c>
      <c r="CX4" s="6">
        <v>1.9111432307245615</v>
      </c>
      <c r="CY4" s="6">
        <v>0.6386888350663158</v>
      </c>
      <c r="CZ4" s="6">
        <v>-0.91352499384095986</v>
      </c>
      <c r="DA4" s="6">
        <v>-1.0164631512940103</v>
      </c>
      <c r="DB4" s="6">
        <v>-0.77676171080088785</v>
      </c>
      <c r="DC4" s="6">
        <v>-0.56651116404102586</v>
      </c>
      <c r="DD4" s="6">
        <v>2.523106184669738</v>
      </c>
      <c r="DE4" s="6">
        <v>1.7740181402724182</v>
      </c>
      <c r="DF4" s="6">
        <v>0.70509343463523233</v>
      </c>
      <c r="DG4" s="6">
        <v>6.4310937310833982E-2</v>
      </c>
      <c r="DH4" s="6">
        <v>0.94431587602060252</v>
      </c>
      <c r="DI4" s="6">
        <v>-0.42320754578007386</v>
      </c>
      <c r="DJ4" s="6">
        <v>0.44104389334723609</v>
      </c>
      <c r="DK4" s="6">
        <v>-1.1381271716361827</v>
      </c>
      <c r="DL4" s="6">
        <v>-1.2296941635126386</v>
      </c>
      <c r="DM4" s="6">
        <v>-1.0669173795908882</v>
      </c>
      <c r="DN4" s="6">
        <v>-1.0149293498786831</v>
      </c>
      <c r="DO4" s="6">
        <v>-0.32030351027447679</v>
      </c>
      <c r="DP4" s="6">
        <v>0.46341061090087859</v>
      </c>
      <c r="DQ4" s="6">
        <v>2.1024739253622085</v>
      </c>
      <c r="DR4" s="6">
        <v>0.91243276272064844</v>
      </c>
      <c r="DS4" s="6">
        <v>-0.12680910213271179</v>
      </c>
      <c r="DT4" s="6">
        <v>-0.81545359696835062</v>
      </c>
      <c r="DU4" s="6">
        <v>0.23300016289327022</v>
      </c>
      <c r="DV4" s="6">
        <v>1.4058500075419504</v>
      </c>
      <c r="DW4" s="6">
        <v>-0.63061059177385748</v>
      </c>
      <c r="DX4" s="6">
        <v>-1.5351091185908996</v>
      </c>
      <c r="DY4" s="6">
        <v>-1.2927068904972294</v>
      </c>
      <c r="DZ4" s="6">
        <v>-1.2558935057701293</v>
      </c>
      <c r="EA4" s="6">
        <v>-1.1653657604055379</v>
      </c>
      <c r="EB4" s="6">
        <v>-0.97109919261468336</v>
      </c>
      <c r="EC4" s="6">
        <v>-0.30724611201546109</v>
      </c>
      <c r="ED4" s="6">
        <v>2.3971397597312714</v>
      </c>
      <c r="EE4" s="6">
        <v>1.0707126493274284</v>
      </c>
      <c r="EF4" s="6">
        <v>-0.40511258424332292</v>
      </c>
      <c r="EG4" s="6">
        <v>-0.97385302521567751</v>
      </c>
      <c r="EH4" s="6">
        <v>-3.3123012770271062E-2</v>
      </c>
      <c r="EI4" s="6">
        <v>1.1038047935386983</v>
      </c>
      <c r="EJ4" s="6">
        <v>0.47312650485273539</v>
      </c>
      <c r="EK4" s="6">
        <v>-0.35180556177240557</v>
      </c>
      <c r="EL4" s="6">
        <v>-0.52369384043275258</v>
      </c>
      <c r="EM4" s="6">
        <v>-0.20028941475613099</v>
      </c>
      <c r="EN4" s="6">
        <v>2.4950609776317951</v>
      </c>
      <c r="EO4" s="6">
        <v>0.77042215686235371</v>
      </c>
      <c r="EP4" s="6">
        <v>0.26263993170176864</v>
      </c>
      <c r="EQ4" s="6">
        <v>-0.12859244931143507</v>
      </c>
      <c r="ER4" s="6">
        <v>7.7064481592978032E-2</v>
      </c>
      <c r="ES4" s="6">
        <v>1.4653419935623553</v>
      </c>
      <c r="ET4" s="6">
        <v>1.1351688815925325</v>
      </c>
      <c r="EU4" s="6">
        <v>-0.65040886482756899</v>
      </c>
      <c r="EV4" s="6">
        <v>0.95764277600140391</v>
      </c>
      <c r="EW4" s="6">
        <v>-5.6764471724389781E-2</v>
      </c>
      <c r="EX4" s="6">
        <v>-0.27823817972110493</v>
      </c>
      <c r="EY4" s="6">
        <v>0.94548335239838222</v>
      </c>
      <c r="EZ4" s="6">
        <v>-0.46243435347876827</v>
      </c>
      <c r="FA4" s="6">
        <v>-0.41907363453713348</v>
      </c>
      <c r="FB4" s="6">
        <v>-8.7242826185150779E-2</v>
      </c>
      <c r="FC4" s="6">
        <v>2.2734459656455668</v>
      </c>
      <c r="FD4" s="6">
        <v>-0.68962321019142292</v>
      </c>
      <c r="FE4" s="6">
        <v>0.3996348025424048</v>
      </c>
      <c r="FF4" s="6">
        <v>-1.6982702136854509E-2</v>
      </c>
      <c r="FG4" s="6">
        <v>-0.50081810021824502</v>
      </c>
      <c r="FH4" s="6">
        <v>-9.7561482016816792E-3</v>
      </c>
      <c r="FI4" s="6">
        <v>-0.55471678356755116</v>
      </c>
      <c r="FJ4" s="6">
        <v>-0.29404914462439419</v>
      </c>
      <c r="FK4" s="6">
        <v>0.58661027780340624</v>
      </c>
      <c r="FL4" s="6">
        <v>0.39219806037740512</v>
      </c>
      <c r="FM4" s="6">
        <v>0.7158190600351696</v>
      </c>
      <c r="FN4" s="6">
        <v>-0.40185392534842834</v>
      </c>
      <c r="FO4" s="6">
        <v>1.1768619938005216</v>
      </c>
      <c r="FP4" s="6">
        <v>2.7242398702045336</v>
      </c>
      <c r="FQ4" s="6">
        <v>0.34109779171716448</v>
      </c>
      <c r="FR4" s="6">
        <v>0.58894662939205111</v>
      </c>
      <c r="FS4" s="6">
        <v>0.17762120317047383</v>
      </c>
      <c r="FT4" s="6">
        <v>7.3614837663576002E-2</v>
      </c>
      <c r="FU4" s="6">
        <v>1.569501831948231E-2</v>
      </c>
      <c r="FV4" s="6">
        <v>-1.1064513758381465</v>
      </c>
      <c r="FW4" s="6">
        <v>-0.78841626633320694</v>
      </c>
      <c r="FX4" s="6">
        <v>1.0463177873766731</v>
      </c>
      <c r="FY4" s="6">
        <v>0.77045128043480005</v>
      </c>
      <c r="FZ4" s="6">
        <v>1.5183208580821466</v>
      </c>
      <c r="GA4" s="6">
        <v>-0.46380317216500105</v>
      </c>
      <c r="GB4" s="6">
        <v>-0.89725200024044649</v>
      </c>
      <c r="GC4" s="6">
        <v>-1.1279374566166047</v>
      </c>
      <c r="GD4" s="6">
        <v>-0.69714494861178711</v>
      </c>
      <c r="GE4" s="6">
        <v>-0.19825031964828294</v>
      </c>
      <c r="GF4" s="6">
        <v>9.1892209151965332E-2</v>
      </c>
      <c r="GG4" s="6">
        <v>-0.83950444446189809</v>
      </c>
      <c r="GH4" s="6">
        <v>-1.9773252698237285</v>
      </c>
      <c r="GI4" s="6">
        <v>-2.1259056967885388</v>
      </c>
      <c r="GJ4" s="6">
        <v>-0.21648982011185997</v>
      </c>
      <c r="GK4" s="6">
        <v>0.29345028010051188</v>
      </c>
      <c r="GL4" s="6">
        <v>-1.3484040008631335</v>
      </c>
      <c r="GM4" s="6">
        <v>-1.4434718727634386</v>
      </c>
      <c r="GN4" s="6">
        <v>-1.0341592816935161</v>
      </c>
      <c r="GO4" s="6">
        <v>-1.1658247762985572</v>
      </c>
      <c r="GP4" s="6">
        <v>-0.64169097953021181</v>
      </c>
      <c r="GQ4" s="6">
        <v>-0.53784079678848307</v>
      </c>
      <c r="GR4" s="6">
        <v>-0.75246165851078994</v>
      </c>
      <c r="GS4" s="6">
        <v>-0.91673046874381203</v>
      </c>
      <c r="GT4" s="6">
        <v>-1.0321890983810829</v>
      </c>
      <c r="GU4" s="6">
        <v>0.43135809334360997</v>
      </c>
      <c r="GV4" s="6">
        <v>-0.2075357165959843</v>
      </c>
      <c r="GW4" s="6">
        <v>-0.93280312226554085</v>
      </c>
      <c r="GX4" s="6">
        <v>-0.89089120769448837</v>
      </c>
      <c r="GY4" s="6">
        <v>-0.86624654681848301</v>
      </c>
      <c r="GZ4" s="6">
        <v>-0.25400705435728266</v>
      </c>
      <c r="HA4" s="6">
        <v>-0.84975754611407817</v>
      </c>
      <c r="HB4" s="6">
        <v>3.9602925788125257E-2</v>
      </c>
      <c r="HC4" s="6">
        <v>-0.58304750067018929</v>
      </c>
      <c r="HD4" s="6">
        <v>-0.59864572978012387</v>
      </c>
      <c r="HE4" s="6">
        <v>-0.67207821488870645</v>
      </c>
      <c r="HF4" s="6">
        <v>-0.5557426698714012</v>
      </c>
      <c r="HG4" s="6">
        <v>-0.54780798862953084</v>
      </c>
      <c r="HH4" s="6">
        <v>-0.3916812730840748</v>
      </c>
      <c r="HI4" s="6">
        <v>-0.31549054899998358</v>
      </c>
      <c r="HJ4" s="6">
        <v>-1.0726845906413622</v>
      </c>
      <c r="HK4" s="6">
        <v>-0.26045856844883358</v>
      </c>
      <c r="HL4" s="6">
        <v>-0.25025379260349223</v>
      </c>
      <c r="HM4" s="6">
        <v>0.31521329535205439</v>
      </c>
      <c r="HN4" s="6">
        <v>0.57216494539278684</v>
      </c>
      <c r="HO4" s="6">
        <v>-0.61924316031366622</v>
      </c>
      <c r="HP4" s="6">
        <v>4.3722615195714291E-2</v>
      </c>
      <c r="HQ4" s="6">
        <v>1.1032058740608537</v>
      </c>
      <c r="HR4" s="6">
        <v>-0.59033411324926799</v>
      </c>
      <c r="HS4" s="6">
        <v>-0.28297497970504593</v>
      </c>
      <c r="HT4" s="6">
        <v>-0.65957073294565816</v>
      </c>
      <c r="HU4" s="6">
        <v>0.44522709668357585</v>
      </c>
      <c r="HV4" s="6">
        <v>-1.1264414461317021</v>
      </c>
      <c r="HW4" s="6">
        <v>0.45092765906109517</v>
      </c>
      <c r="HX4" s="6">
        <v>0.92275742511954717</v>
      </c>
      <c r="HY4" s="6">
        <v>-1.0356453915257002</v>
      </c>
      <c r="HZ4" s="6">
        <v>-0.29759247634717118</v>
      </c>
      <c r="IA4" s="6">
        <v>0.28196590084892165</v>
      </c>
      <c r="IB4" s="6">
        <v>-1.0895273739906697</v>
      </c>
      <c r="IC4" s="6">
        <v>-0.12872505823422972</v>
      </c>
      <c r="ID4" s="6">
        <v>1.0214424597800822</v>
      </c>
      <c r="IE4" s="6">
        <v>-0.29750961246436353</v>
      </c>
      <c r="IF4" s="6">
        <v>-0.23641456839153421</v>
      </c>
      <c r="IG4" s="6">
        <v>0.37610215469859098</v>
      </c>
      <c r="IH4" s="6">
        <v>-1.9103093238043291E-2</v>
      </c>
      <c r="II4" s="6">
        <v>-0.54206998686399654</v>
      </c>
      <c r="IJ4" s="6">
        <v>1.9676681913944289</v>
      </c>
      <c r="IK4" s="6">
        <v>1.0602125743723279</v>
      </c>
      <c r="IL4" s="6">
        <v>1.9456900623802282</v>
      </c>
      <c r="IM4" s="6">
        <v>-0.2585889653862416</v>
      </c>
      <c r="IN4" s="6">
        <v>-0.57349424269542559</v>
      </c>
      <c r="IO4" s="6">
        <v>9.167961697861568E-2</v>
      </c>
      <c r="IP4" s="6">
        <v>0.24972036994351107</v>
      </c>
      <c r="IQ4" s="6">
        <v>-0.13448425655405671</v>
      </c>
      <c r="IR4" s="6">
        <v>-0.64216398994845025</v>
      </c>
      <c r="IS4" s="6">
        <v>0.53334982326229052</v>
      </c>
      <c r="IT4" s="6">
        <v>-1.2066108421438491</v>
      </c>
      <c r="IU4" s="6">
        <v>-1.1701491426885542</v>
      </c>
      <c r="IV4" s="6">
        <v>-0.81124781236207544</v>
      </c>
      <c r="IW4" s="6">
        <v>-0.5481597272493427</v>
      </c>
      <c r="IX4" s="6">
        <v>1.4819586251076766</v>
      </c>
      <c r="IY4" s="6">
        <v>0.29493704588436442</v>
      </c>
      <c r="IZ4" s="6">
        <v>0.12626695863192164</v>
      </c>
      <c r="JA4" s="6">
        <v>1.1567185730976179</v>
      </c>
      <c r="JB4" s="6">
        <v>-1.0143568411726769</v>
      </c>
      <c r="JC4" s="6">
        <v>0.92045542695521121</v>
      </c>
      <c r="JD4" s="6">
        <v>1.7672581479604663</v>
      </c>
      <c r="JE4" s="6">
        <v>0.97716239353382262</v>
      </c>
      <c r="JF4" s="6">
        <v>0.22002301930904489</v>
      </c>
      <c r="JG4" s="6">
        <v>0.68938481574549437</v>
      </c>
      <c r="JH4" s="6">
        <v>0.13994596610695817</v>
      </c>
      <c r="JI4" s="6">
        <v>0.69047773557990244</v>
      </c>
      <c r="JJ4" s="6">
        <v>-0.18159826465813014</v>
      </c>
      <c r="JK4" s="6">
        <v>1.3237221653363571</v>
      </c>
      <c r="JL4" s="6">
        <v>0.30927965395427048</v>
      </c>
      <c r="JM4" s="6">
        <v>-0.17298790213213208</v>
      </c>
      <c r="JN4" s="6">
        <v>0.37698563780209193</v>
      </c>
      <c r="JO4" s="6">
        <v>8.71464545942424E-3</v>
      </c>
      <c r="JP4" s="6">
        <v>0.42729232407850137</v>
      </c>
      <c r="JQ4" s="6">
        <v>0.68017430496532783</v>
      </c>
      <c r="JR4" s="6">
        <v>1.0400483554905726</v>
      </c>
      <c r="JS4" s="6">
        <v>1.4270158260605601</v>
      </c>
      <c r="JT4" s="6">
        <v>0.4181904218462712</v>
      </c>
      <c r="JU4" s="6">
        <v>-0.48604311649020232</v>
      </c>
      <c r="JV4" s="6">
        <v>1.5103789150607159</v>
      </c>
      <c r="JW4" s="6">
        <v>1.3761791446041283</v>
      </c>
      <c r="JX4" s="6">
        <v>0.49503550029348142</v>
      </c>
      <c r="JY4" s="6">
        <v>0.20976855964067403</v>
      </c>
      <c r="JZ4" s="6">
        <v>1.0708725134952246</v>
      </c>
      <c r="KA4" s="6">
        <v>-0.14927285763070117</v>
      </c>
      <c r="KB4" s="6">
        <v>-0.6402073885065932</v>
      </c>
      <c r="KC4" s="6">
        <v>0.14313487875265063</v>
      </c>
      <c r="KD4" s="6">
        <v>-0.34502552352995947</v>
      </c>
      <c r="KE4" s="6">
        <v>0.34844207402826499</v>
      </c>
      <c r="KF4" s="6">
        <v>0.3357116109913646</v>
      </c>
      <c r="KG4" s="6">
        <v>2.7566118641551713</v>
      </c>
      <c r="KH4" s="6">
        <v>-0.21087201206236678</v>
      </c>
      <c r="KI4" s="6">
        <v>-7.0622460102586493E-2</v>
      </c>
      <c r="KJ4" s="6">
        <v>0.12900078879094043</v>
      </c>
      <c r="KK4" s="6">
        <v>0.40527190658158913</v>
      </c>
      <c r="KL4" s="6">
        <v>0.26535489223154823</v>
      </c>
      <c r="KM4" s="6">
        <v>-0.35359152802180976</v>
      </c>
      <c r="KN4" s="6">
        <v>0.10066226237479828</v>
      </c>
      <c r="KO4" s="6">
        <v>0.48282787269569255</v>
      </c>
      <c r="KP4" s="6">
        <v>0.4982951531936301</v>
      </c>
      <c r="KQ4" s="6">
        <v>0.63642889721845708</v>
      </c>
      <c r="KR4" s="6">
        <v>0.96177085685338493</v>
      </c>
      <c r="KS4" s="6">
        <v>1.1634632072043796</v>
      </c>
      <c r="KT4" s="6">
        <v>0.77577074107899191</v>
      </c>
      <c r="KU4" s="6">
        <v>0.14715422680129098</v>
      </c>
      <c r="KV4" s="6">
        <v>-0.56488795225094823</v>
      </c>
      <c r="KW4" s="6">
        <v>1.9866482843918138</v>
      </c>
      <c r="KX4" s="6">
        <v>1.5578677579412528</v>
      </c>
      <c r="KY4" s="6">
        <v>1.0067025554771791</v>
      </c>
      <c r="KZ4" s="6">
        <v>2.2622320050890719</v>
      </c>
      <c r="LA4" s="6">
        <v>-5.7421554096468291E-2</v>
      </c>
      <c r="LB4" s="6">
        <v>0.55128274836921476</v>
      </c>
      <c r="LC4" s="6">
        <v>1.1667496544432128</v>
      </c>
      <c r="LD4" s="6">
        <v>0.21610933372294683</v>
      </c>
      <c r="LE4" s="6">
        <v>1.0211695328474153</v>
      </c>
      <c r="LF4" s="6">
        <v>0.80397736345524906</v>
      </c>
      <c r="LG4" s="6">
        <v>0.3332576557030002</v>
      </c>
      <c r="LH4" s="6">
        <v>-0.8152694245846609</v>
      </c>
      <c r="LI4" s="6">
        <v>-1.1325018566727507</v>
      </c>
      <c r="LJ4" s="6">
        <v>-0.49824193017581975</v>
      </c>
      <c r="LK4" s="6">
        <v>0.72658126971092729</v>
      </c>
      <c r="LL4" s="6">
        <v>-0.44023704760795418</v>
      </c>
      <c r="LM4" s="6">
        <v>-2.5987988308248319E-2</v>
      </c>
      <c r="LN4" s="6">
        <v>0.11085994101042736</v>
      </c>
      <c r="LO4" s="6">
        <v>0.31620563564456017</v>
      </c>
      <c r="LP4" s="6">
        <v>2.4150668893134895</v>
      </c>
      <c r="LQ4" s="6">
        <v>0.69787589513502357</v>
      </c>
      <c r="LR4" s="6">
        <v>3.5300173922070384</v>
      </c>
      <c r="LS4" s="6">
        <v>-0.27364898049012976</v>
      </c>
      <c r="LT4" s="6">
        <v>-0.344828812058246</v>
      </c>
      <c r="LU4" s="6">
        <v>0.47185731036939832</v>
      </c>
      <c r="LV4" s="6">
        <v>1.3006909702612082</v>
      </c>
      <c r="LW4" s="6">
        <v>0.28402114420803759</v>
      </c>
      <c r="LX4" s="6">
        <v>-0.14794566024282632</v>
      </c>
      <c r="LY4" s="6">
        <v>-0.56013345307929552</v>
      </c>
      <c r="LZ4" s="6">
        <v>0.23709455634830517</v>
      </c>
      <c r="MA4" s="6">
        <v>-0.4402962302629449</v>
      </c>
      <c r="MB4" s="6">
        <v>-9.3397647330627831E-2</v>
      </c>
      <c r="MC4" s="6">
        <v>-0.45658696055245057</v>
      </c>
      <c r="MD4" s="6">
        <v>-0.11023006874779656</v>
      </c>
      <c r="ME4" s="6">
        <v>-0.52219602592275371</v>
      </c>
      <c r="MF4" s="6">
        <v>-0.26053350232139055</v>
      </c>
      <c r="MG4" s="6">
        <v>-0.32265342265956898</v>
      </c>
      <c r="MH4" s="6">
        <v>2.4309720715403733</v>
      </c>
      <c r="MI4" s="6">
        <v>-0.47790409040837123</v>
      </c>
      <c r="MJ4" s="6">
        <v>-0.14459151639907555</v>
      </c>
      <c r="MK4" s="6">
        <v>0.33615122012985371</v>
      </c>
      <c r="ML4" s="6">
        <v>-0.34144993246699124</v>
      </c>
      <c r="MM4" s="6">
        <v>-0.27876034247660408</v>
      </c>
      <c r="MN4" s="6">
        <v>0.19734065785803589</v>
      </c>
      <c r="MO4" s="6">
        <v>1.260633895418628</v>
      </c>
      <c r="MP4" s="6">
        <v>-0.55219525580493722</v>
      </c>
      <c r="MQ4" s="6">
        <v>-2.084574513265194E-2</v>
      </c>
      <c r="MR4" s="6">
        <v>1.4872128288612219E-2</v>
      </c>
      <c r="MS4" s="6">
        <v>0.25517776792612196</v>
      </c>
      <c r="MT4" s="6">
        <v>-0.35217454487915123</v>
      </c>
      <c r="MU4" s="6">
        <v>-0.81371926280534013</v>
      </c>
      <c r="MV4" s="6">
        <v>0.1823629967457864</v>
      </c>
      <c r="MW4" s="6">
        <v>-1.1236581708854387</v>
      </c>
      <c r="MX4" s="6">
        <v>-0.78439584741777557</v>
      </c>
      <c r="MY4" s="6">
        <v>1.0416138293060619</v>
      </c>
      <c r="MZ4" s="6">
        <v>-0.90596608300297432</v>
      </c>
      <c r="NA4" s="6">
        <v>-1.2626705406310843</v>
      </c>
      <c r="NB4" s="6">
        <v>-1.53228280307225</v>
      </c>
      <c r="NC4" s="6">
        <v>3.2151332480742485</v>
      </c>
      <c r="ND4" s="6">
        <v>-0.68632498153982124</v>
      </c>
      <c r="NE4" s="6">
        <v>0.10942821726076285</v>
      </c>
      <c r="NF4" s="6">
        <v>-4.999188827084388E-2</v>
      </c>
      <c r="NG4" s="6">
        <v>-1.1480152342935388</v>
      </c>
      <c r="NH4" s="6">
        <v>-1.2770180030052114</v>
      </c>
      <c r="NI4" s="6">
        <v>-1.9142229945827676</v>
      </c>
      <c r="NJ4" s="6">
        <v>-1.6249835868647009</v>
      </c>
      <c r="NK4" s="6">
        <v>-1.9574994050436056</v>
      </c>
      <c r="NL4" s="6">
        <v>0.10687979026308532</v>
      </c>
      <c r="NM4" s="6">
        <v>-0.99729980926486772</v>
      </c>
      <c r="NN4" s="6">
        <v>-0.29911789425069557</v>
      </c>
      <c r="NO4" s="6">
        <v>-0.85709781285913444</v>
      </c>
      <c r="NP4" s="6">
        <v>-1.1593867819785635</v>
      </c>
      <c r="NQ4" s="6">
        <v>-0.47924583250417463</v>
      </c>
      <c r="NR4" s="6">
        <v>-0.32831982599334425</v>
      </c>
      <c r="NS4" s="6">
        <v>-0.75840908170987098</v>
      </c>
      <c r="NT4" s="6">
        <v>-0.44691254618684634</v>
      </c>
      <c r="NU4" s="6">
        <v>-0.78652365814490899</v>
      </c>
      <c r="NV4" s="6">
        <v>-0.70136540520201962</v>
      </c>
      <c r="NW4" s="6">
        <v>0.10951713268185664</v>
      </c>
      <c r="NX4" s="6">
        <v>-1.2353530741516632</v>
      </c>
      <c r="NY4" s="6">
        <v>-0.51108485302254014</v>
      </c>
      <c r="NZ4" s="6">
        <v>-1.4340500927490631</v>
      </c>
      <c r="OA4" s="6">
        <v>-1.068893863954673</v>
      </c>
      <c r="OB4" s="6">
        <v>-0.51254666738624821</v>
      </c>
      <c r="OC4" s="6">
        <v>-0.46769506441114495</v>
      </c>
      <c r="OD4" s="6">
        <v>-0.54734046990323693</v>
      </c>
      <c r="OE4" s="6">
        <v>-1.1201319364182003</v>
      </c>
      <c r="OF4" s="6">
        <v>0.40631998218676241</v>
      </c>
      <c r="OG4" s="6">
        <v>-0.63173302960922451</v>
      </c>
      <c r="OH4" s="6">
        <v>-0.97794347567751272</v>
      </c>
      <c r="OI4" s="6">
        <v>-0.79560445581008821</v>
      </c>
      <c r="OJ4" s="6">
        <v>-0.4137243204295834</v>
      </c>
      <c r="OK4" s="6">
        <v>-1.0077191948702167</v>
      </c>
      <c r="OL4" s="6">
        <v>-1.2127177370336351</v>
      </c>
      <c r="OM4" s="6">
        <v>-0.49345240781531557</v>
      </c>
      <c r="ON4" s="6">
        <v>-0.80245892919644712</v>
      </c>
      <c r="OO4" s="6">
        <v>-0.64873887374420758</v>
      </c>
      <c r="OP4" s="6">
        <v>-0.53405924125350968</v>
      </c>
      <c r="OQ4" s="6">
        <v>-0.31821202586606095</v>
      </c>
      <c r="OR4" s="6">
        <v>-0.25162977691638466</v>
      </c>
      <c r="OS4" s="6">
        <v>-0.36681007667262455</v>
      </c>
      <c r="OT4" s="6">
        <v>-0.14328336157019195</v>
      </c>
      <c r="OU4" s="6">
        <v>-0.71705760926583184</v>
      </c>
      <c r="OV4" s="6">
        <v>0.46378097922206685</v>
      </c>
      <c r="OW4" s="6">
        <v>-0.73727212536356734</v>
      </c>
      <c r="OX4" s="6">
        <v>-1.0570779111724864</v>
      </c>
      <c r="OY4" s="6">
        <v>-0.60575583162537217</v>
      </c>
      <c r="OZ4" s="6">
        <v>-0.4819285886158694</v>
      </c>
      <c r="PA4" s="6">
        <v>-0.25000000000000006</v>
      </c>
      <c r="PB4" s="6">
        <v>-0.5512668310880694</v>
      </c>
      <c r="PC4" s="6">
        <v>1.997614117064419</v>
      </c>
      <c r="PD4" s="6">
        <v>-0.73495648589704998</v>
      </c>
      <c r="PE4" s="6">
        <v>3.2258936167108923</v>
      </c>
      <c r="PF4" s="6">
        <v>-0.59200287733723489</v>
      </c>
      <c r="PG4" s="6">
        <v>-0.23026798874924373</v>
      </c>
      <c r="PH4" s="6">
        <v>-0.25297168509196499</v>
      </c>
      <c r="PI4" s="6">
        <v>-0.32134799332442465</v>
      </c>
      <c r="PJ4" s="6">
        <v>0.22413799981134575</v>
      </c>
      <c r="PK4" s="6">
        <v>-0.41560204937603534</v>
      </c>
      <c r="PL4" s="6">
        <v>-0.82284069877345356</v>
      </c>
      <c r="PM4" s="6">
        <v>-0.24999999999999997</v>
      </c>
      <c r="PN4" s="6">
        <v>0.99975264476581283</v>
      </c>
      <c r="PO4" s="6">
        <v>0.77780017857844441</v>
      </c>
      <c r="PP4" s="6">
        <v>-0.35256601888648931</v>
      </c>
      <c r="PQ4" s="6">
        <v>-0.28741381805435101</v>
      </c>
      <c r="PR4" s="6">
        <v>3.5344490886061792</v>
      </c>
      <c r="PS4" s="6">
        <v>-0.29010262327226644</v>
      </c>
      <c r="PT4" s="6">
        <v>-0.25000000000000006</v>
      </c>
      <c r="PU4" s="6">
        <v>-0.25000000000000006</v>
      </c>
      <c r="PV4" s="6">
        <v>-0.35393626622875579</v>
      </c>
      <c r="PW4" s="6">
        <v>-0.36524714712297768</v>
      </c>
      <c r="PX4" s="6">
        <v>1.9865924693945483</v>
      </c>
      <c r="PY4" s="6">
        <v>0.29360065201459501</v>
      </c>
      <c r="PZ4" s="6">
        <v>-0.34940970856665471</v>
      </c>
      <c r="QA4" s="6">
        <v>-0.25000000000000006</v>
      </c>
      <c r="QB4" s="6">
        <v>0.8650766357397015</v>
      </c>
      <c r="QC4" s="6">
        <v>-0.98715909271899327</v>
      </c>
      <c r="QD4" s="6">
        <v>-0.25</v>
      </c>
      <c r="QE4" s="6">
        <v>-0.25</v>
      </c>
      <c r="QF4" s="6">
        <v>0.49189682787478378</v>
      </c>
      <c r="QG4" s="6">
        <v>-0.61750131423599464</v>
      </c>
      <c r="QH4" s="6">
        <v>-0.62430452171174899</v>
      </c>
      <c r="QI4" s="6">
        <v>-0.61382321235931403</v>
      </c>
      <c r="QJ4" s="6">
        <v>0.34063677640410706</v>
      </c>
      <c r="QK4" s="6">
        <v>0.25840781139851304</v>
      </c>
      <c r="QL4" s="6">
        <v>1.4733311795638511</v>
      </c>
      <c r="QM4" s="6">
        <v>-1.0470790537783476</v>
      </c>
      <c r="QN4" s="6">
        <v>-0.82514345432091818</v>
      </c>
      <c r="QO4" s="6">
        <v>-0.81896186184073416</v>
      </c>
      <c r="QP4" s="6">
        <v>-0.95943323442493245</v>
      </c>
      <c r="QQ4" s="6">
        <v>-0.55425591796534168</v>
      </c>
      <c r="QR4" s="6">
        <v>0.98347598084658017</v>
      </c>
      <c r="QS4" s="6">
        <v>0.52986539437218505</v>
      </c>
      <c r="QT4" s="6">
        <v>2.77325386203534</v>
      </c>
      <c r="QU4" s="6">
        <v>0.84719205690375765</v>
      </c>
      <c r="QV4" s="6">
        <v>-1.2951389515507972</v>
      </c>
      <c r="QW4" s="6">
        <v>-0.62775310639316761</v>
      </c>
      <c r="QX4" s="6">
        <v>2.8213318691131226</v>
      </c>
      <c r="QY4" s="6">
        <v>-5.724188663022052E-2</v>
      </c>
      <c r="QZ4" s="6">
        <v>-1.0895178359084339</v>
      </c>
      <c r="RA4" s="6">
        <v>-1.4228133423185354</v>
      </c>
      <c r="RB4" s="6">
        <v>-0.26130068375159859</v>
      </c>
      <c r="RC4" s="6">
        <v>-0.54335600448678345</v>
      </c>
      <c r="RD4" s="6">
        <v>-0.99050468139581738</v>
      </c>
      <c r="RE4" s="6">
        <v>-0.83807555652663346</v>
      </c>
      <c r="RF4" s="6">
        <v>-0.35393771305314176</v>
      </c>
      <c r="RG4" s="6">
        <v>0.22275334306560393</v>
      </c>
      <c r="RH4" s="6">
        <v>-0.77818917818447941</v>
      </c>
      <c r="RI4" s="6">
        <v>-0.51949832354969816</v>
      </c>
      <c r="RJ4" s="6">
        <v>-0.36361156421726931</v>
      </c>
      <c r="RK4" s="6">
        <v>-0.67742429205038679</v>
      </c>
      <c r="RL4" s="6">
        <v>-0.66298692716128271</v>
      </c>
      <c r="RM4" s="6">
        <v>-0.39068728700578609</v>
      </c>
      <c r="RN4" s="6">
        <v>0.58222036427403623</v>
      </c>
      <c r="RO4" s="6">
        <v>-0.54087024260815075</v>
      </c>
      <c r="RP4" s="6">
        <v>-0.60923328311783553</v>
      </c>
      <c r="RQ4" s="6">
        <v>-0.23868565348887072</v>
      </c>
      <c r="RR4" s="6">
        <v>-0.38434326494643078</v>
      </c>
      <c r="RS4" s="6">
        <v>0.15400518939646091</v>
      </c>
      <c r="RT4" s="6">
        <v>0.66164754177049778</v>
      </c>
      <c r="RU4" s="6">
        <v>-1.2752817589892453</v>
      </c>
      <c r="RV4" s="6">
        <v>-1.0845950540598612</v>
      </c>
      <c r="RW4" s="6">
        <v>1.0717586206492076</v>
      </c>
      <c r="RX4" s="6">
        <v>-9.0608189190657162E-2</v>
      </c>
      <c r="RY4" s="6">
        <v>-0.14417735935835854</v>
      </c>
      <c r="RZ4" s="6">
        <v>-0.52315267714619251</v>
      </c>
      <c r="SA4" s="6">
        <v>-0.66649850344776329</v>
      </c>
      <c r="SB4" s="6">
        <v>0.93900936055287998</v>
      </c>
      <c r="SC4" s="6">
        <v>0.5390076461878065</v>
      </c>
      <c r="SD4" s="6">
        <v>-0.97131402716827431</v>
      </c>
      <c r="SE4" s="6">
        <v>-1.2755590950963502</v>
      </c>
      <c r="SF4" s="6">
        <v>-0.32337455361127498</v>
      </c>
      <c r="SG4" s="6">
        <v>0.68824722807938832</v>
      </c>
      <c r="SH4" s="6">
        <v>-0.60179006060684836</v>
      </c>
      <c r="SI4" s="6">
        <v>-0.28292693074972741</v>
      </c>
      <c r="SJ4" s="6">
        <v>-0.4235692617138877</v>
      </c>
      <c r="SK4" s="6">
        <v>-0.26314294710412706</v>
      </c>
    </row>
    <row r="5" spans="1:505" x14ac:dyDescent="0.25">
      <c r="A5" s="14">
        <v>348028</v>
      </c>
      <c r="B5" s="14">
        <v>0</v>
      </c>
      <c r="C5" s="6">
        <v>-0.47500405149352087</v>
      </c>
      <c r="D5" s="6">
        <v>-0.8183442449458892</v>
      </c>
      <c r="E5" s="6">
        <v>-0.46591271015017988</v>
      </c>
      <c r="F5" s="6">
        <v>0.476464401445022</v>
      </c>
      <c r="G5" s="6">
        <v>-0.43435165907825329</v>
      </c>
      <c r="H5" s="6">
        <v>-0.3049274706304515</v>
      </c>
      <c r="I5" s="6">
        <v>1.4551756775202931</v>
      </c>
      <c r="J5" s="6">
        <v>1.1198632633167567</v>
      </c>
      <c r="K5" s="6">
        <v>-2.3441236922046482E-2</v>
      </c>
      <c r="L5" s="6">
        <v>-1.0509255106537378</v>
      </c>
      <c r="M5" s="6">
        <v>-1.2034113553562724</v>
      </c>
      <c r="N5" s="6">
        <v>0.30002044785325094</v>
      </c>
      <c r="O5" s="6">
        <v>1.4098300849179044</v>
      </c>
      <c r="P5" s="6">
        <v>-0.6038910281572013</v>
      </c>
      <c r="Q5" s="6">
        <v>0.13345002556901331</v>
      </c>
      <c r="R5" s="6">
        <v>-0.60851535703315507</v>
      </c>
      <c r="S5" s="6">
        <v>0.1363137774177072</v>
      </c>
      <c r="T5" s="6">
        <v>0.19242942569406296</v>
      </c>
      <c r="U5" s="6">
        <v>-0.53716371212086966</v>
      </c>
      <c r="V5" s="6">
        <v>0.11788786978836749</v>
      </c>
      <c r="W5" s="6">
        <v>-0.14895318395535265</v>
      </c>
      <c r="X5" s="6">
        <v>1.1600280543235284</v>
      </c>
      <c r="Y5" s="6">
        <v>1.0615666548517397</v>
      </c>
      <c r="Z5" s="6">
        <v>1.7643891791337374</v>
      </c>
      <c r="AA5" s="6">
        <v>0.28886218028646499</v>
      </c>
      <c r="AB5" s="6">
        <v>-0.30529954942333154</v>
      </c>
      <c r="AC5" s="6">
        <v>-0.83153577977989779</v>
      </c>
      <c r="AD5" s="6">
        <v>-0.7658469308077418</v>
      </c>
      <c r="AE5" s="6">
        <v>-0.11214406358171781</v>
      </c>
      <c r="AF5" s="6">
        <v>0.8895636877697759</v>
      </c>
      <c r="AG5" s="6">
        <v>2.121337053358513E-2</v>
      </c>
      <c r="AH5" s="6">
        <v>-0.71184537766058376</v>
      </c>
      <c r="AI5" s="6">
        <v>-0.24997231823737201</v>
      </c>
      <c r="AJ5" s="6">
        <v>-0.6982401813779241</v>
      </c>
      <c r="AK5" s="6">
        <v>1.8112179931558101E-2</v>
      </c>
      <c r="AL5" s="6">
        <v>0.70374299515549721</v>
      </c>
      <c r="AM5" s="6">
        <v>-0.22133550263947868</v>
      </c>
      <c r="AN5" s="6">
        <v>-0.61839266972438689</v>
      </c>
      <c r="AO5" s="6">
        <v>-0.71001064021427118</v>
      </c>
      <c r="AP5" s="6">
        <v>-0.28491983313932917</v>
      </c>
      <c r="AQ5" s="6">
        <v>0.75371625981552337</v>
      </c>
      <c r="AR5" s="6">
        <v>1.024122712783466</v>
      </c>
      <c r="AS5" s="6">
        <v>-0.15127869112806805</v>
      </c>
      <c r="AT5" s="6">
        <v>-9.7256802148595847E-2</v>
      </c>
      <c r="AU5" s="6">
        <v>-0.30933261951087804</v>
      </c>
      <c r="AV5" s="6">
        <v>0.68674852695186428</v>
      </c>
      <c r="AW5" s="6">
        <v>1.0978467754575705</v>
      </c>
      <c r="AX5" s="6">
        <v>1.3670666229232122</v>
      </c>
      <c r="AY5" s="6">
        <v>0.31207158491563142</v>
      </c>
      <c r="AZ5" s="6">
        <v>-0.57170733112963767</v>
      </c>
      <c r="BA5" s="6">
        <v>-0.32253618694422981</v>
      </c>
      <c r="BB5" s="6">
        <v>-0.98492164279943517</v>
      </c>
      <c r="BC5" s="6">
        <v>-0.91015579840635674</v>
      </c>
      <c r="BD5" s="6">
        <v>8.7223984088805065E-2</v>
      </c>
      <c r="BE5" s="6">
        <v>-0.38254345900537556</v>
      </c>
      <c r="BF5" s="6">
        <v>-0.82191482861843757</v>
      </c>
      <c r="BG5" s="6">
        <v>-0.57561208293507093</v>
      </c>
      <c r="BH5" s="6">
        <v>-0.32120119806935976</v>
      </c>
      <c r="BI5" s="6">
        <v>-0.85945775320450546</v>
      </c>
      <c r="BJ5" s="6">
        <v>-0.70174615076103575</v>
      </c>
      <c r="BK5" s="6">
        <v>0.33905320565307062</v>
      </c>
      <c r="BL5" s="6">
        <v>-0.34487048911107931</v>
      </c>
      <c r="BM5" s="6">
        <v>-1.7612221261236072</v>
      </c>
      <c r="BN5" s="6">
        <v>-0.29993208749903499</v>
      </c>
      <c r="BO5" s="6">
        <v>-0.66031758325493384</v>
      </c>
      <c r="BP5" s="6">
        <v>-1.2650856427356787</v>
      </c>
      <c r="BQ5" s="6">
        <v>-1.1731702913807402</v>
      </c>
      <c r="BR5" s="6">
        <v>-0.97835893333916391</v>
      </c>
      <c r="BS5" s="6">
        <v>1.6362500387509062E-2</v>
      </c>
      <c r="BT5" s="6">
        <v>-0.52430316022827927</v>
      </c>
      <c r="BU5" s="6">
        <v>-0.57278280530872971</v>
      </c>
      <c r="BV5" s="6">
        <v>0.24858032932463248</v>
      </c>
      <c r="BW5" s="6">
        <v>1.3996677734467768</v>
      </c>
      <c r="BX5" s="6">
        <v>0.34451564846446725</v>
      </c>
      <c r="BY5" s="6">
        <v>-0.62456434961577645</v>
      </c>
      <c r="BZ5" s="6">
        <v>-0.16704613500684889</v>
      </c>
      <c r="CA5" s="6">
        <v>-0.97617881844030041</v>
      </c>
      <c r="CB5" s="6">
        <v>-0.62066199139104938</v>
      </c>
      <c r="CC5" s="6">
        <v>-0.15704100737222806</v>
      </c>
      <c r="CD5" s="6">
        <v>0.68511807071325714</v>
      </c>
      <c r="CE5" s="6">
        <v>-0.33595911625963609</v>
      </c>
      <c r="CF5" s="6">
        <v>0.58954638220019195</v>
      </c>
      <c r="CG5" s="6">
        <v>-1.165945839148504</v>
      </c>
      <c r="CH5" s="6">
        <v>-0.79279177374328413</v>
      </c>
      <c r="CI5" s="6">
        <v>-0.57826790373120851</v>
      </c>
      <c r="CJ5" s="6">
        <v>-0.3040024727286994</v>
      </c>
      <c r="CK5" s="6">
        <v>-0.54864517410520486</v>
      </c>
      <c r="CL5" s="6">
        <v>0.26359947008120271</v>
      </c>
      <c r="CM5" s="6">
        <v>-0.48693684461961262</v>
      </c>
      <c r="CN5" s="6">
        <v>-0.89813274451269998</v>
      </c>
      <c r="CO5" s="6">
        <v>-0.20907311897662392</v>
      </c>
      <c r="CP5" s="6">
        <v>0.23355271730384375</v>
      </c>
      <c r="CQ5" s="6">
        <v>0.66500927940943733</v>
      </c>
      <c r="CR5" s="6">
        <v>0.51813751223044135</v>
      </c>
      <c r="CS5" s="6">
        <v>0.79673746762960374</v>
      </c>
      <c r="CT5" s="6">
        <v>0.76682348632765818</v>
      </c>
      <c r="CU5" s="6">
        <v>0.74790993478853041</v>
      </c>
      <c r="CV5" s="6">
        <v>-0.56053520823993408</v>
      </c>
      <c r="CW5" s="6">
        <v>-9.77121720114053E-3</v>
      </c>
      <c r="CX5" s="6">
        <v>1.5179584845799095</v>
      </c>
      <c r="CY5" s="6">
        <v>2.2942136481822999</v>
      </c>
      <c r="CZ5" s="6">
        <v>1.5420524572593457</v>
      </c>
      <c r="DA5" s="6">
        <v>0.44562184082423845</v>
      </c>
      <c r="DB5" s="6">
        <v>-9.9648452843443591E-2</v>
      </c>
      <c r="DC5" s="6">
        <v>-0.22608023850944775</v>
      </c>
      <c r="DD5" s="6">
        <v>0.68440874159150122</v>
      </c>
      <c r="DE5" s="6">
        <v>0.87431572161531512</v>
      </c>
      <c r="DF5" s="6">
        <v>0.48946057950966587</v>
      </c>
      <c r="DG5" s="6">
        <v>5.3896552941171509E-2</v>
      </c>
      <c r="DH5" s="6">
        <v>-0.39392703169279775</v>
      </c>
      <c r="DI5" s="6">
        <v>-0.4881676086634481</v>
      </c>
      <c r="DJ5" s="6">
        <v>0.84753175262043323</v>
      </c>
      <c r="DK5" s="6">
        <v>-0.15439352360714464</v>
      </c>
      <c r="DL5" s="6">
        <v>-0.56747957957709672</v>
      </c>
      <c r="DM5" s="6">
        <v>-0.87006447219434024</v>
      </c>
      <c r="DN5" s="6">
        <v>-0.37855740349720063</v>
      </c>
      <c r="DO5" s="6">
        <v>-0.51090322913219177</v>
      </c>
      <c r="DP5" s="6">
        <v>-0.2356367782854023</v>
      </c>
      <c r="DQ5" s="6">
        <v>0.59068205440291943</v>
      </c>
      <c r="DR5" s="6">
        <v>-0.70167709542777512</v>
      </c>
      <c r="DS5" s="6">
        <v>-0.10881281934548542</v>
      </c>
      <c r="DT5" s="6">
        <v>-1.1976331875014425</v>
      </c>
      <c r="DU5" s="6">
        <v>-5.8464028239101629E-2</v>
      </c>
      <c r="DV5" s="6">
        <v>1.7685499511617135</v>
      </c>
      <c r="DW5" s="6">
        <v>0.1373650377210654</v>
      </c>
      <c r="DX5" s="6">
        <v>-0.4444104372387031</v>
      </c>
      <c r="DY5" s="6">
        <v>-0.73387894250359231</v>
      </c>
      <c r="DZ5" s="6">
        <v>-0.81197847886684726</v>
      </c>
      <c r="EA5" s="6">
        <v>-0.1556981112921336</v>
      </c>
      <c r="EB5" s="6">
        <v>-0.52810213174460785</v>
      </c>
      <c r="EC5" s="6">
        <v>-0.52912225315620964</v>
      </c>
      <c r="ED5" s="6">
        <v>0.96711224929760864</v>
      </c>
      <c r="EE5" s="6">
        <v>-8.3171339325929877E-2</v>
      </c>
      <c r="EF5" s="6">
        <v>-0.40511258424332292</v>
      </c>
      <c r="EG5" s="6">
        <v>-0.57445079682579425</v>
      </c>
      <c r="EH5" s="6">
        <v>-0.56833668985269714</v>
      </c>
      <c r="EI5" s="6">
        <v>-1.3497089545116201E-2</v>
      </c>
      <c r="EJ5" s="6">
        <v>0.64296308958042292</v>
      </c>
      <c r="EK5" s="6">
        <v>-0.71424609808205342</v>
      </c>
      <c r="EL5" s="6">
        <v>-0.6281128106158318</v>
      </c>
      <c r="EM5" s="6">
        <v>-0.46440581061455055</v>
      </c>
      <c r="EN5" s="6">
        <v>1.038291154473209</v>
      </c>
      <c r="EO5" s="6">
        <v>0.66787513650288199</v>
      </c>
      <c r="EP5" s="6">
        <v>-0.50768964784231074</v>
      </c>
      <c r="EQ5" s="6">
        <v>-0.43278428761036858</v>
      </c>
      <c r="ER5" s="6">
        <v>-0.35029442734765076</v>
      </c>
      <c r="ES5" s="6">
        <v>0.68170926048264213</v>
      </c>
      <c r="ET5" s="6">
        <v>0.78507636263141756</v>
      </c>
      <c r="EU5" s="6">
        <v>-0.52924681720945366</v>
      </c>
      <c r="EV5" s="6">
        <v>0.32374870941718914</v>
      </c>
      <c r="EW5" s="6">
        <v>0.69824584862216299</v>
      </c>
      <c r="EX5" s="6">
        <v>0.82490020139740672</v>
      </c>
      <c r="EY5" s="6">
        <v>-0.41498804720124544</v>
      </c>
      <c r="EZ5" s="6">
        <v>-3.386708133092204E-2</v>
      </c>
      <c r="FA5" s="6">
        <v>-0.52389300839037722</v>
      </c>
      <c r="FB5" s="6">
        <v>-0.40877696431054278</v>
      </c>
      <c r="FC5" s="6">
        <v>1.2416378528629253</v>
      </c>
      <c r="FD5" s="6">
        <v>-0.59853503867006852</v>
      </c>
      <c r="FE5" s="6">
        <v>-0.238341273698818</v>
      </c>
      <c r="FF5" s="6">
        <v>0.31051805469543109</v>
      </c>
      <c r="FG5" s="6">
        <v>1.2008785745447892</v>
      </c>
      <c r="FH5" s="6">
        <v>0.21079675826876351</v>
      </c>
      <c r="FI5" s="6">
        <v>0.49912069085250843</v>
      </c>
      <c r="FJ5" s="6">
        <v>-0.23990054637279074</v>
      </c>
      <c r="FK5" s="6">
        <v>-0.53105041696926303</v>
      </c>
      <c r="FL5" s="6">
        <v>0.21209078534995449</v>
      </c>
      <c r="FM5" s="6">
        <v>0.42803725349200983</v>
      </c>
      <c r="FN5" s="6">
        <v>-0.34420201208389301</v>
      </c>
      <c r="FO5" s="6">
        <v>-0.97873269883771818</v>
      </c>
      <c r="FP5" s="6">
        <v>1.0880128080345612</v>
      </c>
      <c r="FQ5" s="6">
        <v>-9.3694897612990491E-2</v>
      </c>
      <c r="FR5" s="6">
        <v>-0.88754189136082995</v>
      </c>
      <c r="FS5" s="6">
        <v>0.13660858020053968</v>
      </c>
      <c r="FT5" s="6">
        <v>-6.5178946341733809E-2</v>
      </c>
      <c r="FU5" s="6">
        <v>0.41583969462425491</v>
      </c>
      <c r="FV5" s="6">
        <v>0.83915574267570681</v>
      </c>
      <c r="FW5" s="6">
        <v>-0.78841626633320694</v>
      </c>
      <c r="FX5" s="6">
        <v>1.402549100652699E-2</v>
      </c>
      <c r="FY5" s="6">
        <v>8.2704374888694504E-3</v>
      </c>
      <c r="FZ5" s="6">
        <v>0.26614887017474692</v>
      </c>
      <c r="GA5" s="6">
        <v>0.31596944131097665</v>
      </c>
      <c r="GB5" s="6">
        <v>0.83183990071472946</v>
      </c>
      <c r="GC5" s="6">
        <v>1.8043665903585684</v>
      </c>
      <c r="GD5" s="6">
        <v>0.2619495411874232</v>
      </c>
      <c r="GE5" s="6">
        <v>0.32508588898361906</v>
      </c>
      <c r="GF5" s="6">
        <v>-0.44840039891966615</v>
      </c>
      <c r="GG5" s="6">
        <v>-0.52132371432312019</v>
      </c>
      <c r="GH5" s="6">
        <v>-7.6206598700669773E-2</v>
      </c>
      <c r="GI5" s="6">
        <v>0.54764206056760234</v>
      </c>
      <c r="GJ5" s="6">
        <v>-0.6664766378435949</v>
      </c>
      <c r="GK5" s="6">
        <v>-0.42106979064223565</v>
      </c>
      <c r="GL5" s="6">
        <v>-0.68237971959231147</v>
      </c>
      <c r="GM5" s="6">
        <v>-8.3440720558715403E-2</v>
      </c>
      <c r="GN5" s="6">
        <v>0.23686524906780929</v>
      </c>
      <c r="GO5" s="6">
        <v>-0.75536679658177808</v>
      </c>
      <c r="GP5" s="6">
        <v>0.51639710957985119</v>
      </c>
      <c r="GQ5" s="6">
        <v>-0.15036607690582698</v>
      </c>
      <c r="GR5" s="6">
        <v>-0.88168037076963146</v>
      </c>
      <c r="GS5" s="6">
        <v>-0.74738209309183978</v>
      </c>
      <c r="GT5" s="6">
        <v>-0.26529451388796688</v>
      </c>
      <c r="GU5" s="6">
        <v>3.7415643940852603E-2</v>
      </c>
      <c r="GV5" s="6">
        <v>1.455434304847441</v>
      </c>
      <c r="GW5" s="6">
        <v>-0.24525230872257966</v>
      </c>
      <c r="GX5" s="6">
        <v>-0.37546080528763115</v>
      </c>
      <c r="GY5" s="6">
        <v>-0.12631125246017633</v>
      </c>
      <c r="GZ5" s="6">
        <v>9.1816872938172867E-2</v>
      </c>
      <c r="HA5" s="6">
        <v>-0.28206102336611472</v>
      </c>
      <c r="HB5" s="6">
        <v>1.2889731342730315</v>
      </c>
      <c r="HC5" s="6">
        <v>-0.76504527826663926</v>
      </c>
      <c r="HD5" s="6">
        <v>-0.43748139894728266</v>
      </c>
      <c r="HE5" s="6">
        <v>-0.34720674118468603</v>
      </c>
      <c r="HF5" s="6">
        <v>-8.1257238337702833E-2</v>
      </c>
      <c r="HG5" s="6">
        <v>-0.38724963092140147</v>
      </c>
      <c r="HH5" s="6">
        <v>-0.76375757851053505</v>
      </c>
      <c r="HI5" s="6">
        <v>-0.48080577854087642</v>
      </c>
      <c r="HJ5" s="6">
        <v>-1.0091108773475379</v>
      </c>
      <c r="HK5" s="6">
        <v>-0.31365655997477132</v>
      </c>
      <c r="HL5" s="6">
        <v>-0.34839654815480686</v>
      </c>
      <c r="HM5" s="6">
        <v>-0.28533634534844232</v>
      </c>
      <c r="HN5" s="6">
        <v>0.58043361389589143</v>
      </c>
      <c r="HO5" s="6">
        <v>0.35914108230993119</v>
      </c>
      <c r="HP5" s="6">
        <v>0.27226136138861667</v>
      </c>
      <c r="HQ5" s="6">
        <v>-0.60390789072567219</v>
      </c>
      <c r="HR5" s="6">
        <v>-0.3511638503622419</v>
      </c>
      <c r="HS5" s="6">
        <v>0.54802288577053659</v>
      </c>
      <c r="HT5" s="6">
        <v>-0.44893831233378961</v>
      </c>
      <c r="HU5" s="6">
        <v>-0.11194391197341511</v>
      </c>
      <c r="HV5" s="6">
        <v>-9.2063738946003684E-2</v>
      </c>
      <c r="HW5" s="6">
        <v>0.20350205965233967</v>
      </c>
      <c r="HX5" s="6">
        <v>0.5153170879646527</v>
      </c>
      <c r="HY5" s="6">
        <v>-0.74331880648370185</v>
      </c>
      <c r="HZ5" s="6">
        <v>0.271167204378641</v>
      </c>
      <c r="IA5" s="6">
        <v>1.034641627613941</v>
      </c>
      <c r="IB5" s="6">
        <v>1.1930329351809708</v>
      </c>
      <c r="IC5" s="6">
        <v>-9.57657788388608E-3</v>
      </c>
      <c r="ID5" s="6">
        <v>-0.21060991664337486</v>
      </c>
      <c r="IE5" s="6">
        <v>-0.12101816322802479</v>
      </c>
      <c r="IF5" s="6">
        <v>-0.26184999286451127</v>
      </c>
      <c r="IG5" s="6">
        <v>-0.26049021741413053</v>
      </c>
      <c r="IH5" s="6">
        <v>1.3720293482767539E-2</v>
      </c>
      <c r="II5" s="6">
        <v>3.5334142663512799E-2</v>
      </c>
      <c r="IJ5" s="6">
        <v>-0.43230277067608408</v>
      </c>
      <c r="IK5" s="6">
        <v>-0.59688219489736971</v>
      </c>
      <c r="IL5" s="6">
        <v>-0.5228158635865543</v>
      </c>
      <c r="IM5" s="6">
        <v>-0.28156283696632772</v>
      </c>
      <c r="IN5" s="6">
        <v>0.55294106429737422</v>
      </c>
      <c r="IO5" s="6">
        <v>-1.1639858200553128</v>
      </c>
      <c r="IP5" s="6">
        <v>0.48773915796019979</v>
      </c>
      <c r="IQ5" s="6">
        <v>0.904181428606183</v>
      </c>
      <c r="IR5" s="6">
        <v>0.2086970931524284</v>
      </c>
      <c r="IS5" s="6">
        <v>1.3193992801272999E-2</v>
      </c>
      <c r="IT5" s="6">
        <v>0.27734710596301143</v>
      </c>
      <c r="IU5" s="6">
        <v>0.61436396117993897</v>
      </c>
      <c r="IV5" s="6">
        <v>0.78752736918766708</v>
      </c>
      <c r="IW5" s="6">
        <v>0.23560843179469351</v>
      </c>
      <c r="IX5" s="6">
        <v>-0.43500532766824368</v>
      </c>
      <c r="IY5" s="6">
        <v>-0.55242777543479027</v>
      </c>
      <c r="IZ5" s="6">
        <v>0.17322632184441808</v>
      </c>
      <c r="JA5" s="6">
        <v>-6.9981004178368958E-2</v>
      </c>
      <c r="JB5" s="6">
        <v>-0.20114792114423102</v>
      </c>
      <c r="JC5" s="6">
        <v>-0.55732065229404804</v>
      </c>
      <c r="JD5" s="6">
        <v>-0.41714689641116276</v>
      </c>
      <c r="JE5" s="6">
        <v>-0.21061886897918183</v>
      </c>
      <c r="JF5" s="6">
        <v>-1.6105406341641381E-2</v>
      </c>
      <c r="JG5" s="6">
        <v>1.091736946840399</v>
      </c>
      <c r="JH5" s="6">
        <v>-8.1291443999860769E-2</v>
      </c>
      <c r="JI5" s="6">
        <v>0.47444101297261104</v>
      </c>
      <c r="JJ5" s="6">
        <v>0.27589302185690956</v>
      </c>
      <c r="JK5" s="6">
        <v>0.79966855674207404</v>
      </c>
      <c r="JL5" s="6">
        <v>0.25241794191560157</v>
      </c>
      <c r="JM5" s="6">
        <v>0.21881095442846407</v>
      </c>
      <c r="JN5" s="6">
        <v>-3.4513969172325937E-2</v>
      </c>
      <c r="JO5" s="6">
        <v>-0.21003174894588528</v>
      </c>
      <c r="JP5" s="6">
        <v>-0.58533697387427808</v>
      </c>
      <c r="JQ5" s="6">
        <v>1.4256333920883182</v>
      </c>
      <c r="JR5" s="6">
        <v>0.97903822598101287</v>
      </c>
      <c r="JS5" s="6">
        <v>0.80578790886701013</v>
      </c>
      <c r="JT5" s="6">
        <v>0.98093595615106433</v>
      </c>
      <c r="JU5" s="6">
        <v>0.82940591938777408</v>
      </c>
      <c r="JV5" s="6">
        <v>1.0665222041926488</v>
      </c>
      <c r="JW5" s="6">
        <v>-0.22647066695594675</v>
      </c>
      <c r="JX5" s="6">
        <v>3.6970061523099208E-2</v>
      </c>
      <c r="JY5" s="6">
        <v>-0.56644555465292135</v>
      </c>
      <c r="JZ5" s="6">
        <v>0.56613199152296578</v>
      </c>
      <c r="KA5" s="6">
        <v>-0.15417003661270279</v>
      </c>
      <c r="KB5" s="6">
        <v>0.61892341480025481</v>
      </c>
      <c r="KC5" s="6">
        <v>-0.31471266873064957</v>
      </c>
      <c r="KD5" s="6">
        <v>-0.29041046638402229</v>
      </c>
      <c r="KE5" s="6">
        <v>0.72115987023565553</v>
      </c>
      <c r="KF5" s="6">
        <v>0.78212667376957712</v>
      </c>
      <c r="KG5" s="6">
        <v>-0.41597976508234663</v>
      </c>
      <c r="KH5" s="6">
        <v>0.79622974313267547</v>
      </c>
      <c r="KI5" s="6">
        <v>1.2472811755590933</v>
      </c>
      <c r="KJ5" s="6">
        <v>-2.4518929344685029E-2</v>
      </c>
      <c r="KK5" s="6">
        <v>-0.1722105089978071</v>
      </c>
      <c r="KL5" s="6">
        <v>0.3255213858057035</v>
      </c>
      <c r="KM5" s="6">
        <v>0.11858707650729827</v>
      </c>
      <c r="KN5" s="6">
        <v>0.77005218915550722</v>
      </c>
      <c r="KO5" s="6">
        <v>-0.57371047470916037</v>
      </c>
      <c r="KP5" s="6">
        <v>0.55359017387846343</v>
      </c>
      <c r="KQ5" s="6">
        <v>-0.62778387736509145</v>
      </c>
      <c r="KR5" s="6">
        <v>0.34311176373654945</v>
      </c>
      <c r="KS5" s="6">
        <v>-0.46658799619717189</v>
      </c>
      <c r="KT5" s="6">
        <v>-0.17559867081081257</v>
      </c>
      <c r="KU5" s="6">
        <v>0.25057614857460586</v>
      </c>
      <c r="KV5" s="6">
        <v>-0.39575468127688018</v>
      </c>
      <c r="KW5" s="6">
        <v>1.6888699480932827</v>
      </c>
      <c r="KX5" s="6">
        <v>0.32090567934438635</v>
      </c>
      <c r="KY5" s="6">
        <v>1.0239772764151893</v>
      </c>
      <c r="KZ5" s="6">
        <v>-0.36396784687075501</v>
      </c>
      <c r="LA5" s="6">
        <v>0.32382198344812324</v>
      </c>
      <c r="LB5" s="6">
        <v>-0.1267397791368314</v>
      </c>
      <c r="LC5" s="6">
        <v>-0.51900093538791781</v>
      </c>
      <c r="LD5" s="6">
        <v>-0.82120273037946578</v>
      </c>
      <c r="LE5" s="6">
        <v>-0.10916348269568882</v>
      </c>
      <c r="LF5" s="6">
        <v>9.1101872876576173E-2</v>
      </c>
      <c r="LG5" s="6">
        <v>0.79536123304055795</v>
      </c>
      <c r="LH5" s="6">
        <v>-0.34337331777650015</v>
      </c>
      <c r="LI5" s="6">
        <v>2.613180893477137</v>
      </c>
      <c r="LJ5" s="6">
        <v>-0.47151548287118672</v>
      </c>
      <c r="LK5" s="6">
        <v>-0.32031105964408518</v>
      </c>
      <c r="LL5" s="6">
        <v>0.24911728377046108</v>
      </c>
      <c r="LM5" s="6">
        <v>-0.66230353394813468</v>
      </c>
      <c r="LN5" s="6">
        <v>-0.46244182455610355</v>
      </c>
      <c r="LO5" s="6">
        <v>-0.40932908200715151</v>
      </c>
      <c r="LP5" s="6">
        <v>-1.7391877698801149E-2</v>
      </c>
      <c r="LQ5" s="6">
        <v>-0.30205527347881378</v>
      </c>
      <c r="LR5" s="6">
        <v>-0.14658613039054585</v>
      </c>
      <c r="LS5" s="6">
        <v>-0.3852998430093118</v>
      </c>
      <c r="LT5" s="6">
        <v>-0.344828812058246</v>
      </c>
      <c r="LU5" s="6">
        <v>0.44617890651294911</v>
      </c>
      <c r="LV5" s="6">
        <v>-3.1606585314997292E-2</v>
      </c>
      <c r="LW5" s="6">
        <v>1.5438445566330627</v>
      </c>
      <c r="LX5" s="6">
        <v>-0.35621822913792073</v>
      </c>
      <c r="LY5" s="6">
        <v>-0.24202864334493693</v>
      </c>
      <c r="LZ5" s="6">
        <v>-0.31275355890774292</v>
      </c>
      <c r="MA5" s="6">
        <v>-0.34720926849957079</v>
      </c>
      <c r="MB5" s="6">
        <v>-0.18665851878382744</v>
      </c>
      <c r="MC5" s="6">
        <v>-0.50561804232797203</v>
      </c>
      <c r="MD5" s="6">
        <v>-0.37574584296025032</v>
      </c>
      <c r="ME5" s="6">
        <v>-0.33264058962018234</v>
      </c>
      <c r="MF5" s="6">
        <v>-0.26053350232139055</v>
      </c>
      <c r="MG5" s="6">
        <v>-0.54233809804780986</v>
      </c>
      <c r="MH5" s="6">
        <v>0.51002785841643894</v>
      </c>
      <c r="MI5" s="6">
        <v>-0.48751025319274971</v>
      </c>
      <c r="MJ5" s="6">
        <v>-0.47548064731780282</v>
      </c>
      <c r="MK5" s="6">
        <v>-0.24407459553869429</v>
      </c>
      <c r="ML5" s="6">
        <v>-0.59875429009840753</v>
      </c>
      <c r="MM5" s="6">
        <v>-0.47082707479703695</v>
      </c>
      <c r="MN5" s="6">
        <v>0.58662121130456912</v>
      </c>
      <c r="MO5" s="6">
        <v>1.1598367145966804</v>
      </c>
      <c r="MP5" s="6">
        <v>1.3973975466785531</v>
      </c>
      <c r="MQ5" s="6">
        <v>0.501708069517662</v>
      </c>
      <c r="MR5" s="6">
        <v>-0.72317927859480335</v>
      </c>
      <c r="MS5" s="6">
        <v>0.22490222274615271</v>
      </c>
      <c r="MT5" s="6">
        <v>-0.43021709661406138</v>
      </c>
      <c r="MU5" s="6">
        <v>0.85576168917443152</v>
      </c>
      <c r="MV5" s="6">
        <v>0.25965849743778363</v>
      </c>
      <c r="MW5" s="6">
        <v>0.97133749432945726</v>
      </c>
      <c r="MX5" s="6">
        <v>-0.11870165955972518</v>
      </c>
      <c r="MY5" s="6">
        <v>-0.46166907394007789</v>
      </c>
      <c r="MZ5" s="6">
        <v>0.94841864061954717</v>
      </c>
      <c r="NA5" s="6">
        <v>0.9409627423022453</v>
      </c>
      <c r="NB5" s="6">
        <v>0.71633477640777232</v>
      </c>
      <c r="NC5" s="6">
        <v>0.22536076799651858</v>
      </c>
      <c r="ND5" s="6">
        <v>-0.45319096224657579</v>
      </c>
      <c r="NE5" s="6">
        <v>0.46061092497325584</v>
      </c>
      <c r="NF5" s="6">
        <v>0.99108692039784596</v>
      </c>
      <c r="NG5" s="6">
        <v>0.86862042032803</v>
      </c>
      <c r="NH5" s="6">
        <v>0.71165175225982391</v>
      </c>
      <c r="NI5" s="6">
        <v>0.84286139099353319</v>
      </c>
      <c r="NJ5" s="6">
        <v>0.72363524053457695</v>
      </c>
      <c r="NK5" s="6">
        <v>0.72958456888459589</v>
      </c>
      <c r="NL5" s="6">
        <v>0.15767616679511104</v>
      </c>
      <c r="NM5" s="6">
        <v>0.15205030271218681</v>
      </c>
      <c r="NN5" s="6">
        <v>0.27646636296247551</v>
      </c>
      <c r="NO5" s="6">
        <v>2.3207278893923822E-2</v>
      </c>
      <c r="NP5" s="6">
        <v>0.64025682947924356</v>
      </c>
      <c r="NQ5" s="6">
        <v>-0.52351639228866098</v>
      </c>
      <c r="NR5" s="6">
        <v>0.91586207825630539</v>
      </c>
      <c r="NS5" s="6">
        <v>1.1219864159840132</v>
      </c>
      <c r="NT5" s="6">
        <v>7.2215381386964622E-2</v>
      </c>
      <c r="NU5" s="6">
        <v>-0.32932613277035577</v>
      </c>
      <c r="NV5" s="6">
        <v>-0.35519656833505925</v>
      </c>
      <c r="NW5" s="6">
        <v>-5.4803575881623573E-2</v>
      </c>
      <c r="NX5" s="6">
        <v>0.15786974487100514</v>
      </c>
      <c r="NY5" s="6">
        <v>0.40743866774914644</v>
      </c>
      <c r="NZ5" s="6">
        <v>0.78436585803962089</v>
      </c>
      <c r="OA5" s="6">
        <v>0.55744495017877793</v>
      </c>
      <c r="OB5" s="6">
        <v>-0.51254666738624821</v>
      </c>
      <c r="OC5" s="6">
        <v>1.6219898898302572</v>
      </c>
      <c r="OD5" s="6">
        <v>1.4921785460178176</v>
      </c>
      <c r="OE5" s="6">
        <v>1.2736160700991954</v>
      </c>
      <c r="OF5" s="6">
        <v>-8.2163413583356965E-2</v>
      </c>
      <c r="OG5" s="6">
        <v>1.0071800073582262</v>
      </c>
      <c r="OH5" s="6">
        <v>1.3576542437604584</v>
      </c>
      <c r="OI5" s="6">
        <v>0.19170154108127982</v>
      </c>
      <c r="OJ5" s="6">
        <v>-8.9123102344910707E-2</v>
      </c>
      <c r="OK5" s="6">
        <v>0.65071672004217818</v>
      </c>
      <c r="OL5" s="6">
        <v>0.98243308966145171</v>
      </c>
      <c r="OM5" s="6">
        <v>1.1705466186432942</v>
      </c>
      <c r="ON5" s="6">
        <v>-0.40406983576491334</v>
      </c>
      <c r="OO5" s="6">
        <v>-0.2746431109389903</v>
      </c>
      <c r="OP5" s="6">
        <v>2.651813140573997E-2</v>
      </c>
      <c r="OQ5" s="6">
        <v>-0.35471846636925614</v>
      </c>
      <c r="OR5" s="6">
        <v>-0.28697706120671279</v>
      </c>
      <c r="OS5" s="6">
        <v>-0.36681007667262455</v>
      </c>
      <c r="OT5" s="6">
        <v>-0.37613180935894686</v>
      </c>
      <c r="OU5" s="6">
        <v>0.43610723360242432</v>
      </c>
      <c r="OV5" s="6">
        <v>0.86773655947871464</v>
      </c>
      <c r="OW5" s="6">
        <v>-0.24330742262984648</v>
      </c>
      <c r="OX5" s="6">
        <v>0.52669524882164409</v>
      </c>
      <c r="OY5" s="6">
        <v>1.1764612378406234</v>
      </c>
      <c r="OZ5" s="6">
        <v>0.2802322303434458</v>
      </c>
      <c r="PA5" s="6">
        <v>-0.25000000000000006</v>
      </c>
      <c r="PB5" s="6">
        <v>-0.49157007972353362</v>
      </c>
      <c r="PC5" s="6">
        <v>-0.44323313704077177</v>
      </c>
      <c r="PD5" s="6">
        <v>1.3484108469638454</v>
      </c>
      <c r="PE5" s="6">
        <v>-0.35133400109558283</v>
      </c>
      <c r="PF5" s="6">
        <v>5.2078343902572412E-2</v>
      </c>
      <c r="PG5" s="6">
        <v>-0.60037368979749239</v>
      </c>
      <c r="PH5" s="6">
        <v>-0.33413639952301766</v>
      </c>
      <c r="PI5" s="6">
        <v>-0.32134799332442465</v>
      </c>
      <c r="PJ5" s="6">
        <v>-0.76641122550928131</v>
      </c>
      <c r="PK5" s="6">
        <v>-0.54547796109052471</v>
      </c>
      <c r="PL5" s="6">
        <v>0.45601711329457373</v>
      </c>
      <c r="PM5" s="6">
        <v>-0.24999999999999997</v>
      </c>
      <c r="PN5" s="6">
        <v>-0.56452941655470912</v>
      </c>
      <c r="PO5" s="6">
        <v>-0.3133025603838383</v>
      </c>
      <c r="PP5" s="6">
        <v>-0.35256601888648931</v>
      </c>
      <c r="PQ5" s="6">
        <v>-0.28741381805435101</v>
      </c>
      <c r="PR5" s="6">
        <v>-0.34829205235337363</v>
      </c>
      <c r="PS5" s="6">
        <v>-0.29010262327226644</v>
      </c>
      <c r="PT5" s="6">
        <v>-0.25000000000000006</v>
      </c>
      <c r="PU5" s="6">
        <v>-0.25000000000000006</v>
      </c>
      <c r="PV5" s="6">
        <v>-0.35393626622875579</v>
      </c>
      <c r="PW5" s="6">
        <v>-0.37949839920671508</v>
      </c>
      <c r="PX5" s="6">
        <v>-0.73731329955538227</v>
      </c>
      <c r="PY5" s="6">
        <v>-0.49638201661060927</v>
      </c>
      <c r="PZ5" s="6">
        <v>-0.38905923555374233</v>
      </c>
      <c r="QA5" s="6">
        <v>-0.25000000000000006</v>
      </c>
      <c r="QB5" s="6">
        <v>-0.57016971404017369</v>
      </c>
      <c r="QC5" s="6">
        <v>-0.73856326206809797</v>
      </c>
      <c r="QD5" s="6">
        <v>-0.25</v>
      </c>
      <c r="QE5" s="6">
        <v>-0.25</v>
      </c>
      <c r="QF5" s="6">
        <v>0.39631151284526056</v>
      </c>
      <c r="QG5" s="6">
        <v>-0.61750131423599464</v>
      </c>
      <c r="QH5" s="6">
        <v>3.0812192747678182</v>
      </c>
      <c r="QI5" s="6">
        <v>-0.69559312025959852</v>
      </c>
      <c r="QJ5" s="6">
        <v>-0.1573288367619726</v>
      </c>
      <c r="QK5" s="6">
        <v>-0.76114284617994576</v>
      </c>
      <c r="QL5" s="6">
        <v>0.16153215988029215</v>
      </c>
      <c r="QM5" s="6">
        <v>0.77951207675563827</v>
      </c>
      <c r="QN5" s="6">
        <v>0.37350004717888896</v>
      </c>
      <c r="QO5" s="6">
        <v>0.17721915231904681</v>
      </c>
      <c r="QP5" s="6">
        <v>0.6489230014938796</v>
      </c>
      <c r="QQ5" s="6">
        <v>-0.5345681545839106</v>
      </c>
      <c r="QR5" s="6">
        <v>-0.14481032987494183</v>
      </c>
      <c r="QS5" s="6">
        <v>-0.55002458066573401</v>
      </c>
      <c r="QT5" s="6">
        <v>-0.77376241707249815</v>
      </c>
      <c r="QU5" s="6">
        <v>1.0245160524806347</v>
      </c>
      <c r="QV5" s="6">
        <v>0.94591067066041312</v>
      </c>
      <c r="QW5" s="6">
        <v>-0.11970616020141593</v>
      </c>
      <c r="QX5" s="6">
        <v>-0.32361126198602602</v>
      </c>
      <c r="QY5" s="6">
        <v>1.183401030187839</v>
      </c>
      <c r="QZ5" s="6">
        <v>0.16953598211841631</v>
      </c>
      <c r="RA5" s="6">
        <v>-0.38057937021079374</v>
      </c>
      <c r="RB5" s="6">
        <v>-0.26130068375159859</v>
      </c>
      <c r="RC5" s="6">
        <v>-0.55849173631231086</v>
      </c>
      <c r="RD5" s="6">
        <v>-1.5915276784610177</v>
      </c>
      <c r="RE5" s="6">
        <v>0.23436860775065138</v>
      </c>
      <c r="RF5" s="6">
        <v>-0.62755565170662475</v>
      </c>
      <c r="RG5" s="6">
        <v>-0.12329242655478714</v>
      </c>
      <c r="RH5" s="6">
        <v>0.70480089409849378</v>
      </c>
      <c r="RI5" s="6">
        <v>1.9678006917476916</v>
      </c>
      <c r="RJ5" s="6">
        <v>0.56381194783210176</v>
      </c>
      <c r="RK5" s="6">
        <v>0.52344983856899074</v>
      </c>
      <c r="RL5" s="6">
        <v>1.5015127202335992</v>
      </c>
      <c r="RM5" s="6">
        <v>0.50186032103068556</v>
      </c>
      <c r="RN5" s="6">
        <v>-0.34653969772763038</v>
      </c>
      <c r="RO5" s="6">
        <v>0.36075210137100749</v>
      </c>
      <c r="RP5" s="6">
        <v>-1.0586677072497819</v>
      </c>
      <c r="RQ5" s="6">
        <v>0.42038586824554863</v>
      </c>
      <c r="RR5" s="6">
        <v>-0.31148044441955958</v>
      </c>
      <c r="RS5" s="6">
        <v>8.4724071961174395E-3</v>
      </c>
      <c r="RT5" s="6">
        <v>8.392281537575233E-2</v>
      </c>
      <c r="RU5" s="6">
        <v>-0.46738603478508334</v>
      </c>
      <c r="RV5" s="6">
        <v>0.8200873439978531</v>
      </c>
      <c r="RW5" s="6">
        <v>0.49605513109976962</v>
      </c>
      <c r="RX5" s="6">
        <v>0.44170487188056784</v>
      </c>
      <c r="RY5" s="6">
        <v>0.55897985049918297</v>
      </c>
      <c r="RZ5" s="6">
        <v>-0.50672178790349831</v>
      </c>
      <c r="SA5" s="6">
        <v>-0.62776652301155955</v>
      </c>
      <c r="SB5" s="6">
        <v>0.4879444028238108</v>
      </c>
      <c r="SC5" s="6">
        <v>2.521796444701006E-2</v>
      </c>
      <c r="SD5" s="6">
        <v>-0.18119033552059066</v>
      </c>
      <c r="SE5" s="6">
        <v>4.7697906494923309E-2</v>
      </c>
      <c r="SF5" s="6">
        <v>-0.55224936862675433</v>
      </c>
      <c r="SG5" s="6">
        <v>0.42732318771803501</v>
      </c>
      <c r="SH5" s="6">
        <v>-0.48145931164521133</v>
      </c>
      <c r="SI5" s="6">
        <v>-0.34471758460937402</v>
      </c>
      <c r="SJ5" s="6">
        <v>-0.4235692617138877</v>
      </c>
      <c r="SK5" s="6">
        <v>1.8559924967282791E-2</v>
      </c>
    </row>
    <row r="6" spans="1:505" x14ac:dyDescent="0.25">
      <c r="A6" s="14">
        <v>348030</v>
      </c>
      <c r="B6" s="14">
        <v>0</v>
      </c>
      <c r="C6" s="6">
        <v>-0.47500405149352087</v>
      </c>
      <c r="D6" s="6">
        <v>-0.90526367373600491</v>
      </c>
      <c r="E6" s="6">
        <v>-0.58942132913015621</v>
      </c>
      <c r="F6" s="6">
        <v>-0.34305879067023903</v>
      </c>
      <c r="G6" s="6">
        <v>-0.49413645179972021</v>
      </c>
      <c r="H6" s="6">
        <v>-0.60720507869022211</v>
      </c>
      <c r="I6" s="6">
        <v>8.2898195556925208E-2</v>
      </c>
      <c r="J6" s="6">
        <v>0.82177833277110135</v>
      </c>
      <c r="K6" s="6">
        <v>0.42453519379001403</v>
      </c>
      <c r="L6" s="6">
        <v>-1.1100355368359951</v>
      </c>
      <c r="M6" s="6">
        <v>-0.75436145217893802</v>
      </c>
      <c r="N6" s="6">
        <v>-0.76438550655365223</v>
      </c>
      <c r="O6" s="6">
        <v>-0.12643937112634776</v>
      </c>
      <c r="P6" s="6">
        <v>0.38759354704268179</v>
      </c>
      <c r="Q6" s="6">
        <v>-0.39926531919901692</v>
      </c>
      <c r="R6" s="6">
        <v>-0.90725821699939568</v>
      </c>
      <c r="S6" s="6">
        <v>-0.37214716328752845</v>
      </c>
      <c r="T6" s="6">
        <v>1.0675988860078003</v>
      </c>
      <c r="U6" s="6">
        <v>1.6649755268865478</v>
      </c>
      <c r="V6" s="6">
        <v>1.9538880106330043</v>
      </c>
      <c r="W6" s="6">
        <v>-2.9588248084675001E-2</v>
      </c>
      <c r="X6" s="6">
        <v>-0.93681132925650046</v>
      </c>
      <c r="Y6" s="6">
        <v>-0.28020513841991146</v>
      </c>
      <c r="Z6" s="6">
        <v>1.4156245581574074</v>
      </c>
      <c r="AA6" s="6">
        <v>2.7376687622366958</v>
      </c>
      <c r="AB6" s="6">
        <v>1.7863739195838577</v>
      </c>
      <c r="AC6" s="6">
        <v>0.44170144030243941</v>
      </c>
      <c r="AD6" s="6">
        <v>0.6464550377209719</v>
      </c>
      <c r="AE6" s="6">
        <v>-0.32560384787664759</v>
      </c>
      <c r="AF6" s="6">
        <v>0.86723934875333064</v>
      </c>
      <c r="AG6" s="6">
        <v>1.0919739946884526</v>
      </c>
      <c r="AH6" s="6">
        <v>1.699207182676356</v>
      </c>
      <c r="AI6" s="6">
        <v>-0.77057123358181623</v>
      </c>
      <c r="AJ6" s="6">
        <v>-1.2610917834380264</v>
      </c>
      <c r="AK6" s="6">
        <v>-0.89407767444336517</v>
      </c>
      <c r="AL6" s="6">
        <v>-1.139378719092907E-2</v>
      </c>
      <c r="AM6" s="6">
        <v>0.30485392535705497</v>
      </c>
      <c r="AN6" s="6">
        <v>0.36036872079468041</v>
      </c>
      <c r="AO6" s="6">
        <v>-0.27030803337674075</v>
      </c>
      <c r="AP6" s="6">
        <v>-0.76763230975989138</v>
      </c>
      <c r="AQ6" s="6">
        <v>-0.92184052367933123</v>
      </c>
      <c r="AR6" s="6">
        <v>0.82217758177185996</v>
      </c>
      <c r="AS6" s="6">
        <v>1.9471610467572367</v>
      </c>
      <c r="AT6" s="6">
        <v>0.63312603010267021</v>
      </c>
      <c r="AU6" s="6">
        <v>-1.0601319046734179</v>
      </c>
      <c r="AV6" s="6">
        <v>0.37311728092660296</v>
      </c>
      <c r="AW6" s="6">
        <v>0.75765043080456818</v>
      </c>
      <c r="AX6" s="6">
        <v>0.54532077377745847</v>
      </c>
      <c r="AY6" s="6">
        <v>2.3499321000912423</v>
      </c>
      <c r="AZ6" s="6">
        <v>1.8784369928332514</v>
      </c>
      <c r="BA6" s="6">
        <v>0.12512433895201328</v>
      </c>
      <c r="BB6" s="6">
        <v>-0.56665632373693553</v>
      </c>
      <c r="BC6" s="6">
        <v>-1.194554968115316</v>
      </c>
      <c r="BD6" s="6">
        <v>0.920201237372685</v>
      </c>
      <c r="BE6" s="6">
        <v>1.8872532910300472</v>
      </c>
      <c r="BF6" s="6">
        <v>0.64598372878070631</v>
      </c>
      <c r="BG6" s="6">
        <v>-1.2024525935834811</v>
      </c>
      <c r="BH6" s="6">
        <v>-0.95969797304720372</v>
      </c>
      <c r="BI6" s="6">
        <v>-1.233475104836558</v>
      </c>
      <c r="BJ6" s="6">
        <v>-1.0787523858951797</v>
      </c>
      <c r="BK6" s="6">
        <v>-0.31042748890497429</v>
      </c>
      <c r="BL6" s="6">
        <v>0.25311969031904974</v>
      </c>
      <c r="BM6" s="6">
        <v>-6.6104965697295182E-2</v>
      </c>
      <c r="BN6" s="6">
        <v>-0.73155641808287186</v>
      </c>
      <c r="BO6" s="6">
        <v>-1.2774002943844163</v>
      </c>
      <c r="BP6" s="6">
        <v>-0.21166385878329735</v>
      </c>
      <c r="BQ6" s="6">
        <v>0.39007325299444318</v>
      </c>
      <c r="BR6" s="6">
        <v>1.0155805268603901</v>
      </c>
      <c r="BS6" s="6">
        <v>-0.43290057526794856</v>
      </c>
      <c r="BT6" s="6">
        <v>-0.8532395740210702</v>
      </c>
      <c r="BU6" s="6">
        <v>-1.0843504287548504</v>
      </c>
      <c r="BV6" s="6">
        <v>-0.84397034181422648</v>
      </c>
      <c r="BW6" s="6">
        <v>7.8937812245564537E-2</v>
      </c>
      <c r="BX6" s="6">
        <v>0.35915969363835676</v>
      </c>
      <c r="BY6" s="6">
        <v>-0.36690390660940037</v>
      </c>
      <c r="BZ6" s="6">
        <v>-1.1416627650652049</v>
      </c>
      <c r="CA6" s="6">
        <v>-1.0500611471173165</v>
      </c>
      <c r="CB6" s="6">
        <v>-0.99110240172743502</v>
      </c>
      <c r="CC6" s="6">
        <v>-0.57905073674604668</v>
      </c>
      <c r="CD6" s="6">
        <v>-0.24130857653308155</v>
      </c>
      <c r="CE6" s="6">
        <v>-0.12763887128856893</v>
      </c>
      <c r="CF6" s="6">
        <v>-1.4674455846534717</v>
      </c>
      <c r="CG6" s="6">
        <v>-0.44076320770847177</v>
      </c>
      <c r="CH6" s="6">
        <v>-0.33796345504052505</v>
      </c>
      <c r="CI6" s="6">
        <v>4.005300787497193E-2</v>
      </c>
      <c r="CJ6" s="6">
        <v>0.25120693146032647</v>
      </c>
      <c r="CK6" s="6">
        <v>-4.3863368359281493E-2</v>
      </c>
      <c r="CL6" s="6">
        <v>-0.25417282519888751</v>
      </c>
      <c r="CM6" s="6">
        <v>-0.75686557423061807</v>
      </c>
      <c r="CN6" s="6">
        <v>-0.16770475706040144</v>
      </c>
      <c r="CO6" s="6">
        <v>0.22288180834697943</v>
      </c>
      <c r="CP6" s="6">
        <v>0.6673838164644843</v>
      </c>
      <c r="CQ6" s="6">
        <v>-0.53396299749018972</v>
      </c>
      <c r="CR6" s="6">
        <v>-0.96251294114091757</v>
      </c>
      <c r="CS6" s="6">
        <v>-1.0622413832092232</v>
      </c>
      <c r="CT6" s="6">
        <v>-1.4250711366602729</v>
      </c>
      <c r="CU6" s="6">
        <v>-0.94332768132308142</v>
      </c>
      <c r="CV6" s="6">
        <v>-6.5760372298442421E-2</v>
      </c>
      <c r="CW6" s="6">
        <v>-0.62637202062603436</v>
      </c>
      <c r="CX6" s="6">
        <v>-0.32681029357338198</v>
      </c>
      <c r="CY6" s="6">
        <v>-0.26113684098729045</v>
      </c>
      <c r="CZ6" s="6">
        <v>-0.63073336714493777</v>
      </c>
      <c r="DA6" s="6">
        <v>1.7478882471793542</v>
      </c>
      <c r="DB6" s="6">
        <v>2.4010555996497267</v>
      </c>
      <c r="DC6" s="6">
        <v>-0.4139186351738488</v>
      </c>
      <c r="DD6" s="6">
        <v>-0.46468468984684602</v>
      </c>
      <c r="DE6" s="6">
        <v>-0.11536299503955393</v>
      </c>
      <c r="DF6" s="6">
        <v>-0.37448615714732714</v>
      </c>
      <c r="DG6" s="6">
        <v>-0.30889914096875493</v>
      </c>
      <c r="DH6" s="6">
        <v>0.3641790388473245</v>
      </c>
      <c r="DI6" s="6">
        <v>-0.49886340456029699</v>
      </c>
      <c r="DJ6" s="6">
        <v>-0.25738490884830606</v>
      </c>
      <c r="DK6" s="6">
        <v>0.39556027442501429</v>
      </c>
      <c r="DL6" s="6">
        <v>0.50424566249960534</v>
      </c>
      <c r="DM6" s="6">
        <v>0.53894276311100764</v>
      </c>
      <c r="DN6" s="6">
        <v>0.78157634429456491</v>
      </c>
      <c r="DO6" s="6">
        <v>-0.52235026615023417</v>
      </c>
      <c r="DP6" s="6">
        <v>-0.77332066006043465</v>
      </c>
      <c r="DQ6" s="6">
        <v>0.41776614433377923</v>
      </c>
      <c r="DR6" s="6">
        <v>0.34728903657813176</v>
      </c>
      <c r="DS6" s="6">
        <v>-0.38032195777753486</v>
      </c>
      <c r="DT6" s="6">
        <v>1.0539632194534418</v>
      </c>
      <c r="DU6" s="6">
        <v>-0.49274790700502169</v>
      </c>
      <c r="DV6" s="6">
        <v>-0.24514595835917441</v>
      </c>
      <c r="DW6" s="6">
        <v>2.0795254562341441</v>
      </c>
      <c r="DX6" s="6">
        <v>0.65398815930005316</v>
      </c>
      <c r="DY6" s="6">
        <v>1.4476496537654495</v>
      </c>
      <c r="DZ6" s="6">
        <v>1.085425115315062</v>
      </c>
      <c r="EA6" s="6">
        <v>-0.7345853256479592</v>
      </c>
      <c r="EB6" s="6">
        <v>-0.44032709805494025</v>
      </c>
      <c r="EC6" s="6">
        <v>-0.47042073959558955</v>
      </c>
      <c r="ED6" s="6">
        <v>-0.54194705038830293</v>
      </c>
      <c r="EE6" s="6">
        <v>-0.63376597180653804</v>
      </c>
      <c r="EF6" s="6">
        <v>-0.22403936127926111</v>
      </c>
      <c r="EG6" s="6">
        <v>2.2681016713184725</v>
      </c>
      <c r="EH6" s="6">
        <v>1.0103045556082308</v>
      </c>
      <c r="EI6" s="6">
        <v>2.300430798544631E-2</v>
      </c>
      <c r="EJ6" s="6">
        <v>-0.3381184976267389</v>
      </c>
      <c r="EK6" s="6">
        <v>-0.42647892460668607</v>
      </c>
      <c r="EL6" s="6">
        <v>-0.50009044091304211</v>
      </c>
      <c r="EM6" s="6">
        <v>-0.52505707440309568</v>
      </c>
      <c r="EN6" s="6">
        <v>-0.46015936050693756</v>
      </c>
      <c r="EO6" s="6">
        <v>-0.65431041283642932</v>
      </c>
      <c r="EP6" s="6">
        <v>-0.59892834085143576</v>
      </c>
      <c r="EQ6" s="6">
        <v>-0.54288784972353143</v>
      </c>
      <c r="ER6" s="6">
        <v>-0.4303863266134878</v>
      </c>
      <c r="ES6" s="6">
        <v>-0.72256927384974368</v>
      </c>
      <c r="ET6" s="6">
        <v>-0.40248364307580642</v>
      </c>
      <c r="EU6" s="6">
        <v>-0.58280635078910059</v>
      </c>
      <c r="EV6" s="6">
        <v>-0.86953962074253666</v>
      </c>
      <c r="EW6" s="6">
        <v>-0.76065185301453286</v>
      </c>
      <c r="EX6" s="6">
        <v>-0.9078231335045398</v>
      </c>
      <c r="EY6" s="6">
        <v>-0.60493212102759264</v>
      </c>
      <c r="EZ6" s="6">
        <v>-0.5717207427168115</v>
      </c>
      <c r="FA6" s="6">
        <v>-0.57278457164207786</v>
      </c>
      <c r="FB6" s="6">
        <v>-0.64363745169681241</v>
      </c>
      <c r="FC6" s="6">
        <v>-0.83991630871909484</v>
      </c>
      <c r="FD6" s="6">
        <v>-0.51588643591170935</v>
      </c>
      <c r="FE6" s="6">
        <v>-0.56956315246890399</v>
      </c>
      <c r="FF6" s="6">
        <v>-0.53148935207822523</v>
      </c>
      <c r="FG6" s="6">
        <v>-0.72034041877380961</v>
      </c>
      <c r="FH6" s="6">
        <v>-8.1594464476767697E-3</v>
      </c>
      <c r="FI6" s="6">
        <v>-0.55471678356755116</v>
      </c>
      <c r="FJ6" s="6">
        <v>-0.69042614919930589</v>
      </c>
      <c r="FK6" s="6">
        <v>-1.042600683839533</v>
      </c>
      <c r="FL6" s="6">
        <v>-1.1423777161892736</v>
      </c>
      <c r="FM6" s="6">
        <v>-0.60404981313702422</v>
      </c>
      <c r="FN6" s="6">
        <v>-0.28709296279373347</v>
      </c>
      <c r="FO6" s="6">
        <v>-0.94108578759069583</v>
      </c>
      <c r="FP6" s="6">
        <v>-0.71299610449497441</v>
      </c>
      <c r="FQ6" s="6">
        <v>5.4261895505474021E-2</v>
      </c>
      <c r="FR6" s="6">
        <v>0.78746118845473434</v>
      </c>
      <c r="FS6" s="6">
        <v>-1.0095983772392823</v>
      </c>
      <c r="FT6" s="6">
        <v>-1.0817944953525698</v>
      </c>
      <c r="FU6" s="6">
        <v>-0.51918360211411407</v>
      </c>
      <c r="FV6" s="6">
        <v>-2.7299017789235051E-2</v>
      </c>
      <c r="FW6" s="6">
        <v>0.26185955190871263</v>
      </c>
      <c r="FX6" s="6">
        <v>1.2166444856737879</v>
      </c>
      <c r="FY6" s="6">
        <v>-0.42100257015664733</v>
      </c>
      <c r="FZ6" s="6">
        <v>0.55811611305977915</v>
      </c>
      <c r="GA6" s="6">
        <v>1.0766459540524849</v>
      </c>
      <c r="GB6" s="6">
        <v>2.3402778291183406</v>
      </c>
      <c r="GC6" s="6">
        <v>2.0546340586781557</v>
      </c>
      <c r="GD6" s="6">
        <v>-1.180341990405126</v>
      </c>
      <c r="GE6" s="6">
        <v>-0.72075487846727326</v>
      </c>
      <c r="GF6" s="6">
        <v>5.9028296389358317E-2</v>
      </c>
      <c r="GG6" s="6">
        <v>-0.57417494642536782</v>
      </c>
      <c r="GH6" s="6">
        <v>0.60282355009787159</v>
      </c>
      <c r="GI6" s="6">
        <v>0.10890470644835329</v>
      </c>
      <c r="GJ6" s="6">
        <v>-0.47619552992565128</v>
      </c>
      <c r="GK6" s="6">
        <v>-0.11150363030009841</v>
      </c>
      <c r="GL6" s="6">
        <v>1.5440359301851538</v>
      </c>
      <c r="GM6" s="6">
        <v>2.1685145514600945</v>
      </c>
      <c r="GN6" s="6">
        <v>3.0509303918546875</v>
      </c>
      <c r="GO6" s="6">
        <v>-6.959248766843984E-2</v>
      </c>
      <c r="GP6" s="6">
        <v>-0.66593531289181429</v>
      </c>
      <c r="GQ6" s="6">
        <v>-0.74248825685552999</v>
      </c>
      <c r="GR6" s="6">
        <v>-0.57853771607420978</v>
      </c>
      <c r="GS6" s="6">
        <v>-0.33327777991373153</v>
      </c>
      <c r="GT6" s="6">
        <v>0.30142704701199396</v>
      </c>
      <c r="GU6" s="6">
        <v>-0.47919290736628856</v>
      </c>
      <c r="GV6" s="6">
        <v>-1.15754760492722</v>
      </c>
      <c r="GW6" s="6">
        <v>-0.14672297485311125</v>
      </c>
      <c r="GX6" s="6">
        <v>0.11331918323133537</v>
      </c>
      <c r="GY6" s="6">
        <v>0.29227875681070292</v>
      </c>
      <c r="GZ6" s="6">
        <v>-1.1050251968715965</v>
      </c>
      <c r="HA6" s="6">
        <v>-0.78264580368246106</v>
      </c>
      <c r="HB6" s="6">
        <v>-1.2115443989983439</v>
      </c>
      <c r="HC6" s="6">
        <v>-0.88921098950098221</v>
      </c>
      <c r="HD6" s="6">
        <v>-0.31284688330520471</v>
      </c>
      <c r="HE6" s="6">
        <v>0.32895663712384043</v>
      </c>
      <c r="HF6" s="6">
        <v>-1.5826543128507742</v>
      </c>
      <c r="HG6" s="6">
        <v>-0.97484151645108519</v>
      </c>
      <c r="HH6" s="6">
        <v>-0.77972493680558919</v>
      </c>
      <c r="HI6" s="6">
        <v>-0.53028860223853402</v>
      </c>
      <c r="HJ6" s="6">
        <v>-1.0110658451540697</v>
      </c>
      <c r="HK6" s="6">
        <v>-0.87934029390057955</v>
      </c>
      <c r="HL6" s="6">
        <v>-0.63979149527622847</v>
      </c>
      <c r="HM6" s="6">
        <v>-0.50224340261158307</v>
      </c>
      <c r="HN6" s="6">
        <v>-0.19150898198140845</v>
      </c>
      <c r="HO6" s="6">
        <v>0.12668492466914649</v>
      </c>
      <c r="HP6" s="6">
        <v>-0.39949349829660818</v>
      </c>
      <c r="HQ6" s="6">
        <v>-1.0461843554364803</v>
      </c>
      <c r="HR6" s="6">
        <v>-0.76580483833267854</v>
      </c>
      <c r="HS6" s="6">
        <v>-0.61874386528060799</v>
      </c>
      <c r="HT6" s="6">
        <v>-0.61688997974098136</v>
      </c>
      <c r="HU6" s="6">
        <v>-0.91999038885177886</v>
      </c>
      <c r="HV6" s="6">
        <v>1.7220829878833184</v>
      </c>
      <c r="HW6" s="6">
        <v>1.8745037829722901</v>
      </c>
      <c r="HX6" s="6">
        <v>2.3394660967728456</v>
      </c>
      <c r="HY6" s="6">
        <v>-0.34685913806201757</v>
      </c>
      <c r="HZ6" s="6">
        <v>0.33214435369442935</v>
      </c>
      <c r="IA6" s="6">
        <v>6.4336076918238588E-2</v>
      </c>
      <c r="IB6" s="6">
        <v>-0.23880821369652241</v>
      </c>
      <c r="IC6" s="6">
        <v>-0.6917353471743235</v>
      </c>
      <c r="ID6" s="6">
        <v>-0.52077820041799383</v>
      </c>
      <c r="IE6" s="6">
        <v>-1.0413381403283626</v>
      </c>
      <c r="IF6" s="6">
        <v>-0.97120632730956968</v>
      </c>
      <c r="IG6" s="6">
        <v>-0.95003306993475745</v>
      </c>
      <c r="IH6" s="6">
        <v>-4.3070943203472642E-2</v>
      </c>
      <c r="II6" s="6">
        <v>-0.48659225923163218</v>
      </c>
      <c r="IJ6" s="6">
        <v>-0.30976199373577379</v>
      </c>
      <c r="IK6" s="6">
        <v>-0.11699423355974531</v>
      </c>
      <c r="IL6" s="6">
        <v>-0.12556386037185338</v>
      </c>
      <c r="IM6" s="6">
        <v>-0.58905828110517178</v>
      </c>
      <c r="IN6" s="6">
        <v>0.11306802356778446</v>
      </c>
      <c r="IO6" s="6">
        <v>0.84579307761374634</v>
      </c>
      <c r="IP6" s="6">
        <v>0.53487923922091241</v>
      </c>
      <c r="IQ6" s="6">
        <v>1.7490257387073074</v>
      </c>
      <c r="IR6" s="6">
        <v>0.10348358007887702</v>
      </c>
      <c r="IS6" s="6">
        <v>1.3521307979158899</v>
      </c>
      <c r="IT6" s="6">
        <v>0.50361431882368324</v>
      </c>
      <c r="IU6" s="6">
        <v>-0.36163084522851269</v>
      </c>
      <c r="IV6" s="6">
        <v>0.22811162311193051</v>
      </c>
      <c r="IW6" s="6">
        <v>-0.37718979167154276</v>
      </c>
      <c r="IX6" s="6">
        <v>-0.1279879061668473</v>
      </c>
      <c r="IY6" s="6">
        <v>1.3753666990515008</v>
      </c>
      <c r="IZ6" s="6">
        <v>0.61012064991454673</v>
      </c>
      <c r="JA6" s="6">
        <v>-0.67023593787764868</v>
      </c>
      <c r="JB6" s="6">
        <v>-0.74456817865410996</v>
      </c>
      <c r="JC6" s="6">
        <v>-0.90809228800985331</v>
      </c>
      <c r="JD6" s="6">
        <v>0.3952887831073727</v>
      </c>
      <c r="JE6" s="6">
        <v>9.2052094245678909E-2</v>
      </c>
      <c r="JF6" s="6">
        <v>0.84553791779395959</v>
      </c>
      <c r="JG6" s="6">
        <v>1.6823454668234956</v>
      </c>
      <c r="JH6" s="6">
        <v>-0.15531953422664141</v>
      </c>
      <c r="JI6" s="6">
        <v>1.389147025671466</v>
      </c>
      <c r="JJ6" s="6">
        <v>-0.34365991465415457</v>
      </c>
      <c r="JK6" s="6">
        <v>0.94814489947933756</v>
      </c>
      <c r="JL6" s="6">
        <v>1.8627343155692435</v>
      </c>
      <c r="JM6" s="6">
        <v>0.32086743460568279</v>
      </c>
      <c r="JN6" s="6">
        <v>0.36545705149979829</v>
      </c>
      <c r="JO6" s="6">
        <v>1.2802873828251158</v>
      </c>
      <c r="JP6" s="6">
        <v>1.7368451345597689</v>
      </c>
      <c r="JQ6" s="6">
        <v>0.6267177318285706</v>
      </c>
      <c r="JR6" s="6">
        <v>0.45539623122203637</v>
      </c>
      <c r="JS6" s="6">
        <v>1.5074217730451533</v>
      </c>
      <c r="JT6" s="6">
        <v>0.5499724318664142</v>
      </c>
      <c r="JU6" s="6">
        <v>3.2499694291766801</v>
      </c>
      <c r="JV6" s="6">
        <v>-0.34730295760537211</v>
      </c>
      <c r="JW6" s="6">
        <v>3.0972719779137932</v>
      </c>
      <c r="JX6" s="6">
        <v>2.4837280426867734</v>
      </c>
      <c r="JY6" s="6">
        <v>0.86947799593482356</v>
      </c>
      <c r="JZ6" s="6">
        <v>1.466474047039718</v>
      </c>
      <c r="KA6" s="6">
        <v>1.3101993971472341</v>
      </c>
      <c r="KB6" s="6">
        <v>2.0063175310306796</v>
      </c>
      <c r="KC6" s="6">
        <v>1.3228610635060774</v>
      </c>
      <c r="KD6" s="6">
        <v>0.28021582112352222</v>
      </c>
      <c r="KE6" s="6">
        <v>2.099249878723779</v>
      </c>
      <c r="KF6" s="6">
        <v>0.31674473482380711</v>
      </c>
      <c r="KG6" s="6">
        <v>2.2303690909906355</v>
      </c>
      <c r="KH6" s="6">
        <v>-0.41723553233581367</v>
      </c>
      <c r="KI6" s="6">
        <v>0.3548603882368126</v>
      </c>
      <c r="KJ6" s="6">
        <v>0.63524122984760989</v>
      </c>
      <c r="KK6" s="6">
        <v>1.8175966311341707</v>
      </c>
      <c r="KL6" s="6">
        <v>1.6926217528461565</v>
      </c>
      <c r="KM6" s="6">
        <v>-0.82652999447935938</v>
      </c>
      <c r="KN6" s="6">
        <v>0.69826012873738452</v>
      </c>
      <c r="KO6" s="6">
        <v>1.2563503974820436</v>
      </c>
      <c r="KP6" s="6">
        <v>0.51786231838204477</v>
      </c>
      <c r="KQ6" s="6">
        <v>2.56474557744145</v>
      </c>
      <c r="KR6" s="6">
        <v>1.1507843203015486</v>
      </c>
      <c r="KS6" s="6">
        <v>2.4765614445489299</v>
      </c>
      <c r="KT6" s="6">
        <v>1.8325949219396855</v>
      </c>
      <c r="KU6" s="6">
        <v>0.57898836021521938</v>
      </c>
      <c r="KV6" s="6">
        <v>-0.24031604524837152</v>
      </c>
      <c r="KW6" s="6">
        <v>0.83291312735868051</v>
      </c>
      <c r="KX6" s="6">
        <v>0.28689670490469943</v>
      </c>
      <c r="KY6" s="6">
        <v>-0.3671129281933741</v>
      </c>
      <c r="KZ6" s="6">
        <v>-0.36396784687075501</v>
      </c>
      <c r="LA6" s="6">
        <v>-0.48539264296343237</v>
      </c>
      <c r="LB6" s="6">
        <v>0.9261262818668432</v>
      </c>
      <c r="LC6" s="6">
        <v>2.7108737282783215</v>
      </c>
      <c r="LD6" s="6">
        <v>2.0994578484471176</v>
      </c>
      <c r="LE6" s="6">
        <v>2.5292479595677544</v>
      </c>
      <c r="LF6" s="6">
        <v>-0.55575194770479697</v>
      </c>
      <c r="LG6" s="6">
        <v>1.3823181479974911</v>
      </c>
      <c r="LH6" s="6">
        <v>-0.43811366451133149</v>
      </c>
      <c r="LI6" s="6">
        <v>-1.1487925308428857</v>
      </c>
      <c r="LJ6" s="6">
        <v>1.8452502048387136</v>
      </c>
      <c r="LK6" s="6">
        <v>0.11009654415622834</v>
      </c>
      <c r="LL6" s="6">
        <v>-0.52304870641556445</v>
      </c>
      <c r="LM6" s="6">
        <v>0.60192468332216809</v>
      </c>
      <c r="LN6" s="6">
        <v>-0.39252523120693411</v>
      </c>
      <c r="LO6" s="6">
        <v>0.51759664177039666</v>
      </c>
      <c r="LP6" s="6">
        <v>-0.44966057800967579</v>
      </c>
      <c r="LQ6" s="6">
        <v>-0.7915830510073999</v>
      </c>
      <c r="LR6" s="6">
        <v>-0.45676972162213036</v>
      </c>
      <c r="LS6" s="6">
        <v>-0.13383319049310849</v>
      </c>
      <c r="LT6" s="6">
        <v>3.330978363664197</v>
      </c>
      <c r="LU6" s="6">
        <v>-0.6210159753699207</v>
      </c>
      <c r="LV6" s="6">
        <v>0.6510521247289357</v>
      </c>
      <c r="LW6" s="6">
        <v>-0.56756705982221323</v>
      </c>
      <c r="LX6" s="6">
        <v>-0.3434300902289526</v>
      </c>
      <c r="LY6" s="6">
        <v>0.58173457058670741</v>
      </c>
      <c r="LZ6" s="6">
        <v>-0.19044850636716015</v>
      </c>
      <c r="MA6" s="6">
        <v>-0.60345340409873349</v>
      </c>
      <c r="MB6" s="6">
        <v>0.41489057395111029</v>
      </c>
      <c r="MC6" s="6">
        <v>-3.2364088367490933E-2</v>
      </c>
      <c r="MD6" s="6">
        <v>1.002360806435783</v>
      </c>
      <c r="ME6" s="6">
        <v>0.67601477381752284</v>
      </c>
      <c r="MF6" s="6">
        <v>-0.26053350232139055</v>
      </c>
      <c r="MG6" s="6">
        <v>-0.32243275212803396</v>
      </c>
      <c r="MH6" s="6">
        <v>-0.19200808536920858</v>
      </c>
      <c r="MI6" s="6">
        <v>-0.26967764030257596</v>
      </c>
      <c r="MJ6" s="6">
        <v>-0.18192271953100389</v>
      </c>
      <c r="MK6" s="6">
        <v>0.11205708048960129</v>
      </c>
      <c r="ML6" s="6">
        <v>-0.26557913159733121</v>
      </c>
      <c r="MM6" s="6">
        <v>0.25648448697387594</v>
      </c>
      <c r="MN6" s="6">
        <v>0.97414897170519388</v>
      </c>
      <c r="MO6" s="6">
        <v>0.16328827404185436</v>
      </c>
      <c r="MP6" s="6">
        <v>1.303496600350992E-2</v>
      </c>
      <c r="MQ6" s="6">
        <v>0.78162829710801629</v>
      </c>
      <c r="MR6" s="6">
        <v>-3.2580054473578708E-2</v>
      </c>
      <c r="MS6" s="6">
        <v>0.56295670780548257</v>
      </c>
      <c r="MT6" s="6">
        <v>8.2015235640082784E-2</v>
      </c>
      <c r="MU6" s="6">
        <v>5.619033970862343E-2</v>
      </c>
      <c r="MV6" s="6">
        <v>0.94426781008049077</v>
      </c>
      <c r="MW6" s="6">
        <v>0.96487877249163712</v>
      </c>
      <c r="MX6" s="6">
        <v>0.80555224391739211</v>
      </c>
      <c r="MY6" s="6">
        <v>0.72799355160484192</v>
      </c>
      <c r="MZ6" s="6">
        <v>-0.78746313514075295</v>
      </c>
      <c r="NA6" s="6">
        <v>0.93970232343254545</v>
      </c>
      <c r="NB6" s="6">
        <v>1.3504191534246957</v>
      </c>
      <c r="NC6" s="6">
        <v>0.38540988574419155</v>
      </c>
      <c r="ND6" s="6">
        <v>-0.67803525773212481</v>
      </c>
      <c r="NE6" s="6">
        <v>0.72762588523098004</v>
      </c>
      <c r="NF6" s="6">
        <v>1.1971784292347687</v>
      </c>
      <c r="NG6" s="6">
        <v>0.95783018790091912</v>
      </c>
      <c r="NH6" s="6">
        <v>1.2015674375056427</v>
      </c>
      <c r="NI6" s="6">
        <v>-0.27658226629281962</v>
      </c>
      <c r="NJ6" s="6">
        <v>-0.43692595922671479</v>
      </c>
      <c r="NK6" s="6">
        <v>0.43227120418448339</v>
      </c>
      <c r="NL6" s="6">
        <v>0.66503008395168872</v>
      </c>
      <c r="NM6" s="6">
        <v>0.76814364654041778</v>
      </c>
      <c r="NN6" s="6">
        <v>0.43013261309438655</v>
      </c>
      <c r="NO6" s="6">
        <v>1.4906740755647672</v>
      </c>
      <c r="NP6" s="6">
        <v>-0.44559165445542459</v>
      </c>
      <c r="NQ6" s="6">
        <v>2.3047821360084053</v>
      </c>
      <c r="NR6" s="6">
        <v>1.1246868165882198</v>
      </c>
      <c r="NS6" s="6">
        <v>1.2068062673756641</v>
      </c>
      <c r="NT6" s="6">
        <v>-9.5206470464795301E-2</v>
      </c>
      <c r="NU6" s="6">
        <v>2.122232424228653</v>
      </c>
      <c r="NV6" s="6">
        <v>1.3239717833873372</v>
      </c>
      <c r="NW6" s="6">
        <v>1.2363470260320193</v>
      </c>
      <c r="NX6" s="6">
        <v>1.438453020638961</v>
      </c>
      <c r="NY6" s="6">
        <v>1.3061295234840242</v>
      </c>
      <c r="NZ6" s="6">
        <v>0.30509396221556701</v>
      </c>
      <c r="OA6" s="6">
        <v>1.0820682736928375</v>
      </c>
      <c r="OB6" s="6">
        <v>-0.51254666738624821</v>
      </c>
      <c r="OC6" s="6">
        <v>-0.46769506441114495</v>
      </c>
      <c r="OD6" s="6">
        <v>1.0045520887348858</v>
      </c>
      <c r="OE6" s="6">
        <v>1.2246319683194162</v>
      </c>
      <c r="OF6" s="6">
        <v>-0.90010070901733585</v>
      </c>
      <c r="OG6" s="6">
        <v>1.166954205213842</v>
      </c>
      <c r="OH6" s="6">
        <v>0.83693228197527425</v>
      </c>
      <c r="OI6" s="6">
        <v>-0.32159608841934773</v>
      </c>
      <c r="OJ6" s="6">
        <v>9.7632094592491558E-2</v>
      </c>
      <c r="OK6" s="6">
        <v>0.22519198510214133</v>
      </c>
      <c r="OL6" s="6">
        <v>0.49795685220710623</v>
      </c>
      <c r="OM6" s="6">
        <v>-0.2978594308160965</v>
      </c>
      <c r="ON6" s="6">
        <v>-0.25178216517119301</v>
      </c>
      <c r="OO6" s="6">
        <v>2.916139844935445</v>
      </c>
      <c r="OP6" s="6">
        <v>1.2763372411790455</v>
      </c>
      <c r="OQ6" s="6">
        <v>2.9888593131782013</v>
      </c>
      <c r="OR6" s="6">
        <v>-0.28697706120671279</v>
      </c>
      <c r="OS6" s="6">
        <v>-0.36681007667262455</v>
      </c>
      <c r="OT6" s="6">
        <v>-0.37771645319240105</v>
      </c>
      <c r="OU6" s="6">
        <v>-0.15012722746425933</v>
      </c>
      <c r="OV6" s="6">
        <v>-0.4648638964523969</v>
      </c>
      <c r="OW6" s="6">
        <v>-0.272727370694962</v>
      </c>
      <c r="OX6" s="6">
        <v>-8.4485413787974417E-2</v>
      </c>
      <c r="OY6" s="6">
        <v>-0.57483764642861535</v>
      </c>
      <c r="OZ6" s="6">
        <v>-0.21450435885702898</v>
      </c>
      <c r="PA6" s="6">
        <v>-0.25000000000000006</v>
      </c>
      <c r="PB6" s="6">
        <v>-0.5512633054110937</v>
      </c>
      <c r="PC6" s="6">
        <v>-0.44323313704077177</v>
      </c>
      <c r="PD6" s="6">
        <v>-0.28981397567179246</v>
      </c>
      <c r="PE6" s="6">
        <v>-0.35133400109558283</v>
      </c>
      <c r="PF6" s="6">
        <v>-0.63000226933721903</v>
      </c>
      <c r="PG6" s="6">
        <v>-0.15985966467477936</v>
      </c>
      <c r="PH6" s="6">
        <v>-0.33413639952301766</v>
      </c>
      <c r="PI6" s="6">
        <v>-0.32134799332442465</v>
      </c>
      <c r="PJ6" s="6">
        <v>-0.90873889672627184</v>
      </c>
      <c r="PK6" s="6">
        <v>-1.10036517397377E-2</v>
      </c>
      <c r="PL6" s="6">
        <v>0.30680771942597729</v>
      </c>
      <c r="PM6" s="6">
        <v>-0.24999999999999997</v>
      </c>
      <c r="PN6" s="6">
        <v>-0.56452941655470912</v>
      </c>
      <c r="PO6" s="6">
        <v>-0.3133025603838383</v>
      </c>
      <c r="PP6" s="6">
        <v>-0.35256601888648931</v>
      </c>
      <c r="PQ6" s="6">
        <v>-0.28741381805435101</v>
      </c>
      <c r="PR6" s="6">
        <v>-0.34829205235337363</v>
      </c>
      <c r="PS6" s="6">
        <v>-0.29010262327226644</v>
      </c>
      <c r="PT6" s="6">
        <v>-0.25000000000000006</v>
      </c>
      <c r="PU6" s="6">
        <v>-0.25000000000000006</v>
      </c>
      <c r="PV6" s="6">
        <v>-0.35393626622875579</v>
      </c>
      <c r="PW6" s="6">
        <v>-0.37949839920671508</v>
      </c>
      <c r="PX6" s="6">
        <v>-0.56807505741906272</v>
      </c>
      <c r="PY6" s="6">
        <v>-0.91379457497518723</v>
      </c>
      <c r="PZ6" s="6">
        <v>-0.38905923555374233</v>
      </c>
      <c r="QA6" s="6">
        <v>-0.25000000000000006</v>
      </c>
      <c r="QB6" s="6">
        <v>-0.60923776850147837</v>
      </c>
      <c r="QC6" s="6">
        <v>-0.97931121695800172</v>
      </c>
      <c r="QD6" s="6">
        <v>-0.25</v>
      </c>
      <c r="QE6" s="6">
        <v>-0.25</v>
      </c>
      <c r="QF6" s="6">
        <v>1.2016086859206334</v>
      </c>
      <c r="QG6" s="6">
        <v>-0.61750131423599464</v>
      </c>
      <c r="QH6" s="6">
        <v>-0.62416253231298979</v>
      </c>
      <c r="QI6" s="6">
        <v>-0.80707677100713449</v>
      </c>
      <c r="QJ6" s="6">
        <v>-1.92383298398884</v>
      </c>
      <c r="QK6" s="6">
        <v>-0.48176993373813642</v>
      </c>
      <c r="QL6" s="6">
        <v>-0.69346142097030838</v>
      </c>
      <c r="QM6" s="6">
        <v>0.83232233835204117</v>
      </c>
      <c r="QN6" s="6">
        <v>0.97316281087108469</v>
      </c>
      <c r="QO6" s="6">
        <v>-0.58271997891126293</v>
      </c>
      <c r="QP6" s="6">
        <v>-9.3770618242276296E-2</v>
      </c>
      <c r="QQ6" s="6">
        <v>-0.55425591796534168</v>
      </c>
      <c r="QR6" s="6">
        <v>-0.1110291603218445</v>
      </c>
      <c r="QS6" s="6">
        <v>-0.68540524890092469</v>
      </c>
      <c r="QT6" s="6">
        <v>-0.73741251180820577</v>
      </c>
      <c r="QU6" s="6">
        <v>0.21889459045505291</v>
      </c>
      <c r="QV6" s="6">
        <v>0.50066719435848894</v>
      </c>
      <c r="QW6" s="6">
        <v>-0.62775310639316761</v>
      </c>
      <c r="QX6" s="6">
        <v>-0.11973970625827395</v>
      </c>
      <c r="QY6" s="6">
        <v>0.97362539246182722</v>
      </c>
      <c r="QZ6" s="6">
        <v>3.943701574503853E-2</v>
      </c>
      <c r="RA6" s="6">
        <v>0.38416584580252966</v>
      </c>
      <c r="RB6" s="6">
        <v>-0.26130068375159859</v>
      </c>
      <c r="RC6" s="6">
        <v>-0.58254069434483191</v>
      </c>
      <c r="RD6" s="6">
        <v>1.5631513589006449</v>
      </c>
      <c r="RE6" s="6">
        <v>0.33412157484722249</v>
      </c>
      <c r="RF6" s="6">
        <v>1.5257677257033984</v>
      </c>
      <c r="RG6" s="6">
        <v>1.502829889654097</v>
      </c>
      <c r="RH6" s="6">
        <v>-1.0370419304739482</v>
      </c>
      <c r="RI6" s="6">
        <v>-0.37657183270642219</v>
      </c>
      <c r="RJ6" s="6">
        <v>-0.37763617441778602</v>
      </c>
      <c r="RK6" s="6">
        <v>-0.20447884069698039</v>
      </c>
      <c r="RL6" s="6">
        <v>0.11263371137457472</v>
      </c>
      <c r="RM6" s="6">
        <v>0.4073308688941395</v>
      </c>
      <c r="RN6" s="6">
        <v>2.0797268678489207</v>
      </c>
      <c r="RO6" s="6">
        <v>-0.37034300621506727</v>
      </c>
      <c r="RP6" s="6">
        <v>3.3058765832045065</v>
      </c>
      <c r="RQ6" s="6">
        <v>2.5395922680581013</v>
      </c>
      <c r="RR6" s="6">
        <v>-0.66982943646605042</v>
      </c>
      <c r="RS6" s="6">
        <v>2.087964207174509</v>
      </c>
      <c r="RT6" s="6">
        <v>1.293335295566028</v>
      </c>
      <c r="RU6" s="6">
        <v>-0.34109443926010158</v>
      </c>
      <c r="RV6" s="6">
        <v>0.45043243895912433</v>
      </c>
      <c r="RW6" s="6">
        <v>2.0975595504078139</v>
      </c>
      <c r="RX6" s="6">
        <v>1.3799312162058783</v>
      </c>
      <c r="RY6" s="6">
        <v>1.7979840414887942</v>
      </c>
      <c r="RZ6" s="6">
        <v>1.453757616760365</v>
      </c>
      <c r="SA6" s="6">
        <v>0.22840185560564624</v>
      </c>
      <c r="SB6" s="6">
        <v>-4.0038484199433531E-2</v>
      </c>
      <c r="SC6" s="6">
        <v>1.9055749933152211</v>
      </c>
      <c r="SD6" s="6">
        <v>-0.3863146153308778</v>
      </c>
      <c r="SE6" s="6">
        <v>-0.61433498716404078</v>
      </c>
      <c r="SF6" s="6">
        <v>-4.5597451104197391E-2</v>
      </c>
      <c r="SG6" s="6">
        <v>-0.29871177100657403</v>
      </c>
      <c r="SH6" s="6">
        <v>-0.6094647064805605</v>
      </c>
      <c r="SI6" s="6">
        <v>-0.34471758460937402</v>
      </c>
      <c r="SJ6" s="6">
        <v>-0.4235692617138877</v>
      </c>
      <c r="SK6" s="6">
        <v>6.5640360957743685E-2</v>
      </c>
    </row>
    <row r="7" spans="1:505" x14ac:dyDescent="0.25">
      <c r="A7" s="14">
        <v>348035</v>
      </c>
      <c r="B7" s="14">
        <v>0</v>
      </c>
      <c r="C7" s="6">
        <v>-0.47500405149352087</v>
      </c>
      <c r="D7" s="6">
        <v>-0.48096198756718417</v>
      </c>
      <c r="E7" s="6">
        <v>-0.79046066006357074</v>
      </c>
      <c r="F7" s="6">
        <v>-1.2231338779639844</v>
      </c>
      <c r="G7" s="6">
        <v>0.199660274670247</v>
      </c>
      <c r="H7" s="6">
        <v>-0.96262914475265116</v>
      </c>
      <c r="I7" s="6">
        <v>-0.21458463397571287</v>
      </c>
      <c r="J7" s="6">
        <v>0.80034289539810977</v>
      </c>
      <c r="K7" s="6">
        <v>0.16554681166648</v>
      </c>
      <c r="L7" s="6">
        <v>-1.175958748920432</v>
      </c>
      <c r="M7" s="6">
        <v>-1.4572983960180346</v>
      </c>
      <c r="N7" s="6">
        <v>0.14455859625561604</v>
      </c>
      <c r="O7" s="6">
        <v>5.3282003985948602E-2</v>
      </c>
      <c r="P7" s="6">
        <v>1.2048140545983275</v>
      </c>
      <c r="Q7" s="6">
        <v>1.7208378749978235</v>
      </c>
      <c r="R7" s="6">
        <v>0.75880826019969116</v>
      </c>
      <c r="S7" s="6">
        <v>-0.50445119187448884</v>
      </c>
      <c r="T7" s="6">
        <v>1.7204203411606873</v>
      </c>
      <c r="U7" s="6">
        <v>1.2889974707432861</v>
      </c>
      <c r="V7" s="6">
        <v>-0.30134222754922974</v>
      </c>
      <c r="W7" s="6">
        <v>1.2611961740246314</v>
      </c>
      <c r="X7" s="6">
        <v>-0.26163122575683029</v>
      </c>
      <c r="Y7" s="6">
        <v>-0.87879338351177549</v>
      </c>
      <c r="Z7" s="6">
        <v>0.18174099194728416</v>
      </c>
      <c r="AA7" s="6">
        <v>0.28165850990659702</v>
      </c>
      <c r="AB7" s="6">
        <v>-0.88302426178075455</v>
      </c>
      <c r="AC7" s="6">
        <v>0.43442605498694387</v>
      </c>
      <c r="AD7" s="6">
        <v>-0.57040147563438293</v>
      </c>
      <c r="AE7" s="6">
        <v>-0.83023196590445425</v>
      </c>
      <c r="AF7" s="6">
        <v>-0.12875355525705132</v>
      </c>
      <c r="AG7" s="6">
        <v>0.65305123898954232</v>
      </c>
      <c r="AH7" s="6">
        <v>-0.3209092492400728</v>
      </c>
      <c r="AI7" s="6">
        <v>0.64006986223327855</v>
      </c>
      <c r="AJ7" s="6">
        <v>-0.48823349816308331</v>
      </c>
      <c r="AK7" s="6">
        <v>-0.43673417779818691</v>
      </c>
      <c r="AL7" s="6">
        <v>0.48864365828600165</v>
      </c>
      <c r="AM7" s="6">
        <v>1.0980841406645117</v>
      </c>
      <c r="AN7" s="6">
        <v>-0.15303256188975878</v>
      </c>
      <c r="AO7" s="6">
        <v>2.4646471800484147</v>
      </c>
      <c r="AP7" s="6">
        <v>-0.54356702300944226</v>
      </c>
      <c r="AQ7" s="6">
        <v>-0.98082595771075121</v>
      </c>
      <c r="AR7" s="6">
        <v>0.56709663087882933</v>
      </c>
      <c r="AS7" s="6">
        <v>1.264667980784083</v>
      </c>
      <c r="AT7" s="6">
        <v>-4.7524513390461612E-2</v>
      </c>
      <c r="AU7" s="6">
        <v>-0.62111140833817169</v>
      </c>
      <c r="AV7" s="6">
        <v>-0.59675591243764414</v>
      </c>
      <c r="AW7" s="6">
        <v>-1.2168750680561602</v>
      </c>
      <c r="AX7" s="6">
        <v>-1.5206661380456632</v>
      </c>
      <c r="AY7" s="6">
        <v>-1.4207682257240943</v>
      </c>
      <c r="AZ7" s="6">
        <v>-9.5559991765905961E-2</v>
      </c>
      <c r="BA7" s="6">
        <v>0.4404872057220921</v>
      </c>
      <c r="BB7" s="6">
        <v>0.49597818858224585</v>
      </c>
      <c r="BC7" s="6">
        <v>1.5278197958691542</v>
      </c>
      <c r="BD7" s="6">
        <v>8.6968797766591055E-2</v>
      </c>
      <c r="BE7" s="6">
        <v>-0.34142187070860863</v>
      </c>
      <c r="BF7" s="6">
        <v>7.4954950393786288E-2</v>
      </c>
      <c r="BG7" s="6">
        <v>-2.1169160837770672E-2</v>
      </c>
      <c r="BH7" s="6">
        <v>0.11675768277591198</v>
      </c>
      <c r="BI7" s="6">
        <v>0.45931262565931052</v>
      </c>
      <c r="BJ7" s="6">
        <v>-0.50639885777818683</v>
      </c>
      <c r="BK7" s="6">
        <v>-0.41212124955364898</v>
      </c>
      <c r="BL7" s="6">
        <v>-0.51210880077412524</v>
      </c>
      <c r="BM7" s="6">
        <v>-0.37872494008667895</v>
      </c>
      <c r="BN7" s="6">
        <v>-0.57745428246464769</v>
      </c>
      <c r="BO7" s="6">
        <v>0.18736345614404806</v>
      </c>
      <c r="BP7" s="6">
        <v>-0.15428278486175964</v>
      </c>
      <c r="BQ7" s="6">
        <v>5.2748103282052157E-2</v>
      </c>
      <c r="BR7" s="6">
        <v>1.4072466145234692</v>
      </c>
      <c r="BS7" s="6">
        <v>0.55633095498170337</v>
      </c>
      <c r="BT7" s="6">
        <v>-0.62855224120090158</v>
      </c>
      <c r="BU7" s="6">
        <v>-0.7438796721884664</v>
      </c>
      <c r="BV7" s="6">
        <v>-4.5332264459307443E-2</v>
      </c>
      <c r="BW7" s="6">
        <v>-1.1568482275479792</v>
      </c>
      <c r="BX7" s="6">
        <v>-1.1284950899225756</v>
      </c>
      <c r="BY7" s="6">
        <v>0.80587345028277357</v>
      </c>
      <c r="BZ7" s="6">
        <v>-0.53464874413369179</v>
      </c>
      <c r="CA7" s="6">
        <v>-0.42692604841932313</v>
      </c>
      <c r="CB7" s="6">
        <v>0.53517262587345704</v>
      </c>
      <c r="CC7" s="6">
        <v>-1.0838965592827283</v>
      </c>
      <c r="CD7" s="6">
        <v>-0.75508070643590874</v>
      </c>
      <c r="CE7" s="6">
        <v>1.7053534764861917</v>
      </c>
      <c r="CF7" s="6">
        <v>-0.62243199155755136</v>
      </c>
      <c r="CG7" s="6">
        <v>-0.51847875573701607</v>
      </c>
      <c r="CH7" s="6">
        <v>0.42993189365390566</v>
      </c>
      <c r="CI7" s="6">
        <v>-1.0191775373888896</v>
      </c>
      <c r="CJ7" s="6">
        <v>-0.89920909596182697</v>
      </c>
      <c r="CK7" s="6">
        <v>3.519451751248534E-2</v>
      </c>
      <c r="CL7" s="6">
        <v>-1.3772617044850153</v>
      </c>
      <c r="CM7" s="6">
        <v>0.12299299661918453</v>
      </c>
      <c r="CN7" s="6">
        <v>0.42787296496589772</v>
      </c>
      <c r="CO7" s="6">
        <v>-1.0305606225550792</v>
      </c>
      <c r="CP7" s="6">
        <v>-0.50499630727741507</v>
      </c>
      <c r="CQ7" s="6">
        <v>0.82998384334296993</v>
      </c>
      <c r="CR7" s="6">
        <v>0.27935210851555453</v>
      </c>
      <c r="CS7" s="6">
        <v>-0.3606512074073096</v>
      </c>
      <c r="CT7" s="6">
        <v>-0.56114177790647146</v>
      </c>
      <c r="CU7" s="6">
        <v>-0.42194986083307162</v>
      </c>
      <c r="CV7" s="6">
        <v>-7.82941507484963E-2</v>
      </c>
      <c r="CW7" s="6">
        <v>-0.31337841667551508</v>
      </c>
      <c r="CX7" s="6">
        <v>-1.1930191478270498</v>
      </c>
      <c r="CY7" s="6">
        <v>-1.1189776833401155</v>
      </c>
      <c r="CZ7" s="6">
        <v>-1.6532988896502885</v>
      </c>
      <c r="DA7" s="6">
        <v>-1.4821296489727853</v>
      </c>
      <c r="DB7" s="6">
        <v>-1.4425597895881883</v>
      </c>
      <c r="DC7" s="6">
        <v>1.6139387722459295</v>
      </c>
      <c r="DD7" s="6">
        <v>-1.0715587247978378</v>
      </c>
      <c r="DE7" s="6">
        <v>-1.3766815562602797</v>
      </c>
      <c r="DF7" s="6">
        <v>-0.90847482873898833</v>
      </c>
      <c r="DG7" s="6">
        <v>-0.70512643003611197</v>
      </c>
      <c r="DH7" s="6">
        <v>1.1293414638958E-4</v>
      </c>
      <c r="DI7" s="6">
        <v>2.6372611575444123</v>
      </c>
      <c r="DJ7" s="6">
        <v>2.8098059558626023</v>
      </c>
      <c r="DK7" s="6">
        <v>2.2811058370259407</v>
      </c>
      <c r="DL7" s="6">
        <v>2.0640668326854605</v>
      </c>
      <c r="DM7" s="6">
        <v>0.90779518970990614</v>
      </c>
      <c r="DN7" s="6">
        <v>0.34768798662804917</v>
      </c>
      <c r="DO7" s="6">
        <v>3.2171540971549177</v>
      </c>
      <c r="DP7" s="6">
        <v>2.2487460322672672</v>
      </c>
      <c r="DQ7" s="6">
        <v>-1.0880855812916534</v>
      </c>
      <c r="DR7" s="6">
        <v>-1.1501136013627324</v>
      </c>
      <c r="DS7" s="6">
        <v>-0.31585125256852287</v>
      </c>
      <c r="DT7" s="6">
        <v>0.67021975505358089</v>
      </c>
      <c r="DU7" s="6">
        <v>-0.11816481345852567</v>
      </c>
      <c r="DV7" s="6">
        <v>-1.3858545381767498</v>
      </c>
      <c r="DW7" s="6">
        <v>-1.0335910863324989</v>
      </c>
      <c r="DX7" s="6">
        <v>-1.0851489207940253</v>
      </c>
      <c r="DY7" s="6">
        <v>-0.64719024940025316</v>
      </c>
      <c r="DZ7" s="6">
        <v>-1.3559639455582455</v>
      </c>
      <c r="EA7" s="6">
        <v>-1.0852680437892632</v>
      </c>
      <c r="EB7" s="6">
        <v>-0.62998201476202476</v>
      </c>
      <c r="EC7" s="6">
        <v>-0.15314877907016602</v>
      </c>
      <c r="ED7" s="6">
        <v>0.87434649889648497</v>
      </c>
      <c r="EE7" s="6">
        <v>1.5434059163391174</v>
      </c>
      <c r="EF7" s="6">
        <v>-0.40511258424332292</v>
      </c>
      <c r="EG7" s="6">
        <v>-0.55464018587199226</v>
      </c>
      <c r="EH7" s="6">
        <v>-0.28360135496384098</v>
      </c>
      <c r="EI7" s="6">
        <v>1.488339264622501E-2</v>
      </c>
      <c r="EJ7" s="6">
        <v>2.0952770424524658</v>
      </c>
      <c r="EK7" s="6">
        <v>-0.67754155231222446</v>
      </c>
      <c r="EL7" s="6">
        <v>-0.7524482647436791</v>
      </c>
      <c r="EM7" s="6">
        <v>-0.49165768806475213</v>
      </c>
      <c r="EN7" s="6">
        <v>0.27153761489628786</v>
      </c>
      <c r="EO7" s="6">
        <v>0.67045232758242346</v>
      </c>
      <c r="EP7" s="6">
        <v>-0.48238140742153368</v>
      </c>
      <c r="EQ7" s="6">
        <v>-0.60476378673712106</v>
      </c>
      <c r="ER7" s="6">
        <v>-0.58313495035968654</v>
      </c>
      <c r="ES7" s="6">
        <v>-0.32998864604740019</v>
      </c>
      <c r="ET7" s="6">
        <v>0.83572300865634042</v>
      </c>
      <c r="EU7" s="6">
        <v>-0.32396122975435876</v>
      </c>
      <c r="EV7" s="6">
        <v>-1.4221955620794027</v>
      </c>
      <c r="EW7" s="6">
        <v>-1.1641683345874767</v>
      </c>
      <c r="EX7" s="6">
        <v>-0.99273165362011573</v>
      </c>
      <c r="EY7" s="6">
        <v>3.0450673193827969E-2</v>
      </c>
      <c r="EZ7" s="6">
        <v>-0.41962451446133026</v>
      </c>
      <c r="FA7" s="6">
        <v>-0.67022617974464482</v>
      </c>
      <c r="FB7" s="6">
        <v>-0.54155783910865662</v>
      </c>
      <c r="FC7" s="6">
        <v>-0.39661026276739891</v>
      </c>
      <c r="FD7" s="6">
        <v>-0.33992502248603285</v>
      </c>
      <c r="FE7" s="6">
        <v>-0.92473626515781993</v>
      </c>
      <c r="FF7" s="6">
        <v>-1.0202926099570568</v>
      </c>
      <c r="FG7" s="6">
        <v>-0.86185981925948596</v>
      </c>
      <c r="FH7" s="6">
        <v>1.1182086692844455</v>
      </c>
      <c r="FI7" s="6">
        <v>-0.55471678356755116</v>
      </c>
      <c r="FJ7" s="6">
        <v>-0.22197929513824591</v>
      </c>
      <c r="FK7" s="6">
        <v>0.62427124146272195</v>
      </c>
      <c r="FL7" s="6">
        <v>-0.31009825225071819</v>
      </c>
      <c r="FM7" s="6">
        <v>-3.6698549772456301E-3</v>
      </c>
      <c r="FN7" s="6">
        <v>-0.92794654496783191</v>
      </c>
      <c r="FO7" s="6">
        <v>-0.2971186288931717</v>
      </c>
      <c r="FP7" s="6">
        <v>0.5908836485063107</v>
      </c>
      <c r="FQ7" s="6">
        <v>2.9517120725298667</v>
      </c>
      <c r="FR7" s="6">
        <v>2.3253544722637143</v>
      </c>
      <c r="FS7" s="6">
        <v>-0.44619005577977666</v>
      </c>
      <c r="FT7" s="6">
        <v>0.77387343695519384</v>
      </c>
      <c r="FU7" s="6">
        <v>-1.1439705575962515</v>
      </c>
      <c r="FV7" s="6">
        <v>-0.58776307727406396</v>
      </c>
      <c r="FW7" s="6">
        <v>-0.78841626633320694</v>
      </c>
      <c r="FX7" s="6">
        <v>-1.2581085852646807</v>
      </c>
      <c r="FY7" s="6">
        <v>-1.0384561913752801</v>
      </c>
      <c r="FZ7" s="6">
        <v>-0.72991697654460819</v>
      </c>
      <c r="GA7" s="6">
        <v>-1.0499885182762165</v>
      </c>
      <c r="GB7" s="6">
        <v>-0.45370585367967958</v>
      </c>
      <c r="GC7" s="6">
        <v>-1.3149586074760737</v>
      </c>
      <c r="GD7" s="6">
        <v>-1.2920172122911917</v>
      </c>
      <c r="GE7" s="6">
        <v>0.80516959128548815</v>
      </c>
      <c r="GF7" s="6">
        <v>-0.54203941886796714</v>
      </c>
      <c r="GG7" s="6">
        <v>1.6067402709892233</v>
      </c>
      <c r="GH7" s="6">
        <v>0.27327765160872008</v>
      </c>
      <c r="GI7" s="6">
        <v>0.50727286642216729</v>
      </c>
      <c r="GJ7" s="6">
        <v>0.75974709938851515</v>
      </c>
      <c r="GK7" s="6">
        <v>1.9121935076772985</v>
      </c>
      <c r="GL7" s="6">
        <v>0.74887910235710664</v>
      </c>
      <c r="GM7" s="6">
        <v>-1.0380895851145351</v>
      </c>
      <c r="GN7" s="6">
        <v>-0.74933958428092606</v>
      </c>
      <c r="GO7" s="6">
        <v>1.6658460204001624</v>
      </c>
      <c r="GP7" s="6">
        <v>-1.1191831828078687</v>
      </c>
      <c r="GQ7" s="6">
        <v>9.3706151919521918E-2</v>
      </c>
      <c r="GR7" s="6">
        <v>0.42872756936840095</v>
      </c>
      <c r="GS7" s="6">
        <v>-0.41164791289816027</v>
      </c>
      <c r="GT7" s="6">
        <v>-0.76720682587446853</v>
      </c>
      <c r="GU7" s="6">
        <v>0.46053996804726294</v>
      </c>
      <c r="GV7" s="6">
        <v>0.92425986339626265</v>
      </c>
      <c r="GW7" s="6">
        <v>1.6744025495539103</v>
      </c>
      <c r="GX7" s="6">
        <v>0.21622082040172322</v>
      </c>
      <c r="GY7" s="6">
        <v>-2.802071102457181E-2</v>
      </c>
      <c r="GZ7" s="6">
        <v>1.060287806220241</v>
      </c>
      <c r="HA7" s="6">
        <v>2.8408414289354762</v>
      </c>
      <c r="HB7" s="6">
        <v>0.17436893148434676</v>
      </c>
      <c r="HC7" s="6">
        <v>9.1895373960230002E-3</v>
      </c>
      <c r="HD7" s="6">
        <v>-0.45661993221647323</v>
      </c>
      <c r="HE7" s="6">
        <v>-0.22784816477312217</v>
      </c>
      <c r="HF7" s="6">
        <v>-0.33949833568071791</v>
      </c>
      <c r="HG7" s="6">
        <v>-0.25762932413554029</v>
      </c>
      <c r="HH7" s="6">
        <v>3.0252016047084584</v>
      </c>
      <c r="HI7" s="6">
        <v>0.61130962070765327</v>
      </c>
      <c r="HJ7" s="6">
        <v>1.7590205274376014</v>
      </c>
      <c r="HK7" s="6">
        <v>-1.2352540258097062</v>
      </c>
      <c r="HL7" s="6">
        <v>-0.71430811204673994</v>
      </c>
      <c r="HM7" s="6">
        <v>-0.73101294249534143</v>
      </c>
      <c r="HN7" s="6">
        <v>0.90769336398491796</v>
      </c>
      <c r="HO7" s="6">
        <v>-2.2263776612349777</v>
      </c>
      <c r="HP7" s="6">
        <v>-0.91337159409911017</v>
      </c>
      <c r="HQ7" s="6">
        <v>-0.70156909181527982</v>
      </c>
      <c r="HR7" s="6">
        <v>-1.3093148535616115</v>
      </c>
      <c r="HS7" s="6">
        <v>-1.7288837579190499</v>
      </c>
      <c r="HT7" s="6">
        <v>-1.2643679448875869</v>
      </c>
      <c r="HU7" s="6">
        <v>2.0566666219564644</v>
      </c>
      <c r="HV7" s="6">
        <v>-0.95436034205182119</v>
      </c>
      <c r="HW7" s="6">
        <v>-0.72117022502623429</v>
      </c>
      <c r="HX7" s="6">
        <v>-0.33783277633809272</v>
      </c>
      <c r="HY7" s="6">
        <v>0.59571162257309207</v>
      </c>
      <c r="HZ7" s="6">
        <v>0.58192099164320599</v>
      </c>
      <c r="IA7" s="6">
        <v>-0.44396707528391982</v>
      </c>
      <c r="IB7" s="6">
        <v>1.1084555274493035</v>
      </c>
      <c r="IC7" s="6">
        <v>0.90045170412065445</v>
      </c>
      <c r="ID7" s="6">
        <v>-0.39158037431201453</v>
      </c>
      <c r="IE7" s="6">
        <v>-0.67481105590142942</v>
      </c>
      <c r="IF7" s="6">
        <v>0.2096902440540408</v>
      </c>
      <c r="IG7" s="6">
        <v>-0.72306294337220001</v>
      </c>
      <c r="IH7" s="6">
        <v>-0.75943605716436435</v>
      </c>
      <c r="II7" s="6">
        <v>-0.95026072194386879</v>
      </c>
      <c r="IJ7" s="6">
        <v>-0.3276611236432615</v>
      </c>
      <c r="IK7" s="6">
        <v>2.7673618507827347</v>
      </c>
      <c r="IL7" s="6">
        <v>-0.15887329779280193</v>
      </c>
      <c r="IM7" s="6">
        <v>0.18354427310106941</v>
      </c>
      <c r="IN7" s="6">
        <v>0.23542998447711827</v>
      </c>
      <c r="IO7" s="6">
        <v>2.3099278411047512</v>
      </c>
      <c r="IP7" s="6">
        <v>2.5191744441316142</v>
      </c>
      <c r="IQ7" s="6">
        <v>1.9090935091684862</v>
      </c>
      <c r="IR7" s="6">
        <v>-1.2248583700200466</v>
      </c>
      <c r="IS7" s="6">
        <v>0.3589441290072069</v>
      </c>
      <c r="IT7" s="6">
        <v>-1.0653430362212077</v>
      </c>
      <c r="IU7" s="6">
        <v>-0.94377343360315757</v>
      </c>
      <c r="IV7" s="6">
        <v>-0.80153164242348374</v>
      </c>
      <c r="IW7" s="6">
        <v>-0.92618673575802501</v>
      </c>
      <c r="IX7" s="6">
        <v>-0.70321833760805119</v>
      </c>
      <c r="IY7" s="6">
        <v>1.2982629286633773</v>
      </c>
      <c r="IZ7" s="6">
        <v>0.15734647842970784</v>
      </c>
      <c r="JA7" s="6">
        <v>2.2277425430658671</v>
      </c>
      <c r="JB7" s="6">
        <v>-1.4038357996910271</v>
      </c>
      <c r="JC7" s="6">
        <v>-1.1509024688484213</v>
      </c>
      <c r="JD7" s="6">
        <v>-0.73854424995185575</v>
      </c>
      <c r="JE7" s="6">
        <v>-1.1172938951463727</v>
      </c>
      <c r="JF7" s="6">
        <v>-0.853364872370871</v>
      </c>
      <c r="JG7" s="6">
        <v>-0.79651176773099308</v>
      </c>
      <c r="JH7" s="6">
        <v>5.9746980962608401E-2</v>
      </c>
      <c r="JI7" s="6">
        <v>0.65003526056090344</v>
      </c>
      <c r="JJ7" s="6">
        <v>-0.91492137090681069</v>
      </c>
      <c r="JK7" s="6">
        <v>-0.23152310294067702</v>
      </c>
      <c r="JL7" s="6">
        <v>0.76808148800412246</v>
      </c>
      <c r="JM7" s="6">
        <v>-1.3517303040293021</v>
      </c>
      <c r="JN7" s="6">
        <v>0.99204600730528569</v>
      </c>
      <c r="JO7" s="6">
        <v>0.88590176116054009</v>
      </c>
      <c r="JP7" s="6">
        <v>1.6159091146547548</v>
      </c>
      <c r="JQ7" s="6">
        <v>1.7249324881476609</v>
      </c>
      <c r="JR7" s="6">
        <v>1.1918685653964489</v>
      </c>
      <c r="JS7" s="6">
        <v>0.29211530496782684</v>
      </c>
      <c r="JT7" s="6">
        <v>-0.12344895840855326</v>
      </c>
      <c r="JU7" s="6">
        <v>-0.62558512101798658</v>
      </c>
      <c r="JV7" s="6">
        <v>-0.11107681036744937</v>
      </c>
      <c r="JW7" s="6">
        <v>-0.60116752424063502</v>
      </c>
      <c r="JX7" s="6">
        <v>0.35161032909096779</v>
      </c>
      <c r="JY7" s="6">
        <v>1.4748133058633137</v>
      </c>
      <c r="JZ7" s="6">
        <v>0.86886611855149276</v>
      </c>
      <c r="KA7" s="6">
        <v>0.9787540696965068</v>
      </c>
      <c r="KB7" s="6">
        <v>0.14389371684117014</v>
      </c>
      <c r="KC7" s="6">
        <v>1.3047546754547279</v>
      </c>
      <c r="KD7" s="6">
        <v>0.23409605319760629</v>
      </c>
      <c r="KE7" s="6">
        <v>-0.28309245021282731</v>
      </c>
      <c r="KF7" s="6">
        <v>-0.6603766616709309</v>
      </c>
      <c r="KG7" s="6">
        <v>-0.41597976508234663</v>
      </c>
      <c r="KH7" s="6">
        <v>-1.1827115918802376</v>
      </c>
      <c r="KI7" s="6">
        <v>-1.5679274983843021</v>
      </c>
      <c r="KJ7" s="6">
        <v>-0.27173007741097593</v>
      </c>
      <c r="KK7" s="6">
        <v>-0.78674499031994072</v>
      </c>
      <c r="KL7" s="6">
        <v>0.40966512195671212</v>
      </c>
      <c r="KM7" s="6">
        <v>-1.760177308458446</v>
      </c>
      <c r="KN7" s="6">
        <v>-2.5969120062021225</v>
      </c>
      <c r="KO7" s="6">
        <v>1.3266283366837126</v>
      </c>
      <c r="KP7" s="6">
        <v>1.6218927177009239</v>
      </c>
      <c r="KQ7" s="6">
        <v>-7.8078721427686168E-2</v>
      </c>
      <c r="KR7" s="6">
        <v>0.46455779305144518</v>
      </c>
      <c r="KS7" s="6">
        <v>0.89739021634427008</v>
      </c>
      <c r="KT7" s="6">
        <v>0.42153623639050297</v>
      </c>
      <c r="KU7" s="6">
        <v>0.38894087927830706</v>
      </c>
      <c r="KV7" s="6">
        <v>-0.46045607121117982</v>
      </c>
      <c r="KW7" s="6">
        <v>-0.71522479471406697</v>
      </c>
      <c r="KX7" s="6">
        <v>-0.99364193362177888</v>
      </c>
      <c r="KY7" s="6">
        <v>-0.71401941688579607</v>
      </c>
      <c r="KZ7" s="6">
        <v>2.8333178511014978</v>
      </c>
      <c r="LA7" s="6">
        <v>-0.45449714770986166</v>
      </c>
      <c r="LB7" s="6">
        <v>0.15600443763873481</v>
      </c>
      <c r="LC7" s="6">
        <v>0.2007976724122579</v>
      </c>
      <c r="LD7" s="6">
        <v>-0.15515481163181016</v>
      </c>
      <c r="LE7" s="6">
        <v>0.98590427731890595</v>
      </c>
      <c r="LF7" s="6">
        <v>0.19548558249287776</v>
      </c>
      <c r="LG7" s="6">
        <v>0.32041559892408911</v>
      </c>
      <c r="LH7" s="6">
        <v>0.31058395557968566</v>
      </c>
      <c r="LI7" s="6">
        <v>0.11019699551470617</v>
      </c>
      <c r="LJ7" s="6">
        <v>0.48730373774112157</v>
      </c>
      <c r="LK7" s="6">
        <v>-1.3826157422188341</v>
      </c>
      <c r="LL7" s="6">
        <v>-0.76652226361646192</v>
      </c>
      <c r="LM7" s="6">
        <v>0.91842491434642648</v>
      </c>
      <c r="LN7" s="6">
        <v>-0.77768764934514745</v>
      </c>
      <c r="LO7" s="6">
        <v>4.231252966129774E-2</v>
      </c>
      <c r="LP7" s="6">
        <v>-0.51238036950942478</v>
      </c>
      <c r="LQ7" s="6">
        <v>-0.57459965792632173</v>
      </c>
      <c r="LR7" s="6">
        <v>-0.45676972162213036</v>
      </c>
      <c r="LS7" s="6">
        <v>-0.39808493639592984</v>
      </c>
      <c r="LT7" s="6">
        <v>-0.344828812058246</v>
      </c>
      <c r="LU7" s="6">
        <v>0.4530919728344906</v>
      </c>
      <c r="LV7" s="6">
        <v>-0.65195176563963386</v>
      </c>
      <c r="LW7" s="6">
        <v>-0.50565165225310782</v>
      </c>
      <c r="LX7" s="6">
        <v>0.55721725616580697</v>
      </c>
      <c r="LY7" s="6">
        <v>-0.66179334339137497</v>
      </c>
      <c r="LZ7" s="6">
        <v>-0.31275355890774292</v>
      </c>
      <c r="MA7" s="6">
        <v>-0.76170641869719757</v>
      </c>
      <c r="MB7" s="6">
        <v>0.30745029309688399</v>
      </c>
      <c r="MC7" s="6">
        <v>-0.52095513599857046</v>
      </c>
      <c r="MD7" s="6">
        <v>-0.54369780142000512</v>
      </c>
      <c r="ME7" s="6">
        <v>-1.1343862157088613</v>
      </c>
      <c r="MF7" s="6">
        <v>-0.26053350232139055</v>
      </c>
      <c r="MG7" s="6">
        <v>0.12778351268604302</v>
      </c>
      <c r="MH7" s="6">
        <v>-0.78745006462740852</v>
      </c>
      <c r="MI7" s="6">
        <v>-0.58879596845504956</v>
      </c>
      <c r="MJ7" s="6">
        <v>-0.59576353030646356</v>
      </c>
      <c r="MK7" s="6">
        <v>-0.30532346284983725</v>
      </c>
      <c r="ML7" s="6">
        <v>-0.55867026270249598</v>
      </c>
      <c r="MM7" s="6">
        <v>-0.41756398625958135</v>
      </c>
      <c r="MN7" s="6">
        <v>0.33223601454331597</v>
      </c>
      <c r="MO7" s="6">
        <v>1.4965956817662329</v>
      </c>
      <c r="MP7" s="6">
        <v>0.90789375042930687</v>
      </c>
      <c r="MQ7" s="6">
        <v>-0.35535385594051178</v>
      </c>
      <c r="MR7" s="6">
        <v>-0.60731755572198864</v>
      </c>
      <c r="MS7" s="6">
        <v>-1.0192011675388704</v>
      </c>
      <c r="MT7" s="6">
        <v>-0.65475969198469197</v>
      </c>
      <c r="MU7" s="6">
        <v>0.44955929032871245</v>
      </c>
      <c r="MV7" s="6">
        <v>0.68381235895206982</v>
      </c>
      <c r="MW7" s="6">
        <v>-1.8464035800590919</v>
      </c>
      <c r="MX7" s="6">
        <v>0.65132369439217952</v>
      </c>
      <c r="MY7" s="6">
        <v>0.78030589927511707</v>
      </c>
      <c r="MZ7" s="6">
        <v>-1.2924646172744076</v>
      </c>
      <c r="NA7" s="6">
        <v>-0.72489949793409247</v>
      </c>
      <c r="NB7" s="6">
        <v>-1.423723721700392</v>
      </c>
      <c r="NC7" s="6">
        <v>0.5015526042025189</v>
      </c>
      <c r="ND7" s="6">
        <v>-0.7357333476111122</v>
      </c>
      <c r="NE7" s="6">
        <v>-1.5854590564831221</v>
      </c>
      <c r="NF7" s="6">
        <v>-0.20821069172119674</v>
      </c>
      <c r="NG7" s="6">
        <v>-1.5051873955113877</v>
      </c>
      <c r="NH7" s="6">
        <v>-1.5631389800883415</v>
      </c>
      <c r="NI7" s="6">
        <v>-1.8132580473062541</v>
      </c>
      <c r="NJ7" s="6">
        <v>-1.6481151918061232</v>
      </c>
      <c r="NK7" s="6">
        <v>-1.9370258109354559</v>
      </c>
      <c r="NL7" s="6">
        <v>-0.98366220003408389</v>
      </c>
      <c r="NM7" s="6">
        <v>-1.033802638008503</v>
      </c>
      <c r="NN7" s="6">
        <v>-1.3749378596000927</v>
      </c>
      <c r="NO7" s="6">
        <v>-1.4371905869160346</v>
      </c>
      <c r="NP7" s="6">
        <v>-1.1967604811645294</v>
      </c>
      <c r="NQ7" s="6">
        <v>-0.75024016375524893</v>
      </c>
      <c r="NR7" s="6">
        <v>-1.0973918520083237</v>
      </c>
      <c r="NS7" s="6">
        <v>-1.2704364924928182</v>
      </c>
      <c r="NT7" s="6">
        <v>-1.0020690119378541</v>
      </c>
      <c r="NU7" s="6">
        <v>-0.85788611462758002</v>
      </c>
      <c r="NV7" s="6">
        <v>-0.13428474936086146</v>
      </c>
      <c r="NW7" s="6">
        <v>-1.1680290576783896</v>
      </c>
      <c r="NX7" s="6">
        <v>0.1997130972704344</v>
      </c>
      <c r="NY7" s="6">
        <v>-1.481185199804266</v>
      </c>
      <c r="NZ7" s="6">
        <v>-1.4265400989945105</v>
      </c>
      <c r="OA7" s="6">
        <v>-1.0028024280270229</v>
      </c>
      <c r="OB7" s="6">
        <v>-0.51254666738624821</v>
      </c>
      <c r="OC7" s="6">
        <v>-0.46769506441114495</v>
      </c>
      <c r="OD7" s="6">
        <v>-0.62390048812543231</v>
      </c>
      <c r="OE7" s="6">
        <v>-1.1201319364182003</v>
      </c>
      <c r="OF7" s="6">
        <v>-0.92204697689892057</v>
      </c>
      <c r="OG7" s="6">
        <v>-1.6274924038711458</v>
      </c>
      <c r="OH7" s="6">
        <v>-0.98491357094606369</v>
      </c>
      <c r="OI7" s="6">
        <v>-0.79560445581008821</v>
      </c>
      <c r="OJ7" s="6">
        <v>-0.4137243204295834</v>
      </c>
      <c r="OK7" s="6">
        <v>-1.3448312665499511</v>
      </c>
      <c r="OL7" s="6">
        <v>-1.2390227551981594</v>
      </c>
      <c r="OM7" s="6">
        <v>-1.0595769623181717</v>
      </c>
      <c r="ON7" s="6">
        <v>-0.82038574656128449</v>
      </c>
      <c r="OO7" s="6">
        <v>-0.65083615682921914</v>
      </c>
      <c r="OP7" s="6">
        <v>-0.53322031809156267</v>
      </c>
      <c r="OQ7" s="6">
        <v>-0.59063363123965662</v>
      </c>
      <c r="OR7" s="6">
        <v>-0.28697706120671279</v>
      </c>
      <c r="OS7" s="6">
        <v>-0.36681007667262455</v>
      </c>
      <c r="OT7" s="6">
        <v>-0.37771645319240105</v>
      </c>
      <c r="OU7" s="6">
        <v>-1.0235810953735174</v>
      </c>
      <c r="OV7" s="6">
        <v>-0.67890329601256894</v>
      </c>
      <c r="OW7" s="6">
        <v>-0.77039382292387482</v>
      </c>
      <c r="OX7" s="6">
        <v>-1.1218514908931438</v>
      </c>
      <c r="OY7" s="6">
        <v>-0.82262764610855266</v>
      </c>
      <c r="OZ7" s="6">
        <v>-0.51707803900646809</v>
      </c>
      <c r="PA7" s="6">
        <v>-0.25000000000000006</v>
      </c>
      <c r="PB7" s="6">
        <v>-0.55496195685779615</v>
      </c>
      <c r="PC7" s="6">
        <v>-0.44323313704077177</v>
      </c>
      <c r="PD7" s="6">
        <v>-0.78565786412763705</v>
      </c>
      <c r="PE7" s="6">
        <v>-0.35133400109558283</v>
      </c>
      <c r="PF7" s="6">
        <v>-0.63000226933721903</v>
      </c>
      <c r="PG7" s="6">
        <v>-0.71856882320510795</v>
      </c>
      <c r="PH7" s="6">
        <v>-0.27079373972826742</v>
      </c>
      <c r="PI7" s="6">
        <v>-0.32134799332442465</v>
      </c>
      <c r="PJ7" s="6">
        <v>7.6107578831019276E-2</v>
      </c>
      <c r="PK7" s="6">
        <v>0.75364329941914354</v>
      </c>
      <c r="PL7" s="6">
        <v>-0.82025739912552564</v>
      </c>
      <c r="PM7" s="6">
        <v>-0.24999999999999997</v>
      </c>
      <c r="PN7" s="6">
        <v>0.89848880877218129</v>
      </c>
      <c r="PO7" s="6">
        <v>-0.3133025603838383</v>
      </c>
      <c r="PP7" s="6">
        <v>-0.35256601888648931</v>
      </c>
      <c r="PQ7" s="6">
        <v>-0.28741381805435101</v>
      </c>
      <c r="PR7" s="6">
        <v>-0.19901614467078002</v>
      </c>
      <c r="PS7" s="6">
        <v>-0.29010262327226644</v>
      </c>
      <c r="PT7" s="6">
        <v>-0.25000000000000006</v>
      </c>
      <c r="PU7" s="6">
        <v>-0.25000000000000006</v>
      </c>
      <c r="PV7" s="6">
        <v>-0.35393626622875579</v>
      </c>
      <c r="PW7" s="6">
        <v>-0.37949839920671508</v>
      </c>
      <c r="PX7" s="6">
        <v>-1.1110455994220758</v>
      </c>
      <c r="PY7" s="6">
        <v>-0.39044613641868392</v>
      </c>
      <c r="PZ7" s="6">
        <v>-0.36653249166380814</v>
      </c>
      <c r="QA7" s="6">
        <v>-0.25000000000000006</v>
      </c>
      <c r="QB7" s="6">
        <v>-0.12682333704520884</v>
      </c>
      <c r="QC7" s="6">
        <v>0.22507586080419825</v>
      </c>
      <c r="QD7" s="6">
        <v>-0.25</v>
      </c>
      <c r="QE7" s="6">
        <v>-0.25</v>
      </c>
      <c r="QF7" s="6">
        <v>-0.84346396274863522</v>
      </c>
      <c r="QG7" s="6">
        <v>0.90995673561539703</v>
      </c>
      <c r="QH7" s="6">
        <v>0.50304038207382862</v>
      </c>
      <c r="QI7" s="6">
        <v>0.25016357105943365</v>
      </c>
      <c r="QJ7" s="6">
        <v>-0.12470845091949333</v>
      </c>
      <c r="QK7" s="6">
        <v>0.19329226429768842</v>
      </c>
      <c r="QL7" s="6">
        <v>-0.73071203207098923</v>
      </c>
      <c r="QM7" s="6">
        <v>-1.4415649645358621</v>
      </c>
      <c r="QN7" s="6">
        <v>-1.0831386597733657</v>
      </c>
      <c r="QO7" s="6">
        <v>-0.81896186184073416</v>
      </c>
      <c r="QP7" s="6">
        <v>-1.2043731573025815</v>
      </c>
      <c r="QQ7" s="6">
        <v>-0.55425591796534168</v>
      </c>
      <c r="QR7" s="6">
        <v>-0.70182813599805505</v>
      </c>
      <c r="QS7" s="6">
        <v>-0.60854604269188495</v>
      </c>
      <c r="QT7" s="6">
        <v>0.4584277050662699</v>
      </c>
      <c r="QU7" s="6">
        <v>-1.145294010126561</v>
      </c>
      <c r="QV7" s="6">
        <v>-1.6127221425472997</v>
      </c>
      <c r="QW7" s="6">
        <v>-0.49795881242480905</v>
      </c>
      <c r="QX7" s="6">
        <v>-8.8858869886265984E-2</v>
      </c>
      <c r="QY7" s="6">
        <v>0.33263065634954991</v>
      </c>
      <c r="QZ7" s="6">
        <v>-1.0870810233990822</v>
      </c>
      <c r="RA7" s="6">
        <v>-1.3661526052401682</v>
      </c>
      <c r="RB7" s="6">
        <v>-0.26130068375159859</v>
      </c>
      <c r="RC7" s="6">
        <v>-0.44292395889800062</v>
      </c>
      <c r="RD7" s="6">
        <v>-0.12117469416433835</v>
      </c>
      <c r="RE7" s="6">
        <v>-0.84715362720283305</v>
      </c>
      <c r="RF7" s="6">
        <v>1.4841551873076966</v>
      </c>
      <c r="RG7" s="6">
        <v>0.54462355510620442</v>
      </c>
      <c r="RH7" s="6">
        <v>-0.87986207146368678</v>
      </c>
      <c r="RI7" s="6">
        <v>-0.49406123026244625</v>
      </c>
      <c r="RJ7" s="6">
        <v>-0.60090196400788465</v>
      </c>
      <c r="RK7" s="6">
        <v>-0.67742429205038679</v>
      </c>
      <c r="RL7" s="6">
        <v>-0.8767149187280977</v>
      </c>
      <c r="RM7" s="6">
        <v>-0.66440329029103429</v>
      </c>
      <c r="RN7" s="6">
        <v>-0.2053379349534023</v>
      </c>
      <c r="RO7" s="6">
        <v>2.4000044207194873</v>
      </c>
      <c r="RP7" s="6">
        <v>-0.94818445599214296</v>
      </c>
      <c r="RQ7" s="6">
        <v>-0.47428925113791964</v>
      </c>
      <c r="RR7" s="6">
        <v>4.6135379029610103E-2</v>
      </c>
      <c r="RS7" s="6">
        <v>-0.45753215251349572</v>
      </c>
      <c r="RT7" s="6">
        <v>0.79422504034996666</v>
      </c>
      <c r="RU7" s="6">
        <v>0.15413055211041171</v>
      </c>
      <c r="RV7" s="6">
        <v>-1.1456860349986517</v>
      </c>
      <c r="RW7" s="6">
        <v>0.12681779669384569</v>
      </c>
      <c r="RX7" s="6">
        <v>-0.67803928480297604</v>
      </c>
      <c r="RY7" s="6">
        <v>-0.39915191527910077</v>
      </c>
      <c r="RZ7" s="6">
        <v>0.58850096352858061</v>
      </c>
      <c r="SA7" s="6">
        <v>-0.66649850344776329</v>
      </c>
      <c r="SB7" s="6">
        <v>-0.59208217764712945</v>
      </c>
      <c r="SC7" s="6">
        <v>-1.0234841168655933</v>
      </c>
      <c r="SD7" s="6">
        <v>-0.47176814289960495</v>
      </c>
      <c r="SE7" s="6">
        <v>1.953277382376566E-2</v>
      </c>
      <c r="SF7" s="6">
        <v>-1.1961023061680591</v>
      </c>
      <c r="SG7" s="6">
        <v>0.86666182789611912</v>
      </c>
      <c r="SH7" s="6">
        <v>-0.60479293036445303</v>
      </c>
      <c r="SI7" s="6">
        <v>-0.34471758460937402</v>
      </c>
      <c r="SJ7" s="6">
        <v>-0.4235692617138877</v>
      </c>
      <c r="SK7" s="6">
        <v>-0.51969562166352823</v>
      </c>
    </row>
    <row r="8" spans="1:505" x14ac:dyDescent="0.25">
      <c r="A8" s="14">
        <v>348465</v>
      </c>
      <c r="B8" s="14">
        <v>0</v>
      </c>
      <c r="C8" s="6">
        <v>-0.47500405149352087</v>
      </c>
      <c r="D8" s="6">
        <v>-0.33732921698374579</v>
      </c>
      <c r="E8" s="6">
        <v>-0.48545719137770715</v>
      </c>
      <c r="F8" s="6">
        <v>-6.8370100485611582E-2</v>
      </c>
      <c r="G8" s="6">
        <v>0.32047641663954185</v>
      </c>
      <c r="H8" s="6">
        <v>-0.36076978243258806</v>
      </c>
      <c r="I8" s="6">
        <v>-0.36410073701081486</v>
      </c>
      <c r="J8" s="6">
        <v>-0.6640548652830609</v>
      </c>
      <c r="K8" s="6">
        <v>3.444713144922205</v>
      </c>
      <c r="L8" s="6">
        <v>1.422098272684082E-2</v>
      </c>
      <c r="M8" s="6">
        <v>-0.2373643362539582</v>
      </c>
      <c r="N8" s="6">
        <v>-0.560006110996905</v>
      </c>
      <c r="O8" s="6">
        <v>-0.12173682644056889</v>
      </c>
      <c r="P8" s="6">
        <v>-0.32451154689655665</v>
      </c>
      <c r="Q8" s="6">
        <v>-0.29839653737161836</v>
      </c>
      <c r="R8" s="6">
        <v>-0.53164578181792332</v>
      </c>
      <c r="S8" s="6">
        <v>0.27195679376546278</v>
      </c>
      <c r="T8" s="6">
        <v>-0.26294466085619328</v>
      </c>
      <c r="U8" s="6">
        <v>0.86144613016606475</v>
      </c>
      <c r="V8" s="6">
        <v>0.2691291662008819</v>
      </c>
      <c r="W8" s="6">
        <v>-0.18660852832893174</v>
      </c>
      <c r="X8" s="6">
        <v>-0.54093834948369957</v>
      </c>
      <c r="Y8" s="6">
        <v>0.52209013378148084</v>
      </c>
      <c r="Z8" s="6">
        <v>0.18325440458386977</v>
      </c>
      <c r="AA8" s="6">
        <v>-0.69924083320612351</v>
      </c>
      <c r="AB8" s="6">
        <v>0.37327433799760179</v>
      </c>
      <c r="AC8" s="6">
        <v>2.0449344569714634</v>
      </c>
      <c r="AD8" s="6">
        <v>0.75959147771776669</v>
      </c>
      <c r="AE8" s="6">
        <v>0.64771460980415108</v>
      </c>
      <c r="AF8" s="6">
        <v>0.35858283411839537</v>
      </c>
      <c r="AG8" s="6">
        <v>1.2490174239567156</v>
      </c>
      <c r="AH8" s="6">
        <v>2.2380982213712577</v>
      </c>
      <c r="AI8" s="6">
        <v>-0.58708404309296636</v>
      </c>
      <c r="AJ8" s="6">
        <v>-0.49514761561541365</v>
      </c>
      <c r="AK8" s="6">
        <v>-0.16748696370132049</v>
      </c>
      <c r="AL8" s="6">
        <v>-6.2732997702947546E-2</v>
      </c>
      <c r="AM8" s="6">
        <v>0.60773889984586771</v>
      </c>
      <c r="AN8" s="6">
        <v>0.21671162749155834</v>
      </c>
      <c r="AO8" s="6">
        <v>0.55664038242493541</v>
      </c>
      <c r="AP8" s="6">
        <v>-0.27346568953872885</v>
      </c>
      <c r="AQ8" s="6">
        <v>0.81165704126941973</v>
      </c>
      <c r="AR8" s="6">
        <v>6.0371502802881047E-2</v>
      </c>
      <c r="AS8" s="6">
        <v>0.65676597608953247</v>
      </c>
      <c r="AT8" s="6">
        <v>3.4158917160562789</v>
      </c>
      <c r="AU8" s="6">
        <v>0.67147878302137254</v>
      </c>
      <c r="AV8" s="6">
        <v>-0.69807948275341902</v>
      </c>
      <c r="AW8" s="6">
        <v>-0.42666961188404168</v>
      </c>
      <c r="AX8" s="6">
        <v>-0.79019595223649453</v>
      </c>
      <c r="AY8" s="6">
        <v>0.43995860927808444</v>
      </c>
      <c r="AZ8" s="6">
        <v>0.80253619388681718</v>
      </c>
      <c r="BA8" s="6">
        <v>0.10357871497468844</v>
      </c>
      <c r="BB8" s="6">
        <v>5.7743865764780147E-2</v>
      </c>
      <c r="BC8" s="6">
        <v>-0.36280896881837971</v>
      </c>
      <c r="BD8" s="6">
        <v>7.6889247937250993E-2</v>
      </c>
      <c r="BE8" s="6">
        <v>1.4549289189405266</v>
      </c>
      <c r="BF8" s="6">
        <v>2.070831551668201</v>
      </c>
      <c r="BG8" s="6">
        <v>1.2188687371183531</v>
      </c>
      <c r="BH8" s="6">
        <v>-0.4401980735724948</v>
      </c>
      <c r="BI8" s="6">
        <v>-0.51043147154530766</v>
      </c>
      <c r="BJ8" s="6">
        <v>-0.17592808148924313</v>
      </c>
      <c r="BK8" s="6">
        <v>-0.47975033818626378</v>
      </c>
      <c r="BL8" s="6">
        <v>1.310490648599385</v>
      </c>
      <c r="BM8" s="6">
        <v>1.2585560477836693</v>
      </c>
      <c r="BN8" s="6">
        <v>0.69296189948731302</v>
      </c>
      <c r="BO8" s="6">
        <v>0.29148351351728119</v>
      </c>
      <c r="BP8" s="6">
        <v>-0.25895007551908078</v>
      </c>
      <c r="BQ8" s="6">
        <v>0.46755354816657652</v>
      </c>
      <c r="BR8" s="6">
        <v>2.2289767867935901</v>
      </c>
      <c r="BS8" s="6">
        <v>-0.7867787364498946</v>
      </c>
      <c r="BT8" s="6">
        <v>-1.2206787400373036</v>
      </c>
      <c r="BU8" s="6">
        <v>-0.65410414761214419</v>
      </c>
      <c r="BV8" s="6">
        <v>-1.1023311496437118</v>
      </c>
      <c r="BW8" s="6">
        <v>-1.6840331617638842</v>
      </c>
      <c r="BX8" s="6">
        <v>-2.2098503327080068</v>
      </c>
      <c r="BY8" s="6">
        <v>-0.82969729103484935</v>
      </c>
      <c r="BZ8" s="6">
        <v>-1.4124104487777964</v>
      </c>
      <c r="CA8" s="6">
        <v>-0.89721623390842764</v>
      </c>
      <c r="CB8" s="6">
        <v>-1.2402508188839236</v>
      </c>
      <c r="CC8" s="6">
        <v>-1.3504049815761039</v>
      </c>
      <c r="CD8" s="6">
        <v>-1.6912847242086044</v>
      </c>
      <c r="CE8" s="6">
        <v>-0.67744529626994254</v>
      </c>
      <c r="CF8" s="6">
        <v>-1.3531718040066347</v>
      </c>
      <c r="CG8" s="6">
        <v>-1.4485470331077428</v>
      </c>
      <c r="CH8" s="6">
        <v>-0.72498044133062078</v>
      </c>
      <c r="CI8" s="6">
        <v>-0.60604727323470731</v>
      </c>
      <c r="CJ8" s="6">
        <v>-1.1540080828871342</v>
      </c>
      <c r="CK8" s="6">
        <v>-2.7089073992377201E-3</v>
      </c>
      <c r="CL8" s="6">
        <v>-0.37765456749311727</v>
      </c>
      <c r="CM8" s="6">
        <v>-0.38105091505186006</v>
      </c>
      <c r="CN8" s="6">
        <v>-0.99922496321397136</v>
      </c>
      <c r="CO8" s="6">
        <v>-1.0309887787905925</v>
      </c>
      <c r="CP8" s="6">
        <v>-1.3781828682591994</v>
      </c>
      <c r="CQ8" s="6">
        <v>-0.9753513312549088</v>
      </c>
      <c r="CR8" s="6">
        <v>-1.0082969926462064</v>
      </c>
      <c r="CS8" s="6">
        <v>-1.0319725667892343</v>
      </c>
      <c r="CT8" s="6">
        <v>-1.4005397857326887</v>
      </c>
      <c r="CU8" s="6">
        <v>-0.9496842931897439</v>
      </c>
      <c r="CV8" s="6">
        <v>-0.87237885902534174</v>
      </c>
      <c r="CW8" s="6">
        <v>-0.41403065217581808</v>
      </c>
      <c r="CX8" s="6">
        <v>-0.87712316354901565</v>
      </c>
      <c r="CY8" s="6">
        <v>-0.5366852502045788</v>
      </c>
      <c r="CZ8" s="6">
        <v>-0.53456670922990646</v>
      </c>
      <c r="DA8" s="6">
        <v>-0.21056939352368287</v>
      </c>
      <c r="DB8" s="6">
        <v>0.26343810294906361</v>
      </c>
      <c r="DC8" s="6">
        <v>-0.74391363191452042</v>
      </c>
      <c r="DD8" s="6">
        <v>-0.9359858686864585</v>
      </c>
      <c r="DE8" s="6">
        <v>-0.53820753426308265</v>
      </c>
      <c r="DF8" s="6">
        <v>-0.85601691894991694</v>
      </c>
      <c r="DG8" s="6">
        <v>-0.51791187352881563</v>
      </c>
      <c r="DH8" s="6">
        <v>-0.9509032472959873</v>
      </c>
      <c r="DI8" s="6">
        <v>-0.50995054277677654</v>
      </c>
      <c r="DJ8" s="6">
        <v>-0.72511656498849608</v>
      </c>
      <c r="DK8" s="6">
        <v>-0.29108981601948508</v>
      </c>
      <c r="DL8" s="6">
        <v>-0.59925173818874589</v>
      </c>
      <c r="DM8" s="6">
        <v>-0.38884036381665743</v>
      </c>
      <c r="DN8" s="6">
        <v>-0.93857042202537866</v>
      </c>
      <c r="DO8" s="6">
        <v>-0.66981258111075548</v>
      </c>
      <c r="DP8" s="6">
        <v>-0.14595639723491513</v>
      </c>
      <c r="DQ8" s="6">
        <v>-9.0742539263103772E-2</v>
      </c>
      <c r="DR8" s="6">
        <v>-0.77812496139026821</v>
      </c>
      <c r="DS8" s="6">
        <v>-0.6873130944621807</v>
      </c>
      <c r="DT8" s="6">
        <v>-0.95142311337342589</v>
      </c>
      <c r="DU8" s="6">
        <v>-0.37516750842999963</v>
      </c>
      <c r="DV8" s="6">
        <v>-0.43938586967307519</v>
      </c>
      <c r="DW8" s="6">
        <v>-0.30129171442856051</v>
      </c>
      <c r="DX8" s="6">
        <v>-0.46052335660655752</v>
      </c>
      <c r="DY8" s="6">
        <v>-6.546892365940124E-2</v>
      </c>
      <c r="DZ8" s="6">
        <v>0.78993887453020828</v>
      </c>
      <c r="EA8" s="6">
        <v>-0.7399696700404228</v>
      </c>
      <c r="EB8" s="6">
        <v>-0.40010661060124358</v>
      </c>
      <c r="EC8" s="6">
        <v>-0.43624576674506665</v>
      </c>
      <c r="ED8" s="6">
        <v>-0.34547267186647185</v>
      </c>
      <c r="EE8" s="6">
        <v>-0.88186888552637577</v>
      </c>
      <c r="EF8" s="6">
        <v>-0.40511258424332292</v>
      </c>
      <c r="EG8" s="6">
        <v>-0.94377264565393104</v>
      </c>
      <c r="EH8" s="6">
        <v>-1.0021658837544551</v>
      </c>
      <c r="EI8" s="6">
        <v>-1.090429892061761</v>
      </c>
      <c r="EJ8" s="6">
        <v>-1.8725781819946445</v>
      </c>
      <c r="EK8" s="6">
        <v>-0.27446185855096039</v>
      </c>
      <c r="EL8" s="6">
        <v>-0.44965205042594253</v>
      </c>
      <c r="EM8" s="6">
        <v>-0.3195343956478115</v>
      </c>
      <c r="EN8" s="6">
        <v>5.0632842331819897E-3</v>
      </c>
      <c r="EO8" s="6">
        <v>-0.54825882441126939</v>
      </c>
      <c r="EP8" s="6">
        <v>-0.490190706953546</v>
      </c>
      <c r="EQ8" s="6">
        <v>-0.30494829679532842</v>
      </c>
      <c r="ER8" s="6">
        <v>-0.41988363345068141</v>
      </c>
      <c r="ES8" s="6">
        <v>0.20262089202907776</v>
      </c>
      <c r="ET8" s="6">
        <v>1.3951582832045653</v>
      </c>
      <c r="EU8" s="6">
        <v>-0.22213588023267761</v>
      </c>
      <c r="EV8" s="6">
        <v>4.4766252280042093E-2</v>
      </c>
      <c r="EW8" s="6">
        <v>1.4715670942959227</v>
      </c>
      <c r="EX8" s="6">
        <v>0.4434590267691001</v>
      </c>
      <c r="EY8" s="6">
        <v>1.2164204189918539</v>
      </c>
      <c r="EZ8" s="6">
        <v>-0.43568411500987186</v>
      </c>
      <c r="FA8" s="6">
        <v>-0.52635387518021293</v>
      </c>
      <c r="FB8" s="6">
        <v>-0.235178695128824</v>
      </c>
      <c r="FC8" s="6">
        <v>0.46466118985701338</v>
      </c>
      <c r="FD8" s="6">
        <v>-0.30102157262309359</v>
      </c>
      <c r="FE8" s="6">
        <v>-0.12470352222090665</v>
      </c>
      <c r="FF8" s="6">
        <v>1.1320786104986216</v>
      </c>
      <c r="FG8" s="6">
        <v>-5.8284176537741053E-2</v>
      </c>
      <c r="FH8" s="6">
        <v>0.21764407275104425</v>
      </c>
      <c r="FI8" s="6">
        <v>-0.55471678356755116</v>
      </c>
      <c r="FJ8" s="6">
        <v>0.28241689417817073</v>
      </c>
      <c r="FK8" s="6">
        <v>-1.069095201019816</v>
      </c>
      <c r="FL8" s="6">
        <v>-0.23517267905687536</v>
      </c>
      <c r="FM8" s="6">
        <v>-0.10644878874865298</v>
      </c>
      <c r="FN8" s="6">
        <v>1.938868507456702</v>
      </c>
      <c r="FO8" s="6">
        <v>1.9648202813330702</v>
      </c>
      <c r="FP8" s="6">
        <v>0.9581061212073213</v>
      </c>
      <c r="FQ8" s="6">
        <v>6.2609512678494517E-2</v>
      </c>
      <c r="FR8" s="6">
        <v>-0.2410229837605207</v>
      </c>
      <c r="FS8" s="6">
        <v>0.93912500820229616</v>
      </c>
      <c r="FT8" s="6">
        <v>-0.41211603807937863</v>
      </c>
      <c r="FU8" s="6">
        <v>-0.77949131798316751</v>
      </c>
      <c r="FV8" s="6">
        <v>1.1631499113788328</v>
      </c>
      <c r="FW8" s="6">
        <v>1.5952851888349591</v>
      </c>
      <c r="FX8" s="6">
        <v>-0.71303844986017384</v>
      </c>
      <c r="FY8" s="6">
        <v>-0.13236931120469617</v>
      </c>
      <c r="FZ8" s="6">
        <v>-0.53872062192934567</v>
      </c>
      <c r="GA8" s="6">
        <v>-1.5526007413727561</v>
      </c>
      <c r="GB8" s="6">
        <v>-0.49958321305873321</v>
      </c>
      <c r="GC8" s="6">
        <v>-4.0356409962754282E-2</v>
      </c>
      <c r="GD8" s="6">
        <v>-0.16599212858443682</v>
      </c>
      <c r="GE8" s="6">
        <v>-0.69323715149032816</v>
      </c>
      <c r="GF8" s="6">
        <v>-0.40451307713729223</v>
      </c>
      <c r="GG8" s="6">
        <v>-0.96203659599708047</v>
      </c>
      <c r="GH8" s="6">
        <v>-0.84673728719060692</v>
      </c>
      <c r="GI8" s="6">
        <v>1.717918182255922</v>
      </c>
      <c r="GJ8" s="6">
        <v>1.3709420559478682</v>
      </c>
      <c r="GK8" s="6">
        <v>-0.34221870784266251</v>
      </c>
      <c r="GL8" s="6">
        <v>-0.910971191709949</v>
      </c>
      <c r="GM8" s="6">
        <v>-0.5705156888251941</v>
      </c>
      <c r="GN8" s="6">
        <v>1.2420085324338108</v>
      </c>
      <c r="GO8" s="6">
        <v>-0.88059738409654864</v>
      </c>
      <c r="GP8" s="6">
        <v>-0.58305668819739043</v>
      </c>
      <c r="GQ8" s="6">
        <v>-0.53791087724254461</v>
      </c>
      <c r="GR8" s="6">
        <v>-0.77831267685872207</v>
      </c>
      <c r="GS8" s="6">
        <v>-0.5567450115877588</v>
      </c>
      <c r="GT8" s="6">
        <v>-1.3048101723633976</v>
      </c>
      <c r="GU8" s="6">
        <v>0.25847740066637687</v>
      </c>
      <c r="GV8" s="6">
        <v>-0.74598786366729197</v>
      </c>
      <c r="GW8" s="6">
        <v>-0.32802876050003299</v>
      </c>
      <c r="GX8" s="6">
        <v>-0.70045315043345246</v>
      </c>
      <c r="GY8" s="6">
        <v>-1.1209503733323107</v>
      </c>
      <c r="GZ8" s="6">
        <v>1.8537638377267966</v>
      </c>
      <c r="HA8" s="6">
        <v>-0.7217943914704148</v>
      </c>
      <c r="HB8" s="6">
        <v>-0.81661224186383186</v>
      </c>
      <c r="HC8" s="6">
        <v>-0.58067062455239238</v>
      </c>
      <c r="HD8" s="6">
        <v>-0.57807519340478342</v>
      </c>
      <c r="HE8" s="6">
        <v>-0.98584004041164186</v>
      </c>
      <c r="HF8" s="6">
        <v>0.36762770244972748</v>
      </c>
      <c r="HG8" s="6">
        <v>0.74285832396481932</v>
      </c>
      <c r="HH8" s="6">
        <v>0.11653921521374767</v>
      </c>
      <c r="HI8" s="6">
        <v>0.17781065242396485</v>
      </c>
      <c r="HJ8" s="6">
        <v>1.2306609699025799</v>
      </c>
      <c r="HK8" s="6">
        <v>-0.35356580647360525</v>
      </c>
      <c r="HL8" s="6">
        <v>1.4945896770275464</v>
      </c>
      <c r="HM8" s="6">
        <v>-0.77058142037776001</v>
      </c>
      <c r="HN8" s="6">
        <v>0.53775004236236146</v>
      </c>
      <c r="HO8" s="6">
        <v>1.2464423214064839</v>
      </c>
      <c r="HP8" s="6">
        <v>0.46329239292549113</v>
      </c>
      <c r="HQ8" s="6">
        <v>1.2785850119807962</v>
      </c>
      <c r="HR8" s="6">
        <v>-0.5683814020211041</v>
      </c>
      <c r="HS8" s="6">
        <v>7.811816752775981E-2</v>
      </c>
      <c r="HT8" s="6">
        <v>-0.66147954178180524</v>
      </c>
      <c r="HU8" s="6">
        <v>-1.7145525276448623</v>
      </c>
      <c r="HV8" s="6">
        <v>1.0400128697029725</v>
      </c>
      <c r="HW8" s="6">
        <v>2.2715168686342504</v>
      </c>
      <c r="HX8" s="6">
        <v>0.68237800826078443</v>
      </c>
      <c r="HY8" s="6">
        <v>-0.93127557852034237</v>
      </c>
      <c r="HZ8" s="6">
        <v>-0.80536623531988927</v>
      </c>
      <c r="IA8" s="6">
        <v>-1.2245481820715776</v>
      </c>
      <c r="IB8" s="6">
        <v>0.16237694202258249</v>
      </c>
      <c r="IC8" s="6">
        <v>-0.84735845961434697</v>
      </c>
      <c r="ID8" s="6">
        <v>-0.30228950946146899</v>
      </c>
      <c r="IE8" s="6">
        <v>0.22766693609090044</v>
      </c>
      <c r="IF8" s="6">
        <v>-0.67176633155566723</v>
      </c>
      <c r="IG8" s="6">
        <v>-0.47509151253376997</v>
      </c>
      <c r="IH8" s="6">
        <v>5.1003777299921567E-2</v>
      </c>
      <c r="II8" s="6">
        <v>-0.79155738075803095</v>
      </c>
      <c r="IJ8" s="6">
        <v>-0.4440723246619418</v>
      </c>
      <c r="IK8" s="6">
        <v>-0.50234095922590583</v>
      </c>
      <c r="IL8" s="6">
        <v>-1.341988948328412</v>
      </c>
      <c r="IM8" s="6">
        <v>-1.0540464681548229</v>
      </c>
      <c r="IN8" s="6">
        <v>-1.0381296981591466</v>
      </c>
      <c r="IO8" s="6">
        <v>-0.17878739357359352</v>
      </c>
      <c r="IP8" s="6">
        <v>-0.4130779405866038</v>
      </c>
      <c r="IQ8" s="6">
        <v>0.12486582934902959</v>
      </c>
      <c r="IR8" s="6">
        <v>-1.3895609673718501</v>
      </c>
      <c r="IS8" s="6">
        <v>5.132792167529128E-2</v>
      </c>
      <c r="IT8" s="6">
        <v>-1.1475626340150278</v>
      </c>
      <c r="IU8" s="6">
        <v>-0.75087497882095078</v>
      </c>
      <c r="IV8" s="6">
        <v>-0.55381523685839329</v>
      </c>
      <c r="IW8" s="6">
        <v>-0.76558671146814639</v>
      </c>
      <c r="IX8" s="6">
        <v>-5.2093216030060799E-2</v>
      </c>
      <c r="IY8" s="6">
        <v>2.4355035418934179</v>
      </c>
      <c r="IZ8" s="6">
        <v>-0.99130976436969254</v>
      </c>
      <c r="JA8" s="6">
        <v>1.0913739865964769</v>
      </c>
      <c r="JB8" s="6">
        <v>-0.33718970457007263</v>
      </c>
      <c r="JC8" s="6">
        <v>2.1785632850277561</v>
      </c>
      <c r="JD8" s="6">
        <v>-1.0254898141577515</v>
      </c>
      <c r="JE8" s="6">
        <v>-0.87469127415650005</v>
      </c>
      <c r="JF8" s="6">
        <v>-0.47890904851306987</v>
      </c>
      <c r="JG8" s="6">
        <v>-0.79651176773099308</v>
      </c>
      <c r="JH8" s="6">
        <v>7.6033410639749208E-2</v>
      </c>
      <c r="JI8" s="6">
        <v>0.94114421935316728</v>
      </c>
      <c r="JJ8" s="6">
        <v>1.075491281364034</v>
      </c>
      <c r="JK8" s="6">
        <v>0.10878709167565498</v>
      </c>
      <c r="JL8" s="6">
        <v>0.54205009514300118</v>
      </c>
      <c r="JM8" s="6">
        <v>-0.2568600191401062</v>
      </c>
      <c r="JN8" s="6">
        <v>-1.0086968919257555</v>
      </c>
      <c r="JO8" s="6">
        <v>1.6293579743738096</v>
      </c>
      <c r="JP8" s="6">
        <v>2.1089949831188655</v>
      </c>
      <c r="JQ8" s="6">
        <v>-0.38408000686388916</v>
      </c>
      <c r="JR8" s="6">
        <v>0.79310821845345814</v>
      </c>
      <c r="JS8" s="6">
        <v>-1.0400826527372964</v>
      </c>
      <c r="JT8" s="6">
        <v>-1.5489581865503741</v>
      </c>
      <c r="JU8" s="6">
        <v>-0.72632614567106468</v>
      </c>
      <c r="JV8" s="6">
        <v>-1.8470649512322621</v>
      </c>
      <c r="JW8" s="6">
        <v>-0.68480623184905765</v>
      </c>
      <c r="JX8" s="6">
        <v>0.3912755205644568</v>
      </c>
      <c r="JY8" s="6">
        <v>-1.0557452651242258</v>
      </c>
      <c r="JZ8" s="6">
        <v>0.66461121325104677</v>
      </c>
      <c r="KA8" s="6">
        <v>1.6758173653253663</v>
      </c>
      <c r="KB8" s="6">
        <v>1.5960612171470507</v>
      </c>
      <c r="KC8" s="6">
        <v>1.2754587953301215</v>
      </c>
      <c r="KD8" s="6">
        <v>-0.56693735483257979</v>
      </c>
      <c r="KE8" s="6">
        <v>2.3600616928185523</v>
      </c>
      <c r="KF8" s="6">
        <v>-0.10867122774456162</v>
      </c>
      <c r="KG8" s="6">
        <v>-0.41597976508234663</v>
      </c>
      <c r="KH8" s="6">
        <v>-1.4359418493968015</v>
      </c>
      <c r="KI8" s="6">
        <v>-1.2580921669397538</v>
      </c>
      <c r="KJ8" s="6">
        <v>-1.2932069456540647</v>
      </c>
      <c r="KK8" s="6">
        <v>9.2262788488790437E-2</v>
      </c>
      <c r="KL8" s="6">
        <v>1.1515286384940784</v>
      </c>
      <c r="KM8" s="6">
        <v>-0.41436781427854591</v>
      </c>
      <c r="KN8" s="6">
        <v>-0.19378719334484676</v>
      </c>
      <c r="KO8" s="6">
        <v>-2.4667441570955435</v>
      </c>
      <c r="KP8" s="6">
        <v>-1.5558103051990335</v>
      </c>
      <c r="KQ8" s="6">
        <v>-1.3852120460104758</v>
      </c>
      <c r="KR8" s="6">
        <v>-1.2562566658444219</v>
      </c>
      <c r="KS8" s="6">
        <v>-1.1460211350464355</v>
      </c>
      <c r="KT8" s="6">
        <v>-0.26551490214496942</v>
      </c>
      <c r="KU8" s="6">
        <v>1.0634231782762742</v>
      </c>
      <c r="KV8" s="6">
        <v>2.8269787724354689</v>
      </c>
      <c r="KW8" s="6">
        <v>-0.72525134845330963</v>
      </c>
      <c r="KX8" s="6">
        <v>0.20282947517970285</v>
      </c>
      <c r="KY8" s="6">
        <v>1.0589376182711407</v>
      </c>
      <c r="KZ8" s="6">
        <v>-0.36396784687075501</v>
      </c>
      <c r="LA8" s="6">
        <v>-0.62823120758083706</v>
      </c>
      <c r="LB8" s="6">
        <v>0.39965000072010864</v>
      </c>
      <c r="LC8" s="6">
        <v>5.2753692669778911E-2</v>
      </c>
      <c r="LD8" s="6">
        <v>2.2934148850340326</v>
      </c>
      <c r="LE8" s="6">
        <v>6.6218649049625822E-2</v>
      </c>
      <c r="LF8" s="6">
        <v>-0.89054995101248402</v>
      </c>
      <c r="LG8" s="6">
        <v>-2.3259000649858961</v>
      </c>
      <c r="LH8" s="6">
        <v>-0.72342851717830559</v>
      </c>
      <c r="LI8" s="6">
        <v>0.55096888389852328</v>
      </c>
      <c r="LJ8" s="6">
        <v>-0.22544488579301641</v>
      </c>
      <c r="LK8" s="6">
        <v>0.82469099185245232</v>
      </c>
      <c r="LL8" s="6">
        <v>-0.99601660103737266</v>
      </c>
      <c r="LM8" s="6">
        <v>1.0363869128076983</v>
      </c>
      <c r="LN8" s="6">
        <v>2.9131070234561189</v>
      </c>
      <c r="LO8" s="6">
        <v>-8.657697094554842E-2</v>
      </c>
      <c r="LP8" s="6">
        <v>-0.30774082836978373</v>
      </c>
      <c r="LQ8" s="6">
        <v>-0.83837903780243439</v>
      </c>
      <c r="LR8" s="6">
        <v>-0.22572308810692959</v>
      </c>
      <c r="LS8" s="6">
        <v>1.6267343675888295</v>
      </c>
      <c r="LT8" s="6">
        <v>-0.344828812058246</v>
      </c>
      <c r="LU8" s="6">
        <v>-0.85532448090467927</v>
      </c>
      <c r="LV8" s="6">
        <v>-0.65195176563963386</v>
      </c>
      <c r="LW8" s="6">
        <v>-0.54589510110149198</v>
      </c>
      <c r="LX8" s="6">
        <v>-0.12165015085126919</v>
      </c>
      <c r="LY8" s="6">
        <v>2.7021251009101142</v>
      </c>
      <c r="LZ8" s="6">
        <v>3.7122002748239251</v>
      </c>
      <c r="MA8" s="6">
        <v>-0.78429487751234939</v>
      </c>
      <c r="MB8" s="6">
        <v>-0.49374225530723975</v>
      </c>
      <c r="MC8" s="6">
        <v>0.68543510879541913</v>
      </c>
      <c r="MD8" s="6">
        <v>3.0266778701966519</v>
      </c>
      <c r="ME8" s="6">
        <v>1.1725327630722395</v>
      </c>
      <c r="MF8" s="6">
        <v>3.7469735740416663</v>
      </c>
      <c r="MG8" s="6">
        <v>0.15123947145763936</v>
      </c>
      <c r="MH8" s="6">
        <v>-0.38652329249929257</v>
      </c>
      <c r="MI8" s="6">
        <v>2.3817590588545032</v>
      </c>
      <c r="MJ8" s="6">
        <v>2.8754269490977697</v>
      </c>
      <c r="MK8" s="6">
        <v>0.24680084777488126</v>
      </c>
      <c r="ML8" s="6">
        <v>1.4010586294595588</v>
      </c>
      <c r="MM8" s="6">
        <v>1.6982292791873437</v>
      </c>
      <c r="MN8" s="6">
        <v>-0.30073607154747983</v>
      </c>
      <c r="MO8" s="6">
        <v>-1.5534629445505836</v>
      </c>
      <c r="MP8" s="6">
        <v>0.39877060248605684</v>
      </c>
      <c r="MQ8" s="6">
        <v>-1.63498401106705E-3</v>
      </c>
      <c r="MR8" s="6">
        <v>0.92641927430743942</v>
      </c>
      <c r="MS8" s="6">
        <v>0.34235670838007948</v>
      </c>
      <c r="MT8" s="6">
        <v>1.3185178744112061E-2</v>
      </c>
      <c r="MU8" s="6">
        <v>1.2589670317353696</v>
      </c>
      <c r="MV8" s="6">
        <v>1.3670711703199887</v>
      </c>
      <c r="MW8" s="6">
        <v>-9.0731223186815924E-2</v>
      </c>
      <c r="MX8" s="6">
        <v>-1.3207246896961913</v>
      </c>
      <c r="MY8" s="6">
        <v>-0.81793750480659</v>
      </c>
      <c r="MZ8" s="6">
        <v>-1.1893900706992326</v>
      </c>
      <c r="NA8" s="6">
        <v>0.3547202361475682</v>
      </c>
      <c r="NB8" s="6">
        <v>1.141655185718971</v>
      </c>
      <c r="NC8" s="6">
        <v>-0.6026166317535081</v>
      </c>
      <c r="ND8" s="6">
        <v>-0.7357333476111122</v>
      </c>
      <c r="NE8" s="6">
        <v>0.25989692547566423</v>
      </c>
      <c r="NF8" s="6">
        <v>0.27841337917756454</v>
      </c>
      <c r="NG8" s="6">
        <v>0.64180860384108607</v>
      </c>
      <c r="NH8" s="6">
        <v>0.42452696192733785</v>
      </c>
      <c r="NI8" s="6">
        <v>-1.1138222929403834</v>
      </c>
      <c r="NJ8" s="6">
        <v>-1.3852503695932368</v>
      </c>
      <c r="NK8" s="6">
        <v>-0.49263871983929436</v>
      </c>
      <c r="NL8" s="6">
        <v>-0.69177447103299838</v>
      </c>
      <c r="NM8" s="6">
        <v>-0.43878145270246338</v>
      </c>
      <c r="NN8" s="6">
        <v>-9.7243715570567851E-2</v>
      </c>
      <c r="NO8" s="6">
        <v>-0.88018625043467835</v>
      </c>
      <c r="NP8" s="6">
        <v>-1.0592249043281228</v>
      </c>
      <c r="NQ8" s="6">
        <v>1.1405211764691352</v>
      </c>
      <c r="NR8" s="6">
        <v>0.47255434547266068</v>
      </c>
      <c r="NS8" s="6">
        <v>0.68940851598277442</v>
      </c>
      <c r="NT8" s="6">
        <v>1.1009549637367502</v>
      </c>
      <c r="NU8" s="6">
        <v>0.95978543584790976</v>
      </c>
      <c r="NV8" s="6">
        <v>0.91553147657661349</v>
      </c>
      <c r="NW8" s="6">
        <v>1.7896259202768934</v>
      </c>
      <c r="NX8" s="6">
        <v>2.1400030897033004</v>
      </c>
      <c r="NY8" s="6">
        <v>2.227365280780349</v>
      </c>
      <c r="NZ8" s="6">
        <v>-5.6049601072949033E-2</v>
      </c>
      <c r="OA8" s="6">
        <v>0.76143340856413966</v>
      </c>
      <c r="OB8" s="6">
        <v>-0.51254666738624821</v>
      </c>
      <c r="OC8" s="6">
        <v>-0.46769506441114495</v>
      </c>
      <c r="OD8" s="6">
        <v>-0.3847521395398219</v>
      </c>
      <c r="OE8" s="6">
        <v>-0.59893782573005205</v>
      </c>
      <c r="OF8" s="6">
        <v>-1.2345887198613414</v>
      </c>
      <c r="OG8" s="6">
        <v>0.39217384280296913</v>
      </c>
      <c r="OH8" s="6">
        <v>4.1496010053631287E-2</v>
      </c>
      <c r="OI8" s="6">
        <v>0.15413174249608416</v>
      </c>
      <c r="OJ8" s="6">
        <v>-0.4137243204295834</v>
      </c>
      <c r="OK8" s="6">
        <v>-0.66859496480395797</v>
      </c>
      <c r="OL8" s="6">
        <v>0.13283714935980495</v>
      </c>
      <c r="OM8" s="6">
        <v>-0.82408739496955363</v>
      </c>
      <c r="ON8" s="6">
        <v>-0.73691187354375631</v>
      </c>
      <c r="OO8" s="6">
        <v>-0.51470572050516983</v>
      </c>
      <c r="OP8" s="6">
        <v>-0.44388588443111637</v>
      </c>
      <c r="OQ8" s="6">
        <v>-0.61763098349426671</v>
      </c>
      <c r="OR8" s="6">
        <v>-0.28697706120671279</v>
      </c>
      <c r="OS8" s="6">
        <v>-0.36681007667262455</v>
      </c>
      <c r="OT8" s="6">
        <v>-0.37771645319240105</v>
      </c>
      <c r="OU8" s="6">
        <v>0.60467779402107458</v>
      </c>
      <c r="OV8" s="6">
        <v>-0.83060265355278873</v>
      </c>
      <c r="OW8" s="6">
        <v>-0.77409721733785397</v>
      </c>
      <c r="OX8" s="6">
        <v>0.82379986164513996</v>
      </c>
      <c r="OY8" s="6">
        <v>-0.77978257317772603</v>
      </c>
      <c r="OZ8" s="6">
        <v>0.36527722937628898</v>
      </c>
      <c r="PA8" s="6">
        <v>-0.25000000000000006</v>
      </c>
      <c r="PB8" s="6">
        <v>-0.55496195685779615</v>
      </c>
      <c r="PC8" s="6">
        <v>-0.44323313704077177</v>
      </c>
      <c r="PD8" s="6">
        <v>-0.14741966613051782</v>
      </c>
      <c r="PE8" s="6">
        <v>-0.35133400109558283</v>
      </c>
      <c r="PF8" s="6">
        <v>-0.63000226933721903</v>
      </c>
      <c r="PG8" s="6">
        <v>-0.72304595772064362</v>
      </c>
      <c r="PH8" s="6">
        <v>-0.33413639952301766</v>
      </c>
      <c r="PI8" s="6">
        <v>-0.32134799332442465</v>
      </c>
      <c r="PJ8" s="6">
        <v>-1.0046138317249642</v>
      </c>
      <c r="PK8" s="6">
        <v>-0.95081683829966523</v>
      </c>
      <c r="PL8" s="6">
        <v>0.20430131427923318</v>
      </c>
      <c r="PM8" s="6">
        <v>-0.24999999999999997</v>
      </c>
      <c r="PN8" s="6">
        <v>-0.56452941655470912</v>
      </c>
      <c r="PO8" s="6">
        <v>-0.3133025603838383</v>
      </c>
      <c r="PP8" s="6">
        <v>-0.35256601888648931</v>
      </c>
      <c r="PQ8" s="6">
        <v>-0.28741381805435101</v>
      </c>
      <c r="PR8" s="6">
        <v>-0.34829205235337363</v>
      </c>
      <c r="PS8" s="6">
        <v>-0.29010262327226644</v>
      </c>
      <c r="PT8" s="6">
        <v>-0.25000000000000006</v>
      </c>
      <c r="PU8" s="6">
        <v>-0.25000000000000006</v>
      </c>
      <c r="PV8" s="6">
        <v>-0.35393626622875579</v>
      </c>
      <c r="PW8" s="6">
        <v>-0.37949839920671508</v>
      </c>
      <c r="PX8" s="6">
        <v>-0.9161338970538927</v>
      </c>
      <c r="PY8" s="6">
        <v>-0.80784652097816567</v>
      </c>
      <c r="PZ8" s="6">
        <v>-0.38905923555374233</v>
      </c>
      <c r="QA8" s="6">
        <v>-0.25000000000000006</v>
      </c>
      <c r="QB8" s="6">
        <v>-0.59992556222758409</v>
      </c>
      <c r="QC8" s="6">
        <v>-0.86833346072587025</v>
      </c>
      <c r="QD8" s="6">
        <v>-0.25</v>
      </c>
      <c r="QE8" s="6">
        <v>-0.25</v>
      </c>
      <c r="QF8" s="6">
        <v>1.3512506220935974</v>
      </c>
      <c r="QG8" s="6">
        <v>-0.61750131423599464</v>
      </c>
      <c r="QH8" s="6">
        <v>-0.6481809138534893</v>
      </c>
      <c r="QI8" s="6">
        <v>0.74497150794567812</v>
      </c>
      <c r="QJ8" s="6">
        <v>-0.53751770683125899</v>
      </c>
      <c r="QK8" s="6">
        <v>-0.89907860081431046</v>
      </c>
      <c r="QL8" s="6">
        <v>-0.57125965027144743</v>
      </c>
      <c r="QM8" s="6">
        <v>-1.255573956936513</v>
      </c>
      <c r="QN8" s="6">
        <v>-0.39700711046537202</v>
      </c>
      <c r="QO8" s="6">
        <v>-0.62747129895509823</v>
      </c>
      <c r="QP8" s="6">
        <v>-0.19291910208262872</v>
      </c>
      <c r="QQ8" s="6">
        <v>-0.55425591796534168</v>
      </c>
      <c r="QR8" s="6">
        <v>-0.8952874367251209</v>
      </c>
      <c r="QS8" s="6">
        <v>-0.68540524890092469</v>
      </c>
      <c r="QT8" s="6">
        <v>-0.80092650521623754</v>
      </c>
      <c r="QU8" s="6">
        <v>-0.12802257133003134</v>
      </c>
      <c r="QV8" s="6">
        <v>-0.1442089153876609</v>
      </c>
      <c r="QW8" s="6">
        <v>-0.62775310639316761</v>
      </c>
      <c r="QX8" s="6">
        <v>-0.44774867771576787</v>
      </c>
      <c r="QY8" s="6">
        <v>1.5712096918217464</v>
      </c>
      <c r="QZ8" s="6">
        <v>-0.77690711692887415</v>
      </c>
      <c r="RA8" s="6">
        <v>-0.58326989165704912</v>
      </c>
      <c r="RB8" s="6">
        <v>-0.26130068375159859</v>
      </c>
      <c r="RC8" s="6">
        <v>-0.63290275105410576</v>
      </c>
      <c r="RD8" s="6">
        <v>0.46512864147621275</v>
      </c>
      <c r="RE8" s="6">
        <v>1.142986043251432</v>
      </c>
      <c r="RF8" s="6">
        <v>0.88686513629720598</v>
      </c>
      <c r="RG8" s="6">
        <v>-0.89988164477998223</v>
      </c>
      <c r="RH8" s="6">
        <v>-0.79141496782177445</v>
      </c>
      <c r="RI8" s="6">
        <v>-3.6413042228926697E-2</v>
      </c>
      <c r="RJ8" s="6">
        <v>-5.2328034500114902E-3</v>
      </c>
      <c r="RK8" s="6">
        <v>-0.25457172314716014</v>
      </c>
      <c r="RL8" s="6">
        <v>-0.14783435448442123</v>
      </c>
      <c r="RM8" s="6">
        <v>-0.43579395864074089</v>
      </c>
      <c r="RN8" s="6">
        <v>-0.25405078293106503</v>
      </c>
      <c r="RO8" s="6">
        <v>0.13061093811009988</v>
      </c>
      <c r="RP8" s="6">
        <v>-0.45867033618051001</v>
      </c>
      <c r="RQ8" s="6">
        <v>-0.11094656622003464</v>
      </c>
      <c r="RR8" s="6">
        <v>1.3974297799808224</v>
      </c>
      <c r="RS8" s="6">
        <v>0.85627864749233695</v>
      </c>
      <c r="RT8" s="6">
        <v>-0.29142908115950616</v>
      </c>
      <c r="RU8" s="6">
        <v>-1.0481915185679835</v>
      </c>
      <c r="RV8" s="6">
        <v>0.35042989626514448</v>
      </c>
      <c r="RW8" s="6">
        <v>1.8366247357089984</v>
      </c>
      <c r="RX8" s="6">
        <v>-0.34441347826994306</v>
      </c>
      <c r="RY8" s="6">
        <v>1.2555382405814812</v>
      </c>
      <c r="RZ8" s="6">
        <v>1.7158718521323459</v>
      </c>
      <c r="SA8" s="6">
        <v>3.0032613372218493</v>
      </c>
      <c r="SB8" s="6">
        <v>-1.1220461032396942</v>
      </c>
      <c r="SC8" s="6">
        <v>1.113608246812311</v>
      </c>
      <c r="SD8" s="6">
        <v>2.2995260393365906</v>
      </c>
      <c r="SE8" s="6">
        <v>0.94980937524956943</v>
      </c>
      <c r="SF8" s="6">
        <v>2.6475892732891788</v>
      </c>
      <c r="SG8" s="6">
        <v>-1.3362412841948497</v>
      </c>
      <c r="SH8" s="6">
        <v>-0.6094647064805605</v>
      </c>
      <c r="SI8" s="6">
        <v>-0.34471758460937402</v>
      </c>
      <c r="SJ8" s="6">
        <v>-0.4235692617138877</v>
      </c>
      <c r="SK8" s="6">
        <v>-0.91883269861958772</v>
      </c>
    </row>
    <row r="9" spans="1:505" x14ac:dyDescent="0.25">
      <c r="A9" s="14">
        <v>349038</v>
      </c>
      <c r="B9" s="14">
        <v>0</v>
      </c>
      <c r="C9" s="6">
        <v>-0.47500405149352087</v>
      </c>
      <c r="D9" s="6">
        <v>1.0878776798507959</v>
      </c>
      <c r="E9" s="6">
        <v>1.6011557167885631</v>
      </c>
      <c r="F9" s="6">
        <v>-1.4513427946633437</v>
      </c>
      <c r="G9" s="6">
        <v>-0.35894576447328519</v>
      </c>
      <c r="H9" s="6">
        <v>-1.9773282122166504</v>
      </c>
      <c r="I9" s="6">
        <v>-1.311918135507661</v>
      </c>
      <c r="J9" s="6">
        <v>-0.32505800072213392</v>
      </c>
      <c r="K9" s="6">
        <v>-0.3926350531284819</v>
      </c>
      <c r="L9" s="6">
        <v>1.3687271974682023</v>
      </c>
      <c r="M9" s="6">
        <v>1.2345286779805957</v>
      </c>
      <c r="N9" s="6">
        <v>-1.9496863821199457</v>
      </c>
      <c r="O9" s="6">
        <v>-0.35979649869820979</v>
      </c>
      <c r="P9" s="6">
        <v>0.30620850151640805</v>
      </c>
      <c r="Q9" s="6">
        <v>-0.76306193709939996</v>
      </c>
      <c r="R9" s="6">
        <v>-1.4961266227390737</v>
      </c>
      <c r="S9" s="6">
        <v>-1.2618682870058779</v>
      </c>
      <c r="T9" s="6">
        <v>-1.0202468961804891</v>
      </c>
      <c r="U9" s="6">
        <v>-0.5217486133676299</v>
      </c>
      <c r="V9" s="6">
        <v>-0.77261829905459634</v>
      </c>
      <c r="W9" s="6">
        <v>-0.72469135208070845</v>
      </c>
      <c r="X9" s="6">
        <v>-1.6907865189828053</v>
      </c>
      <c r="Y9" s="6">
        <v>-1.4930771320021052</v>
      </c>
      <c r="Z9" s="6">
        <v>-1.452003158115619</v>
      </c>
      <c r="AA9" s="6">
        <v>-0.87942331122145156</v>
      </c>
      <c r="AB9" s="6">
        <v>-0.46766736558372007</v>
      </c>
      <c r="AC9" s="6">
        <v>-0.26537969863376704</v>
      </c>
      <c r="AD9" s="6">
        <v>-1.8310380091923442</v>
      </c>
      <c r="AE9" s="6">
        <v>-1.4216837671701548</v>
      </c>
      <c r="AF9" s="6">
        <v>-1.4636051185455201</v>
      </c>
      <c r="AG9" s="6">
        <v>-2.3277904871123125</v>
      </c>
      <c r="AH9" s="6">
        <v>-0.82717196173153251</v>
      </c>
      <c r="AI9" s="6">
        <v>0.48026310837451014</v>
      </c>
      <c r="AJ9" s="6">
        <v>-0.57534564615005168</v>
      </c>
      <c r="AK9" s="6">
        <v>0.21324611368481505</v>
      </c>
      <c r="AL9" s="6">
        <v>-9.3686958276303E-4</v>
      </c>
      <c r="AM9" s="6">
        <v>1.2398698749181927</v>
      </c>
      <c r="AN9" s="6">
        <v>3.326249363219735</v>
      </c>
      <c r="AO9" s="6">
        <v>-0.71230754680210751</v>
      </c>
      <c r="AP9" s="6">
        <v>-2.2657090974569876</v>
      </c>
      <c r="AQ9" s="6">
        <v>-1.7109868669944071</v>
      </c>
      <c r="AR9" s="6">
        <v>-1.2302394691773841</v>
      </c>
      <c r="AS9" s="6">
        <v>-1.4141258745762857</v>
      </c>
      <c r="AT9" s="6">
        <v>-0.78229956360800834</v>
      </c>
      <c r="AU9" s="6">
        <v>0.18389023502477633</v>
      </c>
      <c r="AV9" s="6">
        <v>-0.76067243358791836</v>
      </c>
      <c r="AW9" s="6">
        <v>-1.099567234538497</v>
      </c>
      <c r="AX9" s="6">
        <v>-1.6779463378150343</v>
      </c>
      <c r="AY9" s="6">
        <v>-1.4718106230234471</v>
      </c>
      <c r="AZ9" s="6">
        <v>-1.0082631534017026</v>
      </c>
      <c r="BA9" s="6">
        <v>-0.60349044742191282</v>
      </c>
      <c r="BB9" s="6">
        <v>0.46222413984289457</v>
      </c>
      <c r="BC9" s="6">
        <v>-0.64857155033495584</v>
      </c>
      <c r="BD9" s="6">
        <v>-0.94175982892057919</v>
      </c>
      <c r="BE9" s="6">
        <v>-0.5590400349862592</v>
      </c>
      <c r="BF9" s="6">
        <v>-0.40901809313905951</v>
      </c>
      <c r="BG9" s="6">
        <v>1.1759552216313394</v>
      </c>
      <c r="BH9" s="6">
        <v>3.3974175733314609</v>
      </c>
      <c r="BI9" s="6">
        <v>1.0974557622355205</v>
      </c>
      <c r="BJ9" s="6">
        <v>-0.30746207090193078</v>
      </c>
      <c r="BK9" s="6">
        <v>1.032102525787203</v>
      </c>
      <c r="BL9" s="6">
        <v>2.8602083354446686</v>
      </c>
      <c r="BM9" s="6">
        <v>0.86348293632931206</v>
      </c>
      <c r="BN9" s="6">
        <v>2.7139572661207203</v>
      </c>
      <c r="BO9" s="6">
        <v>1.8704963517550599</v>
      </c>
      <c r="BP9" s="6">
        <v>1.2967536540073035</v>
      </c>
      <c r="BQ9" s="6">
        <v>1.4320248113390548</v>
      </c>
      <c r="BR9" s="6">
        <v>0.21579630477783351</v>
      </c>
      <c r="BS9" s="6">
        <v>-0.52480217388534045</v>
      </c>
      <c r="BT9" s="6">
        <v>2.0013366730046007</v>
      </c>
      <c r="BU9" s="6">
        <v>1.9753891634203355</v>
      </c>
      <c r="BV9" s="6">
        <v>-0.44777858829819595</v>
      </c>
      <c r="BW9" s="6">
        <v>0.90646586873696566</v>
      </c>
      <c r="BX9" s="6">
        <v>1.4269206142630038</v>
      </c>
      <c r="BY9" s="6">
        <v>-0.24241165689159827</v>
      </c>
      <c r="BZ9" s="6">
        <v>1.2855049559452836</v>
      </c>
      <c r="CA9" s="6">
        <v>2.7613391354771148</v>
      </c>
      <c r="CB9" s="6">
        <v>0.17965860701611944</v>
      </c>
      <c r="CC9" s="6">
        <v>0.61044467504492106</v>
      </c>
      <c r="CD9" s="6">
        <v>0.72472930983578754</v>
      </c>
      <c r="CE9" s="6">
        <v>-0.62676672994223004</v>
      </c>
      <c r="CF9" s="6">
        <v>0.84074155768817027</v>
      </c>
      <c r="CG9" s="6">
        <v>2.4749256957015544</v>
      </c>
      <c r="CH9" s="6">
        <v>1.4391006647246867</v>
      </c>
      <c r="CI9" s="6">
        <v>2.7544138316950959</v>
      </c>
      <c r="CJ9" s="6">
        <v>1.3003561781433746</v>
      </c>
      <c r="CK9" s="6">
        <v>-0.19903520109323405</v>
      </c>
      <c r="CL9" s="6">
        <v>1.8603913171777939</v>
      </c>
      <c r="CM9" s="6">
        <v>3.0595002884654474</v>
      </c>
      <c r="CN9" s="6">
        <v>0.90339920390457051</v>
      </c>
      <c r="CO9" s="6">
        <v>2.0937982059195037</v>
      </c>
      <c r="CP9" s="6">
        <v>0.47234216265118728</v>
      </c>
      <c r="CQ9" s="6">
        <v>-4.1561719839094527E-2</v>
      </c>
      <c r="CR9" s="6">
        <v>3.1867147409249825</v>
      </c>
      <c r="CS9" s="6">
        <v>2.2726795102040498</v>
      </c>
      <c r="CT9" s="6">
        <v>2.0192674895241312</v>
      </c>
      <c r="CU9" s="6">
        <v>0.23970741382071167</v>
      </c>
      <c r="CV9" s="6">
        <v>0.70008579749263533</v>
      </c>
      <c r="CW9" s="6">
        <v>-0.14033426766091456</v>
      </c>
      <c r="CX9" s="6">
        <v>0.17990707233038644</v>
      </c>
      <c r="CY9" s="6">
        <v>-0.91454612044831585</v>
      </c>
      <c r="CZ9" s="6">
        <v>-1.1148839121812695</v>
      </c>
      <c r="DA9" s="6">
        <v>-1.1374869520499107</v>
      </c>
      <c r="DB9" s="6">
        <v>-1.199326467556062</v>
      </c>
      <c r="DC9" s="6">
        <v>-0.51739877478251695</v>
      </c>
      <c r="DD9" s="6">
        <v>1.558740334694632</v>
      </c>
      <c r="DE9" s="6">
        <v>-0.1083798882401544</v>
      </c>
      <c r="DF9" s="6">
        <v>-1.4192754861868671</v>
      </c>
      <c r="DG9" s="6">
        <v>-0.4791124350224818</v>
      </c>
      <c r="DH9" s="6">
        <v>-0.90794348094204358</v>
      </c>
      <c r="DI9" s="6">
        <v>-0.42052964766456069</v>
      </c>
      <c r="DJ9" s="6">
        <v>-1.0207548333258936</v>
      </c>
      <c r="DK9" s="6">
        <v>-1.2387947287737731</v>
      </c>
      <c r="DL9" s="6">
        <v>-1.1777908367325136</v>
      </c>
      <c r="DM9" s="6">
        <v>-1.1334663327290331</v>
      </c>
      <c r="DN9" s="6">
        <v>-1.2564982060349739</v>
      </c>
      <c r="DO9" s="6">
        <v>-0.39316241206654146</v>
      </c>
      <c r="DP9" s="6">
        <v>0.48071222196956892</v>
      </c>
      <c r="DQ9" s="6">
        <v>1.0628558436274997</v>
      </c>
      <c r="DR9" s="6">
        <v>1.1042448962561069</v>
      </c>
      <c r="DS9" s="6">
        <v>-0.55031788495323331</v>
      </c>
      <c r="DT9" s="6">
        <v>-1.3755838757792656</v>
      </c>
      <c r="DU9" s="6">
        <v>-0.14447640631257758</v>
      </c>
      <c r="DV9" s="6">
        <v>-0.51999025510353414</v>
      </c>
      <c r="DW9" s="6">
        <v>-1.300541551969457</v>
      </c>
      <c r="DX9" s="6">
        <v>-1.5852460115783304</v>
      </c>
      <c r="DY9" s="6">
        <v>-1.4916255914716003</v>
      </c>
      <c r="DZ9" s="6">
        <v>-1.6021089691976069</v>
      </c>
      <c r="EA9" s="6">
        <v>0.86097692569040607</v>
      </c>
      <c r="EB9" s="6">
        <v>2.4021710194965902</v>
      </c>
      <c r="EC9" s="6">
        <v>0.30905783024829847</v>
      </c>
      <c r="ED9" s="6">
        <v>-0.40154456714548054</v>
      </c>
      <c r="EE9" s="6">
        <v>0.57711030659968976</v>
      </c>
      <c r="EF9" s="6">
        <v>0.14138181427579374</v>
      </c>
      <c r="EG9" s="6">
        <v>0.91930582748511425</v>
      </c>
      <c r="EH9" s="6">
        <v>0.341689075712168</v>
      </c>
      <c r="EI9" s="6">
        <v>0.26786569092942292</v>
      </c>
      <c r="EJ9" s="6">
        <v>0.14433793162942546</v>
      </c>
      <c r="EK9" s="6">
        <v>1.9997312866026742</v>
      </c>
      <c r="EL9" s="6">
        <v>1.8770537109564016</v>
      </c>
      <c r="EM9" s="6">
        <v>0.73465119650848187</v>
      </c>
      <c r="EN9" s="6">
        <v>-0.16709783199142075</v>
      </c>
      <c r="EO9" s="6">
        <v>1.7083201578090812</v>
      </c>
      <c r="EP9" s="6">
        <v>-0.59892834085143576</v>
      </c>
      <c r="EQ9" s="6">
        <v>-0.6133469174288394</v>
      </c>
      <c r="ER9" s="6">
        <v>-0.55432285072855791</v>
      </c>
      <c r="ES9" s="6">
        <v>-4.2127364633933871E-2</v>
      </c>
      <c r="ET9" s="6">
        <v>0.54792145756312394</v>
      </c>
      <c r="EU9" s="6">
        <v>-0.9518965274463046</v>
      </c>
      <c r="EV9" s="6">
        <v>-1.7120341361585458</v>
      </c>
      <c r="EW9" s="6">
        <v>-0.71149925086338817</v>
      </c>
      <c r="EX9" s="6">
        <v>0.93649305978015362</v>
      </c>
      <c r="EY9" s="6">
        <v>-1.0484515287165745</v>
      </c>
      <c r="EZ9" s="6">
        <v>0.82090316239260575</v>
      </c>
      <c r="FA9" s="6">
        <v>0.89346901823722158</v>
      </c>
      <c r="FB9" s="6">
        <v>0.17873672795973028</v>
      </c>
      <c r="FC9" s="6">
        <v>-1.1236329147923629</v>
      </c>
      <c r="FD9" s="6">
        <v>-0.65033679476847317</v>
      </c>
      <c r="FE9" s="6">
        <v>-0.58468913573296677</v>
      </c>
      <c r="FF9" s="6">
        <v>-1.2897580110983631</v>
      </c>
      <c r="FG9" s="6">
        <v>0.1584123165327736</v>
      </c>
      <c r="FH9" s="6">
        <v>2.3612537789972627</v>
      </c>
      <c r="FI9" s="6">
        <v>-0.55471678356755116</v>
      </c>
      <c r="FJ9" s="6">
        <v>-0.32867638737089311</v>
      </c>
      <c r="FK9" s="6">
        <v>0.33522116108368827</v>
      </c>
      <c r="FL9" s="6">
        <v>-0.12782009454607754</v>
      </c>
      <c r="FM9" s="6">
        <v>1.3681919831133662</v>
      </c>
      <c r="FN9" s="6">
        <v>1.5393317685725576</v>
      </c>
      <c r="FO9" s="6">
        <v>-1.2325668599323492</v>
      </c>
      <c r="FP9" s="6">
        <v>0.37639066090521384</v>
      </c>
      <c r="FQ9" s="6">
        <v>0.78142485538766615</v>
      </c>
      <c r="FR9" s="6">
        <v>0.7710734059834905</v>
      </c>
      <c r="FS9" s="6">
        <v>0.24543767920067164</v>
      </c>
      <c r="FT9" s="6">
        <v>2.4225433750741008</v>
      </c>
      <c r="FU9" s="6">
        <v>1.2535217220349955</v>
      </c>
      <c r="FV9" s="6">
        <v>1.6842335092204759</v>
      </c>
      <c r="FW9" s="6">
        <v>-0.15445186174124187</v>
      </c>
      <c r="FX9" s="6">
        <v>1.6024794904401223</v>
      </c>
      <c r="FY9" s="6">
        <v>0.60980167966081511</v>
      </c>
      <c r="FZ9" s="6">
        <v>2.347603592025989</v>
      </c>
      <c r="GA9" s="6">
        <v>2.0579822980503057</v>
      </c>
      <c r="GB9" s="6">
        <v>-0.89856775438675207</v>
      </c>
      <c r="GC9" s="6">
        <v>4.1003720828570657E-2</v>
      </c>
      <c r="GD9" s="6">
        <v>0.43304768891101592</v>
      </c>
      <c r="GE9" s="6">
        <v>1.7337786713778462</v>
      </c>
      <c r="GF9" s="6">
        <v>1.176943668125531</v>
      </c>
      <c r="GG9" s="6">
        <v>1.6497981277731606</v>
      </c>
      <c r="GH9" s="6">
        <v>-0.81361502196761071</v>
      </c>
      <c r="GI9" s="6">
        <v>-0.59081524074139158</v>
      </c>
      <c r="GJ9" s="6">
        <v>2.5583473204059457</v>
      </c>
      <c r="GK9" s="6">
        <v>2.8981919878122904</v>
      </c>
      <c r="GL9" s="6">
        <v>2.0607582271584417</v>
      </c>
      <c r="GM9" s="6">
        <v>1.4016613622363543</v>
      </c>
      <c r="GN9" s="6">
        <v>0.54629943499082156</v>
      </c>
      <c r="GO9" s="6">
        <v>0.38144233954179135</v>
      </c>
      <c r="GP9" s="6">
        <v>1.9819062019851583</v>
      </c>
      <c r="GQ9" s="6">
        <v>3.240786000037335</v>
      </c>
      <c r="GR9" s="6">
        <v>2.7511627679890047</v>
      </c>
      <c r="GS9" s="6">
        <v>3.0921887545328754</v>
      </c>
      <c r="GT9" s="6">
        <v>2.226189298794365</v>
      </c>
      <c r="GU9" s="6">
        <v>0.67927473068149424</v>
      </c>
      <c r="GV9" s="6">
        <v>2.2641754582303255</v>
      </c>
      <c r="GW9" s="6">
        <v>2.585239367517393</v>
      </c>
      <c r="GX9" s="6">
        <v>3.1131131820125226</v>
      </c>
      <c r="GY9" s="6">
        <v>2.4846201536677444</v>
      </c>
      <c r="GZ9" s="6">
        <v>0.52655476075700625</v>
      </c>
      <c r="HA9" s="6">
        <v>1.0623990754490726</v>
      </c>
      <c r="HB9" s="6">
        <v>2.4394725974018545</v>
      </c>
      <c r="HC9" s="6">
        <v>2.9266112010903607</v>
      </c>
      <c r="HD9" s="6">
        <v>3.5366935162626159</v>
      </c>
      <c r="HE9" s="6">
        <v>3.2212058955914751</v>
      </c>
      <c r="HF9" s="6">
        <v>0.40982606813445654</v>
      </c>
      <c r="HG9" s="6">
        <v>0.29165614355935221</v>
      </c>
      <c r="HH9" s="6">
        <v>-0.90890694070532485</v>
      </c>
      <c r="HI9" s="6">
        <v>1.4797218253707891E-2</v>
      </c>
      <c r="HJ9" s="6">
        <v>0.61959981853345525</v>
      </c>
      <c r="HK9" s="6">
        <v>0.37800370897516505</v>
      </c>
      <c r="HL9" s="6">
        <v>-0.68998817717315764</v>
      </c>
      <c r="HM9" s="6">
        <v>-0.31622442984910604</v>
      </c>
      <c r="HN9" s="6">
        <v>0.83074872906278141</v>
      </c>
      <c r="HO9" s="6">
        <v>0.33698880273956677</v>
      </c>
      <c r="HP9" s="6">
        <v>1.1434567383640648</v>
      </c>
      <c r="HQ9" s="6">
        <v>2.0593140610848257</v>
      </c>
      <c r="HR9" s="6">
        <v>3.1945637431908507</v>
      </c>
      <c r="HS9" s="6">
        <v>2.3672317846935234</v>
      </c>
      <c r="HT9" s="6">
        <v>2.9136579368369042</v>
      </c>
      <c r="HU9" s="6">
        <v>0.99726056822821896</v>
      </c>
      <c r="HV9" s="6">
        <v>1.6000554136229859</v>
      </c>
      <c r="HW9" s="6">
        <v>0.56859986845914201</v>
      </c>
      <c r="HX9" s="6">
        <v>-4.8326526086366263E-2</v>
      </c>
      <c r="HY9" s="6">
        <v>0.69146291127780435</v>
      </c>
      <c r="HZ9" s="6">
        <v>3.1570726142740955</v>
      </c>
      <c r="IA9" s="6">
        <v>2.7126202016245107</v>
      </c>
      <c r="IB9" s="6">
        <v>-0.47566242102389822</v>
      </c>
      <c r="IC9" s="6">
        <v>-8.5383159753723251E-2</v>
      </c>
      <c r="ID9" s="6">
        <v>-1.1996131219368185</v>
      </c>
      <c r="IE9" s="6">
        <v>-0.47051564481876951</v>
      </c>
      <c r="IF9" s="6">
        <v>0.21867544170944767</v>
      </c>
      <c r="IG9" s="6">
        <v>2.2956177431559177</v>
      </c>
      <c r="IH9" s="6">
        <v>0.10881443750022485</v>
      </c>
      <c r="II9" s="6">
        <v>3.2592066385948062</v>
      </c>
      <c r="IJ9" s="6">
        <v>-0.13756779248095122</v>
      </c>
      <c r="IK9" s="6">
        <v>-0.83471788374195433</v>
      </c>
      <c r="IL9" s="6">
        <v>-0.42092684713899375</v>
      </c>
      <c r="IM9" s="6">
        <v>3.2246605399807025</v>
      </c>
      <c r="IN9" s="6">
        <v>0.60609961715381078</v>
      </c>
      <c r="IO9" s="6">
        <v>0.52071527324492572</v>
      </c>
      <c r="IP9" s="6">
        <v>-0.1109334444187119</v>
      </c>
      <c r="IQ9" s="6">
        <v>-0.31030451458302039</v>
      </c>
      <c r="IR9" s="6">
        <v>1.0003118804694475</v>
      </c>
      <c r="IS9" s="6">
        <v>-1.6860372453419443</v>
      </c>
      <c r="IT9" s="6">
        <v>2.2472849489875082</v>
      </c>
      <c r="IU9" s="6">
        <v>1.2783922318053385</v>
      </c>
      <c r="IV9" s="6">
        <v>2.0237964360738894</v>
      </c>
      <c r="IW9" s="6">
        <v>2.6998194230483028</v>
      </c>
      <c r="IX9" s="6">
        <v>-1.0146202453756812</v>
      </c>
      <c r="IY9" s="6">
        <v>-0.29905536102769714</v>
      </c>
      <c r="IZ9" s="6">
        <v>0.20937544805405531</v>
      </c>
      <c r="JA9" s="6">
        <v>-0.82491888409804881</v>
      </c>
      <c r="JB9" s="6">
        <v>0.38705068787119401</v>
      </c>
      <c r="JC9" s="6">
        <v>0.41760215562421077</v>
      </c>
      <c r="JD9" s="6">
        <v>-0.64571306549017771</v>
      </c>
      <c r="JE9" s="6">
        <v>-1.2649229019770702</v>
      </c>
      <c r="JF9" s="6">
        <v>-1.5743767148773142</v>
      </c>
      <c r="JG9" s="6">
        <v>-0.79651176773099308</v>
      </c>
      <c r="JH9" s="6">
        <v>3.4848548665805912</v>
      </c>
      <c r="JI9" s="6">
        <v>-0.78753612019799735</v>
      </c>
      <c r="JJ9" s="6">
        <v>0.87704263509632086</v>
      </c>
      <c r="JK9" s="6">
        <v>0.82774551509343053</v>
      </c>
      <c r="JL9" s="6">
        <v>-0.89704325637791904</v>
      </c>
      <c r="JM9" s="6">
        <v>2.6055528058511057</v>
      </c>
      <c r="JN9" s="6">
        <v>-2.3043813378421056</v>
      </c>
      <c r="JO9" s="6">
        <v>-1.6759423355364123</v>
      </c>
      <c r="JP9" s="6">
        <v>-1.2959912768606814</v>
      </c>
      <c r="JQ9" s="6">
        <v>-0.98266509379986167</v>
      </c>
      <c r="JR9" s="6">
        <v>-1.772016435939709</v>
      </c>
      <c r="JS9" s="6">
        <v>-1.2853820181971987</v>
      </c>
      <c r="JT9" s="6">
        <v>-1.6852916841745995</v>
      </c>
      <c r="JU9" s="6">
        <v>-0.74515485828525341</v>
      </c>
      <c r="JV9" s="6">
        <v>-0.92336784631272584</v>
      </c>
      <c r="JW9" s="6">
        <v>-0.68480623184905765</v>
      </c>
      <c r="JX9" s="6">
        <v>0.45158847044818989</v>
      </c>
      <c r="JY9" s="6">
        <v>-0.73354551929386302</v>
      </c>
      <c r="JZ9" s="6">
        <v>-0.42594652050478288</v>
      </c>
      <c r="KA9" s="6">
        <v>-1.0661439556933159</v>
      </c>
      <c r="KB9" s="6">
        <v>0.59570703626798482</v>
      </c>
      <c r="KC9" s="6">
        <v>-0.93220460904622349</v>
      </c>
      <c r="KD9" s="6">
        <v>-0.10530548591621432</v>
      </c>
      <c r="KE9" s="6">
        <v>-1.0860497286046369</v>
      </c>
      <c r="KF9" s="6">
        <v>1.6569470703156697</v>
      </c>
      <c r="KG9" s="6">
        <v>-0.41597976508234663</v>
      </c>
      <c r="KH9" s="6">
        <v>0.2304523350400472</v>
      </c>
      <c r="KI9" s="6">
        <v>1.1438976596376456</v>
      </c>
      <c r="KJ9" s="6">
        <v>2.850486837117971</v>
      </c>
      <c r="KK9" s="6">
        <v>2.0018183654424657</v>
      </c>
      <c r="KL9" s="6">
        <v>1.0546805189053516</v>
      </c>
      <c r="KM9" s="6">
        <v>2.1567255829315712</v>
      </c>
      <c r="KN9" s="6">
        <v>1.6725583816735889</v>
      </c>
      <c r="KO9" s="6">
        <v>-0.82498016256131645</v>
      </c>
      <c r="KP9" s="6">
        <v>-1.2921415328038228</v>
      </c>
      <c r="KQ9" s="6">
        <v>-1.0206559960075916</v>
      </c>
      <c r="KR9" s="6">
        <v>-1.8632484610293101</v>
      </c>
      <c r="KS9" s="6">
        <v>-0.99673689806482269</v>
      </c>
      <c r="KT9" s="6">
        <v>-1.7852907476653341</v>
      </c>
      <c r="KU9" s="6">
        <v>-1.6911580481598889</v>
      </c>
      <c r="KV9" s="6">
        <v>-0.80868722755090583</v>
      </c>
      <c r="KW9" s="6">
        <v>-0.86486236299802011</v>
      </c>
      <c r="KX9" s="6">
        <v>-1.2424977413252727</v>
      </c>
      <c r="KY9" s="6">
        <v>-1.1325195639811427</v>
      </c>
      <c r="KZ9" s="6">
        <v>-0.36396784687075501</v>
      </c>
      <c r="LA9" s="6">
        <v>-0.62823120758083706</v>
      </c>
      <c r="LB9" s="6">
        <v>-1.5492110999286879</v>
      </c>
      <c r="LC9" s="6">
        <v>-0.36987293369104352</v>
      </c>
      <c r="LD9" s="6">
        <v>-0.37190536260946672</v>
      </c>
      <c r="LE9" s="6">
        <v>-1.3130268272465879</v>
      </c>
      <c r="LF9" s="6">
        <v>2.2972499325953581</v>
      </c>
      <c r="LG9" s="6">
        <v>0.45057791908174677</v>
      </c>
      <c r="LH9" s="6">
        <v>2.2998179113437112</v>
      </c>
      <c r="LI9" s="6">
        <v>-1.1975399686791388</v>
      </c>
      <c r="LJ9" s="6">
        <v>-1.8045191245210956</v>
      </c>
      <c r="LK9" s="6">
        <v>-0.84166419574234685</v>
      </c>
      <c r="LL9" s="6">
        <v>-1.4956382713132246</v>
      </c>
      <c r="LM9" s="6">
        <v>-0.86134525521201077</v>
      </c>
      <c r="LN9" s="6">
        <v>-0.9203533064764754</v>
      </c>
      <c r="LO9" s="6">
        <v>-0.47520526190203788</v>
      </c>
      <c r="LP9" s="6">
        <v>-0.92764670040298669</v>
      </c>
      <c r="LQ9" s="6">
        <v>-0.85935326397500034</v>
      </c>
      <c r="LR9" s="6">
        <v>-0.45676972162213036</v>
      </c>
      <c r="LS9" s="6">
        <v>-0.63386068041675447</v>
      </c>
      <c r="LT9" s="6">
        <v>-0.344828812058246</v>
      </c>
      <c r="LU9" s="6">
        <v>-0.9122623629263712</v>
      </c>
      <c r="LV9" s="6">
        <v>-0.65195176563963386</v>
      </c>
      <c r="LW9" s="6">
        <v>-1.0520569616950963</v>
      </c>
      <c r="LX9" s="6">
        <v>-0.38816463175639143</v>
      </c>
      <c r="LY9" s="6">
        <v>-0.73122592646914064</v>
      </c>
      <c r="LZ9" s="6">
        <v>-0.31275355890774292</v>
      </c>
      <c r="MA9" s="6">
        <v>9.3357229285745011E-2</v>
      </c>
      <c r="MB9" s="6">
        <v>-0.77614670693463195</v>
      </c>
      <c r="MC9" s="6">
        <v>-0.52095513599857046</v>
      </c>
      <c r="MD9" s="6">
        <v>-0.70422384471927735</v>
      </c>
      <c r="ME9" s="6">
        <v>-1.11108854351308</v>
      </c>
      <c r="MF9" s="6">
        <v>-0.26053350232139055</v>
      </c>
      <c r="MG9" s="6">
        <v>-0.55393998595428207</v>
      </c>
      <c r="MH9" s="6">
        <v>-1.0939845725211772</v>
      </c>
      <c r="MI9" s="6">
        <v>-0.56087926441359559</v>
      </c>
      <c r="MJ9" s="6">
        <v>-0.55935378952387138</v>
      </c>
      <c r="MK9" s="6">
        <v>-0.7345732901740667</v>
      </c>
      <c r="ML9" s="6">
        <v>-0.6530872678175681</v>
      </c>
      <c r="MM9" s="6">
        <v>-1.0289894387055898</v>
      </c>
      <c r="MN9" s="6">
        <v>-1.5383359407502484</v>
      </c>
      <c r="MO9" s="6">
        <v>-1.5738634636156552</v>
      </c>
      <c r="MP9" s="6">
        <v>-0.39480775509888072</v>
      </c>
      <c r="MQ9" s="6">
        <v>-0.50636886393069303</v>
      </c>
      <c r="MR9" s="6">
        <v>-0.70728580636832172</v>
      </c>
      <c r="MS9" s="6">
        <v>1.7057832245306639</v>
      </c>
      <c r="MT9" s="6">
        <v>-0.9838423386547992</v>
      </c>
      <c r="MU9" s="6">
        <v>-0.61221405262340278</v>
      </c>
      <c r="MV9" s="6">
        <v>-1.0349943381546434</v>
      </c>
      <c r="MW9" s="6">
        <v>-0.23909790359394661</v>
      </c>
      <c r="MX9" s="6">
        <v>-0.4990668607548297</v>
      </c>
      <c r="MY9" s="6">
        <v>0.65893530482447749</v>
      </c>
      <c r="MZ9" s="6">
        <v>0.67273988508982097</v>
      </c>
      <c r="NA9" s="6">
        <v>-0.9979195503438788</v>
      </c>
      <c r="NB9" s="6">
        <v>-1.0063898277474006</v>
      </c>
      <c r="NC9" s="6">
        <v>-1.0420472814381241</v>
      </c>
      <c r="ND9" s="6">
        <v>0.94593977269294516</v>
      </c>
      <c r="NE9" s="6">
        <v>-1.4277231998079939E-2</v>
      </c>
      <c r="NF9" s="6">
        <v>-1.7116907433929205</v>
      </c>
      <c r="NG9" s="6">
        <v>-1.548171343611904</v>
      </c>
      <c r="NH9" s="6">
        <v>-1.3639210272914963</v>
      </c>
      <c r="NI9" s="6">
        <v>0.20688079893900208</v>
      </c>
      <c r="NJ9" s="6">
        <v>0.49676916041560171</v>
      </c>
      <c r="NK9" s="6">
        <v>-0.47823338459064058</v>
      </c>
      <c r="NL9" s="6">
        <v>-1.0339599234643317</v>
      </c>
      <c r="NM9" s="6">
        <v>-1.0079041291673829</v>
      </c>
      <c r="NN9" s="6">
        <v>-1.6306050789442994</v>
      </c>
      <c r="NO9" s="6">
        <v>-1.4874739090531093</v>
      </c>
      <c r="NP9" s="6">
        <v>2.4277630193557656</v>
      </c>
      <c r="NQ9" s="6">
        <v>-0.75594991533423295</v>
      </c>
      <c r="NR9" s="6">
        <v>-1.4073953834000332</v>
      </c>
      <c r="NS9" s="6">
        <v>-0.77781810915757899</v>
      </c>
      <c r="NT9" s="6">
        <v>0.1019710231562473</v>
      </c>
      <c r="NU9" s="6">
        <v>-0.93902320126579164</v>
      </c>
      <c r="NV9" s="6">
        <v>-0.4678747135419063</v>
      </c>
      <c r="NW9" s="6">
        <v>-1.6819610069117212</v>
      </c>
      <c r="NX9" s="6">
        <v>-0.91352160152949347</v>
      </c>
      <c r="NY9" s="6">
        <v>-1.0066952512026555</v>
      </c>
      <c r="NZ9" s="6">
        <v>0.32634511741594124</v>
      </c>
      <c r="OA9" s="6">
        <v>-1.7714480893634073</v>
      </c>
      <c r="OB9" s="6">
        <v>0.62384588792184958</v>
      </c>
      <c r="OC9" s="6">
        <v>0.85702645283652779</v>
      </c>
      <c r="OD9" s="6">
        <v>-0.62390048812543231</v>
      </c>
      <c r="OE9" s="6">
        <v>-0.65321583961878538</v>
      </c>
      <c r="OF9" s="6">
        <v>2.1902074945021148</v>
      </c>
      <c r="OG9" s="6">
        <v>-0.90348091347078696</v>
      </c>
      <c r="OH9" s="6">
        <v>-0.96582957285179449</v>
      </c>
      <c r="OI9" s="6">
        <v>-0.79560445581008821</v>
      </c>
      <c r="OJ9" s="6">
        <v>-0.4137243204295834</v>
      </c>
      <c r="OK9" s="6">
        <v>-0.18992986483132579</v>
      </c>
      <c r="OL9" s="6">
        <v>8.0764128004328667E-2</v>
      </c>
      <c r="OM9" s="6">
        <v>-0.62283953046340679</v>
      </c>
      <c r="ON9" s="6">
        <v>0.10461138383681021</v>
      </c>
      <c r="OO9" s="6">
        <v>-0.71463634768246731</v>
      </c>
      <c r="OP9" s="6">
        <v>-0.52339046871603789</v>
      </c>
      <c r="OQ9" s="6">
        <v>-0.61417227132105323</v>
      </c>
      <c r="OR9" s="6">
        <v>0.26829402080008857</v>
      </c>
      <c r="OS9" s="6">
        <v>-0.36681007667262455</v>
      </c>
      <c r="OT9" s="6">
        <v>0.26520129843878076</v>
      </c>
      <c r="OU9" s="6">
        <v>-0.49332894978334652</v>
      </c>
      <c r="OV9" s="6">
        <v>-0.59869995213742089</v>
      </c>
      <c r="OW9" s="6">
        <v>-0.51439502871591314</v>
      </c>
      <c r="OX9" s="6">
        <v>-0.47538706021957283</v>
      </c>
      <c r="OY9" s="6">
        <v>-0.43606770565481923</v>
      </c>
      <c r="OZ9" s="6">
        <v>-0.4448720712516403</v>
      </c>
      <c r="PA9" s="6">
        <v>-0.25000000000000006</v>
      </c>
      <c r="PB9" s="6">
        <v>2.5617042961288217</v>
      </c>
      <c r="PC9" s="6">
        <v>-0.44323313704077177</v>
      </c>
      <c r="PD9" s="6">
        <v>-0.62076285014355748</v>
      </c>
      <c r="PE9" s="6">
        <v>-0.35133400109558283</v>
      </c>
      <c r="PF9" s="6">
        <v>-0.63000226933721903</v>
      </c>
      <c r="PG9" s="6">
        <v>-0.57195758694144827</v>
      </c>
      <c r="PH9" s="6">
        <v>3.5839656886368956</v>
      </c>
      <c r="PI9" s="6">
        <v>3.5598504535099122</v>
      </c>
      <c r="PJ9" s="6">
        <v>-0.54138699160695081</v>
      </c>
      <c r="PK9" s="6">
        <v>0.23529887284675507</v>
      </c>
      <c r="PL9" s="6">
        <v>-0.83472028080184235</v>
      </c>
      <c r="PM9" s="6">
        <v>-0.24999999999999997</v>
      </c>
      <c r="PN9" s="6">
        <v>0.49952216168878522</v>
      </c>
      <c r="PO9" s="6">
        <v>-0.3133025603838383</v>
      </c>
      <c r="PP9" s="6">
        <v>3.2021578351932409</v>
      </c>
      <c r="PQ9" s="6">
        <v>3.7071915805930056</v>
      </c>
      <c r="PR9" s="6">
        <v>-0.15074049521581218</v>
      </c>
      <c r="PS9" s="6">
        <v>3.7001692326084652</v>
      </c>
      <c r="PT9" s="6">
        <v>3.7500000000000004</v>
      </c>
      <c r="PU9" s="6">
        <v>3.7499999999999996</v>
      </c>
      <c r="PV9" s="6">
        <v>1.7812560185014727</v>
      </c>
      <c r="PW9" s="6">
        <v>3.2401429549062728</v>
      </c>
      <c r="PX9" s="6">
        <v>0.56486294074056287</v>
      </c>
      <c r="PY9" s="6">
        <v>1.8750935291236914</v>
      </c>
      <c r="PZ9" s="6">
        <v>3.2330825423125353</v>
      </c>
      <c r="QA9" s="6">
        <v>3.7500000000000004</v>
      </c>
      <c r="QB9" s="6">
        <v>3.2576466526980252</v>
      </c>
      <c r="QC9" s="6">
        <v>0.47204514508634354</v>
      </c>
      <c r="QD9" s="6">
        <v>3.7500000000000004</v>
      </c>
      <c r="QE9" s="6">
        <v>3.7499999999999991</v>
      </c>
      <c r="QF9" s="6">
        <v>2.0353629859447415</v>
      </c>
      <c r="QG9" s="6">
        <v>-0.61750131423599464</v>
      </c>
      <c r="QH9" s="6">
        <v>-0.68711868829069322</v>
      </c>
      <c r="QI9" s="6">
        <v>0.5805393947091857</v>
      </c>
      <c r="QJ9" s="6">
        <v>1.0762063423301307</v>
      </c>
      <c r="QK9" s="6">
        <v>-0.96741184888566845</v>
      </c>
      <c r="QL9" s="6">
        <v>-0.38911969244201955</v>
      </c>
      <c r="QM9" s="6">
        <v>-0.34532689565328084</v>
      </c>
      <c r="QN9" s="6">
        <v>-1.1077110857546684</v>
      </c>
      <c r="QO9" s="6">
        <v>2.4812008749639554</v>
      </c>
      <c r="QP9" s="6">
        <v>-1.2383273113133726</v>
      </c>
      <c r="QQ9" s="6">
        <v>0.7187790434172654</v>
      </c>
      <c r="QR9" s="6">
        <v>-0.93403191794558693</v>
      </c>
      <c r="QS9" s="6">
        <v>1.1264000414953845</v>
      </c>
      <c r="QT9" s="6">
        <v>0.40732904546710613</v>
      </c>
      <c r="QU9" s="6">
        <v>-1.2642098821272125</v>
      </c>
      <c r="QV9" s="6">
        <v>-0.26170347857209925</v>
      </c>
      <c r="QW9" s="6">
        <v>1.304655103121563</v>
      </c>
      <c r="QX9" s="6">
        <v>-0.96894056265391804</v>
      </c>
      <c r="QY9" s="6">
        <v>-1.3056664616877292</v>
      </c>
      <c r="QZ9" s="6">
        <v>3.0319958916059809E-2</v>
      </c>
      <c r="RA9" s="6">
        <v>1.4817331403859079E-2</v>
      </c>
      <c r="RB9" s="6">
        <v>3.7465065046220123</v>
      </c>
      <c r="RC9" s="6">
        <v>2.7808342695522308</v>
      </c>
      <c r="RD9" s="6">
        <v>0.35593665031768829</v>
      </c>
      <c r="RE9" s="6">
        <v>-0.58387812323509669</v>
      </c>
      <c r="RF9" s="6">
        <v>-2.0182540600114729</v>
      </c>
      <c r="RG9" s="6">
        <v>-1.1387088983281561</v>
      </c>
      <c r="RH9" s="6">
        <v>0.18354209639468461</v>
      </c>
      <c r="RI9" s="6">
        <v>-0.66778483958284462</v>
      </c>
      <c r="RJ9" s="6">
        <v>-0.583697662188848</v>
      </c>
      <c r="RK9" s="6">
        <v>-0.67742429205038679</v>
      </c>
      <c r="RL9" s="6">
        <v>-0.21504241467283053</v>
      </c>
      <c r="RM9" s="6">
        <v>-0.66440329029103429</v>
      </c>
      <c r="RN9" s="6">
        <v>0.23369836935161045</v>
      </c>
      <c r="RO9" s="6">
        <v>-1.1534471161912774</v>
      </c>
      <c r="RP9" s="6">
        <v>-0.59645134073146022</v>
      </c>
      <c r="RQ9" s="6">
        <v>2.0166373250152652</v>
      </c>
      <c r="RR9" s="6">
        <v>-0.42002538562679809</v>
      </c>
      <c r="RS9" s="6">
        <v>-1.8952546043020007</v>
      </c>
      <c r="RT9" s="6">
        <v>-1.9964082574341933</v>
      </c>
      <c r="RU9" s="6">
        <v>-0.37758876604827069</v>
      </c>
      <c r="RV9" s="6">
        <v>-1.4395084865560865</v>
      </c>
      <c r="RW9" s="6">
        <v>-0.490000094630414</v>
      </c>
      <c r="RX9" s="6">
        <v>-0.67803928480297604</v>
      </c>
      <c r="RY9" s="6">
        <v>-1.6801394374632483</v>
      </c>
      <c r="RZ9" s="6">
        <v>-1.5940694804333226</v>
      </c>
      <c r="SA9" s="6">
        <v>-0.66649850344776329</v>
      </c>
      <c r="SB9" s="6">
        <v>-1.1329689818285023</v>
      </c>
      <c r="SC9" s="6">
        <v>-1.2831611834789445</v>
      </c>
      <c r="SD9" s="6">
        <v>-0.92044544265058681</v>
      </c>
      <c r="SE9" s="6">
        <v>1.1893045678981569</v>
      </c>
      <c r="SF9" s="6">
        <v>-0.40928554733277939</v>
      </c>
      <c r="SG9" s="6">
        <v>-1.424046427761912</v>
      </c>
      <c r="SH9" s="6">
        <v>0.63787940347536687</v>
      </c>
      <c r="SI9" s="6">
        <v>3.388630174742536</v>
      </c>
      <c r="SJ9" s="6">
        <v>3.1326430203014768</v>
      </c>
      <c r="SK9" s="6">
        <v>-0.52266954083340855</v>
      </c>
    </row>
    <row r="10" spans="1:505" x14ac:dyDescent="0.25">
      <c r="A10" s="14">
        <v>349438</v>
      </c>
      <c r="B10" s="14">
        <v>0</v>
      </c>
      <c r="C10" s="6">
        <v>0.51239052125430884</v>
      </c>
      <c r="D10" s="6">
        <v>0.11644283152460497</v>
      </c>
      <c r="E10" s="6">
        <v>-0.46739777832756757</v>
      </c>
      <c r="F10" s="6">
        <v>1.8243214883815442</v>
      </c>
      <c r="G10" s="6">
        <v>-0.2419424760125638</v>
      </c>
      <c r="H10" s="6">
        <v>1.3119080881599037</v>
      </c>
      <c r="I10" s="6">
        <v>0.99113852294786142</v>
      </c>
      <c r="J10" s="6">
        <v>0.29405437974445864</v>
      </c>
      <c r="K10" s="6">
        <v>-0.52478962543131868</v>
      </c>
      <c r="L10" s="6">
        <v>0.37659309725312207</v>
      </c>
      <c r="M10" s="6">
        <v>1.4257928857639441</v>
      </c>
      <c r="N10" s="6">
        <v>1.7841325250538578</v>
      </c>
      <c r="O10" s="6">
        <v>-0.76825016838092886</v>
      </c>
      <c r="P10" s="6">
        <v>-1.9019820057652255</v>
      </c>
      <c r="Q10" s="6">
        <v>-0.83273457114799765</v>
      </c>
      <c r="R10" s="6">
        <v>-0.54913914014896137</v>
      </c>
      <c r="S10" s="6">
        <v>-0.53778800548163352</v>
      </c>
      <c r="T10" s="6">
        <v>-1.6411724098574438</v>
      </c>
      <c r="U10" s="6">
        <v>-1.0711007606904408</v>
      </c>
      <c r="V10" s="6">
        <v>-1.4263493167486185</v>
      </c>
      <c r="W10" s="6">
        <v>-0.49527272844031994</v>
      </c>
      <c r="X10" s="6">
        <v>0.5200796966373491</v>
      </c>
      <c r="Y10" s="6">
        <v>0.13229487184438027</v>
      </c>
      <c r="Z10" s="6">
        <v>-0.18298308379507375</v>
      </c>
      <c r="AA10" s="6">
        <v>-0.70216974696199885</v>
      </c>
      <c r="AB10" s="6">
        <v>-1.043000137997476</v>
      </c>
      <c r="AC10" s="6">
        <v>-0.58637382015743333</v>
      </c>
      <c r="AD10" s="6">
        <v>0.39524884000353733</v>
      </c>
      <c r="AE10" s="6">
        <v>0.8790846297598145</v>
      </c>
      <c r="AF10" s="6">
        <v>-0.43716327472071947</v>
      </c>
      <c r="AG10" s="6">
        <v>-0.84602135424436364</v>
      </c>
      <c r="AH10" s="6">
        <v>-0.94666700569582396</v>
      </c>
      <c r="AI10" s="6">
        <v>-0.62727419429517395</v>
      </c>
      <c r="AJ10" s="6">
        <v>1.0380765786997446</v>
      </c>
      <c r="AK10" s="6">
        <v>2.4795571547755082</v>
      </c>
      <c r="AL10" s="6">
        <v>-0.64699532843209862</v>
      </c>
      <c r="AM10" s="6">
        <v>-0.41261985698226378</v>
      </c>
      <c r="AN10" s="6">
        <v>-0.69881236398942093</v>
      </c>
      <c r="AO10" s="6">
        <v>-4.8880727937708743E-2</v>
      </c>
      <c r="AP10" s="6">
        <v>1.173025648904342</v>
      </c>
      <c r="AQ10" s="6">
        <v>0.73402725607340813</v>
      </c>
      <c r="AR10" s="6">
        <v>-0.87556335806359942</v>
      </c>
      <c r="AS10" s="6">
        <v>-1.2759846586954176</v>
      </c>
      <c r="AT10" s="6">
        <v>-0.77075784634060462</v>
      </c>
      <c r="AU10" s="6">
        <v>1.4076695808081705</v>
      </c>
      <c r="AV10" s="6">
        <v>2.1116616294465778</v>
      </c>
      <c r="AW10" s="6">
        <v>2.2329347134065145</v>
      </c>
      <c r="AX10" s="6">
        <v>1.2781082746442736</v>
      </c>
      <c r="AY10" s="6">
        <v>-0.29788237689520847</v>
      </c>
      <c r="AZ10" s="6">
        <v>-1.1074132689079106</v>
      </c>
      <c r="BA10" s="6">
        <v>-0.81568360747269819</v>
      </c>
      <c r="BB10" s="6">
        <v>-0.70342300333505614</v>
      </c>
      <c r="BC10" s="6">
        <v>0.5566889543495932</v>
      </c>
      <c r="BD10" s="6">
        <v>-0.5729321208537943</v>
      </c>
      <c r="BE10" s="6">
        <v>-0.91870732392881149</v>
      </c>
      <c r="BF10" s="6">
        <v>-1.2516087967240901</v>
      </c>
      <c r="BG10" s="6">
        <v>-0.76154365468660656</v>
      </c>
      <c r="BH10" s="6">
        <v>-5.0355890340627339E-2</v>
      </c>
      <c r="BI10" s="6">
        <v>0.93786343464269217</v>
      </c>
      <c r="BJ10" s="6">
        <v>2.202115782157934</v>
      </c>
      <c r="BK10" s="6">
        <v>1.6574667618101089</v>
      </c>
      <c r="BL10" s="6">
        <v>0.72947514322660723</v>
      </c>
      <c r="BM10" s="6">
        <v>-0.48734150581404595</v>
      </c>
      <c r="BN10" s="6">
        <v>-0.80869110618606821</v>
      </c>
      <c r="BO10" s="6">
        <v>-0.99378550529805787</v>
      </c>
      <c r="BP10" s="6">
        <v>-0.69011457562497158</v>
      </c>
      <c r="BQ10" s="6">
        <v>-0.10461036879349893</v>
      </c>
      <c r="BR10" s="6">
        <v>-1.534332146828407E-2</v>
      </c>
      <c r="BS10" s="6">
        <v>-0.61963507305062815</v>
      </c>
      <c r="BT10" s="6">
        <v>1.1845839992333209</v>
      </c>
      <c r="BU10" s="6">
        <v>2.0974341161512111</v>
      </c>
      <c r="BV10" s="6">
        <v>0.64772487188143935</v>
      </c>
      <c r="BW10" s="6">
        <v>0.54378977802238415</v>
      </c>
      <c r="BX10" s="6">
        <v>0.4506862242792784</v>
      </c>
      <c r="BY10" s="6">
        <v>-0.6410301487765514</v>
      </c>
      <c r="BZ10" s="6">
        <v>-0.22454120170007297</v>
      </c>
      <c r="CA10" s="6">
        <v>0.88999831520640482</v>
      </c>
      <c r="CB10" s="6">
        <v>0.12433249828424574</v>
      </c>
      <c r="CC10" s="6">
        <v>2.0031759535223661</v>
      </c>
      <c r="CD10" s="6">
        <v>-0.26522585733682852</v>
      </c>
      <c r="CE10" s="6">
        <v>-0.58692507628962687</v>
      </c>
      <c r="CF10" s="6">
        <v>-0.890545950879993</v>
      </c>
      <c r="CG10" s="6">
        <v>0.19068789731029956</v>
      </c>
      <c r="CH10" s="6">
        <v>-0.31026304385504211</v>
      </c>
      <c r="CI10" s="6">
        <v>1.7419600153718189</v>
      </c>
      <c r="CJ10" s="6">
        <v>-0.31015570553256844</v>
      </c>
      <c r="CK10" s="6">
        <v>-0.52989034429749848</v>
      </c>
      <c r="CL10" s="6">
        <v>-0.48455168700154955</v>
      </c>
      <c r="CM10" s="6">
        <v>0.1532059600256018</v>
      </c>
      <c r="CN10" s="6">
        <v>0.47611398898197177</v>
      </c>
      <c r="CO10" s="6">
        <v>1.6542407942253408</v>
      </c>
      <c r="CP10" s="6">
        <v>1.2850308288851717</v>
      </c>
      <c r="CQ10" s="6">
        <v>-0.53835977721451778</v>
      </c>
      <c r="CR10" s="6">
        <v>0.24546679915668013</v>
      </c>
      <c r="CS10" s="6">
        <v>1.0922042715931999</v>
      </c>
      <c r="CT10" s="6">
        <v>0.52007229880102057</v>
      </c>
      <c r="CU10" s="6">
        <v>-0.31419138035118432</v>
      </c>
      <c r="CV10" s="6">
        <v>-0.92155097767998806</v>
      </c>
      <c r="CW10" s="6">
        <v>0.41132633383117889</v>
      </c>
      <c r="CX10" s="6">
        <v>1.1155628524058034</v>
      </c>
      <c r="CY10" s="6">
        <v>1.9026734675509289</v>
      </c>
      <c r="CZ10" s="6">
        <v>1.0916894447764811</v>
      </c>
      <c r="DA10" s="6">
        <v>-0.49614875863819297</v>
      </c>
      <c r="DB10" s="6">
        <v>-0.78271711711336212</v>
      </c>
      <c r="DC10" s="6">
        <v>0.27563618011298097</v>
      </c>
      <c r="DD10" s="6">
        <v>-9.0051125622575431E-2</v>
      </c>
      <c r="DE10" s="6">
        <v>-0.52868464053729747</v>
      </c>
      <c r="DF10" s="6">
        <v>-0.37058943013479489</v>
      </c>
      <c r="DG10" s="6">
        <v>-0.99457012476140028</v>
      </c>
      <c r="DH10" s="6">
        <v>-0.8971711678447315</v>
      </c>
      <c r="DI10" s="6">
        <v>0.31885984912896087</v>
      </c>
      <c r="DJ10" s="6">
        <v>0.15557089870786342</v>
      </c>
      <c r="DK10" s="6">
        <v>-0.43064469809082917</v>
      </c>
      <c r="DL10" s="6">
        <v>-1.1139646214530767</v>
      </c>
      <c r="DM10" s="6">
        <v>-1.1908267251328999</v>
      </c>
      <c r="DN10" s="6">
        <v>-0.80901860258808656</v>
      </c>
      <c r="DO10" s="6">
        <v>0.1238176181538603</v>
      </c>
      <c r="DP10" s="6">
        <v>0.22928622271597826</v>
      </c>
      <c r="DQ10" s="6">
        <v>0.59193489873591731</v>
      </c>
      <c r="DR10" s="6">
        <v>-0.39048946394397466</v>
      </c>
      <c r="DS10" s="6">
        <v>-0.62658939620220522</v>
      </c>
      <c r="DT10" s="6">
        <v>-4.9463722381315668E-2</v>
      </c>
      <c r="DU10" s="6">
        <v>-0.18030732551433598</v>
      </c>
      <c r="DV10" s="6">
        <v>0.13179082869783079</v>
      </c>
      <c r="DW10" s="6">
        <v>0.84235756937574968</v>
      </c>
      <c r="DX10" s="6">
        <v>-1.1095164995980678</v>
      </c>
      <c r="DY10" s="6">
        <v>-1.2541962050947615</v>
      </c>
      <c r="DZ10" s="6">
        <v>-1.049773495401549</v>
      </c>
      <c r="EA10" s="6">
        <v>-0.90154136635081816</v>
      </c>
      <c r="EB10" s="6">
        <v>2.2626351904264599</v>
      </c>
      <c r="EC10" s="6">
        <v>3.608270519748686</v>
      </c>
      <c r="ED10" s="6">
        <v>0.96531923562801492</v>
      </c>
      <c r="EE10" s="6">
        <v>-1.6177011940579444</v>
      </c>
      <c r="EF10" s="6">
        <v>0.34438790246571427</v>
      </c>
      <c r="EG10" s="6">
        <v>1.2821126406771888</v>
      </c>
      <c r="EH10" s="6">
        <v>3.2709737877730714</v>
      </c>
      <c r="EI10" s="6">
        <v>3.2390308097609553</v>
      </c>
      <c r="EJ10" s="6">
        <v>0.52553976998478202</v>
      </c>
      <c r="EK10" s="6">
        <v>-0.7509635056613978</v>
      </c>
      <c r="EL10" s="6">
        <v>-9.3489638775147016E-2</v>
      </c>
      <c r="EM10" s="6">
        <v>3.4691919094846946</v>
      </c>
      <c r="EN10" s="6">
        <v>1.4929921370224422</v>
      </c>
      <c r="EO10" s="6">
        <v>-0.89629516624405425</v>
      </c>
      <c r="EP10" s="6">
        <v>2.2341006274407236</v>
      </c>
      <c r="EQ10" s="6">
        <v>2.891549894832492</v>
      </c>
      <c r="ER10" s="6">
        <v>3.2425541595834719</v>
      </c>
      <c r="ES10" s="6">
        <v>2.3407907334110787</v>
      </c>
      <c r="ET10" s="6">
        <v>-0.80387705021614908</v>
      </c>
      <c r="EU10" s="6">
        <v>1.8160509353065786</v>
      </c>
      <c r="EV10" s="6">
        <v>0.30297107399245454</v>
      </c>
      <c r="EW10" s="6">
        <v>0.27618024118968809</v>
      </c>
      <c r="EX10" s="6">
        <v>0.47082403838981213</v>
      </c>
      <c r="EY10" s="6">
        <v>0.26284912660795323</v>
      </c>
      <c r="EZ10" s="6">
        <v>-0.65930012098671587</v>
      </c>
      <c r="FA10" s="6">
        <v>2.9901903400529939</v>
      </c>
      <c r="FB10" s="6">
        <v>3.5251037577368907</v>
      </c>
      <c r="FC10" s="6">
        <v>0.48988886957918387</v>
      </c>
      <c r="FD10" s="6">
        <v>2.1304435034660334</v>
      </c>
      <c r="FE10" s="6">
        <v>3.2192667540541522</v>
      </c>
      <c r="FF10" s="6">
        <v>0.15306218709254138</v>
      </c>
      <c r="FG10" s="6">
        <v>8.3829080610927129E-2</v>
      </c>
      <c r="FH10" s="6">
        <v>-0.81657301963011808</v>
      </c>
      <c r="FI10" s="6">
        <v>0.75418046170337294</v>
      </c>
      <c r="FJ10" s="6">
        <v>0.6912282107642902</v>
      </c>
      <c r="FK10" s="6">
        <v>0.1933415676815777</v>
      </c>
      <c r="FL10" s="6">
        <v>0.61513667815360906</v>
      </c>
      <c r="FM10" s="6">
        <v>0.44658083155312434</v>
      </c>
      <c r="FN10" s="6">
        <v>1.4105245275001359</v>
      </c>
      <c r="FO10" s="6">
        <v>-2.8935864793765489E-2</v>
      </c>
      <c r="FP10" s="6">
        <v>-0.71495839869735622</v>
      </c>
      <c r="FQ10" s="6">
        <v>-0.68889702483177173</v>
      </c>
      <c r="FR10" s="6">
        <v>-0.71570134149186115</v>
      </c>
      <c r="FS10" s="6">
        <v>0.31433230535475881</v>
      </c>
      <c r="FT10" s="6">
        <v>0.74226812792549179</v>
      </c>
      <c r="FU10" s="6">
        <v>1.5465955857119926</v>
      </c>
      <c r="FV10" s="6">
        <v>0.46754444259966216</v>
      </c>
      <c r="FW10" s="6">
        <v>-0.16737139166902179</v>
      </c>
      <c r="FX10" s="6">
        <v>2.0772905053118587</v>
      </c>
      <c r="FY10" s="6">
        <v>1.1911738273561097</v>
      </c>
      <c r="FZ10" s="6">
        <v>0.11174512388955959</v>
      </c>
      <c r="GA10" s="6">
        <v>0.58953619222718034</v>
      </c>
      <c r="GB10" s="6">
        <v>0.45733114148339205</v>
      </c>
      <c r="GC10" s="6">
        <v>-1.0935703638402188</v>
      </c>
      <c r="GD10" s="6">
        <v>-0.83637523340932052</v>
      </c>
      <c r="GE10" s="6">
        <v>-0.82908498712253687</v>
      </c>
      <c r="GF10" s="6">
        <v>0.26693235926334524</v>
      </c>
      <c r="GG10" s="6">
        <v>0.2860677342600268</v>
      </c>
      <c r="GH10" s="6">
        <v>-0.40274504504757491</v>
      </c>
      <c r="GI10" s="6">
        <v>-1.4276812598534303</v>
      </c>
      <c r="GJ10" s="6">
        <v>-0.85871535446328229</v>
      </c>
      <c r="GK10" s="6">
        <v>-0.35347828787429558</v>
      </c>
      <c r="GL10" s="6">
        <v>1.3901377708619516</v>
      </c>
      <c r="GM10" s="6">
        <v>1.7223199727285916</v>
      </c>
      <c r="GN10" s="6">
        <v>2.8305652646538199E-3</v>
      </c>
      <c r="GO10" s="6">
        <v>-0.25944620510315641</v>
      </c>
      <c r="GP10" s="6">
        <v>-0.54484787438670135</v>
      </c>
      <c r="GQ10" s="6">
        <v>-0.3003081594065577</v>
      </c>
      <c r="GR10" s="6">
        <v>-3.0331410806398281E-2</v>
      </c>
      <c r="GS10" s="6">
        <v>1.376929966664495</v>
      </c>
      <c r="GT10" s="6">
        <v>1.3348545787081865</v>
      </c>
      <c r="GU10" s="6">
        <v>0.72916624398162722</v>
      </c>
      <c r="GV10" s="6">
        <v>-0.1134593611285072</v>
      </c>
      <c r="GW10" s="6">
        <v>0.26548077394535485</v>
      </c>
      <c r="GX10" s="6">
        <v>0.79482777569437368</v>
      </c>
      <c r="GY10" s="6">
        <v>0.74723141729017695</v>
      </c>
      <c r="GZ10" s="6">
        <v>0.4846213665900691</v>
      </c>
      <c r="HA10" s="6">
        <v>-0.19105160704716873</v>
      </c>
      <c r="HB10" s="6">
        <v>0.1080313773394497</v>
      </c>
      <c r="HC10" s="6">
        <v>0.33051096402372676</v>
      </c>
      <c r="HD10" s="6">
        <v>0.64858724506908483</v>
      </c>
      <c r="HE10" s="6">
        <v>0.90477964599847716</v>
      </c>
      <c r="HF10" s="6">
        <v>0.89384808786277103</v>
      </c>
      <c r="HG10" s="6">
        <v>0.55443819844736364</v>
      </c>
      <c r="HH10" s="6">
        <v>0.33985048515759797</v>
      </c>
      <c r="HI10" s="6">
        <v>-0.28766395779287685</v>
      </c>
      <c r="HJ10" s="6">
        <v>-0.63731729616238275</v>
      </c>
      <c r="HK10" s="6">
        <v>2.732809431534454</v>
      </c>
      <c r="HL10" s="6">
        <v>-2.8188089313464618E-2</v>
      </c>
      <c r="HM10" s="6">
        <v>2.1448086546719884</v>
      </c>
      <c r="HN10" s="6">
        <v>-0.44432036082636989</v>
      </c>
      <c r="HO10" s="6">
        <v>0.44254245429109307</v>
      </c>
      <c r="HP10" s="6">
        <v>7.3892621217820378E-2</v>
      </c>
      <c r="HQ10" s="6">
        <v>-0.52545399856631481</v>
      </c>
      <c r="HR10" s="6">
        <v>0.71393918943365009</v>
      </c>
      <c r="HS10" s="6">
        <v>-7.5097013385130779E-2</v>
      </c>
      <c r="HT10" s="6">
        <v>0.27310736461895874</v>
      </c>
      <c r="HU10" s="6">
        <v>-0.51713155078412676</v>
      </c>
      <c r="HV10" s="6">
        <v>-1.0917303380372887</v>
      </c>
      <c r="HW10" s="6">
        <v>-0.59093363433758206</v>
      </c>
      <c r="HX10" s="6">
        <v>-0.99813556368378142</v>
      </c>
      <c r="HY10" s="6">
        <v>-1.3794095003784759</v>
      </c>
      <c r="HZ10" s="6">
        <v>-0.13183676279569553</v>
      </c>
      <c r="IA10" s="6">
        <v>-0.65583126075142639</v>
      </c>
      <c r="IB10" s="6">
        <v>-1.2941780498143569</v>
      </c>
      <c r="IC10" s="6">
        <v>-0.89937735055767232</v>
      </c>
      <c r="ID10" s="6">
        <v>-0.87071186627059716</v>
      </c>
      <c r="IE10" s="6">
        <v>-0.5934408590664364</v>
      </c>
      <c r="IF10" s="6">
        <v>-0.2480810851771981</v>
      </c>
      <c r="IG10" s="6">
        <v>0.71577450282020583</v>
      </c>
      <c r="IH10" s="6">
        <v>0.7179558267434496</v>
      </c>
      <c r="II10" s="6">
        <v>-3.1314682039475128E-2</v>
      </c>
      <c r="IJ10" s="6">
        <v>0.54041690361577521</v>
      </c>
      <c r="IK10" s="6">
        <v>-0.76562700885091861</v>
      </c>
      <c r="IL10" s="6">
        <v>0.18091628766182175</v>
      </c>
      <c r="IM10" s="6">
        <v>-0.54797316417998454</v>
      </c>
      <c r="IN10" s="6">
        <v>1.0518739671257573</v>
      </c>
      <c r="IO10" s="6">
        <v>0.21662887789775667</v>
      </c>
      <c r="IP10" s="6">
        <v>-0.43882783886904858</v>
      </c>
      <c r="IQ10" s="6">
        <v>-0.22983846329876581</v>
      </c>
      <c r="IR10" s="6">
        <v>2.6364283157782968</v>
      </c>
      <c r="IS10" s="6">
        <v>0.81121905704410235</v>
      </c>
      <c r="IT10" s="6">
        <v>1.3855950159839183</v>
      </c>
      <c r="IU10" s="6">
        <v>1.1782480033271718</v>
      </c>
      <c r="IV10" s="6">
        <v>1.429231003655909</v>
      </c>
      <c r="IW10" s="6">
        <v>1.377642485069386</v>
      </c>
      <c r="IX10" s="6">
        <v>2.4778004904082542</v>
      </c>
      <c r="IY10" s="6">
        <v>8.1214682855749995E-2</v>
      </c>
      <c r="IZ10" s="6">
        <v>1.4346485459691409</v>
      </c>
      <c r="JA10" s="6">
        <v>0.59810977343855998</v>
      </c>
      <c r="JB10" s="6">
        <v>-8.1700045674773097E-2</v>
      </c>
      <c r="JC10" s="6">
        <v>1.8318369425654786</v>
      </c>
      <c r="JD10" s="6">
        <v>0.27286792919334102</v>
      </c>
      <c r="JE10" s="6">
        <v>-0.86514148183077666</v>
      </c>
      <c r="JF10" s="6">
        <v>0.34199012111830285</v>
      </c>
      <c r="JG10" s="6">
        <v>-0.79651176773099308</v>
      </c>
      <c r="JH10" s="6">
        <v>-8.4602489041019482E-2</v>
      </c>
      <c r="JI10" s="6">
        <v>0.51168204758997682</v>
      </c>
      <c r="JJ10" s="6">
        <v>2.2560113054593942</v>
      </c>
      <c r="JK10" s="6">
        <v>1.2461558488574713</v>
      </c>
      <c r="JL10" s="6">
        <v>0.48028164646219301</v>
      </c>
      <c r="JM10" s="6">
        <v>1.2642899932038099</v>
      </c>
      <c r="JN10" s="6">
        <v>0.38275313040592313</v>
      </c>
      <c r="JO10" s="6">
        <v>-0.16893655699878984</v>
      </c>
      <c r="JP10" s="6">
        <v>-0.43100936367071457</v>
      </c>
      <c r="JQ10" s="6">
        <v>0.12247840055325317</v>
      </c>
      <c r="JR10" s="6">
        <v>0.14418118000824737</v>
      </c>
      <c r="JS10" s="6">
        <v>-1.2444797351972638</v>
      </c>
      <c r="JT10" s="6">
        <v>-0.98163717187229105</v>
      </c>
      <c r="JU10" s="6">
        <v>-0.67968916802209711</v>
      </c>
      <c r="JV10" s="6">
        <v>-0.1363126718340045</v>
      </c>
      <c r="JW10" s="6">
        <v>-0.44083494719044775</v>
      </c>
      <c r="JX10" s="6">
        <v>-0.31906306128339074</v>
      </c>
      <c r="JY10" s="6">
        <v>0.29334403540805659</v>
      </c>
      <c r="JZ10" s="6">
        <v>0.43978122578783918</v>
      </c>
      <c r="KA10" s="6">
        <v>-0.53079358466732474</v>
      </c>
      <c r="KB10" s="6">
        <v>-3.2251520634623873E-2</v>
      </c>
      <c r="KC10" s="6">
        <v>-0.5346827142250945</v>
      </c>
      <c r="KD10" s="6">
        <v>1.3066182377792457</v>
      </c>
      <c r="KE10" s="6">
        <v>-0.36387155791062864</v>
      </c>
      <c r="KF10" s="6">
        <v>-0.88882205124010538</v>
      </c>
      <c r="KG10" s="6">
        <v>-0.41597976508234663</v>
      </c>
      <c r="KH10" s="6">
        <v>0.82535613455424983</v>
      </c>
      <c r="KI10" s="6">
        <v>-0.91417153764780734</v>
      </c>
      <c r="KJ10" s="6">
        <v>0.25112481066537246</v>
      </c>
      <c r="KK10" s="6">
        <v>-0.46025697387473863</v>
      </c>
      <c r="KL10" s="6">
        <v>-0.24880472423535935</v>
      </c>
      <c r="KM10" s="6">
        <v>1.15352121409774</v>
      </c>
      <c r="KN10" s="6">
        <v>-0.4547171547597787</v>
      </c>
      <c r="KO10" s="6">
        <v>8.8345543919452693E-3</v>
      </c>
      <c r="KP10" s="6">
        <v>0.8299953868816371</v>
      </c>
      <c r="KQ10" s="6">
        <v>-0.36477535495220675</v>
      </c>
      <c r="KR10" s="6">
        <v>-4.5683600933899782E-2</v>
      </c>
      <c r="KS10" s="6">
        <v>-0.76732773397743903</v>
      </c>
      <c r="KT10" s="6">
        <v>-0.34918765191384893</v>
      </c>
      <c r="KU10" s="6">
        <v>0.51525075409412335</v>
      </c>
      <c r="KV10" s="6">
        <v>-0.35792355130458142</v>
      </c>
      <c r="KW10" s="6">
        <v>-0.86486236299802011</v>
      </c>
      <c r="KX10" s="6">
        <v>-0.49239688641761292</v>
      </c>
      <c r="KY10" s="6">
        <v>-5.09967002154261E-2</v>
      </c>
      <c r="KZ10" s="6">
        <v>-0.36396784687075501</v>
      </c>
      <c r="LA10" s="6">
        <v>0.8920979721994523</v>
      </c>
      <c r="LB10" s="6">
        <v>0.70427963275617722</v>
      </c>
      <c r="LC10" s="6">
        <v>-1.179049854035894E-2</v>
      </c>
      <c r="LD10" s="6">
        <v>-0.82747506527339798</v>
      </c>
      <c r="LE10" s="6">
        <v>-0.7240682163109311</v>
      </c>
      <c r="LF10" s="6">
        <v>0.19220503268585573</v>
      </c>
      <c r="LG10" s="6">
        <v>-1.657706687172647E-2</v>
      </c>
      <c r="LH10" s="6">
        <v>-0.43516529396724529</v>
      </c>
      <c r="LI10" s="6">
        <v>-0.84295635864669172</v>
      </c>
      <c r="LJ10" s="6">
        <v>-1.3719578336978977</v>
      </c>
      <c r="LK10" s="6">
        <v>-0.8374965864295798</v>
      </c>
      <c r="LL10" s="6">
        <v>1.3655764660937193</v>
      </c>
      <c r="LM10" s="6">
        <v>-0.86134525521201077</v>
      </c>
      <c r="LN10" s="6">
        <v>-0.5735608561363853</v>
      </c>
      <c r="LO10" s="6">
        <v>-0.45475022081307187</v>
      </c>
      <c r="LP10" s="6">
        <v>-0.92764670040298669</v>
      </c>
      <c r="LQ10" s="6">
        <v>0.4958635005826082</v>
      </c>
      <c r="LR10" s="6">
        <v>-0.40861257477238849</v>
      </c>
      <c r="LS10" s="6">
        <v>-0.45272326732269202</v>
      </c>
      <c r="LT10" s="6">
        <v>-0.344828812058246</v>
      </c>
      <c r="LU10" s="6">
        <v>-0.74994917582242848</v>
      </c>
      <c r="LV10" s="6">
        <v>-0.65195176563963386</v>
      </c>
      <c r="LW10" s="6">
        <v>-0.94698407161663312</v>
      </c>
      <c r="LX10" s="6">
        <v>-0.38816463175639143</v>
      </c>
      <c r="LY10" s="6">
        <v>-0.73122592646914064</v>
      </c>
      <c r="LZ10" s="6">
        <v>-0.31275355890774292</v>
      </c>
      <c r="MA10" s="6">
        <v>0.37609963342855346</v>
      </c>
      <c r="MB10" s="6">
        <v>-0.57103913796856254</v>
      </c>
      <c r="MC10" s="6">
        <v>-0.52095513599857046</v>
      </c>
      <c r="MD10" s="6">
        <v>-0.68104319685311121</v>
      </c>
      <c r="ME10" s="6">
        <v>-1.5095336356775889E-2</v>
      </c>
      <c r="MF10" s="6">
        <v>-0.26053350232139055</v>
      </c>
      <c r="MG10" s="6">
        <v>-0.53953009876643043</v>
      </c>
      <c r="MH10" s="6">
        <v>-0.99986342597562083</v>
      </c>
      <c r="MI10" s="6">
        <v>-0.49581346578745167</v>
      </c>
      <c r="MJ10" s="6">
        <v>-0.60495153961246595</v>
      </c>
      <c r="MK10" s="6">
        <v>-0.12163674890900845</v>
      </c>
      <c r="ML10" s="6">
        <v>-0.58709989161120779</v>
      </c>
      <c r="MM10" s="6">
        <v>-0.53981639263156755</v>
      </c>
      <c r="MN10" s="6">
        <v>0.10500443024190803</v>
      </c>
      <c r="MO10" s="6">
        <v>-0.8761526142570133</v>
      </c>
      <c r="MP10" s="6">
        <v>0.27727058492926188</v>
      </c>
      <c r="MQ10" s="6">
        <v>0.90777026057706578</v>
      </c>
      <c r="MR10" s="6">
        <v>-0.64473866910417543</v>
      </c>
      <c r="MS10" s="6">
        <v>0.18835417353681744</v>
      </c>
      <c r="MT10" s="6">
        <v>-6.9794257461923206E-2</v>
      </c>
      <c r="MU10" s="6">
        <v>-0.47823612106114433</v>
      </c>
      <c r="MV10" s="6">
        <v>-0.6343134371898147</v>
      </c>
      <c r="MW10" s="6">
        <v>-0.37438171243397028</v>
      </c>
      <c r="MX10" s="6">
        <v>-0.76526134824746195</v>
      </c>
      <c r="MY10" s="6">
        <v>-0.83013777216293561</v>
      </c>
      <c r="MZ10" s="6">
        <v>-0.79452985865461412</v>
      </c>
      <c r="NA10" s="6">
        <v>-1.0267009631789596</v>
      </c>
      <c r="NB10" s="6">
        <v>-0.89867357486832655</v>
      </c>
      <c r="NC10" s="6">
        <v>-0.23404119673992896</v>
      </c>
      <c r="ND10" s="6">
        <v>-0.18984844443089785</v>
      </c>
      <c r="NE10" s="6">
        <v>-0.95797525564530883</v>
      </c>
      <c r="NF10" s="6">
        <v>-0.8584491624095576</v>
      </c>
      <c r="NG10" s="6">
        <v>-0.30742470134481137</v>
      </c>
      <c r="NH10" s="6">
        <v>-0.299496798023767</v>
      </c>
      <c r="NI10" s="6">
        <v>0.17890851040983352</v>
      </c>
      <c r="NJ10" s="6">
        <v>-0.18366050740346235</v>
      </c>
      <c r="NK10" s="6">
        <v>-0.30781137923808188</v>
      </c>
      <c r="NL10" s="6">
        <v>-1.3408646404735216</v>
      </c>
      <c r="NM10" s="6">
        <v>0.28659800810946567</v>
      </c>
      <c r="NN10" s="6">
        <v>-0.45648939234082664</v>
      </c>
      <c r="NO10" s="6">
        <v>-0.91890781123808174</v>
      </c>
      <c r="NP10" s="6">
        <v>-0.3390290559556049</v>
      </c>
      <c r="NQ10" s="6">
        <v>-0.15081269211564854</v>
      </c>
      <c r="NR10" s="6">
        <v>1.2341060772257366</v>
      </c>
      <c r="NS10" s="6">
        <v>0.19989608933701047</v>
      </c>
      <c r="NT10" s="6">
        <v>-0.18773629873905559</v>
      </c>
      <c r="NU10" s="6">
        <v>-0.39843613935969602</v>
      </c>
      <c r="NV10" s="6">
        <v>-6.5020921585139155E-2</v>
      </c>
      <c r="NW10" s="6">
        <v>0.34267284202896331</v>
      </c>
      <c r="NX10" s="6">
        <v>0.386441904998161</v>
      </c>
      <c r="NY10" s="6">
        <v>-0.23576696975951872</v>
      </c>
      <c r="NZ10" s="6">
        <v>-6.611712098872953E-2</v>
      </c>
      <c r="OA10" s="6">
        <v>-0.13057546657716126</v>
      </c>
      <c r="OB10" s="6">
        <v>-0.51254666738624821</v>
      </c>
      <c r="OC10" s="6">
        <v>-0.46769506441114495</v>
      </c>
      <c r="OD10" s="6">
        <v>-0.44264305244249602</v>
      </c>
      <c r="OE10" s="6">
        <v>-0.74849370055487374</v>
      </c>
      <c r="OF10" s="6">
        <v>0.57009620912455661</v>
      </c>
      <c r="OG10" s="6">
        <v>-1.1838994603179451</v>
      </c>
      <c r="OH10" s="6">
        <v>-0.50652568197748804</v>
      </c>
      <c r="OI10" s="6">
        <v>-0.75180933927984361</v>
      </c>
      <c r="OJ10" s="6">
        <v>-0.4137243204295834</v>
      </c>
      <c r="OK10" s="6">
        <v>-1.0843514255881597</v>
      </c>
      <c r="OL10" s="6">
        <v>-0.56324342678025308</v>
      </c>
      <c r="OM10" s="6">
        <v>-1.0941365604560969</v>
      </c>
      <c r="ON10" s="6">
        <v>-0.60712871642667976</v>
      </c>
      <c r="OO10" s="6">
        <v>-0.75529151133163253</v>
      </c>
      <c r="OP10" s="6">
        <v>-0.52400059061075854</v>
      </c>
      <c r="OQ10" s="6">
        <v>-0.68617531024088119</v>
      </c>
      <c r="OR10" s="6">
        <v>-0.28697706120671279</v>
      </c>
      <c r="OS10" s="6">
        <v>-0.36681007667262455</v>
      </c>
      <c r="OT10" s="6">
        <v>-0.37771645319240105</v>
      </c>
      <c r="OU10" s="6">
        <v>-0.94044615297358847</v>
      </c>
      <c r="OV10" s="6">
        <v>-0.831507576051153</v>
      </c>
      <c r="OW10" s="6">
        <v>-0.77701570772763717</v>
      </c>
      <c r="OX10" s="6">
        <v>-0.66321302477584954</v>
      </c>
      <c r="OY10" s="6">
        <v>-0.82707393779882443</v>
      </c>
      <c r="OZ10" s="6">
        <v>-0.51707803900646809</v>
      </c>
      <c r="PA10" s="6">
        <v>-0.25000000000000006</v>
      </c>
      <c r="PB10" s="6">
        <v>-0.52434295075526782</v>
      </c>
      <c r="PC10" s="6">
        <v>-0.44323313704077177</v>
      </c>
      <c r="PD10" s="6">
        <v>-0.740570560758404</v>
      </c>
      <c r="PE10" s="6">
        <v>-0.35133400109558283</v>
      </c>
      <c r="PF10" s="6">
        <v>-0.63000226933721903</v>
      </c>
      <c r="PG10" s="6">
        <v>-0.6664541392196468</v>
      </c>
      <c r="PH10" s="6">
        <v>-0.33413639952301766</v>
      </c>
      <c r="PI10" s="6">
        <v>-0.32134799332442465</v>
      </c>
      <c r="PJ10" s="6">
        <v>4.0172011581983233E-2</v>
      </c>
      <c r="PK10" s="6">
        <v>-0.52847482049575167</v>
      </c>
      <c r="PL10" s="6">
        <v>-0.83472028080184235</v>
      </c>
      <c r="PM10" s="6">
        <v>-0.24999999999999997</v>
      </c>
      <c r="PN10" s="6">
        <v>-0.56452941655470912</v>
      </c>
      <c r="PO10" s="6">
        <v>-0.3133025603838383</v>
      </c>
      <c r="PP10" s="6">
        <v>-0.35256601888648931</v>
      </c>
      <c r="PQ10" s="6">
        <v>-0.28741381805435101</v>
      </c>
      <c r="PR10" s="6">
        <v>-0.34829205235337363</v>
      </c>
      <c r="PS10" s="6">
        <v>-0.29010262327226644</v>
      </c>
      <c r="PT10" s="6">
        <v>-0.25000000000000006</v>
      </c>
      <c r="PU10" s="6">
        <v>-0.25000000000000006</v>
      </c>
      <c r="PV10" s="6">
        <v>-0.35393626622875579</v>
      </c>
      <c r="PW10" s="6">
        <v>-0.37949839920671508</v>
      </c>
      <c r="PX10" s="6">
        <v>-0.80409509321649431</v>
      </c>
      <c r="PY10" s="6">
        <v>-0.88092062690601103</v>
      </c>
      <c r="PZ10" s="6">
        <v>-0.38905923555374233</v>
      </c>
      <c r="QA10" s="6">
        <v>-0.25000000000000006</v>
      </c>
      <c r="QB10" s="6">
        <v>-0.60276794444068726</v>
      </c>
      <c r="QC10" s="6">
        <v>-0.73005528135170639</v>
      </c>
      <c r="QD10" s="6">
        <v>-0.25</v>
      </c>
      <c r="QE10" s="6">
        <v>-0.25</v>
      </c>
      <c r="QF10" s="6">
        <v>-0.77245778268957654</v>
      </c>
      <c r="QG10" s="6">
        <v>-0.61750131423599464</v>
      </c>
      <c r="QH10" s="6">
        <v>2.3465633701879901E-2</v>
      </c>
      <c r="QI10" s="6">
        <v>-0.34075723497006788</v>
      </c>
      <c r="QJ10" s="6">
        <v>-0.20943278036050358</v>
      </c>
      <c r="QK10" s="6">
        <v>3.8080795250792852E-2</v>
      </c>
      <c r="QL10" s="6">
        <v>-0.44877217479114184</v>
      </c>
      <c r="QM10" s="6">
        <v>-0.33105410925889134</v>
      </c>
      <c r="QN10" s="6">
        <v>-0.15201857198435811</v>
      </c>
      <c r="QO10" s="6">
        <v>-0.18036247240048095</v>
      </c>
      <c r="QP10" s="6">
        <v>-0.99071948458372927</v>
      </c>
      <c r="QQ10" s="6">
        <v>-0.55425591796534168</v>
      </c>
      <c r="QR10" s="6">
        <v>-0.28306102012186679</v>
      </c>
      <c r="QS10" s="6">
        <v>-0.68540524890092469</v>
      </c>
      <c r="QT10" s="6">
        <v>-0.78011709511397764</v>
      </c>
      <c r="QU10" s="6">
        <v>-0.78224567510684828</v>
      </c>
      <c r="QV10" s="6">
        <v>-1.0687855711071199</v>
      </c>
      <c r="QW10" s="6">
        <v>-0.62775310639316761</v>
      </c>
      <c r="QX10" s="6">
        <v>-0.79159790702743615</v>
      </c>
      <c r="QY10" s="6">
        <v>-1.3884657719204971</v>
      </c>
      <c r="QZ10" s="6">
        <v>-0.19508184902578404</v>
      </c>
      <c r="RA10" s="6">
        <v>-1.7309854876467985</v>
      </c>
      <c r="RB10" s="6">
        <v>-0.26130068375159859</v>
      </c>
      <c r="RC10" s="6">
        <v>-0.62424826637273301</v>
      </c>
      <c r="RD10" s="6">
        <v>0.34956722047125888</v>
      </c>
      <c r="RE10" s="6">
        <v>-0.33133309331265737</v>
      </c>
      <c r="RF10" s="6">
        <v>-0.80730894361628769</v>
      </c>
      <c r="RG10" s="6">
        <v>-0.86460448612932306</v>
      </c>
      <c r="RH10" s="6">
        <v>-5.9749121634149312E-2</v>
      </c>
      <c r="RI10" s="6">
        <v>-0.63418998829102058</v>
      </c>
      <c r="RJ10" s="6">
        <v>-0.57281246562587695</v>
      </c>
      <c r="RK10" s="6">
        <v>5.3990257565582995E-4</v>
      </c>
      <c r="RL10" s="6">
        <v>-1.0061713740771991</v>
      </c>
      <c r="RM10" s="6">
        <v>-0.33085929204758902</v>
      </c>
      <c r="RN10" s="6">
        <v>5.3274243870833432E-2</v>
      </c>
      <c r="RO10" s="6">
        <v>1.031237666861222</v>
      </c>
      <c r="RP10" s="6">
        <v>-0.22584377988528642</v>
      </c>
      <c r="RQ10" s="6">
        <v>0.4923390384132747</v>
      </c>
      <c r="RR10" s="6">
        <v>3.1788593268601608</v>
      </c>
      <c r="RS10" s="6">
        <v>-0.79350837412439712</v>
      </c>
      <c r="RT10" s="6">
        <v>-1.2523532556569839</v>
      </c>
      <c r="RU10" s="6">
        <v>0.25031683479479866</v>
      </c>
      <c r="RV10" s="6">
        <v>-0.51521704372330257</v>
      </c>
      <c r="RW10" s="6">
        <v>-1.0498386040950238</v>
      </c>
      <c r="RX10" s="6">
        <v>-0.67803928480297604</v>
      </c>
      <c r="RY10" s="6">
        <v>-0.74909168587446517</v>
      </c>
      <c r="RZ10" s="6">
        <v>8.1160790247139597E-2</v>
      </c>
      <c r="SA10" s="6">
        <v>-0.65848079298048068</v>
      </c>
      <c r="SB10" s="6">
        <v>-0.54947364302166268</v>
      </c>
      <c r="SC10" s="6">
        <v>-0.41931880272942429</v>
      </c>
      <c r="SD10" s="6">
        <v>-0.31256398636656241</v>
      </c>
      <c r="SE10" s="6">
        <v>-0.76059854794661019</v>
      </c>
      <c r="SF10" s="6">
        <v>0.31152381212491209</v>
      </c>
      <c r="SG10" s="6">
        <v>-1.0874121367794223</v>
      </c>
      <c r="SH10" s="6">
        <v>-0.6094647064805605</v>
      </c>
      <c r="SI10" s="6">
        <v>-0.34471758460937402</v>
      </c>
      <c r="SJ10" s="6">
        <v>-0.4235692617138877</v>
      </c>
      <c r="SK10" s="6">
        <v>1.0216162735380856</v>
      </c>
    </row>
    <row r="11" spans="1:505" x14ac:dyDescent="0.25">
      <c r="A11" s="14">
        <v>354044</v>
      </c>
      <c r="B11" s="14">
        <v>0</v>
      </c>
      <c r="C11" s="6">
        <v>2.9513469714310938</v>
      </c>
      <c r="D11" s="6">
        <v>1.4279167532069823</v>
      </c>
      <c r="E11" s="6">
        <v>0.44084829542031473</v>
      </c>
      <c r="F11" s="6">
        <v>-0.42377108342934106</v>
      </c>
      <c r="G11" s="6">
        <v>0.35521779694193234</v>
      </c>
      <c r="H11" s="6">
        <v>-0.26859167952712798</v>
      </c>
      <c r="I11" s="6">
        <v>-0.90612817869904583</v>
      </c>
      <c r="J11" s="6">
        <v>-0.76649932812224042</v>
      </c>
      <c r="K11" s="6">
        <v>-0.70796719273068331</v>
      </c>
      <c r="L11" s="6">
        <v>2.2144195508012161</v>
      </c>
      <c r="M11" s="6">
        <v>1.1269323820586459</v>
      </c>
      <c r="N11" s="6">
        <v>-0.83868267766982041</v>
      </c>
      <c r="O11" s="6">
        <v>-1.2676273376615916</v>
      </c>
      <c r="P11" s="6">
        <v>8.3541687159892949E-2</v>
      </c>
      <c r="Q11" s="6">
        <v>-0.50250482122079587</v>
      </c>
      <c r="R11" s="6">
        <v>-0.90549082070904252</v>
      </c>
      <c r="S11" s="6">
        <v>-0.98754341165546089</v>
      </c>
      <c r="T11" s="6">
        <v>-1.2318546067734559</v>
      </c>
      <c r="U11" s="6">
        <v>-1.2118662006450154</v>
      </c>
      <c r="V11" s="6">
        <v>-1.1762008511646609</v>
      </c>
      <c r="W11" s="6">
        <v>-0.45491634037646994</v>
      </c>
      <c r="X11" s="6">
        <v>-1.0410373681633442</v>
      </c>
      <c r="Y11" s="6">
        <v>-0.95004430627180325</v>
      </c>
      <c r="Z11" s="6">
        <v>-1.4548366168321463</v>
      </c>
      <c r="AA11" s="6">
        <v>-0.81208685716805395</v>
      </c>
      <c r="AB11" s="6">
        <v>-0.59952842236245396</v>
      </c>
      <c r="AC11" s="6">
        <v>-0.6787003686133829</v>
      </c>
      <c r="AD11" s="6">
        <v>-0.92562349235218078</v>
      </c>
      <c r="AE11" s="6">
        <v>-1.1368972062767904</v>
      </c>
      <c r="AF11" s="6">
        <v>-1.1555566005882378</v>
      </c>
      <c r="AG11" s="6">
        <v>-1.1869878917234866</v>
      </c>
      <c r="AH11" s="6">
        <v>0.45511444234633219</v>
      </c>
      <c r="AI11" s="6">
        <v>1.0955112367794984</v>
      </c>
      <c r="AJ11" s="6">
        <v>0.10924888609379244</v>
      </c>
      <c r="AK11" s="6">
        <v>0.12158997940498481</v>
      </c>
      <c r="AL11" s="6">
        <v>-0.17493116074218018</v>
      </c>
      <c r="AM11" s="6">
        <v>0.3125083067588097</v>
      </c>
      <c r="AN11" s="6">
        <v>-3.3024242561514598E-3</v>
      </c>
      <c r="AO11" s="6">
        <v>0.27593087710510139</v>
      </c>
      <c r="AP11" s="6">
        <v>-7.3287724211487229E-2</v>
      </c>
      <c r="AQ11" s="6">
        <v>-0.91468920879740157</v>
      </c>
      <c r="AR11" s="6">
        <v>-0.96985246370406275</v>
      </c>
      <c r="AS11" s="6">
        <v>-0.75182061261866562</v>
      </c>
      <c r="AT11" s="6">
        <v>-0.54238026341119583</v>
      </c>
      <c r="AU11" s="6">
        <v>-0.20554445469351221</v>
      </c>
      <c r="AV11" s="6">
        <v>-0.46243307867870631</v>
      </c>
      <c r="AW11" s="6">
        <v>-0.70617447860110971</v>
      </c>
      <c r="AX11" s="6">
        <v>-0.99142229984567232</v>
      </c>
      <c r="AY11" s="6">
        <v>-0.31762553402227783</v>
      </c>
      <c r="AZ11" s="6">
        <v>0.74350441406893752</v>
      </c>
      <c r="BA11" s="6">
        <v>-0.41649577192159426</v>
      </c>
      <c r="BB11" s="6">
        <v>-0.65728936225354495</v>
      </c>
      <c r="BC11" s="6">
        <v>-1.5643382681655857</v>
      </c>
      <c r="BD11" s="6">
        <v>-1.6207725487621623</v>
      </c>
      <c r="BE11" s="6">
        <v>-1.6196838252899248</v>
      </c>
      <c r="BF11" s="6">
        <v>-1.1285618187209647</v>
      </c>
      <c r="BG11" s="6">
        <v>-0.11099649122051716</v>
      </c>
      <c r="BH11" s="6">
        <v>-2.849715693121934E-2</v>
      </c>
      <c r="BI11" s="6">
        <v>-0.6730178493478034</v>
      </c>
      <c r="BJ11" s="6">
        <v>-1.0510313066166765</v>
      </c>
      <c r="BK11" s="6">
        <v>-1.1753483504029625</v>
      </c>
      <c r="BL11" s="6">
        <v>-0.49691259863673704</v>
      </c>
      <c r="BM11" s="6">
        <v>-1.086929927061421</v>
      </c>
      <c r="BN11" s="6">
        <v>-0.47308582730528131</v>
      </c>
      <c r="BO11" s="6">
        <v>0.203319102428521</v>
      </c>
      <c r="BP11" s="6">
        <v>-0.23753510729004815</v>
      </c>
      <c r="BQ11" s="6">
        <v>-1.1424727758889175</v>
      </c>
      <c r="BR11" s="6">
        <v>-1.24534041222694</v>
      </c>
      <c r="BS11" s="6">
        <v>-0.23983502820109467</v>
      </c>
      <c r="BT11" s="6">
        <v>0.72758322789565899</v>
      </c>
      <c r="BU11" s="6">
        <v>-0.58774959384214054</v>
      </c>
      <c r="BV11" s="6">
        <v>-0.16161219147401321</v>
      </c>
      <c r="BW11" s="6">
        <v>-1.0238598020260514</v>
      </c>
      <c r="BX11" s="6">
        <v>-0.82885492191053545</v>
      </c>
      <c r="BY11" s="6">
        <v>-0.14921223784604359</v>
      </c>
      <c r="BZ11" s="6">
        <v>0.98061661195921246</v>
      </c>
      <c r="CA11" s="6">
        <v>-3.974854799073247E-2</v>
      </c>
      <c r="CB11" s="6">
        <v>0.77957420542908884</v>
      </c>
      <c r="CC11" s="6">
        <v>-0.77679399991488574</v>
      </c>
      <c r="CD11" s="6">
        <v>-1.1666587990695303</v>
      </c>
      <c r="CE11" s="6">
        <v>-0.39336117919906499</v>
      </c>
      <c r="CF11" s="6">
        <v>-6.589934163642347E-2</v>
      </c>
      <c r="CG11" s="6">
        <v>-0.93425262114278818</v>
      </c>
      <c r="CH11" s="6">
        <v>2.6243765038061449E-2</v>
      </c>
      <c r="CI11" s="6">
        <v>-0.99000066873697334</v>
      </c>
      <c r="CJ11" s="6">
        <v>-0.85310033683697362</v>
      </c>
      <c r="CK11" s="6">
        <v>-0.3170910117483498</v>
      </c>
      <c r="CL11" s="6">
        <v>-0.3374241339215921</v>
      </c>
      <c r="CM11" s="6">
        <v>-0.40834617783284871</v>
      </c>
      <c r="CN11" s="6">
        <v>-0.20361289069587213</v>
      </c>
      <c r="CO11" s="6">
        <v>-1.1312345659803322</v>
      </c>
      <c r="CP11" s="6">
        <v>-1.5547198650985612</v>
      </c>
      <c r="CQ11" s="6">
        <v>-3.129761286804892E-2</v>
      </c>
      <c r="CR11" s="6">
        <v>0.23828965918635359</v>
      </c>
      <c r="CS11" s="6">
        <v>-0.57002721208517837</v>
      </c>
      <c r="CT11" s="6">
        <v>0.16865824251279823</v>
      </c>
      <c r="CU11" s="6">
        <v>-0.63456288576683639</v>
      </c>
      <c r="CV11" s="6">
        <v>0.11575754879507813</v>
      </c>
      <c r="CW11" s="6">
        <v>-0.58921553156583506</v>
      </c>
      <c r="CX11" s="6">
        <v>-0.8662090393387526</v>
      </c>
      <c r="CY11" s="6">
        <v>-1.0408564013791564</v>
      </c>
      <c r="CZ11" s="6">
        <v>-0.2519917037603478</v>
      </c>
      <c r="DA11" s="6">
        <v>-0.91961652953122319</v>
      </c>
      <c r="DB11" s="6">
        <v>-0.44610962188759934</v>
      </c>
      <c r="DC11" s="6">
        <v>-0.19014485168047451</v>
      </c>
      <c r="DD11" s="6">
        <v>-0.33011552750616174</v>
      </c>
      <c r="DE11" s="6">
        <v>-0.91402060428926457</v>
      </c>
      <c r="DF11" s="6">
        <v>-0.27105797184624036</v>
      </c>
      <c r="DG11" s="6">
        <v>-0.79264952044234294</v>
      </c>
      <c r="DH11" s="6">
        <v>-0.4772051445243658</v>
      </c>
      <c r="DI11" s="6">
        <v>-0.24653623126210822</v>
      </c>
      <c r="DJ11" s="6">
        <v>-0.34849784872455197</v>
      </c>
      <c r="DK11" s="6">
        <v>0.14821397515353221</v>
      </c>
      <c r="DL11" s="6">
        <v>0.16229623231580589</v>
      </c>
      <c r="DM11" s="6">
        <v>0.25842739537924803</v>
      </c>
      <c r="DN11" s="6">
        <v>0.50545149323664895</v>
      </c>
      <c r="DO11" s="6">
        <v>-0.24920839891320076</v>
      </c>
      <c r="DP11" s="6">
        <v>-4.6284931223825902E-3</v>
      </c>
      <c r="DQ11" s="6">
        <v>-0.94194285199502448</v>
      </c>
      <c r="DR11" s="6">
        <v>1.144648474398021</v>
      </c>
      <c r="DS11" s="6">
        <v>0.33433997375270375</v>
      </c>
      <c r="DT11" s="6">
        <v>0.66964276187591965</v>
      </c>
      <c r="DU11" s="6">
        <v>-0.20310836028528456</v>
      </c>
      <c r="DV11" s="6">
        <v>-0.3504761788348475</v>
      </c>
      <c r="DW11" s="6">
        <v>-0.32443889418577337</v>
      </c>
      <c r="DX11" s="6">
        <v>0.23121635910082375</v>
      </c>
      <c r="DY11" s="6">
        <v>0.30583315556338431</v>
      </c>
      <c r="DZ11" s="6">
        <v>-1.096225847799037E-2</v>
      </c>
      <c r="EA11" s="6">
        <v>0.57949702306601614</v>
      </c>
      <c r="EB11" s="6">
        <v>-0.29072998610089246</v>
      </c>
      <c r="EC11" s="6">
        <v>-0.2028777330735837</v>
      </c>
      <c r="ED11" s="6">
        <v>-1.0398817427816842</v>
      </c>
      <c r="EE11" s="6">
        <v>0.50159602733725916</v>
      </c>
      <c r="EF11" s="6">
        <v>9.0284803825264937E-2</v>
      </c>
      <c r="EG11" s="6">
        <v>0.43256642050437999</v>
      </c>
      <c r="EH11" s="6">
        <v>5.1235396911608833E-2</v>
      </c>
      <c r="EI11" s="6">
        <v>-0.44816572664773696</v>
      </c>
      <c r="EJ11" s="6">
        <v>-0.13611658925327286</v>
      </c>
      <c r="EK11" s="6">
        <v>2.6346793740976184</v>
      </c>
      <c r="EL11" s="6">
        <v>0.72842637173791325</v>
      </c>
      <c r="EM11" s="6">
        <v>-0.31976309802325398</v>
      </c>
      <c r="EN11" s="6">
        <v>-1.0934219789593143</v>
      </c>
      <c r="EO11" s="6">
        <v>-0.79748916495983269</v>
      </c>
      <c r="EP11" s="6">
        <v>-7.461508707430628E-2</v>
      </c>
      <c r="EQ11" s="6">
        <v>-0.25640696764560783</v>
      </c>
      <c r="ER11" s="6">
        <v>-0.30229267763259465</v>
      </c>
      <c r="ES11" s="6">
        <v>-1.1308393176422988</v>
      </c>
      <c r="ET11" s="6">
        <v>-1.114293744479522</v>
      </c>
      <c r="EU11" s="6">
        <v>-0.50953027533629625</v>
      </c>
      <c r="EV11" s="6">
        <v>-0.51042203348319537</v>
      </c>
      <c r="EW11" s="6">
        <v>-0.97055268491723901</v>
      </c>
      <c r="EX11" s="6">
        <v>-0.68190602944306933</v>
      </c>
      <c r="EY11" s="6">
        <v>-0.74509588019051021</v>
      </c>
      <c r="EZ11" s="6">
        <v>0.71844592986479439</v>
      </c>
      <c r="FA11" s="6">
        <v>-0.22646180379506176</v>
      </c>
      <c r="FB11" s="6">
        <v>-0.459292227223282</v>
      </c>
      <c r="FC11" s="6">
        <v>-1.399098271098081</v>
      </c>
      <c r="FD11" s="6">
        <v>1.2618807691173848</v>
      </c>
      <c r="FE11" s="6">
        <v>-0.42809730084925729</v>
      </c>
      <c r="FF11" s="6">
        <v>-0.85883021025232464</v>
      </c>
      <c r="FG11" s="6">
        <v>-1.1551599929735701</v>
      </c>
      <c r="FH11" s="6">
        <v>0.17854595012687233</v>
      </c>
      <c r="FI11" s="6">
        <v>-0.55471678356755116</v>
      </c>
      <c r="FJ11" s="6">
        <v>-0.31269028750279004</v>
      </c>
      <c r="FK11" s="6">
        <v>-0.72929579990934668</v>
      </c>
      <c r="FL11" s="6">
        <v>-1.4712044801338249</v>
      </c>
      <c r="FM11" s="6">
        <v>-1.2092573354371521</v>
      </c>
      <c r="FN11" s="6">
        <v>-0.85895674444159065</v>
      </c>
      <c r="FO11" s="6">
        <v>0.19150009590553216</v>
      </c>
      <c r="FP11" s="6">
        <v>-0.31685451520622399</v>
      </c>
      <c r="FQ11" s="6">
        <v>-0.78019741133144505</v>
      </c>
      <c r="FR11" s="6">
        <v>-1.3403352724191955</v>
      </c>
      <c r="FS11" s="6">
        <v>-0.8251929657596625</v>
      </c>
      <c r="FT11" s="6">
        <v>-0.84764357317635175</v>
      </c>
      <c r="FU11" s="6">
        <v>-1.5465023216879052</v>
      </c>
      <c r="FV11" s="6">
        <v>-0.93785473915516671</v>
      </c>
      <c r="FW11" s="6">
        <v>-0.78841626633320694</v>
      </c>
      <c r="FX11" s="6">
        <v>-0.75226270917847926</v>
      </c>
      <c r="FY11" s="6">
        <v>-0.25235922041572839</v>
      </c>
      <c r="FZ11" s="6">
        <v>-0.8120831812496343</v>
      </c>
      <c r="GA11" s="6">
        <v>-0.26731113026387227</v>
      </c>
      <c r="GB11" s="6">
        <v>-1.1709403316596649</v>
      </c>
      <c r="GC11" s="6">
        <v>-0.8028001047215293</v>
      </c>
      <c r="GD11" s="6">
        <v>1.4226780444131801</v>
      </c>
      <c r="GE11" s="6">
        <v>0.45788589321708922</v>
      </c>
      <c r="GF11" s="6">
        <v>-0.77719725256639505</v>
      </c>
      <c r="GG11" s="6">
        <v>-0.7096749077887442</v>
      </c>
      <c r="GH11" s="6">
        <v>-1.4247312850704408</v>
      </c>
      <c r="GI11" s="6">
        <v>-1.2109545113453435</v>
      </c>
      <c r="GJ11" s="6">
        <v>-2.4863859291956669E-2</v>
      </c>
      <c r="GK11" s="6">
        <v>-0.40402724188398742</v>
      </c>
      <c r="GL11" s="6">
        <v>-0.33053255215228494</v>
      </c>
      <c r="GM11" s="6">
        <v>-0.80218392959781604</v>
      </c>
      <c r="GN11" s="6">
        <v>-0.89724732059821488</v>
      </c>
      <c r="GO11" s="6">
        <v>-0.32308383651044525</v>
      </c>
      <c r="GP11" s="6">
        <v>-0.21862901658557057</v>
      </c>
      <c r="GQ11" s="6">
        <v>-0.14469375001980472</v>
      </c>
      <c r="GR11" s="6">
        <v>0.1595350805611587</v>
      </c>
      <c r="GS11" s="6">
        <v>-0.58839996403819284</v>
      </c>
      <c r="GT11" s="6">
        <v>-1.0707800490262538</v>
      </c>
      <c r="GU11" s="6">
        <v>-0.60120810916798517</v>
      </c>
      <c r="GV11" s="6">
        <v>-2.1289991892439949E-2</v>
      </c>
      <c r="GW11" s="6">
        <v>-1.0046244483061646</v>
      </c>
      <c r="GX11" s="6">
        <v>-0.93634444959773544</v>
      </c>
      <c r="GY11" s="6">
        <v>-1.3083684287053052</v>
      </c>
      <c r="GZ11" s="6">
        <v>0.8004869034979547</v>
      </c>
      <c r="HA11" s="6">
        <v>-0.17745756151358894</v>
      </c>
      <c r="HB11" s="6">
        <v>-0.14411075532746714</v>
      </c>
      <c r="HC11" s="6">
        <v>-0.25224552162043823</v>
      </c>
      <c r="HD11" s="6">
        <v>-0.55472859568419464</v>
      </c>
      <c r="HE11" s="6">
        <v>-0.79284310678059</v>
      </c>
      <c r="HF11" s="6">
        <v>-0.84853570426997682</v>
      </c>
      <c r="HG11" s="6">
        <v>-0.73226772371599647</v>
      </c>
      <c r="HH11" s="6">
        <v>-0.37712137711619043</v>
      </c>
      <c r="HI11" s="6">
        <v>-0.54438065831021765</v>
      </c>
      <c r="HJ11" s="6">
        <v>-0.82714017699074804</v>
      </c>
      <c r="HK11" s="6">
        <v>0.58754655037678039</v>
      </c>
      <c r="HL11" s="6">
        <v>1.8666113472884762</v>
      </c>
      <c r="HM11" s="6">
        <v>-0.36294337467144716</v>
      </c>
      <c r="HN11" s="6">
        <v>-0.76096669059954758</v>
      </c>
      <c r="HO11" s="6">
        <v>-8.3299948154789902E-2</v>
      </c>
      <c r="HP11" s="6">
        <v>0.5471543656124298</v>
      </c>
      <c r="HQ11" s="6">
        <v>0.77801900884850395</v>
      </c>
      <c r="HR11" s="6">
        <v>0.70469796213406677</v>
      </c>
      <c r="HS11" s="6">
        <v>-2.2330310996315609E-2</v>
      </c>
      <c r="HT11" s="6">
        <v>0.35326680116692161</v>
      </c>
      <c r="HU11" s="6">
        <v>0.57647935447036736</v>
      </c>
      <c r="HV11" s="6">
        <v>0.94981701608636859</v>
      </c>
      <c r="HW11" s="6">
        <v>-0.67529351567124041</v>
      </c>
      <c r="HX11" s="6">
        <v>-0.92758549172613325</v>
      </c>
      <c r="HY11" s="6">
        <v>1.547180791606106</v>
      </c>
      <c r="HZ11" s="6">
        <v>-0.30794853954543566</v>
      </c>
      <c r="IA11" s="6">
        <v>0.10010885469637354</v>
      </c>
      <c r="IB11" s="6">
        <v>1.6517369471226946</v>
      </c>
      <c r="IC11" s="6">
        <v>1.5732016962387321E-2</v>
      </c>
      <c r="ID11" s="6">
        <v>0.54087198867521513</v>
      </c>
      <c r="IE11" s="6">
        <v>1.6114234984914761</v>
      </c>
      <c r="IF11" s="6">
        <v>-9.6617228383201192E-2</v>
      </c>
      <c r="IG11" s="6">
        <v>-0.192485471906472</v>
      </c>
      <c r="IH11" s="6">
        <v>-0.86724491005122262</v>
      </c>
      <c r="II11" s="6">
        <v>0.89195893669396176</v>
      </c>
      <c r="IJ11" s="6">
        <v>-1.0857873869118178</v>
      </c>
      <c r="IK11" s="6">
        <v>1.5260557539276705</v>
      </c>
      <c r="IL11" s="6">
        <v>2.1358603219559218E-2</v>
      </c>
      <c r="IM11" s="6">
        <v>0.97727333692977314</v>
      </c>
      <c r="IN11" s="6">
        <v>-1.7309316519253199</v>
      </c>
      <c r="IO11" s="6">
        <v>-1.0761212866059893</v>
      </c>
      <c r="IP11" s="6">
        <v>-1.2413412957349015</v>
      </c>
      <c r="IQ11" s="6">
        <v>-1.4326212174822401</v>
      </c>
      <c r="IR11" s="6">
        <v>-0.67606054993500664</v>
      </c>
      <c r="IS11" s="6">
        <v>-1.8202273791674786</v>
      </c>
      <c r="IT11" s="6">
        <v>-0.29643360243761785</v>
      </c>
      <c r="IU11" s="6">
        <v>-0.59167208935038162</v>
      </c>
      <c r="IV11" s="6">
        <v>-0.82170941590757107</v>
      </c>
      <c r="IW11" s="6">
        <v>0.65068811133757098</v>
      </c>
      <c r="IX11" s="6">
        <v>0.26121787439838773</v>
      </c>
      <c r="IY11" s="6">
        <v>0.45058907071505899</v>
      </c>
      <c r="IZ11" s="6">
        <v>-1.3367886576102233</v>
      </c>
      <c r="JA11" s="6">
        <v>-0.62016871797724338</v>
      </c>
      <c r="JB11" s="6">
        <v>0.66576861459790104</v>
      </c>
      <c r="JC11" s="6">
        <v>0.57380901977594234</v>
      </c>
      <c r="JD11" s="6">
        <v>-6.8246129156895263E-2</v>
      </c>
      <c r="JE11" s="6">
        <v>1.1907863559348555</v>
      </c>
      <c r="JF11" s="6">
        <v>2.6456437839391835</v>
      </c>
      <c r="JG11" s="6">
        <v>0.55986702676027811</v>
      </c>
      <c r="JH11" s="6">
        <v>-0.91883747461589493</v>
      </c>
      <c r="JI11" s="6">
        <v>-0.19566496936976122</v>
      </c>
      <c r="JJ11" s="6">
        <v>1.6248722985042323</v>
      </c>
      <c r="JK11" s="6">
        <v>-1.2912924061036377</v>
      </c>
      <c r="JL11" s="6">
        <v>-1.6090102325008879</v>
      </c>
      <c r="JM11" s="6">
        <v>-2.9735992717299469E-2</v>
      </c>
      <c r="JN11" s="6">
        <v>-0.26253348025003131</v>
      </c>
      <c r="JO11" s="6">
        <v>-0.2209023758989018</v>
      </c>
      <c r="JP11" s="6">
        <v>-0.49210569247285074</v>
      </c>
      <c r="JQ11" s="6">
        <v>-0.80959735235175867</v>
      </c>
      <c r="JR11" s="6">
        <v>-0.63461035823249068</v>
      </c>
      <c r="JS11" s="6">
        <v>0.37052300085733125</v>
      </c>
      <c r="JT11" s="6">
        <v>-0.36853572144205032</v>
      </c>
      <c r="JU11" s="6">
        <v>0.26299093045887439</v>
      </c>
      <c r="JV11" s="6">
        <v>1.488448653103533</v>
      </c>
      <c r="JW11" s="6">
        <v>-0.21447122398073676</v>
      </c>
      <c r="JX11" s="6">
        <v>-0.23757877083896697</v>
      </c>
      <c r="JY11" s="6">
        <v>-5.1807943413605222E-2</v>
      </c>
      <c r="JZ11" s="6">
        <v>-0.61011581987715846</v>
      </c>
      <c r="KA11" s="6">
        <v>-0.70344140578535097</v>
      </c>
      <c r="KB11" s="6">
        <v>4.6776035606466711E-2</v>
      </c>
      <c r="KC11" s="6">
        <v>-0.5130339985103759</v>
      </c>
      <c r="KD11" s="6">
        <v>1.6655662203477533</v>
      </c>
      <c r="KE11" s="6">
        <v>-0.79255127633898093</v>
      </c>
      <c r="KF11" s="6">
        <v>5.3614706474274743E-2</v>
      </c>
      <c r="KG11" s="6">
        <v>-0.41597976508234663</v>
      </c>
      <c r="KH11" s="6">
        <v>-8.8855170509941003E-2</v>
      </c>
      <c r="KI11" s="6">
        <v>0.27788570726108475</v>
      </c>
      <c r="KJ11" s="6">
        <v>-0.50867406474552457</v>
      </c>
      <c r="KK11" s="6">
        <v>3.0443930431867959E-2</v>
      </c>
      <c r="KL11" s="6">
        <v>-0.11580833310519846</v>
      </c>
      <c r="KM11" s="6">
        <v>0.39782241195957341</v>
      </c>
      <c r="KN11" s="6">
        <v>-4.6378778766171261E-2</v>
      </c>
      <c r="KO11" s="6">
        <v>0.90661522946395712</v>
      </c>
      <c r="KP11" s="6">
        <v>0.84416913768229407</v>
      </c>
      <c r="KQ11" s="6">
        <v>0.98334905197201117</v>
      </c>
      <c r="KR11" s="6">
        <v>0.68333625860772051</v>
      </c>
      <c r="KS11" s="6">
        <v>-0.32236891990774713</v>
      </c>
      <c r="KT11" s="6">
        <v>0.59863754588122631</v>
      </c>
      <c r="KU11" s="6">
        <v>-0.39709362504713847</v>
      </c>
      <c r="KV11" s="6">
        <v>-0.46636012125179727</v>
      </c>
      <c r="KW11" s="6">
        <v>-0.56193175318812116</v>
      </c>
      <c r="KX11" s="6">
        <v>0.13593008132780107</v>
      </c>
      <c r="KY11" s="6">
        <v>-0.80980588545247634</v>
      </c>
      <c r="KZ11" s="6">
        <v>-0.36396784687075501</v>
      </c>
      <c r="LA11" s="6">
        <v>0.34874718858201453</v>
      </c>
      <c r="LB11" s="6">
        <v>0.17399291822447385</v>
      </c>
      <c r="LC11" s="6">
        <v>-6.9592168740378865E-2</v>
      </c>
      <c r="LD11" s="6">
        <v>2.793944202740389E-2</v>
      </c>
      <c r="LE11" s="6">
        <v>0.24321567354399523</v>
      </c>
      <c r="LF11" s="6">
        <v>0.47568947814903245</v>
      </c>
      <c r="LG11" s="6">
        <v>-0.60272451509267422</v>
      </c>
      <c r="LH11" s="6">
        <v>1.3551508511937971</v>
      </c>
      <c r="LI11" s="6">
        <v>-0.29935285711032639</v>
      </c>
      <c r="LJ11" s="6">
        <v>0.7071335701657232</v>
      </c>
      <c r="LK11" s="6">
        <v>1.5992523290105294</v>
      </c>
      <c r="LL11" s="6">
        <v>-0.94704206995548368</v>
      </c>
      <c r="LM11" s="6">
        <v>-0.28943760796619783</v>
      </c>
      <c r="LN11" s="6">
        <v>5.8413631888664143E-2</v>
      </c>
      <c r="LO11" s="6">
        <v>3.5707055320245691</v>
      </c>
      <c r="LP11" s="6">
        <v>1.1740461618565561</v>
      </c>
      <c r="LQ11" s="6">
        <v>0.76721749050222754</v>
      </c>
      <c r="LR11" s="6">
        <v>0.10026288231505383</v>
      </c>
      <c r="LS11" s="6">
        <v>-0.29453992794648359</v>
      </c>
      <c r="LT11" s="6">
        <v>-0.344828812058246</v>
      </c>
      <c r="LU11" s="6">
        <v>-5.7558287324515303E-2</v>
      </c>
      <c r="LV11" s="6">
        <v>2.9129305143864603</v>
      </c>
      <c r="LW11" s="6">
        <v>1.3500502379959118</v>
      </c>
      <c r="LX11" s="6">
        <v>3.6430238758960574</v>
      </c>
      <c r="LY11" s="6">
        <v>-0.34077782603830437</v>
      </c>
      <c r="LZ11" s="6">
        <v>-0.14544664686304615</v>
      </c>
      <c r="MA11" s="6">
        <v>1.8760480682656362</v>
      </c>
      <c r="MB11" s="6">
        <v>-0.51037544896952303</v>
      </c>
      <c r="MC11" s="6">
        <v>-0.31530375551570883</v>
      </c>
      <c r="MD11" s="6">
        <v>-0.30202885134657353</v>
      </c>
      <c r="ME11" s="6">
        <v>-0.58241943603302726</v>
      </c>
      <c r="MF11" s="6">
        <v>-9.9504541542198469E-2</v>
      </c>
      <c r="MG11" s="6">
        <v>-0.32058962282266834</v>
      </c>
      <c r="MH11" s="6">
        <v>1.2285690912333191</v>
      </c>
      <c r="MI11" s="6">
        <v>-0.39267057162555424</v>
      </c>
      <c r="MJ11" s="6">
        <v>0.15973444822254734</v>
      </c>
      <c r="MK11" s="6">
        <v>0.11393349332231209</v>
      </c>
      <c r="ML11" s="6">
        <v>0.65104002738149036</v>
      </c>
      <c r="MM11" s="6">
        <v>0.22949975240854514</v>
      </c>
      <c r="MN11" s="6">
        <v>-1.1254874745298995</v>
      </c>
      <c r="MO11" s="6">
        <v>-0.52162247501894354</v>
      </c>
      <c r="MP11" s="6">
        <v>-0.41509641371617645</v>
      </c>
      <c r="MQ11" s="6">
        <v>1.0772845788461618</v>
      </c>
      <c r="MR11" s="6">
        <v>1.4584354263608901</v>
      </c>
      <c r="MS11" s="6">
        <v>2.6019109180095268</v>
      </c>
      <c r="MT11" s="6">
        <v>1.5978238656520691</v>
      </c>
      <c r="MU11" s="6">
        <v>1.0415763339109723</v>
      </c>
      <c r="MV11" s="6">
        <v>-0.52719121783550149</v>
      </c>
      <c r="MW11" s="6">
        <v>0.62237323718341009</v>
      </c>
      <c r="MX11" s="6">
        <v>0.4927912001782947</v>
      </c>
      <c r="MY11" s="6">
        <v>-0.53278188140937</v>
      </c>
      <c r="MZ11" s="6">
        <v>0.68456107645694442</v>
      </c>
      <c r="NA11" s="6">
        <v>-1.1794646228033765</v>
      </c>
      <c r="NB11" s="6">
        <v>-0.37993161434835804</v>
      </c>
      <c r="NC11" s="6">
        <v>-0.55039727903106217</v>
      </c>
      <c r="ND11" s="6">
        <v>3.0302583007840949</v>
      </c>
      <c r="NE11" s="6">
        <v>2.5573799995472841</v>
      </c>
      <c r="NF11" s="6">
        <v>0.1012010243482334</v>
      </c>
      <c r="NG11" s="6">
        <v>0.2349875682446749</v>
      </c>
      <c r="NH11" s="6">
        <v>0.92306855040396574</v>
      </c>
      <c r="NI11" s="6">
        <v>0.77924975456641932</v>
      </c>
      <c r="NJ11" s="6">
        <v>0.61697007634466061</v>
      </c>
      <c r="NK11" s="6">
        <v>0.896692632499828</v>
      </c>
      <c r="NL11" s="6">
        <v>0.80016366209677203</v>
      </c>
      <c r="NM11" s="6">
        <v>1.3901919722409077</v>
      </c>
      <c r="NN11" s="6">
        <v>1.0828438556777009</v>
      </c>
      <c r="NO11" s="6">
        <v>0.55293589248869046</v>
      </c>
      <c r="NP11" s="6">
        <v>0.65194266156275626</v>
      </c>
      <c r="NQ11" s="6">
        <v>-0.44128865343121304</v>
      </c>
      <c r="NR11" s="6">
        <v>-1.1813252395036475</v>
      </c>
      <c r="NS11" s="6">
        <v>-0.86244549189747821</v>
      </c>
      <c r="NT11" s="6">
        <v>0.90561507864472635</v>
      </c>
      <c r="NU11" s="6">
        <v>0.11400856047908942</v>
      </c>
      <c r="NV11" s="6">
        <v>0.18063357469207059</v>
      </c>
      <c r="NW11" s="6">
        <v>-0.54109672415549903</v>
      </c>
      <c r="NX11" s="6">
        <v>-0.52378710363483494</v>
      </c>
      <c r="NY11" s="6">
        <v>4.1365569963970332E-2</v>
      </c>
      <c r="NZ11" s="6">
        <v>0.98723976251530987</v>
      </c>
      <c r="OA11" s="6">
        <v>0.14113507753731158</v>
      </c>
      <c r="OB11" s="6">
        <v>-0.51254666738624821</v>
      </c>
      <c r="OC11" s="6">
        <v>3.0348149208030697</v>
      </c>
      <c r="OD11" s="6">
        <v>-7.3542887803669937E-2</v>
      </c>
      <c r="OE11" s="6">
        <v>-0.72332603930645245</v>
      </c>
      <c r="OF11" s="6">
        <v>-0.81470494115151371</v>
      </c>
      <c r="OG11" s="6">
        <v>0.47799195612832479</v>
      </c>
      <c r="OH11" s="6">
        <v>0.83326907578887577</v>
      </c>
      <c r="OI11" s="6">
        <v>2.5275410849734055</v>
      </c>
      <c r="OJ11" s="6">
        <v>-0.4137243204295834</v>
      </c>
      <c r="OK11" s="6">
        <v>1.7201992920964484</v>
      </c>
      <c r="OL11" s="6">
        <v>1.7167757361242111</v>
      </c>
      <c r="OM11" s="6">
        <v>1.4982454054959653</v>
      </c>
      <c r="ON11" s="6">
        <v>2.1105249555385819</v>
      </c>
      <c r="OO11" s="6">
        <v>-0.39722421573961858</v>
      </c>
      <c r="OP11" s="6">
        <v>-0.30454843821318511</v>
      </c>
      <c r="OQ11" s="6">
        <v>-0.52861831201095255</v>
      </c>
      <c r="OR11" s="6">
        <v>3.7140375518035618</v>
      </c>
      <c r="OS11" s="6">
        <v>3.4171927563632192</v>
      </c>
      <c r="OT11" s="6">
        <v>3.6768774790444092</v>
      </c>
      <c r="OU11" s="6">
        <v>3.0511592899012427</v>
      </c>
      <c r="OV11" s="6">
        <v>0.66430806111849772</v>
      </c>
      <c r="OW11" s="6">
        <v>1.4492774750221995</v>
      </c>
      <c r="OX11" s="6">
        <v>2.6212543578226675</v>
      </c>
      <c r="OY11" s="6">
        <v>1.0631783189435426</v>
      </c>
      <c r="OZ11" s="6">
        <v>0.15672073332932582</v>
      </c>
      <c r="PA11" s="6">
        <v>3.7500000000000004</v>
      </c>
      <c r="PB11" s="6">
        <v>2.0456526801317243</v>
      </c>
      <c r="PC11" s="6">
        <v>2.7317970035460046</v>
      </c>
      <c r="PD11" s="6">
        <v>0.47394269233182779</v>
      </c>
      <c r="PE11" s="6">
        <v>-0.35133400109558283</v>
      </c>
      <c r="PF11" s="6">
        <v>1.0523261116292775</v>
      </c>
      <c r="PG11" s="6">
        <v>2.7966674686891366</v>
      </c>
      <c r="PH11" s="6">
        <v>0.85557817472423936</v>
      </c>
      <c r="PI11" s="6">
        <v>0.93902145303203177</v>
      </c>
      <c r="PJ11" s="6">
        <v>0.62625471429562651</v>
      </c>
      <c r="PK11" s="6">
        <v>-0.27992612730087102</v>
      </c>
      <c r="PL11" s="6">
        <v>-0.60699415719266536</v>
      </c>
      <c r="PM11" s="6">
        <v>3.7500000000000009</v>
      </c>
      <c r="PN11" s="6">
        <v>3.0100282100661917</v>
      </c>
      <c r="PO11" s="6">
        <v>3.6084356667952919</v>
      </c>
      <c r="PP11" s="6">
        <v>1.7337664292176089</v>
      </c>
      <c r="PQ11" s="6">
        <v>0.31660187216790786</v>
      </c>
      <c r="PR11" s="6">
        <v>0.99481217952089707</v>
      </c>
      <c r="PS11" s="6">
        <v>0.36126749320326507</v>
      </c>
      <c r="PT11" s="6">
        <v>-0.25000000000000006</v>
      </c>
      <c r="PU11" s="6">
        <v>-0.25000000000000006</v>
      </c>
      <c r="PV11" s="6">
        <v>3.1738517087011084</v>
      </c>
      <c r="PW11" s="6">
        <v>1.6608889518389323</v>
      </c>
      <c r="PX11" s="6">
        <v>1.217863643548567</v>
      </c>
      <c r="PY11" s="6">
        <v>2.3920842242769766</v>
      </c>
      <c r="PZ11" s="6">
        <v>1.6196791637923817</v>
      </c>
      <c r="QA11" s="6">
        <v>-0.25000000000000006</v>
      </c>
      <c r="QB11" s="6">
        <v>0.72471925566667361</v>
      </c>
      <c r="QC11" s="6">
        <v>2.1624353167238897</v>
      </c>
      <c r="QD11" s="6">
        <v>-0.25</v>
      </c>
      <c r="QE11" s="6">
        <v>-0.25</v>
      </c>
      <c r="QF11" s="6">
        <v>-0.46392114379711441</v>
      </c>
      <c r="QG11" s="6">
        <v>-0.61750131423599464</v>
      </c>
      <c r="QH11" s="6">
        <v>-0.29469879476557836</v>
      </c>
      <c r="QI11" s="6">
        <v>-0.38896663104097057</v>
      </c>
      <c r="QJ11" s="6">
        <v>0.48083188850922931</v>
      </c>
      <c r="QK11" s="6">
        <v>2.7392271855840309</v>
      </c>
      <c r="QL11" s="6">
        <v>-0.51897487373190321</v>
      </c>
      <c r="QM11" s="6">
        <v>0.5900685237945007</v>
      </c>
      <c r="QN11" s="6">
        <v>-0.85898546227880102</v>
      </c>
      <c r="QO11" s="6">
        <v>1.304703953808531</v>
      </c>
      <c r="QP11" s="6">
        <v>-0.5127619576633754</v>
      </c>
      <c r="QQ11" s="6">
        <v>3.292433044730438</v>
      </c>
      <c r="QR11" s="6">
        <v>0.84822264225453037</v>
      </c>
      <c r="QS11" s="6">
        <v>2.8155047040680832</v>
      </c>
      <c r="QT11" s="6">
        <v>1.5839828934154103</v>
      </c>
      <c r="QU11" s="6">
        <v>-0.10903307402080037</v>
      </c>
      <c r="QV11" s="6">
        <v>1.1786545254364602</v>
      </c>
      <c r="QW11" s="6">
        <v>0.39408868640347089</v>
      </c>
      <c r="QX11" s="6">
        <v>-0.83726567846624267</v>
      </c>
      <c r="QY11" s="6">
        <v>3.5677135334276189E-2</v>
      </c>
      <c r="QZ11" s="6">
        <v>1.659345005724131</v>
      </c>
      <c r="RA11" s="6">
        <v>0.43764269764105257</v>
      </c>
      <c r="RB11" s="6">
        <v>-8.8296932099632006E-2</v>
      </c>
      <c r="RC11" s="6">
        <v>2.0975323623136384</v>
      </c>
      <c r="RD11" s="6">
        <v>0.15955396382224946</v>
      </c>
      <c r="RE11" s="6">
        <v>-0.49910874635014291</v>
      </c>
      <c r="RF11" s="6">
        <v>-0.44280994007400104</v>
      </c>
      <c r="RG11" s="6">
        <v>-0.26708792109450286</v>
      </c>
      <c r="RH11" s="6">
        <v>1.2623004204558292</v>
      </c>
      <c r="RI11" s="6">
        <v>-0.66663753207026966</v>
      </c>
      <c r="RJ11" s="6">
        <v>-4.20558189839699E-2</v>
      </c>
      <c r="RK11" s="6">
        <v>-0.26571952986766645</v>
      </c>
      <c r="RL11" s="6">
        <v>3.0575737051554631E-2</v>
      </c>
      <c r="RM11" s="6">
        <v>-0.46598695603315127</v>
      </c>
      <c r="RN11" s="6">
        <v>-2.1725696878950078</v>
      </c>
      <c r="RO11" s="6">
        <v>-3.9387039714100743E-2</v>
      </c>
      <c r="RP11" s="6">
        <v>0.16702223205026176</v>
      </c>
      <c r="RQ11" s="6">
        <v>-1.1053868540520715</v>
      </c>
      <c r="RR11" s="6">
        <v>0.27762633592157954</v>
      </c>
      <c r="RS11" s="6">
        <v>-3.5937749805501983E-2</v>
      </c>
      <c r="RT11" s="6">
        <v>-0.8445976011476436</v>
      </c>
      <c r="RU11" s="6">
        <v>0.24093973166211899</v>
      </c>
      <c r="RV11" s="6">
        <v>-5.9364424566754351E-2</v>
      </c>
      <c r="RW11" s="6">
        <v>-0.27339051982976265</v>
      </c>
      <c r="RX11" s="6">
        <v>2.5393275581851404</v>
      </c>
      <c r="RY11" s="6">
        <v>-1.0487733394757628</v>
      </c>
      <c r="RZ11" s="6">
        <v>0.79026065075397933</v>
      </c>
      <c r="SA11" s="6">
        <v>0.27945634399199581</v>
      </c>
      <c r="SB11" s="6">
        <v>0.25118166763337246</v>
      </c>
      <c r="SC11" s="6">
        <v>-0.32762548873467279</v>
      </c>
      <c r="SD11" s="6">
        <v>-0.58783384492073087</v>
      </c>
      <c r="SE11" s="6">
        <v>-0.76117667104418407</v>
      </c>
      <c r="SF11" s="6">
        <v>-0.11953397180433853</v>
      </c>
      <c r="SG11" s="6">
        <v>0.31193326753099743</v>
      </c>
      <c r="SH11" s="6">
        <v>-0.36776849708708942</v>
      </c>
      <c r="SI11" s="6">
        <v>1.3756253559290528</v>
      </c>
      <c r="SJ11" s="6">
        <v>1.3226058069453464</v>
      </c>
      <c r="SK11" s="6">
        <v>-0.91883269861958772</v>
      </c>
    </row>
    <row r="12" spans="1:505" x14ac:dyDescent="0.25">
      <c r="A12" s="14">
        <v>354519</v>
      </c>
      <c r="B12" s="14">
        <v>0</v>
      </c>
      <c r="C12" s="6">
        <v>-0.47500405149352087</v>
      </c>
      <c r="D12" s="6">
        <v>1.1109760410243057</v>
      </c>
      <c r="E12" s="6">
        <v>0.91475120881659844</v>
      </c>
      <c r="F12" s="6">
        <v>-0.64465639369277805</v>
      </c>
      <c r="G12" s="6">
        <v>1.8074334323907284</v>
      </c>
      <c r="H12" s="6">
        <v>0.9099008095541945</v>
      </c>
      <c r="I12" s="6">
        <v>-0.95602296067960246</v>
      </c>
      <c r="J12" s="6">
        <v>-1.0692523228649167</v>
      </c>
      <c r="K12" s="6">
        <v>-0.68150599064980899</v>
      </c>
      <c r="L12" s="6">
        <v>0.86906522514720386</v>
      </c>
      <c r="M12" s="6">
        <v>1.5040199127267488</v>
      </c>
      <c r="N12" s="6">
        <v>0.9986674095088961</v>
      </c>
      <c r="O12" s="6">
        <v>-0.15577509949327625</v>
      </c>
      <c r="P12" s="6">
        <v>-1.3014637116424823</v>
      </c>
      <c r="Q12" s="6">
        <v>0.64059069104187627</v>
      </c>
      <c r="R12" s="6">
        <v>1.7657097820843148</v>
      </c>
      <c r="S12" s="6">
        <v>1.3042600741730723</v>
      </c>
      <c r="T12" s="6">
        <v>-0.85616543080245067</v>
      </c>
      <c r="U12" s="6">
        <v>-1.2290043392802303</v>
      </c>
      <c r="V12" s="6">
        <v>0.89422660296592948</v>
      </c>
      <c r="W12" s="6">
        <v>1.7323244609770858</v>
      </c>
      <c r="X12" s="6">
        <v>0.25711744335330694</v>
      </c>
      <c r="Y12" s="6">
        <v>0.6532997461129666</v>
      </c>
      <c r="Z12" s="6">
        <v>-6.2713259549569994E-2</v>
      </c>
      <c r="AA12" s="6">
        <v>-0.31468130768788377</v>
      </c>
      <c r="AB12" s="6">
        <v>0.11726978450900372</v>
      </c>
      <c r="AC12" s="6">
        <v>1.9395710405174467</v>
      </c>
      <c r="AD12" s="6">
        <v>1.2078208420741714</v>
      </c>
      <c r="AE12" s="6">
        <v>0.63703582832813843</v>
      </c>
      <c r="AF12" s="6">
        <v>-0.13406865619703831</v>
      </c>
      <c r="AG12" s="6">
        <v>-1.167083518080725E-2</v>
      </c>
      <c r="AH12" s="6">
        <v>-0.30797485955689735</v>
      </c>
      <c r="AI12" s="6">
        <v>0.62952627329057698</v>
      </c>
      <c r="AJ12" s="6">
        <v>0.7744818149681203</v>
      </c>
      <c r="AK12" s="6">
        <v>-1.0125921883450479</v>
      </c>
      <c r="AL12" s="6">
        <v>-1.8776871252372489</v>
      </c>
      <c r="AM12" s="6">
        <v>-1.5769051108503755</v>
      </c>
      <c r="AN12" s="6">
        <v>0.4172333145096408</v>
      </c>
      <c r="AO12" s="6">
        <v>0.17196947161878864</v>
      </c>
      <c r="AP12" s="6">
        <v>-0.33480148294377032</v>
      </c>
      <c r="AQ12" s="6">
        <v>-0.21445786278961071</v>
      </c>
      <c r="AR12" s="6">
        <v>-1.029094867467601</v>
      </c>
      <c r="AS12" s="6">
        <v>-0.93927685660876981</v>
      </c>
      <c r="AT12" s="6">
        <v>-0.5796298591342488</v>
      </c>
      <c r="AU12" s="6">
        <v>1.1591678514071779</v>
      </c>
      <c r="AV12" s="6">
        <v>0.63307222658730256</v>
      </c>
      <c r="AW12" s="6">
        <v>5.3674505982731532E-2</v>
      </c>
      <c r="AX12" s="6">
        <v>1.4118669538125577</v>
      </c>
      <c r="AY12" s="6">
        <v>1.4976808241321808</v>
      </c>
      <c r="AZ12" s="6">
        <v>1.2691211675437157</v>
      </c>
      <c r="BA12" s="6">
        <v>1.5123019391488544</v>
      </c>
      <c r="BB12" s="6">
        <v>1.658794002481063</v>
      </c>
      <c r="BC12" s="6">
        <v>1.0152594560399235</v>
      </c>
      <c r="BD12" s="6">
        <v>0.92454245863311701</v>
      </c>
      <c r="BE12" s="6">
        <v>0.20549579638764257</v>
      </c>
      <c r="BF12" s="6">
        <v>0.42725868380530418</v>
      </c>
      <c r="BG12" s="6">
        <v>0.36712688953002648</v>
      </c>
      <c r="BH12" s="6">
        <v>0.6237043294483996</v>
      </c>
      <c r="BI12" s="6">
        <v>1.3250229619665137</v>
      </c>
      <c r="BJ12" s="6">
        <v>1.5262160856686502</v>
      </c>
      <c r="BK12" s="6">
        <v>-1.241047977275901E-2</v>
      </c>
      <c r="BL12" s="6">
        <v>-0.38254584859584262</v>
      </c>
      <c r="BM12" s="6">
        <v>-0.29474554326707114</v>
      </c>
      <c r="BN12" s="6">
        <v>0.97621545735684001</v>
      </c>
      <c r="BO12" s="6">
        <v>0.99827502651164579</v>
      </c>
      <c r="BP12" s="6">
        <v>1.4632668547863219</v>
      </c>
      <c r="BQ12" s="6">
        <v>0.55544913727024103</v>
      </c>
      <c r="BR12" s="6">
        <v>-0.9575883558409416</v>
      </c>
      <c r="BS12" s="6">
        <v>2.0141389346169984</v>
      </c>
      <c r="BT12" s="6">
        <v>0.99374956757899802</v>
      </c>
      <c r="BU12" s="6">
        <v>0.6984776231087112</v>
      </c>
      <c r="BV12" s="6">
        <v>1.1505970947630979</v>
      </c>
      <c r="BW12" s="6">
        <v>1.5745661015693682</v>
      </c>
      <c r="BX12" s="6">
        <v>1.5713210217257743</v>
      </c>
      <c r="BY12" s="6">
        <v>0.51604570520608717</v>
      </c>
      <c r="BZ12" s="6">
        <v>0.96514492781932915</v>
      </c>
      <c r="CA12" s="6">
        <v>0.75194602345468964</v>
      </c>
      <c r="CB12" s="6">
        <v>1.1745052666397819</v>
      </c>
      <c r="CC12" s="6">
        <v>2.0344557121303377</v>
      </c>
      <c r="CD12" s="6">
        <v>1.2028769140225066</v>
      </c>
      <c r="CE12" s="6">
        <v>-0.72105995425951341</v>
      </c>
      <c r="CF12" s="6">
        <v>0.40459898188635901</v>
      </c>
      <c r="CG12" s="6">
        <v>0.68211204993085817</v>
      </c>
      <c r="CH12" s="6">
        <v>0.65517587394049326</v>
      </c>
      <c r="CI12" s="6">
        <v>0.31390125188679102</v>
      </c>
      <c r="CJ12" s="6">
        <v>0.82169160926959095</v>
      </c>
      <c r="CK12" s="6">
        <v>-9.2494670406048696E-2</v>
      </c>
      <c r="CL12" s="6">
        <v>1.8541241441472336</v>
      </c>
      <c r="CM12" s="6">
        <v>0.297553268636149</v>
      </c>
      <c r="CN12" s="6">
        <v>1.5212263858695569</v>
      </c>
      <c r="CO12" s="6">
        <v>0.30575963588470523</v>
      </c>
      <c r="CP12" s="6">
        <v>-0.75304410716661518</v>
      </c>
      <c r="CQ12" s="6">
        <v>0.94622166447524403</v>
      </c>
      <c r="CR12" s="6">
        <v>-0.48707167307043731</v>
      </c>
      <c r="CS12" s="6">
        <v>-0.47581756352955501</v>
      </c>
      <c r="CT12" s="6">
        <v>0.60591196075625231</v>
      </c>
      <c r="CU12" s="6">
        <v>2.7404117799462218</v>
      </c>
      <c r="CV12" s="6">
        <v>2.8774243576771408</v>
      </c>
      <c r="CW12" s="6">
        <v>3.3516091289768624</v>
      </c>
      <c r="CX12" s="6">
        <v>1.4933283036257126</v>
      </c>
      <c r="CY12" s="6">
        <v>0.11580434788829828</v>
      </c>
      <c r="CZ12" s="6">
        <v>0.45944451529007241</v>
      </c>
      <c r="DA12" s="6">
        <v>0.87384227089036381</v>
      </c>
      <c r="DB12" s="6">
        <v>1.221746348870159</v>
      </c>
      <c r="DC12" s="6">
        <v>-0.63151410599777369</v>
      </c>
      <c r="DD12" s="6">
        <v>0.16092602932028818</v>
      </c>
      <c r="DE12" s="6">
        <v>1.0845463862762559</v>
      </c>
      <c r="DF12" s="6">
        <v>2.2982496171119218</v>
      </c>
      <c r="DG12" s="6">
        <v>2.9714545994585677</v>
      </c>
      <c r="DH12" s="6">
        <v>2.5470101639900937</v>
      </c>
      <c r="DI12" s="6">
        <v>0.39808003333697251</v>
      </c>
      <c r="DJ12" s="6">
        <v>0.1720909930292229</v>
      </c>
      <c r="DK12" s="6">
        <v>0.48866932431000293</v>
      </c>
      <c r="DL12" s="6">
        <v>1.939759195801352</v>
      </c>
      <c r="DM12" s="6">
        <v>2.13867600770081</v>
      </c>
      <c r="DN12" s="6">
        <v>2.0930051194963659</v>
      </c>
      <c r="DO12" s="6">
        <v>0.72401675700393031</v>
      </c>
      <c r="DP12" s="6">
        <v>2.1336729114323836</v>
      </c>
      <c r="DQ12" s="6">
        <v>1.0536550771501736</v>
      </c>
      <c r="DR12" s="6">
        <v>2.5242365507377569</v>
      </c>
      <c r="DS12" s="6">
        <v>3.2563865218168888</v>
      </c>
      <c r="DT12" s="6">
        <v>2.1584486102362477</v>
      </c>
      <c r="DU12" s="6">
        <v>3.3482570203226896</v>
      </c>
      <c r="DV12" s="6">
        <v>1.3204304878952713</v>
      </c>
      <c r="DW12" s="6">
        <v>-0.56801958745577297</v>
      </c>
      <c r="DX12" s="6">
        <v>1.3408446120503041</v>
      </c>
      <c r="DY12" s="6">
        <v>0.69510253080951834</v>
      </c>
      <c r="DZ12" s="6">
        <v>0.9668753979723711</v>
      </c>
      <c r="EA12" s="6">
        <v>1.3745861259076673</v>
      </c>
      <c r="EB12" s="6">
        <v>0.55522181328466946</v>
      </c>
      <c r="EC12" s="6">
        <v>0.17045313720194299</v>
      </c>
      <c r="ED12" s="6">
        <v>0.11063941203271629</v>
      </c>
      <c r="EE12" s="6">
        <v>-0.8778705085904901</v>
      </c>
      <c r="EF12" s="6">
        <v>3.6415170707524585</v>
      </c>
      <c r="EG12" s="6">
        <v>1.6790629203951548</v>
      </c>
      <c r="EH12" s="6">
        <v>0.25961397382803048</v>
      </c>
      <c r="EI12" s="6">
        <v>-1.2798763119631001E-2</v>
      </c>
      <c r="EJ12" s="6">
        <v>-0.73129421886738943</v>
      </c>
      <c r="EK12" s="6">
        <v>0.56489329469191996</v>
      </c>
      <c r="EL12" s="6">
        <v>1.4900184547340716</v>
      </c>
      <c r="EM12" s="6">
        <v>0.56919465566928418</v>
      </c>
      <c r="EN12" s="6">
        <v>0.39455346335350217</v>
      </c>
      <c r="EO12" s="6">
        <v>-0.34412537796875586</v>
      </c>
      <c r="EP12" s="6">
        <v>0.22469233385337278</v>
      </c>
      <c r="EQ12" s="6">
        <v>1.9726351231329193</v>
      </c>
      <c r="ER12" s="6">
        <v>1.5360291265511423</v>
      </c>
      <c r="ES12" s="6">
        <v>0.43217240983271615</v>
      </c>
      <c r="ET12" s="6">
        <v>-0.38195030008533071</v>
      </c>
      <c r="EU12" s="6">
        <v>-0.41648455724100597</v>
      </c>
      <c r="EV12" s="6">
        <v>-0.10548939831737213</v>
      </c>
      <c r="EW12" s="6">
        <v>-0.28046284602589788</v>
      </c>
      <c r="EX12" s="6">
        <v>-1.2769842232802167</v>
      </c>
      <c r="EY12" s="6">
        <v>-0.28600655741573572</v>
      </c>
      <c r="EZ12" s="6">
        <v>3.2927918417294051</v>
      </c>
      <c r="FA12" s="6">
        <v>0.77758564691845988</v>
      </c>
      <c r="FB12" s="6">
        <v>0.29607164067671188</v>
      </c>
      <c r="FC12" s="6">
        <v>0.77980538169337843</v>
      </c>
      <c r="FD12" s="6">
        <v>1.9617499918009234</v>
      </c>
      <c r="FE12" s="6">
        <v>1.174439693600613</v>
      </c>
      <c r="FF12" s="6">
        <v>0.31249526894138291</v>
      </c>
      <c r="FG12" s="6">
        <v>-0.34637835788835408</v>
      </c>
      <c r="FH12" s="6">
        <v>-1.5033064043594624</v>
      </c>
      <c r="FI12" s="6">
        <v>1.3479021669784728</v>
      </c>
      <c r="FJ12" s="6">
        <v>-0.16478981448796592</v>
      </c>
      <c r="FK12" s="6">
        <v>0.94450713633453964</v>
      </c>
      <c r="FL12" s="6">
        <v>0.71475659869264396</v>
      </c>
      <c r="FM12" s="6">
        <v>-0.42190451445584692</v>
      </c>
      <c r="FN12" s="6">
        <v>-0.60146206161952576</v>
      </c>
      <c r="FO12" s="6">
        <v>-0.73206763056962365</v>
      </c>
      <c r="FP12" s="6">
        <v>-0.38465777220159275</v>
      </c>
      <c r="FQ12" s="6">
        <v>-0.54080881537137981</v>
      </c>
      <c r="FR12" s="6">
        <v>-0.4823594056091734</v>
      </c>
      <c r="FS12" s="6">
        <v>4.7161135892979017E-2</v>
      </c>
      <c r="FT12" s="6">
        <v>0.87897661275668326</v>
      </c>
      <c r="FU12" s="6">
        <v>0.6786204927433046</v>
      </c>
      <c r="FV12" s="6">
        <v>-0.90866049090616474</v>
      </c>
      <c r="FW12" s="6">
        <v>0.11433736993942586</v>
      </c>
      <c r="FX12" s="6">
        <v>-0.13617848334237873</v>
      </c>
      <c r="FY12" s="6">
        <v>2.1300987794212762</v>
      </c>
      <c r="FZ12" s="6">
        <v>3.4512058734471902E-3</v>
      </c>
      <c r="GA12" s="6">
        <v>1.5078036267438992</v>
      </c>
      <c r="GB12" s="6">
        <v>1.1376955514969949</v>
      </c>
      <c r="GC12" s="6">
        <v>0.29409601227919091</v>
      </c>
      <c r="GD12" s="6">
        <v>0.3994276053706845</v>
      </c>
      <c r="GE12" s="6">
        <v>1.1684604235285789</v>
      </c>
      <c r="GF12" s="6">
        <v>-0.37834783650873943</v>
      </c>
      <c r="GG12" s="6">
        <v>2.1623978430235602</v>
      </c>
      <c r="GH12" s="6">
        <v>0.93484443238299886</v>
      </c>
      <c r="GI12" s="6">
        <v>-6.0329201942460262E-2</v>
      </c>
      <c r="GJ12" s="6">
        <v>0.65774935656706079</v>
      </c>
      <c r="GK12" s="6">
        <v>1.791261761005556E-2</v>
      </c>
      <c r="GL12" s="6">
        <v>0.75449017449727118</v>
      </c>
      <c r="GM12" s="6">
        <v>0.19163124771847562</v>
      </c>
      <c r="GN12" s="6">
        <v>-0.39995586205499661</v>
      </c>
      <c r="GO12" s="6">
        <v>0.23798949489248919</v>
      </c>
      <c r="GP12" s="6">
        <v>1.9650605363104849</v>
      </c>
      <c r="GQ12" s="6">
        <v>0.76134143398455345</v>
      </c>
      <c r="GR12" s="6">
        <v>0.94748452958523788</v>
      </c>
      <c r="GS12" s="6">
        <v>0.44203725982082737</v>
      </c>
      <c r="GT12" s="6">
        <v>-0.2669950274906403</v>
      </c>
      <c r="GU12" s="6">
        <v>-0.27073121040953319</v>
      </c>
      <c r="GV12" s="6">
        <v>0.2023698425098194</v>
      </c>
      <c r="GW12" s="6">
        <v>-0.30245490263770042</v>
      </c>
      <c r="GX12" s="6">
        <v>-0.57232890769798417</v>
      </c>
      <c r="GY12" s="6">
        <v>-0.73043913462610199</v>
      </c>
      <c r="GZ12" s="6">
        <v>-6.6081179880306776E-2</v>
      </c>
      <c r="HA12" s="6">
        <v>-0.4552236423124249</v>
      </c>
      <c r="HB12" s="6">
        <v>0.64822304394626251</v>
      </c>
      <c r="HC12" s="6">
        <v>0.97372643237317247</v>
      </c>
      <c r="HD12" s="6">
        <v>5.3390110733417949E-2</v>
      </c>
      <c r="HE12" s="6">
        <v>-0.40425168868544648</v>
      </c>
      <c r="HF12" s="6">
        <v>-0.31123341745563354</v>
      </c>
      <c r="HG12" s="6">
        <v>-0.7233900193652445</v>
      </c>
      <c r="HH12" s="6">
        <v>-8.5911335194540001E-2</v>
      </c>
      <c r="HI12" s="6">
        <v>-0.55103394154457974</v>
      </c>
      <c r="HJ12" s="6">
        <v>-0.338346053517186</v>
      </c>
      <c r="HK12" s="6">
        <v>0.60078247131812934</v>
      </c>
      <c r="HL12" s="6">
        <v>7.4789701297129196E-2</v>
      </c>
      <c r="HM12" s="6">
        <v>2.0870640319732114</v>
      </c>
      <c r="HN12" s="6">
        <v>-0.83445664136446196</v>
      </c>
      <c r="HO12" s="6">
        <v>0.93189122398413571</v>
      </c>
      <c r="HP12" s="6">
        <v>-9.6635710978918696E-2</v>
      </c>
      <c r="HQ12" s="6">
        <v>0.48306243665121379</v>
      </c>
      <c r="HR12" s="6">
        <v>0.34933205704463716</v>
      </c>
      <c r="HS12" s="6">
        <v>-0.16917810173125425</v>
      </c>
      <c r="HT12" s="6">
        <v>-7.5633972839496411E-2</v>
      </c>
      <c r="HU12" s="6">
        <v>1.182866573502307</v>
      </c>
      <c r="HV12" s="6">
        <v>0.88563483003475163</v>
      </c>
      <c r="HW12" s="6">
        <v>0.61379633755220708</v>
      </c>
      <c r="HX12" s="6">
        <v>0.43147207007896116</v>
      </c>
      <c r="HY12" s="6">
        <v>1.5533291551055886</v>
      </c>
      <c r="HZ12" s="6">
        <v>-0.79708625704269642</v>
      </c>
      <c r="IA12" s="6">
        <v>-8.3055895353824225E-2</v>
      </c>
      <c r="IB12" s="6">
        <v>1.3166237017421918</v>
      </c>
      <c r="IC12" s="6">
        <v>0.75040079106146851</v>
      </c>
      <c r="ID12" s="6">
        <v>2.5982006808239202</v>
      </c>
      <c r="IE12" s="6">
        <v>1.2739664112401539</v>
      </c>
      <c r="IF12" s="6">
        <v>2.2702296277650107</v>
      </c>
      <c r="IG12" s="6">
        <v>1.4842919462854454</v>
      </c>
      <c r="IH12" s="6">
        <v>3.2202751491643795</v>
      </c>
      <c r="II12" s="6">
        <v>0.23793251860926554</v>
      </c>
      <c r="IJ12" s="6">
        <v>2.4268302537680504</v>
      </c>
      <c r="IK12" s="6">
        <v>0.52568597958795349</v>
      </c>
      <c r="IL12" s="6">
        <v>2.4954580553626644</v>
      </c>
      <c r="IM12" s="6">
        <v>0.64261903773610873</v>
      </c>
      <c r="IN12" s="6">
        <v>-2.0993374994443179E-2</v>
      </c>
      <c r="IO12" s="6">
        <v>-7.0214294739105497E-3</v>
      </c>
      <c r="IP12" s="6">
        <v>-0.73763065383342741</v>
      </c>
      <c r="IQ12" s="6">
        <v>-1.1843351661080199</v>
      </c>
      <c r="IR12" s="6">
        <v>0.43874395431790197</v>
      </c>
      <c r="IS12" s="6">
        <v>-6.6176044214355231E-2</v>
      </c>
      <c r="IT12" s="6">
        <v>-0.4830450838998423</v>
      </c>
      <c r="IU12" s="6">
        <v>-0.39241675385301533</v>
      </c>
      <c r="IV12" s="6">
        <v>-0.12544931916671176</v>
      </c>
      <c r="IW12" s="6">
        <v>0.99182613081522442</v>
      </c>
      <c r="IX12" s="6">
        <v>8.7355022248087097E-2</v>
      </c>
      <c r="IY12" s="6">
        <v>-1.1180760183070502</v>
      </c>
      <c r="IZ12" s="6">
        <v>0.2828322768125453</v>
      </c>
      <c r="JA12" s="6">
        <v>-0.96582571186975419</v>
      </c>
      <c r="JB12" s="6">
        <v>0.34637217940732468</v>
      </c>
      <c r="JC12" s="6">
        <v>-7.2714049383851301E-2</v>
      </c>
      <c r="JD12" s="6">
        <v>2.1233266996750761</v>
      </c>
      <c r="JE12" s="6">
        <v>1.2654517520537714</v>
      </c>
      <c r="JF12" s="6">
        <v>-0.45908436846346423</v>
      </c>
      <c r="JG12" s="6">
        <v>-0.79651176773099308</v>
      </c>
      <c r="JH12" s="6">
        <v>0.10743373911382348</v>
      </c>
      <c r="JI12" s="6">
        <v>-1.1057284708884938</v>
      </c>
      <c r="JJ12" s="6">
        <v>-0.49514634121625789</v>
      </c>
      <c r="JK12" s="6">
        <v>-0.83065895054970518</v>
      </c>
      <c r="JL12" s="6">
        <v>0.66600037083783836</v>
      </c>
      <c r="JM12" s="6">
        <v>-1.339294700812582E-2</v>
      </c>
      <c r="JN12" s="6">
        <v>0.73015757702925477</v>
      </c>
      <c r="JO12" s="6">
        <v>0.83869879669833092</v>
      </c>
      <c r="JP12" s="6">
        <v>-0.49265377357056084</v>
      </c>
      <c r="JQ12" s="6">
        <v>-1.6532053421256294</v>
      </c>
      <c r="JR12" s="6">
        <v>-1.7835370787245319</v>
      </c>
      <c r="JS12" s="6">
        <v>1.672540969167956</v>
      </c>
      <c r="JT12" s="6">
        <v>-0.226794671860093</v>
      </c>
      <c r="JU12" s="6">
        <v>-0.19058038006679295</v>
      </c>
      <c r="JV12" s="6">
        <v>0.68162258907958218</v>
      </c>
      <c r="JW12" s="6">
        <v>-0.44838107070719141</v>
      </c>
      <c r="JX12" s="6">
        <v>-1.0347940438251206</v>
      </c>
      <c r="JY12" s="6">
        <v>-0.54813769870425377</v>
      </c>
      <c r="JZ12" s="6">
        <v>-1.9595951797661315</v>
      </c>
      <c r="KA12" s="6">
        <v>1.8094741000307151</v>
      </c>
      <c r="KB12" s="6">
        <v>-1.7577321908329007</v>
      </c>
      <c r="KC12" s="6">
        <v>1.0991067176869935</v>
      </c>
      <c r="KD12" s="6">
        <v>-1.6104237788169924</v>
      </c>
      <c r="KE12" s="6">
        <v>-0.6320988679279248</v>
      </c>
      <c r="KF12" s="6">
        <v>-1.8502348190526838</v>
      </c>
      <c r="KG12" s="6">
        <v>-0.41597976508234663</v>
      </c>
      <c r="KH12" s="6">
        <v>0.17868745038502332</v>
      </c>
      <c r="KI12" s="6">
        <v>0.15619731195659128</v>
      </c>
      <c r="KJ12" s="6">
        <v>0.25948655770982942</v>
      </c>
      <c r="KK12" s="6">
        <v>-0.95009271997042066</v>
      </c>
      <c r="KL12" s="6">
        <v>-1.0978600356203236</v>
      </c>
      <c r="KM12" s="6">
        <v>-1.7895940536295938</v>
      </c>
      <c r="KN12" s="6">
        <v>-1.1368259060705412</v>
      </c>
      <c r="KO12" s="6">
        <v>-1.2622958341553736</v>
      </c>
      <c r="KP12" s="6">
        <v>-1.7621930131923371</v>
      </c>
      <c r="KQ12" s="6">
        <v>-0.68613729566652493</v>
      </c>
      <c r="KR12" s="6">
        <v>-1.6123368449539044</v>
      </c>
      <c r="KS12" s="6">
        <v>-0.55496241830972848</v>
      </c>
      <c r="KT12" s="6">
        <v>-1.4367669262898637</v>
      </c>
      <c r="KU12" s="6">
        <v>-1.4996723504013822</v>
      </c>
      <c r="KV12" s="6">
        <v>-0.76612679372939008</v>
      </c>
      <c r="KW12" s="6">
        <v>0.70018964872321554</v>
      </c>
      <c r="KX12" s="6">
        <v>-0.47749418185135922</v>
      </c>
      <c r="KY12" s="6">
        <v>-1.0998656345970785</v>
      </c>
      <c r="KZ12" s="6">
        <v>-0.36396784687075501</v>
      </c>
      <c r="LA12" s="6">
        <v>-0.62823120758083706</v>
      </c>
      <c r="LB12" s="6">
        <v>-1.8723649833436611</v>
      </c>
      <c r="LC12" s="6">
        <v>-1.653739122337947</v>
      </c>
      <c r="LD12" s="6">
        <v>-1.0424425230839609</v>
      </c>
      <c r="LE12" s="6">
        <v>-1.6164165342071106</v>
      </c>
      <c r="LF12" s="6">
        <v>-2.2082658699986277</v>
      </c>
      <c r="LG12" s="6">
        <v>-0.93123363514290758</v>
      </c>
      <c r="LH12" s="6">
        <v>0.84273561231957816</v>
      </c>
      <c r="LI12" s="6">
        <v>-0.1564160744978193</v>
      </c>
      <c r="LJ12" s="6">
        <v>-0.86165949164268951</v>
      </c>
      <c r="LK12" s="6">
        <v>-0.14312970184037163</v>
      </c>
      <c r="LL12" s="6">
        <v>-0.23522889687231863</v>
      </c>
      <c r="LM12" s="6">
        <v>-0.86134525521201077</v>
      </c>
      <c r="LN12" s="6">
        <v>0.67259963602078332</v>
      </c>
      <c r="LO12" s="6">
        <v>-0.46925855427526009</v>
      </c>
      <c r="LP12" s="6">
        <v>-4.7258135256899272E-2</v>
      </c>
      <c r="LQ12" s="6">
        <v>0.59163071395035916</v>
      </c>
      <c r="LR12" s="6">
        <v>-0.45676972162213036</v>
      </c>
      <c r="LS12" s="6">
        <v>-0.49100811199011918</v>
      </c>
      <c r="LT12" s="6">
        <v>-0.344828812058246</v>
      </c>
      <c r="LU12" s="6">
        <v>-0.39785778218365608</v>
      </c>
      <c r="LV12" s="6">
        <v>-0.65195176563963386</v>
      </c>
      <c r="LW12" s="6">
        <v>1.7490357752867653</v>
      </c>
      <c r="LX12" s="6">
        <v>-0.38816463175639143</v>
      </c>
      <c r="LY12" s="6">
        <v>-0.43682378698049207</v>
      </c>
      <c r="LZ12" s="6">
        <v>-0.31275355890774292</v>
      </c>
      <c r="MA12" s="6">
        <v>-0.66625277576542419</v>
      </c>
      <c r="MB12" s="6">
        <v>-0.44924219789084202</v>
      </c>
      <c r="MC12" s="6">
        <v>-0.51172517224790182</v>
      </c>
      <c r="MD12" s="6">
        <v>-0.69748474635751856</v>
      </c>
      <c r="ME12" s="6">
        <v>-0.82186016733528322</v>
      </c>
      <c r="MF12" s="6">
        <v>-0.26053350232139055</v>
      </c>
      <c r="MG12" s="6">
        <v>-0.55393998595428207</v>
      </c>
      <c r="MH12" s="6">
        <v>0.57059686290989842</v>
      </c>
      <c r="MI12" s="6">
        <v>-0.44568561822863284</v>
      </c>
      <c r="MJ12" s="6">
        <v>-0.59196546747637624</v>
      </c>
      <c r="MK12" s="6">
        <v>-0.28247492459487422</v>
      </c>
      <c r="ML12" s="6">
        <v>-0.67530491161876638</v>
      </c>
      <c r="MM12" s="6">
        <v>-0.66326692992658709</v>
      </c>
      <c r="MN12" s="6">
        <v>-1.9691722293975717</v>
      </c>
      <c r="MO12" s="6">
        <v>-1.0446715139999956</v>
      </c>
      <c r="MP12" s="6">
        <v>-1.8164993973106758</v>
      </c>
      <c r="MQ12" s="6">
        <v>-2.1267570459733238</v>
      </c>
      <c r="MR12" s="6">
        <v>-0.68633976992119394</v>
      </c>
      <c r="MS12" s="6">
        <v>-0.54569981341534068</v>
      </c>
      <c r="MT12" s="6">
        <v>-0.65185105217979089</v>
      </c>
      <c r="MU12" s="6">
        <v>0.69935340072751073</v>
      </c>
      <c r="MV12" s="6">
        <v>-2.0257896909912674</v>
      </c>
      <c r="MW12" s="6">
        <v>-1.1285392706379418</v>
      </c>
      <c r="MX12" s="6">
        <v>-0.23949682385925178</v>
      </c>
      <c r="MY12" s="6">
        <v>-0.66107378606163836</v>
      </c>
      <c r="MZ12" s="6">
        <v>-0.53874252277215273</v>
      </c>
      <c r="NA12" s="6">
        <v>-1.1043748198863625</v>
      </c>
      <c r="NB12" s="6">
        <v>-0.87570993871530678</v>
      </c>
      <c r="NC12" s="6">
        <v>0.2573463285344994</v>
      </c>
      <c r="ND12" s="6">
        <v>-0.45234024245807791</v>
      </c>
      <c r="NE12" s="6">
        <v>-0.19959395312135036</v>
      </c>
      <c r="NF12" s="6">
        <v>-1.3233809627911204</v>
      </c>
      <c r="NG12" s="6">
        <v>-1.1006182222590641</v>
      </c>
      <c r="NH12" s="6">
        <v>-0.44752519535728519</v>
      </c>
      <c r="NI12" s="6">
        <v>-0.58274300541995483</v>
      </c>
      <c r="NJ12" s="6">
        <v>-0.3538827473971487</v>
      </c>
      <c r="NK12" s="6">
        <v>-0.73776469870446126</v>
      </c>
      <c r="NL12" s="6">
        <v>1.3543000451554201E-3</v>
      </c>
      <c r="NM12" s="6">
        <v>-0.91709672125377484</v>
      </c>
      <c r="NN12" s="6">
        <v>-0.84745643595542697</v>
      </c>
      <c r="NO12" s="6">
        <v>-0.21287722108283741</v>
      </c>
      <c r="NP12" s="6">
        <v>-0.2432985257146455</v>
      </c>
      <c r="NQ12" s="6">
        <v>-0.60261989303304053</v>
      </c>
      <c r="NR12" s="6">
        <v>-1.0210072527246832</v>
      </c>
      <c r="NS12" s="6">
        <v>-0.77294091209902216</v>
      </c>
      <c r="NT12" s="6">
        <v>-0.54608583045111025</v>
      </c>
      <c r="NU12" s="6">
        <v>-0.5657845491482163</v>
      </c>
      <c r="NV12" s="6">
        <v>-1.1902233179236157</v>
      </c>
      <c r="NW12" s="6">
        <v>-1.4926658870214164</v>
      </c>
      <c r="NX12" s="6">
        <v>-0.69028522823785765</v>
      </c>
      <c r="NY12" s="6">
        <v>-1.1060703771384242</v>
      </c>
      <c r="NZ12" s="6">
        <v>-1.1492300083969047</v>
      </c>
      <c r="OA12" s="6">
        <v>-1.1840149705366549</v>
      </c>
      <c r="OB12" s="6">
        <v>2.7238577420374415</v>
      </c>
      <c r="OC12" s="6">
        <v>-0.25809737742124234</v>
      </c>
      <c r="OD12" s="6">
        <v>-0.59096591248347319</v>
      </c>
      <c r="OE12" s="6">
        <v>0.66673299087431237</v>
      </c>
      <c r="OF12" s="6">
        <v>1.2183923315154013</v>
      </c>
      <c r="OG12" s="6">
        <v>-1.3669333094512079</v>
      </c>
      <c r="OH12" s="6">
        <v>-0.68780676762446513</v>
      </c>
      <c r="OI12" s="6">
        <v>1.228808190699672</v>
      </c>
      <c r="OJ12" s="6">
        <v>2.5806758049636089E-2</v>
      </c>
      <c r="OK12" s="6">
        <v>-0.28781382413029843</v>
      </c>
      <c r="OL12" s="6">
        <v>-0.50630323065760185</v>
      </c>
      <c r="OM12" s="6">
        <v>0.98634900124092639</v>
      </c>
      <c r="ON12" s="6">
        <v>-0.67333285063839432</v>
      </c>
      <c r="OO12" s="6">
        <v>1.1185178341083459</v>
      </c>
      <c r="OP12" s="6">
        <v>-0.30227058319984312</v>
      </c>
      <c r="OQ12" s="6">
        <v>1.0203736997744821</v>
      </c>
      <c r="OR12" s="6">
        <v>-0.28697706120671279</v>
      </c>
      <c r="OS12" s="6">
        <v>-0.36681007667262455</v>
      </c>
      <c r="OT12" s="6">
        <v>-0.32621940332426269</v>
      </c>
      <c r="OU12" s="6">
        <v>5.3408925515565878E-2</v>
      </c>
      <c r="OV12" s="6">
        <v>-0.84573672384937348</v>
      </c>
      <c r="OW12" s="6">
        <v>-0.75711248765952199</v>
      </c>
      <c r="OX12" s="6">
        <v>-1.1177234482269307</v>
      </c>
      <c r="OY12" s="6">
        <v>-0.82204652726544936</v>
      </c>
      <c r="OZ12" s="6">
        <v>-0.50498157120275244</v>
      </c>
      <c r="PA12" s="6">
        <v>-0.25000000000000006</v>
      </c>
      <c r="PB12" s="6">
        <v>-0.48502093596967771</v>
      </c>
      <c r="PC12" s="6">
        <v>-0.44323313704077177</v>
      </c>
      <c r="PD12" s="6">
        <v>-0.75608994303681087</v>
      </c>
      <c r="PE12" s="6">
        <v>-0.35133400109558283</v>
      </c>
      <c r="PF12" s="6">
        <v>-0.63000226933721903</v>
      </c>
      <c r="PG12" s="6">
        <v>-0.65343955133823606</v>
      </c>
      <c r="PH12" s="6">
        <v>-0.33413639952301766</v>
      </c>
      <c r="PI12" s="6">
        <v>-0.32134799332442465</v>
      </c>
      <c r="PJ12" s="6">
        <v>-0.66828754456118011</v>
      </c>
      <c r="PK12" s="6">
        <v>-7.0611478867213501E-2</v>
      </c>
      <c r="PL12" s="6">
        <v>-0.83472028080184235</v>
      </c>
      <c r="PM12" s="6">
        <v>-0.24999999999999997</v>
      </c>
      <c r="PN12" s="6">
        <v>-0.56452941655470912</v>
      </c>
      <c r="PO12" s="6">
        <v>-0.3133025603838383</v>
      </c>
      <c r="PP12" s="6">
        <v>-0.35256601888648931</v>
      </c>
      <c r="PQ12" s="6">
        <v>-0.28741381805435101</v>
      </c>
      <c r="PR12" s="6">
        <v>-0.34829205235337363</v>
      </c>
      <c r="PS12" s="6">
        <v>-0.29010262327226644</v>
      </c>
      <c r="PT12" s="6">
        <v>-0.25000000000000006</v>
      </c>
      <c r="PU12" s="6">
        <v>-0.25000000000000006</v>
      </c>
      <c r="PV12" s="6">
        <v>-0.35393626622875579</v>
      </c>
      <c r="PW12" s="6">
        <v>-0.37949839920671508</v>
      </c>
      <c r="PX12" s="6">
        <v>1.0436631115824784</v>
      </c>
      <c r="PY12" s="6">
        <v>0.41728457851769307</v>
      </c>
      <c r="PZ12" s="6">
        <v>-0.38905923555374233</v>
      </c>
      <c r="QA12" s="6">
        <v>-0.25000000000000006</v>
      </c>
      <c r="QB12" s="6">
        <v>-8.2582145053027425E-2</v>
      </c>
      <c r="QC12" s="6">
        <v>-7.2220535586295834E-2</v>
      </c>
      <c r="QD12" s="6">
        <v>-0.25</v>
      </c>
      <c r="QE12" s="6">
        <v>-0.25</v>
      </c>
      <c r="QF12" s="6">
        <v>-0.24067541342339757</v>
      </c>
      <c r="QG12" s="6">
        <v>-0.61750131423599464</v>
      </c>
      <c r="QH12" s="6">
        <v>-0.45024212681889303</v>
      </c>
      <c r="QI12" s="6">
        <v>-0.53426727189465273</v>
      </c>
      <c r="QJ12" s="6">
        <v>-1.2927555603968275</v>
      </c>
      <c r="QK12" s="6">
        <v>1.5250362744288954</v>
      </c>
      <c r="QL12" s="6">
        <v>1.5122197465341569</v>
      </c>
      <c r="QM12" s="6">
        <v>-0.49329396143509252</v>
      </c>
      <c r="QN12" s="6">
        <v>-0.58676152139670623</v>
      </c>
      <c r="QO12" s="6">
        <v>-0.76094493189470125</v>
      </c>
      <c r="QP12" s="6">
        <v>8.1393391297321913E-2</v>
      </c>
      <c r="QQ12" s="6">
        <v>-0.41207721351571786</v>
      </c>
      <c r="QR12" s="6">
        <v>1.9333792725729935</v>
      </c>
      <c r="QS12" s="6">
        <v>-0.68540524890092469</v>
      </c>
      <c r="QT12" s="6">
        <v>-0.45492398727455907</v>
      </c>
      <c r="QU12" s="6">
        <v>0.44857619528164472</v>
      </c>
      <c r="QV12" s="6">
        <v>-0.91978162612458669</v>
      </c>
      <c r="QW12" s="6">
        <v>-0.62775310639316761</v>
      </c>
      <c r="QX12" s="6">
        <v>-0.23930780616547523</v>
      </c>
      <c r="QY12" s="6">
        <v>-1.3380883064394831</v>
      </c>
      <c r="QZ12" s="6">
        <v>-0.63317166051285467</v>
      </c>
      <c r="RA12" s="6">
        <v>1.0783694102414019</v>
      </c>
      <c r="RB12" s="6">
        <v>-0.26130068375159859</v>
      </c>
      <c r="RC12" s="6">
        <v>-0.31722985971593121</v>
      </c>
      <c r="RD12" s="6">
        <v>-9.5919166124999622E-2</v>
      </c>
      <c r="RE12" s="6">
        <v>-0.73780794041807185</v>
      </c>
      <c r="RF12" s="6">
        <v>0.65017132159145496</v>
      </c>
      <c r="RG12" s="6">
        <v>0.81702077341002721</v>
      </c>
      <c r="RH12" s="6">
        <v>0.91541678509502389</v>
      </c>
      <c r="RI12" s="6">
        <v>-0.18551387531821753</v>
      </c>
      <c r="RJ12" s="6">
        <v>-0.58048645485712802</v>
      </c>
      <c r="RK12" s="6">
        <v>0.97327436355275954</v>
      </c>
      <c r="RL12" s="6">
        <v>-0.87955989381400679</v>
      </c>
      <c r="RM12" s="6">
        <v>-0.60899288766765658</v>
      </c>
      <c r="RN12" s="6">
        <v>-0.84527657673485701</v>
      </c>
      <c r="RO12" s="6">
        <v>-0.56162827396778026</v>
      </c>
      <c r="RP12" s="6">
        <v>0.22466678436237458</v>
      </c>
      <c r="RQ12" s="6">
        <v>-0.64110228994111707</v>
      </c>
      <c r="RR12" s="6">
        <v>0.21768311163254173</v>
      </c>
      <c r="RS12" s="6">
        <v>1.1557825105021493</v>
      </c>
      <c r="RT12" s="6">
        <v>-0.89870392361088491</v>
      </c>
      <c r="RU12" s="6">
        <v>0.65344468904950292</v>
      </c>
      <c r="RV12" s="6">
        <v>0.58803680301465788</v>
      </c>
      <c r="RW12" s="6">
        <v>-0.16249692926806825</v>
      </c>
      <c r="RX12" s="6">
        <v>-0.17263724132333538</v>
      </c>
      <c r="RY12" s="6">
        <v>-1.3575265078872607</v>
      </c>
      <c r="RZ12" s="6">
        <v>-1.4849281530655714</v>
      </c>
      <c r="SA12" s="6">
        <v>9.4671475906563801E-3</v>
      </c>
      <c r="SB12" s="6">
        <v>-0.33738691729588566</v>
      </c>
      <c r="SC12" s="6">
        <v>-1.0251063449684215</v>
      </c>
      <c r="SD12" s="6">
        <v>-0.42614698686013158</v>
      </c>
      <c r="SE12" s="6">
        <v>-0.17010051171737262</v>
      </c>
      <c r="SF12" s="6">
        <v>-0.10998858478069549</v>
      </c>
      <c r="SG12" s="6">
        <v>5.4129039980142429E-2</v>
      </c>
      <c r="SH12" s="6">
        <v>-0.49721445360668004</v>
      </c>
      <c r="SI12" s="6">
        <v>-0.34471758460937402</v>
      </c>
      <c r="SJ12" s="6">
        <v>-0.4235692617138877</v>
      </c>
      <c r="SK12" s="6">
        <v>-0.91883269861958772</v>
      </c>
    </row>
    <row r="13" spans="1:505" x14ac:dyDescent="0.25">
      <c r="A13" s="14">
        <v>354522</v>
      </c>
      <c r="B13" s="14">
        <v>0</v>
      </c>
      <c r="C13" s="6">
        <v>-0.47500405149352087</v>
      </c>
      <c r="D13" s="6">
        <v>-1.1192928888004043</v>
      </c>
      <c r="E13" s="6">
        <v>-0.73680812212271429</v>
      </c>
      <c r="F13" s="6">
        <v>-0.79456045125116093</v>
      </c>
      <c r="G13" s="6">
        <v>-0.72525597408513764</v>
      </c>
      <c r="H13" s="6">
        <v>-0.50313295723803075</v>
      </c>
      <c r="I13" s="6">
        <v>-1.1240912333196404</v>
      </c>
      <c r="J13" s="6">
        <v>-1.4519951221228595</v>
      </c>
      <c r="K13" s="6">
        <v>-0.88512601224452014</v>
      </c>
      <c r="L13" s="6">
        <v>1.0066862024019252</v>
      </c>
      <c r="M13" s="6">
        <v>-0.66778812733827198</v>
      </c>
      <c r="N13" s="6">
        <v>-1.2604838747737248</v>
      </c>
      <c r="O13" s="6">
        <v>-1.4648638480181879</v>
      </c>
      <c r="P13" s="6">
        <v>-1.3286532910603186</v>
      </c>
      <c r="Q13" s="6">
        <v>-0.37158195892976642</v>
      </c>
      <c r="R13" s="6">
        <v>1.0557312211579126</v>
      </c>
      <c r="S13" s="6">
        <v>-0.77804121305410889</v>
      </c>
      <c r="T13" s="6">
        <v>0.36460730709058276</v>
      </c>
      <c r="U13" s="6">
        <v>1.368209854597721E-2</v>
      </c>
      <c r="V13" s="6">
        <v>0.52809485685276736</v>
      </c>
      <c r="W13" s="6">
        <v>-0.70771953294046297</v>
      </c>
      <c r="X13" s="6">
        <v>-0.17470740323625297</v>
      </c>
      <c r="Y13" s="6">
        <v>-1.0276638667627878</v>
      </c>
      <c r="Z13" s="6">
        <v>-0.42533675878800509</v>
      </c>
      <c r="AA13" s="6">
        <v>0.83565392076445344</v>
      </c>
      <c r="AB13" s="6">
        <v>2.5331346266314378</v>
      </c>
      <c r="AC13" s="6">
        <v>-0.81103117683299897</v>
      </c>
      <c r="AD13" s="6">
        <v>-0.68013372070275557</v>
      </c>
      <c r="AE13" s="6">
        <v>-1.0540537276817012</v>
      </c>
      <c r="AF13" s="6">
        <v>-0.8333489383113023</v>
      </c>
      <c r="AG13" s="6">
        <v>-0.83246031636431506</v>
      </c>
      <c r="AH13" s="6">
        <v>0.68697128696426979</v>
      </c>
      <c r="AI13" s="6">
        <v>-0.46151517026142741</v>
      </c>
      <c r="AJ13" s="6">
        <v>1.0931278171956347</v>
      </c>
      <c r="AK13" s="6">
        <v>-0.27221415911999514</v>
      </c>
      <c r="AL13" s="6">
        <v>0.50124005655486048</v>
      </c>
      <c r="AM13" s="6">
        <v>1.3665944965738195</v>
      </c>
      <c r="AN13" s="6">
        <v>0.55004091186393633</v>
      </c>
      <c r="AO13" s="6">
        <v>-0.28246459808687202</v>
      </c>
      <c r="AP13" s="6">
        <v>0.92439185310140692</v>
      </c>
      <c r="AQ13" s="6">
        <v>-0.66551345175949883</v>
      </c>
      <c r="AR13" s="6">
        <v>-0.44123224945013728</v>
      </c>
      <c r="AS13" s="6">
        <v>0.45136158750340216</v>
      </c>
      <c r="AT13" s="6">
        <v>3.4814296201933777E-2</v>
      </c>
      <c r="AU13" s="6">
        <v>-0.98550730309556378</v>
      </c>
      <c r="AV13" s="6">
        <v>-0.44146527070846392</v>
      </c>
      <c r="AW13" s="6">
        <v>-0.4631846405398255</v>
      </c>
      <c r="AX13" s="6">
        <v>0.16903107425074712</v>
      </c>
      <c r="AY13" s="6">
        <v>-0.51138742442326535</v>
      </c>
      <c r="AZ13" s="6">
        <v>1.5728989457459435</v>
      </c>
      <c r="BA13" s="6">
        <v>-0.196566487948311</v>
      </c>
      <c r="BB13" s="6">
        <v>2.2433950821228428</v>
      </c>
      <c r="BC13" s="6">
        <v>0.65631513634207395</v>
      </c>
      <c r="BD13" s="6">
        <v>0.39476941921012265</v>
      </c>
      <c r="BE13" s="6">
        <v>-0.36914941625505143</v>
      </c>
      <c r="BF13" s="6">
        <v>0.25239665890121371</v>
      </c>
      <c r="BG13" s="6">
        <v>0.30276362091804609</v>
      </c>
      <c r="BH13" s="6">
        <v>0.12853373030115969</v>
      </c>
      <c r="BI13" s="6">
        <v>2.2162402275502289E-2</v>
      </c>
      <c r="BJ13" s="6">
        <v>-0.34139936617646033</v>
      </c>
      <c r="BK13" s="6">
        <v>-1.429696143787466</v>
      </c>
      <c r="BL13" s="6">
        <v>-1.1526852836650503</v>
      </c>
      <c r="BM13" s="6">
        <v>1.1191307225631619</v>
      </c>
      <c r="BN13" s="6">
        <v>0.69703200140583632</v>
      </c>
      <c r="BO13" s="6">
        <v>1.1885615730536181</v>
      </c>
      <c r="BP13" s="6">
        <v>0.99169614847638932</v>
      </c>
      <c r="BQ13" s="6">
        <v>-0.68179557895552578</v>
      </c>
      <c r="BR13" s="6">
        <v>-0.67841082057150537</v>
      </c>
      <c r="BS13" s="6">
        <v>-8.0061801137502803E-2</v>
      </c>
      <c r="BT13" s="6">
        <v>1.295435661918567</v>
      </c>
      <c r="BU13" s="6">
        <v>0.57495615606462802</v>
      </c>
      <c r="BV13" s="6">
        <v>2.479624407862008</v>
      </c>
      <c r="BW13" s="6">
        <v>-0.20960708645777446</v>
      </c>
      <c r="BX13" s="6">
        <v>-0.47259997494458206</v>
      </c>
      <c r="BY13" s="6">
        <v>-0.24504977672638203</v>
      </c>
      <c r="BZ13" s="6">
        <v>0.91278582116941309</v>
      </c>
      <c r="CA13" s="6">
        <v>0.76361637024570872</v>
      </c>
      <c r="CB13" s="6">
        <v>1.9476438649183621</v>
      </c>
      <c r="CC13" s="6">
        <v>-0.45417355706687479</v>
      </c>
      <c r="CD13" s="6">
        <v>-1.0512579301732075</v>
      </c>
      <c r="CE13" s="6">
        <v>-0.17887204724396724</v>
      </c>
      <c r="CF13" s="6">
        <v>0.65152197571633075</v>
      </c>
      <c r="CG13" s="6">
        <v>-7.364740980360962E-2</v>
      </c>
      <c r="CH13" s="6">
        <v>-0.42330111491670547</v>
      </c>
      <c r="CI13" s="6">
        <v>-0.7876899161544122</v>
      </c>
      <c r="CJ13" s="6">
        <v>-0.62812155918125878</v>
      </c>
      <c r="CK13" s="6">
        <v>0.24245117352689882</v>
      </c>
      <c r="CL13" s="6">
        <v>1.0083697470314223</v>
      </c>
      <c r="CM13" s="6">
        <v>0.80377876111233693</v>
      </c>
      <c r="CN13" s="6">
        <v>1.7581450776916436</v>
      </c>
      <c r="CO13" s="6">
        <v>-0.71166588049168045</v>
      </c>
      <c r="CP13" s="6">
        <v>-1.2480854967112542</v>
      </c>
      <c r="CQ13" s="6">
        <v>3.6451907331455972E-2</v>
      </c>
      <c r="CR13" s="6">
        <v>-2.124650462993084E-2</v>
      </c>
      <c r="CS13" s="6">
        <v>-0.17607573799483717</v>
      </c>
      <c r="CT13" s="6">
        <v>1.0994072685993481</v>
      </c>
      <c r="CU13" s="6">
        <v>-0.10996719986640519</v>
      </c>
      <c r="CV13" s="6">
        <v>0.44851560630933995</v>
      </c>
      <c r="CW13" s="6">
        <v>-0.29849247480983643</v>
      </c>
      <c r="CX13" s="6">
        <v>3.6323730344202353E-2</v>
      </c>
      <c r="CY13" s="6">
        <v>0.17379220393835898</v>
      </c>
      <c r="CZ13" s="6">
        <v>1.8187503006141701</v>
      </c>
      <c r="DA13" s="6">
        <v>-7.7698785014842967E-2</v>
      </c>
      <c r="DB13" s="6">
        <v>0.39508162560200966</v>
      </c>
      <c r="DC13" s="6">
        <v>3.9748686025311293E-2</v>
      </c>
      <c r="DD13" s="6">
        <v>-0.23646865181217444</v>
      </c>
      <c r="DE13" s="6">
        <v>-0.70130093999462784</v>
      </c>
      <c r="DF13" s="6">
        <v>0.32012056507505221</v>
      </c>
      <c r="DG13" s="6">
        <v>-7.1540995486991166E-2</v>
      </c>
      <c r="DH13" s="6">
        <v>0.72769304207514207</v>
      </c>
      <c r="DI13" s="6">
        <v>-0.35117488832614674</v>
      </c>
      <c r="DJ13" s="6">
        <v>-2.0375918732101189E-2</v>
      </c>
      <c r="DK13" s="6">
        <v>-0.65547568946648915</v>
      </c>
      <c r="DL13" s="6">
        <v>-2.494213564851085E-2</v>
      </c>
      <c r="DM13" s="6">
        <v>1.3209035544885797</v>
      </c>
      <c r="DN13" s="6">
        <v>1.5685024020603615</v>
      </c>
      <c r="DO13" s="6">
        <v>-0.54506295767864088</v>
      </c>
      <c r="DP13" s="6">
        <v>-0.36832574801412937</v>
      </c>
      <c r="DQ13" s="6">
        <v>-1.050870374616695</v>
      </c>
      <c r="DR13" s="6">
        <v>-1.2607595521479271</v>
      </c>
      <c r="DS13" s="6">
        <v>-0.80876500348761882</v>
      </c>
      <c r="DT13" s="6">
        <v>0.10169756083729747</v>
      </c>
      <c r="DU13" s="6">
        <v>-0.26407181099555432</v>
      </c>
      <c r="DV13" s="6">
        <v>-5.2380724716658889E-2</v>
      </c>
      <c r="DW13" s="6">
        <v>-0.23785150590275603</v>
      </c>
      <c r="DX13" s="6">
        <v>0.75927009418491942</v>
      </c>
      <c r="DY13" s="6">
        <v>1.2418019484683671</v>
      </c>
      <c r="DZ13" s="6">
        <v>1.3355962868062106</v>
      </c>
      <c r="EA13" s="6">
        <v>1.7754600156155873</v>
      </c>
      <c r="EB13" s="6">
        <v>-0.20343400775042605</v>
      </c>
      <c r="EC13" s="6">
        <v>-8.2837305657080293E-2</v>
      </c>
      <c r="ED13" s="6">
        <v>-1.1847053690237852</v>
      </c>
      <c r="EE13" s="6">
        <v>-1.0613494982149314</v>
      </c>
      <c r="EF13" s="6">
        <v>-0.40511258424332292</v>
      </c>
      <c r="EG13" s="6">
        <v>-0.31160354944481161</v>
      </c>
      <c r="EH13" s="6">
        <v>-7.6761544078169153E-2</v>
      </c>
      <c r="EI13" s="6">
        <v>-0.67642345955023575</v>
      </c>
      <c r="EJ13" s="6">
        <v>-0.21186814320317546</v>
      </c>
      <c r="EK13" s="6">
        <v>-0.27771190452741029</v>
      </c>
      <c r="EL13" s="6">
        <v>-0.56754884563755026</v>
      </c>
      <c r="EM13" s="6">
        <v>-0.44671136677657841</v>
      </c>
      <c r="EN13" s="6">
        <v>-1.1748985616536711</v>
      </c>
      <c r="EO13" s="6">
        <v>-1.6331069720083131</v>
      </c>
      <c r="EP13" s="6">
        <v>-0.14447021773277133</v>
      </c>
      <c r="EQ13" s="6">
        <v>-0.6727025273959264</v>
      </c>
      <c r="ER13" s="6">
        <v>-0.60610611767875011</v>
      </c>
      <c r="ES13" s="6">
        <v>-1.133246488914784</v>
      </c>
      <c r="ET13" s="6">
        <v>-1.5438920331971664</v>
      </c>
      <c r="EU13" s="6">
        <v>-0.75996684865569508</v>
      </c>
      <c r="EV13" s="6">
        <v>-1.2796569882265205</v>
      </c>
      <c r="EW13" s="6">
        <v>-1.414256219241159</v>
      </c>
      <c r="EX13" s="6">
        <v>-1.3190850922570099</v>
      </c>
      <c r="EY13" s="6">
        <v>-0.69786609281986967</v>
      </c>
      <c r="EZ13" s="6">
        <v>-0.45161548342956315</v>
      </c>
      <c r="FA13" s="6">
        <v>-0.58451572035703958</v>
      </c>
      <c r="FB13" s="6">
        <v>-0.50769033741747915</v>
      </c>
      <c r="FC13" s="6">
        <v>-1.0428183050999495</v>
      </c>
      <c r="FD13" s="6">
        <v>-0.85439589556329365</v>
      </c>
      <c r="FE13" s="6">
        <v>-0.95770541610809001</v>
      </c>
      <c r="FF13" s="6">
        <v>-1.5832280619640726</v>
      </c>
      <c r="FG13" s="6">
        <v>-1.2869193666746601</v>
      </c>
      <c r="FH13" s="6">
        <v>-0.85570811037153816</v>
      </c>
      <c r="FI13" s="6">
        <v>2.9447123517651503</v>
      </c>
      <c r="FJ13" s="6">
        <v>-0.49640468766634899</v>
      </c>
      <c r="FK13" s="6">
        <v>-1.526865648821141</v>
      </c>
      <c r="FL13" s="6">
        <v>-1.3863552569442519</v>
      </c>
      <c r="FM13" s="6">
        <v>-1.6567831861671691</v>
      </c>
      <c r="FN13" s="6">
        <v>-1.211569016301614</v>
      </c>
      <c r="FO13" s="6">
        <v>1.0228827882018814</v>
      </c>
      <c r="FP13" s="6">
        <v>-0.53983115379683677</v>
      </c>
      <c r="FQ13" s="6">
        <v>-0.44379024837782993</v>
      </c>
      <c r="FR13" s="6">
        <v>-0.54896261545529634</v>
      </c>
      <c r="FS13" s="6">
        <v>-0.29146290026064176</v>
      </c>
      <c r="FT13" s="6">
        <v>-1.5822957833593443</v>
      </c>
      <c r="FU13" s="6">
        <v>-1.4989823529541497</v>
      </c>
      <c r="FV13" s="6">
        <v>-1.9209391115095047</v>
      </c>
      <c r="FW13" s="6">
        <v>-0.78841626633320694</v>
      </c>
      <c r="FX13" s="6">
        <v>-0.25200521850516938</v>
      </c>
      <c r="FY13" s="6">
        <v>-0.60376129649182908</v>
      </c>
      <c r="FZ13" s="6">
        <v>-0.96780359813541594</v>
      </c>
      <c r="GA13" s="6">
        <v>0.57544603093552649</v>
      </c>
      <c r="GB13" s="6">
        <v>-0.65078558462702052</v>
      </c>
      <c r="GC13" s="6">
        <v>-0.72306158726222181</v>
      </c>
      <c r="GD13" s="6">
        <v>2.2438770398601271</v>
      </c>
      <c r="GE13" s="6">
        <v>2.0309861144062786</v>
      </c>
      <c r="GF13" s="6">
        <v>3.2452748220386827</v>
      </c>
      <c r="GG13" s="6">
        <v>-0.23986174426318124</v>
      </c>
      <c r="GH13" s="6">
        <v>-0.48008162876535021</v>
      </c>
      <c r="GI13" s="6">
        <v>-0.61323691618133469</v>
      </c>
      <c r="GJ13" s="6">
        <v>1.0493945311955513</v>
      </c>
      <c r="GK13" s="6">
        <v>0.15089506428079233</v>
      </c>
      <c r="GL13" s="6">
        <v>-0.35636733945140847</v>
      </c>
      <c r="GM13" s="6">
        <v>-0.28792106607046958</v>
      </c>
      <c r="GN13" s="6">
        <v>-0.5488925197494966</v>
      </c>
      <c r="GO13" s="6">
        <v>0.46005348095227788</v>
      </c>
      <c r="GP13" s="6">
        <v>0.45112967437511114</v>
      </c>
      <c r="GQ13" s="6">
        <v>0.39253438994221229</v>
      </c>
      <c r="GR13" s="6">
        <v>0.98474101823971516</v>
      </c>
      <c r="GS13" s="6">
        <v>-0.16267412226945538</v>
      </c>
      <c r="GT13" s="6">
        <v>-0.91162868508082151</v>
      </c>
      <c r="GU13" s="6">
        <v>1.0053786008369352</v>
      </c>
      <c r="GV13" s="6">
        <v>-0.36010072106987906</v>
      </c>
      <c r="GW13" s="6">
        <v>-0.10035049090896303</v>
      </c>
      <c r="GX13" s="6">
        <v>-0.40042723068427605</v>
      </c>
      <c r="GY13" s="6">
        <v>-0.79607731164632267</v>
      </c>
      <c r="GZ13" s="6">
        <v>-1.5311435533100675</v>
      </c>
      <c r="HA13" s="6">
        <v>0.46761259725799909</v>
      </c>
      <c r="HB13" s="6">
        <v>-3.9358280673460221E-2</v>
      </c>
      <c r="HC13" s="6">
        <v>1.043795292254305</v>
      </c>
      <c r="HD13" s="6">
        <v>-0.11202280521364753</v>
      </c>
      <c r="HE13" s="6">
        <v>-0.69797833438387091</v>
      </c>
      <c r="HF13" s="6">
        <v>-1.5011493813046086</v>
      </c>
      <c r="HG13" s="6">
        <v>-0.63011291251587331</v>
      </c>
      <c r="HH13" s="6">
        <v>-0.57935903501596075</v>
      </c>
      <c r="HI13" s="6">
        <v>-0.55681461514390196</v>
      </c>
      <c r="HJ13" s="6">
        <v>-0.81961770724230909</v>
      </c>
      <c r="HK13" s="6">
        <v>-1.219563987630008</v>
      </c>
      <c r="HL13" s="6">
        <v>-0.86426347563534134</v>
      </c>
      <c r="HM13" s="6">
        <v>-1.2002784190582501</v>
      </c>
      <c r="HN13" s="6">
        <v>-1.8276528842234239</v>
      </c>
      <c r="HO13" s="6">
        <v>-0.18050789665895242</v>
      </c>
      <c r="HP13" s="6">
        <v>-2.0658037410990033</v>
      </c>
      <c r="HQ13" s="6">
        <v>-0.74402102099001255</v>
      </c>
      <c r="HR13" s="6">
        <v>-0.25516643665546968</v>
      </c>
      <c r="HS13" s="6">
        <v>6.0325134511137697E-2</v>
      </c>
      <c r="HT13" s="6">
        <v>-0.49256367746140778</v>
      </c>
      <c r="HU13" s="6">
        <v>0.59540321500162185</v>
      </c>
      <c r="HV13" s="6">
        <v>0.42533144781900811</v>
      </c>
      <c r="HW13" s="6">
        <v>-1.4020575260732655</v>
      </c>
      <c r="HX13" s="6">
        <v>-1.007827560177365</v>
      </c>
      <c r="HY13" s="6">
        <v>1.6079223141710144</v>
      </c>
      <c r="HZ13" s="6">
        <v>0.40936972696741208</v>
      </c>
      <c r="IA13" s="6">
        <v>-0.23679313825714149</v>
      </c>
      <c r="IB13" s="6">
        <v>1.118619943103363</v>
      </c>
      <c r="IC13" s="6">
        <v>2.4255076925127526</v>
      </c>
      <c r="ID13" s="6">
        <v>1.253374739853333</v>
      </c>
      <c r="IE13" s="6">
        <v>2.4514879912190994</v>
      </c>
      <c r="IF13" s="6">
        <v>2.2503993934433164</v>
      </c>
      <c r="IG13" s="6">
        <v>-1.0545609641722897</v>
      </c>
      <c r="IH13" s="6">
        <v>-1.1704774342036213</v>
      </c>
      <c r="II13" s="6">
        <v>-0.18381418231301316</v>
      </c>
      <c r="IJ13" s="6">
        <v>-1.1179152603038407</v>
      </c>
      <c r="IK13" s="6">
        <v>-0.23163368732737857</v>
      </c>
      <c r="IL13" s="6">
        <v>-0.71667572088033549</v>
      </c>
      <c r="IM13" s="6">
        <v>-7.0182983295796711E-2</v>
      </c>
      <c r="IN13" s="6">
        <v>-1.8371893747921277</v>
      </c>
      <c r="IO13" s="6">
        <v>-1.1939272656644291</v>
      </c>
      <c r="IP13" s="6">
        <v>-1.249438127224302</v>
      </c>
      <c r="IQ13" s="6">
        <v>-1.3671566634338668</v>
      </c>
      <c r="IR13" s="6">
        <v>-0.68030892617155758</v>
      </c>
      <c r="IS13" s="6">
        <v>-1.2533678991349795</v>
      </c>
      <c r="IT13" s="6">
        <v>-0.62771991899599922</v>
      </c>
      <c r="IU13" s="6">
        <v>-0.89532247684233812</v>
      </c>
      <c r="IV13" s="6">
        <v>-1.65283455261401</v>
      </c>
      <c r="IW13" s="6">
        <v>-0.48207196806176295</v>
      </c>
      <c r="IX13" s="6">
        <v>-1.4943112268106187</v>
      </c>
      <c r="IY13" s="6">
        <v>-0.39594157550189107</v>
      </c>
      <c r="IZ13" s="6">
        <v>-2.1699869034834882</v>
      </c>
      <c r="JA13" s="6">
        <v>-1.3423782074185453</v>
      </c>
      <c r="JB13" s="6">
        <v>-1.5114470081104086</v>
      </c>
      <c r="JC13" s="6">
        <v>-0.71867281011035233</v>
      </c>
      <c r="JD13" s="6">
        <v>-1.076207851958165</v>
      </c>
      <c r="JE13" s="6">
        <v>-0.5234834362499533</v>
      </c>
      <c r="JF13" s="6">
        <v>-0.37259266213539244</v>
      </c>
      <c r="JG13" s="6">
        <v>-0.79651176773099308</v>
      </c>
      <c r="JH13" s="6">
        <v>-0.52455427217139539</v>
      </c>
      <c r="JI13" s="6">
        <v>-1.8090203425066396</v>
      </c>
      <c r="JJ13" s="6">
        <v>-1.2195131573379507</v>
      </c>
      <c r="JK13" s="6">
        <v>-2.2426783079441952</v>
      </c>
      <c r="JL13" s="6">
        <v>-2.0422760993045412</v>
      </c>
      <c r="JM13" s="6">
        <v>-1.3544501882140063</v>
      </c>
      <c r="JN13" s="6">
        <v>0.25078672960026049</v>
      </c>
      <c r="JO13" s="6">
        <v>0.98266735559184448</v>
      </c>
      <c r="JP13" s="6">
        <v>0.32555013741539052</v>
      </c>
      <c r="JQ13" s="6">
        <v>-1.4579257961297236</v>
      </c>
      <c r="JR13" s="6">
        <v>9.8903645387763528E-2</v>
      </c>
      <c r="JS13" s="6">
        <v>-0.30118586589856139</v>
      </c>
      <c r="JT13" s="6">
        <v>-1.1621546557924787</v>
      </c>
      <c r="JU13" s="6">
        <v>-0.40073262341940369</v>
      </c>
      <c r="JV13" s="6">
        <v>-0.21043578252788037</v>
      </c>
      <c r="JW13" s="6">
        <v>-0.24995664170669513</v>
      </c>
      <c r="JX13" s="6">
        <v>0.93218352301121632</v>
      </c>
      <c r="JY13" s="6">
        <v>2.3670462647640504</v>
      </c>
      <c r="JZ13" s="6">
        <v>-9.6940256649847897E-3</v>
      </c>
      <c r="KA13" s="6">
        <v>0.28248369661593542</v>
      </c>
      <c r="KB13" s="6">
        <v>-1.3790730811708074</v>
      </c>
      <c r="KC13" s="6">
        <v>1.5775953870000146</v>
      </c>
      <c r="KD13" s="6">
        <v>-0.8115863708455493</v>
      </c>
      <c r="KE13" s="6">
        <v>-0.85122342013155594</v>
      </c>
      <c r="KF13" s="6">
        <v>1.5469096526323105</v>
      </c>
      <c r="KG13" s="6">
        <v>0.4207559909246984</v>
      </c>
      <c r="KH13" s="6">
        <v>-0.94755490736967718</v>
      </c>
      <c r="KI13" s="6">
        <v>-1.5804064908465116</v>
      </c>
      <c r="KJ13" s="6">
        <v>0.88368683603654152</v>
      </c>
      <c r="KK13" s="6">
        <v>0.2393255933815692</v>
      </c>
      <c r="KL13" s="6">
        <v>5.3522353272827193E-2</v>
      </c>
      <c r="KM13" s="6">
        <v>-0.14004375563908858</v>
      </c>
      <c r="KN13" s="6">
        <v>0.23187517124144902</v>
      </c>
      <c r="KO13" s="6">
        <v>1.1530696088119194</v>
      </c>
      <c r="KP13" s="6">
        <v>1.0063620679466547</v>
      </c>
      <c r="KQ13" s="6">
        <v>1.2359147371849877</v>
      </c>
      <c r="KR13" s="6">
        <v>0.20813480714840457</v>
      </c>
      <c r="KS13" s="6">
        <v>0.12403121613874242</v>
      </c>
      <c r="KT13" s="6">
        <v>0.28164891728409358</v>
      </c>
      <c r="KU13" s="6">
        <v>0.22922387093899735</v>
      </c>
      <c r="KV13" s="6">
        <v>1.3096474566797467</v>
      </c>
      <c r="KW13" s="6">
        <v>1.3913003970263027</v>
      </c>
      <c r="KX13" s="6">
        <v>-1.113114040906179</v>
      </c>
      <c r="KY13" s="6">
        <v>-0.7336712097259771</v>
      </c>
      <c r="KZ13" s="6">
        <v>-0.36396784687075501</v>
      </c>
      <c r="LA13" s="6">
        <v>0.50085406188344916</v>
      </c>
      <c r="LB13" s="6">
        <v>1.4204136194261761</v>
      </c>
      <c r="LC13" s="6">
        <v>-0.31322506746927359</v>
      </c>
      <c r="LD13" s="6">
        <v>-0.57284720666033462</v>
      </c>
      <c r="LE13" s="6">
        <v>0.34469865291650809</v>
      </c>
      <c r="LF13" s="6">
        <v>-0.25411785810937154</v>
      </c>
      <c r="LG13" s="6">
        <v>-0.86185771845309544</v>
      </c>
      <c r="LH13" s="6">
        <v>0.52128808044872232</v>
      </c>
      <c r="LI13" s="6">
        <v>0.91336595531914033</v>
      </c>
      <c r="LJ13" s="6">
        <v>0.54592655489257036</v>
      </c>
      <c r="LK13" s="6">
        <v>0.87450039325843298</v>
      </c>
      <c r="LL13" s="6">
        <v>-1.1935890223784951</v>
      </c>
      <c r="LM13" s="6">
        <v>-0.86134525521201077</v>
      </c>
      <c r="LN13" s="6">
        <v>-0.66074458889282317</v>
      </c>
      <c r="LO13" s="6">
        <v>-0.47520526190203788</v>
      </c>
      <c r="LP13" s="6">
        <v>-0.81969524067421617</v>
      </c>
      <c r="LQ13" s="6">
        <v>-0.73273370851446695</v>
      </c>
      <c r="LR13" s="6">
        <v>-0.32801819176036473</v>
      </c>
      <c r="LS13" s="6">
        <v>-0.5639389286966402</v>
      </c>
      <c r="LT13" s="6">
        <v>-0.344828812058246</v>
      </c>
      <c r="LU13" s="6">
        <v>-0.67992103521466041</v>
      </c>
      <c r="LV13" s="6">
        <v>0.37802387682494198</v>
      </c>
      <c r="LW13" s="6">
        <v>-0.82237756223732339</v>
      </c>
      <c r="LX13" s="6">
        <v>-0.29976218721462994</v>
      </c>
      <c r="LY13" s="6">
        <v>-0.73122592646914064</v>
      </c>
      <c r="LZ13" s="6">
        <v>-0.31275355890774292</v>
      </c>
      <c r="MA13" s="6">
        <v>-0.6571456717790003</v>
      </c>
      <c r="MB13" s="6">
        <v>-0.46854028784907586</v>
      </c>
      <c r="MC13" s="6">
        <v>0.62495126514235455</v>
      </c>
      <c r="MD13" s="6">
        <v>1.2500573742657457</v>
      </c>
      <c r="ME13" s="6">
        <v>-0.20973248513927575</v>
      </c>
      <c r="MF13" s="6">
        <v>-0.26053350232139055</v>
      </c>
      <c r="MG13" s="6">
        <v>1.160460312591975</v>
      </c>
      <c r="MH13" s="6">
        <v>-0.80040515582080074</v>
      </c>
      <c r="MI13" s="6">
        <v>-0.33288908687487012</v>
      </c>
      <c r="MJ13" s="6">
        <v>-0.46164221892873969</v>
      </c>
      <c r="MK13" s="6">
        <v>-0.21981318444115039</v>
      </c>
      <c r="ML13" s="6">
        <v>-0.62170892985023596</v>
      </c>
      <c r="MM13" s="6">
        <v>-0.37752592791186335</v>
      </c>
      <c r="MN13" s="6">
        <v>0.407907847328631</v>
      </c>
      <c r="MO13" s="6">
        <v>-0.3856762454815833</v>
      </c>
      <c r="MP13" s="6">
        <v>0.84383380116264539</v>
      </c>
      <c r="MQ13" s="6">
        <v>0.77102753659025269</v>
      </c>
      <c r="MR13" s="6">
        <v>-0.68823846513649023</v>
      </c>
      <c r="MS13" s="6">
        <v>-0.7352684457406069</v>
      </c>
      <c r="MT13" s="6">
        <v>-0.45735460673833239</v>
      </c>
      <c r="MU13" s="6">
        <v>1.7884270179016022</v>
      </c>
      <c r="MV13" s="6">
        <v>1.2476968692012573</v>
      </c>
      <c r="MW13" s="6">
        <v>1.0316443671193865</v>
      </c>
      <c r="MX13" s="6">
        <v>-0.11108189164770284</v>
      </c>
      <c r="MY13" s="6">
        <v>2.6913111172247679</v>
      </c>
      <c r="MZ13" s="6">
        <v>0.16477129081720931</v>
      </c>
      <c r="NA13" s="6">
        <v>-9.3192927443109409E-3</v>
      </c>
      <c r="NB13" s="6">
        <v>-9.4681629191411003E-4</v>
      </c>
      <c r="NC13" s="6">
        <v>-0.60466059238052605</v>
      </c>
      <c r="ND13" s="6">
        <v>-8.4187966617720267E-2</v>
      </c>
      <c r="NE13" s="6">
        <v>0.15756131482660632</v>
      </c>
      <c r="NF13" s="6">
        <v>-0.26953030710666309</v>
      </c>
      <c r="NG13" s="6">
        <v>1.0188738624739406</v>
      </c>
      <c r="NH13" s="6">
        <v>0.25708878518451789</v>
      </c>
      <c r="NI13" s="6">
        <v>1.2140075911222816</v>
      </c>
      <c r="NJ13" s="6">
        <v>0.52702286176930102</v>
      </c>
      <c r="NK13" s="6">
        <v>1.0570644780811265</v>
      </c>
      <c r="NL13" s="6">
        <v>0.85320204406881894</v>
      </c>
      <c r="NM13" s="6">
        <v>2.4514433621640297</v>
      </c>
      <c r="NN13" s="6">
        <v>2.0918237301282971</v>
      </c>
      <c r="NO13" s="6">
        <v>-5.242643580546695E-2</v>
      </c>
      <c r="NP13" s="6">
        <v>-0.80357425668626137</v>
      </c>
      <c r="NQ13" s="6">
        <v>-0.5778350282449346</v>
      </c>
      <c r="NR13" s="6">
        <v>-0.93693460763286784</v>
      </c>
      <c r="NS13" s="6">
        <v>-1.341414950555621</v>
      </c>
      <c r="NT13" s="6">
        <v>2.6840794326551727</v>
      </c>
      <c r="NU13" s="6">
        <v>-0.72343713453338665</v>
      </c>
      <c r="NV13" s="6">
        <v>2.2844305441923907</v>
      </c>
      <c r="NW13" s="6">
        <v>0.19176349857271294</v>
      </c>
      <c r="NX13" s="6">
        <v>-0.42495201213477712</v>
      </c>
      <c r="NY13" s="6">
        <v>0.71977049462854892</v>
      </c>
      <c r="NZ13" s="6">
        <v>-2.5157105090581069E-2</v>
      </c>
      <c r="OA13" s="6">
        <v>0.83839713745364441</v>
      </c>
      <c r="OB13" s="6">
        <v>-0.51254666738624821</v>
      </c>
      <c r="OC13" s="6">
        <v>-0.46769506441114495</v>
      </c>
      <c r="OD13" s="6">
        <v>-0.32102267841450982</v>
      </c>
      <c r="OE13" s="6">
        <v>0.75242369477631477</v>
      </c>
      <c r="OF13" s="6">
        <v>0.78478546384635861</v>
      </c>
      <c r="OG13" s="6">
        <v>1.4358290983477182</v>
      </c>
      <c r="OH13" s="6">
        <v>-0.38580760609530967</v>
      </c>
      <c r="OI13" s="6">
        <v>1.231187825588612E-2</v>
      </c>
      <c r="OJ13" s="6">
        <v>-0.4137243204295834</v>
      </c>
      <c r="OK13" s="6">
        <v>-0.10332198045312946</v>
      </c>
      <c r="OL13" s="6">
        <v>-0.60041731266220377</v>
      </c>
      <c r="OM13" s="6">
        <v>-0.44503419617522766</v>
      </c>
      <c r="ON13" s="6">
        <v>5.0650876284802403E-3</v>
      </c>
      <c r="OO13" s="6">
        <v>-9.2772797435904525E-2</v>
      </c>
      <c r="OP13" s="6">
        <v>-0.32244699283614137</v>
      </c>
      <c r="OQ13" s="6">
        <v>-0.28602047413307413</v>
      </c>
      <c r="OR13" s="6">
        <v>-0.28697706120671279</v>
      </c>
      <c r="OS13" s="6">
        <v>1.2991474544816499</v>
      </c>
      <c r="OT13" s="6">
        <v>-0.30930976360881707</v>
      </c>
      <c r="OU13" s="6">
        <v>0.81679561175624926</v>
      </c>
      <c r="OV13" s="6">
        <v>-0.42213465503836251</v>
      </c>
      <c r="OW13" s="6">
        <v>0.55691232831221094</v>
      </c>
      <c r="OX13" s="6">
        <v>6.069332862754697E-2</v>
      </c>
      <c r="OY13" s="6">
        <v>3.9810096142526417E-2</v>
      </c>
      <c r="OZ13" s="6">
        <v>-0.31127789062026529</v>
      </c>
      <c r="PA13" s="6">
        <v>-0.25000000000000006</v>
      </c>
      <c r="PB13" s="6">
        <v>-0.49064176233768586</v>
      </c>
      <c r="PC13" s="6">
        <v>-0.44323313704077177</v>
      </c>
      <c r="PD13" s="6">
        <v>-0.44875756724912863</v>
      </c>
      <c r="PE13" s="6">
        <v>-0.35133400109558283</v>
      </c>
      <c r="PF13" s="6">
        <v>-8.6433870217591108E-3</v>
      </c>
      <c r="PG13" s="6">
        <v>-7.1282613231540518E-2</v>
      </c>
      <c r="PH13" s="6">
        <v>-0.24027804378770845</v>
      </c>
      <c r="PI13" s="6">
        <v>-0.32134799332442465</v>
      </c>
      <c r="PJ13" s="6">
        <v>1.0721160387739825</v>
      </c>
      <c r="PK13" s="6">
        <v>1.722140695813644</v>
      </c>
      <c r="PL13" s="6">
        <v>2.1730632846280247</v>
      </c>
      <c r="PM13" s="6">
        <v>-0.24999999999999997</v>
      </c>
      <c r="PN13" s="6">
        <v>0.6977464161178496</v>
      </c>
      <c r="PO13" s="6">
        <v>-0.3133025603838383</v>
      </c>
      <c r="PP13" s="6">
        <v>-0.35256601888648931</v>
      </c>
      <c r="PQ13" s="6">
        <v>-0.28741381805435101</v>
      </c>
      <c r="PR13" s="6">
        <v>-0.34829205235337363</v>
      </c>
      <c r="PS13" s="6">
        <v>-0.29010262327226644</v>
      </c>
      <c r="PT13" s="6">
        <v>-0.25000000000000006</v>
      </c>
      <c r="PU13" s="6">
        <v>-0.25000000000000006</v>
      </c>
      <c r="PV13" s="6">
        <v>-0.35393626622875579</v>
      </c>
      <c r="PW13" s="6">
        <v>-0.2329126331314024</v>
      </c>
      <c r="PX13" s="6">
        <v>-0.60103467320747539</v>
      </c>
      <c r="PY13" s="6">
        <v>0.81925525863992943</v>
      </c>
      <c r="PZ13" s="6">
        <v>0.12543118162201541</v>
      </c>
      <c r="QA13" s="6">
        <v>-0.25000000000000006</v>
      </c>
      <c r="QB13" s="6">
        <v>0.54104793067648149</v>
      </c>
      <c r="QC13" s="6">
        <v>0.82984026807740918</v>
      </c>
      <c r="QD13" s="6">
        <v>-0.25</v>
      </c>
      <c r="QE13" s="6">
        <v>-0.25</v>
      </c>
      <c r="QF13" s="6">
        <v>1.018309675464864</v>
      </c>
      <c r="QG13" s="6">
        <v>1.3678667789261663</v>
      </c>
      <c r="QH13" s="6">
        <v>-0.69121308579040297</v>
      </c>
      <c r="QI13" s="6">
        <v>-0.75205770825774698</v>
      </c>
      <c r="QJ13" s="6">
        <v>0.90888940225387682</v>
      </c>
      <c r="QK13" s="6">
        <v>0.85301252458441867</v>
      </c>
      <c r="QL13" s="6">
        <v>1.0388071957716891</v>
      </c>
      <c r="QM13" s="6">
        <v>-0.56216998459232703</v>
      </c>
      <c r="QN13" s="6">
        <v>-0.97995553246707745</v>
      </c>
      <c r="QO13" s="6">
        <v>-0.55218993104015301</v>
      </c>
      <c r="QP13" s="6">
        <v>-2.4666274509042119E-2</v>
      </c>
      <c r="QQ13" s="6">
        <v>1.4421207882280699E-3</v>
      </c>
      <c r="QR13" s="6">
        <v>-0.39408540975457396</v>
      </c>
      <c r="QS13" s="6">
        <v>-0.16092758299328319</v>
      </c>
      <c r="QT13" s="6">
        <v>0.11634131284376685</v>
      </c>
      <c r="QU13" s="6">
        <v>0.17019927678186475</v>
      </c>
      <c r="QV13" s="6">
        <v>3.367249630915263E-2</v>
      </c>
      <c r="QW13" s="6">
        <v>-0.62775310639316761</v>
      </c>
      <c r="QX13" s="6">
        <v>-6.7382456628566345E-2</v>
      </c>
      <c r="QY13" s="6">
        <v>-1.6458278911610748E-2</v>
      </c>
      <c r="QZ13" s="6">
        <v>0.36428865332168187</v>
      </c>
      <c r="RA13" s="6">
        <v>0.58422051074289583</v>
      </c>
      <c r="RB13" s="6">
        <v>-0.26130068375159859</v>
      </c>
      <c r="RC13" s="6">
        <v>8.85514191981851E-2</v>
      </c>
      <c r="RD13" s="6">
        <v>2.3674484193677476</v>
      </c>
      <c r="RE13" s="6">
        <v>-0.2007087295042814</v>
      </c>
      <c r="RF13" s="6">
        <v>0.92748457678427931</v>
      </c>
      <c r="RG13" s="6">
        <v>2.4000172239822213</v>
      </c>
      <c r="RH13" s="6">
        <v>2.538201345628651</v>
      </c>
      <c r="RI13" s="6">
        <v>1.084208180581927</v>
      </c>
      <c r="RJ13" s="6">
        <v>-0.28924008500813109</v>
      </c>
      <c r="RK13" s="6">
        <v>-0.63210966820031689</v>
      </c>
      <c r="RL13" s="6">
        <v>-0.48112059702048221</v>
      </c>
      <c r="RM13" s="6">
        <v>-0.66440329029103429</v>
      </c>
      <c r="RN13" s="6">
        <v>-1.0504572830987686</v>
      </c>
      <c r="RO13" s="6">
        <v>-1.2778184291450694</v>
      </c>
      <c r="RP13" s="6">
        <v>0.27121928030709946</v>
      </c>
      <c r="RQ13" s="6">
        <v>-7.657172494628986E-2</v>
      </c>
      <c r="RR13" s="6">
        <v>-0.61447708078440233</v>
      </c>
      <c r="RS13" s="6">
        <v>5.7663835136183818E-2</v>
      </c>
      <c r="RT13" s="6">
        <v>-0.10609423917957299</v>
      </c>
      <c r="RU13" s="6">
        <v>2.6772799764699529</v>
      </c>
      <c r="RV13" s="6">
        <v>0.26783713324521469</v>
      </c>
      <c r="RW13" s="6">
        <v>-0.72011185517433585</v>
      </c>
      <c r="RX13" s="6">
        <v>-0.67803928480297604</v>
      </c>
      <c r="RY13" s="6">
        <v>0.42519504531770641</v>
      </c>
      <c r="RZ13" s="6">
        <v>-0.58517516765984345</v>
      </c>
      <c r="SA13" s="6">
        <v>0.1695021520479307</v>
      </c>
      <c r="SB13" s="6">
        <v>2.9955219190732669</v>
      </c>
      <c r="SC13" s="6">
        <v>-0.47597543044004492</v>
      </c>
      <c r="SD13" s="6">
        <v>0.23213060370993069</v>
      </c>
      <c r="SE13" s="6">
        <v>0.90470143827851779</v>
      </c>
      <c r="SF13" s="6">
        <v>-0.25282885688634915</v>
      </c>
      <c r="SG13" s="6">
        <v>2.4747803585804928</v>
      </c>
      <c r="SH13" s="6">
        <v>1.7344461621751799</v>
      </c>
      <c r="SI13" s="6">
        <v>-0.34471758460937402</v>
      </c>
      <c r="SJ13" s="6">
        <v>1.0511515750337177</v>
      </c>
      <c r="SK13" s="6">
        <v>-0.91883269861958772</v>
      </c>
    </row>
    <row r="14" spans="1:505" x14ac:dyDescent="0.25">
      <c r="A14" s="14">
        <v>348034</v>
      </c>
      <c r="B14" s="14">
        <v>1</v>
      </c>
      <c r="C14" s="6">
        <v>1.758045043818532</v>
      </c>
      <c r="D14" s="6">
        <v>-1.4637670898207908</v>
      </c>
      <c r="E14" s="6">
        <v>-0.9733414963383562</v>
      </c>
      <c r="F14" s="6">
        <v>-3.4165061790574799E-3</v>
      </c>
      <c r="G14" s="6">
        <v>-0.6294880403845865</v>
      </c>
      <c r="H14" s="6">
        <v>0.33127498137749373</v>
      </c>
      <c r="I14" s="6">
        <v>1.5735592104290372</v>
      </c>
      <c r="J14" s="6">
        <v>0.48900482693543246</v>
      </c>
      <c r="K14" s="6">
        <v>-0.36833276250751146</v>
      </c>
      <c r="L14" s="6">
        <v>-0.55262646273648752</v>
      </c>
      <c r="M14" s="6">
        <v>-0.23432530046363265</v>
      </c>
      <c r="N14" s="6">
        <v>0.10681935361766798</v>
      </c>
      <c r="O14" s="6">
        <v>-0.27586303560807407</v>
      </c>
      <c r="P14" s="6">
        <v>-1.0521744155256187</v>
      </c>
      <c r="Q14" s="6">
        <v>-7.0693598033532729E-2</v>
      </c>
      <c r="R14" s="6">
        <v>1.3757394469252082</v>
      </c>
      <c r="S14" s="6">
        <v>2.3071874696657506</v>
      </c>
      <c r="T14" s="6">
        <v>0.95095608157130163</v>
      </c>
      <c r="U14" s="6">
        <v>0.73422099323237888</v>
      </c>
      <c r="V14" s="6">
        <v>0.78997145371457755</v>
      </c>
      <c r="W14" s="6">
        <v>-0.63509066317656515</v>
      </c>
      <c r="X14" s="6">
        <v>-0.12814381406143213</v>
      </c>
      <c r="Y14" s="6">
        <v>0.6416255543202003</v>
      </c>
      <c r="Z14" s="6">
        <v>0.55361865260511167</v>
      </c>
      <c r="AA14" s="6">
        <v>3.2972733808323371E-2</v>
      </c>
      <c r="AB14" s="6">
        <v>-0.17407156100350155</v>
      </c>
      <c r="AC14" s="6">
        <v>-0.56008303987843744</v>
      </c>
      <c r="AD14" s="6">
        <v>0.81072437564406863</v>
      </c>
      <c r="AE14" s="6">
        <v>1.5502042535441538</v>
      </c>
      <c r="AF14" s="6">
        <v>2.720409753250618</v>
      </c>
      <c r="AG14" s="6">
        <v>1.1622009490129992</v>
      </c>
      <c r="AH14" s="6">
        <v>-0.67945349812894895</v>
      </c>
      <c r="AI14" s="6">
        <v>-1.1471527687857073</v>
      </c>
      <c r="AJ14" s="6">
        <v>-6.7431820596599024E-2</v>
      </c>
      <c r="AK14" s="6">
        <v>-0.15604631881421044</v>
      </c>
      <c r="AL14" s="6">
        <v>0.68310228566849929</v>
      </c>
      <c r="AM14" s="6">
        <v>-0.32191023137449948</v>
      </c>
      <c r="AN14" s="6">
        <v>-0.87450381433453717</v>
      </c>
      <c r="AO14" s="6">
        <v>-0.43814920194629897</v>
      </c>
      <c r="AP14" s="6">
        <v>0.88200976853691726</v>
      </c>
      <c r="AQ14" s="6">
        <v>1.186139180535964</v>
      </c>
      <c r="AR14" s="6">
        <v>1.9902645177803444</v>
      </c>
      <c r="AS14" s="6">
        <v>1.0713064222303197</v>
      </c>
      <c r="AT14" s="6">
        <v>-0.36016309308514854</v>
      </c>
      <c r="AU14" s="6">
        <v>-0.70717570045553657</v>
      </c>
      <c r="AV14" s="6">
        <v>-0.81020457445064498</v>
      </c>
      <c r="AW14" s="6">
        <v>-0.29568455521813103</v>
      </c>
      <c r="AX14" s="6">
        <v>0.47085920186193014</v>
      </c>
      <c r="AY14" s="6">
        <v>-0.50084228668771902</v>
      </c>
      <c r="AZ14" s="6">
        <v>-1.0236495329297792</v>
      </c>
      <c r="BA14" s="6">
        <v>-0.7646306380403145</v>
      </c>
      <c r="BB14" s="6">
        <v>-0.33381198769332876</v>
      </c>
      <c r="BC14" s="6">
        <v>0.6203859198292182</v>
      </c>
      <c r="BD14" s="6">
        <v>2.192025682733362</v>
      </c>
      <c r="BE14" s="6">
        <v>1.5442715330914503</v>
      </c>
      <c r="BF14" s="6">
        <v>0.62938440044282951</v>
      </c>
      <c r="BG14" s="6">
        <v>-1.2962590003775434</v>
      </c>
      <c r="BH14" s="6">
        <v>-0.77444864987049589</v>
      </c>
      <c r="BI14" s="6">
        <v>-0.32308877138228886</v>
      </c>
      <c r="BJ14" s="6">
        <v>0.77086286985886965</v>
      </c>
      <c r="BK14" s="6">
        <v>0.71840797073593876</v>
      </c>
      <c r="BL14" s="6">
        <v>-0.78801628615984587</v>
      </c>
      <c r="BM14" s="6">
        <v>-0.70515662228848108</v>
      </c>
      <c r="BN14" s="6">
        <v>-0.55576233949812048</v>
      </c>
      <c r="BO14" s="6">
        <v>0.80859199962196193</v>
      </c>
      <c r="BP14" s="6">
        <v>1.6107090388540046</v>
      </c>
      <c r="BQ14" s="6">
        <v>1.9678875818500445</v>
      </c>
      <c r="BR14" s="6">
        <v>0.66073029217802992</v>
      </c>
      <c r="BS14" s="6">
        <v>-0.77607257074114044</v>
      </c>
      <c r="BT14" s="6">
        <v>-0.98592685955918824</v>
      </c>
      <c r="BU14" s="6">
        <v>-0.55944675987997683</v>
      </c>
      <c r="BV14" s="6">
        <v>0.34802728906434138</v>
      </c>
      <c r="BW14" s="6">
        <v>0.40572828111366116</v>
      </c>
      <c r="BX14" s="6">
        <v>-0.57243655663927828</v>
      </c>
      <c r="BY14" s="6">
        <v>-0.62931527176823177</v>
      </c>
      <c r="BZ14" s="6">
        <v>-1.1344356437727323</v>
      </c>
      <c r="CA14" s="6">
        <v>-0.90380061396705247</v>
      </c>
      <c r="CB14" s="6">
        <v>-0.40159868837821466</v>
      </c>
      <c r="CC14" s="6">
        <v>0.26959150708167351</v>
      </c>
      <c r="CD14" s="6">
        <v>-0.10107067189460024</v>
      </c>
      <c r="CE14" s="6">
        <v>-0.63872413332902711</v>
      </c>
      <c r="CF14" s="6">
        <v>-1.01450313802146</v>
      </c>
      <c r="CG14" s="6">
        <v>-4.4577333402082031E-2</v>
      </c>
      <c r="CH14" s="6">
        <v>-0.69928556028081901</v>
      </c>
      <c r="CI14" s="6">
        <v>-0.43611387941311963</v>
      </c>
      <c r="CJ14" s="6">
        <v>-9.4402199058158068E-2</v>
      </c>
      <c r="CK14" s="6">
        <v>-0.83467538943154473</v>
      </c>
      <c r="CL14" s="6">
        <v>-0.98697968701827343</v>
      </c>
      <c r="CM14" s="6">
        <v>-0.81299387979448146</v>
      </c>
      <c r="CN14" s="6">
        <v>-0.32924616785133481</v>
      </c>
      <c r="CO14" s="6">
        <v>0.51930779090995172</v>
      </c>
      <c r="CP14" s="6">
        <v>0.17393440452616141</v>
      </c>
      <c r="CQ14" s="6">
        <v>-0.49728595363432798</v>
      </c>
      <c r="CR14" s="6">
        <v>-9.470870837296072E-2</v>
      </c>
      <c r="CS14" s="6">
        <v>0.55311462622962915</v>
      </c>
      <c r="CT14" s="6">
        <v>0.65940206748272956</v>
      </c>
      <c r="CU14" s="6">
        <v>1.1184595047460519</v>
      </c>
      <c r="CV14" s="6">
        <v>-0.82497339909124212</v>
      </c>
      <c r="CW14" s="6">
        <v>-0.53268868047785733</v>
      </c>
      <c r="CX14" s="6">
        <v>-0.63377238004649605</v>
      </c>
      <c r="CY14" s="6">
        <v>-0.30559185474896472</v>
      </c>
      <c r="CZ14" s="6">
        <v>-5.4304680170309982E-2</v>
      </c>
      <c r="DA14" s="6">
        <v>-0.69919713795449301</v>
      </c>
      <c r="DB14" s="6">
        <v>-0.35099070647663483</v>
      </c>
      <c r="DC14" s="6">
        <v>-0.56509743777050581</v>
      </c>
      <c r="DD14" s="6">
        <v>0.39060349103155789</v>
      </c>
      <c r="DE14" s="6">
        <v>0.7888962847400276</v>
      </c>
      <c r="DF14" s="6">
        <v>0.46233007296091877</v>
      </c>
      <c r="DG14" s="6">
        <v>-0.10015723088212755</v>
      </c>
      <c r="DH14" s="6">
        <v>-1.1017017126546127</v>
      </c>
      <c r="DI14" s="6">
        <v>-0.52607857716376272</v>
      </c>
      <c r="DJ14" s="6">
        <v>0.63683744581623636</v>
      </c>
      <c r="DK14" s="6">
        <v>0.83563966727124883</v>
      </c>
      <c r="DL14" s="6">
        <v>0.36850962977963436</v>
      </c>
      <c r="DM14" s="6">
        <v>-0.50680385010586593</v>
      </c>
      <c r="DN14" s="6">
        <v>-0.46678726723658803</v>
      </c>
      <c r="DO14" s="6">
        <v>-0.56446710264219957</v>
      </c>
      <c r="DP14" s="6">
        <v>-0.30935220129605423</v>
      </c>
      <c r="DQ14" s="6">
        <v>-8.4142999657320472E-2</v>
      </c>
      <c r="DR14" s="6">
        <v>0.19832021710872597</v>
      </c>
      <c r="DS14" s="6">
        <v>-0.461397930983178</v>
      </c>
      <c r="DT14" s="6">
        <v>-0.54250164151705016</v>
      </c>
      <c r="DU14" s="6">
        <v>-0.32621824086979961</v>
      </c>
      <c r="DV14" s="6">
        <v>-0.60616796377971416</v>
      </c>
      <c r="DW14" s="6">
        <v>7.5286428303400016E-2</v>
      </c>
      <c r="DX14" s="6">
        <v>0.76121105873557771</v>
      </c>
      <c r="DY14" s="6">
        <v>-0.29361139275866555</v>
      </c>
      <c r="DZ14" s="6">
        <v>-3.9922257292475602E-2</v>
      </c>
      <c r="EA14" s="6">
        <v>-0.97035666543190169</v>
      </c>
      <c r="EB14" s="6">
        <v>-0.71068419892856549</v>
      </c>
      <c r="EC14" s="6">
        <v>-0.50389224755080464</v>
      </c>
      <c r="ED14" s="6">
        <v>-0.93707894419175908</v>
      </c>
      <c r="EE14" s="6">
        <v>-1.3935787718070223</v>
      </c>
      <c r="EF14" s="6">
        <v>-0.40511258424332292</v>
      </c>
      <c r="EG14" s="6">
        <v>-0.63444519890350892</v>
      </c>
      <c r="EH14" s="6">
        <v>-0.48720326405090109</v>
      </c>
      <c r="EI14" s="6">
        <v>-0.71067724906487051</v>
      </c>
      <c r="EJ14" s="6">
        <v>-1.5403560498857625</v>
      </c>
      <c r="EK14" s="6">
        <v>-0.72077913437209007</v>
      </c>
      <c r="EL14" s="6">
        <v>-0.81368322642800728</v>
      </c>
      <c r="EM14" s="6">
        <v>-0.44096909014973767</v>
      </c>
      <c r="EN14" s="6">
        <v>-0.69644384841954377</v>
      </c>
      <c r="EO14" s="6">
        <v>-0.96348347055556605</v>
      </c>
      <c r="EP14" s="6">
        <v>-0.59892834085143576</v>
      </c>
      <c r="EQ14" s="6">
        <v>-0.56947695543960564</v>
      </c>
      <c r="ER14" s="6">
        <v>-0.43663942683003648</v>
      </c>
      <c r="ES14" s="6">
        <v>-0.78012035638405142</v>
      </c>
      <c r="ET14" s="6">
        <v>-1.2111810572303219</v>
      </c>
      <c r="EU14" s="6">
        <v>0.63821073736885514</v>
      </c>
      <c r="EV14" s="6">
        <v>1.1620587592282785</v>
      </c>
      <c r="EW14" s="6">
        <v>-0.96150933073176326</v>
      </c>
      <c r="EX14" s="6">
        <v>-1.4818260278699338</v>
      </c>
      <c r="EY14" s="6">
        <v>-0.85074613155980516</v>
      </c>
      <c r="EZ14" s="6">
        <v>-0.65930012098671587</v>
      </c>
      <c r="FA14" s="6">
        <v>-0.74242697651342582</v>
      </c>
      <c r="FB14" s="6">
        <v>-0.47554258120505849</v>
      </c>
      <c r="FC14" s="6">
        <v>-0.4326227618018435</v>
      </c>
      <c r="FD14" s="6">
        <v>0.85273536619424561</v>
      </c>
      <c r="FE14" s="6">
        <v>-8.0535756584289603E-2</v>
      </c>
      <c r="FF14" s="6">
        <v>-1.0689220831778887</v>
      </c>
      <c r="FG14" s="6">
        <v>-1.6076795361558529</v>
      </c>
      <c r="FH14" s="6">
        <v>-0.56321704230448433</v>
      </c>
      <c r="FI14" s="6">
        <v>-0.55471678356755116</v>
      </c>
      <c r="FJ14" s="6">
        <v>-0.69136917570132883</v>
      </c>
      <c r="FK14" s="6">
        <v>0.1948648484941766</v>
      </c>
      <c r="FL14" s="6">
        <v>-0.55597847589206162</v>
      </c>
      <c r="FM14" s="6">
        <v>-3.4736015139493252E-2</v>
      </c>
      <c r="FN14" s="6">
        <v>-0.36592811867240949</v>
      </c>
      <c r="FO14" s="6">
        <v>-0.12871107086819636</v>
      </c>
      <c r="FP14" s="6">
        <v>-0.72851555317806616</v>
      </c>
      <c r="FQ14" s="6">
        <v>-0.34098132531868969</v>
      </c>
      <c r="FR14" s="6">
        <v>0.59742870652008384</v>
      </c>
      <c r="FS14" s="6">
        <v>-1.0937424822400919</v>
      </c>
      <c r="FT14" s="6">
        <v>-0.63368471999999232</v>
      </c>
      <c r="FU14" s="6">
        <v>-3.1886495202506249E-2</v>
      </c>
      <c r="FV14" s="6">
        <v>-0.22609198898324337</v>
      </c>
      <c r="FW14" s="6">
        <v>-0.78841626633320694</v>
      </c>
      <c r="FX14" s="6">
        <v>-0.94629051942641684</v>
      </c>
      <c r="FY14" s="6">
        <v>-0.9436425670852161</v>
      </c>
      <c r="FZ14" s="6">
        <v>-0.8582207249299636</v>
      </c>
      <c r="GA14" s="6">
        <v>-0.60725667815851736</v>
      </c>
      <c r="GB14" s="6">
        <v>-0.52104044820589202</v>
      </c>
      <c r="GC14" s="6">
        <v>-0.23014743864335549</v>
      </c>
      <c r="GD14" s="6">
        <v>2.0395840007809869E-2</v>
      </c>
      <c r="GE14" s="6">
        <v>-0.49619879554868845</v>
      </c>
      <c r="GF14" s="6">
        <v>-0.27651951463874763</v>
      </c>
      <c r="GG14" s="6">
        <v>0.41649510148744828</v>
      </c>
      <c r="GH14" s="6">
        <v>1.6381435861932385</v>
      </c>
      <c r="GI14" s="6">
        <v>1.1211818131944999</v>
      </c>
      <c r="GJ14" s="6">
        <v>-0.55786593609490365</v>
      </c>
      <c r="GK14" s="6">
        <v>-0.57691433440692375</v>
      </c>
      <c r="GL14" s="6">
        <v>-0.62439274113031662</v>
      </c>
      <c r="GM14" s="6">
        <v>-0.30154265331927527</v>
      </c>
      <c r="GN14" s="6">
        <v>-0.31193449433972087</v>
      </c>
      <c r="GO14" s="6">
        <v>-0.92942232185297513</v>
      </c>
      <c r="GP14" s="6">
        <v>-0.87268897898593001</v>
      </c>
      <c r="GQ14" s="6">
        <v>-0.77000359663453422</v>
      </c>
      <c r="GR14" s="6">
        <v>-0.51388995702703288</v>
      </c>
      <c r="GS14" s="6">
        <v>0.16043521850187209</v>
      </c>
      <c r="GT14" s="6">
        <v>0.70368242344093856</v>
      </c>
      <c r="GU14" s="6">
        <v>-1.3246626241706025</v>
      </c>
      <c r="GV14" s="6">
        <v>-0.48099673361864476</v>
      </c>
      <c r="GW14" s="6">
        <v>-0.5851555694530497</v>
      </c>
      <c r="GX14" s="6">
        <v>5.6195873574946898E-3</v>
      </c>
      <c r="GY14" s="6">
        <v>0.16573563195138272</v>
      </c>
      <c r="GZ14" s="6">
        <v>-0.39145184059202626</v>
      </c>
      <c r="HA14" s="6">
        <v>-0.6736761415151068</v>
      </c>
      <c r="HB14" s="6">
        <v>-0.93506892429927813</v>
      </c>
      <c r="HC14" s="6">
        <v>-0.63250630557775434</v>
      </c>
      <c r="HD14" s="6">
        <v>-0.1697088774120325</v>
      </c>
      <c r="HE14" s="6">
        <v>7.7296960670956399E-2</v>
      </c>
      <c r="HF14" s="6">
        <v>-0.91116208085456318</v>
      </c>
      <c r="HG14" s="6">
        <v>-0.73640042940811201</v>
      </c>
      <c r="HH14" s="6">
        <v>-0.27670439404541547</v>
      </c>
      <c r="HI14" s="6">
        <v>-0.56579211140709029</v>
      </c>
      <c r="HJ14" s="6">
        <v>-0.30755261606189038</v>
      </c>
      <c r="HK14" s="6">
        <v>-0.13965080860279724</v>
      </c>
      <c r="HL14" s="6">
        <v>-0.74181385859764215</v>
      </c>
      <c r="HM14" s="6">
        <v>-0.60970729652845912</v>
      </c>
      <c r="HN14" s="6">
        <v>0.30813133054651981</v>
      </c>
      <c r="HO14" s="6">
        <v>1.0321488008878643</v>
      </c>
      <c r="HP14" s="6">
        <v>0.40003065889986233</v>
      </c>
      <c r="HQ14" s="6">
        <v>6.1287493631729272E-2</v>
      </c>
      <c r="HR14" s="6">
        <v>-0.49515744085534641</v>
      </c>
      <c r="HS14" s="6">
        <v>-0.59793794127199207</v>
      </c>
      <c r="HT14" s="6">
        <v>-9.089327901437122E-2</v>
      </c>
      <c r="HU14" s="6">
        <v>-0.45633351411738204</v>
      </c>
      <c r="HV14" s="6">
        <v>-1.3770443663155181</v>
      </c>
      <c r="HW14" s="6">
        <v>-2.591687437294192E-2</v>
      </c>
      <c r="HX14" s="6">
        <v>1.2988772998913878</v>
      </c>
      <c r="HY14" s="6">
        <v>-0.41885398779544053</v>
      </c>
      <c r="HZ14" s="6">
        <v>0.21938360881713687</v>
      </c>
      <c r="IA14" s="6">
        <v>0.6665190102870292</v>
      </c>
      <c r="IB14" s="6">
        <v>-0.97246226916598111</v>
      </c>
      <c r="IC14" s="6">
        <v>-0.88103175866455596</v>
      </c>
      <c r="ID14" s="6">
        <v>-0.99747720205685098</v>
      </c>
      <c r="IE14" s="6">
        <v>-0.82236006834514996</v>
      </c>
      <c r="IF14" s="6">
        <v>-0.35359706371240662</v>
      </c>
      <c r="IG14" s="6">
        <v>7.2300294318767104E-3</v>
      </c>
      <c r="IH14" s="6">
        <v>-0.48402018246208878</v>
      </c>
      <c r="II14" s="6">
        <v>-0.64717068723451365</v>
      </c>
      <c r="IJ14" s="6">
        <v>-0.26198703828137071</v>
      </c>
      <c r="IK14" s="6">
        <v>-0.81078231363356812</v>
      </c>
      <c r="IL14" s="6">
        <v>-1.0201386990222823</v>
      </c>
      <c r="IM14" s="6">
        <v>-9.3225152072377401E-2</v>
      </c>
      <c r="IN14" s="6">
        <v>7.5261276981177821E-2</v>
      </c>
      <c r="IO14" s="6">
        <v>0.6072291044665149</v>
      </c>
      <c r="IP14" s="6">
        <v>0.33206565447427605</v>
      </c>
      <c r="IQ14" s="6">
        <v>0.7446945639581094</v>
      </c>
      <c r="IR14" s="6">
        <v>-0.21987360944548431</v>
      </c>
      <c r="IS14" s="6">
        <v>0.44575985051324563</v>
      </c>
      <c r="IT14" s="6">
        <v>-7.6578564322226539E-2</v>
      </c>
      <c r="IU14" s="6">
        <v>0.24019550199733183</v>
      </c>
      <c r="IV14" s="6">
        <v>-0.54044248137396678</v>
      </c>
      <c r="IW14" s="6">
        <v>-0.75864691618678448</v>
      </c>
      <c r="IX14" s="6">
        <v>-0.34798516176305105</v>
      </c>
      <c r="IY14" s="6">
        <v>-0.87564955284530854</v>
      </c>
      <c r="IZ14" s="6">
        <v>-1.3742926151229811</v>
      </c>
      <c r="JA14" s="6">
        <v>-0.18670805290246689</v>
      </c>
      <c r="JB14" s="6">
        <v>0.87185714614313248</v>
      </c>
      <c r="JC14" s="6">
        <v>0.50881650934184686</v>
      </c>
      <c r="JD14" s="6">
        <v>-0.4002699664820718</v>
      </c>
      <c r="JE14" s="6">
        <v>-0.42102271597438368</v>
      </c>
      <c r="JF14" s="6">
        <v>0.68284843447736809</v>
      </c>
      <c r="JG14" s="6">
        <v>-0.79651176773099308</v>
      </c>
      <c r="JH14" s="6">
        <v>-0.58599289118295372</v>
      </c>
      <c r="JI14" s="6">
        <v>-0.21021342611973198</v>
      </c>
      <c r="JJ14" s="6">
        <v>-0.77401337298941353</v>
      </c>
      <c r="JK14" s="6">
        <v>-0.60781420451421186</v>
      </c>
      <c r="JL14" s="6">
        <v>0.94567010643564664</v>
      </c>
      <c r="JM14" s="6">
        <v>-0.75600894283346509</v>
      </c>
      <c r="JN14" s="6">
        <v>-1.0125761415938546</v>
      </c>
      <c r="JO14" s="6">
        <v>-1.4173393014080915</v>
      </c>
      <c r="JP14" s="6">
        <v>-0.90324189889711404</v>
      </c>
      <c r="JQ14" s="6">
        <v>-0.800317764435718</v>
      </c>
      <c r="JR14" s="6">
        <v>-0.50999154390287094</v>
      </c>
      <c r="JS14" s="6">
        <v>-1.2853820181971987</v>
      </c>
      <c r="JT14" s="6">
        <v>1.505185612211992</v>
      </c>
      <c r="JU14" s="6">
        <v>-0.77212703994113452</v>
      </c>
      <c r="JV14" s="6">
        <v>1.2011866934126572</v>
      </c>
      <c r="JW14" s="6">
        <v>-0.19435740324277498</v>
      </c>
      <c r="JX14" s="6">
        <v>-0.72280171107423152</v>
      </c>
      <c r="JY14" s="6">
        <v>-0.25857499130719097</v>
      </c>
      <c r="JZ14" s="6">
        <v>-0.91001999118999444</v>
      </c>
      <c r="KA14" s="6">
        <v>-1.0867608357341567</v>
      </c>
      <c r="KB14" s="6">
        <v>-0.40169174319729167</v>
      </c>
      <c r="KC14" s="6">
        <v>-1.4374040068067571</v>
      </c>
      <c r="KD14" s="6">
        <v>-0.73184434459664294</v>
      </c>
      <c r="KE14" s="6">
        <v>-0.71820132251495883</v>
      </c>
      <c r="KF14" s="6">
        <v>0.14206038551591299</v>
      </c>
      <c r="KG14" s="6">
        <v>-0.41597976508234663</v>
      </c>
      <c r="KH14" s="6">
        <v>1.2879259774829088</v>
      </c>
      <c r="KI14" s="6">
        <v>1.099537702895423</v>
      </c>
      <c r="KJ14" s="6">
        <v>-0.12781707923478225</v>
      </c>
      <c r="KK14" s="6">
        <v>-0.11345244700771524</v>
      </c>
      <c r="KL14" s="6">
        <v>-0.42307812895668534</v>
      </c>
      <c r="KM14" s="6">
        <v>-0.38860216855439933</v>
      </c>
      <c r="KN14" s="6">
        <v>0.44113019243480689</v>
      </c>
      <c r="KO14" s="6">
        <v>0.32616524084932014</v>
      </c>
      <c r="KP14" s="6">
        <v>-0.56049746975561576</v>
      </c>
      <c r="KQ14" s="6">
        <v>-0.51834948461742403</v>
      </c>
      <c r="KR14" s="6">
        <v>-0.94891939249972168</v>
      </c>
      <c r="KS14" s="6">
        <v>0.27722309520256294</v>
      </c>
      <c r="KT14" s="6">
        <v>-0.63287370233836759</v>
      </c>
      <c r="KU14" s="6">
        <v>-1.3049083098896856</v>
      </c>
      <c r="KV14" s="6">
        <v>-0.50856334310125417</v>
      </c>
      <c r="KW14" s="6">
        <v>-0.79905290373632032</v>
      </c>
      <c r="KX14" s="6">
        <v>-1.1649742836320285</v>
      </c>
      <c r="KY14" s="6">
        <v>-1.1175665922625757</v>
      </c>
      <c r="KZ14" s="6">
        <v>-0.36396784687075501</v>
      </c>
      <c r="LA14" s="6">
        <v>-0.62823120758083706</v>
      </c>
      <c r="LB14" s="6">
        <v>-0.88988596821845711</v>
      </c>
      <c r="LC14" s="6">
        <v>0.13390403576274459</v>
      </c>
      <c r="LD14" s="6">
        <v>-0.39873617492314739</v>
      </c>
      <c r="LE14" s="6">
        <v>-0.31477200088296015</v>
      </c>
      <c r="LF14" s="6">
        <v>0.55718697637481973</v>
      </c>
      <c r="LG14" s="6">
        <v>0.79430886079351004</v>
      </c>
      <c r="LH14" s="6">
        <v>0.62216453668491356</v>
      </c>
      <c r="LI14" s="6">
        <v>-0.39257708553139942</v>
      </c>
      <c r="LJ14" s="6">
        <v>-8.9556985772041853E-2</v>
      </c>
      <c r="LK14" s="6">
        <v>2.1729455983462542</v>
      </c>
      <c r="LL14" s="6">
        <v>1.5657294763680238</v>
      </c>
      <c r="LM14" s="6">
        <v>2.120480707879123</v>
      </c>
      <c r="LN14" s="6">
        <v>-0.9203533064764754</v>
      </c>
      <c r="LO14" s="6">
        <v>-0.42277699292642823</v>
      </c>
      <c r="LP14" s="6">
        <v>-0.92764670040298669</v>
      </c>
      <c r="LQ14" s="6">
        <v>3.0349367839248096</v>
      </c>
      <c r="LR14" s="6">
        <v>-0.45676972162213036</v>
      </c>
      <c r="LS14" s="6">
        <v>3.2104101944749077</v>
      </c>
      <c r="LT14" s="6">
        <v>-0.344828812058246</v>
      </c>
      <c r="LU14" s="6">
        <v>3.282831357974846</v>
      </c>
      <c r="LV14" s="6">
        <v>-0.65195176563963386</v>
      </c>
      <c r="LW14" s="6">
        <v>9.4379811916728881E-2</v>
      </c>
      <c r="LX14" s="6">
        <v>-0.38816463175639143</v>
      </c>
      <c r="LY14" s="6">
        <v>-0.73122592646914064</v>
      </c>
      <c r="LZ14" s="6">
        <v>-0.31275355890774292</v>
      </c>
      <c r="MA14" s="6">
        <v>2.6584383146089161</v>
      </c>
      <c r="MB14" s="6">
        <v>3.5222878960728408</v>
      </c>
      <c r="MC14" s="6">
        <v>3.4185334017332605</v>
      </c>
      <c r="MD14" s="6">
        <v>0.34076822363721709</v>
      </c>
      <c r="ME14" s="6">
        <v>2.6944049935055543</v>
      </c>
      <c r="MF14" s="6">
        <v>-0.26053350232139055</v>
      </c>
      <c r="MG14" s="6">
        <v>3.3567136868574963</v>
      </c>
      <c r="MH14" s="6">
        <v>-1.0939845725211772</v>
      </c>
      <c r="MI14" s="6">
        <v>2.5943448399225835</v>
      </c>
      <c r="MJ14" s="6">
        <v>1.9879053738702086</v>
      </c>
      <c r="MK14" s="6">
        <v>3.5557668036750925</v>
      </c>
      <c r="ML14" s="6">
        <v>3.0327901226777718</v>
      </c>
      <c r="MM14" s="6">
        <v>2.9653723717056613</v>
      </c>
      <c r="MN14" s="6">
        <v>1.5663363332316347</v>
      </c>
      <c r="MO14" s="6">
        <v>-0.34123542186285155</v>
      </c>
      <c r="MP14" s="6">
        <v>-0.55372597739449236</v>
      </c>
      <c r="MQ14" s="6">
        <v>-1.0791892268478365</v>
      </c>
      <c r="MR14" s="6">
        <v>2.7788175412490324</v>
      </c>
      <c r="MS14" s="6">
        <v>-0.67227429905545988</v>
      </c>
      <c r="MT14" s="6">
        <v>2.9319031241124449</v>
      </c>
      <c r="MU14" s="6">
        <v>0.67627124087018586</v>
      </c>
      <c r="MV14" s="6">
        <v>0.10345327562529995</v>
      </c>
      <c r="MW14" s="6">
        <v>0.4214060377534678</v>
      </c>
      <c r="MX14" s="6">
        <v>1.7188845946237614</v>
      </c>
      <c r="MY14" s="6">
        <v>-0.62734017378336981</v>
      </c>
      <c r="MZ14" s="6">
        <v>0.30249610327984577</v>
      </c>
      <c r="NA14" s="6">
        <v>0.66781842165465</v>
      </c>
      <c r="NB14" s="6">
        <v>1.0374218463528528</v>
      </c>
      <c r="NC14" s="6">
        <v>0.2138314258544399</v>
      </c>
      <c r="ND14" s="6">
        <v>0.33714912510393402</v>
      </c>
      <c r="NE14" s="6">
        <v>5.0295422888828198E-2</v>
      </c>
      <c r="NF14" s="6">
        <v>0.9089310654523669</v>
      </c>
      <c r="NG14" s="6">
        <v>5.7955813218694432E-2</v>
      </c>
      <c r="NH14" s="6">
        <v>0.70605788888294985</v>
      </c>
      <c r="NI14" s="6">
        <v>0.37402964446397685</v>
      </c>
      <c r="NJ14" s="6">
        <v>0.92828802280302136</v>
      </c>
      <c r="NK14" s="6">
        <v>0.93601771128332012</v>
      </c>
      <c r="NL14" s="6">
        <v>1.3590701995824248</v>
      </c>
      <c r="NM14" s="6">
        <v>0.11653962348669179</v>
      </c>
      <c r="NN14" s="6">
        <v>0.14780542155905138</v>
      </c>
      <c r="NO14" s="6">
        <v>1.111337111672047</v>
      </c>
      <c r="NP14" s="6">
        <v>0.4595310794055455</v>
      </c>
      <c r="NQ14" s="6">
        <v>-0.34998795346194128</v>
      </c>
      <c r="NR14" s="6">
        <v>-1.3199243495043114</v>
      </c>
      <c r="NS14" s="6">
        <v>-1.1159676312423579</v>
      </c>
      <c r="NT14" s="6">
        <v>-0.28479836017056431</v>
      </c>
      <c r="NU14" s="6">
        <v>-0.10393567910833988</v>
      </c>
      <c r="NV14" s="6">
        <v>-0.3553028772544054</v>
      </c>
      <c r="NW14" s="6">
        <v>-0.19186188817343353</v>
      </c>
      <c r="NX14" s="6">
        <v>-0.24120231478398174</v>
      </c>
      <c r="NY14" s="6">
        <v>1.6487375620006239E-2</v>
      </c>
      <c r="NZ14" s="6">
        <v>0.52196384439701149</v>
      </c>
      <c r="OA14" s="6">
        <v>-1.106666639814542E-2</v>
      </c>
      <c r="OB14" s="6">
        <v>1.1658816604531981</v>
      </c>
      <c r="OC14" s="6">
        <v>-0.25029658709531261</v>
      </c>
      <c r="OD14" s="6">
        <v>-0.26521700490686673</v>
      </c>
      <c r="OE14" s="6">
        <v>1.1211506555442303</v>
      </c>
      <c r="OF14" s="6">
        <v>-0.67010905674888466</v>
      </c>
      <c r="OG14" s="6">
        <v>-0.58353434130361637</v>
      </c>
      <c r="OH14" s="6">
        <v>0.43356743776408446</v>
      </c>
      <c r="OI14" s="6">
        <v>0.55801250708528338</v>
      </c>
      <c r="OJ14" s="6">
        <v>3.6132996488323674</v>
      </c>
      <c r="OK14" s="6">
        <v>1.2138590807110787</v>
      </c>
      <c r="OL14" s="6">
        <v>1.7854259023406023</v>
      </c>
      <c r="OM14" s="6">
        <v>1.1645078997074596</v>
      </c>
      <c r="ON14" s="6">
        <v>0.66113046740053993</v>
      </c>
      <c r="OO14" s="6">
        <v>1.3180999542121621</v>
      </c>
      <c r="OP14" s="6">
        <v>3.3158632621471638</v>
      </c>
      <c r="OQ14" s="6">
        <v>1.0767757524418879</v>
      </c>
      <c r="OR14" s="6">
        <v>-0.28697706120671279</v>
      </c>
      <c r="OS14" s="6">
        <v>-0.36681007667262455</v>
      </c>
      <c r="OT14" s="6">
        <v>-0.20560576351234292</v>
      </c>
      <c r="OU14" s="6">
        <v>-0.48965053811465586</v>
      </c>
      <c r="OV14" s="6">
        <v>1.6338721519801416</v>
      </c>
      <c r="OW14" s="6">
        <v>1.4100915721059322</v>
      </c>
      <c r="OX14" s="6">
        <v>0.2343705780819256</v>
      </c>
      <c r="OY14" s="6">
        <v>1.0468942711935707</v>
      </c>
      <c r="OZ14" s="6">
        <v>3.504130664457497</v>
      </c>
      <c r="PA14" s="6">
        <v>-0.25000000000000006</v>
      </c>
      <c r="PB14" s="6">
        <v>1.220084482830463E-2</v>
      </c>
      <c r="PC14" s="6">
        <v>-0.44323313704077177</v>
      </c>
      <c r="PD14" s="6">
        <v>2.4279949847599895</v>
      </c>
      <c r="PE14" s="6">
        <v>-0.35133400109558283</v>
      </c>
      <c r="PF14" s="6">
        <v>0.42120509545791213</v>
      </c>
      <c r="PG14" s="6">
        <v>0.76683781814831531</v>
      </c>
      <c r="PH14" s="6">
        <v>-0.33413639952301766</v>
      </c>
      <c r="PI14" s="6">
        <v>-0.32134799332442465</v>
      </c>
      <c r="PJ14" s="6">
        <v>-0.94723099482713957</v>
      </c>
      <c r="PK14" s="6">
        <v>0.10496585484666004</v>
      </c>
      <c r="PL14" s="6">
        <v>-7.8339156859267706E-3</v>
      </c>
      <c r="PM14" s="6">
        <v>-0.24999999999999997</v>
      </c>
      <c r="PN14" s="6">
        <v>-0.47208340642861757</v>
      </c>
      <c r="PO14" s="6">
        <v>-0.3133025603838383</v>
      </c>
      <c r="PP14" s="6">
        <v>-0.35256601888648931</v>
      </c>
      <c r="PQ14" s="6">
        <v>-0.28741381805435101</v>
      </c>
      <c r="PR14" s="6">
        <v>-0.34829205235337363</v>
      </c>
      <c r="PS14" s="6">
        <v>-0.29010262327226644</v>
      </c>
      <c r="PT14" s="6">
        <v>-0.25000000000000006</v>
      </c>
      <c r="PU14" s="6">
        <v>-0.25000000000000006</v>
      </c>
      <c r="PV14" s="6">
        <v>-0.35393626622875579</v>
      </c>
      <c r="PW14" s="6">
        <v>-0.28491170387770098</v>
      </c>
      <c r="PX14" s="6">
        <v>-0.15608311661183499</v>
      </c>
      <c r="PY14" s="6">
        <v>0.50622727452339567</v>
      </c>
      <c r="PZ14" s="6">
        <v>-0.37962391183984245</v>
      </c>
      <c r="QA14" s="6">
        <v>-0.25000000000000006</v>
      </c>
      <c r="QB14" s="6">
        <v>-0.3836630386673589</v>
      </c>
      <c r="QC14" s="6">
        <v>-0.86951168084395658</v>
      </c>
      <c r="QD14" s="6">
        <v>-0.25</v>
      </c>
      <c r="QE14" s="6">
        <v>-0.25</v>
      </c>
      <c r="QF14" s="6">
        <v>-1.0803226761503775</v>
      </c>
      <c r="QG14" s="6">
        <v>1.6217131377679568</v>
      </c>
      <c r="QH14" s="6">
        <v>-0.7615780204249365</v>
      </c>
      <c r="QI14" s="6">
        <v>-0.76525193932134716</v>
      </c>
      <c r="QJ14" s="6">
        <v>-1.2246179019337309</v>
      </c>
      <c r="QK14" s="6">
        <v>-0.59364444402827365</v>
      </c>
      <c r="QL14" s="6">
        <v>-0.43339596582996426</v>
      </c>
      <c r="QM14" s="6">
        <v>-0.11711386086662312</v>
      </c>
      <c r="QN14" s="6">
        <v>-0.96362089255169581</v>
      </c>
      <c r="QO14" s="6">
        <v>-3.6671281842716508E-2</v>
      </c>
      <c r="QP14" s="6">
        <v>-3.1261125689450969E-2</v>
      </c>
      <c r="QQ14" s="6">
        <v>0.31213208411075494</v>
      </c>
      <c r="QR14" s="6">
        <v>-0.68936601367226646</v>
      </c>
      <c r="QS14" s="6">
        <v>0.31457330007210871</v>
      </c>
      <c r="QT14" s="6">
        <v>-0.6415736312274759</v>
      </c>
      <c r="QU14" s="6">
        <v>-0.32349957910470972</v>
      </c>
      <c r="QV14" s="6">
        <v>1.0375256133634763</v>
      </c>
      <c r="QW14" s="6">
        <v>2.8447680200214616</v>
      </c>
      <c r="QX14" s="6">
        <v>0.14817350855332972</v>
      </c>
      <c r="QY14" s="6">
        <v>-0.46283551784380961</v>
      </c>
      <c r="QZ14" s="6">
        <v>0.91365224274736356</v>
      </c>
      <c r="RA14" s="6">
        <v>0.32728271222337263</v>
      </c>
      <c r="RB14" s="6">
        <v>-0.26130068375159859</v>
      </c>
      <c r="RC14" s="6">
        <v>-5.4778196817252017E-2</v>
      </c>
      <c r="RD14" s="6">
        <v>-1.1407585904012338</v>
      </c>
      <c r="RE14" s="6">
        <v>-0.42589678182147789</v>
      </c>
      <c r="RF14" s="6">
        <v>-0.20126866870535615</v>
      </c>
      <c r="RG14" s="6">
        <v>-1.4624716795086568</v>
      </c>
      <c r="RH14" s="6">
        <v>-0.17582003979425107</v>
      </c>
      <c r="RI14" s="6">
        <v>-0.29453377863314806</v>
      </c>
      <c r="RJ14" s="6">
        <v>3.170424608360829</v>
      </c>
      <c r="RK14" s="6">
        <v>3.0790492564790735</v>
      </c>
      <c r="RL14" s="6">
        <v>1.3510339536952711</v>
      </c>
      <c r="RM14" s="6">
        <v>3.2581058823340352</v>
      </c>
      <c r="RN14" s="6">
        <v>0.41419323085097981</v>
      </c>
      <c r="RO14" s="6">
        <v>0.81058284015433579</v>
      </c>
      <c r="RP14" s="6">
        <v>-0.37663466331454337</v>
      </c>
      <c r="RQ14" s="6">
        <v>-0.16524461475319641</v>
      </c>
      <c r="RR14" s="6">
        <v>-0.76511258997518095</v>
      </c>
      <c r="RS14" s="6">
        <v>0.65768921146807968</v>
      </c>
      <c r="RT14" s="6">
        <v>1.9104104341058683</v>
      </c>
      <c r="RU14" s="6">
        <v>0.10802827517007418</v>
      </c>
      <c r="RV14" s="6">
        <v>-1.4395084865560865</v>
      </c>
      <c r="RW14" s="6">
        <v>-0.68072286323913411</v>
      </c>
      <c r="RX14" s="6">
        <v>-0.41593325619475685</v>
      </c>
      <c r="RY14" s="6">
        <v>0.92854291327202387</v>
      </c>
      <c r="RZ14" s="6">
        <v>-0.35849171203624469</v>
      </c>
      <c r="SA14" s="6">
        <v>1.6242417852205704</v>
      </c>
      <c r="SB14" s="6">
        <v>-0.26575407295574444</v>
      </c>
      <c r="SC14" s="6">
        <v>-1.0764635742926749</v>
      </c>
      <c r="SD14" s="6">
        <v>-0.59739685925482278</v>
      </c>
      <c r="SE14" s="6">
        <v>-0.79454446672850731</v>
      </c>
      <c r="SF14" s="6">
        <v>2.078178945863991</v>
      </c>
      <c r="SG14" s="6">
        <v>-1.3147294974809893</v>
      </c>
      <c r="SH14" s="6">
        <v>0.60960465139144371</v>
      </c>
      <c r="SI14" s="6">
        <v>-0.34471758460937402</v>
      </c>
      <c r="SJ14" s="6">
        <v>-0.4235692617138877</v>
      </c>
      <c r="SK14" s="6">
        <v>-0.33370794764028855</v>
      </c>
    </row>
    <row r="15" spans="1:505" x14ac:dyDescent="0.25">
      <c r="A15" s="14">
        <v>349022</v>
      </c>
      <c r="B15" s="14">
        <v>1</v>
      </c>
      <c r="C15" s="6">
        <v>-0.47500405149352087</v>
      </c>
      <c r="D15" s="6">
        <v>1.8756536524423604</v>
      </c>
      <c r="E15" s="6">
        <v>2.4612144397192184</v>
      </c>
      <c r="F15" s="6">
        <v>0.17197471669596354</v>
      </c>
      <c r="G15" s="6">
        <v>-0.8945459951281457</v>
      </c>
      <c r="H15" s="6">
        <v>-0.56568768420978366</v>
      </c>
      <c r="I15" s="6">
        <v>-0.18431315534283332</v>
      </c>
      <c r="J15" s="6">
        <v>-8.7289648250290006E-5</v>
      </c>
      <c r="K15" s="6">
        <v>-0.1188041622089808</v>
      </c>
      <c r="L15" s="6">
        <v>-7.2914085744928914E-2</v>
      </c>
      <c r="M15" s="6">
        <v>1.2193253422614863</v>
      </c>
      <c r="N15" s="6">
        <v>1.2755154279527445</v>
      </c>
      <c r="O15" s="6">
        <v>-0.57269545032437363</v>
      </c>
      <c r="P15" s="6">
        <v>1.350909554189031</v>
      </c>
      <c r="Q15" s="6">
        <v>-0.57103297879930426</v>
      </c>
      <c r="R15" s="6">
        <v>-1.1193547907007817</v>
      </c>
      <c r="S15" s="6">
        <v>-0.88545372176761483</v>
      </c>
      <c r="T15" s="6">
        <v>-0.74495682442772482</v>
      </c>
      <c r="U15" s="6">
        <v>-0.62485766681524924</v>
      </c>
      <c r="V15" s="6">
        <v>-0.19651223124406733</v>
      </c>
      <c r="W15" s="6">
        <v>-0.63969799768198732</v>
      </c>
      <c r="X15" s="6">
        <v>-1.1068819008910442</v>
      </c>
      <c r="Y15" s="6">
        <v>-0.67574397407293607</v>
      </c>
      <c r="Z15" s="6">
        <v>-1.2374995154583961</v>
      </c>
      <c r="AA15" s="6">
        <v>-0.1009259412009719</v>
      </c>
      <c r="AB15" s="6">
        <v>-0.25101828820531302</v>
      </c>
      <c r="AC15" s="6">
        <v>-0.76291507245640855</v>
      </c>
      <c r="AD15" s="6">
        <v>-0.90437152543741317</v>
      </c>
      <c r="AE15" s="6">
        <v>-0.4339622257349815</v>
      </c>
      <c r="AF15" s="6">
        <v>-0.57003766573968828</v>
      </c>
      <c r="AG15" s="6">
        <v>0.17914376421373834</v>
      </c>
      <c r="AH15" s="6">
        <v>-0.38213845239737121</v>
      </c>
      <c r="AI15" s="6">
        <v>-0.33940466714434192</v>
      </c>
      <c r="AJ15" s="6">
        <v>-0.68387248175612791</v>
      </c>
      <c r="AK15" s="6">
        <v>-0.83242376688039499</v>
      </c>
      <c r="AL15" s="6">
        <v>-0.39813683438747016</v>
      </c>
      <c r="AM15" s="6">
        <v>3.7105303179950102E-3</v>
      </c>
      <c r="AN15" s="6">
        <v>-0.3449068278151905</v>
      </c>
      <c r="AO15" s="6">
        <v>-0.57599158672820217</v>
      </c>
      <c r="AP15" s="6">
        <v>-0.93896113094142952</v>
      </c>
      <c r="AQ15" s="6">
        <v>-0.47177610685347421</v>
      </c>
      <c r="AR15" s="6">
        <v>-0.16058268308864168</v>
      </c>
      <c r="AS15" s="6">
        <v>-0.44378109553621981</v>
      </c>
      <c r="AT15" s="6">
        <v>-0.53334434795949515</v>
      </c>
      <c r="AU15" s="6">
        <v>-1.0873791625329476</v>
      </c>
      <c r="AV15" s="6">
        <v>-1.0105033425512668</v>
      </c>
      <c r="AW15" s="6">
        <v>-0.61338805859995538</v>
      </c>
      <c r="AX15" s="6">
        <v>-0.61414715212573523</v>
      </c>
      <c r="AY15" s="6">
        <v>0.7149413971825308</v>
      </c>
      <c r="AZ15" s="6">
        <v>-0.41553978591656132</v>
      </c>
      <c r="BA15" s="6">
        <v>-0.76852731920960293</v>
      </c>
      <c r="BB15" s="6">
        <v>-0.99865127597490866</v>
      </c>
      <c r="BC15" s="6">
        <v>-1.8755899064394264</v>
      </c>
      <c r="BD15" s="6">
        <v>-1.7789264163581886</v>
      </c>
      <c r="BE15" s="6">
        <v>-0.81711281059680207</v>
      </c>
      <c r="BF15" s="6">
        <v>-0.17478727749584091</v>
      </c>
      <c r="BG15" s="6">
        <v>-1.2745989448625832</v>
      </c>
      <c r="BH15" s="6">
        <v>-1.0121179324997556</v>
      </c>
      <c r="BI15" s="6">
        <v>-1.3061150270787449</v>
      </c>
      <c r="BJ15" s="6">
        <v>-0.70521137792145339</v>
      </c>
      <c r="BK15" s="6">
        <v>-4.3933957343651138E-2</v>
      </c>
      <c r="BL15" s="6">
        <v>-0.58154964278964605</v>
      </c>
      <c r="BM15" s="6">
        <v>-0.49931073872542703</v>
      </c>
      <c r="BN15" s="6">
        <v>-1.1905276225211514</v>
      </c>
      <c r="BO15" s="6">
        <v>-1.3746818925448989</v>
      </c>
      <c r="BP15" s="6">
        <v>-1.1880215314652367</v>
      </c>
      <c r="BQ15" s="6">
        <v>-0.27191230866263866</v>
      </c>
      <c r="BR15" s="6">
        <v>0.21005846218039778</v>
      </c>
      <c r="BS15" s="6">
        <v>-0.65052612165703916</v>
      </c>
      <c r="BT15" s="6">
        <v>-1.3740622288532172</v>
      </c>
      <c r="BU15" s="6">
        <v>-1.325002770600145</v>
      </c>
      <c r="BV15" s="6">
        <v>-1.5966922454230823</v>
      </c>
      <c r="BW15" s="6">
        <v>-0.98798632126342056</v>
      </c>
      <c r="BX15" s="6">
        <v>-0.11632315691244149</v>
      </c>
      <c r="BY15" s="6">
        <v>5.763092829173927E-2</v>
      </c>
      <c r="BZ15" s="6">
        <v>-1.0058124028044451</v>
      </c>
      <c r="CA15" s="6">
        <v>-0.91115017578381863</v>
      </c>
      <c r="CB15" s="6">
        <v>-1.1954660638271177</v>
      </c>
      <c r="CC15" s="6">
        <v>-0.99422897398412979</v>
      </c>
      <c r="CD15" s="6">
        <v>-1.0453490864610968</v>
      </c>
      <c r="CE15" s="6">
        <v>0.74663947039392065</v>
      </c>
      <c r="CF15" s="6">
        <v>0.2970551761812632</v>
      </c>
      <c r="CG15" s="6">
        <v>0.10344896328997746</v>
      </c>
      <c r="CH15" s="6">
        <v>-0.59360798816662008</v>
      </c>
      <c r="CI15" s="6">
        <v>-0.17965298081858191</v>
      </c>
      <c r="CJ15" s="6">
        <v>5.317597970271757E-2</v>
      </c>
      <c r="CK15" s="6">
        <v>-0.15850449016301518</v>
      </c>
      <c r="CL15" s="6">
        <v>-1.0473911213610148</v>
      </c>
      <c r="CM15" s="6">
        <v>-0.77664928459520255</v>
      </c>
      <c r="CN15" s="6">
        <v>-1.2797880189323614</v>
      </c>
      <c r="CO15" s="6">
        <v>-0.56917292998200786</v>
      </c>
      <c r="CP15" s="6">
        <v>0.18854550909439524</v>
      </c>
      <c r="CQ15" s="6">
        <v>-0.92779416680053417</v>
      </c>
      <c r="CR15" s="6">
        <v>-0.96776294583085298</v>
      </c>
      <c r="CS15" s="6">
        <v>-0.67676293724756231</v>
      </c>
      <c r="CT15" s="6">
        <v>-0.69439611793551836</v>
      </c>
      <c r="CU15" s="6">
        <v>0.51821606333424364</v>
      </c>
      <c r="CV15" s="6">
        <v>-7.3600950503637325E-2</v>
      </c>
      <c r="CW15" s="6">
        <v>-0.72255271748499605</v>
      </c>
      <c r="CX15" s="6">
        <v>-0.87313172651488236</v>
      </c>
      <c r="CY15" s="6">
        <v>-0.67000167272706257</v>
      </c>
      <c r="CZ15" s="6">
        <v>-0.64473728979989609</v>
      </c>
      <c r="DA15" s="6">
        <v>0.81079902117741665</v>
      </c>
      <c r="DB15" s="6">
        <v>-0.35382646928673545</v>
      </c>
      <c r="DC15" s="6">
        <v>-0.65742579016413871</v>
      </c>
      <c r="DD15" s="6">
        <v>-0.54561701544608787</v>
      </c>
      <c r="DE15" s="6">
        <v>0.1013459536676299</v>
      </c>
      <c r="DF15" s="6">
        <v>0.28663725595278988</v>
      </c>
      <c r="DG15" s="6">
        <v>1.2480413643911843</v>
      </c>
      <c r="DH15" s="6">
        <v>0.30520750128153601</v>
      </c>
      <c r="DI15" s="6">
        <v>-0.66326114418870663</v>
      </c>
      <c r="DJ15" s="6">
        <v>-0.77367997191368421</v>
      </c>
      <c r="DK15" s="6">
        <v>0.76674677905038091</v>
      </c>
      <c r="DL15" s="6">
        <v>0.73072821473018268</v>
      </c>
      <c r="DM15" s="6">
        <v>0.82194673059412415</v>
      </c>
      <c r="DN15" s="6">
        <v>-0.19163781305017125</v>
      </c>
      <c r="DO15" s="6">
        <v>-0.13457311410750492</v>
      </c>
      <c r="DP15" s="6">
        <v>-0.20640541277113136</v>
      </c>
      <c r="DQ15" s="6">
        <v>0.41161967958519313</v>
      </c>
      <c r="DR15" s="6">
        <v>-7.2097863748752739E-2</v>
      </c>
      <c r="DS15" s="6">
        <v>-0.14473345854259745</v>
      </c>
      <c r="DT15" s="6">
        <v>0.31236662652636621</v>
      </c>
      <c r="DU15" s="6">
        <v>-0.74865253967180723</v>
      </c>
      <c r="DV15" s="6">
        <v>-0.93511704398239082</v>
      </c>
      <c r="DW15" s="6">
        <v>0.10324808182002909</v>
      </c>
      <c r="DX15" s="6">
        <v>6.7058360265788583E-2</v>
      </c>
      <c r="DY15" s="6">
        <v>1.2600172166610462</v>
      </c>
      <c r="DZ15" s="6">
        <v>0.52399623709798271</v>
      </c>
      <c r="EA15" s="6">
        <v>-0.98078053604226478</v>
      </c>
      <c r="EB15" s="6">
        <v>-0.3816167419941584</v>
      </c>
      <c r="EC15" s="6">
        <v>-0.15922090808392075</v>
      </c>
      <c r="ED15" s="6">
        <v>-0.38295058195411397</v>
      </c>
      <c r="EE15" s="6">
        <v>1.1868316852170597</v>
      </c>
      <c r="EF15" s="6">
        <v>-0.40511258424332292</v>
      </c>
      <c r="EG15" s="6">
        <v>-0.58009732200147457</v>
      </c>
      <c r="EH15" s="6">
        <v>-0.74957486557412512</v>
      </c>
      <c r="EI15" s="6">
        <v>-0.51734336067029851</v>
      </c>
      <c r="EJ15" s="6">
        <v>0.45152167427080769</v>
      </c>
      <c r="EK15" s="6">
        <v>-0.68141397726232245</v>
      </c>
      <c r="EL15" s="6">
        <v>-0.35233345878634936</v>
      </c>
      <c r="EM15" s="6">
        <v>-0.3952497893758134</v>
      </c>
      <c r="EN15" s="6">
        <v>-0.31420507971032208</v>
      </c>
      <c r="EO15" s="6">
        <v>1.6118795012124969</v>
      </c>
      <c r="EP15" s="6">
        <v>2.6705276925084345</v>
      </c>
      <c r="EQ15" s="6">
        <v>0.35796704692306863</v>
      </c>
      <c r="ER15" s="6">
        <v>-0.10309462445554335</v>
      </c>
      <c r="ES15" s="6">
        <v>1.101848459610366E-2</v>
      </c>
      <c r="ET15" s="6">
        <v>1.0511428250176182</v>
      </c>
      <c r="EU15" s="6">
        <v>6.6789164459521997E-4</v>
      </c>
      <c r="EV15" s="6">
        <v>0.11379427874032437</v>
      </c>
      <c r="EW15" s="6">
        <v>0.79887955042588477</v>
      </c>
      <c r="EX15" s="6">
        <v>0.20127063333152695</v>
      </c>
      <c r="EY15" s="6">
        <v>1.1769985525853122</v>
      </c>
      <c r="EZ15" s="6">
        <v>8.7760781608364313E-2</v>
      </c>
      <c r="FA15" s="6">
        <v>4.0116542411663229E-2</v>
      </c>
      <c r="FB15" s="6">
        <v>-4.1350399508545667E-2</v>
      </c>
      <c r="FC15" s="6">
        <v>0.11191085138224346</v>
      </c>
      <c r="FD15" s="6">
        <v>0.16544751036963593</v>
      </c>
      <c r="FE15" s="6">
        <v>-6.1224323219277947E-2</v>
      </c>
      <c r="FF15" s="6">
        <v>1.0916442136586331</v>
      </c>
      <c r="FG15" s="6">
        <v>1.0312814003927067</v>
      </c>
      <c r="FH15" s="6">
        <v>1.4686989975012146</v>
      </c>
      <c r="FI15" s="6">
        <v>0.55596894794355844</v>
      </c>
      <c r="FJ15" s="6">
        <v>-0.52683611266851049</v>
      </c>
      <c r="FK15" s="6">
        <v>-0.57036019876392863</v>
      </c>
      <c r="FL15" s="6">
        <v>-0.40530861255399758</v>
      </c>
      <c r="FM15" s="6">
        <v>-0.4828173849536222</v>
      </c>
      <c r="FN15" s="6">
        <v>2.4705664649437601E-3</v>
      </c>
      <c r="FO15" s="6">
        <v>-1.6074735517708305</v>
      </c>
      <c r="FP15" s="6">
        <v>-1.4696387942243951</v>
      </c>
      <c r="FQ15" s="6">
        <v>-1.1218092350471927</v>
      </c>
      <c r="FR15" s="6">
        <v>-1.0754170265614451</v>
      </c>
      <c r="FS15" s="6">
        <v>-1.2904992349551201</v>
      </c>
      <c r="FT15" s="6">
        <v>-0.98446680055272051</v>
      </c>
      <c r="FU15" s="6">
        <v>7.3836653598636989E-2</v>
      </c>
      <c r="FV15" s="6">
        <v>0.48187821126663494</v>
      </c>
      <c r="FW15" s="6">
        <v>1.3195739483532312</v>
      </c>
      <c r="FX15" s="6">
        <v>-0.93692466648952732</v>
      </c>
      <c r="FY15" s="6">
        <v>-1.114372366003396</v>
      </c>
      <c r="FZ15" s="6">
        <v>-0.73623595132442965</v>
      </c>
      <c r="GA15" s="6">
        <v>-1.3679386923737424</v>
      </c>
      <c r="GB15" s="6">
        <v>-0.21842138139113923</v>
      </c>
      <c r="GC15" s="6">
        <v>0.28187276652079263</v>
      </c>
      <c r="GD15" s="6">
        <v>1.7569629949932119E-2</v>
      </c>
      <c r="GE15" s="6">
        <v>-0.62265260562461044</v>
      </c>
      <c r="GF15" s="6">
        <v>-0.67012749911439184</v>
      </c>
      <c r="GG15" s="6">
        <v>-1.14944155098445</v>
      </c>
      <c r="GH15" s="6">
        <v>-0.43525043751008413</v>
      </c>
      <c r="GI15" s="6">
        <v>0.13691189716952065</v>
      </c>
      <c r="GJ15" s="6">
        <v>-0.61252527782262323</v>
      </c>
      <c r="GK15" s="6">
        <v>-0.62360308106886353</v>
      </c>
      <c r="GL15" s="6">
        <v>-0.88857381859187512</v>
      </c>
      <c r="GM15" s="6">
        <v>-0.51543802894342972</v>
      </c>
      <c r="GN15" s="6">
        <v>-0.6836403600351183</v>
      </c>
      <c r="GO15" s="6">
        <v>0.25481001549475529</v>
      </c>
      <c r="GP15" s="6">
        <v>-1.1352886745643367</v>
      </c>
      <c r="GQ15" s="6">
        <v>-0.59563343888322662</v>
      </c>
      <c r="GR15" s="6">
        <v>-1.0377945403301452</v>
      </c>
      <c r="GS15" s="6">
        <v>-0.51474408664889626</v>
      </c>
      <c r="GT15" s="6">
        <v>-0.41160675179150247</v>
      </c>
      <c r="GU15" s="6">
        <v>-1.6610960635430481</v>
      </c>
      <c r="GV15" s="6">
        <v>-1.9308517472377673</v>
      </c>
      <c r="GW15" s="6">
        <v>-1.178049021618766</v>
      </c>
      <c r="GX15" s="6">
        <v>-0.63975412134918186</v>
      </c>
      <c r="GY15" s="6">
        <v>-0.16540177908990755</v>
      </c>
      <c r="GZ15" s="6">
        <v>0.60699320822931946</v>
      </c>
      <c r="HA15" s="6">
        <v>-0.50925318235643091</v>
      </c>
      <c r="HB15" s="6">
        <v>-1.4055889399401527</v>
      </c>
      <c r="HC15" s="6">
        <v>-0.96491875733754751</v>
      </c>
      <c r="HD15" s="6">
        <v>-0.31744670216437965</v>
      </c>
      <c r="HE15" s="6">
        <v>-0.43419032054399392</v>
      </c>
      <c r="HF15" s="6">
        <v>0.6083318521810136</v>
      </c>
      <c r="HG15" s="6">
        <v>-0.18022737538834466</v>
      </c>
      <c r="HH15" s="6">
        <v>1.4667165168476299</v>
      </c>
      <c r="HI15" s="6">
        <v>-0.49326034939823094</v>
      </c>
      <c r="HJ15" s="6">
        <v>2.0572889172441884</v>
      </c>
      <c r="HK15" s="6">
        <v>-0.57006635095535063</v>
      </c>
      <c r="HL15" s="6">
        <v>2.3897054471062291</v>
      </c>
      <c r="HM15" s="6">
        <v>1.1758963510820402</v>
      </c>
      <c r="HN15" s="6">
        <v>-2.0729439981129012</v>
      </c>
      <c r="HO15" s="6">
        <v>-1.6732132801963249</v>
      </c>
      <c r="HP15" s="6">
        <v>-1.6184140720919684</v>
      </c>
      <c r="HQ15" s="6">
        <v>-1.169612303278367</v>
      </c>
      <c r="HR15" s="6">
        <v>-0.40634331045416072</v>
      </c>
      <c r="HS15" s="6">
        <v>-0.99621567836148972</v>
      </c>
      <c r="HT15" s="6">
        <v>-0.60655088461686546</v>
      </c>
      <c r="HU15" s="6">
        <v>-0.17034910752615073</v>
      </c>
      <c r="HV15" s="6">
        <v>-0.11033481183165354</v>
      </c>
      <c r="HW15" s="6">
        <v>0.18373172438661006</v>
      </c>
      <c r="HX15" s="6">
        <v>0.47599546386718833</v>
      </c>
      <c r="HY15" s="6">
        <v>-0.36127056595193757</v>
      </c>
      <c r="HZ15" s="6">
        <v>0.39350583073778239</v>
      </c>
      <c r="IA15" s="6">
        <v>7.5171432907435276E-2</v>
      </c>
      <c r="IB15" s="6">
        <v>-0.62423775893217004</v>
      </c>
      <c r="IC15" s="6">
        <v>-0.67993142526480643</v>
      </c>
      <c r="ID15" s="6">
        <v>-0.68013222858370548</v>
      </c>
      <c r="IE15" s="6">
        <v>-0.74650648785549034</v>
      </c>
      <c r="IF15" s="6">
        <v>-0.59583732885226137</v>
      </c>
      <c r="IG15" s="6">
        <v>-0.86798491117003418</v>
      </c>
      <c r="IH15" s="6">
        <v>-0.55169799775462847</v>
      </c>
      <c r="II15" s="6">
        <v>-0.10996116943928114</v>
      </c>
      <c r="IJ15" s="6">
        <v>0.53290313473673356</v>
      </c>
      <c r="IK15" s="6">
        <v>-0.23983046867854374</v>
      </c>
      <c r="IL15" s="6">
        <v>0.30156932943692766</v>
      </c>
      <c r="IM15" s="6">
        <v>-0.63648797044257654</v>
      </c>
      <c r="IN15" s="6">
        <v>-0.48072750698510569</v>
      </c>
      <c r="IO15" s="6">
        <v>-0.63788895916845745</v>
      </c>
      <c r="IP15" s="6">
        <v>-0.88304933471358427</v>
      </c>
      <c r="IQ15" s="6">
        <v>-0.84251807937745693</v>
      </c>
      <c r="IR15" s="6">
        <v>-0.21314247187284949</v>
      </c>
      <c r="IS15" s="6">
        <v>-0.26495835222199399</v>
      </c>
      <c r="IT15" s="6">
        <v>-0.31019455769052906</v>
      </c>
      <c r="IU15" s="6">
        <v>-1.1634776220533738</v>
      </c>
      <c r="IV15" s="6">
        <v>-0.74244765201993335</v>
      </c>
      <c r="IW15" s="6">
        <v>8.6615539331374725E-2</v>
      </c>
      <c r="IX15" s="6">
        <v>0.64932506926833544</v>
      </c>
      <c r="IY15" s="6">
        <v>-2.4411949055918061E-2</v>
      </c>
      <c r="IZ15" s="6">
        <v>0.2379812485816557</v>
      </c>
      <c r="JA15" s="6">
        <v>4.0693698890244767E-2</v>
      </c>
      <c r="JB15" s="6">
        <v>0.22208291262644539</v>
      </c>
      <c r="JC15" s="6">
        <v>-0.51784762891690495</v>
      </c>
      <c r="JD15" s="6">
        <v>0.62344545283624342</v>
      </c>
      <c r="JE15" s="6">
        <v>2.3389420650337147</v>
      </c>
      <c r="JF15" s="6">
        <v>0.96791966714441569</v>
      </c>
      <c r="JG15" s="6">
        <v>1.6911237446687748</v>
      </c>
      <c r="JH15" s="6">
        <v>-0.75943687171290364</v>
      </c>
      <c r="JI15" s="6">
        <v>-1.5076764799495603</v>
      </c>
      <c r="JJ15" s="6">
        <v>-0.57635459164517067</v>
      </c>
      <c r="JK15" s="6">
        <v>-0.79531954888004708</v>
      </c>
      <c r="JL15" s="6">
        <v>-0.28600831719401004</v>
      </c>
      <c r="JM15" s="6">
        <v>-0.58044720314647236</v>
      </c>
      <c r="JN15" s="6">
        <v>-0.30603526667895448</v>
      </c>
      <c r="JO15" s="6">
        <v>-1.1265862406041227</v>
      </c>
      <c r="JP15" s="6">
        <v>-0.54391418437543615</v>
      </c>
      <c r="JQ15" s="6">
        <v>-0.29457898942128374</v>
      </c>
      <c r="JR15" s="6">
        <v>-1.1737360149091884</v>
      </c>
      <c r="JS15" s="6">
        <v>-0.18339403977751809</v>
      </c>
      <c r="JT15" s="6">
        <v>-0.5478974947369788</v>
      </c>
      <c r="JU15" s="6">
        <v>4.9526437229663739E-2</v>
      </c>
      <c r="JV15" s="6">
        <v>-1.0446111714158073</v>
      </c>
      <c r="JW15" s="6">
        <v>-0.61579765475716941</v>
      </c>
      <c r="JX15" s="6">
        <v>0.47199370397230889</v>
      </c>
      <c r="JY15" s="6">
        <v>-0.40190469074750257</v>
      </c>
      <c r="JZ15" s="6">
        <v>0.55575766028932549</v>
      </c>
      <c r="KA15" s="6">
        <v>-0.24974126547814421</v>
      </c>
      <c r="KB15" s="6">
        <v>5.6427797289758989E-2</v>
      </c>
      <c r="KC15" s="6">
        <v>-0.26643553794941627</v>
      </c>
      <c r="KD15" s="6">
        <v>1.0481988333434575</v>
      </c>
      <c r="KE15" s="6">
        <v>0.15614440739049107</v>
      </c>
      <c r="KF15" s="6">
        <v>1.085504281443054</v>
      </c>
      <c r="KG15" s="6">
        <v>-0.41597976508234663</v>
      </c>
      <c r="KH15" s="6">
        <v>0.75739792825660179</v>
      </c>
      <c r="KI15" s="6">
        <v>1.5357157596081559</v>
      </c>
      <c r="KJ15" s="6">
        <v>0.20403744039908817</v>
      </c>
      <c r="KK15" s="6">
        <v>1.0804685520282593</v>
      </c>
      <c r="KL15" s="6">
        <v>0.63343988403202278</v>
      </c>
      <c r="KM15" s="6">
        <v>0.84862777541165024</v>
      </c>
      <c r="KN15" s="6">
        <v>-0.39951218109212794</v>
      </c>
      <c r="KO15" s="6">
        <v>-0.4702537823382581</v>
      </c>
      <c r="KP15" s="6">
        <v>-3.4515107038422858E-2</v>
      </c>
      <c r="KQ15" s="6">
        <v>-0.119233235937011</v>
      </c>
      <c r="KR15" s="6">
        <v>0.69842901390585976</v>
      </c>
      <c r="KS15" s="6">
        <v>2.4805750004826509E-2</v>
      </c>
      <c r="KT15" s="6">
        <v>0.67922680918360134</v>
      </c>
      <c r="KU15" s="6">
        <v>1.0662394729877891</v>
      </c>
      <c r="KV15" s="6">
        <v>1.0827865697138908</v>
      </c>
      <c r="KW15" s="6">
        <v>-0.29693311007758516</v>
      </c>
      <c r="KX15" s="6">
        <v>1.1084827801738868</v>
      </c>
      <c r="KY15" s="6">
        <v>0.7226301592354768</v>
      </c>
      <c r="KZ15" s="6">
        <v>-0.36396784687075501</v>
      </c>
      <c r="LA15" s="6">
        <v>3.2420673313769979</v>
      </c>
      <c r="LB15" s="6">
        <v>0.26726055065527626</v>
      </c>
      <c r="LC15" s="6">
        <v>0.1129171328710888</v>
      </c>
      <c r="LD15" s="6">
        <v>0.62090811718735506</v>
      </c>
      <c r="LE15" s="6">
        <v>-0.38181715246414633</v>
      </c>
      <c r="LF15" s="6">
        <v>0.72574520219309901</v>
      </c>
      <c r="LG15" s="6">
        <v>0.72625669252282721</v>
      </c>
      <c r="LH15" s="6">
        <v>-1.4753165298665678</v>
      </c>
      <c r="LI15" s="6">
        <v>0.10616436892668743</v>
      </c>
      <c r="LJ15" s="6">
        <v>0.52254758036222648</v>
      </c>
      <c r="LK15" s="6">
        <v>-0.33979033314864227</v>
      </c>
      <c r="LL15" s="6">
        <v>-1.437460346899096E-2</v>
      </c>
      <c r="LM15" s="6">
        <v>-0.44178762334270016</v>
      </c>
      <c r="LN15" s="6">
        <v>1.4809408951612222</v>
      </c>
      <c r="LO15" s="6">
        <v>-0.14541369828646755</v>
      </c>
      <c r="LP15" s="6">
        <v>0.30581305795591163</v>
      </c>
      <c r="LQ15" s="6">
        <v>-0.65532264849070732</v>
      </c>
      <c r="LR15" s="6">
        <v>-0.21158262620945117</v>
      </c>
      <c r="LS15" s="6">
        <v>-0.37296943125792054</v>
      </c>
      <c r="LT15" s="6">
        <v>-0.344828812058246</v>
      </c>
      <c r="LU15" s="6">
        <v>-0.42576067396191314</v>
      </c>
      <c r="LV15" s="6">
        <v>0.65566632139195791</v>
      </c>
      <c r="LW15" s="6">
        <v>-0.97110236080817969</v>
      </c>
      <c r="LX15" s="6">
        <v>-0.24787413620123649</v>
      </c>
      <c r="LY15" s="6">
        <v>-0.15835200120505463</v>
      </c>
      <c r="LZ15" s="6">
        <v>-0.31275355890774292</v>
      </c>
      <c r="MA15" s="6">
        <v>-0.61494206451784794</v>
      </c>
      <c r="MB15" s="6">
        <v>-0.15140690095679954</v>
      </c>
      <c r="MC15" s="6">
        <v>-0.52095513599857046</v>
      </c>
      <c r="MD15" s="6">
        <v>-0.57964523049159178</v>
      </c>
      <c r="ME15" s="6">
        <v>0.23658312484884883</v>
      </c>
      <c r="MF15" s="6">
        <v>-0.26053350232139055</v>
      </c>
      <c r="MG15" s="6">
        <v>-0.50502902569049779</v>
      </c>
      <c r="MH15" s="6">
        <v>0.21052602696033221</v>
      </c>
      <c r="MI15" s="6">
        <v>-0.27783012260946782</v>
      </c>
      <c r="MJ15" s="6">
        <v>-0.60495153961246595</v>
      </c>
      <c r="MK15" s="6">
        <v>-0.43542279621502306</v>
      </c>
      <c r="ML15" s="6">
        <v>-0.57907206114547183</v>
      </c>
      <c r="MM15" s="6">
        <v>-0.3723099788798927</v>
      </c>
      <c r="MN15" s="6">
        <v>0.13851450205015581</v>
      </c>
      <c r="MO15" s="6">
        <v>-0.55880892543309524</v>
      </c>
      <c r="MP15" s="6">
        <v>0.40804286987613458</v>
      </c>
      <c r="MQ15" s="6">
        <v>0.26767294753902066</v>
      </c>
      <c r="MR15" s="6">
        <v>-0.64673632973116646</v>
      </c>
      <c r="MS15" s="6">
        <v>-7.3735748372041804E-2</v>
      </c>
      <c r="MT15" s="6">
        <v>-0.25933736722770845</v>
      </c>
      <c r="MU15" s="6">
        <v>-1.0692481483088552</v>
      </c>
      <c r="MV15" s="6">
        <v>0.76682812504615638</v>
      </c>
      <c r="MW15" s="6">
        <v>0.76772103124227131</v>
      </c>
      <c r="MX15" s="6">
        <v>-0.36667370644896941</v>
      </c>
      <c r="MY15" s="6">
        <v>-0.79621537961257138</v>
      </c>
      <c r="MZ15" s="6">
        <v>1.410987648962861</v>
      </c>
      <c r="NA15" s="6">
        <v>0.87026301067185197</v>
      </c>
      <c r="NB15" s="6">
        <v>0.59360060203237464</v>
      </c>
      <c r="NC15" s="6">
        <v>0.31335780467095398</v>
      </c>
      <c r="ND15" s="6">
        <v>-0.24769870981622757</v>
      </c>
      <c r="NE15" s="6">
        <v>0.89611159667097939</v>
      </c>
      <c r="NF15" s="6">
        <v>0.86805965943396635</v>
      </c>
      <c r="NG15" s="6">
        <v>0.6986272093576984</v>
      </c>
      <c r="NH15" s="6">
        <v>-0.41519884320551964</v>
      </c>
      <c r="NI15" s="6">
        <v>1.3622284986187143</v>
      </c>
      <c r="NJ15" s="6">
        <v>1.3985816691179844</v>
      </c>
      <c r="NK15" s="6">
        <v>0.57832139985640219</v>
      </c>
      <c r="NL15" s="6">
        <v>0.14510434052644902</v>
      </c>
      <c r="NM15" s="6">
        <v>0.26613717580093005</v>
      </c>
      <c r="NN15" s="6">
        <v>0.37702806680281326</v>
      </c>
      <c r="NO15" s="6">
        <v>-0.10829698285401226</v>
      </c>
      <c r="NP15" s="6">
        <v>3.7085188706430468E-2</v>
      </c>
      <c r="NQ15" s="6">
        <v>-0.19063011901441546</v>
      </c>
      <c r="NR15" s="6">
        <v>0.72226001727846867</v>
      </c>
      <c r="NS15" s="6">
        <v>1.0987044482314734</v>
      </c>
      <c r="NT15" s="6">
        <v>0.32010142869249891</v>
      </c>
      <c r="NU15" s="6">
        <v>-0.17970454341058109</v>
      </c>
      <c r="NV15" s="6">
        <v>1.2870338112281339</v>
      </c>
      <c r="NW15" s="6">
        <v>0.57811797917970742</v>
      </c>
      <c r="NX15" s="6">
        <v>0.25390207272106813</v>
      </c>
      <c r="NY15" s="6">
        <v>0.46812487987356571</v>
      </c>
      <c r="NZ15" s="6">
        <v>0.31125272121149855</v>
      </c>
      <c r="OA15" s="6">
        <v>1.2726023621322631</v>
      </c>
      <c r="OB15" s="6">
        <v>-0.51254666738624821</v>
      </c>
      <c r="OC15" s="6">
        <v>-0.46769506441114495</v>
      </c>
      <c r="OD15" s="6">
        <v>-0.62390048812543231</v>
      </c>
      <c r="OE15" s="6">
        <v>-0.87754767763429542</v>
      </c>
      <c r="OF15" s="6">
        <v>0.52086492817470542</v>
      </c>
      <c r="OG15" s="6">
        <v>0.77495150068304808</v>
      </c>
      <c r="OH15" s="6">
        <v>-0.86336318056160755</v>
      </c>
      <c r="OI15" s="6">
        <v>-0.72871097860876999</v>
      </c>
      <c r="OJ15" s="6">
        <v>-0.4137243204295834</v>
      </c>
      <c r="OK15" s="6">
        <v>-0.43767474854130933</v>
      </c>
      <c r="OL15" s="6">
        <v>-0.91942470244896202</v>
      </c>
      <c r="OM15" s="6">
        <v>-0.86790515749808872</v>
      </c>
      <c r="ON15" s="6">
        <v>-0.59892146089375897</v>
      </c>
      <c r="OO15" s="6">
        <v>6.9501477374728476E-2</v>
      </c>
      <c r="OP15" s="6">
        <v>-2.2395706169651419E-2</v>
      </c>
      <c r="OQ15" s="6">
        <v>-0.29775242886302905</v>
      </c>
      <c r="OR15" s="6">
        <v>-0.28697706120671279</v>
      </c>
      <c r="OS15" s="6">
        <v>-0.23462028105874008</v>
      </c>
      <c r="OT15" s="6">
        <v>-0.37604632725926018</v>
      </c>
      <c r="OU15" s="6">
        <v>-2.5455476528172431E-2</v>
      </c>
      <c r="OV15" s="6">
        <v>-0.76103638471153245</v>
      </c>
      <c r="OW15" s="6">
        <v>-0.46762890903648047</v>
      </c>
      <c r="OX15" s="6">
        <v>0.47826502163240259</v>
      </c>
      <c r="OY15" s="6">
        <v>-0.71334907855771235</v>
      </c>
      <c r="OZ15" s="6">
        <v>-0.50295500768433155</v>
      </c>
      <c r="PA15" s="6">
        <v>-0.25000000000000006</v>
      </c>
      <c r="PB15" s="6">
        <v>-0.52897971197474714</v>
      </c>
      <c r="PC15" s="6">
        <v>-0.44323313704077177</v>
      </c>
      <c r="PD15" s="6">
        <v>-0.62436177332461296</v>
      </c>
      <c r="PE15" s="6">
        <v>-0.35133400109558283</v>
      </c>
      <c r="PF15" s="6">
        <v>-0.54729986416414922</v>
      </c>
      <c r="PG15" s="6">
        <v>-0.52726441467238561</v>
      </c>
      <c r="PH15" s="6">
        <v>-0.33413639952301766</v>
      </c>
      <c r="PI15" s="6">
        <v>-0.32134799332442465</v>
      </c>
      <c r="PJ15" s="6">
        <v>0.55950130889048011</v>
      </c>
      <c r="PK15" s="6">
        <v>-0.29479828586266454</v>
      </c>
      <c r="PL15" s="6">
        <v>1.8263444022122672</v>
      </c>
      <c r="PM15" s="6">
        <v>-0.24999999999999997</v>
      </c>
      <c r="PN15" s="6">
        <v>-0.56452941655470912</v>
      </c>
      <c r="PO15" s="6">
        <v>-0.3133025603838383</v>
      </c>
      <c r="PP15" s="6">
        <v>-0.35256601888648931</v>
      </c>
      <c r="PQ15" s="6">
        <v>-0.28741381805435101</v>
      </c>
      <c r="PR15" s="6">
        <v>-0.34829205235337363</v>
      </c>
      <c r="PS15" s="6">
        <v>-0.29010262327226644</v>
      </c>
      <c r="PT15" s="6">
        <v>-0.25000000000000006</v>
      </c>
      <c r="PU15" s="6">
        <v>-0.25000000000000006</v>
      </c>
      <c r="PV15" s="6">
        <v>-0.35393626622875579</v>
      </c>
      <c r="PW15" s="6">
        <v>-0.33028933339066707</v>
      </c>
      <c r="PX15" s="6">
        <v>-0.68150670828433912</v>
      </c>
      <c r="PY15" s="6">
        <v>-0.45400063491979509</v>
      </c>
      <c r="PZ15" s="6">
        <v>-0.38109365567294479</v>
      </c>
      <c r="QA15" s="6">
        <v>-0.25000000000000006</v>
      </c>
      <c r="QB15" s="6">
        <v>-0.2880685502976873</v>
      </c>
      <c r="QC15" s="6">
        <v>0.45540505649154467</v>
      </c>
      <c r="QD15" s="6">
        <v>-0.25</v>
      </c>
      <c r="QE15" s="6">
        <v>-0.25</v>
      </c>
      <c r="QF15" s="6">
        <v>-0.33391922588808554</v>
      </c>
      <c r="QG15" s="6">
        <v>0.64277290091914385</v>
      </c>
      <c r="QH15" s="6">
        <v>-0.42214670022454603</v>
      </c>
      <c r="QI15" s="6">
        <v>-0.14903234857813158</v>
      </c>
      <c r="QJ15" s="6">
        <v>0.73467819961075553</v>
      </c>
      <c r="QK15" s="6">
        <v>-0.39161572428945651</v>
      </c>
      <c r="QL15" s="6">
        <v>-9.6511411969801203E-2</v>
      </c>
      <c r="QM15" s="6">
        <v>-0.43951429585527413</v>
      </c>
      <c r="QN15" s="6">
        <v>1.3454673618105708</v>
      </c>
      <c r="QO15" s="6">
        <v>-0.31093654647997038</v>
      </c>
      <c r="QP15" s="6">
        <v>-0.32784388170695156</v>
      </c>
      <c r="QQ15" s="6">
        <v>-0.55425591796534168</v>
      </c>
      <c r="QR15" s="6">
        <v>-0.40378690412619805</v>
      </c>
      <c r="QS15" s="6">
        <v>-0.65369777448301403</v>
      </c>
      <c r="QT15" s="6">
        <v>-0.23521736458024439</v>
      </c>
      <c r="QU15" s="6">
        <v>1.1185293807935945</v>
      </c>
      <c r="QV15" s="6">
        <v>0.12273964318803747</v>
      </c>
      <c r="QW15" s="6">
        <v>-0.36002659016466754</v>
      </c>
      <c r="QX15" s="6">
        <v>-0.22030783039003632</v>
      </c>
      <c r="QY15" s="6">
        <v>0.78115567222786875</v>
      </c>
      <c r="QZ15" s="6">
        <v>-0.88444031536635559</v>
      </c>
      <c r="RA15" s="6">
        <v>-0.78888153818752993</v>
      </c>
      <c r="RB15" s="6">
        <v>-0.26130068375159859</v>
      </c>
      <c r="RC15" s="6">
        <v>-0.43300543843671063</v>
      </c>
      <c r="RD15" s="6">
        <v>-0.40012207175444403</v>
      </c>
      <c r="RE15" s="6">
        <v>-0.25442442578362268</v>
      </c>
      <c r="RF15" s="6">
        <v>-0.58434587024236717</v>
      </c>
      <c r="RG15" s="6">
        <v>-0.13692566882645194</v>
      </c>
      <c r="RH15" s="6">
        <v>0.23372859436272725</v>
      </c>
      <c r="RI15" s="6">
        <v>2.5832714836458064</v>
      </c>
      <c r="RJ15" s="6">
        <v>-0.57229901512673065</v>
      </c>
      <c r="RK15" s="6">
        <v>-0.66304185874693866</v>
      </c>
      <c r="RL15" s="6">
        <v>-0.5559265437217461</v>
      </c>
      <c r="RM15" s="6">
        <v>0.1038320286712384</v>
      </c>
      <c r="RN15" s="6">
        <v>0.10427224665302642</v>
      </c>
      <c r="RO15" s="6">
        <v>-0.99122116817289596</v>
      </c>
      <c r="RP15" s="6">
        <v>0.32917223474946772</v>
      </c>
      <c r="RQ15" s="6">
        <v>-0.34888806461921823</v>
      </c>
      <c r="RR15" s="6">
        <v>-1.4799026486796E-4</v>
      </c>
      <c r="RS15" s="6">
        <v>-0.85731857081095375</v>
      </c>
      <c r="RT15" s="6">
        <v>0.19928534593983119</v>
      </c>
      <c r="RU15" s="6">
        <v>0.79394859756296798</v>
      </c>
      <c r="RV15" s="6">
        <v>-0.86909233684336706</v>
      </c>
      <c r="RW15" s="6">
        <v>0.19563072496481762</v>
      </c>
      <c r="RX15" s="6">
        <v>1.6822559703597855</v>
      </c>
      <c r="RY15" s="6">
        <v>0.39653140744495807</v>
      </c>
      <c r="RZ15" s="6">
        <v>1.235603291651602</v>
      </c>
      <c r="SA15" s="6">
        <v>-0.66649850344776329</v>
      </c>
      <c r="SB15" s="6">
        <v>0.29318086970897556</v>
      </c>
      <c r="SC15" s="6">
        <v>1.3269717843986535</v>
      </c>
      <c r="SD15" s="6">
        <v>0.47253869368366713</v>
      </c>
      <c r="SE15" s="6">
        <v>-8.2794362827918425E-2</v>
      </c>
      <c r="SF15" s="6">
        <v>-0.64554279050153685</v>
      </c>
      <c r="SG15" s="6">
        <v>0.18305493518927773</v>
      </c>
      <c r="SH15" s="6">
        <v>0.43512814063955307</v>
      </c>
      <c r="SI15" s="6">
        <v>-0.34471758460937402</v>
      </c>
      <c r="SJ15" s="6">
        <v>-0.4235692617138877</v>
      </c>
      <c r="SK15" s="6">
        <v>0.39844640093812472</v>
      </c>
    </row>
    <row r="16" spans="1:505" x14ac:dyDescent="0.25">
      <c r="A16" s="14">
        <v>349440</v>
      </c>
      <c r="B16" s="14">
        <v>1</v>
      </c>
      <c r="C16" s="6">
        <v>-0.47500405149352087</v>
      </c>
      <c r="D16" s="6">
        <v>-0.45636738416295769</v>
      </c>
      <c r="E16" s="6">
        <v>1.0366999011561404</v>
      </c>
      <c r="F16" s="6">
        <v>-0.36088803790643287</v>
      </c>
      <c r="G16" s="6">
        <v>-0.84765821481598147</v>
      </c>
      <c r="H16" s="6">
        <v>-0.7953381318476711</v>
      </c>
      <c r="I16" s="6">
        <v>0.90482118828120051</v>
      </c>
      <c r="J16" s="6">
        <v>1.3641174574546753</v>
      </c>
      <c r="K16" s="6">
        <v>-0.10261866970592116</v>
      </c>
      <c r="L16" s="6">
        <v>-0.46334974848394084</v>
      </c>
      <c r="M16" s="6">
        <v>-0.6308557671201851</v>
      </c>
      <c r="N16" s="6">
        <v>-5.6768411467956179E-2</v>
      </c>
      <c r="O16" s="6">
        <v>1.3250877202615239</v>
      </c>
      <c r="P16" s="6">
        <v>0.80907894271595915</v>
      </c>
      <c r="Q16" s="6">
        <v>-0.7466087783312676</v>
      </c>
      <c r="R16" s="6">
        <v>-0.90302400702264818</v>
      </c>
      <c r="S16" s="6">
        <v>0.16655150393116272</v>
      </c>
      <c r="T16" s="6">
        <v>0.41308249506454542</v>
      </c>
      <c r="U16" s="6">
        <v>6.9284256449525045E-2</v>
      </c>
      <c r="V16" s="6">
        <v>-0.56331849931156552</v>
      </c>
      <c r="W16" s="6">
        <v>-0.40868222933727449</v>
      </c>
      <c r="X16" s="6">
        <v>1.5849076928463122</v>
      </c>
      <c r="Y16" s="6">
        <v>-0.76304450267813173</v>
      </c>
      <c r="Z16" s="6">
        <v>-0.62450677003785171</v>
      </c>
      <c r="AA16" s="6">
        <v>-0.63768941779577148</v>
      </c>
      <c r="AB16" s="6">
        <v>-0.39375328545488508</v>
      </c>
      <c r="AC16" s="6">
        <v>-0.81602686544121295</v>
      </c>
      <c r="AD16" s="6">
        <v>0.17320184545674774</v>
      </c>
      <c r="AE16" s="6">
        <v>-0.72086898777258579</v>
      </c>
      <c r="AF16" s="6">
        <v>-0.52947450165613907</v>
      </c>
      <c r="AG16" s="6">
        <v>-0.1429814582719133</v>
      </c>
      <c r="AH16" s="6">
        <v>3.2871844148774657E-2</v>
      </c>
      <c r="AI16" s="6">
        <v>-0.54655038443898063</v>
      </c>
      <c r="AJ16" s="6">
        <v>-0.53990586657067585</v>
      </c>
      <c r="AK16" s="6">
        <v>0.87715751814903797</v>
      </c>
      <c r="AL16" s="6">
        <v>1.5650600954414327</v>
      </c>
      <c r="AM16" s="6">
        <v>0.95018636750090368</v>
      </c>
      <c r="AN16" s="6">
        <v>-0.1869556328404498</v>
      </c>
      <c r="AO16" s="6">
        <v>-0.93727828965139126</v>
      </c>
      <c r="AP16" s="6">
        <v>-0.67305168661574155</v>
      </c>
      <c r="AQ16" s="6">
        <v>-0.19635982912248662</v>
      </c>
      <c r="AR16" s="6">
        <v>0.37655327621543344</v>
      </c>
      <c r="AS16" s="6">
        <v>-0.49466647476059455</v>
      </c>
      <c r="AT16" s="6">
        <v>-0.21773281314910467</v>
      </c>
      <c r="AU16" s="6">
        <v>-0.71065043222944735</v>
      </c>
      <c r="AV16" s="6">
        <v>-0.72535718189122678</v>
      </c>
      <c r="AW16" s="6">
        <v>-1.2020030270160602</v>
      </c>
      <c r="AX16" s="6">
        <v>-0.69303085116742424</v>
      </c>
      <c r="AY16" s="6">
        <v>-0.24560169156615991</v>
      </c>
      <c r="AZ16" s="6">
        <v>0.3835991348770183</v>
      </c>
      <c r="BA16" s="6">
        <v>-0.41830445838012881</v>
      </c>
      <c r="BB16" s="6">
        <v>-0.46678906721036156</v>
      </c>
      <c r="BC16" s="6">
        <v>8.9780805494575872E-2</v>
      </c>
      <c r="BD16" s="6">
        <v>0.63964745600369721</v>
      </c>
      <c r="BE16" s="6">
        <v>0.57430188098705592</v>
      </c>
      <c r="BF16" s="6">
        <v>0.41231102311154921</v>
      </c>
      <c r="BG16" s="6">
        <v>0.85713008121554357</v>
      </c>
      <c r="BH16" s="6">
        <v>-0.16189562224912823</v>
      </c>
      <c r="BI16" s="6">
        <v>5.6847926146086393E-2</v>
      </c>
      <c r="BJ16" s="6">
        <v>0.63286755788269866</v>
      </c>
      <c r="BK16" s="6">
        <v>1.2993059256878203</v>
      </c>
      <c r="BL16" s="6">
        <v>0.16234294983597039</v>
      </c>
      <c r="BM16" s="6">
        <v>-0.57350582190586685</v>
      </c>
      <c r="BN16" s="6">
        <v>-0.80085049081067206</v>
      </c>
      <c r="BO16" s="6">
        <v>-1.1176192035437718</v>
      </c>
      <c r="BP16" s="6">
        <v>-1.0724311356068668</v>
      </c>
      <c r="BQ16" s="6">
        <v>-0.71515159603686007</v>
      </c>
      <c r="BR16" s="6">
        <v>0.22466630237284396</v>
      </c>
      <c r="BS16" s="6">
        <v>-0.53984699585472529</v>
      </c>
      <c r="BT16" s="6">
        <v>0.26080816157342995</v>
      </c>
      <c r="BU16" s="6">
        <v>-0.52382488928077509</v>
      </c>
      <c r="BV16" s="6">
        <v>-0.76789362671408867</v>
      </c>
      <c r="BW16" s="6">
        <v>-0.21283274680704056</v>
      </c>
      <c r="BX16" s="6">
        <v>0.43525040717476282</v>
      </c>
      <c r="BY16" s="6">
        <v>-0.60867257427030308</v>
      </c>
      <c r="BZ16" s="6">
        <v>0.16400301390536487</v>
      </c>
      <c r="CA16" s="6">
        <v>-0.29268844184471188</v>
      </c>
      <c r="CB16" s="6">
        <v>-0.53623739624516997</v>
      </c>
      <c r="CC16" s="6">
        <v>0.42765235205406138</v>
      </c>
      <c r="CD16" s="6">
        <v>2.0054650542848829</v>
      </c>
      <c r="CE16" s="6">
        <v>-0.60932218834309404</v>
      </c>
      <c r="CF16" s="6">
        <v>-0.37615342638883636</v>
      </c>
      <c r="CG16" s="6">
        <v>-0.58442443382438403</v>
      </c>
      <c r="CH16" s="6">
        <v>-0.63070730901785677</v>
      </c>
      <c r="CI16" s="6">
        <v>-0.34424712241745148</v>
      </c>
      <c r="CJ16" s="6">
        <v>0.45723182930983475</v>
      </c>
      <c r="CK16" s="6">
        <v>-0.90735692032443682</v>
      </c>
      <c r="CL16" s="6">
        <v>5.185255422428519E-2</v>
      </c>
      <c r="CM16" s="6">
        <v>-0.54537599062601949</v>
      </c>
      <c r="CN16" s="6">
        <v>-0.61443299726767442</v>
      </c>
      <c r="CO16" s="6">
        <v>0.53506165133250183</v>
      </c>
      <c r="CP16" s="6">
        <v>2.1940362268171638</v>
      </c>
      <c r="CQ16" s="6">
        <v>-0.92813121407826404</v>
      </c>
      <c r="CR16" s="6">
        <v>-0.9477614153079994</v>
      </c>
      <c r="CS16" s="6">
        <v>-1.5067359674227891</v>
      </c>
      <c r="CT16" s="6">
        <v>-1.6458449810561593</v>
      </c>
      <c r="CU16" s="6">
        <v>-1.6018326835034189</v>
      </c>
      <c r="CV16" s="6">
        <v>-0.6610617290503481</v>
      </c>
      <c r="CW16" s="6">
        <v>-0.6538053994644214</v>
      </c>
      <c r="CX16" s="6">
        <v>-1.0116732671739004</v>
      </c>
      <c r="CY16" s="6">
        <v>-1.01505099044251</v>
      </c>
      <c r="CZ16" s="6">
        <v>-0.38611827423389017</v>
      </c>
      <c r="DA16" s="6">
        <v>1.7479994118662452</v>
      </c>
      <c r="DB16" s="6">
        <v>1.5078339821699371</v>
      </c>
      <c r="DC16" s="6">
        <v>-0.7695790262651534</v>
      </c>
      <c r="DD16" s="6">
        <v>-1.659354827283597</v>
      </c>
      <c r="DE16" s="6">
        <v>-1.5193716192391549</v>
      </c>
      <c r="DF16" s="6">
        <v>-1.8448595436867077</v>
      </c>
      <c r="DG16" s="6">
        <v>-0.90532494468309432</v>
      </c>
      <c r="DH16" s="6">
        <v>0.54569587253676555</v>
      </c>
      <c r="DI16" s="6">
        <v>-0.82701383207897439</v>
      </c>
      <c r="DJ16" s="6">
        <v>-1.6899817181353454</v>
      </c>
      <c r="DK16" s="6">
        <v>-1.4580162702980355</v>
      </c>
      <c r="DL16" s="6">
        <v>-0.92209114772049183</v>
      </c>
      <c r="DM16" s="6">
        <v>-0.69482467722018326</v>
      </c>
      <c r="DN16" s="6">
        <v>-0.66545967128303696</v>
      </c>
      <c r="DO16" s="6">
        <v>-0.77052220775223501</v>
      </c>
      <c r="DP16" s="6">
        <v>-1.2660439055742254</v>
      </c>
      <c r="DQ16" s="6">
        <v>-1.4653746725207943</v>
      </c>
      <c r="DR16" s="6">
        <v>-0.52343294435453158</v>
      </c>
      <c r="DS16" s="6">
        <v>0.22937125042589687</v>
      </c>
      <c r="DT16" s="6">
        <v>0.49690871753400118</v>
      </c>
      <c r="DU16" s="6">
        <v>-0.78565907723176653</v>
      </c>
      <c r="DV16" s="6">
        <v>-1.3159390448467223</v>
      </c>
      <c r="DW16" s="6">
        <v>-0.99856819769115091</v>
      </c>
      <c r="DX16" s="6">
        <v>-0.54798998339201399</v>
      </c>
      <c r="DY16" s="6">
        <v>-0.16188282505436261</v>
      </c>
      <c r="DZ16" s="6">
        <v>1.366680144664465</v>
      </c>
      <c r="EA16" s="6">
        <v>1.0189843447569604</v>
      </c>
      <c r="EB16" s="6">
        <v>0.66777731051992673</v>
      </c>
      <c r="EC16" s="6">
        <v>0.10567937281808769</v>
      </c>
      <c r="ED16" s="6">
        <v>0.89705588343555509</v>
      </c>
      <c r="EE16" s="6">
        <v>0.80237949809826359</v>
      </c>
      <c r="EF16" s="6">
        <v>-0.22368956870589182</v>
      </c>
      <c r="EG16" s="6">
        <v>-0.34762673411747974</v>
      </c>
      <c r="EH16" s="6">
        <v>-0.18108339699804643</v>
      </c>
      <c r="EI16" s="6">
        <v>4.4247225747552139E-2</v>
      </c>
      <c r="EJ16" s="6">
        <v>1.4032437535277995</v>
      </c>
      <c r="EK16" s="6">
        <v>0.36765930166392613</v>
      </c>
      <c r="EL16" s="6">
        <v>2.2371900815320065</v>
      </c>
      <c r="EM16" s="6">
        <v>9.3065211027240247E-2</v>
      </c>
      <c r="EN16" s="6">
        <v>-6.6498266964236524E-2</v>
      </c>
      <c r="EO16" s="6">
        <v>0.50346750124797113</v>
      </c>
      <c r="EP16" s="6">
        <v>-0.40691583962016264</v>
      </c>
      <c r="EQ16" s="6">
        <v>-0.42620270902994672</v>
      </c>
      <c r="ER16" s="6">
        <v>-0.36776698710147798</v>
      </c>
      <c r="ES16" s="6">
        <v>-0.33402315874278088</v>
      </c>
      <c r="ET16" s="6">
        <v>0.46464680805343933</v>
      </c>
      <c r="EU16" s="6">
        <v>-0.44720100716593003</v>
      </c>
      <c r="EV16" s="6">
        <v>-0.22320309507477959</v>
      </c>
      <c r="EW16" s="6">
        <v>0.4606290848594875</v>
      </c>
      <c r="EX16" s="6">
        <v>0.94031553113481625</v>
      </c>
      <c r="EY16" s="6">
        <v>2.5065578332903979</v>
      </c>
      <c r="EZ16" s="6">
        <v>0.349808300549667</v>
      </c>
      <c r="FA16" s="6">
        <v>1.1619129365863621</v>
      </c>
      <c r="FB16" s="6">
        <v>0.56443034118114488</v>
      </c>
      <c r="FC16" s="6">
        <v>3.8905402469435392E-2</v>
      </c>
      <c r="FD16" s="6">
        <v>-0.63995161865680983</v>
      </c>
      <c r="FE16" s="6">
        <v>-0.22202241697478142</v>
      </c>
      <c r="FF16" s="6">
        <v>-8.8541825843885674E-2</v>
      </c>
      <c r="FG16" s="6">
        <v>0.50411053955416674</v>
      </c>
      <c r="FH16" s="6">
        <v>-0.84410482965956146</v>
      </c>
      <c r="FI16" s="6">
        <v>-0.55471678356755116</v>
      </c>
      <c r="FJ16" s="6">
        <v>-6.8317135856834244E-2</v>
      </c>
      <c r="FK16" s="6">
        <v>4.6118745193321577E-2</v>
      </c>
      <c r="FL16" s="6">
        <v>1.6519293219397932</v>
      </c>
      <c r="FM16" s="6">
        <v>1.6011237303768389</v>
      </c>
      <c r="FN16" s="6">
        <v>1.3675005163439558</v>
      </c>
      <c r="FO16" s="6">
        <v>0.54326087796240674</v>
      </c>
      <c r="FP16" s="6">
        <v>-0.48537898373063632</v>
      </c>
      <c r="FQ16" s="6">
        <v>2.5389546498860788E-2</v>
      </c>
      <c r="FR16" s="6">
        <v>0.20811527693930237</v>
      </c>
      <c r="FS16" s="6">
        <v>0.99119146567623562</v>
      </c>
      <c r="FT16" s="6">
        <v>0.96115517577662934</v>
      </c>
      <c r="FU16" s="6">
        <v>1.0970875043388373</v>
      </c>
      <c r="FV16" s="6">
        <v>1.1794807304922681</v>
      </c>
      <c r="FW16" s="6">
        <v>0.2638884475963057</v>
      </c>
      <c r="FX16" s="6">
        <v>-0.86948878727400736</v>
      </c>
      <c r="FY16" s="6">
        <v>-1.0410780862402795</v>
      </c>
      <c r="FZ16" s="6">
        <v>-0.87511932712733909</v>
      </c>
      <c r="GA16" s="6">
        <v>-0.64639176758366124</v>
      </c>
      <c r="GB16" s="6">
        <v>-0.43158447661544219</v>
      </c>
      <c r="GC16" s="6">
        <v>-9.5810704826329335E-2</v>
      </c>
      <c r="GD16" s="6">
        <v>-0.32691339247212536</v>
      </c>
      <c r="GE16" s="6">
        <v>-0.76827741953693895</v>
      </c>
      <c r="GF16" s="6">
        <v>9.5274386247537007E-2</v>
      </c>
      <c r="GG16" s="6">
        <v>4.8336113129298038E-2</v>
      </c>
      <c r="GH16" s="6">
        <v>1.120949519044883</v>
      </c>
      <c r="GI16" s="6">
        <v>0.98784797534565705</v>
      </c>
      <c r="GJ16" s="6">
        <v>-0.64292329039523832</v>
      </c>
      <c r="GK16" s="6">
        <v>-0.63364453831791046</v>
      </c>
      <c r="GL16" s="6">
        <v>8.1713620532182105E-2</v>
      </c>
      <c r="GM16" s="6">
        <v>0.49428911491430561</v>
      </c>
      <c r="GN16" s="6">
        <v>0.26934157221869076</v>
      </c>
      <c r="GO16" s="6">
        <v>-1.315495911398376</v>
      </c>
      <c r="GP16" s="6">
        <v>0.46341885121619458</v>
      </c>
      <c r="GQ16" s="6">
        <v>-0.54655537676411592</v>
      </c>
      <c r="GR16" s="6">
        <v>-0.69230612821941251</v>
      </c>
      <c r="GS16" s="6">
        <v>-0.31712997721934044</v>
      </c>
      <c r="GT16" s="6">
        <v>0.51256919279642621</v>
      </c>
      <c r="GU16" s="6">
        <v>-0.84009116082076585</v>
      </c>
      <c r="GV16" s="6">
        <v>-0.29862398538817064</v>
      </c>
      <c r="GW16" s="6">
        <v>0.50298162473591734</v>
      </c>
      <c r="GX16" s="6">
        <v>0.56396550875584761</v>
      </c>
      <c r="GY16" s="6">
        <v>0.72144675420657822</v>
      </c>
      <c r="GZ16" s="6">
        <v>-1.104202075406</v>
      </c>
      <c r="HA16" s="6">
        <v>-0.71950923842812031</v>
      </c>
      <c r="HB16" s="6">
        <v>-0.34099949461028528</v>
      </c>
      <c r="HC16" s="6">
        <v>-0.13952130713327959</v>
      </c>
      <c r="HD16" s="6">
        <v>9.3997764753899427E-2</v>
      </c>
      <c r="HE16" s="6">
        <v>0.41305303046360398</v>
      </c>
      <c r="HF16" s="6">
        <v>0.90115594145883027</v>
      </c>
      <c r="HG16" s="6">
        <v>0.19214162914306462</v>
      </c>
      <c r="HH16" s="6">
        <v>0.36105416585226774</v>
      </c>
      <c r="HI16" s="6">
        <v>-1.6220582053386841E-2</v>
      </c>
      <c r="HJ16" s="6">
        <v>0.57610171101855823</v>
      </c>
      <c r="HK16" s="6">
        <v>-0.20224004844827939</v>
      </c>
      <c r="HL16" s="6">
        <v>-0.15844375335745003</v>
      </c>
      <c r="HM16" s="6">
        <v>-0.19711224470683003</v>
      </c>
      <c r="HN16" s="6">
        <v>1.252560553764527</v>
      </c>
      <c r="HO16" s="6">
        <v>1.3461933608558529</v>
      </c>
      <c r="HP16" s="6">
        <v>1.0547788984767612</v>
      </c>
      <c r="HQ16" s="6">
        <v>0.4317416110718133</v>
      </c>
      <c r="HR16" s="6">
        <v>-0.18045457009755209</v>
      </c>
      <c r="HS16" s="6">
        <v>0.59820950984178489</v>
      </c>
      <c r="HT16" s="6">
        <v>-0.15072578352301763</v>
      </c>
      <c r="HU16" s="6">
        <v>-1.121304284185727</v>
      </c>
      <c r="HV16" s="6">
        <v>-0.23480587338501341</v>
      </c>
      <c r="HW16" s="6">
        <v>-0.50441650246512582</v>
      </c>
      <c r="HX16" s="6">
        <v>-0.78526410483476283</v>
      </c>
      <c r="HY16" s="6">
        <v>0.45260991476593881</v>
      </c>
      <c r="HZ16" s="6">
        <v>-0.92592344256001935</v>
      </c>
      <c r="IA16" s="6">
        <v>-0.99027548418000766</v>
      </c>
      <c r="IB16" s="6">
        <v>-0.22314428633318961</v>
      </c>
      <c r="IC16" s="6">
        <v>4.5471605825730642E-2</v>
      </c>
      <c r="ID16" s="6">
        <v>-0.96492117283913537</v>
      </c>
      <c r="IE16" s="6">
        <v>-0.46950655094803923</v>
      </c>
      <c r="IF16" s="6">
        <v>-0.44359220540006167</v>
      </c>
      <c r="IG16" s="6">
        <v>-0.10421867653780104</v>
      </c>
      <c r="IH16" s="6">
        <v>0.36219914830437466</v>
      </c>
      <c r="II16" s="6">
        <v>-0.71761522638844299</v>
      </c>
      <c r="IJ16" s="6">
        <v>0.3842314665895914</v>
      </c>
      <c r="IK16" s="6">
        <v>-0.23838346722123524</v>
      </c>
      <c r="IL16" s="6">
        <v>0.11534702140176482</v>
      </c>
      <c r="IM16" s="6">
        <v>-4.3946286497110763E-2</v>
      </c>
      <c r="IN16" s="6">
        <v>1.1752624325951451</v>
      </c>
      <c r="IO16" s="6">
        <v>-0.15239345532447021</v>
      </c>
      <c r="IP16" s="6">
        <v>1.3294948069338801</v>
      </c>
      <c r="IQ16" s="6">
        <v>0.36579867035105834</v>
      </c>
      <c r="IR16" s="6">
        <v>0.81287263675591015</v>
      </c>
      <c r="IS16" s="6">
        <v>0.8904551660036234</v>
      </c>
      <c r="IT16" s="6">
        <v>0.29793577421962419</v>
      </c>
      <c r="IU16" s="6">
        <v>1.1357111705350917</v>
      </c>
      <c r="IV16" s="6">
        <v>0.82070759242397895</v>
      </c>
      <c r="IW16" s="6">
        <v>-0.68419564126876642</v>
      </c>
      <c r="IX16" s="6">
        <v>0.15192450757277559</v>
      </c>
      <c r="IY16" s="6">
        <v>-0.1275132749604318</v>
      </c>
      <c r="IZ16" s="6">
        <v>1.3286090133198567</v>
      </c>
      <c r="JA16" s="6">
        <v>1.1904808362025416</v>
      </c>
      <c r="JB16" s="6">
        <v>0.82974253494588779</v>
      </c>
      <c r="JC16" s="6">
        <v>-0.66019427808811915</v>
      </c>
      <c r="JD16" s="6">
        <v>-0.59787887035937948</v>
      </c>
      <c r="JE16" s="6">
        <v>2.4352414552529459E-2</v>
      </c>
      <c r="JF16" s="6">
        <v>-0.89291688192858731</v>
      </c>
      <c r="JG16" s="6">
        <v>0.19694656303260122</v>
      </c>
      <c r="JH16" s="6">
        <v>-0.21135147133527565</v>
      </c>
      <c r="JI16" s="6">
        <v>0.70918969889664452</v>
      </c>
      <c r="JJ16" s="6">
        <v>-0.43236577146561261</v>
      </c>
      <c r="JK16" s="6">
        <v>4.7864890954310312E-2</v>
      </c>
      <c r="JL16" s="6">
        <v>-0.17053877898410119</v>
      </c>
      <c r="JM16" s="6">
        <v>7.9664877951367966E-2</v>
      </c>
      <c r="JN16" s="6">
        <v>0.37835125492206395</v>
      </c>
      <c r="JO16" s="6">
        <v>-1.3401467042030486</v>
      </c>
      <c r="JP16" s="6">
        <v>-0.23130293281095221</v>
      </c>
      <c r="JQ16" s="6">
        <v>1.2591326954063293</v>
      </c>
      <c r="JR16" s="6">
        <v>1.3321601171708635</v>
      </c>
      <c r="JS16" s="6">
        <v>4.0080566910062107E-2</v>
      </c>
      <c r="JT16" s="6">
        <v>1.4766279406419773</v>
      </c>
      <c r="JU16" s="6">
        <v>-0.45243016773165773</v>
      </c>
      <c r="JV16" s="6">
        <v>0.15505993805617435</v>
      </c>
      <c r="JW16" s="6">
        <v>0.1419685156093777</v>
      </c>
      <c r="JX16" s="6">
        <v>-0.58922455731704837</v>
      </c>
      <c r="JY16" s="6">
        <v>-0.58860762292600943</v>
      </c>
      <c r="JZ16" s="6">
        <v>0.1569723925018652</v>
      </c>
      <c r="KA16" s="6">
        <v>-0.71224764982531774</v>
      </c>
      <c r="KB16" s="6">
        <v>-0.76857439716749798</v>
      </c>
      <c r="KC16" s="6">
        <v>-0.65794315511182688</v>
      </c>
      <c r="KD16" s="6">
        <v>7.6821637626349484E-2</v>
      </c>
      <c r="KE16" s="6">
        <v>-0.35846463382490928</v>
      </c>
      <c r="KF16" s="6">
        <v>0.25153279693284614</v>
      </c>
      <c r="KG16" s="6">
        <v>-0.41597976508234663</v>
      </c>
      <c r="KH16" s="6">
        <v>-1.0082984731661988</v>
      </c>
      <c r="KI16" s="6">
        <v>-6.0872147948783702E-3</v>
      </c>
      <c r="KJ16" s="6">
        <v>-0.57501194978740433</v>
      </c>
      <c r="KK16" s="6">
        <v>-0.77663476650575458</v>
      </c>
      <c r="KL16" s="6">
        <v>-0.35509819337116449</v>
      </c>
      <c r="KM16" s="6">
        <v>0.52039282110327867</v>
      </c>
      <c r="KN16" s="6">
        <v>-8.9662032026644745E-2</v>
      </c>
      <c r="KO16" s="6">
        <v>-0.35257717368567754</v>
      </c>
      <c r="KP16" s="6">
        <v>0.35543954203762979</v>
      </c>
      <c r="KQ16" s="6">
        <v>-0.40495606184852517</v>
      </c>
      <c r="KR16" s="6">
        <v>0.18598527948365104</v>
      </c>
      <c r="KS16" s="6">
        <v>0.40225714718923661</v>
      </c>
      <c r="KT16" s="6">
        <v>1.0256967082932562</v>
      </c>
      <c r="KU16" s="6">
        <v>0.84804421590416668</v>
      </c>
      <c r="KV16" s="6">
        <v>0.48717141137011422</v>
      </c>
      <c r="KW16" s="6">
        <v>-0.49506775930759461</v>
      </c>
      <c r="KX16" s="6">
        <v>1.2994588859575895</v>
      </c>
      <c r="KY16" s="6">
        <v>0.88094395726111818</v>
      </c>
      <c r="KZ16" s="6">
        <v>-0.36396784687075501</v>
      </c>
      <c r="LA16" s="6">
        <v>8.7341260345585661E-2</v>
      </c>
      <c r="LB16" s="6">
        <v>0.25599560620203038</v>
      </c>
      <c r="LC16" s="6">
        <v>-1.0667289453515069E-2</v>
      </c>
      <c r="LD16" s="6">
        <v>-0.61809534200957283</v>
      </c>
      <c r="LE16" s="6">
        <v>0.25869424758396442</v>
      </c>
      <c r="LF16" s="6">
        <v>-0.34324015727508361</v>
      </c>
      <c r="LG16" s="6">
        <v>-8.9146376980950195E-2</v>
      </c>
      <c r="LH16" s="6">
        <v>-0.9763660843802493</v>
      </c>
      <c r="LI16" s="6">
        <v>1.2409804753771825</v>
      </c>
      <c r="LJ16" s="6">
        <v>0.23418634658977802</v>
      </c>
      <c r="LK16" s="6">
        <v>-1.242372699980608</v>
      </c>
      <c r="LL16" s="6">
        <v>0.70346410779593616</v>
      </c>
      <c r="LM16" s="6">
        <v>1.8614056310824227</v>
      </c>
      <c r="LN16" s="6">
        <v>-7.419697636479862E-2</v>
      </c>
      <c r="LO16" s="6">
        <v>-0.44054603725488434</v>
      </c>
      <c r="LP16" s="6">
        <v>0.20121133967053348</v>
      </c>
      <c r="LQ16" s="6">
        <v>-0.32231706689214196</v>
      </c>
      <c r="LR16" s="6">
        <v>-0.29357381692389634</v>
      </c>
      <c r="LS16" s="6">
        <v>-0.15351153980642374</v>
      </c>
      <c r="LT16" s="6">
        <v>1.4966250051512469</v>
      </c>
      <c r="LU16" s="6">
        <v>-3.86782046511208E-3</v>
      </c>
      <c r="LV16" s="6">
        <v>8.0866847819751004E-4</v>
      </c>
      <c r="LW16" s="6">
        <v>-0.3866186104159493</v>
      </c>
      <c r="LX16" s="6">
        <v>-0.34334367432297758</v>
      </c>
      <c r="LY16" s="6">
        <v>0.41268434338534954</v>
      </c>
      <c r="LZ16" s="6">
        <v>-0.31275355890774292</v>
      </c>
      <c r="MA16" s="6">
        <v>-0.69409510295358368</v>
      </c>
      <c r="MB16" s="6">
        <v>0.28384242054644038</v>
      </c>
      <c r="MC16" s="6">
        <v>-0.48329860663912583</v>
      </c>
      <c r="MD16" s="6">
        <v>-0.41880720349226258</v>
      </c>
      <c r="ME16" s="6">
        <v>-0.21801614776566014</v>
      </c>
      <c r="MF16" s="6">
        <v>-0.26053350232139055</v>
      </c>
      <c r="MG16" s="6">
        <v>-0.46848308480502798</v>
      </c>
      <c r="MH16" s="6">
        <v>0.1419838946765595</v>
      </c>
      <c r="MI16" s="6">
        <v>-0.36173793280936034</v>
      </c>
      <c r="MJ16" s="6">
        <v>-0.35518514349792057</v>
      </c>
      <c r="MK16" s="6">
        <v>-0.42204186707028346</v>
      </c>
      <c r="ML16" s="6">
        <v>0.19522461367760416</v>
      </c>
      <c r="MM16" s="6">
        <v>4.5989726382155031E-2</v>
      </c>
      <c r="MN16" s="6">
        <v>0.53067065006897562</v>
      </c>
      <c r="MO16" s="6">
        <v>1.0775219824183335</v>
      </c>
      <c r="MP16" s="6">
        <v>-0.83567918942462149</v>
      </c>
      <c r="MQ16" s="6">
        <v>0.15071332976271551</v>
      </c>
      <c r="MR16" s="6">
        <v>0.70182690427644545</v>
      </c>
      <c r="MS16" s="6">
        <v>-0.42852967869878633</v>
      </c>
      <c r="MT16" s="6">
        <v>0.37669690295921537</v>
      </c>
      <c r="MU16" s="6">
        <v>-1.5261503641007053</v>
      </c>
      <c r="MV16" s="6">
        <v>-8.3704978768710026E-2</v>
      </c>
      <c r="MW16" s="6">
        <v>-0.23755888483368404</v>
      </c>
      <c r="MX16" s="6">
        <v>2.3797074822578339</v>
      </c>
      <c r="MY16" s="6">
        <v>0.73436148563692227</v>
      </c>
      <c r="MZ16" s="6">
        <v>0.36100730247239843</v>
      </c>
      <c r="NA16" s="6">
        <v>1.2161241556710498</v>
      </c>
      <c r="NB16" s="6">
        <v>1.5280847702121185</v>
      </c>
      <c r="NC16" s="6">
        <v>0.14304456710267385</v>
      </c>
      <c r="ND16" s="6">
        <v>-0.68618230536739577</v>
      </c>
      <c r="NE16" s="6">
        <v>-0.41345357301415692</v>
      </c>
      <c r="NF16" s="6">
        <v>-0.47315406961930245</v>
      </c>
      <c r="NG16" s="6">
        <v>0.69927450144431103</v>
      </c>
      <c r="NH16" s="6">
        <v>4.5619019208167997E-3</v>
      </c>
      <c r="NI16" s="6">
        <v>-0.29346707121112214</v>
      </c>
      <c r="NJ16" s="6">
        <v>0.16943454166698818</v>
      </c>
      <c r="NK16" s="6">
        <v>1.1054914685244941</v>
      </c>
      <c r="NL16" s="6">
        <v>2.2630289505226489</v>
      </c>
      <c r="NM16" s="6">
        <v>0.49646852835301086</v>
      </c>
      <c r="NN16" s="6">
        <v>0.48790248419802545</v>
      </c>
      <c r="NO16" s="6">
        <v>1.7378613422331739</v>
      </c>
      <c r="NP16" s="6">
        <v>6.0624939218517117E-2</v>
      </c>
      <c r="NQ16" s="6">
        <v>-6.9247285346363915E-2</v>
      </c>
      <c r="NR16" s="6">
        <v>0.94547390365519479</v>
      </c>
      <c r="NS16" s="6">
        <v>1.3676459720155587</v>
      </c>
      <c r="NT16" s="6">
        <v>-0.4618248775913939</v>
      </c>
      <c r="NU16" s="6">
        <v>6.3756831102430897E-2</v>
      </c>
      <c r="NV16" s="6">
        <v>-0.83513302765123398</v>
      </c>
      <c r="NW16" s="6">
        <v>0.54386497174797999</v>
      </c>
      <c r="NX16" s="6">
        <v>-0.29797575099862672</v>
      </c>
      <c r="NY16" s="6">
        <v>0.14578311903301097</v>
      </c>
      <c r="NZ16" s="6">
        <v>-0.91645433508482554</v>
      </c>
      <c r="OA16" s="6">
        <v>0.64348458225873573</v>
      </c>
      <c r="OB16" s="6">
        <v>-0.51254666738624821</v>
      </c>
      <c r="OC16" s="6">
        <v>-0.46769506441114495</v>
      </c>
      <c r="OD16" s="6">
        <v>-0.56631466407963094</v>
      </c>
      <c r="OE16" s="6">
        <v>-1.1201319364182003</v>
      </c>
      <c r="OF16" s="6">
        <v>-0.96999137737433316</v>
      </c>
      <c r="OG16" s="6">
        <v>0.66356871649314697</v>
      </c>
      <c r="OH16" s="6">
        <v>-0.71070940574723795</v>
      </c>
      <c r="OI16" s="6">
        <v>-0.69913551148366904</v>
      </c>
      <c r="OJ16" s="6">
        <v>-0.4137243204295834</v>
      </c>
      <c r="OK16" s="6">
        <v>1.5151111797446871E-2</v>
      </c>
      <c r="OL16" s="6">
        <v>0.1792172402592439</v>
      </c>
      <c r="OM16" s="6">
        <v>-0.33008141071509972</v>
      </c>
      <c r="ON16" s="6">
        <v>-0.4817745511868099</v>
      </c>
      <c r="OO16" s="6">
        <v>0.17639648580286507</v>
      </c>
      <c r="OP16" s="6">
        <v>-0.50087345218335044</v>
      </c>
      <c r="OQ16" s="6">
        <v>-4.5099495799456608E-2</v>
      </c>
      <c r="OR16" s="6">
        <v>-0.28697706120671279</v>
      </c>
      <c r="OS16" s="6">
        <v>-0.36681007667262455</v>
      </c>
      <c r="OT16" s="6">
        <v>-0.37771645319240105</v>
      </c>
      <c r="OU16" s="6">
        <v>-0.38805777583591883</v>
      </c>
      <c r="OV16" s="6">
        <v>-0.48423646208650328</v>
      </c>
      <c r="OW16" s="6">
        <v>-0.73983836868597663</v>
      </c>
      <c r="OX16" s="6">
        <v>-0.46623036260879913</v>
      </c>
      <c r="OY16" s="6">
        <v>-0.4959694623869611</v>
      </c>
      <c r="OZ16" s="6">
        <v>-0.46772670813442674</v>
      </c>
      <c r="PA16" s="6">
        <v>-0.25000000000000006</v>
      </c>
      <c r="PB16" s="6">
        <v>-0.50678660544447496</v>
      </c>
      <c r="PC16" s="6">
        <v>-0.44323313704077177</v>
      </c>
      <c r="PD16" s="6">
        <v>-0.60410226341070328</v>
      </c>
      <c r="PE16" s="6">
        <v>-0.35133400109558283</v>
      </c>
      <c r="PF16" s="6">
        <v>-0.44580817780374266</v>
      </c>
      <c r="PG16" s="6">
        <v>-0.35055120588477867</v>
      </c>
      <c r="PH16" s="6">
        <v>-0.33413639952301766</v>
      </c>
      <c r="PI16" s="6">
        <v>-0.32134799332442465</v>
      </c>
      <c r="PJ16" s="6">
        <v>1.0900164187461459</v>
      </c>
      <c r="PK16" s="6">
        <v>-0.64107470608356654</v>
      </c>
      <c r="PL16" s="6">
        <v>-0.66792586425837175</v>
      </c>
      <c r="PM16" s="6">
        <v>-0.24999999999999997</v>
      </c>
      <c r="PN16" s="6">
        <v>-0.56452941655470912</v>
      </c>
      <c r="PO16" s="6">
        <v>-0.3133025603838383</v>
      </c>
      <c r="PP16" s="6">
        <v>-0.35256601888648931</v>
      </c>
      <c r="PQ16" s="6">
        <v>-0.28741381805435101</v>
      </c>
      <c r="PR16" s="6">
        <v>-0.34829205235337363</v>
      </c>
      <c r="PS16" s="6">
        <v>-0.29010262327226644</v>
      </c>
      <c r="PT16" s="6">
        <v>-0.25000000000000006</v>
      </c>
      <c r="PU16" s="6">
        <v>-0.25000000000000006</v>
      </c>
      <c r="PV16" s="6">
        <v>-0.35393626622875579</v>
      </c>
      <c r="PW16" s="6">
        <v>-0.36967237071126657</v>
      </c>
      <c r="PX16" s="6">
        <v>-0.30354392364986893</v>
      </c>
      <c r="PY16" s="6">
        <v>-0.79368689867481657</v>
      </c>
      <c r="PZ16" s="6">
        <v>-0.38905923555374233</v>
      </c>
      <c r="QA16" s="6">
        <v>-0.25000000000000006</v>
      </c>
      <c r="QB16" s="6">
        <v>-0.58320175036406607</v>
      </c>
      <c r="QC16" s="6">
        <v>-0.14370828088547427</v>
      </c>
      <c r="QD16" s="6">
        <v>-0.25</v>
      </c>
      <c r="QE16" s="6">
        <v>-0.25</v>
      </c>
      <c r="QF16" s="6">
        <v>-0.34426520706761893</v>
      </c>
      <c r="QG16" s="6">
        <v>-0.61750131423599464</v>
      </c>
      <c r="QH16" s="6">
        <v>0.13536147551333444</v>
      </c>
      <c r="QI16" s="6">
        <v>0.1541802960780124</v>
      </c>
      <c r="QJ16" s="6">
        <v>1.7860736623468378</v>
      </c>
      <c r="QK16" s="6">
        <v>-0.40831681684472199</v>
      </c>
      <c r="QL16" s="6">
        <v>-0.97205773020520658</v>
      </c>
      <c r="QM16" s="6">
        <v>0.70268862584193392</v>
      </c>
      <c r="QN16" s="6">
        <v>0.77476568175684413</v>
      </c>
      <c r="QO16" s="6">
        <v>-0.78514782871308098</v>
      </c>
      <c r="QP16" s="6">
        <v>1.530697112671215</v>
      </c>
      <c r="QQ16" s="6">
        <v>-0.49210635555330112</v>
      </c>
      <c r="QR16" s="6">
        <v>0.86376944301326641</v>
      </c>
      <c r="QS16" s="6">
        <v>-0.66957693865416124</v>
      </c>
      <c r="QT16" s="6">
        <v>-0.13677826777051372</v>
      </c>
      <c r="QU16" s="6">
        <v>1.2466131989677069</v>
      </c>
      <c r="QV16" s="6">
        <v>0.27999115537067842</v>
      </c>
      <c r="QW16" s="6">
        <v>-0.62775310639316761</v>
      </c>
      <c r="QX16" s="6">
        <v>0.73467620972399839</v>
      </c>
      <c r="QY16" s="6">
        <v>-2.7093804591896382E-2</v>
      </c>
      <c r="QZ16" s="6">
        <v>-0.7823949190399867</v>
      </c>
      <c r="RA16" s="6">
        <v>1.3327097669775911</v>
      </c>
      <c r="RB16" s="6">
        <v>-0.26130068375159859</v>
      </c>
      <c r="RC16" s="6">
        <v>-0.3991589717238595</v>
      </c>
      <c r="RD16" s="6">
        <v>-0.22622769573270313</v>
      </c>
      <c r="RE16" s="6">
        <v>0.24536064648500175</v>
      </c>
      <c r="RF16" s="6">
        <v>-0.95060502324342666</v>
      </c>
      <c r="RG16" s="6">
        <v>-9.6542174872680001E-4</v>
      </c>
      <c r="RH16" s="6">
        <v>-0.9995126530802011</v>
      </c>
      <c r="RI16" s="6">
        <v>0.12469145993667761</v>
      </c>
      <c r="RJ16" s="6">
        <v>-0.55092708390061729</v>
      </c>
      <c r="RK16" s="6">
        <v>-0.67742429205038679</v>
      </c>
      <c r="RL16" s="6">
        <v>-0.4142771586809873</v>
      </c>
      <c r="RM16" s="6">
        <v>-0.64825585384257467</v>
      </c>
      <c r="RN16" s="6">
        <v>1.1023928273853856</v>
      </c>
      <c r="RO16" s="6">
        <v>0.69553242128866166</v>
      </c>
      <c r="RP16" s="6">
        <v>0.27475677729495351</v>
      </c>
      <c r="RQ16" s="6">
        <v>-0.70506468121446264</v>
      </c>
      <c r="RR16" s="6">
        <v>-0.57417815188906662</v>
      </c>
      <c r="RS16" s="6">
        <v>-0.18528899640487936</v>
      </c>
      <c r="RT16" s="6">
        <v>0.16126612729530965</v>
      </c>
      <c r="RU16" s="6">
        <v>0.9926813223836255</v>
      </c>
      <c r="RV16" s="6">
        <v>2.6957359873741791E-2</v>
      </c>
      <c r="RW16" s="6">
        <v>-0.13799843917274185</v>
      </c>
      <c r="RX16" s="6">
        <v>-0.67803928480297604</v>
      </c>
      <c r="RY16" s="6">
        <v>0.69224096934202284</v>
      </c>
      <c r="RZ16" s="6">
        <v>0.67799579583546732</v>
      </c>
      <c r="SA16" s="6">
        <v>-0.51026767840858245</v>
      </c>
      <c r="SB16" s="6">
        <v>-0.49233441938870293</v>
      </c>
      <c r="SC16" s="6">
        <v>-0.14237929993517703</v>
      </c>
      <c r="SD16" s="6">
        <v>1.6119400259868661</v>
      </c>
      <c r="SE16" s="6">
        <v>1.584669524249716</v>
      </c>
      <c r="SF16" s="6">
        <v>0.10838245839433149</v>
      </c>
      <c r="SG16" s="6">
        <v>0.16629215971577435</v>
      </c>
      <c r="SH16" s="6">
        <v>-0.6094647064805605</v>
      </c>
      <c r="SI16" s="6">
        <v>-0.34471758460937402</v>
      </c>
      <c r="SJ16" s="6">
        <v>-0.4235692617138877</v>
      </c>
      <c r="SK16" s="6">
        <v>6.7542107488763256E-2</v>
      </c>
    </row>
    <row r="17" spans="1:505" x14ac:dyDescent="0.25">
      <c r="A17" s="14">
        <v>350322</v>
      </c>
      <c r="B17" s="14">
        <v>1</v>
      </c>
      <c r="C17" s="6">
        <v>-0.47500405149352087</v>
      </c>
      <c r="D17" s="6">
        <v>-0.85880045580565034</v>
      </c>
      <c r="E17" s="6">
        <v>-0.18013795569487412</v>
      </c>
      <c r="F17" s="6">
        <v>1.5811580443379667</v>
      </c>
      <c r="G17" s="6">
        <v>-1.0148760658504794</v>
      </c>
      <c r="H17" s="6">
        <v>1.8343681018436113</v>
      </c>
      <c r="I17" s="6">
        <v>1.0053491935524657</v>
      </c>
      <c r="J17" s="6">
        <v>1.2009464694439345</v>
      </c>
      <c r="K17" s="6">
        <v>-0.14237700145998158</v>
      </c>
      <c r="L17" s="6">
        <v>-1.1971959655944113</v>
      </c>
      <c r="M17" s="6">
        <v>-0.50599333499907562</v>
      </c>
      <c r="N17" s="6">
        <v>0.58253964794462187</v>
      </c>
      <c r="O17" s="6">
        <v>1.5989552538090195</v>
      </c>
      <c r="P17" s="6">
        <v>1.2114011270123455</v>
      </c>
      <c r="Q17" s="6">
        <v>-0.9947690025148177</v>
      </c>
      <c r="R17" s="6">
        <v>0.28765562614349277</v>
      </c>
      <c r="S17" s="6">
        <v>8.9142978298131545E-2</v>
      </c>
      <c r="T17" s="6">
        <v>0.156360144611246</v>
      </c>
      <c r="U17" s="6">
        <v>-0.54735824494148444</v>
      </c>
      <c r="V17" s="6">
        <v>-1.0123389258168829</v>
      </c>
      <c r="W17" s="6">
        <v>-1.1243459709059098</v>
      </c>
      <c r="X17" s="6">
        <v>2.1327238486547159E-2</v>
      </c>
      <c r="Y17" s="6">
        <v>1.3188229914311713</v>
      </c>
      <c r="Z17" s="6">
        <v>0.85973375738958047</v>
      </c>
      <c r="AA17" s="6">
        <v>0.53400347678454441</v>
      </c>
      <c r="AB17" s="6">
        <v>0.22068169540966051</v>
      </c>
      <c r="AC17" s="6">
        <v>-1.0624640098971245</v>
      </c>
      <c r="AD17" s="6">
        <v>-0.61653316186120299</v>
      </c>
      <c r="AE17" s="6">
        <v>0.30038221697265249</v>
      </c>
      <c r="AF17" s="6">
        <v>0.34453026819596638</v>
      </c>
      <c r="AG17" s="6">
        <v>1.1047375331513656</v>
      </c>
      <c r="AH17" s="6">
        <v>-0.86286625939066453</v>
      </c>
      <c r="AI17" s="6">
        <v>-0.86243732438673248</v>
      </c>
      <c r="AJ17" s="6">
        <v>1.8470463719566272</v>
      </c>
      <c r="AK17" s="6">
        <v>1.399856979767508</v>
      </c>
      <c r="AL17" s="6">
        <v>1.7234920708695307</v>
      </c>
      <c r="AM17" s="6">
        <v>-0.518955214270299</v>
      </c>
      <c r="AN17" s="6">
        <v>-0.47957207677016117</v>
      </c>
      <c r="AO17" s="6">
        <v>-0.95266958541315072</v>
      </c>
      <c r="AP17" s="6">
        <v>0.57373173431984281</v>
      </c>
      <c r="AQ17" s="6">
        <v>1.2675788832364867</v>
      </c>
      <c r="AR17" s="6">
        <v>0.6867257378455025</v>
      </c>
      <c r="AS17" s="6">
        <v>-8.5472334419090343E-2</v>
      </c>
      <c r="AT17" s="6">
        <v>-0.59643882423550365</v>
      </c>
      <c r="AU17" s="6">
        <v>-1.1856341574137548</v>
      </c>
      <c r="AV17" s="6">
        <v>-0.30439170378296837</v>
      </c>
      <c r="AW17" s="6">
        <v>0.76124095339309961</v>
      </c>
      <c r="AX17" s="6">
        <v>0.42090552668432279</v>
      </c>
      <c r="AY17" s="6">
        <v>0.12840558502927071</v>
      </c>
      <c r="AZ17" s="6">
        <v>-1.0821948594107511</v>
      </c>
      <c r="BA17" s="6">
        <v>-1.010789887990861</v>
      </c>
      <c r="BB17" s="6">
        <v>-0.43418036087795253</v>
      </c>
      <c r="BC17" s="6">
        <v>1.0059072951389145</v>
      </c>
      <c r="BD17" s="6">
        <v>0.41937570797873558</v>
      </c>
      <c r="BE17" s="6">
        <v>2.1607538687493159E-2</v>
      </c>
      <c r="BF17" s="6">
        <v>-0.83138171508292813</v>
      </c>
      <c r="BG17" s="6">
        <v>-1.5109570956944907</v>
      </c>
      <c r="BH17" s="6">
        <v>0.10893213176677807</v>
      </c>
      <c r="BI17" s="6">
        <v>1.9628639995989421</v>
      </c>
      <c r="BJ17" s="6">
        <v>1.3925485330427088</v>
      </c>
      <c r="BK17" s="6">
        <v>1.3747400107582677</v>
      </c>
      <c r="BL17" s="6">
        <v>0.57887410800897232</v>
      </c>
      <c r="BM17" s="6">
        <v>-0.53654222624274384</v>
      </c>
      <c r="BN17" s="6">
        <v>-0.60373822371517116</v>
      </c>
      <c r="BO17" s="6">
        <v>0.90906708850305906</v>
      </c>
      <c r="BP17" s="6">
        <v>1.1704114675732853</v>
      </c>
      <c r="BQ17" s="6">
        <v>1.5358411490460158</v>
      </c>
      <c r="BR17" s="6">
        <v>0.34677167764690042</v>
      </c>
      <c r="BS17" s="6">
        <v>-0.67407335073462782</v>
      </c>
      <c r="BT17" s="6">
        <v>-0.63933022314687227</v>
      </c>
      <c r="BU17" s="6">
        <v>-0.1566586086790602</v>
      </c>
      <c r="BV17" s="6">
        <v>0.30448574239057663</v>
      </c>
      <c r="BW17" s="6">
        <v>1.4875814860420784</v>
      </c>
      <c r="BX17" s="6">
        <v>1.4990084536696231</v>
      </c>
      <c r="BY17" s="6">
        <v>-0.77293983817609047</v>
      </c>
      <c r="BZ17" s="6">
        <v>-1.0400183342993143</v>
      </c>
      <c r="CA17" s="6">
        <v>-0.41117744572970044</v>
      </c>
      <c r="CB17" s="6">
        <v>-0.54545139193308212</v>
      </c>
      <c r="CC17" s="6">
        <v>0.78085246213145199</v>
      </c>
      <c r="CD17" s="6">
        <v>1.0671799083846791</v>
      </c>
      <c r="CE17" s="6">
        <v>-0.54983017378393562</v>
      </c>
      <c r="CF17" s="6">
        <v>-0.69190393829811059</v>
      </c>
      <c r="CG17" s="6">
        <v>0.27182239849665324</v>
      </c>
      <c r="CH17" s="6">
        <v>-0.76785746266529176</v>
      </c>
      <c r="CI17" s="6">
        <v>0.11134191641043389</v>
      </c>
      <c r="CJ17" s="6">
        <v>9.5433864032212379E-2</v>
      </c>
      <c r="CK17" s="6">
        <v>-0.41620563228409502</v>
      </c>
      <c r="CL17" s="6">
        <v>-0.62186162556122904</v>
      </c>
      <c r="CM17" s="6">
        <v>-0.57739523389727265</v>
      </c>
      <c r="CN17" s="6">
        <v>0.10256520013707739</v>
      </c>
      <c r="CO17" s="6">
        <v>1.2200323138121059</v>
      </c>
      <c r="CP17" s="6">
        <v>0.74030742737167821</v>
      </c>
      <c r="CQ17" s="6">
        <v>-1.0626126840511556</v>
      </c>
      <c r="CR17" s="6">
        <v>-0.42603203318732163</v>
      </c>
      <c r="CS17" s="6">
        <v>0.97692939404749501</v>
      </c>
      <c r="CT17" s="6">
        <v>0.26027657017565498</v>
      </c>
      <c r="CU17" s="6">
        <v>-0.13033567569429466</v>
      </c>
      <c r="CV17" s="6">
        <v>-0.89911377558142247</v>
      </c>
      <c r="CW17" s="6">
        <v>-0.70165642290361185</v>
      </c>
      <c r="CX17" s="6">
        <v>-0.29027131805440093</v>
      </c>
      <c r="CY17" s="6">
        <v>0.61967518356612661</v>
      </c>
      <c r="CZ17" s="6">
        <v>1.2743494302342235</v>
      </c>
      <c r="DA17" s="6">
        <v>-0.28771215782777715</v>
      </c>
      <c r="DB17" s="6">
        <v>-0.12642500509887034</v>
      </c>
      <c r="DC17" s="6">
        <v>-0.69768459510991276</v>
      </c>
      <c r="DD17" s="6">
        <v>0.13016585538330072</v>
      </c>
      <c r="DE17" s="6">
        <v>0.81993931659943975</v>
      </c>
      <c r="DF17" s="6">
        <v>0.90975387419271714</v>
      </c>
      <c r="DG17" s="6">
        <v>3.4761335375723297E-2</v>
      </c>
      <c r="DH17" s="6">
        <v>-1.2007508547007526</v>
      </c>
      <c r="DI17" s="6">
        <v>-0.82439731192244936</v>
      </c>
      <c r="DJ17" s="6">
        <v>-0.37660264207582944</v>
      </c>
      <c r="DK17" s="6">
        <v>6.3202465646292491E-2</v>
      </c>
      <c r="DL17" s="6">
        <v>-0.38861914849915441</v>
      </c>
      <c r="DM17" s="6">
        <v>-0.74773388643358907</v>
      </c>
      <c r="DN17" s="6">
        <v>-0.52419123639813203</v>
      </c>
      <c r="DO17" s="6">
        <v>-0.50558098500628734</v>
      </c>
      <c r="DP17" s="6">
        <v>-0.68336110952876861</v>
      </c>
      <c r="DQ17" s="6">
        <v>9.2157569140719833E-2</v>
      </c>
      <c r="DR17" s="6">
        <v>-0.62823287000354722</v>
      </c>
      <c r="DS17" s="6">
        <v>-0.65723833482407013</v>
      </c>
      <c r="DT17" s="6">
        <v>-1.3755838757792656</v>
      </c>
      <c r="DU17" s="6">
        <v>-0.7176200011620264</v>
      </c>
      <c r="DV17" s="6">
        <v>-0.33734308216506842</v>
      </c>
      <c r="DW17" s="6">
        <v>-7.0824254381329403E-3</v>
      </c>
      <c r="DX17" s="6">
        <v>0.69969075846369833</v>
      </c>
      <c r="DY17" s="6">
        <v>-0.44760948277749818</v>
      </c>
      <c r="DZ17" s="6">
        <v>-0.59430800181566834</v>
      </c>
      <c r="EA17" s="6">
        <v>-0.45210622586928795</v>
      </c>
      <c r="EB17" s="6">
        <v>-0.45989534132088161</v>
      </c>
      <c r="EC17" s="6">
        <v>-0.29643125836693401</v>
      </c>
      <c r="ED17" s="6">
        <v>0.38512605165013003</v>
      </c>
      <c r="EE17" s="6">
        <v>1.070115674869641</v>
      </c>
      <c r="EF17" s="6">
        <v>-0.12382940314417157</v>
      </c>
      <c r="EG17" s="6">
        <v>-0.53100871933616922</v>
      </c>
      <c r="EH17" s="6">
        <v>-0.4119084052269949</v>
      </c>
      <c r="EI17" s="6">
        <v>-0.19401605721531859</v>
      </c>
      <c r="EJ17" s="6">
        <v>0.32952693263855554</v>
      </c>
      <c r="EK17" s="6">
        <v>-0.65155640553218896</v>
      </c>
      <c r="EL17" s="6">
        <v>-0.48822854406839516</v>
      </c>
      <c r="EM17" s="6">
        <v>-0.45019403795659041</v>
      </c>
      <c r="EN17" s="6">
        <v>0.17450440894366867</v>
      </c>
      <c r="EO17" s="6">
        <v>1.0559445804914869</v>
      </c>
      <c r="EP17" s="6">
        <v>-0.40046073556205819</v>
      </c>
      <c r="EQ17" s="6">
        <v>2.680783890684767E-2</v>
      </c>
      <c r="ER17" s="6">
        <v>-9.620751415777172E-2</v>
      </c>
      <c r="ES17" s="6">
        <v>1.0905814611915652</v>
      </c>
      <c r="ET17" s="6">
        <v>1.0620230418927876</v>
      </c>
      <c r="EU17" s="6">
        <v>0.44545657493277213</v>
      </c>
      <c r="EV17" s="6">
        <v>1.2424858491615911</v>
      </c>
      <c r="EW17" s="6">
        <v>2.2201680644207431</v>
      </c>
      <c r="EX17" s="6">
        <v>1.5598211940984263</v>
      </c>
      <c r="EY17" s="6">
        <v>9.9836696269703373E-2</v>
      </c>
      <c r="EZ17" s="6">
        <v>-0.43255386114497524</v>
      </c>
      <c r="FA17" s="6">
        <v>-0.47767182652718032</v>
      </c>
      <c r="FB17" s="6">
        <v>-0.33705455609872581</v>
      </c>
      <c r="FC17" s="6">
        <v>0.99076072996126996</v>
      </c>
      <c r="FD17" s="6">
        <v>-0.24902828535739188</v>
      </c>
      <c r="FE17" s="6">
        <v>0.14719481870232173</v>
      </c>
      <c r="FF17" s="6">
        <v>1.9370594792430198</v>
      </c>
      <c r="FG17" s="6">
        <v>1.546755268947867</v>
      </c>
      <c r="FH17" s="6">
        <v>0.37677233059955817</v>
      </c>
      <c r="FI17" s="6">
        <v>-0.55471678356755116</v>
      </c>
      <c r="FJ17" s="6">
        <v>-0.56719304096208867</v>
      </c>
      <c r="FK17" s="6">
        <v>0.30459504080965949</v>
      </c>
      <c r="FL17" s="6">
        <v>2.2282413950270001</v>
      </c>
      <c r="FM17" s="6">
        <v>1.6827098718454736</v>
      </c>
      <c r="FN17" s="6">
        <v>0.16767313306777462</v>
      </c>
      <c r="FO17" s="6">
        <v>-0.60585193266750947</v>
      </c>
      <c r="FP17" s="6">
        <v>-0.63249940760004864</v>
      </c>
      <c r="FQ17" s="6">
        <v>-0.3535033646619099</v>
      </c>
      <c r="FR17" s="6">
        <v>0.66106060757590335</v>
      </c>
      <c r="FS17" s="6">
        <v>-0.9428576656685641</v>
      </c>
      <c r="FT17" s="6">
        <v>0.29361831240894054</v>
      </c>
      <c r="FU17" s="6">
        <v>1.3680222730968712</v>
      </c>
      <c r="FV17" s="6">
        <v>0.87153301875861933</v>
      </c>
      <c r="FW17" s="6">
        <v>2.4746273661050191</v>
      </c>
      <c r="FX17" s="6">
        <v>-0.45522252023219084</v>
      </c>
      <c r="FY17" s="6">
        <v>-1.0650184452754234</v>
      </c>
      <c r="FZ17" s="6">
        <v>-0.56838320026549094</v>
      </c>
      <c r="GA17" s="6">
        <v>-0.29574181629602164</v>
      </c>
      <c r="GB17" s="6">
        <v>0.65843854359130383</v>
      </c>
      <c r="GC17" s="6">
        <v>-0.24869186767366075</v>
      </c>
      <c r="GD17" s="6">
        <v>-0.58194151404960204</v>
      </c>
      <c r="GE17" s="6">
        <v>-1.1437685849794865</v>
      </c>
      <c r="GF17" s="6">
        <v>-0.95617749008737618</v>
      </c>
      <c r="GG17" s="6">
        <v>-0.66774681215683818</v>
      </c>
      <c r="GH17" s="6">
        <v>0.56390247952548644</v>
      </c>
      <c r="GI17" s="6">
        <v>0.62110598845005072</v>
      </c>
      <c r="GJ17" s="6">
        <v>-0.94875101313488164</v>
      </c>
      <c r="GK17" s="6">
        <v>-0.7079661553995017</v>
      </c>
      <c r="GL17" s="6">
        <v>-0.61257261351178594</v>
      </c>
      <c r="GM17" s="6">
        <v>-0.61860231398163013</v>
      </c>
      <c r="GN17" s="6">
        <v>-0.21823885125519224</v>
      </c>
      <c r="GO17" s="6">
        <v>-0.62087043703978284</v>
      </c>
      <c r="GP17" s="6">
        <v>-0.81773310022274437</v>
      </c>
      <c r="GQ17" s="6">
        <v>-0.62961354303012462</v>
      </c>
      <c r="GR17" s="6">
        <v>-0.4538897795241143</v>
      </c>
      <c r="GS17" s="6">
        <v>0.37052844769766108</v>
      </c>
      <c r="GT17" s="6">
        <v>1.0369626127939637</v>
      </c>
      <c r="GU17" s="6">
        <v>-1.3029744184277829</v>
      </c>
      <c r="GV17" s="6">
        <v>-0.4492566600317684</v>
      </c>
      <c r="GW17" s="6">
        <v>0.23361173442203259</v>
      </c>
      <c r="GX17" s="6">
        <v>0.61018618727761442</v>
      </c>
      <c r="GY17" s="6">
        <v>1.4502584629430573</v>
      </c>
      <c r="GZ17" s="6">
        <v>1.1166233770360756</v>
      </c>
      <c r="HA17" s="6">
        <v>-0.74685325609793662</v>
      </c>
      <c r="HB17" s="6">
        <v>-0.88845204309219949</v>
      </c>
      <c r="HC17" s="6">
        <v>-0.47183156221109412</v>
      </c>
      <c r="HD17" s="6">
        <v>0.10781741814785517</v>
      </c>
      <c r="HE17" s="6">
        <v>0.30977981985888237</v>
      </c>
      <c r="HF17" s="6">
        <v>-0.14824002792730701</v>
      </c>
      <c r="HG17" s="6">
        <v>0.34606471028475422</v>
      </c>
      <c r="HH17" s="6">
        <v>-0.62320864361348716</v>
      </c>
      <c r="HI17" s="6">
        <v>2.7895062047492199E-3</v>
      </c>
      <c r="HJ17" s="6">
        <v>-0.45890944318187715</v>
      </c>
      <c r="HK17" s="6">
        <v>-0.42580119118485399</v>
      </c>
      <c r="HL17" s="6">
        <v>-0.48652415875014399</v>
      </c>
      <c r="HM17" s="6">
        <v>0.48061417982942639</v>
      </c>
      <c r="HN17" s="6">
        <v>-0.37381110445407723</v>
      </c>
      <c r="HO17" s="6">
        <v>0.33929704603433958</v>
      </c>
      <c r="HP17" s="6">
        <v>1.8943140361977435</v>
      </c>
      <c r="HQ17" s="6">
        <v>0.60872921371072064</v>
      </c>
      <c r="HR17" s="6">
        <v>0.1214793918895213</v>
      </c>
      <c r="HS17" s="6">
        <v>-0.32016120106045592</v>
      </c>
      <c r="HT17" s="6">
        <v>-9.4667279281762176E-2</v>
      </c>
      <c r="HU17" s="6">
        <v>-0.60707528072124051</v>
      </c>
      <c r="HV17" s="6">
        <v>-0.21402174576670777</v>
      </c>
      <c r="HW17" s="6">
        <v>-0.49413226443041958</v>
      </c>
      <c r="HX17" s="6">
        <v>-0.68044412559298728</v>
      </c>
      <c r="HY17" s="6">
        <v>-1.2666992427532462</v>
      </c>
      <c r="HZ17" s="6">
        <v>-0.37764481158771662</v>
      </c>
      <c r="IA17" s="6">
        <v>-0.9815252463287889</v>
      </c>
      <c r="IB17" s="6">
        <v>-1.261707230116047</v>
      </c>
      <c r="IC17" s="6">
        <v>-0.90841656797147463</v>
      </c>
      <c r="ID17" s="6">
        <v>0.12995822612382044</v>
      </c>
      <c r="IE17" s="6">
        <v>-0.68920894054257675</v>
      </c>
      <c r="IF17" s="6">
        <v>-1.1913370731526414</v>
      </c>
      <c r="IG17" s="6">
        <v>-0.52495374143452855</v>
      </c>
      <c r="IH17" s="6">
        <v>-0.28404159869201839</v>
      </c>
      <c r="II17" s="6">
        <v>-7.7700276652596045E-2</v>
      </c>
      <c r="IJ17" s="6">
        <v>-0.67866527961557965</v>
      </c>
      <c r="IK17" s="6">
        <v>-0.70283041420483428</v>
      </c>
      <c r="IL17" s="6">
        <v>-0.83368227705461595</v>
      </c>
      <c r="IM17" s="6">
        <v>-0.72216258332806127</v>
      </c>
      <c r="IN17" s="6">
        <v>1.9354671826728422</v>
      </c>
      <c r="IO17" s="6">
        <v>1.1499076253217506</v>
      </c>
      <c r="IP17" s="6">
        <v>0.4810605349657166</v>
      </c>
      <c r="IQ17" s="6">
        <v>0.47212956388735011</v>
      </c>
      <c r="IR17" s="6">
        <v>0.85286826465139243</v>
      </c>
      <c r="IS17" s="6">
        <v>1.55076825383261</v>
      </c>
      <c r="IT17" s="6">
        <v>1.3344635248522443</v>
      </c>
      <c r="IU17" s="6">
        <v>1.1403380211026966</v>
      </c>
      <c r="IV17" s="6">
        <v>1.1670430578049598</v>
      </c>
      <c r="IW17" s="6">
        <v>-0.21923333155851887</v>
      </c>
      <c r="IX17" s="6">
        <v>0.70826718987206139</v>
      </c>
      <c r="IY17" s="6">
        <v>-0.5787789658459116</v>
      </c>
      <c r="IZ17" s="6">
        <v>0.39367656693688108</v>
      </c>
      <c r="JA17" s="6">
        <v>3.1476479434321102E-2</v>
      </c>
      <c r="JB17" s="6">
        <v>-0.82662900369827497</v>
      </c>
      <c r="JC17" s="6">
        <v>-0.13986504368947414</v>
      </c>
      <c r="JD17" s="6">
        <v>1.1043584873288117</v>
      </c>
      <c r="JE17" s="6">
        <v>0.22686638018332783</v>
      </c>
      <c r="JF17" s="6">
        <v>-0.78640463883124967</v>
      </c>
      <c r="JG17" s="6">
        <v>1.2572013457078925</v>
      </c>
      <c r="JH17" s="6">
        <v>0.17487737443998236</v>
      </c>
      <c r="JI17" s="6">
        <v>1.3008697073945297</v>
      </c>
      <c r="JJ17" s="6">
        <v>0.14769875230052643</v>
      </c>
      <c r="JK17" s="6">
        <v>0.96320276863180199</v>
      </c>
      <c r="JL17" s="6">
        <v>0.34881282314189749</v>
      </c>
      <c r="JM17" s="6">
        <v>0.9053878450029248</v>
      </c>
      <c r="JN17" s="6">
        <v>6.6232559205539041E-2</v>
      </c>
      <c r="JO17" s="6">
        <v>-8.804020209581373E-2</v>
      </c>
      <c r="JP17" s="6">
        <v>-0.51176401747575206</v>
      </c>
      <c r="JQ17" s="6">
        <v>0.33390296224009453</v>
      </c>
      <c r="JR17" s="6">
        <v>-0.10646362746344833</v>
      </c>
      <c r="JS17" s="6">
        <v>0.22791048390910093</v>
      </c>
      <c r="JT17" s="6">
        <v>0.76257522110541542</v>
      </c>
      <c r="JU17" s="6">
        <v>0.2357729672797434</v>
      </c>
      <c r="JV17" s="6">
        <v>0.26584018735656612</v>
      </c>
      <c r="JW17" s="6">
        <v>-0.47116387953620981</v>
      </c>
      <c r="JX17" s="6">
        <v>-0.34278205173048548</v>
      </c>
      <c r="JY17" s="6">
        <v>0.27454588207115282</v>
      </c>
      <c r="JZ17" s="6">
        <v>0.25594566888669373</v>
      </c>
      <c r="KA17" s="6">
        <v>-0.49924833450452866</v>
      </c>
      <c r="KB17" s="6">
        <v>-0.724619856208088</v>
      </c>
      <c r="KC17" s="6">
        <v>-0.63943985830811978</v>
      </c>
      <c r="KD17" s="6">
        <v>0.40361597291013535</v>
      </c>
      <c r="KE17" s="6">
        <v>-0.59038359276572372</v>
      </c>
      <c r="KF17" s="6">
        <v>-0.94991097216344911</v>
      </c>
      <c r="KG17" s="6">
        <v>-0.41597976508234663</v>
      </c>
      <c r="KH17" s="6">
        <v>-1.1376507366755149</v>
      </c>
      <c r="KI17" s="6">
        <v>-0.81295320213471944</v>
      </c>
      <c r="KJ17" s="6">
        <v>-0.13699914063434826</v>
      </c>
      <c r="KK17" s="6">
        <v>0.31607296042591115</v>
      </c>
      <c r="KL17" s="6">
        <v>0.12958499921714495</v>
      </c>
      <c r="KM17" s="6">
        <v>0.42617825803735626</v>
      </c>
      <c r="KN17" s="6">
        <v>0.42252051571212546</v>
      </c>
      <c r="KO17" s="6">
        <v>0.35840258684360404</v>
      </c>
      <c r="KP17" s="6">
        <v>0.50512968705948569</v>
      </c>
      <c r="KQ17" s="6">
        <v>-0.18271416908478363</v>
      </c>
      <c r="KR17" s="6">
        <v>1.5245253226778817</v>
      </c>
      <c r="KS17" s="6">
        <v>0.8982211789793435</v>
      </c>
      <c r="KT17" s="6">
        <v>0.46530887901192391</v>
      </c>
      <c r="KU17" s="6">
        <v>1.4212888376795247</v>
      </c>
      <c r="KV17" s="6">
        <v>0.37345460816267617</v>
      </c>
      <c r="KW17" s="6">
        <v>0.2563351305544373</v>
      </c>
      <c r="KX17" s="6">
        <v>1.7292329833597508</v>
      </c>
      <c r="KY17" s="6">
        <v>1.8359842005198759</v>
      </c>
      <c r="KZ17" s="6">
        <v>-0.36396784687075501</v>
      </c>
      <c r="LA17" s="6">
        <v>-0.62823120758083706</v>
      </c>
      <c r="LB17" s="6">
        <v>0.96175582755043443</v>
      </c>
      <c r="LC17" s="6">
        <v>0.17014060975562545</v>
      </c>
      <c r="LD17" s="6">
        <v>0.56056200578792281</v>
      </c>
      <c r="LE17" s="6">
        <v>0.31609982788417135</v>
      </c>
      <c r="LF17" s="6">
        <v>-0.91816018357780638</v>
      </c>
      <c r="LG17" s="6">
        <v>-1.4229358940472903</v>
      </c>
      <c r="LH17" s="6">
        <v>-1.1424919411441081</v>
      </c>
      <c r="LI17" s="6">
        <v>3.7449508205789607E-2</v>
      </c>
      <c r="LJ17" s="6">
        <v>0.98965600708641333</v>
      </c>
      <c r="LK17" s="6">
        <v>-0.60437923035894336</v>
      </c>
      <c r="LL17" s="6">
        <v>1.1640090651639918</v>
      </c>
      <c r="LM17" s="6">
        <v>-0.42837835850332551</v>
      </c>
      <c r="LN17" s="6">
        <v>5.1427310651996967E-2</v>
      </c>
      <c r="LO17" s="6">
        <v>-0.42146865521969479</v>
      </c>
      <c r="LP17" s="6">
        <v>-0.22049022974183385</v>
      </c>
      <c r="LQ17" s="6">
        <v>0.31463096447938721</v>
      </c>
      <c r="LR17" s="6">
        <v>0.89268830758965356</v>
      </c>
      <c r="LS17" s="6">
        <v>-0.18321992938266221</v>
      </c>
      <c r="LT17" s="6">
        <v>-0.344828812058246</v>
      </c>
      <c r="LU17" s="6">
        <v>0.44679851013158611</v>
      </c>
      <c r="LV17" s="6">
        <v>-0.65195176563963386</v>
      </c>
      <c r="LW17" s="6">
        <v>0.9392662074429573</v>
      </c>
      <c r="LX17" s="6">
        <v>-0.33025493638548192</v>
      </c>
      <c r="LY17" s="6">
        <v>1.9290985590407637</v>
      </c>
      <c r="LZ17" s="6">
        <v>-0.31275355890774292</v>
      </c>
      <c r="MA17" s="6">
        <v>0.30624359487901076</v>
      </c>
      <c r="MB17" s="6">
        <v>-0.11228487000865479</v>
      </c>
      <c r="MC17" s="6">
        <v>-9.4026332731405801E-3</v>
      </c>
      <c r="MD17" s="6">
        <v>-0.38485324488876654</v>
      </c>
      <c r="ME17" s="6">
        <v>0.48804011417644561</v>
      </c>
      <c r="MF17" s="6">
        <v>-0.26053350232139055</v>
      </c>
      <c r="MG17" s="6">
        <v>-0.21323930506471314</v>
      </c>
      <c r="MH17" s="6">
        <v>1.1038983725935014</v>
      </c>
      <c r="MI17" s="6">
        <v>0.35954851093317808</v>
      </c>
      <c r="MJ17" s="6">
        <v>2.0898362947546021E-2</v>
      </c>
      <c r="MK17" s="6">
        <v>-0.43555316204626449</v>
      </c>
      <c r="ML17" s="6">
        <v>-5.7385400890448642E-2</v>
      </c>
      <c r="MM17" s="6">
        <v>-0.18254700245036071</v>
      </c>
      <c r="MN17" s="6">
        <v>0.98578254298669898</v>
      </c>
      <c r="MO17" s="6">
        <v>0.71970934862390989</v>
      </c>
      <c r="MP17" s="6">
        <v>1.0986985911460692</v>
      </c>
      <c r="MQ17" s="6">
        <v>1.047310347462558</v>
      </c>
      <c r="MR17" s="6">
        <v>-0.35133594030308424</v>
      </c>
      <c r="MS17" s="6">
        <v>-0.65843422415504471</v>
      </c>
      <c r="MT17" s="6">
        <v>1.028627203047142E-2</v>
      </c>
      <c r="MU17" s="6">
        <v>-1.1444738788648732</v>
      </c>
      <c r="MV17" s="6">
        <v>0.47226706101288757</v>
      </c>
      <c r="MW17" s="6">
        <v>0.80098111628555935</v>
      </c>
      <c r="MX17" s="6">
        <v>-1.1423483841915172</v>
      </c>
      <c r="MY17" s="6">
        <v>-0.76894263611792313</v>
      </c>
      <c r="MZ17" s="6">
        <v>1.6738767487702588</v>
      </c>
      <c r="NA17" s="6">
        <v>-0.75395945965672262</v>
      </c>
      <c r="NB17" s="6">
        <v>-9.4340401372827218E-2</v>
      </c>
      <c r="NC17" s="6">
        <v>-0.66929566074347724</v>
      </c>
      <c r="ND17" s="6">
        <v>1.0910012237095434</v>
      </c>
      <c r="NE17" s="6">
        <v>9.7048765254970817E-2</v>
      </c>
      <c r="NF17" s="6">
        <v>1.2405873412812181</v>
      </c>
      <c r="NG17" s="6">
        <v>0.6873313926982807</v>
      </c>
      <c r="NH17" s="6">
        <v>1.4424473373088131</v>
      </c>
      <c r="NI17" s="6">
        <v>1.0407587493014852</v>
      </c>
      <c r="NJ17" s="6">
        <v>1.4416119672159105</v>
      </c>
      <c r="NK17" s="6">
        <v>0.55325065480113145</v>
      </c>
      <c r="NL17" s="6">
        <v>-0.98579666492874651</v>
      </c>
      <c r="NM17" s="6">
        <v>3.4325336144852947E-2</v>
      </c>
      <c r="NN17" s="6">
        <v>0.46070408751483283</v>
      </c>
      <c r="NO17" s="6">
        <v>0.91939850027422731</v>
      </c>
      <c r="NP17" s="6">
        <v>1.4853823051121207</v>
      </c>
      <c r="NQ17" s="6">
        <v>2.2873890166404607</v>
      </c>
      <c r="NR17" s="6">
        <v>0.60644783281238135</v>
      </c>
      <c r="NS17" s="6">
        <v>0.67307036105992157</v>
      </c>
      <c r="NT17" s="6">
        <v>-0.46199240922456669</v>
      </c>
      <c r="NU17" s="6">
        <v>2.3513990143111601</v>
      </c>
      <c r="NV17" s="6">
        <v>-0.40140021924099989</v>
      </c>
      <c r="NW17" s="6">
        <v>0.71608744278537839</v>
      </c>
      <c r="NX17" s="6">
        <v>1.6436620553206618</v>
      </c>
      <c r="NY17" s="6">
        <v>0.50306952759877488</v>
      </c>
      <c r="NZ17" s="6">
        <v>1.7983085011079134</v>
      </c>
      <c r="OA17" s="6">
        <v>0.64910371452616422</v>
      </c>
      <c r="OB17" s="6">
        <v>-0.51254666738624821</v>
      </c>
      <c r="OC17" s="6">
        <v>-0.46769506441114495</v>
      </c>
      <c r="OD17" s="6">
        <v>0.24908523070290609</v>
      </c>
      <c r="OE17" s="6">
        <v>1.4833765480510452</v>
      </c>
      <c r="OF17" s="6">
        <v>-0.91908664845719534</v>
      </c>
      <c r="OG17" s="6">
        <v>0.70269792644029416</v>
      </c>
      <c r="OH17" s="6">
        <v>1.6549791737162667</v>
      </c>
      <c r="OI17" s="6">
        <v>-0.57316987579448431</v>
      </c>
      <c r="OJ17" s="6">
        <v>2.7582598697623611E-2</v>
      </c>
      <c r="OK17" s="6">
        <v>1.0097768475417821</v>
      </c>
      <c r="OL17" s="6">
        <v>-0.27707961903181683</v>
      </c>
      <c r="OM17" s="6">
        <v>0.85456643206897143</v>
      </c>
      <c r="ON17" s="6">
        <v>2.1358164026031679</v>
      </c>
      <c r="OO17" s="6">
        <v>-0.66380426714898566</v>
      </c>
      <c r="OP17" s="6">
        <v>-0.35357332822887261</v>
      </c>
      <c r="OQ17" s="6">
        <v>-0.6829400235682187</v>
      </c>
      <c r="OR17" s="6">
        <v>-0.28697706120671279</v>
      </c>
      <c r="OS17" s="6">
        <v>-0.23039544496145747</v>
      </c>
      <c r="OT17" s="6">
        <v>-1.7504166920028361E-2</v>
      </c>
      <c r="OU17" s="6">
        <v>-0.22012688640743125</v>
      </c>
      <c r="OV17" s="6">
        <v>0.79980949367621601</v>
      </c>
      <c r="OW17" s="6">
        <v>1.9225703572019885</v>
      </c>
      <c r="OX17" s="6">
        <v>0.37895203865431898</v>
      </c>
      <c r="OY17" s="6">
        <v>1.8759815821134336</v>
      </c>
      <c r="OZ17" s="6">
        <v>-0.34218512782252464</v>
      </c>
      <c r="PA17" s="6">
        <v>-0.25000000000000006</v>
      </c>
      <c r="PB17" s="6">
        <v>1.0882703502053894</v>
      </c>
      <c r="PC17" s="6">
        <v>-0.41793124234210488</v>
      </c>
      <c r="PD17" s="6">
        <v>0.88477591144255174</v>
      </c>
      <c r="PE17" s="6">
        <v>-0.35133400109558283</v>
      </c>
      <c r="PF17" s="6">
        <v>2.0682319910079383</v>
      </c>
      <c r="PG17" s="6">
        <v>1.3316505530490239</v>
      </c>
      <c r="PH17" s="6">
        <v>-0.33413639952301766</v>
      </c>
      <c r="PI17" s="6">
        <v>-0.32134799332442465</v>
      </c>
      <c r="PJ17" s="6">
        <v>-0.57058233360558619</v>
      </c>
      <c r="PK17" s="6">
        <v>-0.97446862337599172</v>
      </c>
      <c r="PL17" s="6">
        <v>1.4974008689684079E-2</v>
      </c>
      <c r="PM17" s="6">
        <v>-0.24999999999999997</v>
      </c>
      <c r="PN17" s="6">
        <v>-0.56452941655470912</v>
      </c>
      <c r="PO17" s="6">
        <v>-0.3133025603838383</v>
      </c>
      <c r="PP17" s="6">
        <v>-0.35256601888648931</v>
      </c>
      <c r="PQ17" s="6">
        <v>-0.28741381805435101</v>
      </c>
      <c r="PR17" s="6">
        <v>-0.34829205235337363</v>
      </c>
      <c r="PS17" s="6">
        <v>-0.29010262327226644</v>
      </c>
      <c r="PT17" s="6">
        <v>-0.25000000000000006</v>
      </c>
      <c r="PU17" s="6">
        <v>-0.25000000000000006</v>
      </c>
      <c r="PV17" s="6">
        <v>-0.35393626622875579</v>
      </c>
      <c r="PW17" s="6">
        <v>-0.35733906471203858</v>
      </c>
      <c r="PX17" s="6">
        <v>1.3279713842483496</v>
      </c>
      <c r="PY17" s="6">
        <v>-0.35503683276043629</v>
      </c>
      <c r="PZ17" s="6">
        <v>-0.38905923555374233</v>
      </c>
      <c r="QA17" s="6">
        <v>-0.25000000000000006</v>
      </c>
      <c r="QB17" s="6">
        <v>-0.50159256338672198</v>
      </c>
      <c r="QC17" s="6">
        <v>-0.22380113715044658</v>
      </c>
      <c r="QD17" s="6">
        <v>-0.25</v>
      </c>
      <c r="QE17" s="6">
        <v>-0.25</v>
      </c>
      <c r="QF17" s="6">
        <v>-1.6909606541976774</v>
      </c>
      <c r="QG17" s="6">
        <v>-0.61750131423599464</v>
      </c>
      <c r="QH17" s="6">
        <v>1.4201783026212844</v>
      </c>
      <c r="QI17" s="6">
        <v>-5.6912292453806482E-2</v>
      </c>
      <c r="QJ17" s="6">
        <v>0.77581682772775562</v>
      </c>
      <c r="QK17" s="6">
        <v>0.2244196066840404</v>
      </c>
      <c r="QL17" s="6">
        <v>-0.92016918595524433</v>
      </c>
      <c r="QM17" s="6">
        <v>1.4624437103562504</v>
      </c>
      <c r="QN17" s="6">
        <v>0.7334402313632491</v>
      </c>
      <c r="QO17" s="6">
        <v>1.0683813961896982</v>
      </c>
      <c r="QP17" s="6">
        <v>-0.32765469234348793</v>
      </c>
      <c r="QQ17" s="6">
        <v>0.81617429811701991</v>
      </c>
      <c r="QR17" s="6">
        <v>-0.48915133164273461</v>
      </c>
      <c r="QS17" s="6">
        <v>-0.21095277923520603</v>
      </c>
      <c r="QT17" s="6">
        <v>-0.5829809111913683</v>
      </c>
      <c r="QU17" s="6">
        <v>-1.1342301757932001</v>
      </c>
      <c r="QV17" s="6">
        <v>0.78696288884225163</v>
      </c>
      <c r="QW17" s="6">
        <v>0.25635302211570177</v>
      </c>
      <c r="QX17" s="6">
        <v>-1.0540065222257993</v>
      </c>
      <c r="QY17" s="6">
        <v>0.66799346884410182</v>
      </c>
      <c r="QZ17" s="6">
        <v>1.7343154418420725</v>
      </c>
      <c r="RA17" s="6">
        <v>0.30962853057008788</v>
      </c>
      <c r="RB17" s="6">
        <v>-0.26130068375159859</v>
      </c>
      <c r="RC17" s="6">
        <v>-1.662036469194289E-2</v>
      </c>
      <c r="RD17" s="6">
        <v>-0.32512196756108841</v>
      </c>
      <c r="RE17" s="6">
        <v>3.086374763641714</v>
      </c>
      <c r="RF17" s="6">
        <v>0.42289944009742902</v>
      </c>
      <c r="RG17" s="6">
        <v>-0.67773248619912674</v>
      </c>
      <c r="RH17" s="6">
        <v>-3.0397736390672791E-2</v>
      </c>
      <c r="RI17" s="6">
        <v>-0.65422382527055634</v>
      </c>
      <c r="RJ17" s="6">
        <v>-4.9915893129141541E-2</v>
      </c>
      <c r="RK17" s="6">
        <v>-0.52900328157185583</v>
      </c>
      <c r="RL17" s="6">
        <v>1.1099536987473495</v>
      </c>
      <c r="RM17" s="6">
        <v>-0.10527880935194645</v>
      </c>
      <c r="RN17" s="6">
        <v>0.33790376173323561</v>
      </c>
      <c r="RO17" s="6">
        <v>-0.71045823861252488</v>
      </c>
      <c r="RP17" s="6">
        <v>0.48674573877548899</v>
      </c>
      <c r="RQ17" s="6">
        <v>-0.59913145779463006</v>
      </c>
      <c r="RR17" s="6">
        <v>-0.56775929031381411</v>
      </c>
      <c r="RS17" s="6">
        <v>-1.1420204171651296</v>
      </c>
      <c r="RT17" s="6">
        <v>0.30511808482267827</v>
      </c>
      <c r="RU17" s="6">
        <v>-1.25903384810319</v>
      </c>
      <c r="RV17" s="6">
        <v>1.8863464333675715</v>
      </c>
      <c r="RW17" s="6">
        <v>-1.5344888944042312</v>
      </c>
      <c r="RX17" s="6">
        <v>-0.67803928480297604</v>
      </c>
      <c r="RY17" s="6">
        <v>0.44854928921343584</v>
      </c>
      <c r="RZ17" s="6">
        <v>-0.42013628236049327</v>
      </c>
      <c r="SA17" s="6">
        <v>-0.19609144789277247</v>
      </c>
      <c r="SB17" s="6">
        <v>-0.46173415863500528</v>
      </c>
      <c r="SC17" s="6">
        <v>1.0898854688445776</v>
      </c>
      <c r="SD17" s="6">
        <v>-0.80818517593207517</v>
      </c>
      <c r="SE17" s="6">
        <v>-1.1181421072453008</v>
      </c>
      <c r="SF17" s="6">
        <v>-0.91808741001052629</v>
      </c>
      <c r="SG17" s="6">
        <v>0.65296181443135259</v>
      </c>
      <c r="SH17" s="6">
        <v>-0.55775356187348524</v>
      </c>
      <c r="SI17" s="6">
        <v>-0.34471758460937402</v>
      </c>
      <c r="SJ17" s="6">
        <v>-0.4235692617138877</v>
      </c>
      <c r="SK17" s="6">
        <v>-0.57898772151722588</v>
      </c>
    </row>
    <row r="18" spans="1:505" x14ac:dyDescent="0.25">
      <c r="A18" s="14">
        <v>350324</v>
      </c>
      <c r="B18" s="14">
        <v>1</v>
      </c>
      <c r="C18" s="6">
        <v>0.47826608141831567</v>
      </c>
      <c r="D18" s="6">
        <v>-0.36205778513747083</v>
      </c>
      <c r="E18" s="6">
        <v>-0.45264405292677551</v>
      </c>
      <c r="F18" s="6">
        <v>1.5760657280413277</v>
      </c>
      <c r="G18" s="6">
        <v>0.94794453569725301</v>
      </c>
      <c r="H18" s="6">
        <v>1.3572002198622724</v>
      </c>
      <c r="I18" s="6">
        <v>-0.68390566576792911</v>
      </c>
      <c r="J18" s="6">
        <v>-0.59009398794730916</v>
      </c>
      <c r="K18" s="6">
        <v>-0.39197517168507962</v>
      </c>
      <c r="L18" s="6">
        <v>0.39063871054461818</v>
      </c>
      <c r="M18" s="6">
        <v>-0.11755449539271925</v>
      </c>
      <c r="N18" s="6">
        <v>-0.18234390923808053</v>
      </c>
      <c r="O18" s="6">
        <v>0.51664011174189517</v>
      </c>
      <c r="P18" s="6">
        <v>0.48783161649445711</v>
      </c>
      <c r="Q18" s="6">
        <v>1.3595742609291173</v>
      </c>
      <c r="R18" s="6">
        <v>0.75431586747284851</v>
      </c>
      <c r="S18" s="6">
        <v>1.4265191122659129</v>
      </c>
      <c r="T18" s="6">
        <v>-0.94682543511093331</v>
      </c>
      <c r="U18" s="6">
        <v>-1.1131430737786014</v>
      </c>
      <c r="V18" s="6">
        <v>-0.81611801611049939</v>
      </c>
      <c r="W18" s="6">
        <v>2.1633102427927793</v>
      </c>
      <c r="X18" s="6">
        <v>0.438413946640408</v>
      </c>
      <c r="Y18" s="6">
        <v>1.1283250944607242</v>
      </c>
      <c r="Z18" s="6">
        <v>-0.80050139963579092</v>
      </c>
      <c r="AA18" s="6">
        <v>-1.6578205257208367</v>
      </c>
      <c r="AB18" s="6">
        <v>-1.4427193022462521</v>
      </c>
      <c r="AC18" s="6">
        <v>0.64923376006984468</v>
      </c>
      <c r="AD18" s="6">
        <v>-0.49441654624846526</v>
      </c>
      <c r="AE18" s="6">
        <v>0.38451050883936344</v>
      </c>
      <c r="AF18" s="6">
        <v>-0.35151314436147213</v>
      </c>
      <c r="AG18" s="6">
        <v>-0.53511131541048329</v>
      </c>
      <c r="AH18" s="6">
        <v>-0.6596243539723099</v>
      </c>
      <c r="AI18" s="6">
        <v>1.0950528619684952</v>
      </c>
      <c r="AJ18" s="6">
        <v>1.7573927261263902</v>
      </c>
      <c r="AK18" s="6">
        <v>0.87119651903308637</v>
      </c>
      <c r="AL18" s="6">
        <v>-1.2402537458611658</v>
      </c>
      <c r="AM18" s="6">
        <v>-2.1024093472615566</v>
      </c>
      <c r="AN18" s="6">
        <v>-4.0256209250070833E-2</v>
      </c>
      <c r="AO18" s="6">
        <v>2.0955986249932566</v>
      </c>
      <c r="AP18" s="6">
        <v>0.8590103090179082</v>
      </c>
      <c r="AQ18" s="6">
        <v>0.26793180130759625</v>
      </c>
      <c r="AR18" s="6">
        <v>-1.1980747017244637</v>
      </c>
      <c r="AS18" s="6">
        <v>-1.1641973846403517</v>
      </c>
      <c r="AT18" s="6">
        <v>-0.14801969098339346</v>
      </c>
      <c r="AU18" s="6">
        <v>1.9676045646976441</v>
      </c>
      <c r="AV18" s="6">
        <v>-0.2939337556999615</v>
      </c>
      <c r="AW18" s="6">
        <v>0.41354566235368428</v>
      </c>
      <c r="AX18" s="6">
        <v>0.22233461534898577</v>
      </c>
      <c r="AY18" s="6">
        <v>0.68802609597616982</v>
      </c>
      <c r="AZ18" s="6">
        <v>-0.74703599569683588</v>
      </c>
      <c r="BA18" s="6">
        <v>1.133171024720055</v>
      </c>
      <c r="BB18" s="6">
        <v>-0.88833845813694268</v>
      </c>
      <c r="BC18" s="6">
        <v>0.79363771100277303</v>
      </c>
      <c r="BD18" s="6">
        <v>-0.84461227155031138</v>
      </c>
      <c r="BE18" s="6">
        <v>-1.1976235733809508</v>
      </c>
      <c r="BF18" s="6">
        <v>-1.5505262074517483</v>
      </c>
      <c r="BG18" s="6">
        <v>0.46531287308217267</v>
      </c>
      <c r="BH18" s="6">
        <v>-0.32794802977430926</v>
      </c>
      <c r="BI18" s="6">
        <v>-0.43197572931484107</v>
      </c>
      <c r="BJ18" s="6">
        <v>-0.48446593916038838</v>
      </c>
      <c r="BK18" s="6">
        <v>-0.70357494106193919</v>
      </c>
      <c r="BL18" s="6">
        <v>-0.19224341488475843</v>
      </c>
      <c r="BM18" s="6">
        <v>2.0135495251809301</v>
      </c>
      <c r="BN18" s="6">
        <v>-0.31466248658477275</v>
      </c>
      <c r="BO18" s="6">
        <v>-1.0748164827947382</v>
      </c>
      <c r="BP18" s="6">
        <v>-0.94596325887985877</v>
      </c>
      <c r="BQ18" s="6">
        <v>-0.99777200200444938</v>
      </c>
      <c r="BR18" s="6">
        <v>-1.2620750193348629</v>
      </c>
      <c r="BS18" s="6">
        <v>1.7013445185608567</v>
      </c>
      <c r="BT18" s="6">
        <v>2.310475657670515E-2</v>
      </c>
      <c r="BU18" s="6">
        <v>0.58853147219816482</v>
      </c>
      <c r="BV18" s="6">
        <v>-0.39392123669420187</v>
      </c>
      <c r="BW18" s="6">
        <v>0.10986189523031012</v>
      </c>
      <c r="BX18" s="6">
        <v>-0.30551376749299569</v>
      </c>
      <c r="BY18" s="6">
        <v>1.6366902000019063</v>
      </c>
      <c r="BZ18" s="6">
        <v>1.0951561719784531</v>
      </c>
      <c r="CA18" s="6">
        <v>-0.1466946687597902</v>
      </c>
      <c r="CB18" s="6">
        <v>-0.16087295999820672</v>
      </c>
      <c r="CC18" s="6">
        <v>0.18414173797289807</v>
      </c>
      <c r="CD18" s="6">
        <v>0.51024489160799935</v>
      </c>
      <c r="CE18" s="6">
        <v>-0.2066261494032319</v>
      </c>
      <c r="CF18" s="6">
        <v>1.8767920384379408</v>
      </c>
      <c r="CG18" s="6">
        <v>-0.21939827171736928</v>
      </c>
      <c r="CH18" s="6">
        <v>-0.61173503458044753</v>
      </c>
      <c r="CI18" s="6">
        <v>-0.52400744425863599</v>
      </c>
      <c r="CJ18" s="6">
        <v>-0.80615604736580071</v>
      </c>
      <c r="CK18" s="6">
        <v>1.5403163019855703</v>
      </c>
      <c r="CL18" s="6">
        <v>0.35570124600960307</v>
      </c>
      <c r="CM18" s="6">
        <v>-0.3007705568957168</v>
      </c>
      <c r="CN18" s="6">
        <v>-0.62049564035120941</v>
      </c>
      <c r="CO18" s="6">
        <v>-0.21881902781992243</v>
      </c>
      <c r="CP18" s="6">
        <v>3.9601459890745323E-2</v>
      </c>
      <c r="CQ18" s="6">
        <v>1.6028506851019895</v>
      </c>
      <c r="CR18" s="6">
        <v>0.21361112825987388</v>
      </c>
      <c r="CS18" s="6">
        <v>8.5157534278564248E-2</v>
      </c>
      <c r="CT18" s="6">
        <v>-0.27704765949613214</v>
      </c>
      <c r="CU18" s="6">
        <v>0.22600661442353223</v>
      </c>
      <c r="CV18" s="6">
        <v>-0.68655042006403089</v>
      </c>
      <c r="CW18" s="6">
        <v>0.30358211664273033</v>
      </c>
      <c r="CX18" s="6">
        <v>-0.40495965545789159</v>
      </c>
      <c r="CY18" s="6">
        <v>0.35327156625092043</v>
      </c>
      <c r="CZ18" s="6">
        <v>0.2832588333520677</v>
      </c>
      <c r="DA18" s="6">
        <v>0.97754355024606643</v>
      </c>
      <c r="DB18" s="6">
        <v>-2.6918907690073251E-2</v>
      </c>
      <c r="DC18" s="6">
        <v>1.5317120743338875</v>
      </c>
      <c r="DD18" s="6">
        <v>0.12939289832820602</v>
      </c>
      <c r="DE18" s="6">
        <v>1.2789310390959399</v>
      </c>
      <c r="DF18" s="6">
        <v>0.64991725406606482</v>
      </c>
      <c r="DG18" s="6">
        <v>0.93535621952858017</v>
      </c>
      <c r="DH18" s="6">
        <v>-0.4130841738975588</v>
      </c>
      <c r="DI18" s="6">
        <v>0.35315330168050713</v>
      </c>
      <c r="DJ18" s="6">
        <v>0.50447069579742809</v>
      </c>
      <c r="DK18" s="6">
        <v>1.2741328092259379</v>
      </c>
      <c r="DL18" s="6">
        <v>0.4195080424759291</v>
      </c>
      <c r="DM18" s="6">
        <v>-0.23606409233946385</v>
      </c>
      <c r="DN18" s="6">
        <v>-0.38008654451082657</v>
      </c>
      <c r="DO18" s="6">
        <v>1.1508920460869796</v>
      </c>
      <c r="DP18" s="6">
        <v>-0.21029530539168531</v>
      </c>
      <c r="DQ18" s="6">
        <v>-0.22363914905062485</v>
      </c>
      <c r="DR18" s="6">
        <v>-0.30825806741872985</v>
      </c>
      <c r="DS18" s="6">
        <v>-0.15503767662741225</v>
      </c>
      <c r="DT18" s="6">
        <v>-9.5294656050150708E-2</v>
      </c>
      <c r="DU18" s="6">
        <v>-0.2985500765155914</v>
      </c>
      <c r="DV18" s="6">
        <v>-1.2875789907134959E-2</v>
      </c>
      <c r="DW18" s="6">
        <v>2.2777375481187203</v>
      </c>
      <c r="DX18" s="6">
        <v>1.6475269099127576</v>
      </c>
      <c r="DY18" s="6">
        <v>1.5617276628017795</v>
      </c>
      <c r="DZ18" s="6">
        <v>0.43817116511515197</v>
      </c>
      <c r="EA18" s="6">
        <v>0.66025595254488978</v>
      </c>
      <c r="EB18" s="6">
        <v>-0.52229699278652175</v>
      </c>
      <c r="EC18" s="6">
        <v>-0.70861683340872739</v>
      </c>
      <c r="ED18" s="6">
        <v>-0.78537326816728681</v>
      </c>
      <c r="EE18" s="6">
        <v>-0.21611116265726121</v>
      </c>
      <c r="EF18" s="6">
        <v>-0.40511258424332292</v>
      </c>
      <c r="EG18" s="6">
        <v>-0.62268661356280308</v>
      </c>
      <c r="EH18" s="6">
        <v>-0.68604912660475026</v>
      </c>
      <c r="EI18" s="6">
        <v>-0.39688337456157569</v>
      </c>
      <c r="EJ18" s="6">
        <v>-0.477347680353649</v>
      </c>
      <c r="EK18" s="6">
        <v>-0.34002343051024009</v>
      </c>
      <c r="EL18" s="6">
        <v>-0.60868804326948156</v>
      </c>
      <c r="EM18" s="6">
        <v>-0.53263822741444855</v>
      </c>
      <c r="EN18" s="6">
        <v>-0.93784919867264283</v>
      </c>
      <c r="EO18" s="6">
        <v>-0.7773052306435474</v>
      </c>
      <c r="EP18" s="6">
        <v>-0.48952357989186585</v>
      </c>
      <c r="EQ18" s="6">
        <v>-0.25283530261284121</v>
      </c>
      <c r="ER18" s="6">
        <v>-0.32615237452638601</v>
      </c>
      <c r="ES18" s="6">
        <v>-0.73094237707997545</v>
      </c>
      <c r="ET18" s="6">
        <v>-0.89922005679344585</v>
      </c>
      <c r="EU18" s="6">
        <v>-0.28213851249473099</v>
      </c>
      <c r="EV18" s="6">
        <v>0.16353616625116701</v>
      </c>
      <c r="EW18" s="6">
        <v>0.30857259531210918</v>
      </c>
      <c r="EX18" s="6">
        <v>0.26658984932038093</v>
      </c>
      <c r="EY18" s="6">
        <v>-0.54205876568952371</v>
      </c>
      <c r="EZ18" s="6">
        <v>-0.48430950161244618</v>
      </c>
      <c r="FA18" s="6">
        <v>-0.54576634695237092</v>
      </c>
      <c r="FB18" s="6">
        <v>-0.5647517759317725</v>
      </c>
      <c r="FC18" s="6">
        <v>-0.89767660218436374</v>
      </c>
      <c r="FD18" s="6">
        <v>-0.48449004419826786</v>
      </c>
      <c r="FE18" s="6">
        <v>-0.23050326840438273</v>
      </c>
      <c r="FF18" s="6">
        <v>0.85579626565973688</v>
      </c>
      <c r="FG18" s="6">
        <v>1.5446737894290816</v>
      </c>
      <c r="FH18" s="6">
        <v>-0.36837855437241429</v>
      </c>
      <c r="FI18" s="6">
        <v>-0.55471678356755116</v>
      </c>
      <c r="FJ18" s="6">
        <v>0.13723480031970625</v>
      </c>
      <c r="FK18" s="6">
        <v>-0.44261917628458025</v>
      </c>
      <c r="FL18" s="6">
        <v>-0.3808351995171213</v>
      </c>
      <c r="FM18" s="6">
        <v>-0.43825283488275074</v>
      </c>
      <c r="FN18" s="6">
        <v>-0.57229407430851431</v>
      </c>
      <c r="FO18" s="6">
        <v>0.66168012954487687</v>
      </c>
      <c r="FP18" s="6">
        <v>-6.2914549213932622E-2</v>
      </c>
      <c r="FQ18" s="6">
        <v>-1.0356640371511039</v>
      </c>
      <c r="FR18" s="6">
        <v>-1.3581838744308956</v>
      </c>
      <c r="FS18" s="6">
        <v>0.39623888764891063</v>
      </c>
      <c r="FT18" s="6">
        <v>-0.50495895983623651</v>
      </c>
      <c r="FU18" s="6">
        <v>-0.6453262884747698</v>
      </c>
      <c r="FV18" s="6">
        <v>-0.57425537474867205</v>
      </c>
      <c r="FW18" s="6">
        <v>-0.18883475499494348</v>
      </c>
      <c r="FX18" s="6">
        <v>0.17187582089465522</v>
      </c>
      <c r="FY18" s="6">
        <v>1.2806728469594499</v>
      </c>
      <c r="FZ18" s="6">
        <v>-0.12802917708197875</v>
      </c>
      <c r="GA18" s="6">
        <v>7.9310728302920783E-2</v>
      </c>
      <c r="GB18" s="6">
        <v>1.270821199034099</v>
      </c>
      <c r="GC18" s="6">
        <v>1.3567542363133058</v>
      </c>
      <c r="GD18" s="6">
        <v>1.3164235431041071</v>
      </c>
      <c r="GE18" s="6">
        <v>7.987210157994061E-2</v>
      </c>
      <c r="GF18" s="6">
        <v>-0.36157422207601519</v>
      </c>
      <c r="GG18" s="6">
        <v>-0.44653358766196655</v>
      </c>
      <c r="GH18" s="6">
        <v>9.1908847654538994E-2</v>
      </c>
      <c r="GI18" s="6">
        <v>-1.8186851135433869E-2</v>
      </c>
      <c r="GJ18" s="6">
        <v>-0.55316324711587561</v>
      </c>
      <c r="GK18" s="6">
        <v>-0.47071534921564534</v>
      </c>
      <c r="GL18" s="6">
        <v>-0.5777963580008707</v>
      </c>
      <c r="GM18" s="6">
        <v>3.6056312009353081E-2</v>
      </c>
      <c r="GN18" s="6">
        <v>-4.615636149052274E-2</v>
      </c>
      <c r="GO18" s="6">
        <v>1.2267927510771679</v>
      </c>
      <c r="GP18" s="6">
        <v>0.97695558766739843</v>
      </c>
      <c r="GQ18" s="6">
        <v>-0.37445472272861802</v>
      </c>
      <c r="GR18" s="6">
        <v>-0.46284241672989623</v>
      </c>
      <c r="GS18" s="6">
        <v>-0.61589142297715671</v>
      </c>
      <c r="GT18" s="6">
        <v>-0.62965457794609903</v>
      </c>
      <c r="GU18" s="6">
        <v>2.0737840119192024</v>
      </c>
      <c r="GV18" s="6">
        <v>0.6880845412316241</v>
      </c>
      <c r="GW18" s="6">
        <v>-0.97359047149219569</v>
      </c>
      <c r="GX18" s="6">
        <v>-0.8514899568293296</v>
      </c>
      <c r="GY18" s="6">
        <v>-0.77372259103074537</v>
      </c>
      <c r="GZ18" s="6">
        <v>-0.55809367926829301</v>
      </c>
      <c r="HA18" s="6">
        <v>1.0591449330261131</v>
      </c>
      <c r="HB18" s="6">
        <v>1.002236360269245</v>
      </c>
      <c r="HC18" s="6">
        <v>-0.54922524430800479</v>
      </c>
      <c r="HD18" s="6">
        <v>-0.45596702474057998</v>
      </c>
      <c r="HE18" s="6">
        <v>-0.59206039584798698</v>
      </c>
      <c r="HF18" s="6">
        <v>0.82241941594105972</v>
      </c>
      <c r="HG18" s="6">
        <v>-0.17740022023598997</v>
      </c>
      <c r="HH18" s="6">
        <v>3.8227844379042919E-2</v>
      </c>
      <c r="HI18" s="6">
        <v>9.9950094005589393E-3</v>
      </c>
      <c r="HJ18" s="6">
        <v>0.26362764707986663</v>
      </c>
      <c r="HK18" s="6">
        <v>-0.12203559156623356</v>
      </c>
      <c r="HL18" s="6">
        <v>-0.54624199822315467</v>
      </c>
      <c r="HM18" s="6">
        <v>-0.48785955096365202</v>
      </c>
      <c r="HN18" s="6">
        <v>0.29299961094897087</v>
      </c>
      <c r="HO18" s="6">
        <v>-0.66633554502055681</v>
      </c>
      <c r="HP18" s="6">
        <v>-0.28417284346677613</v>
      </c>
      <c r="HQ18" s="6">
        <v>-0.59888200377927681</v>
      </c>
      <c r="HR18" s="6">
        <v>5.1265687089221863E-2</v>
      </c>
      <c r="HS18" s="6">
        <v>1.8281543021577571</v>
      </c>
      <c r="HT18" s="6">
        <v>1.612955954357109</v>
      </c>
      <c r="HU18" s="6">
        <v>0.75832891406462888</v>
      </c>
      <c r="HV18" s="6">
        <v>-0.46146693733228394</v>
      </c>
      <c r="HW18" s="6">
        <v>-0.98033381123361985</v>
      </c>
      <c r="HX18" s="6">
        <v>-0.8808664892422875</v>
      </c>
      <c r="HY18" s="6">
        <v>-0.25039566879290542</v>
      </c>
      <c r="HZ18" s="6">
        <v>-1.1555048263936207</v>
      </c>
      <c r="IA18" s="6">
        <v>-1.1196054054718909</v>
      </c>
      <c r="IB18" s="6">
        <v>-0.64240686758961063</v>
      </c>
      <c r="IC18" s="6">
        <v>-0.7587214868369504</v>
      </c>
      <c r="ID18" s="6">
        <v>0.25874001186377937</v>
      </c>
      <c r="IE18" s="6">
        <v>-0.32306573147563972</v>
      </c>
      <c r="IF18" s="6">
        <v>-0.64527072206186309</v>
      </c>
      <c r="IG18" s="6">
        <v>1.3468379531031003</v>
      </c>
      <c r="IH18" s="6">
        <v>0.4024039253333867</v>
      </c>
      <c r="II18" s="6">
        <v>0.54199085784743761</v>
      </c>
      <c r="IJ18" s="6">
        <v>-8.4896126223508075E-2</v>
      </c>
      <c r="IK18" s="6">
        <v>-0.55321285973524548</v>
      </c>
      <c r="IL18" s="6">
        <v>-0.35004639481386352</v>
      </c>
      <c r="IM18" s="6">
        <v>-0.15786700894857991</v>
      </c>
      <c r="IN18" s="6">
        <v>-9.4129541414383261E-2</v>
      </c>
      <c r="IO18" s="6">
        <v>-1.5725436833251361</v>
      </c>
      <c r="IP18" s="6">
        <v>-1.0572551132799819</v>
      </c>
      <c r="IQ18" s="6">
        <v>-0.55058218005465476</v>
      </c>
      <c r="IR18" s="6">
        <v>-0.34708655947164485</v>
      </c>
      <c r="IS18" s="6">
        <v>-0.94794573005616256</v>
      </c>
      <c r="IT18" s="6">
        <v>0.19921409627647513</v>
      </c>
      <c r="IU18" s="6">
        <v>1.5871465685768058</v>
      </c>
      <c r="IV18" s="6">
        <v>0.11082535365488727</v>
      </c>
      <c r="IW18" s="6">
        <v>-0.24566274104011129</v>
      </c>
      <c r="IX18" s="6">
        <v>-1.142736004796115</v>
      </c>
      <c r="IY18" s="6">
        <v>-1.3978370815124166</v>
      </c>
      <c r="IZ18" s="6">
        <v>-9.2814139355226907E-2</v>
      </c>
      <c r="JA18" s="6">
        <v>-1.0149686067682031</v>
      </c>
      <c r="JB18" s="6">
        <v>0.35210903430059148</v>
      </c>
      <c r="JC18" s="6">
        <v>-0.5988114522708804</v>
      </c>
      <c r="JD18" s="6">
        <v>-2.8690292422352801E-2</v>
      </c>
      <c r="JE18" s="6">
        <v>-4.1361675487117611E-2</v>
      </c>
      <c r="JF18" s="6">
        <v>0.35417438223053516</v>
      </c>
      <c r="JG18" s="6">
        <v>-0.79651176773099308</v>
      </c>
      <c r="JH18" s="6">
        <v>-0.80926739462121011</v>
      </c>
      <c r="JI18" s="6">
        <v>1.278842357965378E-2</v>
      </c>
      <c r="JJ18" s="6">
        <v>-0.14146899453152209</v>
      </c>
      <c r="JK18" s="6">
        <v>-0.29326613803711921</v>
      </c>
      <c r="JL18" s="6">
        <v>-1.0524197847197359</v>
      </c>
      <c r="JM18" s="6">
        <v>0.10011585167546964</v>
      </c>
      <c r="JN18" s="6">
        <v>-0.78568626187583901</v>
      </c>
      <c r="JO18" s="6">
        <v>0.15874138745244445</v>
      </c>
      <c r="JP18" s="6">
        <v>-0.7181591767874852</v>
      </c>
      <c r="JQ18" s="6">
        <v>-5.0891890573711109E-2</v>
      </c>
      <c r="JR18" s="6">
        <v>0.48432779487936051</v>
      </c>
      <c r="JS18" s="6">
        <v>-5.1360358494797503E-2</v>
      </c>
      <c r="JT18" s="6">
        <v>0.36589632171260406</v>
      </c>
      <c r="JU18" s="6">
        <v>0.64426066205879751</v>
      </c>
      <c r="JV18" s="6">
        <v>-0.49825279579671633</v>
      </c>
      <c r="JW18" s="6">
        <v>0.80694458756687204</v>
      </c>
      <c r="JX18" s="6">
        <v>-0.18606031874144732</v>
      </c>
      <c r="JY18" s="6">
        <v>0.49464594323815947</v>
      </c>
      <c r="JZ18" s="6">
        <v>-3.9674817000960483E-2</v>
      </c>
      <c r="KA18" s="6">
        <v>0.49474677337231787</v>
      </c>
      <c r="KB18" s="6">
        <v>0.94409411526723719</v>
      </c>
      <c r="KC18" s="6">
        <v>-0.12647735921982384</v>
      </c>
      <c r="KD18" s="6">
        <v>1.2465075807375963</v>
      </c>
      <c r="KE18" s="6">
        <v>0.32723318557302339</v>
      </c>
      <c r="KF18" s="6">
        <v>-0.24781018893451673</v>
      </c>
      <c r="KG18" s="6">
        <v>-0.41597976508234663</v>
      </c>
      <c r="KH18" s="6">
        <v>0.25378582087975188</v>
      </c>
      <c r="KI18" s="6">
        <v>-0.13599905866020498</v>
      </c>
      <c r="KJ18" s="6">
        <v>-1.6582500547736101</v>
      </c>
      <c r="KK18" s="6">
        <v>-1.136223211242634</v>
      </c>
      <c r="KL18" s="6">
        <v>-0.92920961993450923</v>
      </c>
      <c r="KM18" s="6">
        <v>0.35742539462049</v>
      </c>
      <c r="KN18" s="6">
        <v>-0.72597537331489481</v>
      </c>
      <c r="KO18" s="6">
        <v>6.8312399050244485E-2</v>
      </c>
      <c r="KP18" s="6">
        <v>-0.5725383160240326</v>
      </c>
      <c r="KQ18" s="6">
        <v>0.71761121993252663</v>
      </c>
      <c r="KR18" s="6">
        <v>0.19231357359041545</v>
      </c>
      <c r="KS18" s="6">
        <v>-0.78022102091909495</v>
      </c>
      <c r="KT18" s="6">
        <v>0.22824831382619082</v>
      </c>
      <c r="KU18" s="6">
        <v>-0.16458815463472021</v>
      </c>
      <c r="KV18" s="6">
        <v>-0.67924480704817813</v>
      </c>
      <c r="KW18" s="6">
        <v>-0.66820777767667472</v>
      </c>
      <c r="KX18" s="6">
        <v>-0.30223535572408333</v>
      </c>
      <c r="KY18" s="6">
        <v>0.5962023433975433</v>
      </c>
      <c r="KZ18" s="6">
        <v>-0.36396784687075501</v>
      </c>
      <c r="LA18" s="6">
        <v>-0.62823120758083706</v>
      </c>
      <c r="LB18" s="6">
        <v>0.40263271468453438</v>
      </c>
      <c r="LC18" s="6">
        <v>0.11160577842849995</v>
      </c>
      <c r="LD18" s="6">
        <v>4.1244665746154513E-2</v>
      </c>
      <c r="LE18" s="6">
        <v>-1.0191996179904197</v>
      </c>
      <c r="LF18" s="6">
        <v>0.59076723215351856</v>
      </c>
      <c r="LG18" s="6">
        <v>0.26718681446288528</v>
      </c>
      <c r="LH18" s="6">
        <v>-0.12315151944689622</v>
      </c>
      <c r="LI18" s="6">
        <v>0.23054242203835482</v>
      </c>
      <c r="LJ18" s="6">
        <v>1.187444393764697</v>
      </c>
      <c r="LK18" s="6">
        <v>-8.6886288394446856E-2</v>
      </c>
      <c r="LL18" s="6">
        <v>0.11552739700959554</v>
      </c>
      <c r="LM18" s="6">
        <v>-0.38400146130917995</v>
      </c>
      <c r="LN18" s="6">
        <v>0.12424529806270089</v>
      </c>
      <c r="LO18" s="6">
        <v>-0.17108434166620284</v>
      </c>
      <c r="LP18" s="6">
        <v>1.8010807383082941</v>
      </c>
      <c r="LQ18" s="6">
        <v>-0.16999163023032424</v>
      </c>
      <c r="LR18" s="6">
        <v>-0.22430556268740029</v>
      </c>
      <c r="LS18" s="6">
        <v>-5.8971846761343573E-2</v>
      </c>
      <c r="LT18" s="6">
        <v>-0.344828812058246</v>
      </c>
      <c r="LU18" s="6">
        <v>-0.18445322295784564</v>
      </c>
      <c r="LV18" s="6">
        <v>-0.65195176563963386</v>
      </c>
      <c r="LW18" s="6">
        <v>0.94390564457517756</v>
      </c>
      <c r="LX18" s="6">
        <v>-6.8938908694612319E-2</v>
      </c>
      <c r="LY18" s="6">
        <v>0.11608351446921208</v>
      </c>
      <c r="LZ18" s="6">
        <v>-0.17311052995685233</v>
      </c>
      <c r="MA18" s="6">
        <v>-0.3832609685602541</v>
      </c>
      <c r="MB18" s="6">
        <v>-0.18900756188606671</v>
      </c>
      <c r="MC18" s="6">
        <v>0.19015516324560713</v>
      </c>
      <c r="MD18" s="6">
        <v>-0.11788039853896454</v>
      </c>
      <c r="ME18" s="6">
        <v>0.72079604496206129</v>
      </c>
      <c r="MF18" s="6">
        <v>-0.26053350232139055</v>
      </c>
      <c r="MG18" s="6">
        <v>9.9918384254444381E-2</v>
      </c>
      <c r="MH18" s="6">
        <v>8.7303374436232387E-2</v>
      </c>
      <c r="MI18" s="6">
        <v>-5.5462426547535242E-2</v>
      </c>
      <c r="MJ18" s="6">
        <v>0.13679451768057879</v>
      </c>
      <c r="MK18" s="6">
        <v>-0.37315198036987374</v>
      </c>
      <c r="ML18" s="6">
        <v>0.33330359822126443</v>
      </c>
      <c r="MM18" s="6">
        <v>-7.8119477586594391E-2</v>
      </c>
      <c r="MN18" s="6">
        <v>0.46456362997519685</v>
      </c>
      <c r="MO18" s="6">
        <v>0.34213445432543399</v>
      </c>
      <c r="MP18" s="6">
        <v>1.1382415108472641</v>
      </c>
      <c r="MQ18" s="6">
        <v>0.5760902665017168</v>
      </c>
      <c r="MR18" s="6">
        <v>-8.7508172654366723E-2</v>
      </c>
      <c r="MS18" s="6">
        <v>-0.51704607606743236</v>
      </c>
      <c r="MT18" s="6">
        <v>-1.6916699043424681E-2</v>
      </c>
      <c r="MU18" s="6">
        <v>-9.0491312167346794E-2</v>
      </c>
      <c r="MV18" s="6">
        <v>0.12638096181350619</v>
      </c>
      <c r="MW18" s="6">
        <v>1.1286081721828778</v>
      </c>
      <c r="MX18" s="6">
        <v>-0.57786279666185103</v>
      </c>
      <c r="MY18" s="6">
        <v>-0.55194992989675629</v>
      </c>
      <c r="MZ18" s="6">
        <v>0.74888633674251848</v>
      </c>
      <c r="NA18" s="6">
        <v>0.35204769256778123</v>
      </c>
      <c r="NB18" s="6">
        <v>0.40632944900543577</v>
      </c>
      <c r="NC18" s="6">
        <v>-0.49597264672490637</v>
      </c>
      <c r="ND18" s="6">
        <v>0.28066049075166205</v>
      </c>
      <c r="NE18" s="6">
        <v>-0.41854680104778341</v>
      </c>
      <c r="NF18" s="6">
        <v>0.95422690931810372</v>
      </c>
      <c r="NG18" s="6">
        <v>1.1071643628905299</v>
      </c>
      <c r="NH18" s="6">
        <v>1.0578257979211918</v>
      </c>
      <c r="NI18" s="6">
        <v>0.42185677458433601</v>
      </c>
      <c r="NJ18" s="6">
        <v>0.29640631516511368</v>
      </c>
      <c r="NK18" s="6">
        <v>0.46496241625132967</v>
      </c>
      <c r="NL18" s="6">
        <v>-0.74039820764447817</v>
      </c>
      <c r="NM18" s="6">
        <v>-0.19621053162316932</v>
      </c>
      <c r="NN18" s="6">
        <v>0.856811516398025</v>
      </c>
      <c r="NO18" s="6">
        <v>0.63933937140417196</v>
      </c>
      <c r="NP18" s="6">
        <v>0.37406374407741055</v>
      </c>
      <c r="NQ18" s="6">
        <v>-0.21460513179557686</v>
      </c>
      <c r="NR18" s="6">
        <v>0.9580464202835085</v>
      </c>
      <c r="NS18" s="6">
        <v>0.94617364972855789</v>
      </c>
      <c r="NT18" s="6">
        <v>0.18743642382307285</v>
      </c>
      <c r="NU18" s="6">
        <v>6.9055233820059639E-2</v>
      </c>
      <c r="NV18" s="6">
        <v>1.099273807748493E-2</v>
      </c>
      <c r="NW18" s="6">
        <v>0.84428456678971942</v>
      </c>
      <c r="NX18" s="6">
        <v>-0.68160536271702221</v>
      </c>
      <c r="NY18" s="6">
        <v>5.5347091108352363E-2</v>
      </c>
      <c r="NZ18" s="6">
        <v>1.3130104137050107</v>
      </c>
      <c r="OA18" s="6">
        <v>0.78499001534107604</v>
      </c>
      <c r="OB18" s="6">
        <v>1.6369747182224892</v>
      </c>
      <c r="OC18" s="6">
        <v>-0.32848665484185102</v>
      </c>
      <c r="OD18" s="6">
        <v>2.9415848966198266</v>
      </c>
      <c r="OE18" s="6">
        <v>0.89463637634709725</v>
      </c>
      <c r="OF18" s="6">
        <v>-0.2647945733641629</v>
      </c>
      <c r="OG18" s="6">
        <v>0.58551183381135485</v>
      </c>
      <c r="OH18" s="6">
        <v>1.7696457054044377</v>
      </c>
      <c r="OI18" s="6">
        <v>1.5129682030400824</v>
      </c>
      <c r="OJ18" s="6">
        <v>0.46204520646862629</v>
      </c>
      <c r="OK18" s="6">
        <v>1.6047271811852075</v>
      </c>
      <c r="OL18" s="6">
        <v>1.1401192804846902</v>
      </c>
      <c r="OM18" s="6">
        <v>1.4997328843559534</v>
      </c>
      <c r="ON18" s="6">
        <v>1.1727269830675646</v>
      </c>
      <c r="OO18" s="6">
        <v>-0.12190061403220176</v>
      </c>
      <c r="OP18" s="6">
        <v>0.29927588023346835</v>
      </c>
      <c r="OQ18" s="6">
        <v>0.72305660240901892</v>
      </c>
      <c r="OR18" s="6">
        <v>-0.28697706120671279</v>
      </c>
      <c r="OS18" s="6">
        <v>-0.21641364142580105</v>
      </c>
      <c r="OT18" s="6">
        <v>7.8320537225066156E-2</v>
      </c>
      <c r="OU18" s="6">
        <v>0.51116518689258061</v>
      </c>
      <c r="OV18" s="6">
        <v>2.3331518380912017</v>
      </c>
      <c r="OW18" s="6">
        <v>1.491431886745836</v>
      </c>
      <c r="OX18" s="6">
        <v>0.98378976729225709</v>
      </c>
      <c r="OY18" s="6">
        <v>1.702258840569161</v>
      </c>
      <c r="OZ18" s="6">
        <v>0.5153045837016853</v>
      </c>
      <c r="PA18" s="6">
        <v>-0.25000000000000006</v>
      </c>
      <c r="PB18" s="6">
        <v>8.6929881983698193E-2</v>
      </c>
      <c r="PC18" s="6">
        <v>1.0073177662209432</v>
      </c>
      <c r="PD18" s="6">
        <v>1.3958476995428677</v>
      </c>
      <c r="PE18" s="6">
        <v>1.6927823986272661</v>
      </c>
      <c r="PF18" s="6">
        <v>2.4099286496897192</v>
      </c>
      <c r="PG18" s="6">
        <v>1.1009557532694707</v>
      </c>
      <c r="PH18" s="6">
        <v>-0.33413639952301766</v>
      </c>
      <c r="PI18" s="6">
        <v>-0.32134799332442465</v>
      </c>
      <c r="PJ18" s="6">
        <v>2.5968851898730132</v>
      </c>
      <c r="PK18" s="6">
        <v>-0.84319890541303044</v>
      </c>
      <c r="PL18" s="6">
        <v>1.2832253157135507</v>
      </c>
      <c r="PM18" s="6">
        <v>-0.24999999999999997</v>
      </c>
      <c r="PN18" s="6">
        <v>-0.55269008598982194</v>
      </c>
      <c r="PO18" s="6">
        <v>-0.3133025603838383</v>
      </c>
      <c r="PP18" s="6">
        <v>-0.35256601888648931</v>
      </c>
      <c r="PQ18" s="6">
        <v>-0.28741381805435101</v>
      </c>
      <c r="PR18" s="6">
        <v>-0.34829205235337363</v>
      </c>
      <c r="PS18" s="6">
        <v>-0.29010262327226644</v>
      </c>
      <c r="PT18" s="6">
        <v>-0.25000000000000006</v>
      </c>
      <c r="PU18" s="6">
        <v>-0.25000000000000006</v>
      </c>
      <c r="PV18" s="6">
        <v>-0.35393626622875579</v>
      </c>
      <c r="PW18" s="6">
        <v>-0.30417085935214527</v>
      </c>
      <c r="PX18" s="6">
        <v>0.8268705354419652</v>
      </c>
      <c r="PY18" s="6">
        <v>-0.27723895041822239</v>
      </c>
      <c r="PZ18" s="6">
        <v>-0.38905923555374233</v>
      </c>
      <c r="QA18" s="6">
        <v>-0.25000000000000006</v>
      </c>
      <c r="QB18" s="6">
        <v>-0.4312203322554079</v>
      </c>
      <c r="QC18" s="6">
        <v>2.0528418580260412</v>
      </c>
      <c r="QD18" s="6">
        <v>-0.25</v>
      </c>
      <c r="QE18" s="6">
        <v>-0.25</v>
      </c>
      <c r="QF18" s="6">
        <v>-0.52238652048627932</v>
      </c>
      <c r="QG18" s="6">
        <v>2.2502049033672771</v>
      </c>
      <c r="QH18" s="6">
        <v>-7.8012953396103285E-2</v>
      </c>
      <c r="QI18" s="6">
        <v>9.1857618155015641E-2</v>
      </c>
      <c r="QJ18" s="6">
        <v>0.3511109937649281</v>
      </c>
      <c r="QK18" s="6">
        <v>-0.36701207625693799</v>
      </c>
      <c r="QL18" s="6">
        <v>-0.65890938385996956</v>
      </c>
      <c r="QM18" s="6">
        <v>2.1717905622117368</v>
      </c>
      <c r="QN18" s="6">
        <v>0.69148296725423319</v>
      </c>
      <c r="QO18" s="6">
        <v>1.2618244784784363</v>
      </c>
      <c r="QP18" s="6">
        <v>1.5187213195671141</v>
      </c>
      <c r="QQ18" s="6">
        <v>0.17758255824661406</v>
      </c>
      <c r="QR18" s="6">
        <v>1.8564099133088854</v>
      </c>
      <c r="QS18" s="6">
        <v>1.2986967435620198</v>
      </c>
      <c r="QT18" s="6">
        <v>0.59726484168892091</v>
      </c>
      <c r="QU18" s="6">
        <v>1.5169798135267125</v>
      </c>
      <c r="QV18" s="6">
        <v>1.6628476627034117</v>
      </c>
      <c r="QW18" s="6">
        <v>1.1998515822740352</v>
      </c>
      <c r="QX18" s="6">
        <v>-0.16860747888303176</v>
      </c>
      <c r="QY18" s="6">
        <v>0.73377585250188671</v>
      </c>
      <c r="QZ18" s="6">
        <v>1.5513791303519091</v>
      </c>
      <c r="RA18" s="6">
        <v>1.7839611002802058</v>
      </c>
      <c r="RB18" s="6">
        <v>-0.26130068375159859</v>
      </c>
      <c r="RC18" s="6">
        <v>0.27216393670824857</v>
      </c>
      <c r="RD18" s="6">
        <v>-0.97102319996899467</v>
      </c>
      <c r="RE18" s="6">
        <v>0.52232901538162724</v>
      </c>
      <c r="RF18" s="6">
        <v>-0.81909839058048295</v>
      </c>
      <c r="RG18" s="6">
        <v>-0.40872046267163087</v>
      </c>
      <c r="RH18" s="6">
        <v>0.10330385424991491</v>
      </c>
      <c r="RI18" s="6">
        <v>-0.55414045766881492</v>
      </c>
      <c r="RJ18" s="6">
        <v>1.4031714821656791</v>
      </c>
      <c r="RK18" s="6">
        <v>1.0243631635444561</v>
      </c>
      <c r="RL18" s="6">
        <v>2.1882600912117489</v>
      </c>
      <c r="RM18" s="6">
        <v>1.028484302038535</v>
      </c>
      <c r="RN18" s="6">
        <v>-1.0169894830016319</v>
      </c>
      <c r="RO18" s="6">
        <v>-0.80497871837560242</v>
      </c>
      <c r="RP18" s="6">
        <v>-0.53390652664916449</v>
      </c>
      <c r="RQ18" s="6">
        <v>5.6203375832611417E-2</v>
      </c>
      <c r="RR18" s="6">
        <v>-0.43874108149822794</v>
      </c>
      <c r="RS18" s="6">
        <v>-0.68020227181215165</v>
      </c>
      <c r="RT18" s="6">
        <v>0.7876072660116632</v>
      </c>
      <c r="RU18" s="6">
        <v>-0.89626020358533043</v>
      </c>
      <c r="RV18" s="6">
        <v>0.96171824951742568</v>
      </c>
      <c r="RW18" s="6">
        <v>0.19466135448543603</v>
      </c>
      <c r="RX18" s="6">
        <v>-0.67803928480297604</v>
      </c>
      <c r="RY18" s="6">
        <v>9.2785856426149477E-2</v>
      </c>
      <c r="RZ18" s="6">
        <v>-4.4523209880216803E-2</v>
      </c>
      <c r="SA18" s="6">
        <v>-0.1478771191896241</v>
      </c>
      <c r="SB18" s="6">
        <v>0.69204407599219453</v>
      </c>
      <c r="SC18" s="6">
        <v>0.73203887033102522</v>
      </c>
      <c r="SD18" s="6">
        <v>1.6321880302417917</v>
      </c>
      <c r="SE18" s="6">
        <v>1.8341188531952626</v>
      </c>
      <c r="SF18" s="6">
        <v>-0.42567085496769463</v>
      </c>
      <c r="SG18" s="6">
        <v>-0.1948406302804451</v>
      </c>
      <c r="SH18" s="6">
        <v>2.7410439899050254</v>
      </c>
      <c r="SI18" s="6">
        <v>-0.34471758460937402</v>
      </c>
      <c r="SJ18" s="6">
        <v>-0.4235692617138877</v>
      </c>
      <c r="SK18" s="6">
        <v>2.0785861237807985</v>
      </c>
    </row>
    <row r="19" spans="1:505" x14ac:dyDescent="0.25">
      <c r="A19" s="14">
        <v>354043</v>
      </c>
      <c r="B19" s="14">
        <v>1</v>
      </c>
      <c r="C19" s="6">
        <v>-0.47500405149352087</v>
      </c>
      <c r="D19" s="6">
        <v>0.64126299376922746</v>
      </c>
      <c r="E19" s="6">
        <v>-0.79742351050970928</v>
      </c>
      <c r="F19" s="6">
        <v>-0.96445724835533975</v>
      </c>
      <c r="G19" s="6">
        <v>2.4974929649136528</v>
      </c>
      <c r="H19" s="6">
        <v>-5.1370202259452838E-2</v>
      </c>
      <c r="I19" s="6">
        <v>-1.1711867552149537</v>
      </c>
      <c r="J19" s="6">
        <v>-1.8998375054717038</v>
      </c>
      <c r="K19" s="6">
        <v>-0.27563508576554657</v>
      </c>
      <c r="L19" s="6">
        <v>7.2689531639020144E-2</v>
      </c>
      <c r="M19" s="6">
        <v>-0.98804213067578461</v>
      </c>
      <c r="N19" s="6">
        <v>-0.68851100238732543</v>
      </c>
      <c r="O19" s="6">
        <v>-1.2138377132257145</v>
      </c>
      <c r="P19" s="6">
        <v>-5.9418415317022601E-3</v>
      </c>
      <c r="Q19" s="6">
        <v>2.3532152225671075</v>
      </c>
      <c r="R19" s="6">
        <v>0.84321452188306456</v>
      </c>
      <c r="S19" s="6">
        <v>-0.930057372975714</v>
      </c>
      <c r="T19" s="6">
        <v>0.4528951567457164</v>
      </c>
      <c r="U19" s="6">
        <v>1.4213947591482643</v>
      </c>
      <c r="V19" s="6">
        <v>1.798173489118678</v>
      </c>
      <c r="W19" s="6">
        <v>1.1660962970445805</v>
      </c>
      <c r="X19" s="6">
        <v>-0.13596273913086965</v>
      </c>
      <c r="Y19" s="6">
        <v>-1.0115598114815116</v>
      </c>
      <c r="Z19" s="6">
        <v>-4.5830254343537068E-2</v>
      </c>
      <c r="AA19" s="6">
        <v>0.74809331517685751</v>
      </c>
      <c r="AB19" s="6">
        <v>0.56590348391284706</v>
      </c>
      <c r="AC19" s="6">
        <v>1.1260767528586946</v>
      </c>
      <c r="AD19" s="6">
        <v>0.77738379831089521</v>
      </c>
      <c r="AE19" s="6">
        <v>-0.50101524899602823</v>
      </c>
      <c r="AF19" s="6">
        <v>-0.3327735949621935</v>
      </c>
      <c r="AG19" s="6">
        <v>-0.33010525671261098</v>
      </c>
      <c r="AH19" s="6">
        <v>1.3370499185190821</v>
      </c>
      <c r="AI19" s="6">
        <v>2.5749413731197137</v>
      </c>
      <c r="AJ19" s="6">
        <v>-0.50425558856281516</v>
      </c>
      <c r="AK19" s="6">
        <v>-0.98586340961184682</v>
      </c>
      <c r="AL19" s="6">
        <v>-1.5394862350895411</v>
      </c>
      <c r="AM19" s="6">
        <v>-1.126801796240944</v>
      </c>
      <c r="AN19" s="6">
        <v>-1.015095704622907</v>
      </c>
      <c r="AO19" s="6">
        <v>0.15023073886126506</v>
      </c>
      <c r="AP19" s="6">
        <v>-7.1479505649587285E-2</v>
      </c>
      <c r="AQ19" s="6">
        <v>-0.75017994693709023</v>
      </c>
      <c r="AR19" s="6">
        <v>-0.89959655339510836</v>
      </c>
      <c r="AS19" s="6">
        <v>0.52273425046439792</v>
      </c>
      <c r="AT19" s="6">
        <v>0.47943929458543222</v>
      </c>
      <c r="AU19" s="6">
        <v>0.68036754871693506</v>
      </c>
      <c r="AV19" s="6">
        <v>-6.3809512853445797E-3</v>
      </c>
      <c r="AW19" s="6">
        <v>-0.57888680480196197</v>
      </c>
      <c r="AX19" s="6">
        <v>-0.52583551689801633</v>
      </c>
      <c r="AY19" s="6">
        <v>-0.8613709390465687</v>
      </c>
      <c r="AZ19" s="6">
        <v>0.10981743488755683</v>
      </c>
      <c r="BA19" s="6">
        <v>2.6573934056277597</v>
      </c>
      <c r="BB19" s="6">
        <v>1.4545308725769885</v>
      </c>
      <c r="BC19" s="6">
        <v>0.2950885384855923</v>
      </c>
      <c r="BD19" s="6">
        <v>-6.6675669812414573E-2</v>
      </c>
      <c r="BE19" s="6">
        <v>-1.443746847568538E-2</v>
      </c>
      <c r="BF19" s="6">
        <v>1.6330966740767989</v>
      </c>
      <c r="BG19" s="6">
        <v>1.49629185760077</v>
      </c>
      <c r="BH19" s="6">
        <v>-0.18558390411394249</v>
      </c>
      <c r="BI19" s="6">
        <v>0.73425236445718556</v>
      </c>
      <c r="BJ19" s="6">
        <v>-0.26281566261473877</v>
      </c>
      <c r="BK19" s="6">
        <v>-1.5754191863401352</v>
      </c>
      <c r="BL19" s="6">
        <v>-0.76015569754017442</v>
      </c>
      <c r="BM19" s="6">
        <v>1.1155185352977888</v>
      </c>
      <c r="BN19" s="6">
        <v>0.2962133844379255</v>
      </c>
      <c r="BO19" s="6">
        <v>0.24443648061219464</v>
      </c>
      <c r="BP19" s="6">
        <v>0.17862165919847633</v>
      </c>
      <c r="BQ19" s="6">
        <v>-0.1918631368490088</v>
      </c>
      <c r="BR19" s="6">
        <v>-0.30710241961493623</v>
      </c>
      <c r="BS19" s="6">
        <v>1.9147594862380177</v>
      </c>
      <c r="BT19" s="6">
        <v>0.13143993096414772</v>
      </c>
      <c r="BU19" s="6">
        <v>-0.24977356091197328</v>
      </c>
      <c r="BV19" s="6">
        <v>0.91661343836908404</v>
      </c>
      <c r="BW19" s="6">
        <v>-0.6500148884252932</v>
      </c>
      <c r="BX19" s="6">
        <v>-0.26652467603920604</v>
      </c>
      <c r="BY19" s="6">
        <v>2.7905744233071252</v>
      </c>
      <c r="BZ19" s="6">
        <v>1.5123473166287134</v>
      </c>
      <c r="CA19" s="6">
        <v>0.25496977856476705</v>
      </c>
      <c r="CB19" s="6">
        <v>1.7650044440415742</v>
      </c>
      <c r="CC19" s="6">
        <v>-0.42991080129490211</v>
      </c>
      <c r="CD19" s="6">
        <v>8.89842928183847E-2</v>
      </c>
      <c r="CE19" s="6">
        <v>2.8762513787687141</v>
      </c>
      <c r="CF19" s="6">
        <v>1.707327644707755</v>
      </c>
      <c r="CG19" s="6">
        <v>1.7592751492787075</v>
      </c>
      <c r="CH19" s="6">
        <v>2.8922525959837895</v>
      </c>
      <c r="CI19" s="6">
        <v>-5.0675907181258473E-2</v>
      </c>
      <c r="CJ19" s="6">
        <v>-0.71099181415932355</v>
      </c>
      <c r="CK19" s="6">
        <v>3.0687634540103206</v>
      </c>
      <c r="CL19" s="6">
        <v>1.0392829453559129</v>
      </c>
      <c r="CM19" s="6">
        <v>1.191603601423914</v>
      </c>
      <c r="CN19" s="6">
        <v>1.3709069733119379</v>
      </c>
      <c r="CO19" s="6">
        <v>-0.77661452676229759</v>
      </c>
      <c r="CP19" s="6">
        <v>0.13787483901698794</v>
      </c>
      <c r="CQ19" s="6">
        <v>2.2634535523160539</v>
      </c>
      <c r="CR19" s="6">
        <v>-0.10921896711807132</v>
      </c>
      <c r="CS19" s="6">
        <v>-0.70062168938175984</v>
      </c>
      <c r="CT19" s="6">
        <v>0.38667162544170297</v>
      </c>
      <c r="CU19" s="6">
        <v>-0.4864051563939682</v>
      </c>
      <c r="CV19" s="6">
        <v>0.22662674568950736</v>
      </c>
      <c r="CW19" s="6">
        <v>0.80245578431853304</v>
      </c>
      <c r="CX19" s="6">
        <v>0.22274631752519564</v>
      </c>
      <c r="CY19" s="6">
        <v>-0.23527243816525717</v>
      </c>
      <c r="CZ19" s="6">
        <v>-0.28538516151455728</v>
      </c>
      <c r="DA19" s="6">
        <v>-0.27667182737676749</v>
      </c>
      <c r="DB19" s="6">
        <v>-0.18387141089904191</v>
      </c>
      <c r="DC19" s="6">
        <v>2.518232538691211</v>
      </c>
      <c r="DD19" s="6">
        <v>-0.24350710401747855</v>
      </c>
      <c r="DE19" s="6">
        <v>-0.9199830644036131</v>
      </c>
      <c r="DF19" s="6">
        <v>-7.6802316813521995E-2</v>
      </c>
      <c r="DG19" s="6">
        <v>-0.43252831319393564</v>
      </c>
      <c r="DH19" s="6">
        <v>0.90847238465499458</v>
      </c>
      <c r="DI19" s="6">
        <v>2.0718263926964533</v>
      </c>
      <c r="DJ19" s="6">
        <v>-0.35495722843681982</v>
      </c>
      <c r="DK19" s="6">
        <v>-0.88672923421642025</v>
      </c>
      <c r="DL19" s="6">
        <v>-0.16528043895574476</v>
      </c>
      <c r="DM19" s="6">
        <v>0.84885013857924241</v>
      </c>
      <c r="DN19" s="6">
        <v>1.3295131707870882</v>
      </c>
      <c r="DO19" s="6">
        <v>-2.9933753565418799E-2</v>
      </c>
      <c r="DP19" s="6">
        <v>-1.3525019880069484</v>
      </c>
      <c r="DQ19" s="6">
        <v>-1.3783470239431888</v>
      </c>
      <c r="DR19" s="6">
        <v>-0.41798551800115485</v>
      </c>
      <c r="DS19" s="6">
        <v>1.2030901659112618</v>
      </c>
      <c r="DT19" s="6">
        <v>0.93969041783341778</v>
      </c>
      <c r="DU19" s="6">
        <v>1.131950912475431</v>
      </c>
      <c r="DV19" s="6">
        <v>1.5740551742483078</v>
      </c>
      <c r="DW19" s="6">
        <v>-0.11352456639514945</v>
      </c>
      <c r="DX19" s="6">
        <v>0.60713801578467674</v>
      </c>
      <c r="DY19" s="6">
        <v>-0.12396166485218131</v>
      </c>
      <c r="DZ19" s="6">
        <v>0.21422769087905882</v>
      </c>
      <c r="EA19" s="6">
        <v>0.9159113172880623</v>
      </c>
      <c r="EB19" s="6">
        <v>-0.34953101706870121</v>
      </c>
      <c r="EC19" s="6">
        <v>-0.34340092329346955</v>
      </c>
      <c r="ED19" s="6">
        <v>-0.97778489515289957</v>
      </c>
      <c r="EE19" s="6">
        <v>1.326557419803966E-2</v>
      </c>
      <c r="EF19" s="6">
        <v>-0.40511258424332292</v>
      </c>
      <c r="EG19" s="6">
        <v>-0.50696468944666728</v>
      </c>
      <c r="EH19" s="6">
        <v>-0.45400924595886027</v>
      </c>
      <c r="EI19" s="6">
        <v>-0.63260124817175478</v>
      </c>
      <c r="EJ19" s="6">
        <v>-0.75785733775236497</v>
      </c>
      <c r="EK19" s="6">
        <v>0.30001909613384137</v>
      </c>
      <c r="EL19" s="6">
        <v>-0.55471945486421415</v>
      </c>
      <c r="EM19" s="6">
        <v>-0.27963297950693594</v>
      </c>
      <c r="EN19" s="6">
        <v>-0.96142891367598982</v>
      </c>
      <c r="EO19" s="6">
        <v>-0.37398674208092014</v>
      </c>
      <c r="EP19" s="6">
        <v>-0.59892834085143576</v>
      </c>
      <c r="EQ19" s="6">
        <v>-0.44401185406477456</v>
      </c>
      <c r="ER19" s="6">
        <v>-0.27936585684496806</v>
      </c>
      <c r="ES19" s="6">
        <v>-1.0203782518105711</v>
      </c>
      <c r="ET19" s="6">
        <v>-0.91996278353408578</v>
      </c>
      <c r="EU19" s="6">
        <v>2.7753907319003215</v>
      </c>
      <c r="EV19" s="6">
        <v>1.8115369690099024</v>
      </c>
      <c r="EW19" s="6">
        <v>8.5622511979847632E-2</v>
      </c>
      <c r="EX19" s="6">
        <v>1.2949208054743726</v>
      </c>
      <c r="EY19" s="6">
        <v>-1.0484515287165745</v>
      </c>
      <c r="EZ19" s="6">
        <v>-0.65930012098671587</v>
      </c>
      <c r="FA19" s="6">
        <v>-0.57410054056717508</v>
      </c>
      <c r="FB19" s="6">
        <v>-0.26226681373962812</v>
      </c>
      <c r="FC19" s="6">
        <v>-0.25864081698791919</v>
      </c>
      <c r="FD19" s="6">
        <v>-1.0490632225216621</v>
      </c>
      <c r="FE19" s="6">
        <v>-0.51841423747999416</v>
      </c>
      <c r="FF19" s="6">
        <v>0.66539077671930835</v>
      </c>
      <c r="FG19" s="6">
        <v>0.46749879846941095</v>
      </c>
      <c r="FH19" s="6">
        <v>-0.96271700218222578</v>
      </c>
      <c r="FI19" s="6">
        <v>-0.55471678356755116</v>
      </c>
      <c r="FJ19" s="6">
        <v>3.4917518722893295</v>
      </c>
      <c r="FK19" s="6">
        <v>2.6823571067445116</v>
      </c>
      <c r="FL19" s="6">
        <v>0.20079792754380271</v>
      </c>
      <c r="FM19" s="6">
        <v>-1.2845430025170284</v>
      </c>
      <c r="FN19" s="6">
        <v>-0.8550635588685328</v>
      </c>
      <c r="FO19" s="6">
        <v>0.99153785917557313</v>
      </c>
      <c r="FP19" s="6">
        <v>0.31061212348611789</v>
      </c>
      <c r="FQ19" s="6">
        <v>1.1828506853867831</v>
      </c>
      <c r="FR19" s="6">
        <v>0.71008412395993625</v>
      </c>
      <c r="FS19" s="6">
        <v>2.6518274165562743</v>
      </c>
      <c r="FT19" s="6">
        <v>-3.3910561862279961E-2</v>
      </c>
      <c r="FU19" s="6">
        <v>-0.28387600845551403</v>
      </c>
      <c r="FV19" s="6">
        <v>-0.39766039018799809</v>
      </c>
      <c r="FW19" s="6">
        <v>-0.78841626633320694</v>
      </c>
      <c r="FX19" s="6">
        <v>0.19088635886940161</v>
      </c>
      <c r="FY19" s="6">
        <v>0.62159120292717751</v>
      </c>
      <c r="FZ19" s="6">
        <v>1.4091269954825418</v>
      </c>
      <c r="GA19" s="6">
        <v>4.8338244866493442E-2</v>
      </c>
      <c r="GB19" s="6">
        <v>-0.95452312157409636</v>
      </c>
      <c r="GC19" s="6">
        <v>-0.15539284395583536</v>
      </c>
      <c r="GD19" s="6">
        <v>-1.0346425129806929</v>
      </c>
      <c r="GE19" s="6">
        <v>-1.1290139419606955</v>
      </c>
      <c r="GF19" s="6">
        <v>-0.1204490312998311</v>
      </c>
      <c r="GG19" s="6">
        <v>-5.9536886600071282E-2</v>
      </c>
      <c r="GH19" s="6">
        <v>1.2308425075683431</v>
      </c>
      <c r="GI19" s="6">
        <v>0.29832418813416056</v>
      </c>
      <c r="GJ19" s="6">
        <v>-0.83821039730507385</v>
      </c>
      <c r="GK19" s="6">
        <v>-0.62750234052882425</v>
      </c>
      <c r="GL19" s="6">
        <v>-0.24802449058817735</v>
      </c>
      <c r="GM19" s="6">
        <v>-0.35326670189266313</v>
      </c>
      <c r="GN19" s="6">
        <v>-0.45871111033276596</v>
      </c>
      <c r="GO19" s="6">
        <v>2.0927660541914195</v>
      </c>
      <c r="GP19" s="6">
        <v>0.24418584703837357</v>
      </c>
      <c r="GQ19" s="6">
        <v>0.84150061937573728</v>
      </c>
      <c r="GR19" s="6">
        <v>0.91039568910683655</v>
      </c>
      <c r="GS19" s="6">
        <v>-0.27749680782938968</v>
      </c>
      <c r="GT19" s="6">
        <v>0.54448054829635728</v>
      </c>
      <c r="GU19" s="6">
        <v>0.80456180048865189</v>
      </c>
      <c r="GV19" s="6">
        <v>0.23132637534220621</v>
      </c>
      <c r="GW19" s="6">
        <v>0.53531602058349681</v>
      </c>
      <c r="GX19" s="6">
        <v>-5.010241515682709E-2</v>
      </c>
      <c r="GY19" s="6">
        <v>5.3966951864282943E-2</v>
      </c>
      <c r="GZ19" s="6">
        <v>-1.5311435533100675</v>
      </c>
      <c r="HA19" s="6">
        <v>0.67928535923518396</v>
      </c>
      <c r="HB19" s="6">
        <v>8.08267083027049E-2</v>
      </c>
      <c r="HC19" s="6">
        <v>0.54438966404074063</v>
      </c>
      <c r="HD19" s="6">
        <v>-0.44694291209817605</v>
      </c>
      <c r="HE19" s="6">
        <v>-0.1007749822071895</v>
      </c>
      <c r="HF19" s="6">
        <v>2.2762641005248305</v>
      </c>
      <c r="HG19" s="6">
        <v>3.2201681353677656</v>
      </c>
      <c r="HH19" s="6">
        <v>-0.56121431806762967</v>
      </c>
      <c r="HI19" s="6">
        <v>3.5250491384390443</v>
      </c>
      <c r="HJ19" s="6">
        <v>-2.455498491688482E-2</v>
      </c>
      <c r="HK19" s="6">
        <v>1.422491070790493</v>
      </c>
      <c r="HL19" s="6">
        <v>-0.35748271358775835</v>
      </c>
      <c r="HM19" s="6">
        <v>-0.74029708629785174</v>
      </c>
      <c r="HN19" s="6">
        <v>1.223178471603434</v>
      </c>
      <c r="HO19" s="6">
        <v>-0.71235252559915363</v>
      </c>
      <c r="HP19" s="6">
        <v>-0.51501222824611581</v>
      </c>
      <c r="HQ19" s="6">
        <v>-1.4143140464490662</v>
      </c>
      <c r="HR19" s="6">
        <v>-0.21315721519251907</v>
      </c>
      <c r="HS19" s="6">
        <v>-0.66853893479115967</v>
      </c>
      <c r="HT19" s="6">
        <v>9.2933314468497501E-3</v>
      </c>
      <c r="HU19" s="6">
        <v>-0.99355177810248552</v>
      </c>
      <c r="HV19" s="6">
        <v>-0.9606649653514151</v>
      </c>
      <c r="HW19" s="6">
        <v>-0.77232394710750774</v>
      </c>
      <c r="HX19" s="6">
        <v>-0.99998081427358931</v>
      </c>
      <c r="HY19" s="6">
        <v>0.28551117076422106</v>
      </c>
      <c r="HZ19" s="6">
        <v>-0.56566097892046607</v>
      </c>
      <c r="IA19" s="6">
        <v>0.80023858280212268</v>
      </c>
      <c r="IB19" s="6">
        <v>0.27128847404133277</v>
      </c>
      <c r="IC19" s="6">
        <v>1.7526933814729719</v>
      </c>
      <c r="ID19" s="6">
        <v>0.33552548540180621</v>
      </c>
      <c r="IE19" s="6">
        <v>0.68473641793265305</v>
      </c>
      <c r="IF19" s="6">
        <v>0.76657521988909638</v>
      </c>
      <c r="IG19" s="6">
        <v>-1.0729728210191596</v>
      </c>
      <c r="IH19" s="6">
        <v>-0.69728034105903758</v>
      </c>
      <c r="II19" s="6">
        <v>-0.42836652154413535</v>
      </c>
      <c r="IJ19" s="6">
        <v>-0.97143285357044096</v>
      </c>
      <c r="IK19" s="6">
        <v>-0.28608066759398559</v>
      </c>
      <c r="IL19" s="6">
        <v>0.43037254952674281</v>
      </c>
      <c r="IM19" s="6">
        <v>-0.57299548737059858</v>
      </c>
      <c r="IN19" s="6">
        <v>3.0191842094941818E-2</v>
      </c>
      <c r="IO19" s="6">
        <v>0.24078787656324041</v>
      </c>
      <c r="IP19" s="6">
        <v>0.19741954103045056</v>
      </c>
      <c r="IQ19" s="6">
        <v>-0.21794876313544065</v>
      </c>
      <c r="IR19" s="6">
        <v>-0.66035028096736292</v>
      </c>
      <c r="IS19" s="6">
        <v>3.1563658081389057E-2</v>
      </c>
      <c r="IT19" s="6">
        <v>-1.0319665453801643</v>
      </c>
      <c r="IU19" s="6">
        <v>-0.9050781160841036</v>
      </c>
      <c r="IV19" s="6">
        <v>-0.51776432318707033</v>
      </c>
      <c r="IW19" s="6">
        <v>-1.0352665571335544</v>
      </c>
      <c r="IX19" s="6">
        <v>-0.49989135265690998</v>
      </c>
      <c r="IY19" s="6">
        <v>-0.56618241457203888</v>
      </c>
      <c r="IZ19" s="6">
        <v>1.0111085714468944</v>
      </c>
      <c r="JA19" s="6">
        <v>-0.64141076763534211</v>
      </c>
      <c r="JB19" s="6">
        <v>2.4458913928230963</v>
      </c>
      <c r="JC19" s="6">
        <v>-1.1066626676785432</v>
      </c>
      <c r="JD19" s="6">
        <v>-1.2883583637114979</v>
      </c>
      <c r="JE19" s="6">
        <v>-0.79707720573634455</v>
      </c>
      <c r="JF19" s="6">
        <v>-0.62438273255122001</v>
      </c>
      <c r="JG19" s="6">
        <v>-0.79651176773099308</v>
      </c>
      <c r="JH19" s="6">
        <v>8.7761505063436496E-2</v>
      </c>
      <c r="JI19" s="6">
        <v>-1.0639353225666675</v>
      </c>
      <c r="JJ19" s="6">
        <v>-1.1779675151763931</v>
      </c>
      <c r="JK19" s="6">
        <v>2.726092219915302E-2</v>
      </c>
      <c r="JL19" s="6">
        <v>-0.11803197238261799</v>
      </c>
      <c r="JM19" s="6">
        <v>-0.9790762634979171</v>
      </c>
      <c r="JN19" s="6">
        <v>2.1716534015686375</v>
      </c>
      <c r="JO19" s="6">
        <v>0.46355616212954437</v>
      </c>
      <c r="JP19" s="6">
        <v>-9.1124030314463002E-3</v>
      </c>
      <c r="JQ19" s="6">
        <v>0.26029026047202403</v>
      </c>
      <c r="JR19" s="6">
        <v>-0.53867727481751893</v>
      </c>
      <c r="JS19" s="6">
        <v>-0.95212914528516546</v>
      </c>
      <c r="JT19" s="6">
        <v>0.58533463930167995</v>
      </c>
      <c r="JU19" s="6">
        <v>-0.19325772494593882</v>
      </c>
      <c r="JV19" s="6">
        <v>-1.250634193169657</v>
      </c>
      <c r="JW19" s="6">
        <v>-0.59015074967824888</v>
      </c>
      <c r="JX19" s="6">
        <v>-2.1820806367797978</v>
      </c>
      <c r="JY19" s="6">
        <v>-1.7788727007506615</v>
      </c>
      <c r="JZ19" s="6">
        <v>-2.0903664773221591</v>
      </c>
      <c r="KA19" s="6">
        <v>-1.3996554762565312</v>
      </c>
      <c r="KB19" s="6">
        <v>-0.30405068653279882</v>
      </c>
      <c r="KC19" s="6">
        <v>-1.3005776098223036</v>
      </c>
      <c r="KD19" s="6">
        <v>-1.8001070321437016</v>
      </c>
      <c r="KE19" s="6">
        <v>-0.33635425853761874</v>
      </c>
      <c r="KF19" s="6">
        <v>-1.465325992092577</v>
      </c>
      <c r="KG19" s="6">
        <v>-0.41597976508234663</v>
      </c>
      <c r="KH19" s="6">
        <v>2.0992848836652951</v>
      </c>
      <c r="KI19" s="6">
        <v>0.53088392435596243</v>
      </c>
      <c r="KJ19" s="6">
        <v>-0.61685625898195218</v>
      </c>
      <c r="KK19" s="6">
        <v>-1.5876451099956177</v>
      </c>
      <c r="KL19" s="6">
        <v>-2.5460605115382995</v>
      </c>
      <c r="KM19" s="6">
        <v>-0.30637391160772154</v>
      </c>
      <c r="KN19" s="6">
        <v>1.3067117842474654</v>
      </c>
      <c r="KO19" s="6">
        <v>6.3355358272905477E-2</v>
      </c>
      <c r="KP19" s="6">
        <v>-0.95504044074950034</v>
      </c>
      <c r="KQ19" s="6">
        <v>-0.75015324083211632</v>
      </c>
      <c r="KR19" s="6">
        <v>-0.68650402409560218</v>
      </c>
      <c r="KS19" s="6">
        <v>-1.2297271331898525</v>
      </c>
      <c r="KT19" s="6">
        <v>-1.6634364717262717</v>
      </c>
      <c r="KU19" s="6">
        <v>-1.4517094566174842</v>
      </c>
      <c r="KV19" s="6">
        <v>-0.83171822438840992</v>
      </c>
      <c r="KW19" s="6">
        <v>-0.86486236299802011</v>
      </c>
      <c r="KX19" s="6">
        <v>-0.85524992471075489</v>
      </c>
      <c r="KY19" s="6">
        <v>-1.0998201792636739</v>
      </c>
      <c r="KZ19" s="6">
        <v>-0.36396784687075501</v>
      </c>
      <c r="LA19" s="6">
        <v>-0.62823120758083706</v>
      </c>
      <c r="LB19" s="6">
        <v>-1.7811925074663677</v>
      </c>
      <c r="LC19" s="6">
        <v>-1.7118542890010999</v>
      </c>
      <c r="LD19" s="6">
        <v>-1.05177708138177</v>
      </c>
      <c r="LE19" s="6">
        <v>-0.28678498891450799</v>
      </c>
      <c r="LF19" s="6">
        <v>-0.759322705298213</v>
      </c>
      <c r="LG19" s="6">
        <v>1.1806923490484289</v>
      </c>
      <c r="LH19" s="6">
        <v>0.52093534528545238</v>
      </c>
      <c r="LI19" s="6">
        <v>-0.63271277077650678</v>
      </c>
      <c r="LJ19" s="6">
        <v>-1.1965526609674932</v>
      </c>
      <c r="LK19" s="6">
        <v>-0.50942128857697966</v>
      </c>
      <c r="LL19" s="6">
        <v>1.4482736864641426</v>
      </c>
      <c r="LM19" s="6">
        <v>-0.86134525521201077</v>
      </c>
      <c r="LN19" s="6">
        <v>-0.62972999679677177</v>
      </c>
      <c r="LO19" s="6">
        <v>-0.47520526190203788</v>
      </c>
      <c r="LP19" s="6">
        <v>-0.73966082663519062</v>
      </c>
      <c r="LQ19" s="6">
        <v>-0.65582001025680436</v>
      </c>
      <c r="LR19" s="6">
        <v>-0.40071798315011659</v>
      </c>
      <c r="LS19" s="6">
        <v>-0.44153394809421759</v>
      </c>
      <c r="LT19" s="6">
        <v>-0.344828812058246</v>
      </c>
      <c r="LU19" s="6">
        <v>-0.21278724069216598</v>
      </c>
      <c r="LV19" s="6">
        <v>-0.65195176563963386</v>
      </c>
      <c r="LW19" s="6">
        <v>-1.106249998108646</v>
      </c>
      <c r="LX19" s="6">
        <v>-0.38816463175639143</v>
      </c>
      <c r="LY19" s="6">
        <v>-0.41691332847612406</v>
      </c>
      <c r="LZ19" s="6">
        <v>-0.31275355890774292</v>
      </c>
      <c r="MA19" s="6">
        <v>0.64246994217904618</v>
      </c>
      <c r="MB19" s="6">
        <v>-0.52662964978142524</v>
      </c>
      <c r="MC19" s="6">
        <v>-0.52095513599857046</v>
      </c>
      <c r="MD19" s="6">
        <v>-0.70422384471927735</v>
      </c>
      <c r="ME19" s="6">
        <v>-1.040936866987775</v>
      </c>
      <c r="MF19" s="6">
        <v>-0.26053350232139055</v>
      </c>
      <c r="MG19" s="6">
        <v>-0.55393998595428207</v>
      </c>
      <c r="MH19" s="6">
        <v>-0.92965838343197083</v>
      </c>
      <c r="MI19" s="6">
        <v>-0.58879596845504956</v>
      </c>
      <c r="MJ19" s="6">
        <v>-0.60495153961246595</v>
      </c>
      <c r="MK19" s="6">
        <v>-0.79064343318266561</v>
      </c>
      <c r="ML19" s="6">
        <v>-0.67530491161876638</v>
      </c>
      <c r="MM19" s="6">
        <v>-0.78584906503190499</v>
      </c>
      <c r="MN19" s="6">
        <v>-1.3553950750691228</v>
      </c>
      <c r="MO19" s="6">
        <v>0.63577325302865029</v>
      </c>
      <c r="MP19" s="6">
        <v>-1.915180234809017</v>
      </c>
      <c r="MQ19" s="6">
        <v>-1.9910559120690907</v>
      </c>
      <c r="MR19" s="6">
        <v>-0.7051112324732498</v>
      </c>
      <c r="MS19" s="6">
        <v>-1.2312522698912676</v>
      </c>
      <c r="MT19" s="6">
        <v>-1.1356629243545098</v>
      </c>
      <c r="MU19" s="6">
        <v>-1.0915732044257069</v>
      </c>
      <c r="MV19" s="6">
        <v>-1.8478054632952923</v>
      </c>
      <c r="MW19" s="6">
        <v>-1.6685794829571663</v>
      </c>
      <c r="MX19" s="6">
        <v>-0.12264520688418941</v>
      </c>
      <c r="MY19" s="6">
        <v>-0.58647305008096096</v>
      </c>
      <c r="MZ19" s="6">
        <v>-1.459188745667267</v>
      </c>
      <c r="NA19" s="6">
        <v>1.7176701647311035</v>
      </c>
      <c r="NB19" s="6">
        <v>-0.5618470850374444</v>
      </c>
      <c r="NC19" s="6">
        <v>-1.0560053433685075</v>
      </c>
      <c r="ND19" s="6">
        <v>-0.7357333476111122</v>
      </c>
      <c r="NE19" s="6">
        <v>-1.7266531808195331</v>
      </c>
      <c r="NF19" s="6">
        <v>-1.645276903332463</v>
      </c>
      <c r="NG19" s="6">
        <v>-1.3630570253774565</v>
      </c>
      <c r="NH19" s="6">
        <v>-1.3624975663434367</v>
      </c>
      <c r="NI19" s="6">
        <v>-0.42668603524627818</v>
      </c>
      <c r="NJ19" s="6">
        <v>-0.96590149274177184</v>
      </c>
      <c r="NK19" s="6">
        <v>-0.84268313601517442</v>
      </c>
      <c r="NL19" s="6">
        <v>-0.57505343027399647</v>
      </c>
      <c r="NM19" s="6">
        <v>-1.3708026735323315</v>
      </c>
      <c r="NN19" s="6">
        <v>-1.5056677616736902</v>
      </c>
      <c r="NO19" s="6">
        <v>-0.52029656228764354</v>
      </c>
      <c r="NP19" s="6">
        <v>-0.8897841066346408</v>
      </c>
      <c r="NQ19" s="6">
        <v>-0.62671326879255029</v>
      </c>
      <c r="NR19" s="6">
        <v>0.31286101919473519</v>
      </c>
      <c r="NS19" s="6">
        <v>-0.40425905056023026</v>
      </c>
      <c r="NT19" s="6">
        <v>-1.885747927329253</v>
      </c>
      <c r="NU19" s="6">
        <v>-0.79618034742044685</v>
      </c>
      <c r="NV19" s="6">
        <v>-1.4967921280587899</v>
      </c>
      <c r="NW19" s="6">
        <v>-1.2218632402731489</v>
      </c>
      <c r="NX19" s="6">
        <v>-1.2113625373353365</v>
      </c>
      <c r="NY19" s="6">
        <v>-1.5500788789123461</v>
      </c>
      <c r="NZ19" s="6">
        <v>-1.2739818182303093</v>
      </c>
      <c r="OA19" s="6">
        <v>-1.5618580368278829</v>
      </c>
      <c r="OB19" s="6">
        <v>-0.51254666738624821</v>
      </c>
      <c r="OC19" s="6">
        <v>-0.46769506441114495</v>
      </c>
      <c r="OD19" s="6">
        <v>-0.62390048812543231</v>
      </c>
      <c r="OE19" s="6">
        <v>-0.45465141191255237</v>
      </c>
      <c r="OF19" s="6">
        <v>1.0869200071071476</v>
      </c>
      <c r="OG19" s="6">
        <v>-0.90978562925500517</v>
      </c>
      <c r="OH19" s="6">
        <v>-0.84464466698154583</v>
      </c>
      <c r="OI19" s="6">
        <v>-0.72423998661531297</v>
      </c>
      <c r="OJ19" s="6">
        <v>-0.4137243204295834</v>
      </c>
      <c r="OK19" s="6">
        <v>-1.315384948707939</v>
      </c>
      <c r="OL19" s="6">
        <v>-1.1973205946288039</v>
      </c>
      <c r="OM19" s="6">
        <v>-1.1389751902855134</v>
      </c>
      <c r="ON19" s="6">
        <v>-0.81310915069190748</v>
      </c>
      <c r="OO19" s="6">
        <v>-0.76410198104515159</v>
      </c>
      <c r="OP19" s="6">
        <v>-0.55332951103138683</v>
      </c>
      <c r="OQ19" s="6">
        <v>-0.78709194489768541</v>
      </c>
      <c r="OR19" s="6">
        <v>-0.28697706120671279</v>
      </c>
      <c r="OS19" s="6">
        <v>-0.36681007667262455</v>
      </c>
      <c r="OT19" s="6">
        <v>-0.37771645319240105</v>
      </c>
      <c r="OU19" s="6">
        <v>-1.0254823299424161</v>
      </c>
      <c r="OV19" s="6">
        <v>-0.84493748367473875</v>
      </c>
      <c r="OW19" s="6">
        <v>-0.77649515861253349</v>
      </c>
      <c r="OX19" s="6">
        <v>-1.1218514908931438</v>
      </c>
      <c r="OY19" s="6">
        <v>-0.82707393779882443</v>
      </c>
      <c r="OZ19" s="6">
        <v>-0.51707803900646809</v>
      </c>
      <c r="PA19" s="6">
        <v>-0.25000000000000006</v>
      </c>
      <c r="PB19" s="6">
        <v>-0.55496195685779615</v>
      </c>
      <c r="PC19" s="6">
        <v>-0.44323313704077177</v>
      </c>
      <c r="PD19" s="6">
        <v>-0.77847918529087012</v>
      </c>
      <c r="PE19" s="6">
        <v>-0.35133400109558283</v>
      </c>
      <c r="PF19" s="6">
        <v>-0.63000226933721903</v>
      </c>
      <c r="PG19" s="6">
        <v>-0.72304595772064362</v>
      </c>
      <c r="PH19" s="6">
        <v>-0.33413639952301766</v>
      </c>
      <c r="PI19" s="6">
        <v>-0.32134799332442465</v>
      </c>
      <c r="PJ19" s="6">
        <v>-0.87793944224222287</v>
      </c>
      <c r="PK19" s="6">
        <v>2.7394047249788489</v>
      </c>
      <c r="PL19" s="6">
        <v>-0.83472028080184235</v>
      </c>
      <c r="PM19" s="6">
        <v>-0.24999999999999997</v>
      </c>
      <c r="PN19" s="6">
        <v>-0.56452941655470912</v>
      </c>
      <c r="PO19" s="6">
        <v>-0.3133025603838383</v>
      </c>
      <c r="PP19" s="6">
        <v>-0.35256601888648931</v>
      </c>
      <c r="PQ19" s="6">
        <v>-0.28741381805435101</v>
      </c>
      <c r="PR19" s="6">
        <v>-0.34829205235337363</v>
      </c>
      <c r="PS19" s="6">
        <v>-0.29010262327226644</v>
      </c>
      <c r="PT19" s="6">
        <v>-0.25000000000000006</v>
      </c>
      <c r="PU19" s="6">
        <v>-0.25000000000000006</v>
      </c>
      <c r="PV19" s="6">
        <v>-0.35393626622875579</v>
      </c>
      <c r="PW19" s="6">
        <v>-0.37949839920671508</v>
      </c>
      <c r="PX19" s="6">
        <v>-1.0889927165360469</v>
      </c>
      <c r="PY19" s="6">
        <v>-0.93419232443435474</v>
      </c>
      <c r="PZ19" s="6">
        <v>-0.38905923555374233</v>
      </c>
      <c r="QA19" s="6">
        <v>-0.25000000000000006</v>
      </c>
      <c r="QB19" s="6">
        <v>-0.60923776850147837</v>
      </c>
      <c r="QC19" s="6">
        <v>-0.58497955692058168</v>
      </c>
      <c r="QD19" s="6">
        <v>-0.25</v>
      </c>
      <c r="QE19" s="6">
        <v>-0.25</v>
      </c>
      <c r="QF19" s="6">
        <v>-0.20236772369510905</v>
      </c>
      <c r="QG19" s="6">
        <v>-0.61750131423599464</v>
      </c>
      <c r="QH19" s="6">
        <v>0.11839326891123492</v>
      </c>
      <c r="QI19" s="6">
        <v>3.2820261421954449</v>
      </c>
      <c r="QJ19" s="6">
        <v>-0.98404987175497727</v>
      </c>
      <c r="QK19" s="6">
        <v>-0.96148417119092655</v>
      </c>
      <c r="QL19" s="6">
        <v>2.2474532403480065</v>
      </c>
      <c r="QM19" s="6">
        <v>-0.5061347543998872</v>
      </c>
      <c r="QN19" s="6">
        <v>2.0625231907580917</v>
      </c>
      <c r="QO19" s="6">
        <v>-0.81896186184073416</v>
      </c>
      <c r="QP19" s="6">
        <v>2.1239960148322989</v>
      </c>
      <c r="QQ19" s="6">
        <v>-0.55425591796534168</v>
      </c>
      <c r="QR19" s="6">
        <v>-1.4388195918130666</v>
      </c>
      <c r="QS19" s="6">
        <v>-0.4896934892428001</v>
      </c>
      <c r="QT19" s="6">
        <v>-0.79290696926173532</v>
      </c>
      <c r="QU19" s="6">
        <v>-1.7049655975816045</v>
      </c>
      <c r="QV19" s="6">
        <v>-1.246631164942807</v>
      </c>
      <c r="QW19" s="6">
        <v>-0.62775310639316761</v>
      </c>
      <c r="QX19" s="6">
        <v>1.62319317089639</v>
      </c>
      <c r="QY19" s="6">
        <v>-1.6836188717038547</v>
      </c>
      <c r="QZ19" s="6">
        <v>-1.0136787105853042</v>
      </c>
      <c r="RA19" s="6">
        <v>1.9884329377878891E-2</v>
      </c>
      <c r="RB19" s="6">
        <v>-0.26130068375159859</v>
      </c>
      <c r="RC19" s="6">
        <v>-0.63382574491784072</v>
      </c>
      <c r="RD19" s="6">
        <v>0.60159349120882843</v>
      </c>
      <c r="RE19" s="6">
        <v>-0.84715362720283305</v>
      </c>
      <c r="RF19" s="6">
        <v>0.90784087345170883</v>
      </c>
      <c r="RG19" s="6">
        <v>0.49314631062320186</v>
      </c>
      <c r="RH19" s="6">
        <v>-1.189306291442157</v>
      </c>
      <c r="RI19" s="6">
        <v>-0.67640309032973933</v>
      </c>
      <c r="RJ19" s="6">
        <v>-0.54859105344521508</v>
      </c>
      <c r="RK19" s="6">
        <v>-0.34205445428846809</v>
      </c>
      <c r="RL19" s="6">
        <v>-1.0543357299530423</v>
      </c>
      <c r="RM19" s="6">
        <v>-0.32054848750608528</v>
      </c>
      <c r="RN19" s="6">
        <v>0.98353953437434405</v>
      </c>
      <c r="RO19" s="6">
        <v>1.0214318444976647</v>
      </c>
      <c r="RP19" s="6">
        <v>-0.25186753762341985</v>
      </c>
      <c r="RQ19" s="6">
        <v>-1.0598467173969832</v>
      </c>
      <c r="RR19" s="6">
        <v>-0.37163921724031485</v>
      </c>
      <c r="RS19" s="6">
        <v>1.0692071285726781</v>
      </c>
      <c r="RT19" s="6">
        <v>-0.80723159304880421</v>
      </c>
      <c r="RU19" s="6">
        <v>-0.20593340986424793</v>
      </c>
      <c r="RV19" s="6">
        <v>1.2011262090633792</v>
      </c>
      <c r="RW19" s="6">
        <v>-0.9700597141961852</v>
      </c>
      <c r="RX19" s="6">
        <v>-0.27335245803184599</v>
      </c>
      <c r="RY19" s="6">
        <v>-1.2174873682475618</v>
      </c>
      <c r="RZ19" s="6">
        <v>-1.0259524904240975</v>
      </c>
      <c r="SA19" s="6">
        <v>-0.50785304640458029</v>
      </c>
      <c r="SB19" s="6">
        <v>-0.66506333757274172</v>
      </c>
      <c r="SC19" s="6">
        <v>-0.95879073289164762</v>
      </c>
      <c r="SD19" s="6">
        <v>-0.58516397605458692</v>
      </c>
      <c r="SE19" s="6">
        <v>-0.95258368941962557</v>
      </c>
      <c r="SF19" s="6">
        <v>-0.14741279387820758</v>
      </c>
      <c r="SG19" s="6">
        <v>-0.16940207161738571</v>
      </c>
      <c r="SH19" s="6">
        <v>-0.6094647064805605</v>
      </c>
      <c r="SI19" s="6">
        <v>-0.34471758460937402</v>
      </c>
      <c r="SJ19" s="6">
        <v>-0.4235692617138877</v>
      </c>
      <c r="SK19" s="6">
        <v>2.2431433815661315</v>
      </c>
    </row>
    <row r="20" spans="1:505" x14ac:dyDescent="0.25">
      <c r="A20" s="14"/>
      <c r="B20" s="14"/>
      <c r="C20" s="6"/>
      <c r="D20" s="6"/>
      <c r="G20" s="6"/>
      <c r="X20" s="6"/>
      <c r="AD20" s="6"/>
      <c r="AG20" s="6"/>
      <c r="AH20" s="6"/>
      <c r="AN20" s="6"/>
      <c r="AO20" s="6"/>
      <c r="AY20" s="6"/>
      <c r="AZ20" s="6"/>
      <c r="BG20" s="6"/>
      <c r="BH20" s="6"/>
      <c r="BI20" s="6"/>
      <c r="BJ20" s="6"/>
      <c r="BS20" s="6"/>
      <c r="BV20" s="6"/>
      <c r="BW20" s="6"/>
      <c r="BX20" s="6"/>
      <c r="BZ20" s="6"/>
      <c r="CI20" s="6"/>
      <c r="CJ20" s="6"/>
      <c r="CO20" s="6"/>
      <c r="CT20" s="6"/>
      <c r="CW20" s="6"/>
      <c r="CY20" s="6"/>
      <c r="CZ20" s="6"/>
      <c r="DB20" s="6"/>
      <c r="DC20" s="6"/>
      <c r="DG20" s="6"/>
      <c r="DH20" s="6"/>
      <c r="DM20" s="6"/>
      <c r="DN20" s="6"/>
      <c r="DP20" s="6"/>
      <c r="DS20" s="6"/>
      <c r="DT20" s="6"/>
      <c r="DV20" s="6"/>
      <c r="DW20" s="6"/>
      <c r="DY20" s="6"/>
      <c r="DZ20" s="6"/>
      <c r="EB20" s="6"/>
      <c r="EG20" s="6"/>
      <c r="EK20" s="6"/>
      <c r="EL20" s="6"/>
      <c r="EM20" s="6"/>
      <c r="EN20" s="6"/>
      <c r="EO20" s="6"/>
      <c r="EU20" s="6"/>
      <c r="EV20" s="6"/>
      <c r="EX20" s="6"/>
      <c r="EY20" s="6"/>
      <c r="EZ20" s="6"/>
      <c r="FE20" s="6"/>
      <c r="FI20" s="6"/>
      <c r="FK20" s="6"/>
      <c r="FO20" s="6"/>
      <c r="FP20" s="6"/>
      <c r="FQ20" s="6"/>
      <c r="FR20" s="6"/>
      <c r="GC20" s="6"/>
      <c r="GD20" s="6"/>
      <c r="GE20" s="6"/>
      <c r="GH20" s="6"/>
      <c r="GI20" s="6"/>
      <c r="GK20" s="6"/>
      <c r="GO20" s="6"/>
      <c r="GQ20" s="6"/>
      <c r="GR20" s="6"/>
      <c r="GX20" s="6"/>
      <c r="GY20" s="6"/>
      <c r="HB20" s="6"/>
      <c r="HG20" s="6"/>
      <c r="HH20" s="6"/>
      <c r="HI20" s="6"/>
      <c r="HJ20" s="6"/>
      <c r="HK20" s="6"/>
      <c r="HO20" s="6"/>
      <c r="HV20" s="6"/>
      <c r="HW20" s="6"/>
      <c r="HX20" s="6"/>
      <c r="IM20" s="6"/>
      <c r="IR20" s="6"/>
      <c r="IS20" s="6"/>
      <c r="IT20" s="6"/>
      <c r="IU20" s="6"/>
      <c r="IV20" s="6"/>
      <c r="IX20" s="6"/>
      <c r="IZ20" s="6"/>
      <c r="JC20" s="6"/>
      <c r="JD20" s="6"/>
      <c r="JE20" s="6"/>
      <c r="JF20" s="6"/>
      <c r="JG20" s="6"/>
      <c r="JH20" s="6"/>
      <c r="JI20" s="6"/>
      <c r="JJ20" s="6"/>
      <c r="JM20" s="6"/>
      <c r="JQ20" s="6"/>
      <c r="JR20" s="6"/>
      <c r="JV20" s="6"/>
      <c r="JW20" s="6"/>
      <c r="KE20" s="6"/>
      <c r="KF20" s="6"/>
      <c r="KI20" s="6"/>
      <c r="KJ20" s="6"/>
      <c r="KK20" s="6"/>
      <c r="KN20" s="6"/>
      <c r="KO20" s="6"/>
      <c r="KP20" s="6"/>
      <c r="KQ20" s="6"/>
      <c r="KS20" s="6"/>
      <c r="KT20" s="6"/>
      <c r="KU20" s="6"/>
      <c r="KW20" s="6"/>
      <c r="KX20" s="6"/>
      <c r="KY20" s="6"/>
      <c r="KZ20" s="6"/>
      <c r="LE20" s="6"/>
      <c r="LF20" s="6"/>
      <c r="LG20" s="6"/>
      <c r="LH20" s="6"/>
      <c r="LI20" s="6"/>
      <c r="LJ20" s="6"/>
      <c r="LL20" s="6"/>
      <c r="LM20" s="6"/>
      <c r="LN20" s="6"/>
      <c r="LO20" s="6"/>
      <c r="LP20" s="6"/>
      <c r="LQ20" s="6"/>
      <c r="LR20" s="6"/>
      <c r="LT20" s="6"/>
      <c r="LU20" s="6"/>
      <c r="LX20" s="6"/>
      <c r="LY20" s="6"/>
      <c r="LZ20" s="6"/>
      <c r="MB20" s="6"/>
      <c r="MC20" s="6"/>
      <c r="MD20" s="6"/>
      <c r="ME20" s="6"/>
      <c r="MG20" s="6"/>
      <c r="MH20" s="6"/>
      <c r="MK20" s="6"/>
      <c r="MN20" s="6"/>
      <c r="MO20" s="6"/>
      <c r="MP20" s="6"/>
      <c r="MQ20" s="6"/>
      <c r="MR20" s="6"/>
      <c r="MS20" s="6"/>
      <c r="MW20" s="6"/>
      <c r="MZ20" s="6"/>
      <c r="NB20" s="6"/>
      <c r="ND20" s="6"/>
      <c r="NE20" s="6"/>
      <c r="NG20" s="6"/>
      <c r="NH20" s="6"/>
      <c r="NI20" s="6"/>
      <c r="NJ20" s="6"/>
      <c r="NK20" s="6"/>
      <c r="NL20" s="6"/>
      <c r="NM20" s="6"/>
      <c r="NN20" s="6"/>
      <c r="NO20" s="6"/>
      <c r="NQ20" s="6"/>
      <c r="NR20" s="6"/>
      <c r="NT20" s="6"/>
      <c r="OA20" s="6"/>
      <c r="OB20" s="6"/>
      <c r="OC20" s="6"/>
      <c r="OE20" s="6"/>
      <c r="OF20" s="6"/>
      <c r="OG20" s="6"/>
      <c r="OI20" s="6"/>
      <c r="OM20" s="6"/>
      <c r="OO20" s="6"/>
      <c r="OP20" s="6"/>
      <c r="OQ20" s="6"/>
      <c r="OR20" s="6"/>
      <c r="PA20" s="6"/>
      <c r="PB20" s="6"/>
      <c r="PD20" s="6"/>
      <c r="PE20" s="6"/>
      <c r="PF20" s="6"/>
      <c r="PG20" s="6"/>
      <c r="PH20" s="6"/>
      <c r="PI20" s="6"/>
      <c r="PJ20" s="6"/>
      <c r="PQ20" s="6"/>
      <c r="PR20" s="6"/>
      <c r="PU20" s="6"/>
      <c r="PV20" s="6"/>
      <c r="QD20" s="6"/>
      <c r="QK20" s="6"/>
      <c r="QL20" s="6"/>
      <c r="QM20" s="6"/>
      <c r="QN20" s="6"/>
      <c r="QP20" s="6"/>
      <c r="QT20" s="6"/>
      <c r="QX20" s="6"/>
      <c r="QZ20" s="6"/>
      <c r="RA20" s="6"/>
      <c r="RG20" s="6"/>
      <c r="RI20" s="6"/>
      <c r="RM20" s="6"/>
      <c r="RQ20" s="6"/>
      <c r="RT20" s="6"/>
      <c r="RU20" s="6"/>
      <c r="RV20" s="6"/>
      <c r="RW20" s="6"/>
      <c r="RX20" s="6"/>
      <c r="SE20" s="6"/>
      <c r="SF20" s="6"/>
      <c r="SG20" s="6"/>
      <c r="SH20" s="6"/>
      <c r="SI20" s="6"/>
      <c r="SJ20" s="6"/>
    </row>
    <row r="21" spans="1:505" x14ac:dyDescent="0.25">
      <c r="A21" t="s">
        <v>1281</v>
      </c>
      <c r="C21" s="6">
        <f t="shared" ref="C21:BN21" si="0">AVERAGE(C14:C19)-AVERAGE(C4:C13)</f>
        <v>8.9678645136737123E-2</v>
      </c>
      <c r="D21" s="6">
        <f t="shared" si="0"/>
        <v>-0.16642028499074227</v>
      </c>
      <c r="E21" s="6">
        <f t="shared" si="0"/>
        <v>0.29183128677483838</v>
      </c>
      <c r="F21" s="6">
        <f t="shared" si="0"/>
        <v>0.53344978576918101</v>
      </c>
      <c r="G21" s="6">
        <f t="shared" si="0"/>
        <v>1.5698449181790256E-2</v>
      </c>
      <c r="H21" s="6">
        <f t="shared" si="0"/>
        <v>0.56278594260439208</v>
      </c>
      <c r="I21" s="6">
        <f t="shared" si="0"/>
        <v>0.38515307091653028</v>
      </c>
      <c r="J21" s="6">
        <f t="shared" si="0"/>
        <v>0.15041332553780717</v>
      </c>
      <c r="K21" s="6">
        <f t="shared" si="0"/>
        <v>-0.37326476088880606</v>
      </c>
      <c r="L21" s="6">
        <f t="shared" si="0"/>
        <v>-0.48606880543363484</v>
      </c>
      <c r="M21" s="6">
        <f t="shared" si="0"/>
        <v>-0.33531884970397507</v>
      </c>
      <c r="N21" s="6">
        <f t="shared" si="0"/>
        <v>0.2766002950457791</v>
      </c>
      <c r="O21" s="6">
        <f t="shared" si="0"/>
        <v>0.36754316977447382</v>
      </c>
      <c r="P21" s="6">
        <f t="shared" si="0"/>
        <v>0.74696132889452693</v>
      </c>
      <c r="Q21" s="6">
        <f t="shared" si="0"/>
        <v>0.35458270021794769</v>
      </c>
      <c r="R21" s="6">
        <f t="shared" si="0"/>
        <v>0.33027911058698251</v>
      </c>
      <c r="S21" s="6">
        <f t="shared" si="0"/>
        <v>0.57970399184470112</v>
      </c>
      <c r="T21" s="6">
        <f t="shared" si="0"/>
        <v>7.5069764921107632E-2</v>
      </c>
      <c r="U21" s="6">
        <f t="shared" si="0"/>
        <v>-1.6122393788044774E-2</v>
      </c>
      <c r="V21" s="6">
        <f t="shared" si="0"/>
        <v>-3.8061239935579157E-5</v>
      </c>
      <c r="W21" s="6">
        <f t="shared" si="0"/>
        <v>0.13909058099616686</v>
      </c>
      <c r="X21" s="6">
        <f t="shared" si="0"/>
        <v>0.17964277970397993</v>
      </c>
      <c r="Y21" s="6">
        <f t="shared" si="0"/>
        <v>0.17024676052787155</v>
      </c>
      <c r="Z21" s="6">
        <f t="shared" si="0"/>
        <v>-0.34532947452823659</v>
      </c>
      <c r="AA21" s="6">
        <f t="shared" si="0"/>
        <v>-0.28836436238609503</v>
      </c>
      <c r="AB21" s="6">
        <f t="shared" si="0"/>
        <v>-0.39332726868998569</v>
      </c>
      <c r="AC21" s="6">
        <f t="shared" si="0"/>
        <v>-0.38031425993190493</v>
      </c>
      <c r="AD21" s="6">
        <f t="shared" si="0"/>
        <v>-6.7736323769432311E-2</v>
      </c>
      <c r="AE21" s="6">
        <f t="shared" si="0"/>
        <v>0.15446680449401995</v>
      </c>
      <c r="AF21" s="6">
        <f t="shared" si="0"/>
        <v>0.34163763059389091</v>
      </c>
      <c r="AG21" s="6">
        <f t="shared" si="0"/>
        <v>0.38343579092882563</v>
      </c>
      <c r="AH21" s="6">
        <f t="shared" si="0"/>
        <v>-0.32377621365905035</v>
      </c>
      <c r="AI21" s="6">
        <f t="shared" si="0"/>
        <v>0.20651975742198553</v>
      </c>
      <c r="AJ21" s="6">
        <f t="shared" si="0"/>
        <v>0.48239289082581327</v>
      </c>
      <c r="AK21" s="6">
        <f t="shared" si="0"/>
        <v>0.31303400577151358</v>
      </c>
      <c r="AL21" s="6">
        <f t="shared" si="0"/>
        <v>0.2116740364376776</v>
      </c>
      <c r="AM21" s="6">
        <f t="shared" si="0"/>
        <v>-0.83098125102090603</v>
      </c>
      <c r="AN21" s="6">
        <f t="shared" si="0"/>
        <v>-0.78434407083555202</v>
      </c>
      <c r="AO21" s="6">
        <f t="shared" si="0"/>
        <v>-0.1755358133025389</v>
      </c>
      <c r="AP21" s="6">
        <f t="shared" si="0"/>
        <v>0.1683358636447756</v>
      </c>
      <c r="AQ21" s="6">
        <f t="shared" si="0"/>
        <v>0.34755572857786554</v>
      </c>
      <c r="AR21" s="6">
        <f t="shared" si="0"/>
        <v>0.2120772249688169</v>
      </c>
      <c r="AS21" s="6">
        <f t="shared" si="0"/>
        <v>-0.15842043110974374</v>
      </c>
      <c r="AT21" s="6">
        <f t="shared" si="0"/>
        <v>-0.36700252662059019</v>
      </c>
      <c r="AU21" s="6">
        <f t="shared" si="0"/>
        <v>-0.27809795712456187</v>
      </c>
      <c r="AV21" s="6">
        <f t="shared" si="0"/>
        <v>-0.84020573590971026</v>
      </c>
      <c r="AW21" s="6">
        <f t="shared" si="0"/>
        <v>-0.40404688797048638</v>
      </c>
      <c r="AX21" s="6">
        <f t="shared" si="0"/>
        <v>-0.19171044701224987</v>
      </c>
      <c r="AY21" s="6">
        <f t="shared" si="0"/>
        <v>-2.0384490429993692E-2</v>
      </c>
      <c r="AZ21" s="6">
        <f t="shared" si="0"/>
        <v>-0.74000096111716052</v>
      </c>
      <c r="BA21" s="6">
        <f t="shared" si="0"/>
        <v>0.220883233793842</v>
      </c>
      <c r="BB21" s="6">
        <f t="shared" si="0"/>
        <v>-0.44459740728440045</v>
      </c>
      <c r="BC21" s="6">
        <f t="shared" si="0"/>
        <v>0.24778943026977129</v>
      </c>
      <c r="BD21" s="6">
        <f t="shared" si="0"/>
        <v>0.14955586373196653</v>
      </c>
      <c r="BE21" s="6">
        <f t="shared" si="0"/>
        <v>2.9601893416683199E-2</v>
      </c>
      <c r="BF21" s="6">
        <f t="shared" si="0"/>
        <v>3.149250602684435E-2</v>
      </c>
      <c r="BG21" s="6">
        <f t="shared" si="0"/>
        <v>-0.33682139440963504</v>
      </c>
      <c r="BH21" s="6">
        <f t="shared" si="0"/>
        <v>-0.62748320179756112</v>
      </c>
      <c r="BI21" s="6">
        <f t="shared" si="0"/>
        <v>0.18474260331369052</v>
      </c>
      <c r="BJ21" s="6">
        <f t="shared" si="0"/>
        <v>0.35834292829005321</v>
      </c>
      <c r="BK21" s="6">
        <f t="shared" si="0"/>
        <v>0.28520688598301375</v>
      </c>
      <c r="BL21" s="6">
        <f t="shared" si="0"/>
        <v>-0.42153279560786194</v>
      </c>
      <c r="BM21" s="6">
        <f t="shared" si="0"/>
        <v>0.21721404035098663</v>
      </c>
      <c r="BN21" s="6">
        <f t="shared" si="0"/>
        <v>-0.84515407431785716</v>
      </c>
      <c r="BO21" s="6">
        <f t="shared" ref="BO21:DZ21" si="1">AVERAGE(BO14:BO19)-AVERAGE(BO4:BO13)</f>
        <v>-0.42800586937231855</v>
      </c>
      <c r="BP21" s="6">
        <f t="shared" si="1"/>
        <v>-6.5779669420318765E-2</v>
      </c>
      <c r="BQ21" s="6">
        <f t="shared" si="1"/>
        <v>0.35387458329149468</v>
      </c>
      <c r="BR21" s="6">
        <f t="shared" si="1"/>
        <v>-3.3853521219100749E-2</v>
      </c>
      <c r="BS21" s="6">
        <f t="shared" si="1"/>
        <v>0.26015599088302499</v>
      </c>
      <c r="BT21" s="6">
        <f t="shared" si="1"/>
        <v>-0.68905772331866566</v>
      </c>
      <c r="BU21" s="6">
        <f t="shared" si="1"/>
        <v>-0.59364669790767033</v>
      </c>
      <c r="BV21" s="6">
        <f t="shared" si="1"/>
        <v>-0.31716817040196543</v>
      </c>
      <c r="BW21" s="6">
        <f t="shared" si="1"/>
        <v>4.0623388237411545E-2</v>
      </c>
      <c r="BX21" s="6">
        <f t="shared" si="1"/>
        <v>0.17958952100279038</v>
      </c>
      <c r="BY21" s="6">
        <f t="shared" si="1"/>
        <v>0.65972476463630525</v>
      </c>
      <c r="BZ21" s="6">
        <f t="shared" si="1"/>
        <v>-0.10900263423038922</v>
      </c>
      <c r="CA21" s="6">
        <f t="shared" si="1"/>
        <v>-0.64281108467208214</v>
      </c>
      <c r="CB21" s="6">
        <f t="shared" si="1"/>
        <v>-0.28656588169072467</v>
      </c>
      <c r="CC21" s="6">
        <f t="shared" si="1"/>
        <v>6.349287572294765E-2</v>
      </c>
      <c r="CD21" s="6">
        <f t="shared" si="1"/>
        <v>0.67345450366406645</v>
      </c>
      <c r="CE21" s="6">
        <f t="shared" si="1"/>
        <v>0.43157018781422563</v>
      </c>
      <c r="CF21" s="6">
        <f t="shared" si="1"/>
        <v>0.4796304950982806</v>
      </c>
      <c r="CG21" s="6">
        <f t="shared" si="1"/>
        <v>0.3429723925657342</v>
      </c>
      <c r="CH21" s="6">
        <f t="shared" si="1"/>
        <v>-0.10958420232726543</v>
      </c>
      <c r="CI21" s="6">
        <f t="shared" si="1"/>
        <v>-0.3795614447142962</v>
      </c>
      <c r="CJ21" s="6">
        <f t="shared" si="1"/>
        <v>-0.26818890334360501</v>
      </c>
      <c r="CK21" s="6">
        <f t="shared" si="1"/>
        <v>0.61128995301141376</v>
      </c>
      <c r="CL21" s="6">
        <f t="shared" si="1"/>
        <v>-0.3225055168935238</v>
      </c>
      <c r="CM21" s="6">
        <f t="shared" si="1"/>
        <v>-0.48575502516927443</v>
      </c>
      <c r="CN21" s="6">
        <f t="shared" si="1"/>
        <v>-0.36546417358761746</v>
      </c>
      <c r="CO21" s="6">
        <f t="shared" si="1"/>
        <v>0.18927873906408796</v>
      </c>
      <c r="CP21" s="6">
        <f t="shared" si="1"/>
        <v>0.92647996445790159</v>
      </c>
      <c r="CQ21" s="6">
        <f t="shared" si="1"/>
        <v>0.12012805836100279</v>
      </c>
      <c r="CR21" s="6">
        <f t="shared" si="1"/>
        <v>-0.62183278441528822</v>
      </c>
      <c r="CS21" s="6">
        <f t="shared" si="1"/>
        <v>-0.3383784105323791</v>
      </c>
      <c r="CT21" s="6">
        <f t="shared" si="1"/>
        <v>-0.34958359877006001</v>
      </c>
      <c r="CU21" s="6">
        <f t="shared" si="1"/>
        <v>-9.490435549009453E-2</v>
      </c>
      <c r="CV21" s="6">
        <f t="shared" si="1"/>
        <v>-0.77831294096031312</v>
      </c>
      <c r="CW21" s="6">
        <f t="shared" si="1"/>
        <v>-0.40124408516523286</v>
      </c>
      <c r="CX21" s="6">
        <f t="shared" si="1"/>
        <v>-0.79761654125930015</v>
      </c>
      <c r="CY21" s="6">
        <f t="shared" si="1"/>
        <v>-0.33412538833779903</v>
      </c>
      <c r="CZ21" s="6">
        <f t="shared" si="1"/>
        <v>4.9883428764703683E-2</v>
      </c>
      <c r="DA21" s="6">
        <f t="shared" si="1"/>
        <v>0.60606956270151768</v>
      </c>
      <c r="DB21" s="6">
        <f t="shared" si="1"/>
        <v>0.12421372872495534</v>
      </c>
      <c r="DC21" s="6">
        <f t="shared" si="1"/>
        <v>0.36270873699076989</v>
      </c>
      <c r="DD21" s="6">
        <f t="shared" si="1"/>
        <v>-0.479551120534427</v>
      </c>
      <c r="DE21" s="6">
        <f t="shared" si="1"/>
        <v>0.14660210945607202</v>
      </c>
      <c r="DF21" s="6">
        <f t="shared" si="1"/>
        <v>0.10319375911260303</v>
      </c>
      <c r="DG21" s="6">
        <f t="shared" si="1"/>
        <v>0.20803958147635426</v>
      </c>
      <c r="DH21" s="6">
        <f t="shared" si="1"/>
        <v>-0.25497626207456725</v>
      </c>
      <c r="DI21" s="6">
        <f t="shared" si="1"/>
        <v>-0.11087231226051553</v>
      </c>
      <c r="DJ21" s="6">
        <f t="shared" si="1"/>
        <v>-0.5477102450528033</v>
      </c>
      <c r="DK21" s="6">
        <f t="shared" si="1"/>
        <v>0.15866032444784206</v>
      </c>
      <c r="DL21" s="6">
        <f t="shared" si="1"/>
        <v>1.1401373816095059E-2</v>
      </c>
      <c r="DM21" s="6">
        <f t="shared" si="1"/>
        <v>-0.13723456984686255</v>
      </c>
      <c r="DN21" s="6">
        <f t="shared" si="1"/>
        <v>-0.23963982978444454</v>
      </c>
      <c r="DO21" s="6">
        <f t="shared" si="1"/>
        <v>-0.22778269786311106</v>
      </c>
      <c r="DP21" s="6">
        <f t="shared" si="1"/>
        <v>-1.0741226460183502</v>
      </c>
      <c r="DQ21" s="6">
        <f t="shared" si="1"/>
        <v>-0.70606042571893801</v>
      </c>
      <c r="DR21" s="6">
        <f t="shared" si="1"/>
        <v>-0.46711654571146377</v>
      </c>
      <c r="DS21" s="6">
        <f t="shared" si="1"/>
        <v>3.7477374293068818E-3</v>
      </c>
      <c r="DT21" s="6">
        <f t="shared" si="1"/>
        <v>-7.0510509720715639E-2</v>
      </c>
      <c r="DU21" s="6">
        <f t="shared" si="1"/>
        <v>-0.46526640612681591</v>
      </c>
      <c r="DV21" s="6">
        <f t="shared" si="1"/>
        <v>-0.43557006678205973</v>
      </c>
      <c r="DW21" s="6">
        <f t="shared" si="1"/>
        <v>0.35655916499139106</v>
      </c>
      <c r="DX21" s="6">
        <f t="shared" si="1"/>
        <v>0.86256936527212913</v>
      </c>
      <c r="DY21" s="6">
        <f t="shared" si="1"/>
        <v>0.47858120373869822</v>
      </c>
      <c r="DZ21" s="6">
        <f t="shared" si="1"/>
        <v>0.50902532763960417</v>
      </c>
      <c r="EA21" s="6">
        <f t="shared" ref="EA21:GL21" si="2">AVERAGE(EA14:EA19)-AVERAGE(EA4:EA13)</f>
        <v>5.1175516599055525E-2</v>
      </c>
      <c r="EB21" s="6">
        <f t="shared" si="2"/>
        <v>-0.46833252842104045</v>
      </c>
      <c r="EC21" s="6">
        <f t="shared" si="2"/>
        <v>-0.50823541276953843</v>
      </c>
      <c r="ED21" s="6">
        <f t="shared" si="2"/>
        <v>-0.48026820116809943</v>
      </c>
      <c r="EE21" s="6">
        <f t="shared" si="2"/>
        <v>0.39010733277832488</v>
      </c>
      <c r="EF21" s="6">
        <f t="shared" si="2"/>
        <v>-0.52479181568622812</v>
      </c>
      <c r="EG21" s="6">
        <f t="shared" si="2"/>
        <v>-0.85942114063149411</v>
      </c>
      <c r="EH21" s="6">
        <f t="shared" si="2"/>
        <v>-0.79195421451031389</v>
      </c>
      <c r="EI21" s="6">
        <f t="shared" si="2"/>
        <v>-0.64193975038300422</v>
      </c>
      <c r="EJ21" s="6">
        <f t="shared" si="2"/>
        <v>-0.15767165534789671</v>
      </c>
      <c r="EK21" s="6">
        <f t="shared" si="2"/>
        <v>-0.46029187996775323</v>
      </c>
      <c r="EL21" s="6">
        <f t="shared" si="2"/>
        <v>-0.15479003890251758</v>
      </c>
      <c r="EM21" s="6">
        <f t="shared" si="2"/>
        <v>-0.53483171023367637</v>
      </c>
      <c r="EN21" s="6">
        <f t="shared" si="2"/>
        <v>-0.74717890626641847</v>
      </c>
      <c r="EO21" s="6">
        <f t="shared" si="2"/>
        <v>0.281737637245845</v>
      </c>
      <c r="EP21" s="6">
        <f t="shared" si="2"/>
        <v>4.6872228195060192E-2</v>
      </c>
      <c r="EQ21" s="6">
        <f t="shared" si="2"/>
        <v>-0.34873384941793401</v>
      </c>
      <c r="ER21" s="6">
        <f t="shared" si="2"/>
        <v>-0.42912714237764887</v>
      </c>
      <c r="ES21" s="6">
        <f t="shared" si="2"/>
        <v>-0.47036378619458924</v>
      </c>
      <c r="ET21" s="6">
        <f t="shared" si="2"/>
        <v>-0.12068032602506856</v>
      </c>
      <c r="EU21" s="6">
        <f t="shared" si="2"/>
        <v>0.83476971098290209</v>
      </c>
      <c r="EV21" s="6">
        <f t="shared" si="2"/>
        <v>1.1387223806177289</v>
      </c>
      <c r="EW21" s="6">
        <f t="shared" si="2"/>
        <v>0.77662999367101571</v>
      </c>
      <c r="EX21" s="6">
        <f t="shared" si="2"/>
        <v>0.7416245294638899</v>
      </c>
      <c r="EY21" s="6">
        <f t="shared" si="2"/>
        <v>0.35790310831453614</v>
      </c>
      <c r="EZ21" s="6">
        <f t="shared" si="2"/>
        <v>-0.47943853935275249</v>
      </c>
      <c r="FA21" s="6">
        <f t="shared" si="2"/>
        <v>-0.30344965641656724</v>
      </c>
      <c r="FB21" s="6">
        <f t="shared" si="2"/>
        <v>-0.29774287608068944</v>
      </c>
      <c r="FC21" s="6">
        <f t="shared" si="2"/>
        <v>-0.11929685257631428</v>
      </c>
      <c r="FD21" s="6">
        <f t="shared" si="2"/>
        <v>-0.37449341177873308</v>
      </c>
      <c r="FE21" s="6">
        <f t="shared" si="2"/>
        <v>-0.25746804905610804</v>
      </c>
      <c r="FF21" s="6">
        <f t="shared" si="2"/>
        <v>0.90464715366904591</v>
      </c>
      <c r="FG21" s="6">
        <f t="shared" si="2"/>
        <v>0.92977073616996764</v>
      </c>
      <c r="FH21" s="6">
        <f t="shared" si="2"/>
        <v>-0.23811896011144335</v>
      </c>
      <c r="FI21" s="6">
        <f t="shared" si="2"/>
        <v>-0.59136399197178602</v>
      </c>
      <c r="FJ21" s="6">
        <f t="shared" si="2"/>
        <v>0.47340565531207301</v>
      </c>
      <c r="FK21" s="6">
        <f t="shared" si="2"/>
        <v>0.59065503098484329</v>
      </c>
      <c r="FL21" s="6">
        <f t="shared" si="2"/>
        <v>0.73035902841264355</v>
      </c>
      <c r="FM21" s="6">
        <f t="shared" si="2"/>
        <v>0.27826249726117841</v>
      </c>
      <c r="FN21" s="6">
        <f t="shared" si="2"/>
        <v>-6.8171076259408284E-2</v>
      </c>
      <c r="FO21" s="6">
        <f t="shared" si="2"/>
        <v>-3.8815383632981405E-2</v>
      </c>
      <c r="FP21" s="6">
        <f t="shared" si="2"/>
        <v>-0.8182227105229225</v>
      </c>
      <c r="FQ21" s="6">
        <f t="shared" si="2"/>
        <v>-0.43832472807820022</v>
      </c>
      <c r="FR21" s="6">
        <f t="shared" si="2"/>
        <v>-6.8509916265897169E-2</v>
      </c>
      <c r="FS21" s="6">
        <f t="shared" si="2"/>
        <v>0.1899089032047051</v>
      </c>
      <c r="FT21" s="6">
        <f t="shared" si="2"/>
        <v>-0.2405993477508433</v>
      </c>
      <c r="FU21" s="6">
        <f t="shared" si="2"/>
        <v>0.42076203704041509</v>
      </c>
      <c r="FV21" s="6">
        <f t="shared" si="2"/>
        <v>0.35596912175936185</v>
      </c>
      <c r="FW21" s="6">
        <f t="shared" si="2"/>
        <v>0.61131265983818661</v>
      </c>
      <c r="FX21" s="6">
        <f t="shared" si="2"/>
        <v>-0.75871048364215632</v>
      </c>
      <c r="FY21" s="6">
        <f t="shared" si="2"/>
        <v>-0.6031593105913835</v>
      </c>
      <c r="FZ21" s="6">
        <f t="shared" si="2"/>
        <v>-0.46849636939910988</v>
      </c>
      <c r="GA21" s="6">
        <f t="shared" si="2"/>
        <v>-0.74391466166467413</v>
      </c>
      <c r="GB21" s="6">
        <f t="shared" si="2"/>
        <v>-5.2349249376310525E-2</v>
      </c>
      <c r="GC21" s="6">
        <f t="shared" si="2"/>
        <v>0.24228910606264456</v>
      </c>
      <c r="GD21" s="6">
        <f t="shared" si="2"/>
        <v>-0.15709557505081867</v>
      </c>
      <c r="GE21" s="6">
        <f t="shared" si="2"/>
        <v>-1.0880104656187943</v>
      </c>
      <c r="GF21" s="6">
        <f t="shared" si="2"/>
        <v>-0.61055289892501974</v>
      </c>
      <c r="GG21" s="6">
        <f t="shared" si="2"/>
        <v>-0.49558069940975447</v>
      </c>
      <c r="GH21" s="6">
        <f t="shared" si="2"/>
        <v>1.1227990673270403</v>
      </c>
      <c r="GI21" s="6">
        <f t="shared" si="2"/>
        <v>0.83924933630892129</v>
      </c>
      <c r="GJ21" s="6">
        <f t="shared" si="2"/>
        <v>-1.1075837764982921</v>
      </c>
      <c r="GK21" s="6">
        <f t="shared" si="2"/>
        <v>-0.97075887971671182</v>
      </c>
      <c r="GL21" s="6">
        <f t="shared" si="2"/>
        <v>-0.7652390403442243</v>
      </c>
      <c r="GM21" s="6">
        <f t="shared" ref="GM21:IX21" si="3">AVERAGE(GM14:GM19)-AVERAGE(GM4:GM13)</f>
        <v>-0.3356011389902247</v>
      </c>
      <c r="GN21" s="6">
        <f t="shared" si="3"/>
        <v>-0.38649056139590143</v>
      </c>
      <c r="GO21" s="6">
        <f t="shared" si="3"/>
        <v>0.18895470679258858</v>
      </c>
      <c r="GP21" s="6">
        <f t="shared" si="3"/>
        <v>-0.30430679142694561</v>
      </c>
      <c r="GQ21" s="6">
        <f t="shared" si="3"/>
        <v>-0.55326934897730118</v>
      </c>
      <c r="GR21" s="6">
        <f t="shared" si="3"/>
        <v>-0.60008723539300401</v>
      </c>
      <c r="GS21" s="6">
        <f t="shared" si="3"/>
        <v>-0.31847963426006637</v>
      </c>
      <c r="GT21" s="6">
        <f t="shared" si="3"/>
        <v>0.46838225269068934</v>
      </c>
      <c r="GU21" s="6">
        <f t="shared" si="3"/>
        <v>-0.6001275878811595</v>
      </c>
      <c r="GV21" s="6">
        <f t="shared" si="3"/>
        <v>-0.59741818925400603</v>
      </c>
      <c r="GW21" s="6">
        <f t="shared" si="3"/>
        <v>-0.39063618208601736</v>
      </c>
      <c r="GX21" s="6">
        <f t="shared" si="3"/>
        <v>-9.6420055985169006E-2</v>
      </c>
      <c r="GY21" s="6">
        <f t="shared" si="3"/>
        <v>0.38727558155857278</v>
      </c>
      <c r="GZ21" s="6">
        <f t="shared" si="3"/>
        <v>-0.49633988354959735</v>
      </c>
      <c r="HA21" s="6">
        <f t="shared" si="3"/>
        <v>-0.24289640696967935</v>
      </c>
      <c r="HB21" s="6">
        <f t="shared" si="3"/>
        <v>-0.66321235556532432</v>
      </c>
      <c r="HC21" s="6">
        <f t="shared" si="3"/>
        <v>-0.59029693667385119</v>
      </c>
      <c r="HD21" s="6">
        <f t="shared" si="3"/>
        <v>-0.31686675560357647</v>
      </c>
      <c r="HE21" s="6">
        <f t="shared" si="3"/>
        <v>-8.7172236694860766E-2</v>
      </c>
      <c r="HF21" s="6">
        <f t="shared" si="3"/>
        <v>0.94633845368636327</v>
      </c>
      <c r="HG21" s="6">
        <f t="shared" si="3"/>
        <v>0.71049238660350333</v>
      </c>
      <c r="HH21" s="6">
        <f t="shared" si="3"/>
        <v>0.10796564569397581</v>
      </c>
      <c r="HI21" s="6">
        <f t="shared" si="3"/>
        <v>0.65668282964950508</v>
      </c>
      <c r="HJ21" s="6">
        <f t="shared" si="3"/>
        <v>0.56160032831518947</v>
      </c>
      <c r="HK21" s="6">
        <f t="shared" si="3"/>
        <v>-9.9474453245394102E-3</v>
      </c>
      <c r="HL21" s="6">
        <f t="shared" si="3"/>
        <v>2.6453057224021258E-2</v>
      </c>
      <c r="HM21" s="6">
        <f t="shared" si="3"/>
        <v>-0.10092417268942014</v>
      </c>
      <c r="HN21" s="6">
        <f t="shared" si="3"/>
        <v>0.16803063047905945</v>
      </c>
      <c r="HO21" s="6">
        <f t="shared" si="3"/>
        <v>-8.9136571476793477E-2</v>
      </c>
      <c r="HP21" s="6">
        <f t="shared" si="3"/>
        <v>0.2484065199385348</v>
      </c>
      <c r="HQ21" s="6">
        <f t="shared" si="3"/>
        <v>-0.55494667602465109</v>
      </c>
      <c r="HR21" s="6">
        <f t="shared" si="3"/>
        <v>-0.29929798869888896</v>
      </c>
      <c r="HS21" s="6">
        <f t="shared" si="3"/>
        <v>-4.1730651596147889E-2</v>
      </c>
      <c r="HT21" s="6">
        <f t="shared" si="3"/>
        <v>0.18117654916478446</v>
      </c>
      <c r="HU21" s="6">
        <f t="shared" si="3"/>
        <v>-0.69074268015689677</v>
      </c>
      <c r="HV21" s="6">
        <f t="shared" si="3"/>
        <v>-0.89555698666202421</v>
      </c>
      <c r="HW21" s="6">
        <f t="shared" si="3"/>
        <v>-0.69157111339280086</v>
      </c>
      <c r="HX21" s="6">
        <f t="shared" si="3"/>
        <v>-0.41911540538268049</v>
      </c>
      <c r="HY21" s="6">
        <f t="shared" si="3"/>
        <v>-0.41575956793689839</v>
      </c>
      <c r="HZ21" s="6">
        <f t="shared" si="3"/>
        <v>-0.6431585653085069</v>
      </c>
      <c r="IA21" s="6">
        <f t="shared" si="3"/>
        <v>-0.41319389599575962</v>
      </c>
      <c r="IB21" s="6">
        <f t="shared" si="3"/>
        <v>-0.92071198349217687</v>
      </c>
      <c r="IC21" s="6">
        <f t="shared" si="3"/>
        <v>-0.38131633371708895</v>
      </c>
      <c r="ID21" s="6">
        <f t="shared" si="3"/>
        <v>-0.51154850135740926</v>
      </c>
      <c r="IE21" s="6">
        <f t="shared" si="3"/>
        <v>-0.63090969632913152</v>
      </c>
      <c r="IF21" s="6">
        <f t="shared" si="3"/>
        <v>-0.65681577954403636</v>
      </c>
      <c r="IG21" s="6">
        <f t="shared" si="3"/>
        <v>-0.32428324470041181</v>
      </c>
      <c r="IH21" s="6">
        <f t="shared" si="3"/>
        <v>-0.33398321235467054</v>
      </c>
      <c r="II21" s="6">
        <f t="shared" si="3"/>
        <v>-0.38368613957640818</v>
      </c>
      <c r="IJ21" s="6">
        <f t="shared" si="3"/>
        <v>-0.28795911903055416</v>
      </c>
      <c r="IK21" s="6">
        <f t="shared" si="3"/>
        <v>-0.75496538428464355</v>
      </c>
      <c r="IL21" s="6">
        <f t="shared" si="3"/>
        <v>-0.36175425880675338</v>
      </c>
      <c r="IM21" s="6">
        <f t="shared" si="3"/>
        <v>-0.59378253030914818</v>
      </c>
      <c r="IN21" s="6">
        <f t="shared" si="3"/>
        <v>0.70435351625189813</v>
      </c>
      <c r="IO21" s="6">
        <f t="shared" si="3"/>
        <v>-9.730706439108236E-2</v>
      </c>
      <c r="IP21" s="6">
        <f t="shared" si="3"/>
        <v>0.10659629050953529</v>
      </c>
      <c r="IQ21" s="6">
        <f t="shared" si="3"/>
        <v>-7.5803264989427284E-3</v>
      </c>
      <c r="IR21" s="6">
        <f t="shared" si="3"/>
        <v>6.007679457332283E-2</v>
      </c>
      <c r="IS21" s="6">
        <f t="shared" si="3"/>
        <v>0.45483809230738897</v>
      </c>
      <c r="IT21" s="6">
        <f t="shared" si="3"/>
        <v>0.11009966078811287</v>
      </c>
      <c r="IU21" s="6">
        <f t="shared" si="3"/>
        <v>0.54262280641985416</v>
      </c>
      <c r="IV21" s="6">
        <f t="shared" si="3"/>
        <v>7.9445745947427537E-2</v>
      </c>
      <c r="IW21" s="6">
        <f t="shared" si="3"/>
        <v>-0.76170390609502925</v>
      </c>
      <c r="IX21" s="6">
        <f t="shared" si="3"/>
        <v>-0.12829220066744088</v>
      </c>
      <c r="IY21" s="6">
        <f t="shared" ref="IY21:LJ21" si="4">AVERAGE(IY14:IY19)-AVERAGE(IY4:IY13)</f>
        <v>-0.95209953034454164</v>
      </c>
      <c r="IZ21" s="6">
        <f t="shared" si="4"/>
        <v>0.40113830554855345</v>
      </c>
      <c r="JA21" s="6">
        <f t="shared" si="4"/>
        <v>-0.15478304340770863</v>
      </c>
      <c r="JB21" s="6">
        <f t="shared" si="4"/>
        <v>1.0386810712375676</v>
      </c>
      <c r="JC21" s="6">
        <f t="shared" si="4"/>
        <v>-0.67055054968055305</v>
      </c>
      <c r="JD21" s="6">
        <f t="shared" si="4"/>
        <v>-0.15663828074939928</v>
      </c>
      <c r="JE21" s="6">
        <f t="shared" si="4"/>
        <v>0.35485313668579366</v>
      </c>
      <c r="JF21" s="6">
        <f t="shared" si="4"/>
        <v>-7.9669805188996787E-2</v>
      </c>
      <c r="JG21" s="6">
        <f t="shared" si="4"/>
        <v>0.20152969339101073</v>
      </c>
      <c r="JH21" s="6">
        <f t="shared" si="4"/>
        <v>-0.56090926649304595</v>
      </c>
      <c r="JI21" s="6">
        <f t="shared" si="4"/>
        <v>-0.20239397300403544</v>
      </c>
      <c r="JJ21" s="6">
        <f t="shared" si="4"/>
        <v>-0.78785906493535629</v>
      </c>
      <c r="JK21" s="6">
        <f t="shared" si="4"/>
        <v>-0.17548568257229655</v>
      </c>
      <c r="JL21" s="6">
        <f t="shared" si="4"/>
        <v>-8.8670912987445741E-2</v>
      </c>
      <c r="JM21" s="6">
        <f t="shared" si="4"/>
        <v>-0.3280970226261577</v>
      </c>
      <c r="JN21" s="6">
        <f t="shared" si="4"/>
        <v>0.13651721214602583</v>
      </c>
      <c r="JO21" s="6">
        <f t="shared" si="4"/>
        <v>-0.8932839729944223</v>
      </c>
      <c r="JP21" s="6">
        <f t="shared" si="4"/>
        <v>-0.77799856356751729</v>
      </c>
      <c r="JQ21" s="6">
        <f t="shared" si="4"/>
        <v>0.18867660631672895</v>
      </c>
      <c r="JR21" s="6">
        <f t="shared" si="4"/>
        <v>-0.13663481307808134</v>
      </c>
      <c r="JS21" s="6">
        <f t="shared" si="4"/>
        <v>-0.58780653624947121</v>
      </c>
      <c r="JT21" s="6">
        <f t="shared" si="4"/>
        <v>1.1060592640631173</v>
      </c>
      <c r="JU21" s="6">
        <f t="shared" si="4"/>
        <v>-0.13020129761347388</v>
      </c>
      <c r="JV21" s="6">
        <f t="shared" si="4"/>
        <v>-0.31237635774847572</v>
      </c>
      <c r="JW21" s="6">
        <f t="shared" si="4"/>
        <v>-0.24601508907684083</v>
      </c>
      <c r="JX21" s="6">
        <f t="shared" si="4"/>
        <v>-0.94692148577885427</v>
      </c>
      <c r="JY21" s="6">
        <f t="shared" si="4"/>
        <v>-0.60233818144588025</v>
      </c>
      <c r="JZ21" s="6">
        <f t="shared" si="4"/>
        <v>-0.55236948368939454</v>
      </c>
      <c r="KA21" s="6">
        <f t="shared" si="4"/>
        <v>-0.92077514358036294</v>
      </c>
      <c r="KB21" s="6">
        <f t="shared" si="4"/>
        <v>-0.31957727214631487</v>
      </c>
      <c r="KC21" s="6">
        <f t="shared" si="4"/>
        <v>-1.1808740072581987</v>
      </c>
      <c r="KD21" s="6">
        <f t="shared" si="4"/>
        <v>6.4851372767251378E-2</v>
      </c>
      <c r="KE21" s="6">
        <f t="shared" si="4"/>
        <v>-0.40534032391458574</v>
      </c>
      <c r="KF21" s="6">
        <f t="shared" si="4"/>
        <v>-0.31571991714632713</v>
      </c>
      <c r="KG21" s="6">
        <f t="shared" si="4"/>
        <v>-0.66556762413175463</v>
      </c>
      <c r="KH21" s="6">
        <f t="shared" si="4"/>
        <v>0.60065210678475811</v>
      </c>
      <c r="KI21" s="6">
        <f t="shared" si="4"/>
        <v>0.58962610967192985</v>
      </c>
      <c r="KJ21" s="6">
        <f t="shared" si="4"/>
        <v>-0.7762392114701363</v>
      </c>
      <c r="KK21" s="6">
        <f t="shared" si="4"/>
        <v>-0.59131040594601303</v>
      </c>
      <c r="KL21" s="6">
        <f t="shared" si="4"/>
        <v>-0.93077908548039801</v>
      </c>
      <c r="KM21" s="6">
        <f t="shared" si="4"/>
        <v>0.38870617840284177</v>
      </c>
      <c r="KN21" s="6">
        <f t="shared" si="4"/>
        <v>0.25472344158952825</v>
      </c>
      <c r="KO21" s="6">
        <f t="shared" si="4"/>
        <v>-1.7587656020979035E-3</v>
      </c>
      <c r="KP21" s="6">
        <f t="shared" si="4"/>
        <v>-0.33653922785878809</v>
      </c>
      <c r="KQ21" s="6">
        <f t="shared" si="4"/>
        <v>-0.3354119926366218</v>
      </c>
      <c r="KR21" s="6">
        <f t="shared" si="4"/>
        <v>0.25755460614999565</v>
      </c>
      <c r="KS21" s="6">
        <f t="shared" si="4"/>
        <v>-0.10865092872879398</v>
      </c>
      <c r="KT21" s="6">
        <f t="shared" si="4"/>
        <v>2.7245476333421677E-2</v>
      </c>
      <c r="KU21" s="6">
        <f t="shared" si="4"/>
        <v>0.11049776144789086</v>
      </c>
      <c r="KV21" s="6">
        <f t="shared" si="4"/>
        <v>-2.029700941097631E-2</v>
      </c>
      <c r="KW21" s="6">
        <f t="shared" si="4"/>
        <v>-0.76474367553113531</v>
      </c>
      <c r="KX21" s="6">
        <f t="shared" si="4"/>
        <v>0.48392402277982949</v>
      </c>
      <c r="KY21" s="6">
        <f t="shared" si="4"/>
        <v>0.48489970370340363</v>
      </c>
      <c r="KZ21" s="6">
        <f t="shared" si="4"/>
        <v>-0.58234855499320792</v>
      </c>
      <c r="LA21" s="6">
        <f t="shared" si="4"/>
        <v>0.21772900303979609</v>
      </c>
      <c r="LB21" s="6">
        <f t="shared" si="4"/>
        <v>-0.20891567375801307</v>
      </c>
      <c r="LC21" s="6">
        <f t="shared" si="4"/>
        <v>-0.31838773910310791</v>
      </c>
      <c r="LD21" s="6">
        <f t="shared" si="4"/>
        <v>-0.22557168255814947</v>
      </c>
      <c r="LE21" s="6">
        <f t="shared" si="4"/>
        <v>-0.38074124927570507</v>
      </c>
      <c r="LF21" s="6">
        <f t="shared" si="4"/>
        <v>-3.920630278124447E-2</v>
      </c>
      <c r="LG21" s="6">
        <f t="shared" si="4"/>
        <v>0.38836331887984327</v>
      </c>
      <c r="LH21" s="6">
        <f t="shared" si="4"/>
        <v>-0.6864603180979878</v>
      </c>
      <c r="LI21" s="6">
        <f t="shared" si="4"/>
        <v>0.15729251153069526</v>
      </c>
      <c r="LJ21" s="6">
        <f t="shared" si="4"/>
        <v>0.43939324828362103</v>
      </c>
      <c r="LK21" s="6">
        <f t="shared" ref="LK21:NV21" si="5">AVERAGE(LK14:LK19)-AVERAGE(LK4:LK13)</f>
        <v>-0.16264113123022961</v>
      </c>
      <c r="LL21" s="6">
        <f t="shared" si="5"/>
        <v>1.328701101155386</v>
      </c>
      <c r="LM21" s="6">
        <f t="shared" si="5"/>
        <v>0.49769963749182133</v>
      </c>
      <c r="LN21" s="6">
        <f t="shared" si="5"/>
        <v>8.6221931300999206E-3</v>
      </c>
      <c r="LO21" s="6">
        <f t="shared" si="5"/>
        <v>-0.55373199660152417</v>
      </c>
      <c r="LP21" s="6">
        <f t="shared" si="5"/>
        <v>0.1120819677745942</v>
      </c>
      <c r="LQ21" s="6">
        <f t="shared" si="5"/>
        <v>0.41229770467579163</v>
      </c>
      <c r="LR21" s="6">
        <f t="shared" si="5"/>
        <v>-0.18513637413422435</v>
      </c>
      <c r="LS21" s="6">
        <f t="shared" si="5"/>
        <v>0.53338759977929073</v>
      </c>
      <c r="LT21" s="6">
        <f t="shared" si="5"/>
        <v>-6.0671748037328797E-2</v>
      </c>
      <c r="LU21" s="6">
        <f t="shared" si="5"/>
        <v>0.77406957600783854</v>
      </c>
      <c r="LV21" s="6">
        <f t="shared" si="5"/>
        <v>-0.52035521938356788</v>
      </c>
      <c r="LW21" s="6">
        <f t="shared" si="5"/>
        <v>-0.12971181477277638</v>
      </c>
      <c r="LX21" s="6">
        <f t="shared" si="5"/>
        <v>-0.47113091176455768</v>
      </c>
      <c r="LY21" s="6">
        <f t="shared" si="5"/>
        <v>0.30703337619866811</v>
      </c>
      <c r="LZ21" s="6">
        <f t="shared" si="5"/>
        <v>-0.46316755319881775</v>
      </c>
      <c r="MA21" s="6">
        <f t="shared" si="5"/>
        <v>0.51062765750274308</v>
      </c>
      <c r="MB21" s="6">
        <f t="shared" si="5"/>
        <v>0.75381368906302271</v>
      </c>
      <c r="MC21" s="6">
        <f t="shared" si="5"/>
        <v>0.55308721415185624</v>
      </c>
      <c r="MD21" s="6">
        <f t="shared" si="5"/>
        <v>-0.49723778626497245</v>
      </c>
      <c r="ME21" s="6">
        <f t="shared" si="5"/>
        <v>0.76823233673052682</v>
      </c>
      <c r="MF21" s="6">
        <f t="shared" si="5"/>
        <v>-0.41685360371422486</v>
      </c>
      <c r="MG21" s="6">
        <f t="shared" si="5"/>
        <v>0.45758417855931177</v>
      </c>
      <c r="MH21" s="6">
        <f t="shared" si="5"/>
        <v>-0.12798167660973925</v>
      </c>
      <c r="MI21" s="6">
        <f t="shared" si="5"/>
        <v>0.44535117344915948</v>
      </c>
      <c r="MJ21" s="6">
        <f t="shared" si="5"/>
        <v>0.15480267514012835</v>
      </c>
      <c r="MK21" s="6">
        <f t="shared" si="5"/>
        <v>0.29305428394426203</v>
      </c>
      <c r="ML21" s="6">
        <f t="shared" si="5"/>
        <v>0.59988158957918769</v>
      </c>
      <c r="MM21" s="6">
        <f t="shared" si="5"/>
        <v>0.42467641977041709</v>
      </c>
      <c r="MN21" s="6">
        <f t="shared" si="5"/>
        <v>0.62145935553161102</v>
      </c>
      <c r="MO21" s="6">
        <f t="shared" si="5"/>
        <v>0.50002525096010142</v>
      </c>
      <c r="MP21" s="6">
        <f t="shared" si="5"/>
        <v>-0.17589398126897685</v>
      </c>
      <c r="MQ21" s="6">
        <f t="shared" si="5"/>
        <v>-0.2742555327069105</v>
      </c>
      <c r="MR21" s="6">
        <f t="shared" si="5"/>
        <v>0.45065407209696273</v>
      </c>
      <c r="MS21" s="6">
        <f t="shared" si="5"/>
        <v>-0.95500594566400809</v>
      </c>
      <c r="MT21" s="6">
        <f t="shared" si="5"/>
        <v>0.50852514892706335</v>
      </c>
      <c r="MU21" s="6">
        <f t="shared" si="5"/>
        <v>-1.1321775111992836</v>
      </c>
      <c r="MV21" s="6">
        <f t="shared" si="5"/>
        <v>-0.12335493828430708</v>
      </c>
      <c r="MW21" s="6">
        <f t="shared" si="5"/>
        <v>0.32335413057955242</v>
      </c>
      <c r="MX21" s="6">
        <f t="shared" si="5"/>
        <v>0.50374986205201866</v>
      </c>
      <c r="MY21" s="6">
        <f t="shared" si="5"/>
        <v>-0.69241591569457539</v>
      </c>
      <c r="MZ21" s="6">
        <f t="shared" si="5"/>
        <v>0.81015077188283047</v>
      </c>
      <c r="NA21" s="6">
        <f t="shared" si="5"/>
        <v>1.0853237295039229</v>
      </c>
      <c r="NB21" s="6">
        <f t="shared" si="5"/>
        <v>0.77579978165133601</v>
      </c>
      <c r="NC21" s="6">
        <f t="shared" si="5"/>
        <v>-0.41361062752235334</v>
      </c>
      <c r="ND21" s="6">
        <f t="shared" si="5"/>
        <v>1.0452393805440847E-2</v>
      </c>
      <c r="NE21" s="6">
        <f t="shared" si="5"/>
        <v>-0.40405273868445174</v>
      </c>
      <c r="NF21" s="6">
        <f t="shared" si="5"/>
        <v>0.49423306734237049</v>
      </c>
      <c r="NG21" s="6">
        <f t="shared" si="5"/>
        <v>0.50327900112854862</v>
      </c>
      <c r="NH21" s="6">
        <f t="shared" si="5"/>
        <v>0.38218573772928388</v>
      </c>
      <c r="NI21" s="6">
        <f t="shared" si="5"/>
        <v>0.6609921494696297</v>
      </c>
      <c r="NJ21" s="6">
        <f t="shared" si="5"/>
        <v>0.87157893952726551</v>
      </c>
      <c r="NK21" s="6">
        <f t="shared" si="5"/>
        <v>0.74542947058706788</v>
      </c>
      <c r="NL21" s="6">
        <f t="shared" si="5"/>
        <v>0.39092138340914728</v>
      </c>
      <c r="NM21" s="6">
        <f t="shared" si="5"/>
        <v>-0.17427801103200413</v>
      </c>
      <c r="NN21" s="6">
        <f t="shared" si="5"/>
        <v>0.21988901727974797</v>
      </c>
      <c r="NO21" s="6">
        <f t="shared" si="5"/>
        <v>1.0078247414511901</v>
      </c>
      <c r="NP21" s="6">
        <f t="shared" si="5"/>
        <v>0.40717417330276923</v>
      </c>
      <c r="NQ21" s="6">
        <f t="shared" si="5"/>
        <v>0.22298806886123018</v>
      </c>
      <c r="NR21" s="6">
        <f t="shared" si="5"/>
        <v>0.5933772916586606</v>
      </c>
      <c r="NS21" s="6">
        <f t="shared" si="5"/>
        <v>0.68409806646211324</v>
      </c>
      <c r="NT21" s="6">
        <f t="shared" si="5"/>
        <v>-0.68982019248005433</v>
      </c>
      <c r="NU21" s="6">
        <f t="shared" si="5"/>
        <v>0.3745041358118088</v>
      </c>
      <c r="NV21" s="6">
        <f t="shared" si="5"/>
        <v>-0.47749378743994947</v>
      </c>
      <c r="NW21" s="6">
        <f t="shared" ref="NW21:QH21" si="6">AVERAGE(NW14:NW19)-AVERAGE(NW4:NW13)</f>
        <v>0.33830128854832092</v>
      </c>
      <c r="NX21" s="6">
        <f t="shared" si="6"/>
        <v>-0.14255515674486308</v>
      </c>
      <c r="NY21" s="6">
        <f t="shared" si="6"/>
        <v>-9.633783618096943E-2</v>
      </c>
      <c r="NZ21" s="6">
        <f t="shared" si="6"/>
        <v>0.46775982056167981</v>
      </c>
      <c r="OA21" s="6">
        <f t="shared" si="6"/>
        <v>0.4739349256085893</v>
      </c>
      <c r="OB21" s="6">
        <f t="shared" si="6"/>
        <v>0.20071192243485184</v>
      </c>
      <c r="OC21" s="6">
        <f t="shared" si="6"/>
        <v>-0.65321693322179819</v>
      </c>
      <c r="OD21" s="6">
        <f t="shared" si="6"/>
        <v>0.29635666188943194</v>
      </c>
      <c r="OE21" s="6">
        <f t="shared" si="6"/>
        <v>0.27915534772728662</v>
      </c>
      <c r="OF21" s="6">
        <f t="shared" si="6"/>
        <v>-0.3243191255100597</v>
      </c>
      <c r="OG21" s="6">
        <f t="shared" si="6"/>
        <v>0.32890933516512677</v>
      </c>
      <c r="OH21" s="6">
        <f t="shared" si="6"/>
        <v>0.38386001695850569</v>
      </c>
      <c r="OI21" s="6">
        <f t="shared" si="6"/>
        <v>-0.17447350463383227</v>
      </c>
      <c r="OJ21" s="6">
        <f t="shared" si="6"/>
        <v>0.76313453138929788</v>
      </c>
      <c r="OK21" s="6">
        <f t="shared" si="6"/>
        <v>0.55745453972967174</v>
      </c>
      <c r="OL21" s="6">
        <f t="shared" si="6"/>
        <v>0.18958333519332066</v>
      </c>
      <c r="OM21" s="6">
        <f t="shared" si="6"/>
        <v>0.3151587887023154</v>
      </c>
      <c r="ON21" s="6">
        <f t="shared" si="6"/>
        <v>0.55356498407967891</v>
      </c>
      <c r="OO21" s="6">
        <f t="shared" si="6"/>
        <v>3.784281376911309E-3</v>
      </c>
      <c r="OP21" s="6">
        <f t="shared" si="6"/>
        <v>0.58265790527129879</v>
      </c>
      <c r="OQ21" s="6">
        <f t="shared" si="6"/>
        <v>-3.4804102073287156E-3</v>
      </c>
      <c r="OR21" s="6">
        <f t="shared" si="6"/>
        <v>-0.4591632979307404</v>
      </c>
      <c r="OS21" s="6">
        <f t="shared" si="6"/>
        <v>-0.47516255932369933</v>
      </c>
      <c r="OT21" s="6">
        <f t="shared" si="6"/>
        <v>-0.3403383004936979</v>
      </c>
      <c r="OU21" s="6">
        <f t="shared" si="6"/>
        <v>-0.43669541864960365</v>
      </c>
      <c r="OV21" s="6">
        <f t="shared" si="6"/>
        <v>0.71376617420660926</v>
      </c>
      <c r="OW21" s="6">
        <f t="shared" si="6"/>
        <v>0.75736836792500428</v>
      </c>
      <c r="OX21" s="6">
        <f t="shared" si="6"/>
        <v>0.1299454805757228</v>
      </c>
      <c r="OY21" s="6">
        <f t="shared" si="6"/>
        <v>0.69033125736871126</v>
      </c>
      <c r="OZ21" s="6">
        <f t="shared" si="6"/>
        <v>0.58386409746971502</v>
      </c>
      <c r="PA21" s="6">
        <f t="shared" si="6"/>
        <v>-0.4</v>
      </c>
      <c r="PB21" s="6">
        <f t="shared" si="6"/>
        <v>-0.10755391926923358</v>
      </c>
      <c r="PC21" s="6">
        <f t="shared" si="6"/>
        <v>-0.31561227314246637</v>
      </c>
      <c r="PD21" s="6">
        <f t="shared" si="6"/>
        <v>0.72044676632512639</v>
      </c>
      <c r="PE21" s="6">
        <f t="shared" si="6"/>
        <v>-1.7036695160172727E-2</v>
      </c>
      <c r="PF21" s="6">
        <f t="shared" si="6"/>
        <v>0.87366811329345562</v>
      </c>
      <c r="PG21" s="6">
        <f t="shared" si="6"/>
        <v>0.4262886789837339</v>
      </c>
      <c r="PH21" s="6">
        <f t="shared" si="6"/>
        <v>-0.53461823923682827</v>
      </c>
      <c r="PI21" s="6">
        <f t="shared" si="6"/>
        <v>-0.51415678931907938</v>
      </c>
      <c r="PJ21" s="6">
        <f t="shared" si="6"/>
        <v>0.49350670582258421</v>
      </c>
      <c r="PK21" s="6">
        <f t="shared" si="6"/>
        <v>2.4221349090734937E-2</v>
      </c>
      <c r="PL21" s="6">
        <f t="shared" si="6"/>
        <v>0.43041697756516306</v>
      </c>
      <c r="PM21" s="6">
        <f t="shared" si="6"/>
        <v>-0.4</v>
      </c>
      <c r="PN21" s="6">
        <f t="shared" si="6"/>
        <v>-0.87543764230327348</v>
      </c>
      <c r="PO21" s="6">
        <f t="shared" si="6"/>
        <v>-0.50128409661414119</v>
      </c>
      <c r="PP21" s="6">
        <f t="shared" si="6"/>
        <v>-0.56410563021838289</v>
      </c>
      <c r="PQ21" s="6">
        <f t="shared" si="6"/>
        <v>-0.45986210888696155</v>
      </c>
      <c r="PR21" s="6">
        <f t="shared" si="6"/>
        <v>-0.55726728376539791</v>
      </c>
      <c r="PS21" s="6">
        <f t="shared" si="6"/>
        <v>-0.4641641972356263</v>
      </c>
      <c r="PT21" s="6">
        <f t="shared" si="6"/>
        <v>-0.4</v>
      </c>
      <c r="PU21" s="6">
        <f t="shared" si="6"/>
        <v>-0.39999999999999997</v>
      </c>
      <c r="PV21" s="6">
        <f t="shared" si="6"/>
        <v>-0.5662980259660092</v>
      </c>
      <c r="PW21" s="6">
        <f t="shared" si="6"/>
        <v>-0.54023512833347564</v>
      </c>
      <c r="PX21" s="6">
        <f t="shared" si="6"/>
        <v>-2.0075878771139855E-2</v>
      </c>
      <c r="PY21" s="6">
        <f t="shared" si="6"/>
        <v>-0.61544756444912774</v>
      </c>
      <c r="PZ21" s="6">
        <f t="shared" si="6"/>
        <v>-0.61785453592740192</v>
      </c>
      <c r="QA21" s="6">
        <f t="shared" si="6"/>
        <v>-0.4</v>
      </c>
      <c r="QB21" s="6">
        <f t="shared" si="6"/>
        <v>-0.74586240092605904</v>
      </c>
      <c r="QC21" s="6">
        <f t="shared" si="6"/>
        <v>0.18299900232456695</v>
      </c>
      <c r="QD21" s="6">
        <f t="shared" si="6"/>
        <v>-0.4</v>
      </c>
      <c r="QE21" s="6">
        <f t="shared" si="6"/>
        <v>-0.39999999999999991</v>
      </c>
      <c r="QF21" s="6">
        <f t="shared" si="6"/>
        <v>-1.113125868662707</v>
      </c>
      <c r="QG21" s="6">
        <f t="shared" si="6"/>
        <v>0.70991653315903824</v>
      </c>
      <c r="QH21" s="6">
        <f t="shared" si="6"/>
        <v>0.10991876613340491</v>
      </c>
      <c r="QI21" s="6">
        <f t="shared" ref="QI21:SK21" si="7">AVERAGE(QI14:QI19)-AVERAGE(QI4:QI13)</f>
        <v>0.68183132695338333</v>
      </c>
      <c r="QJ21" s="6">
        <f t="shared" si="7"/>
        <v>0.38373650926975</v>
      </c>
      <c r="QK21" s="6">
        <f t="shared" si="7"/>
        <v>-0.66604096691367376</v>
      </c>
      <c r="QL21" s="6">
        <f t="shared" si="7"/>
        <v>-0.22229078332591451</v>
      </c>
      <c r="QM21" s="6">
        <f t="shared" si="7"/>
        <v>0.87310932994350288</v>
      </c>
      <c r="QN21" s="6">
        <f t="shared" si="7"/>
        <v>1.2384156107710114</v>
      </c>
      <c r="QO21" s="6">
        <f t="shared" si="7"/>
        <v>0.10093022821110187</v>
      </c>
      <c r="QP21" s="6">
        <f t="shared" si="7"/>
        <v>1.1964412659548633</v>
      </c>
      <c r="QQ21" s="6">
        <f t="shared" si="7"/>
        <v>-7.859446693589206E-2</v>
      </c>
      <c r="QR21" s="6">
        <f t="shared" si="7"/>
        <v>-8.0251862648563696E-2</v>
      </c>
      <c r="QS21" s="6">
        <f t="shared" si="7"/>
        <v>-0.10950691679494727</v>
      </c>
      <c r="QT21" s="6">
        <f t="shared" si="7"/>
        <v>-0.47791794729131093</v>
      </c>
      <c r="QU21" s="6">
        <f t="shared" si="7"/>
        <v>0.19184721088226653</v>
      </c>
      <c r="QV21" s="6">
        <f t="shared" si="7"/>
        <v>0.70491621294001305</v>
      </c>
      <c r="QW21" s="6">
        <f t="shared" si="7"/>
        <v>0.71611728572271904</v>
      </c>
      <c r="QX21" s="6">
        <f t="shared" si="7"/>
        <v>0.2834989487132934</v>
      </c>
      <c r="QY21" s="6">
        <f t="shared" si="7"/>
        <v>2.500479849146287E-3</v>
      </c>
      <c r="QZ21" s="6">
        <f t="shared" si="7"/>
        <v>0.40502209865325312</v>
      </c>
      <c r="RA21" s="6">
        <f t="shared" si="7"/>
        <v>0.79588930699776161</v>
      </c>
      <c r="RB21" s="6">
        <f t="shared" si="7"/>
        <v>-0.41808109400255777</v>
      </c>
      <c r="RC21" s="6">
        <f t="shared" si="7"/>
        <v>-0.33739327463449531</v>
      </c>
      <c r="RD21" s="6">
        <f t="shared" si="7"/>
        <v>-0.65644267578923543</v>
      </c>
      <c r="RE21" s="6">
        <f t="shared" si="7"/>
        <v>0.62042389085344274</v>
      </c>
      <c r="RF21" s="6">
        <f t="shared" si="7"/>
        <v>-0.32655403712599984</v>
      </c>
      <c r="RG21" s="6">
        <f t="shared" si="7"/>
        <v>-0.58497850888837222</v>
      </c>
      <c r="RH21" s="6">
        <f t="shared" si="7"/>
        <v>-0.54880113922523766</v>
      </c>
      <c r="RI21" s="6">
        <f t="shared" si="7"/>
        <v>0.14097647778139361</v>
      </c>
      <c r="RJ21" s="6">
        <f t="shared" si="7"/>
        <v>0.76049681197994767</v>
      </c>
      <c r="RK21" s="6">
        <f t="shared" si="7"/>
        <v>0.50450360889756785</v>
      </c>
      <c r="RL21" s="6">
        <f t="shared" si="7"/>
        <v>0.69992221634629148</v>
      </c>
      <c r="RM21" s="6">
        <f t="shared" si="7"/>
        <v>0.88435708329152063</v>
      </c>
      <c r="RN21" s="6">
        <f t="shared" si="7"/>
        <v>0.5134165647987563</v>
      </c>
      <c r="RO21" s="6">
        <f t="shared" si="7"/>
        <v>5.5703948745693841E-3</v>
      </c>
      <c r="RP21" s="6">
        <f t="shared" si="7"/>
        <v>-1.9129060471258775E-2</v>
      </c>
      <c r="RQ21" s="6">
        <f t="shared" si="7"/>
        <v>-0.75252590931890184</v>
      </c>
      <c r="RR21" s="6">
        <f t="shared" si="7"/>
        <v>-0.72468755231505944</v>
      </c>
      <c r="RS21" s="6">
        <f t="shared" si="7"/>
        <v>-0.30344904430729563</v>
      </c>
      <c r="RT21" s="6">
        <f t="shared" si="7"/>
        <v>0.68172151070041176</v>
      </c>
      <c r="RU21" s="6">
        <f t="shared" si="7"/>
        <v>-0.12441847104962687</v>
      </c>
      <c r="RV21" s="6">
        <f t="shared" si="7"/>
        <v>0.47134598091271024</v>
      </c>
      <c r="RW21" s="6">
        <f t="shared" si="7"/>
        <v>-0.78212742174987615</v>
      </c>
      <c r="RX21" s="6">
        <f t="shared" si="7"/>
        <v>-0.27763935954019892</v>
      </c>
      <c r="RY21" s="6">
        <f t="shared" si="7"/>
        <v>0.35764348465360785</v>
      </c>
      <c r="RZ21" s="6">
        <f t="shared" si="7"/>
        <v>1.7198771409604595E-2</v>
      </c>
      <c r="SA21" s="6">
        <f t="shared" si="7"/>
        <v>-0.10782560269940018</v>
      </c>
      <c r="SB21" s="6">
        <f t="shared" si="7"/>
        <v>-0.23990961142693967</v>
      </c>
      <c r="SC21" s="6">
        <f t="shared" si="7"/>
        <v>0.25900333772126805</v>
      </c>
      <c r="SD21" s="6">
        <f t="shared" si="7"/>
        <v>0.46024553031222382</v>
      </c>
      <c r="SE21" s="6">
        <f t="shared" si="7"/>
        <v>0.12552633365963356</v>
      </c>
      <c r="SF21" s="6">
        <f t="shared" si="7"/>
        <v>1.329268130676196E-2</v>
      </c>
      <c r="SG21" s="6">
        <f t="shared" si="7"/>
        <v>-0.18044354401131096</v>
      </c>
      <c r="SH21" s="6">
        <f t="shared" si="7"/>
        <v>0.53575834856037763</v>
      </c>
      <c r="SI21" s="6">
        <f t="shared" si="7"/>
        <v>-0.55154813537499836</v>
      </c>
      <c r="SJ21" s="6">
        <f t="shared" si="7"/>
        <v>-0.67771081874222039</v>
      </c>
      <c r="SK21" s="6">
        <f t="shared" si="7"/>
        <v>1.0333392918976809</v>
      </c>
    </row>
    <row r="22" spans="1:505" x14ac:dyDescent="0.25"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</row>
    <row r="23" spans="1:505" x14ac:dyDescent="0.25"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-1</v>
      </c>
      <c r="CD23">
        <v>-1</v>
      </c>
      <c r="CE23">
        <v>-1</v>
      </c>
      <c r="CF23">
        <v>-1</v>
      </c>
      <c r="CG23">
        <v>-1</v>
      </c>
      <c r="CH23">
        <v>-1</v>
      </c>
      <c r="CI23">
        <v>-1</v>
      </c>
      <c r="CJ23">
        <v>-1</v>
      </c>
      <c r="CK23">
        <v>-1</v>
      </c>
      <c r="CL23">
        <v>-1</v>
      </c>
      <c r="CM23">
        <v>-1</v>
      </c>
      <c r="CN23">
        <v>-1</v>
      </c>
      <c r="CO23">
        <v>-1</v>
      </c>
      <c r="CP23">
        <v>-1</v>
      </c>
      <c r="CQ23">
        <v>-1</v>
      </c>
      <c r="CR23">
        <v>-1</v>
      </c>
      <c r="CS23">
        <v>-1</v>
      </c>
      <c r="CT23">
        <v>-1</v>
      </c>
      <c r="CU23">
        <v>-1</v>
      </c>
      <c r="CV23">
        <v>-1</v>
      </c>
      <c r="CW23">
        <v>-1</v>
      </c>
      <c r="CX23">
        <v>-1</v>
      </c>
      <c r="CY23">
        <v>-1</v>
      </c>
      <c r="CZ23">
        <v>-1</v>
      </c>
      <c r="DA23">
        <v>-1</v>
      </c>
      <c r="DB23">
        <v>-1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-1</v>
      </c>
      <c r="DJ23">
        <v>-1</v>
      </c>
      <c r="DK23">
        <v>-1</v>
      </c>
      <c r="DL23">
        <v>-1</v>
      </c>
      <c r="DM23">
        <v>-1</v>
      </c>
      <c r="DN23">
        <v>-1</v>
      </c>
      <c r="DO23">
        <v>-1</v>
      </c>
      <c r="DP23">
        <v>-1</v>
      </c>
      <c r="DQ23">
        <v>-1</v>
      </c>
      <c r="DR23">
        <v>-1</v>
      </c>
      <c r="DS23">
        <v>-1</v>
      </c>
      <c r="DT23">
        <v>-1</v>
      </c>
      <c r="DU23">
        <v>-1</v>
      </c>
      <c r="DV23">
        <v>-1</v>
      </c>
      <c r="DW23">
        <v>-1</v>
      </c>
      <c r="DX23">
        <v>-1</v>
      </c>
      <c r="DY23">
        <v>-1</v>
      </c>
      <c r="DZ23">
        <v>-1</v>
      </c>
      <c r="EA23">
        <v>-1</v>
      </c>
      <c r="EB23">
        <v>-1</v>
      </c>
      <c r="EC23">
        <v>-1</v>
      </c>
      <c r="ED23">
        <v>-1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-1</v>
      </c>
      <c r="EO23">
        <v>-1</v>
      </c>
      <c r="EP23">
        <v>-1</v>
      </c>
      <c r="EQ23">
        <v>-1</v>
      </c>
      <c r="ER23">
        <v>-1</v>
      </c>
      <c r="ES23">
        <v>-1</v>
      </c>
      <c r="ET23">
        <v>-1</v>
      </c>
      <c r="EU23">
        <v>-1</v>
      </c>
      <c r="EV23">
        <v>-1</v>
      </c>
      <c r="EW23">
        <v>-1</v>
      </c>
      <c r="EX23">
        <v>-1</v>
      </c>
      <c r="EY23">
        <v>-1</v>
      </c>
      <c r="EZ23">
        <v>-1</v>
      </c>
      <c r="FA23">
        <v>-1</v>
      </c>
      <c r="FB23">
        <v>-1</v>
      </c>
      <c r="FC23">
        <v>-1</v>
      </c>
      <c r="FD23">
        <v>-1</v>
      </c>
      <c r="FE23">
        <v>-1</v>
      </c>
      <c r="FF23">
        <v>-1</v>
      </c>
      <c r="FG23">
        <v>-1</v>
      </c>
      <c r="FH23">
        <v>-1</v>
      </c>
      <c r="FI23">
        <v>-1</v>
      </c>
      <c r="FJ23">
        <v>-1</v>
      </c>
      <c r="FK23">
        <v>-1</v>
      </c>
      <c r="FL23">
        <v>-1</v>
      </c>
      <c r="FM23">
        <v>-1</v>
      </c>
      <c r="FN23">
        <v>-1</v>
      </c>
      <c r="FO23">
        <v>-1</v>
      </c>
      <c r="FP23">
        <v>-1</v>
      </c>
      <c r="FQ23">
        <v>-1</v>
      </c>
      <c r="FR23">
        <v>-1</v>
      </c>
      <c r="FS23">
        <v>-1</v>
      </c>
      <c r="FT23">
        <v>-1</v>
      </c>
      <c r="FU23">
        <v>-1</v>
      </c>
      <c r="FV23">
        <v>-1</v>
      </c>
      <c r="FW23">
        <v>-1</v>
      </c>
      <c r="FX23">
        <v>-1</v>
      </c>
      <c r="FY23">
        <v>-1</v>
      </c>
      <c r="FZ23">
        <v>-1</v>
      </c>
      <c r="GA23">
        <v>-1</v>
      </c>
      <c r="GB23">
        <v>-1</v>
      </c>
      <c r="GC23">
        <v>-1</v>
      </c>
      <c r="GD23">
        <v>-1</v>
      </c>
      <c r="GE23">
        <v>-1</v>
      </c>
      <c r="GF23">
        <v>-1</v>
      </c>
      <c r="GG23">
        <v>-1</v>
      </c>
      <c r="GH23">
        <v>-1</v>
      </c>
      <c r="GI23">
        <v>-1</v>
      </c>
      <c r="GJ23">
        <v>-1</v>
      </c>
      <c r="GK23">
        <v>-1</v>
      </c>
      <c r="GL23">
        <v>-1</v>
      </c>
      <c r="GM23">
        <v>-1</v>
      </c>
      <c r="GN23">
        <v>-1</v>
      </c>
      <c r="GO23">
        <v>-1</v>
      </c>
      <c r="GP23">
        <v>-1</v>
      </c>
      <c r="GQ23">
        <v>-1</v>
      </c>
      <c r="GR23">
        <v>-1</v>
      </c>
      <c r="GS23">
        <v>-1</v>
      </c>
      <c r="GT23">
        <v>-1</v>
      </c>
      <c r="GU23">
        <v>-1</v>
      </c>
      <c r="GV23">
        <v>-1</v>
      </c>
      <c r="GW23">
        <v>-1</v>
      </c>
      <c r="GX23">
        <v>-1</v>
      </c>
      <c r="GY23">
        <v>-1</v>
      </c>
      <c r="GZ23">
        <v>-1</v>
      </c>
      <c r="HA23">
        <v>-1</v>
      </c>
      <c r="HB23">
        <v>-1</v>
      </c>
      <c r="HC23">
        <v>-1</v>
      </c>
      <c r="HD23">
        <v>-1</v>
      </c>
      <c r="HE23">
        <v>-1</v>
      </c>
      <c r="HF23">
        <v>-1</v>
      </c>
      <c r="HG23">
        <v>-1</v>
      </c>
      <c r="HH23">
        <v>-1</v>
      </c>
      <c r="HI23">
        <v>-1</v>
      </c>
      <c r="HJ23">
        <v>-1</v>
      </c>
      <c r="HK23">
        <v>-1</v>
      </c>
      <c r="HL23">
        <v>-1</v>
      </c>
      <c r="HM23">
        <v>-1</v>
      </c>
      <c r="HN23">
        <v>-1</v>
      </c>
      <c r="HO23">
        <v>-1</v>
      </c>
      <c r="HP23">
        <v>-1</v>
      </c>
      <c r="HQ23">
        <v>-1</v>
      </c>
      <c r="HR23">
        <v>-1</v>
      </c>
      <c r="HS23">
        <v>-1</v>
      </c>
      <c r="HT23">
        <v>-1</v>
      </c>
      <c r="HU23">
        <v>-1</v>
      </c>
      <c r="HV23">
        <v>-1</v>
      </c>
      <c r="HW23">
        <v>-1</v>
      </c>
      <c r="HX23">
        <v>-1</v>
      </c>
      <c r="HY23">
        <v>-1</v>
      </c>
      <c r="HZ23">
        <v>-1</v>
      </c>
      <c r="IA23">
        <v>-1</v>
      </c>
      <c r="IB23">
        <v>-1</v>
      </c>
      <c r="IC23">
        <v>-1</v>
      </c>
      <c r="ID23">
        <v>-1</v>
      </c>
      <c r="IE23">
        <v>-1</v>
      </c>
      <c r="IF23">
        <v>-1</v>
      </c>
      <c r="IG23">
        <v>-1</v>
      </c>
      <c r="IH23">
        <v>-1</v>
      </c>
      <c r="II23">
        <v>-1</v>
      </c>
      <c r="IJ23">
        <v>-1</v>
      </c>
      <c r="IK23">
        <v>-1</v>
      </c>
      <c r="IL23">
        <v>-1</v>
      </c>
      <c r="IM23">
        <v>-1</v>
      </c>
      <c r="IN23">
        <v>-1</v>
      </c>
      <c r="IO23">
        <v>-1</v>
      </c>
      <c r="IP23">
        <v>-1</v>
      </c>
      <c r="IQ23">
        <v>-1</v>
      </c>
      <c r="IR23">
        <v>-1</v>
      </c>
      <c r="IS23">
        <v>-1</v>
      </c>
      <c r="IT23">
        <v>-1</v>
      </c>
      <c r="IU23">
        <v>-1</v>
      </c>
      <c r="IV23">
        <v>-1</v>
      </c>
      <c r="IW23">
        <v>-1</v>
      </c>
      <c r="IX23">
        <v>-1</v>
      </c>
      <c r="IY23">
        <v>-1</v>
      </c>
      <c r="IZ23">
        <v>-1</v>
      </c>
      <c r="JA23">
        <v>-1</v>
      </c>
      <c r="JB23">
        <v>-1</v>
      </c>
      <c r="JC23">
        <v>-1</v>
      </c>
      <c r="JD23">
        <v>-1</v>
      </c>
      <c r="JE23">
        <v>-1</v>
      </c>
      <c r="JF23">
        <v>-1</v>
      </c>
      <c r="JG23">
        <v>-1</v>
      </c>
      <c r="JH23">
        <v>-1</v>
      </c>
      <c r="JI23">
        <v>-1</v>
      </c>
      <c r="JJ23">
        <v>-1</v>
      </c>
      <c r="JK23">
        <v>-1</v>
      </c>
      <c r="JL23">
        <v>-1</v>
      </c>
      <c r="JM23">
        <v>-1</v>
      </c>
      <c r="JN23">
        <v>-1</v>
      </c>
      <c r="JO23">
        <v>-1</v>
      </c>
      <c r="JP23">
        <v>-1</v>
      </c>
      <c r="JQ23">
        <v>-1</v>
      </c>
      <c r="JR23">
        <v>-1</v>
      </c>
      <c r="JS23">
        <v>-1</v>
      </c>
      <c r="JT23">
        <v>-1</v>
      </c>
      <c r="JU23">
        <v>-1</v>
      </c>
      <c r="JV23">
        <v>-1</v>
      </c>
      <c r="JW23">
        <v>-1</v>
      </c>
      <c r="JX23">
        <v>-1</v>
      </c>
      <c r="JY23">
        <v>-1</v>
      </c>
      <c r="JZ23">
        <v>-1</v>
      </c>
      <c r="KA23">
        <v>-1</v>
      </c>
      <c r="KB23">
        <v>-1</v>
      </c>
      <c r="KC23">
        <v>-1</v>
      </c>
      <c r="KD23">
        <v>-1</v>
      </c>
      <c r="KE23">
        <v>-1</v>
      </c>
      <c r="KF23">
        <v>-1</v>
      </c>
      <c r="KG23">
        <v>-1</v>
      </c>
      <c r="KH23">
        <v>-1</v>
      </c>
      <c r="KI23">
        <v>-1</v>
      </c>
      <c r="KJ23">
        <v>-1</v>
      </c>
      <c r="KK23">
        <v>-1</v>
      </c>
      <c r="KL23">
        <v>-1</v>
      </c>
      <c r="KM23">
        <v>-1</v>
      </c>
      <c r="KN23">
        <v>-1</v>
      </c>
      <c r="KO23">
        <v>-1</v>
      </c>
      <c r="KP23">
        <v>-1</v>
      </c>
      <c r="KQ23">
        <v>-1</v>
      </c>
      <c r="KR23">
        <v>-1</v>
      </c>
      <c r="KS23">
        <v>-1</v>
      </c>
      <c r="KT23">
        <v>-1</v>
      </c>
      <c r="KU23">
        <v>-1</v>
      </c>
      <c r="KV23">
        <v>-1</v>
      </c>
      <c r="KW23">
        <v>-1</v>
      </c>
      <c r="KX23">
        <v>-1</v>
      </c>
      <c r="KY23">
        <v>-1</v>
      </c>
      <c r="KZ23">
        <v>-1</v>
      </c>
      <c r="LA23">
        <v>-1</v>
      </c>
      <c r="LB23">
        <v>-1</v>
      </c>
      <c r="LC23">
        <v>-1</v>
      </c>
      <c r="LD23">
        <v>-1</v>
      </c>
      <c r="LE23">
        <v>-1</v>
      </c>
      <c r="LF23">
        <v>-1</v>
      </c>
      <c r="LG23">
        <v>-1</v>
      </c>
      <c r="LH23">
        <v>-1</v>
      </c>
      <c r="LI23">
        <v>-1</v>
      </c>
      <c r="LJ23">
        <v>-1</v>
      </c>
      <c r="LK23">
        <v>-1</v>
      </c>
      <c r="LL23">
        <v>-1</v>
      </c>
      <c r="LM23">
        <v>-1</v>
      </c>
      <c r="LN23">
        <v>-1</v>
      </c>
      <c r="LO23">
        <v>-1</v>
      </c>
      <c r="LP23">
        <v>-1</v>
      </c>
      <c r="LQ23">
        <v>-1</v>
      </c>
      <c r="LR23">
        <v>-1</v>
      </c>
      <c r="LS23">
        <v>-1</v>
      </c>
      <c r="LT23">
        <v>-1</v>
      </c>
      <c r="LU23">
        <v>-1</v>
      </c>
      <c r="LV23">
        <v>-1</v>
      </c>
      <c r="LW23">
        <v>-1</v>
      </c>
      <c r="LX23">
        <v>-1</v>
      </c>
      <c r="LY23">
        <v>-1</v>
      </c>
      <c r="LZ23">
        <v>-1</v>
      </c>
      <c r="MA23">
        <v>-1</v>
      </c>
      <c r="MB23">
        <v>-1</v>
      </c>
      <c r="MC23">
        <v>-1</v>
      </c>
      <c r="MD23">
        <v>-1</v>
      </c>
      <c r="ME23">
        <v>-1</v>
      </c>
      <c r="MF23">
        <v>-1</v>
      </c>
      <c r="MG23">
        <v>-1</v>
      </c>
      <c r="MH23">
        <v>-1</v>
      </c>
      <c r="MI23">
        <v>-1</v>
      </c>
      <c r="MJ23">
        <v>-1</v>
      </c>
      <c r="MK23">
        <v>-1</v>
      </c>
      <c r="ML23">
        <v>-1</v>
      </c>
      <c r="MM23">
        <v>-1</v>
      </c>
      <c r="MN23">
        <v>-1</v>
      </c>
      <c r="MO23">
        <v>-1</v>
      </c>
      <c r="MP23">
        <v>-1</v>
      </c>
      <c r="MQ23">
        <v>-1</v>
      </c>
      <c r="MR23">
        <v>-1</v>
      </c>
      <c r="MS23">
        <v>-1</v>
      </c>
      <c r="MT23">
        <v>-1</v>
      </c>
      <c r="MU23">
        <v>-1</v>
      </c>
      <c r="MV23">
        <v>-1</v>
      </c>
      <c r="MW23">
        <v>-1</v>
      </c>
      <c r="MX23">
        <v>-1</v>
      </c>
      <c r="MY23">
        <v>-1</v>
      </c>
      <c r="MZ23">
        <v>-1</v>
      </c>
      <c r="NA23">
        <v>-1</v>
      </c>
      <c r="NB23">
        <v>-1</v>
      </c>
      <c r="NC23">
        <v>-1</v>
      </c>
      <c r="ND23">
        <v>-1</v>
      </c>
      <c r="NE23">
        <v>-1</v>
      </c>
      <c r="NF23">
        <v>-1</v>
      </c>
      <c r="NG23">
        <v>-1</v>
      </c>
      <c r="NH23">
        <v>-1</v>
      </c>
      <c r="NI23">
        <v>-1</v>
      </c>
      <c r="NJ23">
        <v>-1</v>
      </c>
      <c r="NK23">
        <v>-1</v>
      </c>
      <c r="NL23">
        <v>-1</v>
      </c>
      <c r="NM23">
        <v>-1</v>
      </c>
      <c r="NN23">
        <v>-1</v>
      </c>
      <c r="NO23">
        <v>-1</v>
      </c>
      <c r="NP23">
        <v>-1</v>
      </c>
      <c r="NQ23">
        <v>-1</v>
      </c>
      <c r="NR23">
        <v>-1</v>
      </c>
      <c r="NS23">
        <v>-1</v>
      </c>
      <c r="NT23">
        <v>-1</v>
      </c>
      <c r="NU23">
        <v>-1</v>
      </c>
      <c r="NV23">
        <v>-1</v>
      </c>
      <c r="NW23">
        <v>-1</v>
      </c>
      <c r="NX23">
        <v>-1</v>
      </c>
      <c r="NY23">
        <v>-1</v>
      </c>
      <c r="NZ23">
        <v>-1</v>
      </c>
      <c r="OA23">
        <v>-1</v>
      </c>
      <c r="OB23">
        <v>-1</v>
      </c>
      <c r="OC23">
        <v>-1</v>
      </c>
      <c r="OD23">
        <v>-1</v>
      </c>
      <c r="OE23">
        <v>-1</v>
      </c>
      <c r="OF23">
        <v>-1</v>
      </c>
      <c r="OG23">
        <v>-1</v>
      </c>
      <c r="OH23">
        <v>-1</v>
      </c>
      <c r="OI23">
        <v>-1</v>
      </c>
      <c r="OJ23">
        <v>-1</v>
      </c>
      <c r="OK23">
        <v>-1</v>
      </c>
      <c r="OL23">
        <v>-1</v>
      </c>
      <c r="OM23">
        <v>-1</v>
      </c>
      <c r="ON23">
        <v>-1</v>
      </c>
      <c r="OO23">
        <v>-1</v>
      </c>
      <c r="OP23">
        <v>-1</v>
      </c>
      <c r="OQ23">
        <v>-1</v>
      </c>
      <c r="OR23">
        <v>-1</v>
      </c>
      <c r="OS23">
        <v>-1</v>
      </c>
      <c r="OT23">
        <v>-1</v>
      </c>
      <c r="OU23">
        <v>-1</v>
      </c>
      <c r="OV23">
        <v>-1</v>
      </c>
      <c r="OW23">
        <v>-1</v>
      </c>
      <c r="OX23">
        <v>-1</v>
      </c>
      <c r="OY23">
        <v>-1</v>
      </c>
      <c r="OZ23">
        <v>-1</v>
      </c>
      <c r="PA23">
        <v>-1</v>
      </c>
      <c r="PB23">
        <v>-1</v>
      </c>
      <c r="PC23">
        <v>-1</v>
      </c>
      <c r="PD23">
        <v>-1</v>
      </c>
      <c r="PE23">
        <v>-1</v>
      </c>
      <c r="PF23">
        <v>-1</v>
      </c>
      <c r="PG23">
        <v>-1</v>
      </c>
      <c r="PH23">
        <v>-1</v>
      </c>
      <c r="PI23">
        <v>-1</v>
      </c>
      <c r="PJ23">
        <v>-1</v>
      </c>
      <c r="PK23">
        <v>-1</v>
      </c>
      <c r="PL23">
        <v>-1</v>
      </c>
      <c r="PM23">
        <v>-1</v>
      </c>
      <c r="PN23">
        <v>-1</v>
      </c>
      <c r="PO23">
        <v>-1</v>
      </c>
      <c r="PP23">
        <v>-1</v>
      </c>
      <c r="PQ23">
        <v>-1</v>
      </c>
      <c r="PR23">
        <v>-1</v>
      </c>
      <c r="PS23">
        <v>-1</v>
      </c>
      <c r="PT23">
        <v>-1</v>
      </c>
      <c r="PU23">
        <v>-1</v>
      </c>
      <c r="PV23">
        <v>-1</v>
      </c>
      <c r="PW23">
        <v>-1</v>
      </c>
      <c r="PX23">
        <v>-1</v>
      </c>
      <c r="PY23">
        <v>-1</v>
      </c>
      <c r="PZ23">
        <v>-1</v>
      </c>
      <c r="QA23">
        <v>-1</v>
      </c>
      <c r="QB23">
        <v>-1</v>
      </c>
      <c r="QC23">
        <v>-1</v>
      </c>
      <c r="QD23">
        <v>-1</v>
      </c>
      <c r="QE23">
        <v>-1</v>
      </c>
      <c r="QF23">
        <v>-1</v>
      </c>
      <c r="QG23">
        <v>-1</v>
      </c>
      <c r="QH23">
        <v>-1</v>
      </c>
      <c r="QI23">
        <v>-1</v>
      </c>
      <c r="QJ23">
        <v>-1</v>
      </c>
      <c r="QK23">
        <v>-1</v>
      </c>
      <c r="QL23">
        <v>-1</v>
      </c>
      <c r="QM23">
        <v>-1</v>
      </c>
      <c r="QN23">
        <v>-1</v>
      </c>
      <c r="QO23">
        <v>-1</v>
      </c>
      <c r="QP23">
        <v>-1</v>
      </c>
      <c r="QQ23">
        <v>-1</v>
      </c>
      <c r="QR23">
        <v>-1</v>
      </c>
      <c r="QS23">
        <v>-1</v>
      </c>
      <c r="QT23">
        <v>-1</v>
      </c>
      <c r="QU23">
        <v>-1</v>
      </c>
      <c r="QV23">
        <v>-1</v>
      </c>
      <c r="QW23">
        <v>-1</v>
      </c>
      <c r="QX23">
        <v>-1</v>
      </c>
      <c r="QY23">
        <v>-1</v>
      </c>
      <c r="QZ23">
        <v>-1</v>
      </c>
      <c r="RA23">
        <v>-1</v>
      </c>
      <c r="RB23">
        <v>-1</v>
      </c>
      <c r="RC23">
        <v>-1</v>
      </c>
      <c r="RD23">
        <v>-1</v>
      </c>
      <c r="RE23">
        <v>-1</v>
      </c>
      <c r="RF23">
        <v>-1</v>
      </c>
      <c r="RG23">
        <v>-1</v>
      </c>
      <c r="RH23">
        <v>-1</v>
      </c>
      <c r="RI23">
        <v>-1</v>
      </c>
      <c r="RJ23">
        <v>-1</v>
      </c>
      <c r="RK23">
        <v>-1</v>
      </c>
      <c r="RL23">
        <v>-1</v>
      </c>
      <c r="RM23">
        <v>-1</v>
      </c>
      <c r="RN23">
        <v>-1</v>
      </c>
      <c r="RO23">
        <v>-1</v>
      </c>
      <c r="RP23">
        <v>-1</v>
      </c>
      <c r="RQ23">
        <v>-1</v>
      </c>
      <c r="RR23">
        <v>-1</v>
      </c>
      <c r="RS23">
        <v>-1</v>
      </c>
      <c r="RT23">
        <v>-1</v>
      </c>
      <c r="RU23">
        <v>-1</v>
      </c>
      <c r="RV23">
        <v>-1</v>
      </c>
      <c r="RW23">
        <v>-1</v>
      </c>
      <c r="RX23">
        <v>-1</v>
      </c>
      <c r="RY23">
        <v>-1</v>
      </c>
      <c r="RZ23">
        <v>-1</v>
      </c>
      <c r="SA23">
        <v>-1</v>
      </c>
      <c r="SB23">
        <v>-1</v>
      </c>
      <c r="SC23">
        <v>-1</v>
      </c>
      <c r="SD23">
        <v>-1</v>
      </c>
      <c r="SE23">
        <v>-1</v>
      </c>
      <c r="SF23">
        <v>-1</v>
      </c>
      <c r="SG23">
        <v>-1</v>
      </c>
      <c r="SH23">
        <v>-1</v>
      </c>
      <c r="SI23">
        <v>-1</v>
      </c>
      <c r="SJ23">
        <v>-1</v>
      </c>
      <c r="SK23">
        <v>-1</v>
      </c>
    </row>
    <row r="25" spans="1:505" x14ac:dyDescent="0.25">
      <c r="S25" s="4" t="s">
        <v>1282</v>
      </c>
      <c r="T25" s="4" t="s">
        <v>1279</v>
      </c>
      <c r="U25" s="4" t="s">
        <v>1278</v>
      </c>
      <c r="V25" s="4" t="s">
        <v>1283</v>
      </c>
    </row>
    <row r="26" spans="1:505" x14ac:dyDescent="0.25">
      <c r="D26" s="4"/>
      <c r="E26" s="4"/>
      <c r="F26" s="4"/>
      <c r="G26" s="4"/>
      <c r="H26" s="4"/>
      <c r="S26">
        <f t="shared" ref="S26:S41" si="8">AVERAGEIF($3:$3,$V26,$21:$21)</f>
        <v>-1.1808740072581987</v>
      </c>
      <c r="T26">
        <v>733</v>
      </c>
      <c r="U26">
        <f t="shared" ref="U26:U41" si="9">AVERAGEIFS(C$1:SK$1,C$2:SK$2,T26)</f>
        <v>597</v>
      </c>
      <c r="V26" s="15" t="str">
        <f t="shared" ref="V26:V41" si="10">HLOOKUP(T26,C$2:SK$3,2,FALSE)</f>
        <v>Ventral posteromedial nucleus of the thalamus</v>
      </c>
      <c r="W26" s="4"/>
      <c r="X26" s="4"/>
    </row>
    <row r="27" spans="1:505" x14ac:dyDescent="0.25">
      <c r="S27">
        <f t="shared" si="8"/>
        <v>-1.1321775111992836</v>
      </c>
      <c r="T27">
        <v>797</v>
      </c>
      <c r="U27">
        <f t="shared" si="9"/>
        <v>734</v>
      </c>
      <c r="V27" s="15" t="str">
        <f t="shared" si="10"/>
        <v>Zona incerta</v>
      </c>
    </row>
    <row r="28" spans="1:505" x14ac:dyDescent="0.25">
      <c r="S28">
        <f t="shared" si="8"/>
        <v>-1.113125868662707</v>
      </c>
      <c r="T28">
        <v>1009</v>
      </c>
      <c r="U28">
        <f t="shared" si="9"/>
        <v>1008</v>
      </c>
      <c r="V28" s="15" t="str">
        <f t="shared" si="10"/>
        <v>fiber tracts</v>
      </c>
    </row>
    <row r="29" spans="1:505" x14ac:dyDescent="0.25">
      <c r="S29">
        <f t="shared" si="8"/>
        <v>-1.1075837764982921</v>
      </c>
      <c r="T29">
        <v>542</v>
      </c>
      <c r="U29">
        <f t="shared" si="9"/>
        <v>273</v>
      </c>
      <c r="V29" s="15" t="str">
        <f t="shared" si="10"/>
        <v>Retrosplenial area, ventral part, layer 1</v>
      </c>
    </row>
    <row r="30" spans="1:505" x14ac:dyDescent="0.25">
      <c r="S30">
        <f t="shared" si="8"/>
        <v>-1.0880104656187943</v>
      </c>
      <c r="T30">
        <v>434</v>
      </c>
      <c r="U30">
        <f t="shared" si="9"/>
        <v>267</v>
      </c>
      <c r="V30" s="15" t="str">
        <f t="shared" si="10"/>
        <v>Retrosplenial area, dorsal part, layer 2/3</v>
      </c>
    </row>
    <row r="31" spans="1:505" x14ac:dyDescent="0.25">
      <c r="F31" s="4"/>
      <c r="G31" s="4"/>
      <c r="H31" s="4"/>
      <c r="S31">
        <f t="shared" si="8"/>
        <v>-1.0741226460183502</v>
      </c>
      <c r="T31">
        <v>269</v>
      </c>
      <c r="U31">
        <f t="shared" si="9"/>
        <v>170</v>
      </c>
      <c r="V31" s="15" t="str">
        <f t="shared" si="10"/>
        <v>Posterolateral visual area, layer 2/3</v>
      </c>
      <c r="Y31" s="4"/>
      <c r="Z31" s="4"/>
      <c r="AA31" s="4"/>
    </row>
    <row r="32" spans="1:505" x14ac:dyDescent="0.25">
      <c r="S32">
        <f t="shared" si="8"/>
        <v>1.0078247414511901</v>
      </c>
      <c r="T32">
        <v>511</v>
      </c>
      <c r="U32">
        <f t="shared" si="9"/>
        <v>766</v>
      </c>
      <c r="V32" s="15" t="str">
        <f t="shared" si="10"/>
        <v>Superior colliculus, motor related, intermediate gray layer, sublayer c</v>
      </c>
    </row>
    <row r="33" spans="4:27" x14ac:dyDescent="0.25">
      <c r="D33" s="4"/>
      <c r="E33" s="4"/>
      <c r="F33" s="4"/>
      <c r="G33" s="4"/>
      <c r="H33" s="4"/>
      <c r="S33">
        <f t="shared" si="8"/>
        <v>1.0333392918976809</v>
      </c>
      <c r="T33">
        <v>997</v>
      </c>
      <c r="U33">
        <f t="shared" si="9"/>
        <v>1088</v>
      </c>
      <c r="V33" s="15" t="str">
        <f t="shared" si="10"/>
        <v>root</v>
      </c>
      <c r="W33" s="4"/>
      <c r="X33" s="4"/>
      <c r="Y33" s="4"/>
      <c r="Z33" s="4"/>
      <c r="AA33" s="4"/>
    </row>
    <row r="34" spans="4:27" x14ac:dyDescent="0.25">
      <c r="S34">
        <f t="shared" si="8"/>
        <v>1.0386810712375676</v>
      </c>
      <c r="T34">
        <v>754</v>
      </c>
      <c r="U34">
        <f t="shared" si="9"/>
        <v>527</v>
      </c>
      <c r="V34" s="15" t="str">
        <f t="shared" si="10"/>
        <v>Olfactory tubercle</v>
      </c>
    </row>
    <row r="35" spans="4:27" x14ac:dyDescent="0.25">
      <c r="S35">
        <f t="shared" si="8"/>
        <v>1.0853237295039229</v>
      </c>
      <c r="T35">
        <v>580</v>
      </c>
      <c r="U35">
        <f t="shared" si="9"/>
        <v>747</v>
      </c>
      <c r="V35" s="15" t="str">
        <f t="shared" si="10"/>
        <v>Nucleus of the brachium of the inferior colliculus</v>
      </c>
    </row>
    <row r="36" spans="4:27" x14ac:dyDescent="0.25">
      <c r="S36">
        <f t="shared" si="8"/>
        <v>1.1060592640631173</v>
      </c>
      <c r="T36">
        <v>596</v>
      </c>
      <c r="U36">
        <f t="shared" si="9"/>
        <v>566</v>
      </c>
      <c r="V36" s="15" t="str">
        <f t="shared" si="10"/>
        <v>Diagonal band nucleus</v>
      </c>
    </row>
    <row r="37" spans="4:27" x14ac:dyDescent="0.25">
      <c r="S37">
        <f t="shared" si="8"/>
        <v>1.1227990673270403</v>
      </c>
      <c r="T37">
        <v>274</v>
      </c>
      <c r="U37">
        <f t="shared" si="9"/>
        <v>270</v>
      </c>
      <c r="V37" s="15" t="str">
        <f t="shared" si="10"/>
        <v>Retrosplenial area, dorsal part, layer 6a</v>
      </c>
    </row>
    <row r="38" spans="4:27" x14ac:dyDescent="0.25">
      <c r="S38">
        <f t="shared" si="8"/>
        <v>1.1387223806177289</v>
      </c>
      <c r="T38">
        <v>412</v>
      </c>
      <c r="U38">
        <f t="shared" si="9"/>
        <v>222</v>
      </c>
      <c r="V38" s="15" t="str">
        <f t="shared" si="10"/>
        <v>Orbital area, lateral part, layer 2/3</v>
      </c>
    </row>
    <row r="39" spans="4:27" x14ac:dyDescent="0.25">
      <c r="S39">
        <f t="shared" si="8"/>
        <v>1.1964412659548633</v>
      </c>
      <c r="T39">
        <v>93</v>
      </c>
      <c r="U39">
        <f t="shared" si="9"/>
        <v>1023</v>
      </c>
      <c r="V39" s="15" t="str">
        <f t="shared" si="10"/>
        <v>motor root of the trigeminal nerve</v>
      </c>
    </row>
    <row r="40" spans="4:27" x14ac:dyDescent="0.25">
      <c r="S40">
        <f t="shared" si="8"/>
        <v>1.2384156107710114</v>
      </c>
      <c r="T40">
        <v>158</v>
      </c>
      <c r="U40">
        <f t="shared" si="9"/>
        <v>1020</v>
      </c>
      <c r="V40" s="15" t="str">
        <f t="shared" si="10"/>
        <v>posterior commissure</v>
      </c>
    </row>
    <row r="41" spans="4:27" x14ac:dyDescent="0.25">
      <c r="S41">
        <f t="shared" si="8"/>
        <v>1.328701101155386</v>
      </c>
      <c r="T41">
        <v>390</v>
      </c>
      <c r="U41">
        <f t="shared" si="9"/>
        <v>655</v>
      </c>
      <c r="V41" s="15" t="str">
        <f t="shared" si="10"/>
        <v>Supraoptic nucleus</v>
      </c>
    </row>
  </sheetData>
  <sortState xmlns:xlrd2="http://schemas.microsoft.com/office/spreadsheetml/2017/richdata2" columnSort="1" ref="C1:SK23">
    <sortCondition ref="C1:SK1"/>
  </sortState>
  <conditionalFormatting sqref="C21:SK21">
    <cfRule type="cellIs" dxfId="3" priority="1" operator="lessThan">
      <formula>-1</formula>
    </cfRule>
    <cfRule type="cellIs" dxfId="2" priority="2" operator="greaterThan">
      <formula>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A282-22F4-4D1D-A223-02141FB4F1C2}">
  <sheetPr>
    <pageSetUpPr fitToPage="1"/>
  </sheetPr>
  <dimension ref="A1:SK41"/>
  <sheetViews>
    <sheetView zoomScale="85" zoomScaleNormal="85" workbookViewId="0"/>
  </sheetViews>
  <sheetFormatPr defaultRowHeight="15" x14ac:dyDescent="0.25"/>
  <sheetData>
    <row r="1" spans="1:505" x14ac:dyDescent="0.25">
      <c r="B1" s="4" t="s">
        <v>1278</v>
      </c>
      <c r="C1">
        <v>5</v>
      </c>
      <c r="D1">
        <v>7</v>
      </c>
      <c r="E1">
        <v>8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  <c r="L1">
        <v>22</v>
      </c>
      <c r="M1">
        <v>23</v>
      </c>
      <c r="N1">
        <v>24</v>
      </c>
      <c r="O1">
        <v>25</v>
      </c>
      <c r="P1">
        <v>26</v>
      </c>
      <c r="Q1">
        <v>42</v>
      </c>
      <c r="R1">
        <v>43</v>
      </c>
      <c r="S1">
        <v>44</v>
      </c>
      <c r="T1">
        <v>45</v>
      </c>
      <c r="U1">
        <v>46</v>
      </c>
      <c r="V1">
        <v>47</v>
      </c>
      <c r="W1">
        <v>49</v>
      </c>
      <c r="X1">
        <v>50</v>
      </c>
      <c r="Y1">
        <v>51</v>
      </c>
      <c r="Z1">
        <v>52</v>
      </c>
      <c r="AA1">
        <v>53</v>
      </c>
      <c r="AB1">
        <v>54</v>
      </c>
      <c r="AC1">
        <v>56</v>
      </c>
      <c r="AD1">
        <v>57</v>
      </c>
      <c r="AE1">
        <v>58</v>
      </c>
      <c r="AF1">
        <v>59</v>
      </c>
      <c r="AG1">
        <v>60</v>
      </c>
      <c r="AH1">
        <v>61</v>
      </c>
      <c r="AI1">
        <v>63</v>
      </c>
      <c r="AJ1">
        <v>64</v>
      </c>
      <c r="AK1">
        <v>65</v>
      </c>
      <c r="AL1">
        <v>66</v>
      </c>
      <c r="AM1">
        <v>67</v>
      </c>
      <c r="AN1">
        <v>68</v>
      </c>
      <c r="AO1">
        <v>70</v>
      </c>
      <c r="AP1">
        <v>71</v>
      </c>
      <c r="AQ1">
        <v>72</v>
      </c>
      <c r="AR1">
        <v>73</v>
      </c>
      <c r="AS1">
        <v>74</v>
      </c>
      <c r="AT1">
        <v>75</v>
      </c>
      <c r="AU1">
        <v>77</v>
      </c>
      <c r="AV1">
        <v>78</v>
      </c>
      <c r="AW1">
        <v>79</v>
      </c>
      <c r="AX1">
        <v>80</v>
      </c>
      <c r="AY1">
        <v>81</v>
      </c>
      <c r="AZ1">
        <v>82</v>
      </c>
      <c r="BA1">
        <v>84</v>
      </c>
      <c r="BB1">
        <v>85</v>
      </c>
      <c r="BC1">
        <v>86</v>
      </c>
      <c r="BD1">
        <v>87</v>
      </c>
      <c r="BE1">
        <v>88</v>
      </c>
      <c r="BF1">
        <v>89</v>
      </c>
      <c r="BG1">
        <v>91</v>
      </c>
      <c r="BH1">
        <v>92</v>
      </c>
      <c r="BI1">
        <v>93</v>
      </c>
      <c r="BJ1">
        <v>94</v>
      </c>
      <c r="BK1">
        <v>95</v>
      </c>
      <c r="BL1">
        <v>96</v>
      </c>
      <c r="BM1">
        <v>98</v>
      </c>
      <c r="BN1">
        <v>99</v>
      </c>
      <c r="BO1">
        <v>100</v>
      </c>
      <c r="BP1">
        <v>101</v>
      </c>
      <c r="BQ1">
        <v>102</v>
      </c>
      <c r="BR1">
        <v>103</v>
      </c>
      <c r="BS1">
        <v>106</v>
      </c>
      <c r="BT1">
        <v>107</v>
      </c>
      <c r="BU1">
        <v>108</v>
      </c>
      <c r="BV1">
        <v>109</v>
      </c>
      <c r="BW1">
        <v>110</v>
      </c>
      <c r="BX1">
        <v>111</v>
      </c>
      <c r="BY1">
        <v>113</v>
      </c>
      <c r="BZ1">
        <v>114</v>
      </c>
      <c r="CA1">
        <v>115</v>
      </c>
      <c r="CB1">
        <v>116</v>
      </c>
      <c r="CC1">
        <v>117</v>
      </c>
      <c r="CD1">
        <v>118</v>
      </c>
      <c r="CE1">
        <v>120</v>
      </c>
      <c r="CF1">
        <v>121</v>
      </c>
      <c r="CG1">
        <v>122</v>
      </c>
      <c r="CH1">
        <v>123</v>
      </c>
      <c r="CI1">
        <v>124</v>
      </c>
      <c r="CJ1">
        <v>125</v>
      </c>
      <c r="CK1">
        <v>127</v>
      </c>
      <c r="CL1">
        <v>128</v>
      </c>
      <c r="CM1">
        <v>129</v>
      </c>
      <c r="CN1">
        <v>130</v>
      </c>
      <c r="CO1">
        <v>131</v>
      </c>
      <c r="CP1">
        <v>132</v>
      </c>
      <c r="CQ1">
        <v>141</v>
      </c>
      <c r="CR1">
        <v>142</v>
      </c>
      <c r="CS1">
        <v>143</v>
      </c>
      <c r="CT1">
        <v>144</v>
      </c>
      <c r="CU1">
        <v>145</v>
      </c>
      <c r="CV1">
        <v>146</v>
      </c>
      <c r="CW1">
        <v>148</v>
      </c>
      <c r="CX1">
        <v>149</v>
      </c>
      <c r="CY1">
        <v>150</v>
      </c>
      <c r="CZ1">
        <v>151</v>
      </c>
      <c r="DA1">
        <v>152</v>
      </c>
      <c r="DB1">
        <v>153</v>
      </c>
      <c r="DC1">
        <v>155</v>
      </c>
      <c r="DD1">
        <v>156</v>
      </c>
      <c r="DE1">
        <v>157</v>
      </c>
      <c r="DF1">
        <v>158</v>
      </c>
      <c r="DG1">
        <v>159</v>
      </c>
      <c r="DH1">
        <v>160</v>
      </c>
      <c r="DI1">
        <v>162</v>
      </c>
      <c r="DJ1">
        <v>163</v>
      </c>
      <c r="DK1">
        <v>164</v>
      </c>
      <c r="DL1">
        <v>165</v>
      </c>
      <c r="DM1">
        <v>166</v>
      </c>
      <c r="DN1">
        <v>167</v>
      </c>
      <c r="DO1">
        <v>169</v>
      </c>
      <c r="DP1">
        <v>170</v>
      </c>
      <c r="DQ1">
        <v>171</v>
      </c>
      <c r="DR1">
        <v>172</v>
      </c>
      <c r="DS1">
        <v>173</v>
      </c>
      <c r="DT1">
        <v>174</v>
      </c>
      <c r="DU1">
        <v>176</v>
      </c>
      <c r="DV1">
        <v>177</v>
      </c>
      <c r="DW1">
        <v>178</v>
      </c>
      <c r="DX1">
        <v>179</v>
      </c>
      <c r="DY1">
        <v>180</v>
      </c>
      <c r="DZ1">
        <v>181</v>
      </c>
      <c r="EA1">
        <v>189</v>
      </c>
      <c r="EB1">
        <v>190</v>
      </c>
      <c r="EC1">
        <v>191</v>
      </c>
      <c r="ED1">
        <v>192</v>
      </c>
      <c r="EE1">
        <v>193</v>
      </c>
      <c r="EF1">
        <v>195</v>
      </c>
      <c r="EG1">
        <v>196</v>
      </c>
      <c r="EH1">
        <v>197</v>
      </c>
      <c r="EI1">
        <v>198</v>
      </c>
      <c r="EJ1">
        <v>199</v>
      </c>
      <c r="EK1">
        <v>201</v>
      </c>
      <c r="EL1">
        <v>203</v>
      </c>
      <c r="EM1">
        <v>204</v>
      </c>
      <c r="EN1">
        <v>205</v>
      </c>
      <c r="EO1">
        <v>206</v>
      </c>
      <c r="EP1">
        <v>208</v>
      </c>
      <c r="EQ1">
        <v>210</v>
      </c>
      <c r="ER1">
        <v>211</v>
      </c>
      <c r="ES1">
        <v>212</v>
      </c>
      <c r="ET1">
        <v>213</v>
      </c>
      <c r="EU1">
        <v>221</v>
      </c>
      <c r="EV1">
        <v>222</v>
      </c>
      <c r="EW1">
        <v>223</v>
      </c>
      <c r="EX1">
        <v>224</v>
      </c>
      <c r="EY1">
        <v>225</v>
      </c>
      <c r="EZ1">
        <v>227</v>
      </c>
      <c r="FA1">
        <v>229</v>
      </c>
      <c r="FB1">
        <v>230</v>
      </c>
      <c r="FC1">
        <v>231</v>
      </c>
      <c r="FD1">
        <v>234</v>
      </c>
      <c r="FE1">
        <v>235</v>
      </c>
      <c r="FF1">
        <v>236</v>
      </c>
      <c r="FG1">
        <v>237</v>
      </c>
      <c r="FH1">
        <v>238</v>
      </c>
      <c r="FI1">
        <v>240</v>
      </c>
      <c r="FJ1">
        <v>241</v>
      </c>
      <c r="FK1">
        <v>242</v>
      </c>
      <c r="FL1">
        <v>243</v>
      </c>
      <c r="FM1">
        <v>244</v>
      </c>
      <c r="FN1">
        <v>245</v>
      </c>
      <c r="FO1">
        <v>247</v>
      </c>
      <c r="FP1">
        <v>248</v>
      </c>
      <c r="FQ1">
        <v>249</v>
      </c>
      <c r="FR1">
        <v>250</v>
      </c>
      <c r="FS1">
        <v>253</v>
      </c>
      <c r="FT1">
        <v>254</v>
      </c>
      <c r="FU1">
        <v>255</v>
      </c>
      <c r="FV1">
        <v>256</v>
      </c>
      <c r="FW1">
        <v>257</v>
      </c>
      <c r="FX1">
        <v>259</v>
      </c>
      <c r="FY1">
        <v>260</v>
      </c>
      <c r="FZ1">
        <v>261</v>
      </c>
      <c r="GA1">
        <v>262</v>
      </c>
      <c r="GB1">
        <v>263</v>
      </c>
      <c r="GC1">
        <v>264</v>
      </c>
      <c r="GD1">
        <v>266</v>
      </c>
      <c r="GE1">
        <v>267</v>
      </c>
      <c r="GF1">
        <v>268</v>
      </c>
      <c r="GG1">
        <v>269</v>
      </c>
      <c r="GH1">
        <v>270</v>
      </c>
      <c r="GI1">
        <v>271</v>
      </c>
      <c r="GJ1">
        <v>273</v>
      </c>
      <c r="GK1">
        <v>275</v>
      </c>
      <c r="GL1">
        <v>276</v>
      </c>
      <c r="GM1">
        <v>277</v>
      </c>
      <c r="GN1">
        <v>278</v>
      </c>
      <c r="GO1">
        <v>287</v>
      </c>
      <c r="GP1">
        <v>288</v>
      </c>
      <c r="GQ1">
        <v>289</v>
      </c>
      <c r="GR1">
        <v>290</v>
      </c>
      <c r="GS1">
        <v>291</v>
      </c>
      <c r="GT1">
        <v>292</v>
      </c>
      <c r="GU1">
        <v>294</v>
      </c>
      <c r="GV1">
        <v>295</v>
      </c>
      <c r="GW1">
        <v>296</v>
      </c>
      <c r="GX1">
        <v>297</v>
      </c>
      <c r="GY1">
        <v>298</v>
      </c>
      <c r="GZ1">
        <v>299</v>
      </c>
      <c r="HA1">
        <v>300</v>
      </c>
      <c r="HB1">
        <v>301</v>
      </c>
      <c r="HC1">
        <v>302</v>
      </c>
      <c r="HD1">
        <v>303</v>
      </c>
      <c r="HE1">
        <v>304</v>
      </c>
      <c r="HF1">
        <v>305</v>
      </c>
      <c r="HG1">
        <v>306</v>
      </c>
      <c r="HH1">
        <v>313</v>
      </c>
      <c r="HI1">
        <v>314</v>
      </c>
      <c r="HJ1">
        <v>315</v>
      </c>
      <c r="HK1">
        <v>316</v>
      </c>
      <c r="HL1">
        <v>323</v>
      </c>
      <c r="HM1">
        <v>335</v>
      </c>
      <c r="HN1">
        <v>341</v>
      </c>
      <c r="HO1">
        <v>348</v>
      </c>
      <c r="HP1">
        <v>350</v>
      </c>
      <c r="HQ1">
        <v>352</v>
      </c>
      <c r="HR1">
        <v>355</v>
      </c>
      <c r="HS1">
        <v>368</v>
      </c>
      <c r="HT1">
        <v>373</v>
      </c>
      <c r="HU1">
        <v>378</v>
      </c>
      <c r="HV1">
        <v>381</v>
      </c>
      <c r="HW1">
        <v>386</v>
      </c>
      <c r="HX1">
        <v>391</v>
      </c>
      <c r="HY1">
        <v>397</v>
      </c>
      <c r="HZ1">
        <v>402</v>
      </c>
      <c r="IA1">
        <v>407</v>
      </c>
      <c r="IB1">
        <v>414</v>
      </c>
      <c r="IC1">
        <v>415</v>
      </c>
      <c r="ID1">
        <v>416</v>
      </c>
      <c r="IE1">
        <v>418</v>
      </c>
      <c r="IF1">
        <v>437</v>
      </c>
      <c r="IG1">
        <v>455</v>
      </c>
      <c r="IH1">
        <v>468</v>
      </c>
      <c r="II1">
        <v>478</v>
      </c>
      <c r="IJ1">
        <v>484</v>
      </c>
      <c r="IK1">
        <v>488</v>
      </c>
      <c r="IL1">
        <v>492</v>
      </c>
      <c r="IM1">
        <v>496</v>
      </c>
      <c r="IN1">
        <v>505</v>
      </c>
      <c r="IO1">
        <v>507</v>
      </c>
      <c r="IP1">
        <v>509</v>
      </c>
      <c r="IQ1">
        <v>510</v>
      </c>
      <c r="IR1">
        <v>511</v>
      </c>
      <c r="IS1">
        <v>513</v>
      </c>
      <c r="IT1">
        <v>514</v>
      </c>
      <c r="IU1">
        <v>515</v>
      </c>
      <c r="IV1">
        <v>516</v>
      </c>
      <c r="IW1">
        <v>519</v>
      </c>
      <c r="IX1">
        <v>521</v>
      </c>
      <c r="IY1">
        <v>523</v>
      </c>
      <c r="IZ1">
        <v>525</v>
      </c>
      <c r="JA1">
        <v>526</v>
      </c>
      <c r="JB1">
        <v>527</v>
      </c>
      <c r="JC1">
        <v>535</v>
      </c>
      <c r="JD1">
        <v>536</v>
      </c>
      <c r="JE1">
        <v>537</v>
      </c>
      <c r="JF1">
        <v>538</v>
      </c>
      <c r="JG1">
        <v>539</v>
      </c>
      <c r="JH1">
        <v>540</v>
      </c>
      <c r="JI1">
        <v>541</v>
      </c>
      <c r="JJ1">
        <v>542</v>
      </c>
      <c r="JK1">
        <v>543</v>
      </c>
      <c r="JL1">
        <v>547</v>
      </c>
      <c r="JM1">
        <v>548</v>
      </c>
      <c r="JN1">
        <v>556</v>
      </c>
      <c r="JO1">
        <v>558</v>
      </c>
      <c r="JP1">
        <v>559</v>
      </c>
      <c r="JQ1">
        <v>560</v>
      </c>
      <c r="JR1">
        <v>562</v>
      </c>
      <c r="JS1">
        <v>565</v>
      </c>
      <c r="JT1">
        <v>566</v>
      </c>
      <c r="JU1">
        <v>567</v>
      </c>
      <c r="JV1">
        <v>569</v>
      </c>
      <c r="JW1">
        <v>586</v>
      </c>
      <c r="JX1">
        <v>589</v>
      </c>
      <c r="JY1">
        <v>592</v>
      </c>
      <c r="JZ1">
        <v>593</v>
      </c>
      <c r="KA1">
        <v>595</v>
      </c>
      <c r="KB1">
        <v>596</v>
      </c>
      <c r="KC1">
        <v>597</v>
      </c>
      <c r="KD1">
        <v>598</v>
      </c>
      <c r="KE1">
        <v>600</v>
      </c>
      <c r="KF1">
        <v>601</v>
      </c>
      <c r="KG1">
        <v>602</v>
      </c>
      <c r="KH1">
        <v>603</v>
      </c>
      <c r="KI1">
        <v>605</v>
      </c>
      <c r="KJ1">
        <v>609</v>
      </c>
      <c r="KK1">
        <v>612</v>
      </c>
      <c r="KL1">
        <v>613</v>
      </c>
      <c r="KM1">
        <v>614</v>
      </c>
      <c r="KN1">
        <v>615</v>
      </c>
      <c r="KO1">
        <v>617</v>
      </c>
      <c r="KP1">
        <v>618</v>
      </c>
      <c r="KQ1">
        <v>621</v>
      </c>
      <c r="KR1">
        <v>623</v>
      </c>
      <c r="KS1">
        <v>624</v>
      </c>
      <c r="KT1">
        <v>627</v>
      </c>
      <c r="KU1">
        <v>631</v>
      </c>
      <c r="KV1">
        <v>632</v>
      </c>
      <c r="KW1">
        <v>634</v>
      </c>
      <c r="KX1">
        <v>635</v>
      </c>
      <c r="KY1">
        <v>636</v>
      </c>
      <c r="KZ1">
        <v>638</v>
      </c>
      <c r="LA1">
        <v>639</v>
      </c>
      <c r="LB1">
        <v>640</v>
      </c>
      <c r="LC1">
        <v>641</v>
      </c>
      <c r="LD1">
        <v>642</v>
      </c>
      <c r="LE1">
        <v>643</v>
      </c>
      <c r="LF1">
        <v>645</v>
      </c>
      <c r="LG1">
        <v>646</v>
      </c>
      <c r="LH1">
        <v>649</v>
      </c>
      <c r="LI1">
        <v>650</v>
      </c>
      <c r="LJ1">
        <v>651</v>
      </c>
      <c r="LK1">
        <v>653</v>
      </c>
      <c r="LL1">
        <v>655</v>
      </c>
      <c r="LM1">
        <v>656</v>
      </c>
      <c r="LN1">
        <v>658</v>
      </c>
      <c r="LO1">
        <v>671</v>
      </c>
      <c r="LP1">
        <v>673</v>
      </c>
      <c r="LQ1">
        <v>675</v>
      </c>
      <c r="LR1">
        <v>676</v>
      </c>
      <c r="LS1">
        <v>677</v>
      </c>
      <c r="LT1">
        <v>681</v>
      </c>
      <c r="LU1">
        <v>682</v>
      </c>
      <c r="LV1">
        <v>684</v>
      </c>
      <c r="LW1">
        <v>685</v>
      </c>
      <c r="LX1">
        <v>687</v>
      </c>
      <c r="LY1">
        <v>689</v>
      </c>
      <c r="LZ1">
        <v>690</v>
      </c>
      <c r="MA1">
        <v>692</v>
      </c>
      <c r="MB1">
        <v>694</v>
      </c>
      <c r="MC1">
        <v>700</v>
      </c>
      <c r="MD1">
        <v>701</v>
      </c>
      <c r="ME1">
        <v>703</v>
      </c>
      <c r="MF1">
        <v>707</v>
      </c>
      <c r="MG1">
        <v>708</v>
      </c>
      <c r="MH1">
        <v>709</v>
      </c>
      <c r="MI1">
        <v>713</v>
      </c>
      <c r="MJ1">
        <v>714</v>
      </c>
      <c r="MK1">
        <v>715</v>
      </c>
      <c r="ML1">
        <v>720</v>
      </c>
      <c r="MM1">
        <v>725</v>
      </c>
      <c r="MN1">
        <v>726</v>
      </c>
      <c r="MO1">
        <v>728</v>
      </c>
      <c r="MP1">
        <v>729</v>
      </c>
      <c r="MQ1">
        <v>730</v>
      </c>
      <c r="MR1">
        <v>731</v>
      </c>
      <c r="MS1">
        <v>732</v>
      </c>
      <c r="MT1">
        <v>733</v>
      </c>
      <c r="MU1">
        <v>734</v>
      </c>
      <c r="MV1">
        <v>736</v>
      </c>
      <c r="MW1">
        <v>737</v>
      </c>
      <c r="MX1">
        <v>740</v>
      </c>
      <c r="MY1">
        <v>741</v>
      </c>
      <c r="MZ1">
        <v>743</v>
      </c>
      <c r="NA1">
        <v>747</v>
      </c>
      <c r="NB1">
        <v>748</v>
      </c>
      <c r="NC1">
        <v>749</v>
      </c>
      <c r="ND1">
        <v>750</v>
      </c>
      <c r="NE1">
        <v>752</v>
      </c>
      <c r="NF1">
        <v>753</v>
      </c>
      <c r="NG1">
        <v>754</v>
      </c>
      <c r="NH1">
        <v>758</v>
      </c>
      <c r="NI1">
        <v>760</v>
      </c>
      <c r="NJ1">
        <v>761</v>
      </c>
      <c r="NK1">
        <v>762</v>
      </c>
      <c r="NL1">
        <v>763</v>
      </c>
      <c r="NM1">
        <v>764</v>
      </c>
      <c r="NN1">
        <v>765</v>
      </c>
      <c r="NO1">
        <v>766</v>
      </c>
      <c r="NP1">
        <v>767</v>
      </c>
      <c r="NQ1">
        <v>768</v>
      </c>
      <c r="NR1">
        <v>769</v>
      </c>
      <c r="NS1">
        <v>770</v>
      </c>
      <c r="NT1">
        <v>772</v>
      </c>
      <c r="NU1">
        <v>773</v>
      </c>
      <c r="NV1">
        <v>774</v>
      </c>
      <c r="NW1">
        <v>775</v>
      </c>
      <c r="NX1">
        <v>776</v>
      </c>
      <c r="NY1">
        <v>777</v>
      </c>
      <c r="NZ1">
        <v>778</v>
      </c>
      <c r="OA1">
        <v>779</v>
      </c>
      <c r="OB1">
        <v>780</v>
      </c>
      <c r="OC1">
        <v>782</v>
      </c>
      <c r="OD1">
        <v>783</v>
      </c>
      <c r="OE1">
        <v>784</v>
      </c>
      <c r="OF1">
        <v>785</v>
      </c>
      <c r="OG1">
        <v>790</v>
      </c>
      <c r="OH1">
        <v>791</v>
      </c>
      <c r="OI1">
        <v>794</v>
      </c>
      <c r="OJ1">
        <v>795</v>
      </c>
      <c r="OK1">
        <v>798</v>
      </c>
      <c r="OL1">
        <v>799</v>
      </c>
      <c r="OM1">
        <v>804</v>
      </c>
      <c r="ON1">
        <v>805</v>
      </c>
      <c r="OO1">
        <v>818</v>
      </c>
      <c r="OP1">
        <v>819</v>
      </c>
      <c r="OQ1">
        <v>820</v>
      </c>
      <c r="OR1">
        <v>822</v>
      </c>
      <c r="OS1">
        <v>823</v>
      </c>
      <c r="OT1">
        <v>825</v>
      </c>
      <c r="OU1">
        <v>826</v>
      </c>
      <c r="OV1">
        <v>827</v>
      </c>
      <c r="OW1">
        <v>831</v>
      </c>
      <c r="OX1">
        <v>832</v>
      </c>
      <c r="OY1">
        <v>833</v>
      </c>
      <c r="OZ1">
        <v>835</v>
      </c>
      <c r="PA1">
        <v>838</v>
      </c>
      <c r="PB1">
        <v>839</v>
      </c>
      <c r="PC1">
        <v>840</v>
      </c>
      <c r="PD1">
        <v>841</v>
      </c>
      <c r="PE1">
        <v>842</v>
      </c>
      <c r="PF1">
        <v>843</v>
      </c>
      <c r="PG1">
        <v>844</v>
      </c>
      <c r="PH1">
        <v>845</v>
      </c>
      <c r="PI1">
        <v>851</v>
      </c>
      <c r="PJ1">
        <v>852</v>
      </c>
      <c r="PK1">
        <v>857</v>
      </c>
      <c r="PL1">
        <v>857</v>
      </c>
      <c r="PM1">
        <v>874</v>
      </c>
      <c r="PN1">
        <v>876</v>
      </c>
      <c r="PO1">
        <v>877</v>
      </c>
      <c r="PP1">
        <v>884</v>
      </c>
      <c r="PQ1">
        <v>887</v>
      </c>
      <c r="PR1">
        <v>893</v>
      </c>
      <c r="PS1">
        <v>897</v>
      </c>
      <c r="PT1">
        <v>901</v>
      </c>
      <c r="PU1">
        <v>912</v>
      </c>
      <c r="PV1">
        <v>914</v>
      </c>
      <c r="PW1">
        <v>933</v>
      </c>
      <c r="PX1">
        <v>942</v>
      </c>
      <c r="PY1">
        <v>975</v>
      </c>
      <c r="PZ1">
        <v>979</v>
      </c>
      <c r="QA1">
        <v>988</v>
      </c>
      <c r="QB1">
        <v>996</v>
      </c>
      <c r="QC1">
        <v>1000</v>
      </c>
      <c r="QD1">
        <v>1006</v>
      </c>
      <c r="QE1">
        <v>1007</v>
      </c>
      <c r="QF1">
        <v>1008</v>
      </c>
      <c r="QG1">
        <v>1009</v>
      </c>
      <c r="QH1">
        <v>1010</v>
      </c>
      <c r="QI1">
        <v>1011</v>
      </c>
      <c r="QJ1">
        <v>1014</v>
      </c>
      <c r="QK1">
        <v>1017</v>
      </c>
      <c r="QL1">
        <v>1018</v>
      </c>
      <c r="QM1">
        <v>1019</v>
      </c>
      <c r="QN1">
        <v>1020</v>
      </c>
      <c r="QO1">
        <v>1021</v>
      </c>
      <c r="QP1">
        <v>1023</v>
      </c>
      <c r="QQ1">
        <v>1024</v>
      </c>
      <c r="QR1">
        <v>1025</v>
      </c>
      <c r="QS1">
        <v>1026</v>
      </c>
      <c r="QT1">
        <v>1027</v>
      </c>
      <c r="QU1">
        <v>1029</v>
      </c>
      <c r="QV1">
        <v>1030</v>
      </c>
      <c r="QW1">
        <v>1031</v>
      </c>
      <c r="QX1">
        <v>1032</v>
      </c>
      <c r="QY1">
        <v>1038</v>
      </c>
      <c r="QZ1">
        <v>1042</v>
      </c>
      <c r="RA1">
        <v>1043</v>
      </c>
      <c r="RB1">
        <v>1044</v>
      </c>
      <c r="RC1">
        <v>1046</v>
      </c>
      <c r="RD1">
        <v>1047</v>
      </c>
      <c r="RE1">
        <v>1048</v>
      </c>
      <c r="RF1">
        <v>1049</v>
      </c>
      <c r="RG1">
        <v>1050</v>
      </c>
      <c r="RH1">
        <v>1051</v>
      </c>
      <c r="RI1">
        <v>1052</v>
      </c>
      <c r="RJ1">
        <v>1054</v>
      </c>
      <c r="RK1">
        <v>1055</v>
      </c>
      <c r="RL1">
        <v>1056</v>
      </c>
      <c r="RM1">
        <v>1058</v>
      </c>
      <c r="RN1">
        <v>1060</v>
      </c>
      <c r="RO1">
        <v>1062</v>
      </c>
      <c r="RP1">
        <v>1063</v>
      </c>
      <c r="RQ1">
        <v>1064</v>
      </c>
      <c r="RR1">
        <v>1065</v>
      </c>
      <c r="RS1">
        <v>1066</v>
      </c>
      <c r="RT1">
        <v>1067</v>
      </c>
      <c r="RU1">
        <v>1068</v>
      </c>
      <c r="RV1">
        <v>1069</v>
      </c>
      <c r="RW1">
        <v>1071</v>
      </c>
      <c r="RX1">
        <v>1072</v>
      </c>
      <c r="RY1">
        <v>1073</v>
      </c>
      <c r="RZ1">
        <v>1074</v>
      </c>
      <c r="SA1">
        <v>1075</v>
      </c>
      <c r="SB1">
        <v>1076</v>
      </c>
      <c r="SC1">
        <v>1077</v>
      </c>
      <c r="SD1">
        <v>1078</v>
      </c>
      <c r="SE1">
        <v>1079</v>
      </c>
      <c r="SF1">
        <v>1080</v>
      </c>
      <c r="SG1">
        <v>1083</v>
      </c>
      <c r="SH1">
        <v>1084</v>
      </c>
      <c r="SI1">
        <v>1085</v>
      </c>
      <c r="SJ1">
        <v>1086</v>
      </c>
      <c r="SK1">
        <v>1088</v>
      </c>
    </row>
    <row r="2" spans="1:505" x14ac:dyDescent="0.25">
      <c r="B2" s="4" t="s">
        <v>1279</v>
      </c>
      <c r="C2">
        <v>315</v>
      </c>
      <c r="D2">
        <v>68</v>
      </c>
      <c r="E2">
        <v>667</v>
      </c>
      <c r="F2">
        <v>985</v>
      </c>
      <c r="G2">
        <v>320</v>
      </c>
      <c r="H2">
        <v>943</v>
      </c>
      <c r="I2">
        <v>648</v>
      </c>
      <c r="J2">
        <v>844</v>
      </c>
      <c r="K2">
        <v>882</v>
      </c>
      <c r="L2">
        <v>656</v>
      </c>
      <c r="M2">
        <v>962</v>
      </c>
      <c r="N2">
        <v>767</v>
      </c>
      <c r="O2">
        <v>1021</v>
      </c>
      <c r="P2">
        <v>1085</v>
      </c>
      <c r="Q2">
        <v>558</v>
      </c>
      <c r="R2">
        <v>838</v>
      </c>
      <c r="S2">
        <v>654</v>
      </c>
      <c r="T2">
        <v>702</v>
      </c>
      <c r="U2">
        <v>889</v>
      </c>
      <c r="V2">
        <v>929</v>
      </c>
      <c r="W2">
        <v>981</v>
      </c>
      <c r="X2">
        <v>201</v>
      </c>
      <c r="Y2">
        <v>1047</v>
      </c>
      <c r="Z2">
        <v>1070</v>
      </c>
      <c r="AA2">
        <v>1038</v>
      </c>
      <c r="AB2">
        <v>1062</v>
      </c>
      <c r="AC2">
        <v>1030</v>
      </c>
      <c r="AD2">
        <v>113</v>
      </c>
      <c r="AE2">
        <v>1094</v>
      </c>
      <c r="AF2">
        <v>1128</v>
      </c>
      <c r="AG2">
        <v>478</v>
      </c>
      <c r="AH2">
        <v>510</v>
      </c>
      <c r="AI2">
        <v>878</v>
      </c>
      <c r="AJ2">
        <v>657</v>
      </c>
      <c r="AK2">
        <v>950</v>
      </c>
      <c r="AL2">
        <v>974</v>
      </c>
      <c r="AM2">
        <v>1102</v>
      </c>
      <c r="AN2">
        <v>2</v>
      </c>
      <c r="AO2">
        <v>450</v>
      </c>
      <c r="AP2">
        <v>854</v>
      </c>
      <c r="AQ2">
        <v>577</v>
      </c>
      <c r="AR2">
        <v>625</v>
      </c>
      <c r="AS2">
        <v>945</v>
      </c>
      <c r="AT2">
        <v>1026</v>
      </c>
      <c r="AU2">
        <v>1006</v>
      </c>
      <c r="AV2">
        <v>670</v>
      </c>
      <c r="AW2">
        <v>1086</v>
      </c>
      <c r="AX2">
        <v>1111</v>
      </c>
      <c r="AY2">
        <v>9</v>
      </c>
      <c r="AZ2">
        <v>461</v>
      </c>
      <c r="BA2">
        <v>873</v>
      </c>
      <c r="BB2">
        <v>806</v>
      </c>
      <c r="BC2">
        <v>1035</v>
      </c>
      <c r="BD2">
        <v>1090</v>
      </c>
      <c r="BE2">
        <v>862</v>
      </c>
      <c r="BF2">
        <v>893</v>
      </c>
      <c r="BG2">
        <v>36</v>
      </c>
      <c r="BH2">
        <v>180</v>
      </c>
      <c r="BI2">
        <v>148</v>
      </c>
      <c r="BJ2">
        <v>187</v>
      </c>
      <c r="BK2">
        <v>638</v>
      </c>
      <c r="BL2">
        <v>662</v>
      </c>
      <c r="BM2">
        <v>897</v>
      </c>
      <c r="BN2">
        <v>1106</v>
      </c>
      <c r="BO2">
        <v>1010</v>
      </c>
      <c r="BP2">
        <v>1058</v>
      </c>
      <c r="BQ2">
        <v>857</v>
      </c>
      <c r="BR2">
        <v>849</v>
      </c>
      <c r="BS2">
        <v>527</v>
      </c>
      <c r="BT2">
        <v>600</v>
      </c>
      <c r="BU2">
        <v>678</v>
      </c>
      <c r="BV2">
        <v>252</v>
      </c>
      <c r="BW2">
        <v>156</v>
      </c>
      <c r="BX2">
        <v>243</v>
      </c>
      <c r="BY2">
        <v>735</v>
      </c>
      <c r="BZ2">
        <v>251</v>
      </c>
      <c r="CA2">
        <v>816</v>
      </c>
      <c r="CB2">
        <v>847</v>
      </c>
      <c r="CC2">
        <v>954</v>
      </c>
      <c r="CD2">
        <v>1005</v>
      </c>
      <c r="CE2">
        <v>696</v>
      </c>
      <c r="CF2">
        <v>643</v>
      </c>
      <c r="CG2">
        <v>759</v>
      </c>
      <c r="CH2">
        <v>791</v>
      </c>
      <c r="CI2">
        <v>249</v>
      </c>
      <c r="CJ2">
        <v>456</v>
      </c>
      <c r="CK2">
        <v>959</v>
      </c>
      <c r="CL2">
        <v>755</v>
      </c>
      <c r="CM2">
        <v>990</v>
      </c>
      <c r="CN2">
        <v>1023</v>
      </c>
      <c r="CO2">
        <v>520</v>
      </c>
      <c r="CP2">
        <v>598</v>
      </c>
      <c r="CQ2">
        <v>1074</v>
      </c>
      <c r="CR2">
        <v>905</v>
      </c>
      <c r="CS2">
        <v>1114</v>
      </c>
      <c r="CT2">
        <v>233</v>
      </c>
      <c r="CU2">
        <v>601</v>
      </c>
      <c r="CV2">
        <v>649</v>
      </c>
      <c r="CW2">
        <v>281</v>
      </c>
      <c r="CX2">
        <v>1066</v>
      </c>
      <c r="CY2">
        <v>401</v>
      </c>
      <c r="CZ2">
        <v>433</v>
      </c>
      <c r="DA2">
        <v>1046</v>
      </c>
      <c r="DB2">
        <v>441</v>
      </c>
      <c r="DC2">
        <v>421</v>
      </c>
      <c r="DD2">
        <v>973</v>
      </c>
      <c r="DE2">
        <v>573</v>
      </c>
      <c r="DF2">
        <v>613</v>
      </c>
      <c r="DG2">
        <v>74</v>
      </c>
      <c r="DH2">
        <v>121</v>
      </c>
      <c r="DI2">
        <v>593</v>
      </c>
      <c r="DJ2">
        <v>821</v>
      </c>
      <c r="DK2">
        <v>721</v>
      </c>
      <c r="DL2">
        <v>778</v>
      </c>
      <c r="DM2">
        <v>33</v>
      </c>
      <c r="DN2">
        <v>305</v>
      </c>
      <c r="DO2">
        <v>750</v>
      </c>
      <c r="DP2">
        <v>269</v>
      </c>
      <c r="DQ2">
        <v>869</v>
      </c>
      <c r="DR2">
        <v>902</v>
      </c>
      <c r="DS2">
        <v>377</v>
      </c>
      <c r="DT2">
        <v>393</v>
      </c>
      <c r="DU2">
        <v>805</v>
      </c>
      <c r="DV2">
        <v>41</v>
      </c>
      <c r="DW2">
        <v>501</v>
      </c>
      <c r="DX2">
        <v>565</v>
      </c>
      <c r="DY2">
        <v>257</v>
      </c>
      <c r="DZ2">
        <v>469</v>
      </c>
      <c r="EA2">
        <v>935</v>
      </c>
      <c r="EB2">
        <v>211</v>
      </c>
      <c r="EC2">
        <v>1015</v>
      </c>
      <c r="ED2">
        <v>919</v>
      </c>
      <c r="EE2">
        <v>927</v>
      </c>
      <c r="EF2">
        <v>588</v>
      </c>
      <c r="EG2">
        <v>296</v>
      </c>
      <c r="EH2">
        <v>772</v>
      </c>
      <c r="EI2">
        <v>810</v>
      </c>
      <c r="EJ2">
        <v>819</v>
      </c>
      <c r="EK2">
        <v>171</v>
      </c>
      <c r="EL2">
        <v>304</v>
      </c>
      <c r="EM2">
        <v>363</v>
      </c>
      <c r="EN2">
        <v>84</v>
      </c>
      <c r="EO2">
        <v>132</v>
      </c>
      <c r="EP2">
        <v>707</v>
      </c>
      <c r="EQ2">
        <v>556</v>
      </c>
      <c r="ER2">
        <v>827</v>
      </c>
      <c r="ES2">
        <v>1054</v>
      </c>
      <c r="ET2">
        <v>1081</v>
      </c>
      <c r="EU2">
        <v>448</v>
      </c>
      <c r="EV2">
        <v>412</v>
      </c>
      <c r="EW2">
        <v>630</v>
      </c>
      <c r="EX2">
        <v>440</v>
      </c>
      <c r="EY2">
        <v>488</v>
      </c>
      <c r="EZ2">
        <v>484</v>
      </c>
      <c r="FA2">
        <v>582</v>
      </c>
      <c r="FB2">
        <v>620</v>
      </c>
      <c r="FC2">
        <v>910</v>
      </c>
      <c r="FD2">
        <v>969</v>
      </c>
      <c r="FE2">
        <v>288</v>
      </c>
      <c r="FF2">
        <v>1125</v>
      </c>
      <c r="FG2">
        <v>608</v>
      </c>
      <c r="FH2">
        <v>680</v>
      </c>
      <c r="FI2">
        <v>104</v>
      </c>
      <c r="FJ2">
        <v>996</v>
      </c>
      <c r="FK2">
        <v>328</v>
      </c>
      <c r="FL2">
        <v>1101</v>
      </c>
      <c r="FM2">
        <v>783</v>
      </c>
      <c r="FN2">
        <v>831</v>
      </c>
      <c r="FO2">
        <v>120</v>
      </c>
      <c r="FP2">
        <v>163</v>
      </c>
      <c r="FQ2">
        <v>344</v>
      </c>
      <c r="FR2">
        <v>314</v>
      </c>
      <c r="FS2">
        <v>704</v>
      </c>
      <c r="FT2">
        <v>694</v>
      </c>
      <c r="FU2">
        <v>800</v>
      </c>
      <c r="FV2">
        <v>675</v>
      </c>
      <c r="FW2">
        <v>699</v>
      </c>
      <c r="FX2">
        <v>894</v>
      </c>
      <c r="FY2">
        <v>671</v>
      </c>
      <c r="FZ2">
        <v>965</v>
      </c>
      <c r="GA2">
        <v>774</v>
      </c>
      <c r="GB2">
        <v>906</v>
      </c>
      <c r="GC2">
        <v>279</v>
      </c>
      <c r="GD2">
        <v>442</v>
      </c>
      <c r="GE2">
        <v>434</v>
      </c>
      <c r="GF2">
        <v>545</v>
      </c>
      <c r="GG2">
        <v>610</v>
      </c>
      <c r="GH2">
        <v>274</v>
      </c>
      <c r="GI2">
        <v>330</v>
      </c>
      <c r="GJ2">
        <v>542</v>
      </c>
      <c r="GK2">
        <v>430</v>
      </c>
      <c r="GL2">
        <v>687</v>
      </c>
      <c r="GM2">
        <v>590</v>
      </c>
      <c r="GN2">
        <v>622</v>
      </c>
      <c r="GO2">
        <v>97</v>
      </c>
      <c r="GP2">
        <v>1127</v>
      </c>
      <c r="GQ2">
        <v>234</v>
      </c>
      <c r="GR2">
        <v>289</v>
      </c>
      <c r="GS2">
        <v>729</v>
      </c>
      <c r="GT2">
        <v>786</v>
      </c>
      <c r="GU2">
        <v>540</v>
      </c>
      <c r="GV2">
        <v>888</v>
      </c>
      <c r="GW2">
        <v>692</v>
      </c>
      <c r="GX2">
        <v>335</v>
      </c>
      <c r="GY2">
        <v>368</v>
      </c>
      <c r="GZ2">
        <v>895</v>
      </c>
      <c r="HA2">
        <v>836</v>
      </c>
      <c r="HB2">
        <v>427</v>
      </c>
      <c r="HC2">
        <v>988</v>
      </c>
      <c r="HD2">
        <v>977</v>
      </c>
      <c r="HE2">
        <v>1045</v>
      </c>
      <c r="HF2">
        <v>698</v>
      </c>
      <c r="HG2">
        <v>507</v>
      </c>
      <c r="HH2">
        <v>188</v>
      </c>
      <c r="HI2">
        <v>196</v>
      </c>
      <c r="HJ2">
        <v>204</v>
      </c>
      <c r="HK2">
        <v>159</v>
      </c>
      <c r="HL2">
        <v>589</v>
      </c>
      <c r="HM2">
        <v>814</v>
      </c>
      <c r="HN2">
        <v>961</v>
      </c>
      <c r="HO2">
        <v>260</v>
      </c>
      <c r="HP2">
        <v>1139</v>
      </c>
      <c r="HQ2">
        <v>639</v>
      </c>
      <c r="HR2">
        <v>647</v>
      </c>
      <c r="HS2">
        <v>788</v>
      </c>
      <c r="HT2">
        <v>566</v>
      </c>
      <c r="HU2">
        <v>1089</v>
      </c>
      <c r="HV2">
        <v>382</v>
      </c>
      <c r="HW2">
        <v>423</v>
      </c>
      <c r="HX2">
        <v>463</v>
      </c>
      <c r="HY2">
        <v>2382</v>
      </c>
      <c r="HZ2">
        <v>2423</v>
      </c>
      <c r="IA2">
        <v>2463</v>
      </c>
      <c r="IB2">
        <v>10703</v>
      </c>
      <c r="IC2">
        <v>12703</v>
      </c>
      <c r="ID2">
        <v>10704</v>
      </c>
      <c r="IE2">
        <v>632</v>
      </c>
      <c r="IF2">
        <v>2632</v>
      </c>
      <c r="IG2">
        <v>918</v>
      </c>
      <c r="IH2">
        <v>926</v>
      </c>
      <c r="II2">
        <v>934</v>
      </c>
      <c r="IJ2">
        <v>843</v>
      </c>
      <c r="IK2">
        <v>1037</v>
      </c>
      <c r="IL2">
        <v>1084</v>
      </c>
      <c r="IM2">
        <v>502</v>
      </c>
      <c r="IN2">
        <v>703</v>
      </c>
      <c r="IO2">
        <v>583</v>
      </c>
      <c r="IP2">
        <v>952</v>
      </c>
      <c r="IQ2">
        <v>966</v>
      </c>
      <c r="IR2">
        <v>131</v>
      </c>
      <c r="IS2">
        <v>303</v>
      </c>
      <c r="IT2">
        <v>311</v>
      </c>
      <c r="IU2">
        <v>451</v>
      </c>
      <c r="IV2">
        <v>319</v>
      </c>
      <c r="IW2">
        <v>780</v>
      </c>
      <c r="IX2">
        <v>477</v>
      </c>
      <c r="IY2">
        <v>672</v>
      </c>
      <c r="IZ2">
        <v>56</v>
      </c>
      <c r="JA2">
        <v>998</v>
      </c>
      <c r="JB2">
        <v>754</v>
      </c>
      <c r="JC2">
        <v>250</v>
      </c>
      <c r="JD2">
        <v>258</v>
      </c>
      <c r="JE2">
        <v>266</v>
      </c>
      <c r="JF2">
        <v>310</v>
      </c>
      <c r="JG2">
        <v>333</v>
      </c>
      <c r="JH2">
        <v>278</v>
      </c>
      <c r="JI2">
        <v>23</v>
      </c>
      <c r="JJ2">
        <v>292</v>
      </c>
      <c r="JK2">
        <v>536</v>
      </c>
      <c r="JL2">
        <v>1105</v>
      </c>
      <c r="JM2">
        <v>403</v>
      </c>
      <c r="JN2">
        <v>803</v>
      </c>
      <c r="JO2">
        <v>1031</v>
      </c>
      <c r="JP2">
        <v>1022</v>
      </c>
      <c r="JQ2">
        <v>342</v>
      </c>
      <c r="JR2">
        <v>298</v>
      </c>
      <c r="JS2">
        <v>564</v>
      </c>
      <c r="JT2">
        <v>596</v>
      </c>
      <c r="JU2">
        <v>581</v>
      </c>
      <c r="JV2">
        <v>351</v>
      </c>
      <c r="JW2">
        <v>287</v>
      </c>
      <c r="JX2">
        <v>549</v>
      </c>
      <c r="JY2">
        <v>629</v>
      </c>
      <c r="JZ2">
        <v>685</v>
      </c>
      <c r="KA2">
        <v>718</v>
      </c>
      <c r="KB2">
        <v>725</v>
      </c>
      <c r="KC2">
        <v>733</v>
      </c>
      <c r="KD2">
        <v>741</v>
      </c>
      <c r="KE2">
        <v>414</v>
      </c>
      <c r="KF2">
        <v>422</v>
      </c>
      <c r="KG2">
        <v>609</v>
      </c>
      <c r="KH2">
        <v>1044</v>
      </c>
      <c r="KI2">
        <v>475</v>
      </c>
      <c r="KJ2">
        <v>170</v>
      </c>
      <c r="KK2">
        <v>218</v>
      </c>
      <c r="KL2">
        <v>1020</v>
      </c>
      <c r="KM2">
        <v>1029</v>
      </c>
      <c r="KN2">
        <v>325</v>
      </c>
      <c r="KO2">
        <v>255</v>
      </c>
      <c r="KP2">
        <v>127</v>
      </c>
      <c r="KQ2">
        <v>64</v>
      </c>
      <c r="KR2">
        <v>1113</v>
      </c>
      <c r="KS2">
        <v>155</v>
      </c>
      <c r="KT2">
        <v>362</v>
      </c>
      <c r="KU2">
        <v>366</v>
      </c>
      <c r="KV2">
        <v>1077</v>
      </c>
      <c r="KW2">
        <v>149</v>
      </c>
      <c r="KX2">
        <v>15</v>
      </c>
      <c r="KY2">
        <v>181</v>
      </c>
      <c r="KZ2">
        <v>189</v>
      </c>
      <c r="LA2">
        <v>599</v>
      </c>
      <c r="LB2">
        <v>907</v>
      </c>
      <c r="LC2">
        <v>575</v>
      </c>
      <c r="LD2">
        <v>930</v>
      </c>
      <c r="LE2">
        <v>262</v>
      </c>
      <c r="LF2">
        <v>27</v>
      </c>
      <c r="LG2">
        <v>178</v>
      </c>
      <c r="LH2">
        <v>321</v>
      </c>
      <c r="LI2">
        <v>483</v>
      </c>
      <c r="LJ2">
        <v>186</v>
      </c>
      <c r="LK2">
        <v>1097</v>
      </c>
      <c r="LL2">
        <v>390</v>
      </c>
      <c r="LM2">
        <v>332</v>
      </c>
      <c r="LN2">
        <v>38</v>
      </c>
      <c r="LO2">
        <v>223</v>
      </c>
      <c r="LP2">
        <v>72</v>
      </c>
      <c r="LQ2">
        <v>263</v>
      </c>
      <c r="LR2">
        <v>272</v>
      </c>
      <c r="LS2">
        <v>830</v>
      </c>
      <c r="LT2">
        <v>452</v>
      </c>
      <c r="LU2">
        <v>523</v>
      </c>
      <c r="LV2">
        <v>914</v>
      </c>
      <c r="LW2">
        <v>1109</v>
      </c>
      <c r="LX2">
        <v>126</v>
      </c>
      <c r="LY2">
        <v>347</v>
      </c>
      <c r="LZ2">
        <v>286</v>
      </c>
      <c r="MA2">
        <v>689</v>
      </c>
      <c r="MB2">
        <v>88</v>
      </c>
      <c r="MC2">
        <v>210</v>
      </c>
      <c r="MD2">
        <v>491</v>
      </c>
      <c r="ME2">
        <v>525</v>
      </c>
      <c r="MF2">
        <v>1126</v>
      </c>
      <c r="MG2">
        <v>1</v>
      </c>
      <c r="MH2">
        <v>515</v>
      </c>
      <c r="MI2">
        <v>980</v>
      </c>
      <c r="MJ2">
        <v>1004</v>
      </c>
      <c r="MK2">
        <v>63</v>
      </c>
      <c r="ML2">
        <v>693</v>
      </c>
      <c r="MM2">
        <v>946</v>
      </c>
      <c r="MN2">
        <v>194</v>
      </c>
      <c r="MO2">
        <v>226</v>
      </c>
      <c r="MP2">
        <v>356</v>
      </c>
      <c r="MQ2">
        <v>364</v>
      </c>
      <c r="MR2">
        <v>173</v>
      </c>
      <c r="MS2">
        <v>470</v>
      </c>
      <c r="MT2">
        <v>614</v>
      </c>
      <c r="MU2">
        <v>797</v>
      </c>
      <c r="MV2">
        <v>804</v>
      </c>
      <c r="MW2">
        <v>313</v>
      </c>
      <c r="MX2">
        <v>851</v>
      </c>
      <c r="MY2">
        <v>842</v>
      </c>
      <c r="MZ2">
        <v>4</v>
      </c>
      <c r="NA2">
        <v>580</v>
      </c>
      <c r="NB2">
        <v>271</v>
      </c>
      <c r="NC2">
        <v>874</v>
      </c>
      <c r="ND2">
        <v>460</v>
      </c>
      <c r="NE2">
        <v>381</v>
      </c>
      <c r="NF2">
        <v>749</v>
      </c>
      <c r="NG2">
        <v>128</v>
      </c>
      <c r="NH2">
        <v>246</v>
      </c>
      <c r="NI2">
        <v>26</v>
      </c>
      <c r="NJ2">
        <v>42</v>
      </c>
      <c r="NK2">
        <v>17</v>
      </c>
      <c r="NL2">
        <v>10</v>
      </c>
      <c r="NM2">
        <v>494</v>
      </c>
      <c r="NN2">
        <v>503</v>
      </c>
      <c r="NO2">
        <v>511</v>
      </c>
      <c r="NP2">
        <v>795</v>
      </c>
      <c r="NQ2">
        <v>50</v>
      </c>
      <c r="NR2">
        <v>67</v>
      </c>
      <c r="NS2">
        <v>587</v>
      </c>
      <c r="NT2">
        <v>215</v>
      </c>
      <c r="NU2">
        <v>531</v>
      </c>
      <c r="NV2">
        <v>628</v>
      </c>
      <c r="NW2">
        <v>634</v>
      </c>
      <c r="NX2">
        <v>706</v>
      </c>
      <c r="NY2">
        <v>1061</v>
      </c>
      <c r="NZ2">
        <v>616</v>
      </c>
      <c r="OA2">
        <v>214</v>
      </c>
      <c r="OB2">
        <v>35</v>
      </c>
      <c r="OC2">
        <v>115</v>
      </c>
      <c r="OD2">
        <v>757</v>
      </c>
      <c r="OE2">
        <v>231</v>
      </c>
      <c r="OF2">
        <v>66</v>
      </c>
      <c r="OG2">
        <v>374</v>
      </c>
      <c r="OH2">
        <v>1052</v>
      </c>
      <c r="OI2">
        <v>100</v>
      </c>
      <c r="OJ2">
        <v>591</v>
      </c>
      <c r="OK2">
        <v>771</v>
      </c>
      <c r="OL2">
        <v>612</v>
      </c>
      <c r="OM2">
        <v>7</v>
      </c>
      <c r="ON2">
        <v>867</v>
      </c>
      <c r="OO2">
        <v>122</v>
      </c>
      <c r="OP2">
        <v>105</v>
      </c>
      <c r="OQ2">
        <v>114</v>
      </c>
      <c r="OR2">
        <v>280</v>
      </c>
      <c r="OS2">
        <v>880</v>
      </c>
      <c r="OT2">
        <v>898</v>
      </c>
      <c r="OU2">
        <v>931</v>
      </c>
      <c r="OV2">
        <v>1093</v>
      </c>
      <c r="OW2">
        <v>534</v>
      </c>
      <c r="OX2">
        <v>574</v>
      </c>
      <c r="OY2">
        <v>621</v>
      </c>
      <c r="OZ2">
        <v>679</v>
      </c>
      <c r="PA2">
        <v>147</v>
      </c>
      <c r="PB2">
        <v>162</v>
      </c>
      <c r="PC2">
        <v>604</v>
      </c>
      <c r="PD2">
        <v>146</v>
      </c>
      <c r="PE2">
        <v>238</v>
      </c>
      <c r="PF2">
        <v>350</v>
      </c>
      <c r="PG2">
        <v>358</v>
      </c>
      <c r="PH2">
        <v>354</v>
      </c>
      <c r="PI2">
        <v>96</v>
      </c>
      <c r="PJ2">
        <v>101</v>
      </c>
      <c r="PK2">
        <v>12704</v>
      </c>
      <c r="PL2">
        <v>642</v>
      </c>
      <c r="PM2">
        <v>653</v>
      </c>
      <c r="PN2">
        <v>661</v>
      </c>
      <c r="PO2">
        <v>576</v>
      </c>
      <c r="PP2">
        <v>1048</v>
      </c>
      <c r="PQ2">
        <v>136</v>
      </c>
      <c r="PR2">
        <v>307</v>
      </c>
      <c r="PS2">
        <v>852</v>
      </c>
      <c r="PT2">
        <v>978</v>
      </c>
      <c r="PU2">
        <v>202</v>
      </c>
      <c r="PV2">
        <v>217</v>
      </c>
      <c r="PW2">
        <v>920</v>
      </c>
      <c r="PX2">
        <v>928</v>
      </c>
      <c r="PY2">
        <v>1007</v>
      </c>
      <c r="PZ2">
        <v>1017</v>
      </c>
      <c r="QA2">
        <v>1025</v>
      </c>
      <c r="QB2">
        <v>1041</v>
      </c>
      <c r="QC2">
        <v>1049</v>
      </c>
      <c r="QD2">
        <v>91</v>
      </c>
      <c r="QE2">
        <v>846</v>
      </c>
      <c r="QF2">
        <v>1009</v>
      </c>
      <c r="QG2">
        <v>949</v>
      </c>
      <c r="QH2">
        <v>1016</v>
      </c>
      <c r="QI2">
        <v>665</v>
      </c>
      <c r="QJ2">
        <v>900</v>
      </c>
      <c r="QK2">
        <v>117</v>
      </c>
      <c r="QL2">
        <v>125</v>
      </c>
      <c r="QM2">
        <v>62</v>
      </c>
      <c r="QN2">
        <v>158</v>
      </c>
      <c r="QO2">
        <v>911</v>
      </c>
      <c r="QP2">
        <v>93</v>
      </c>
      <c r="QQ2">
        <v>705</v>
      </c>
      <c r="QR2">
        <v>794</v>
      </c>
      <c r="QS2">
        <v>798</v>
      </c>
      <c r="QT2">
        <v>413</v>
      </c>
      <c r="QU2">
        <v>841</v>
      </c>
      <c r="QV2">
        <v>658</v>
      </c>
      <c r="QW2">
        <v>633</v>
      </c>
      <c r="QX2">
        <v>482</v>
      </c>
      <c r="QY2">
        <v>697</v>
      </c>
      <c r="QZ2">
        <v>326</v>
      </c>
      <c r="RA2">
        <v>78</v>
      </c>
      <c r="RB2">
        <v>1123</v>
      </c>
      <c r="RC2">
        <v>728</v>
      </c>
      <c r="RD2">
        <v>776</v>
      </c>
      <c r="RE2">
        <v>784</v>
      </c>
      <c r="RF2">
        <v>1092</v>
      </c>
      <c r="RG2">
        <v>6</v>
      </c>
      <c r="RH2">
        <v>924</v>
      </c>
      <c r="RI2">
        <v>190</v>
      </c>
      <c r="RJ2">
        <v>877</v>
      </c>
      <c r="RK2">
        <v>1060</v>
      </c>
      <c r="RL2">
        <v>863</v>
      </c>
      <c r="RM2">
        <v>397</v>
      </c>
      <c r="RN2">
        <v>884</v>
      </c>
      <c r="RO2">
        <v>908</v>
      </c>
      <c r="RP2">
        <v>940</v>
      </c>
      <c r="RQ2">
        <v>466</v>
      </c>
      <c r="RR2">
        <v>530</v>
      </c>
      <c r="RS2">
        <v>603</v>
      </c>
      <c r="RT2">
        <v>436</v>
      </c>
      <c r="RU2">
        <v>443</v>
      </c>
      <c r="RV2">
        <v>449</v>
      </c>
      <c r="RW2">
        <v>301</v>
      </c>
      <c r="RX2">
        <v>341</v>
      </c>
      <c r="RY2">
        <v>690</v>
      </c>
      <c r="RZ2">
        <v>681</v>
      </c>
      <c r="SA2">
        <v>673</v>
      </c>
      <c r="SB2">
        <v>802</v>
      </c>
      <c r="SC2">
        <v>595</v>
      </c>
      <c r="SD2">
        <v>611</v>
      </c>
      <c r="SE2">
        <v>73</v>
      </c>
      <c r="SF2">
        <v>81</v>
      </c>
      <c r="SG2">
        <v>129</v>
      </c>
      <c r="SH2">
        <v>140</v>
      </c>
      <c r="SI2">
        <v>145</v>
      </c>
      <c r="SJ2">
        <v>153</v>
      </c>
      <c r="SK2">
        <v>997</v>
      </c>
    </row>
    <row r="3" spans="1:505" s="4" customFormat="1" x14ac:dyDescent="0.25">
      <c r="A3" s="4" t="s">
        <v>1280</v>
      </c>
      <c r="B3" s="4" t="s">
        <v>506</v>
      </c>
      <c r="C3" s="4" t="s">
        <v>685</v>
      </c>
      <c r="D3" s="4" t="s">
        <v>33</v>
      </c>
      <c r="E3" s="4" t="s">
        <v>279</v>
      </c>
      <c r="F3" s="4" t="s">
        <v>420</v>
      </c>
      <c r="G3" s="4" t="s">
        <v>135</v>
      </c>
      <c r="H3" s="4" t="s">
        <v>400</v>
      </c>
      <c r="I3" s="4" t="s">
        <v>270</v>
      </c>
      <c r="J3" s="4" t="s">
        <v>354</v>
      </c>
      <c r="K3" s="4" t="s">
        <v>369</v>
      </c>
      <c r="L3" s="4" t="s">
        <v>273</v>
      </c>
      <c r="M3" s="4" t="s">
        <v>409</v>
      </c>
      <c r="N3" s="4" t="s">
        <v>319</v>
      </c>
      <c r="O3" s="4" t="s">
        <v>436</v>
      </c>
      <c r="P3" s="4" t="s">
        <v>463</v>
      </c>
      <c r="Q3" s="4" t="s">
        <v>222</v>
      </c>
      <c r="R3" s="4" t="s">
        <v>350</v>
      </c>
      <c r="S3" s="4" t="s">
        <v>272</v>
      </c>
      <c r="T3" s="4" t="s">
        <v>298</v>
      </c>
      <c r="U3" s="4" t="s">
        <v>372</v>
      </c>
      <c r="V3" s="4" t="s">
        <v>394</v>
      </c>
      <c r="W3" s="4" t="s">
        <v>418</v>
      </c>
      <c r="X3" s="4" t="s">
        <v>86</v>
      </c>
      <c r="Y3" s="4" t="s">
        <v>450</v>
      </c>
      <c r="Z3" s="4" t="s">
        <v>1299</v>
      </c>
      <c r="AA3" s="4" t="s">
        <v>445</v>
      </c>
      <c r="AB3" s="4" t="s">
        <v>457</v>
      </c>
      <c r="AC3" s="4" t="s">
        <v>441</v>
      </c>
      <c r="AD3" s="4" t="s">
        <v>47</v>
      </c>
      <c r="AE3" s="4" t="s">
        <v>469</v>
      </c>
      <c r="AF3" s="4" t="s">
        <v>483</v>
      </c>
      <c r="AG3" s="4" t="s">
        <v>195</v>
      </c>
      <c r="AH3" s="4" t="s">
        <v>206</v>
      </c>
      <c r="AI3" s="4" t="s">
        <v>367</v>
      </c>
      <c r="AJ3" s="4" t="s">
        <v>274</v>
      </c>
      <c r="AK3" s="4" t="s">
        <v>404</v>
      </c>
      <c r="AL3" s="4" t="s">
        <v>415</v>
      </c>
      <c r="AM3" s="4" t="s">
        <v>472</v>
      </c>
      <c r="AN3" s="4" t="s">
        <v>6</v>
      </c>
      <c r="AO3" s="4" t="s">
        <v>183</v>
      </c>
      <c r="AP3" s="4" t="s">
        <v>358</v>
      </c>
      <c r="AQ3" s="4" t="s">
        <v>229</v>
      </c>
      <c r="AR3" s="4" t="s">
        <v>258</v>
      </c>
      <c r="AS3" s="4" t="s">
        <v>401</v>
      </c>
      <c r="AT3" s="4" t="s">
        <v>439</v>
      </c>
      <c r="AU3" s="4" t="s">
        <v>428</v>
      </c>
      <c r="AV3" s="4" t="s">
        <v>280</v>
      </c>
      <c r="AW3" s="4" t="s">
        <v>464</v>
      </c>
      <c r="AX3" s="4" t="s">
        <v>476</v>
      </c>
      <c r="AY3" s="4" t="s">
        <v>10</v>
      </c>
      <c r="AZ3" s="4" t="s">
        <v>188</v>
      </c>
      <c r="BA3" s="4" t="s">
        <v>364</v>
      </c>
      <c r="BB3" s="4" t="s">
        <v>340</v>
      </c>
      <c r="BC3" s="4" t="s">
        <v>443</v>
      </c>
      <c r="BD3" s="4" t="s">
        <v>466</v>
      </c>
      <c r="BE3" s="4" t="s">
        <v>360</v>
      </c>
      <c r="BF3" s="4" t="s">
        <v>373</v>
      </c>
      <c r="BG3" s="4" t="s">
        <v>21</v>
      </c>
      <c r="BH3" s="4" t="s">
        <v>77</v>
      </c>
      <c r="BI3" s="4" t="s">
        <v>66</v>
      </c>
      <c r="BJ3" s="4" t="s">
        <v>80</v>
      </c>
      <c r="BK3" s="4" t="s">
        <v>265</v>
      </c>
      <c r="BL3" s="4" t="s">
        <v>277</v>
      </c>
      <c r="BM3" s="4" t="s">
        <v>376</v>
      </c>
      <c r="BN3" s="4" t="s">
        <v>474</v>
      </c>
      <c r="BO3" s="4" t="s">
        <v>431</v>
      </c>
      <c r="BP3" s="4" t="s">
        <v>454</v>
      </c>
      <c r="BQ3" s="4" t="s">
        <v>359</v>
      </c>
      <c r="BR3" s="4" t="s">
        <v>356</v>
      </c>
      <c r="BS3" s="4" t="s">
        <v>212</v>
      </c>
      <c r="BT3" s="4" t="s">
        <v>243</v>
      </c>
      <c r="BU3" s="4" t="s">
        <v>285</v>
      </c>
      <c r="BV3" s="4" t="s">
        <v>103</v>
      </c>
      <c r="BW3" s="4" t="s">
        <v>68</v>
      </c>
      <c r="BX3" s="4" t="s">
        <v>98</v>
      </c>
      <c r="BY3" s="4" t="s">
        <v>311</v>
      </c>
      <c r="BZ3" s="4" t="s">
        <v>102</v>
      </c>
      <c r="CA3" s="4" t="s">
        <v>343</v>
      </c>
      <c r="CB3" s="4" t="s">
        <v>355</v>
      </c>
      <c r="CC3" s="4" t="s">
        <v>406</v>
      </c>
      <c r="CD3" s="4" t="s">
        <v>427</v>
      </c>
      <c r="CE3" s="4" t="s">
        <v>295</v>
      </c>
      <c r="CF3" s="4" t="s">
        <v>268</v>
      </c>
      <c r="CG3" s="4" t="s">
        <v>318</v>
      </c>
      <c r="CH3" s="4" t="s">
        <v>330</v>
      </c>
      <c r="CI3" s="4" t="s">
        <v>100</v>
      </c>
      <c r="CJ3" s="4" t="s">
        <v>186</v>
      </c>
      <c r="CK3" s="4" t="s">
        <v>407</v>
      </c>
      <c r="CL3" s="4" t="s">
        <v>316</v>
      </c>
      <c r="CM3" s="4" t="s">
        <v>422</v>
      </c>
      <c r="CN3" s="4" t="s">
        <v>438</v>
      </c>
      <c r="CO3" s="4" t="s">
        <v>209</v>
      </c>
      <c r="CP3" s="4" t="s">
        <v>241</v>
      </c>
      <c r="CQ3" s="4" t="s">
        <v>459</v>
      </c>
      <c r="CR3" s="4" t="s">
        <v>380</v>
      </c>
      <c r="CS3" s="4" t="s">
        <v>478</v>
      </c>
      <c r="CT3" s="4" t="s">
        <v>96</v>
      </c>
      <c r="CU3" s="4" t="s">
        <v>244</v>
      </c>
      <c r="CV3" s="4" t="s">
        <v>271</v>
      </c>
      <c r="CW3" s="4" t="s">
        <v>118</v>
      </c>
      <c r="CX3" s="4" t="s">
        <v>458</v>
      </c>
      <c r="CY3" s="4" t="s">
        <v>164</v>
      </c>
      <c r="CZ3" s="4" t="s">
        <v>174</v>
      </c>
      <c r="DA3" s="4" t="s">
        <v>449</v>
      </c>
      <c r="DB3" s="4" t="s">
        <v>178</v>
      </c>
      <c r="DC3" s="4" t="s">
        <v>169</v>
      </c>
      <c r="DD3" s="4" t="s">
        <v>414</v>
      </c>
      <c r="DE3" s="4" t="s">
        <v>226</v>
      </c>
      <c r="DF3" s="4" t="s">
        <v>252</v>
      </c>
      <c r="DG3" s="4" t="s">
        <v>36</v>
      </c>
      <c r="DH3" s="4" t="s">
        <v>53</v>
      </c>
      <c r="DI3" s="4" t="s">
        <v>238</v>
      </c>
      <c r="DJ3" s="4" t="s">
        <v>345</v>
      </c>
      <c r="DK3" s="4" t="s">
        <v>305</v>
      </c>
      <c r="DL3" s="4" t="s">
        <v>324</v>
      </c>
      <c r="DM3" s="4" t="s">
        <v>19</v>
      </c>
      <c r="DN3" s="4" t="s">
        <v>129</v>
      </c>
      <c r="DO3" s="4" t="s">
        <v>314</v>
      </c>
      <c r="DP3" s="4" t="s">
        <v>112</v>
      </c>
      <c r="DQ3" s="4" t="s">
        <v>363</v>
      </c>
      <c r="DR3" s="4" t="s">
        <v>379</v>
      </c>
      <c r="DS3" s="4" t="s">
        <v>158</v>
      </c>
      <c r="DT3" s="4" t="s">
        <v>162</v>
      </c>
      <c r="DU3" s="4" t="s">
        <v>339</v>
      </c>
      <c r="DV3" s="4" t="s">
        <v>23</v>
      </c>
      <c r="DW3" s="4" t="s">
        <v>202</v>
      </c>
      <c r="DX3" s="4" t="s">
        <v>224</v>
      </c>
      <c r="DY3" s="4" t="s">
        <v>106</v>
      </c>
      <c r="DZ3" s="4" t="s">
        <v>191</v>
      </c>
      <c r="EA3" s="4" t="s">
        <v>398</v>
      </c>
      <c r="EB3" s="4" t="s">
        <v>89</v>
      </c>
      <c r="EC3" s="4" t="s">
        <v>432</v>
      </c>
      <c r="ED3" s="4" t="s">
        <v>388</v>
      </c>
      <c r="EE3" s="4" t="s">
        <v>392</v>
      </c>
      <c r="EF3" s="4" t="s">
        <v>235</v>
      </c>
      <c r="EG3" s="4" t="s">
        <v>124</v>
      </c>
      <c r="EH3" s="4" t="s">
        <v>321</v>
      </c>
      <c r="EI3" s="4" t="s">
        <v>341</v>
      </c>
      <c r="EJ3" s="4" t="s">
        <v>344</v>
      </c>
      <c r="EK3" s="4" t="s">
        <v>74</v>
      </c>
      <c r="EL3" s="4" t="s">
        <v>128</v>
      </c>
      <c r="EM3" s="4" t="s">
        <v>153</v>
      </c>
      <c r="EN3" s="4" t="s">
        <v>39</v>
      </c>
      <c r="EO3" s="4" t="s">
        <v>61</v>
      </c>
      <c r="EP3" s="4" t="s">
        <v>303</v>
      </c>
      <c r="EQ3" s="4" t="s">
        <v>221</v>
      </c>
      <c r="ER3" s="4" t="s">
        <v>346</v>
      </c>
      <c r="ES3" s="4" t="s">
        <v>453</v>
      </c>
      <c r="ET3" s="4" t="s">
        <v>461</v>
      </c>
      <c r="EU3" s="4" t="s">
        <v>181</v>
      </c>
      <c r="EV3" s="4" t="s">
        <v>166</v>
      </c>
      <c r="EW3" s="4" t="s">
        <v>261</v>
      </c>
      <c r="EX3" s="4" t="s">
        <v>177</v>
      </c>
      <c r="EY3" s="4" t="s">
        <v>199</v>
      </c>
      <c r="EZ3" s="4" t="s">
        <v>198</v>
      </c>
      <c r="FA3" s="4" t="s">
        <v>232</v>
      </c>
      <c r="FB3" s="4" t="s">
        <v>255</v>
      </c>
      <c r="FC3" s="4" t="s">
        <v>384</v>
      </c>
      <c r="FD3" s="4" t="s">
        <v>412</v>
      </c>
      <c r="FE3" s="4" t="s">
        <v>120</v>
      </c>
      <c r="FF3" s="4" t="s">
        <v>480</v>
      </c>
      <c r="FG3" s="4" t="s">
        <v>247</v>
      </c>
      <c r="FH3" s="4" t="s">
        <v>286</v>
      </c>
      <c r="FI3" s="4" t="s">
        <v>45</v>
      </c>
      <c r="FJ3" s="4" t="s">
        <v>423</v>
      </c>
      <c r="FK3" s="4" t="s">
        <v>139</v>
      </c>
      <c r="FL3" s="4" t="s">
        <v>471</v>
      </c>
      <c r="FM3" s="4" t="s">
        <v>326</v>
      </c>
      <c r="FN3" s="4" t="s">
        <v>348</v>
      </c>
      <c r="FO3" s="4" t="s">
        <v>52</v>
      </c>
      <c r="FP3" s="4" t="s">
        <v>72</v>
      </c>
      <c r="FQ3" s="4" t="s">
        <v>146</v>
      </c>
      <c r="FR3" s="4" t="s">
        <v>133</v>
      </c>
      <c r="FS3" s="4" t="s">
        <v>300</v>
      </c>
      <c r="FT3" s="4" t="s">
        <v>294</v>
      </c>
      <c r="FU3" s="4" t="s">
        <v>335</v>
      </c>
      <c r="FV3" s="4" t="s">
        <v>284</v>
      </c>
      <c r="FW3" s="4" t="s">
        <v>904</v>
      </c>
      <c r="FX3" s="4" t="s">
        <v>374</v>
      </c>
      <c r="FY3" s="4" t="s">
        <v>281</v>
      </c>
      <c r="FZ3" s="4" t="s">
        <v>410</v>
      </c>
      <c r="GA3" s="4" t="s">
        <v>322</v>
      </c>
      <c r="GB3" s="4" t="s">
        <v>381</v>
      </c>
      <c r="GC3" s="4" t="s">
        <v>117</v>
      </c>
      <c r="GD3" s="4" t="s">
        <v>179</v>
      </c>
      <c r="GE3" s="4" t="s">
        <v>175</v>
      </c>
      <c r="GF3" s="4" t="s">
        <v>219</v>
      </c>
      <c r="GG3" s="4" t="s">
        <v>249</v>
      </c>
      <c r="GH3" s="4" t="s">
        <v>115</v>
      </c>
      <c r="GI3" s="4" t="s">
        <v>140</v>
      </c>
      <c r="GJ3" s="4" t="s">
        <v>218</v>
      </c>
      <c r="GK3" s="4" t="s">
        <v>173</v>
      </c>
      <c r="GL3" s="4" t="s">
        <v>289</v>
      </c>
      <c r="GM3" s="4" t="s">
        <v>237</v>
      </c>
      <c r="GN3" s="4" t="s">
        <v>257</v>
      </c>
      <c r="GO3" s="4" t="s">
        <v>42</v>
      </c>
      <c r="GP3" s="4" t="s">
        <v>482</v>
      </c>
      <c r="GQ3" s="4" t="s">
        <v>97</v>
      </c>
      <c r="GR3" s="4" t="s">
        <v>121</v>
      </c>
      <c r="GS3" s="4" t="s">
        <v>309</v>
      </c>
      <c r="GT3" s="4" t="s">
        <v>328</v>
      </c>
      <c r="GU3" s="4" t="s">
        <v>217</v>
      </c>
      <c r="GV3" s="4" t="s">
        <v>371</v>
      </c>
      <c r="GW3" s="4" t="s">
        <v>292</v>
      </c>
      <c r="GX3" s="4" t="s">
        <v>143</v>
      </c>
      <c r="GY3" s="4" t="s">
        <v>156</v>
      </c>
      <c r="GZ3" s="4" t="s">
        <v>375</v>
      </c>
      <c r="HA3" s="4" t="s">
        <v>349</v>
      </c>
      <c r="HB3" s="4" t="s">
        <v>172</v>
      </c>
      <c r="HC3" s="4" t="s">
        <v>421</v>
      </c>
      <c r="HD3" s="4" t="s">
        <v>416</v>
      </c>
      <c r="HE3" s="4" t="s">
        <v>448</v>
      </c>
      <c r="HF3" s="4" t="s">
        <v>297</v>
      </c>
      <c r="HG3" s="4" t="s">
        <v>205</v>
      </c>
      <c r="HH3" s="4" t="s">
        <v>81</v>
      </c>
      <c r="HI3" s="4" t="s">
        <v>85</v>
      </c>
      <c r="HJ3" s="4" t="s">
        <v>87</v>
      </c>
      <c r="HK3" s="4" t="s">
        <v>70</v>
      </c>
      <c r="HL3" s="4" t="s">
        <v>236</v>
      </c>
      <c r="HM3" s="4" t="s">
        <v>342</v>
      </c>
      <c r="HN3" s="4" t="s">
        <v>408</v>
      </c>
      <c r="HO3" s="4" t="s">
        <v>108</v>
      </c>
      <c r="HP3" s="4" t="s">
        <v>484</v>
      </c>
      <c r="HQ3" s="4" t="s">
        <v>266</v>
      </c>
      <c r="HR3" s="4" t="s">
        <v>269</v>
      </c>
      <c r="HS3" s="4" t="s">
        <v>329</v>
      </c>
      <c r="HT3" s="4" t="s">
        <v>225</v>
      </c>
      <c r="HU3" s="4" t="s">
        <v>465</v>
      </c>
      <c r="HV3" s="4" t="s">
        <v>160</v>
      </c>
      <c r="HW3" s="4" t="s">
        <v>171</v>
      </c>
      <c r="HX3" s="4" t="s">
        <v>189</v>
      </c>
      <c r="HY3" s="4" t="s">
        <v>488</v>
      </c>
      <c r="HZ3" s="4" t="s">
        <v>489</v>
      </c>
      <c r="IA3" s="4" t="s">
        <v>490</v>
      </c>
      <c r="IB3" s="4" t="s">
        <v>485</v>
      </c>
      <c r="IC3" s="4" t="s">
        <v>485</v>
      </c>
      <c r="ID3" s="4" t="s">
        <v>486</v>
      </c>
      <c r="IE3" s="4" t="s">
        <v>262</v>
      </c>
      <c r="IF3" s="4" t="s">
        <v>491</v>
      </c>
      <c r="IG3" s="4" t="s">
        <v>387</v>
      </c>
      <c r="IH3" s="4" t="s">
        <v>391</v>
      </c>
      <c r="II3" s="4" t="s">
        <v>397</v>
      </c>
      <c r="IJ3" s="4" t="s">
        <v>353</v>
      </c>
      <c r="IK3" s="4" t="s">
        <v>444</v>
      </c>
      <c r="IL3" s="4" t="s">
        <v>462</v>
      </c>
      <c r="IM3" s="4" t="s">
        <v>203</v>
      </c>
      <c r="IN3" s="4" t="s">
        <v>299</v>
      </c>
      <c r="IO3" s="4" t="s">
        <v>233</v>
      </c>
      <c r="IP3" s="4" t="s">
        <v>405</v>
      </c>
      <c r="IQ3" s="4" t="s">
        <v>411</v>
      </c>
      <c r="IR3" s="4" t="s">
        <v>60</v>
      </c>
      <c r="IS3" s="4" t="s">
        <v>127</v>
      </c>
      <c r="IT3" s="4" t="s">
        <v>131</v>
      </c>
      <c r="IU3" s="4" t="s">
        <v>425</v>
      </c>
      <c r="IV3" s="4" t="s">
        <v>134</v>
      </c>
      <c r="IW3" s="4" t="s">
        <v>325</v>
      </c>
      <c r="IX3" s="4" t="s">
        <v>194</v>
      </c>
      <c r="IY3" s="4" t="s">
        <v>282</v>
      </c>
      <c r="IZ3" s="4" t="s">
        <v>27</v>
      </c>
      <c r="JA3" s="4" t="s">
        <v>425</v>
      </c>
      <c r="JB3" s="4" t="s">
        <v>315</v>
      </c>
      <c r="JC3" s="4" t="s">
        <v>101</v>
      </c>
      <c r="JD3" s="4" t="s">
        <v>107</v>
      </c>
      <c r="JE3" s="4" t="s">
        <v>111</v>
      </c>
      <c r="JF3" s="4" t="s">
        <v>130</v>
      </c>
      <c r="JG3" s="4" t="s">
        <v>142</v>
      </c>
      <c r="JH3" s="4" t="s">
        <v>116</v>
      </c>
      <c r="JI3" s="4" t="s">
        <v>15</v>
      </c>
      <c r="JJ3" s="4" t="s">
        <v>122</v>
      </c>
      <c r="JK3" s="4" t="s">
        <v>216</v>
      </c>
      <c r="JL3" s="4" t="s">
        <v>473</v>
      </c>
      <c r="JM3" s="4" t="s">
        <v>165</v>
      </c>
      <c r="JN3" s="4" t="s">
        <v>337</v>
      </c>
      <c r="JO3" s="4" t="s">
        <v>442</v>
      </c>
      <c r="JP3" s="4" t="s">
        <v>437</v>
      </c>
      <c r="JQ3" s="4" t="s">
        <v>145</v>
      </c>
      <c r="JR3" s="4" t="s">
        <v>125</v>
      </c>
      <c r="JS3" s="4" t="s">
        <v>223</v>
      </c>
      <c r="JT3" s="4" t="s">
        <v>240</v>
      </c>
      <c r="JU3" s="4" t="s">
        <v>231</v>
      </c>
      <c r="JV3" s="4" t="s">
        <v>149</v>
      </c>
      <c r="JW3" s="4" t="s">
        <v>119</v>
      </c>
      <c r="JX3" s="4" t="s">
        <v>220</v>
      </c>
      <c r="JY3" s="4" t="s">
        <v>260</v>
      </c>
      <c r="JZ3" s="4" t="s">
        <v>288</v>
      </c>
      <c r="KA3" s="4" t="s">
        <v>304</v>
      </c>
      <c r="KB3" s="4" t="s">
        <v>306</v>
      </c>
      <c r="KC3" s="4" t="s">
        <v>310</v>
      </c>
      <c r="KD3" s="4" t="s">
        <v>312</v>
      </c>
      <c r="KE3" s="4" t="s">
        <v>168</v>
      </c>
      <c r="KF3" s="4" t="s">
        <v>170</v>
      </c>
      <c r="KG3" s="4" t="s">
        <v>248</v>
      </c>
      <c r="KH3" s="4" t="s">
        <v>447</v>
      </c>
      <c r="KI3" s="4" t="s">
        <v>193</v>
      </c>
      <c r="KJ3" s="4" t="s">
        <v>73</v>
      </c>
      <c r="KK3" s="4" t="s">
        <v>92</v>
      </c>
      <c r="KL3" s="4" t="s">
        <v>435</v>
      </c>
      <c r="KM3" s="4" t="s">
        <v>440</v>
      </c>
      <c r="KN3" s="4" t="s">
        <v>137</v>
      </c>
      <c r="KO3" s="4" t="s">
        <v>105</v>
      </c>
      <c r="KP3" s="4" t="s">
        <v>57</v>
      </c>
      <c r="KQ3" s="4" t="s">
        <v>30</v>
      </c>
      <c r="KR3" s="4" t="s">
        <v>477</v>
      </c>
      <c r="KS3" s="4" t="s">
        <v>67</v>
      </c>
      <c r="KT3" s="4" t="s">
        <v>152</v>
      </c>
      <c r="KU3" s="4" t="s">
        <v>155</v>
      </c>
      <c r="KV3" s="4" t="s">
        <v>460</v>
      </c>
      <c r="KW3" s="4" t="s">
        <v>591</v>
      </c>
      <c r="KX3" s="4" t="s">
        <v>12</v>
      </c>
      <c r="KY3" s="4" t="s">
        <v>78</v>
      </c>
      <c r="KZ3" s="4" t="s">
        <v>82</v>
      </c>
      <c r="LA3" s="4" t="s">
        <v>242</v>
      </c>
      <c r="LB3" s="4" t="s">
        <v>382</v>
      </c>
      <c r="LC3" s="4" t="s">
        <v>228</v>
      </c>
      <c r="LD3" s="4" t="s">
        <v>395</v>
      </c>
      <c r="LE3" s="4" t="s">
        <v>109</v>
      </c>
      <c r="LF3" s="4" t="s">
        <v>17</v>
      </c>
      <c r="LG3" s="4" t="s">
        <v>76</v>
      </c>
      <c r="LH3" s="4" t="s">
        <v>136</v>
      </c>
      <c r="LI3" s="4" t="s">
        <v>197</v>
      </c>
      <c r="LJ3" s="4" t="s">
        <v>79</v>
      </c>
      <c r="LK3" s="4" t="s">
        <v>470</v>
      </c>
      <c r="LL3" s="4" t="s">
        <v>161</v>
      </c>
      <c r="LM3" s="4" t="s">
        <v>141</v>
      </c>
      <c r="LN3" s="4" t="s">
        <v>22</v>
      </c>
      <c r="LO3" s="4" t="s">
        <v>93</v>
      </c>
      <c r="LP3" s="4" t="s">
        <v>34</v>
      </c>
      <c r="LQ3" s="4" t="s">
        <v>110</v>
      </c>
      <c r="LR3" s="4" t="s">
        <v>114</v>
      </c>
      <c r="LS3" s="4" t="s">
        <v>347</v>
      </c>
      <c r="LT3" s="4" t="s">
        <v>185</v>
      </c>
      <c r="LU3" s="4" t="s">
        <v>210</v>
      </c>
      <c r="LV3" s="4" t="s">
        <v>386</v>
      </c>
      <c r="LW3" s="4" t="s">
        <v>475</v>
      </c>
      <c r="LX3" s="4" t="s">
        <v>56</v>
      </c>
      <c r="LY3" s="4" t="s">
        <v>147</v>
      </c>
      <c r="LZ3" s="4" t="s">
        <v>671</v>
      </c>
      <c r="MA3" s="4" t="s">
        <v>290</v>
      </c>
      <c r="MB3" s="4" t="s">
        <v>40</v>
      </c>
      <c r="MC3" s="4" t="s">
        <v>88</v>
      </c>
      <c r="MD3" s="4" t="s">
        <v>200</v>
      </c>
      <c r="ME3" s="4" t="s">
        <v>211</v>
      </c>
      <c r="MF3" s="4" t="s">
        <v>481</v>
      </c>
      <c r="MG3" s="4" t="s">
        <v>5</v>
      </c>
      <c r="MH3" s="4" t="s">
        <v>208</v>
      </c>
      <c r="MI3" s="4" t="s">
        <v>417</v>
      </c>
      <c r="MJ3" s="4" t="s">
        <v>426</v>
      </c>
      <c r="MK3" s="4" t="s">
        <v>29</v>
      </c>
      <c r="ML3" s="4" t="s">
        <v>293</v>
      </c>
      <c r="MM3" s="4" t="s">
        <v>402</v>
      </c>
      <c r="MN3" s="4" t="s">
        <v>84</v>
      </c>
      <c r="MO3" s="4" t="s">
        <v>94</v>
      </c>
      <c r="MP3" s="4" t="s">
        <v>150</v>
      </c>
      <c r="MQ3" s="4" t="s">
        <v>154</v>
      </c>
      <c r="MR3" s="4" t="s">
        <v>75</v>
      </c>
      <c r="MS3" s="4" t="s">
        <v>192</v>
      </c>
      <c r="MT3" s="4" t="s">
        <v>253</v>
      </c>
      <c r="MU3" s="4" t="s">
        <v>333</v>
      </c>
      <c r="MV3" s="4" t="s">
        <v>338</v>
      </c>
      <c r="MW3" s="4" t="s">
        <v>132</v>
      </c>
      <c r="MX3" s="4" t="s">
        <v>357</v>
      </c>
      <c r="MY3" s="4" t="s">
        <v>352</v>
      </c>
      <c r="MZ3" s="4" t="s">
        <v>7</v>
      </c>
      <c r="NA3" s="4" t="s">
        <v>230</v>
      </c>
      <c r="NB3" s="4" t="s">
        <v>113</v>
      </c>
      <c r="NC3" s="4" t="s">
        <v>365</v>
      </c>
      <c r="ND3" s="4" t="s">
        <v>187</v>
      </c>
      <c r="NE3" s="4" t="s">
        <v>159</v>
      </c>
      <c r="NF3" s="4" t="s">
        <v>313</v>
      </c>
      <c r="NG3" s="4" t="s">
        <v>58</v>
      </c>
      <c r="NH3" s="4" t="s">
        <v>99</v>
      </c>
      <c r="NI3" s="4" t="s">
        <v>16</v>
      </c>
      <c r="NJ3" s="4" t="s">
        <v>24</v>
      </c>
      <c r="NK3" s="4" t="s">
        <v>13</v>
      </c>
      <c r="NL3" s="4" t="s">
        <v>11</v>
      </c>
      <c r="NM3" s="4" t="s">
        <v>201</v>
      </c>
      <c r="NN3" s="4" t="s">
        <v>204</v>
      </c>
      <c r="NO3" s="4" t="s">
        <v>207</v>
      </c>
      <c r="NP3" s="4" t="s">
        <v>332</v>
      </c>
      <c r="NQ3" s="4" t="s">
        <v>26</v>
      </c>
      <c r="NR3" s="4" t="s">
        <v>32</v>
      </c>
      <c r="NS3" s="4" t="s">
        <v>234</v>
      </c>
      <c r="NT3" s="4" t="s">
        <v>91</v>
      </c>
      <c r="NU3" s="4" t="s">
        <v>214</v>
      </c>
      <c r="NV3" s="4" t="s">
        <v>259</v>
      </c>
      <c r="NW3" s="4" t="s">
        <v>264</v>
      </c>
      <c r="NX3" s="4" t="s">
        <v>302</v>
      </c>
      <c r="NY3" s="4" t="s">
        <v>456</v>
      </c>
      <c r="NZ3" s="4" t="s">
        <v>254</v>
      </c>
      <c r="OA3" s="4" t="s">
        <v>90</v>
      </c>
      <c r="OB3" s="4" t="s">
        <v>20</v>
      </c>
      <c r="OC3" s="4" t="s">
        <v>49</v>
      </c>
      <c r="OD3" s="4" t="s">
        <v>317</v>
      </c>
      <c r="OE3" s="4" t="s">
        <v>95</v>
      </c>
      <c r="OF3" s="4" t="s">
        <v>31</v>
      </c>
      <c r="OG3" s="4" t="s">
        <v>157</v>
      </c>
      <c r="OH3" s="4" t="s">
        <v>452</v>
      </c>
      <c r="OI3" s="4" t="s">
        <v>43</v>
      </c>
      <c r="OJ3" s="4" t="s">
        <v>1381</v>
      </c>
      <c r="OK3" s="4" t="s">
        <v>320</v>
      </c>
      <c r="OL3" s="4" t="s">
        <v>251</v>
      </c>
      <c r="OM3" s="4" t="s">
        <v>9</v>
      </c>
      <c r="ON3" s="4" t="s">
        <v>362</v>
      </c>
      <c r="OO3" s="4" t="s">
        <v>54</v>
      </c>
      <c r="OP3" s="4" t="s">
        <v>46</v>
      </c>
      <c r="OQ3" s="4" t="s">
        <v>48</v>
      </c>
      <c r="OR3" s="4" t="s">
        <v>667</v>
      </c>
      <c r="OS3" s="4" t="s">
        <v>368</v>
      </c>
      <c r="OT3" s="4" t="s">
        <v>377</v>
      </c>
      <c r="OU3" s="4" t="s">
        <v>396</v>
      </c>
      <c r="OV3" s="4" t="s">
        <v>468</v>
      </c>
      <c r="OW3" s="4" t="s">
        <v>215</v>
      </c>
      <c r="OX3" s="4" t="s">
        <v>227</v>
      </c>
      <c r="OY3" s="4" t="s">
        <v>256</v>
      </c>
      <c r="OZ3" s="4" t="s">
        <v>1387</v>
      </c>
      <c r="PA3" s="4" t="s">
        <v>590</v>
      </c>
      <c r="PB3" s="4" t="s">
        <v>71</v>
      </c>
      <c r="PC3" s="4" t="s">
        <v>246</v>
      </c>
      <c r="PD3" s="4" t="s">
        <v>65</v>
      </c>
      <c r="PE3" s="4" t="s">
        <v>1389</v>
      </c>
      <c r="PF3" s="4" t="s">
        <v>148</v>
      </c>
      <c r="PG3" s="4" t="s">
        <v>151</v>
      </c>
      <c r="PH3" s="4" t="s">
        <v>708</v>
      </c>
      <c r="PI3" s="4" t="s">
        <v>563</v>
      </c>
      <c r="PJ3" s="4" t="s">
        <v>44</v>
      </c>
      <c r="PK3" s="4" t="s">
        <v>262</v>
      </c>
      <c r="PL3" s="4" t="s">
        <v>267</v>
      </c>
      <c r="PM3" s="4" t="s">
        <v>884</v>
      </c>
      <c r="PN3" s="4" t="s">
        <v>276</v>
      </c>
      <c r="PO3" s="4" t="s">
        <v>850</v>
      </c>
      <c r="PP3" s="4" t="s">
        <v>1099</v>
      </c>
      <c r="PQ3" s="4" t="s">
        <v>582</v>
      </c>
      <c r="PR3" s="4" t="s">
        <v>681</v>
      </c>
      <c r="PS3" s="4" t="s">
        <v>997</v>
      </c>
      <c r="PT3" s="4" t="s">
        <v>1064</v>
      </c>
      <c r="PU3" s="4" t="s">
        <v>622</v>
      </c>
      <c r="PV3" s="4" t="s">
        <v>632</v>
      </c>
      <c r="PW3" s="4" t="s">
        <v>389</v>
      </c>
      <c r="PX3" s="4" t="s">
        <v>393</v>
      </c>
      <c r="PY3" s="4" t="s">
        <v>429</v>
      </c>
      <c r="PZ3" s="4" t="s">
        <v>434</v>
      </c>
      <c r="QA3" s="4" t="s">
        <v>1088</v>
      </c>
      <c r="QB3" s="4" t="s">
        <v>446</v>
      </c>
      <c r="QC3" s="4" t="s">
        <v>451</v>
      </c>
      <c r="QD3" s="4" t="s">
        <v>559</v>
      </c>
      <c r="QE3" s="4" t="s">
        <v>994</v>
      </c>
      <c r="QF3" s="4" t="s">
        <v>430</v>
      </c>
      <c r="QG3" s="4" t="s">
        <v>403</v>
      </c>
      <c r="QH3" s="4" t="s">
        <v>433</v>
      </c>
      <c r="QI3" s="4" t="s">
        <v>278</v>
      </c>
      <c r="QJ3" s="4" t="s">
        <v>378</v>
      </c>
      <c r="QK3" s="4" t="s">
        <v>50</v>
      </c>
      <c r="QL3" s="4" t="s">
        <v>55</v>
      </c>
      <c r="QM3" s="4" t="s">
        <v>28</v>
      </c>
      <c r="QN3" s="4" t="s">
        <v>69</v>
      </c>
      <c r="QO3" s="4" t="s">
        <v>385</v>
      </c>
      <c r="QP3" s="4" t="s">
        <v>41</v>
      </c>
      <c r="QQ3" s="4" t="s">
        <v>301</v>
      </c>
      <c r="QR3" s="4" t="s">
        <v>331</v>
      </c>
      <c r="QS3" s="4" t="s">
        <v>334</v>
      </c>
      <c r="QT3" s="4" t="s">
        <v>167</v>
      </c>
      <c r="QU3" s="4" t="s">
        <v>351</v>
      </c>
      <c r="QV3" s="4" t="s">
        <v>275</v>
      </c>
      <c r="QW3" s="4" t="s">
        <v>263</v>
      </c>
      <c r="QX3" s="4" t="s">
        <v>196</v>
      </c>
      <c r="QY3" s="4" t="s">
        <v>296</v>
      </c>
      <c r="QZ3" s="4" t="s">
        <v>138</v>
      </c>
      <c r="RA3" s="4" t="s">
        <v>37</v>
      </c>
      <c r="RB3" s="4" t="s">
        <v>1143</v>
      </c>
      <c r="RC3" s="4" t="s">
        <v>308</v>
      </c>
      <c r="RD3" s="4" t="s">
        <v>323</v>
      </c>
      <c r="RE3" s="4" t="s">
        <v>327</v>
      </c>
      <c r="RF3" s="4" t="s">
        <v>467</v>
      </c>
      <c r="RG3" s="4" t="s">
        <v>8</v>
      </c>
      <c r="RH3" s="4" t="s">
        <v>390</v>
      </c>
      <c r="RI3" s="4" t="s">
        <v>83</v>
      </c>
      <c r="RJ3" s="4" t="s">
        <v>366</v>
      </c>
      <c r="RK3" s="4" t="s">
        <v>455</v>
      </c>
      <c r="RL3" s="4" t="s">
        <v>361</v>
      </c>
      <c r="RM3" s="4" t="s">
        <v>163</v>
      </c>
      <c r="RN3" s="4" t="s">
        <v>370</v>
      </c>
      <c r="RO3" s="4" t="s">
        <v>383</v>
      </c>
      <c r="RP3" s="4" t="s">
        <v>399</v>
      </c>
      <c r="RQ3" s="4" t="s">
        <v>190</v>
      </c>
      <c r="RR3" s="4" t="s">
        <v>213</v>
      </c>
      <c r="RS3" s="4" t="s">
        <v>245</v>
      </c>
      <c r="RT3" s="4" t="s">
        <v>176</v>
      </c>
      <c r="RU3" s="4" t="s">
        <v>180</v>
      </c>
      <c r="RV3" s="4" t="s">
        <v>182</v>
      </c>
      <c r="RW3" s="4" t="s">
        <v>126</v>
      </c>
      <c r="RX3" s="4" t="s">
        <v>144</v>
      </c>
      <c r="RY3" s="4" t="s">
        <v>291</v>
      </c>
      <c r="RZ3" s="4" t="s">
        <v>287</v>
      </c>
      <c r="SA3" s="4" t="s">
        <v>283</v>
      </c>
      <c r="SB3" s="4" t="s">
        <v>336</v>
      </c>
      <c r="SC3" s="4" t="s">
        <v>239</v>
      </c>
      <c r="SD3" s="4" t="s">
        <v>250</v>
      </c>
      <c r="SE3" s="4" t="s">
        <v>35</v>
      </c>
      <c r="SF3" s="4" t="s">
        <v>38</v>
      </c>
      <c r="SG3" s="4" t="s">
        <v>59</v>
      </c>
      <c r="SH3" s="4" t="s">
        <v>63</v>
      </c>
      <c r="SI3" s="4" t="s">
        <v>64</v>
      </c>
      <c r="SJ3" s="4" t="s">
        <v>595</v>
      </c>
      <c r="SK3" s="4" t="s">
        <v>424</v>
      </c>
    </row>
    <row r="4" spans="1:505" x14ac:dyDescent="0.25">
      <c r="A4" s="14">
        <v>345391</v>
      </c>
      <c r="B4" s="14">
        <v>0</v>
      </c>
      <c r="C4" s="6">
        <f>IF(OR('Z-scores'!C4&gt;3,'Z-scores'!C4&lt;-3),"",'Z-scores'!C4)</f>
        <v>-0.47500405149352087</v>
      </c>
      <c r="D4" s="6">
        <f>IF(OR('Z-scores'!D4&gt;3,'Z-scores'!D4&lt;-3),"",'Z-scores'!D4)</f>
        <v>0.54205477514182598</v>
      </c>
      <c r="E4" s="6">
        <f>IF(OR('Z-scores'!E4&gt;3,'Z-scores'!E4&lt;-3),"",'Z-scores'!E4)</f>
        <v>-0.51566475525922484</v>
      </c>
      <c r="F4" s="6">
        <f>IF(OR('Z-scores'!F4&gt;3,'Z-scores'!F4&lt;-3),"",'Z-scores'!F4)</f>
        <v>0.64767090569546226</v>
      </c>
      <c r="G4" s="6">
        <f>IF(OR('Z-scores'!G4&gt;3,'Z-scores'!G4&lt;-3),"",'Z-scores'!G4)</f>
        <v>-0.48702477962520413</v>
      </c>
      <c r="H4" s="6">
        <f>IF(OR('Z-scores'!H4&gt;3,'Z-scores'!H4&lt;-3),"",'Z-scores'!H4)</f>
        <v>0.65232814300715303</v>
      </c>
      <c r="I4" s="6">
        <f>IF(OR('Z-scores'!I4&gt;3,'Z-scores'!I4&lt;-3),"",'Z-scores'!I4)</f>
        <v>0.90330946723040739</v>
      </c>
      <c r="J4" s="6">
        <f>IF(OR('Z-scores'!J4&gt;3,'Z-scores'!J4&lt;-3),"",'Z-scores'!J4)</f>
        <v>0.67677079711801069</v>
      </c>
      <c r="K4" s="6">
        <f>IF(OR('Z-scores'!K4&gt;3,'Z-scores'!K4&lt;-3),"",'Z-scores'!K4)</f>
        <v>0.58041281406118572</v>
      </c>
      <c r="L4" s="6">
        <f>IF(OR('Z-scores'!L4&gt;3,'Z-scores'!L4&lt;-3),"",'Z-scores'!L4)</f>
        <v>-0.69003443901221506</v>
      </c>
      <c r="M4" s="6">
        <f>IF(OR('Z-scores'!M4&gt;3,'Z-scores'!M4&lt;-3),"",'Z-scores'!M4)</f>
        <v>0.28639549500544026</v>
      </c>
      <c r="N4" s="6">
        <f>IF(OR('Z-scores'!N4&gt;3,'Z-scores'!N4&lt;-3),"",'Z-scores'!N4)</f>
        <v>1.1086144670207567</v>
      </c>
      <c r="O4" s="6">
        <f>IF(OR('Z-scores'!O4&gt;3,'Z-scores'!O4&lt;-3),"",'Z-scores'!O4)</f>
        <v>1.4230901742609801</v>
      </c>
      <c r="P4" s="6">
        <f>IF(OR('Z-scores'!P4&gt;3,'Z-scores'!P4&lt;-3),"",'Z-scores'!P4)</f>
        <v>0.67723880984999119</v>
      </c>
      <c r="Q4" s="6">
        <f>IF(OR('Z-scores'!Q4&gt;3,'Z-scores'!Q4&lt;-3),"",'Z-scores'!Q4)</f>
        <v>-0.65701857245742401</v>
      </c>
      <c r="R4" s="6">
        <f>IF(OR('Z-scores'!R4&gt;3,'Z-scores'!R4&lt;-3),"",'Z-scores'!R4)</f>
        <v>0.1793800113044485</v>
      </c>
      <c r="S4" s="6">
        <f>IF(OR('Z-scores'!S4&gt;3,'Z-scores'!S4&lt;-3),"",'Z-scores'!S4)</f>
        <v>0.55541865758522657</v>
      </c>
      <c r="T4" s="6">
        <f>IF(OR('Z-scores'!T4&gt;3,'Z-scores'!T4&lt;-3),"",'Z-scores'!T4)</f>
        <v>1.3858164260627417</v>
      </c>
      <c r="U4" s="6">
        <f>IF(OR('Z-scores'!U4&gt;3,'Z-scores'!U4&lt;-3),"",'Z-scores'!U4)</f>
        <v>0.80224137646747984</v>
      </c>
      <c r="V4" s="6">
        <f>IF(OR('Z-scores'!V4&gt;3,'Z-scores'!V4&lt;-3),"",'Z-scores'!V4)</f>
        <v>-8.657308227408872E-2</v>
      </c>
      <c r="W4" s="6">
        <f>IF(OR('Z-scores'!W4&gt;3,'Z-scores'!W4&lt;-3),"",'Z-scores'!W4)</f>
        <v>-0.76736039953042623</v>
      </c>
      <c r="X4" s="6">
        <f>IF(OR('Z-scores'!X4&gt;3,'Z-scores'!X4&lt;-3),"",'Z-scores'!X4)</f>
        <v>2.0350265766753179</v>
      </c>
      <c r="Y4" s="6">
        <f>IF(OR('Z-scores'!Y4&gt;3,'Z-scores'!Y4&lt;-3),"",'Z-scores'!Y4)</f>
        <v>1.6221070683982941</v>
      </c>
      <c r="Z4" s="6">
        <f>IF(OR('Z-scores'!Z4&gt;3,'Z-scores'!Z4&lt;-3),"",'Z-scores'!Z4)</f>
        <v>1.3278492727390081</v>
      </c>
      <c r="AA4" s="6">
        <f>IF(OR('Z-scores'!AA4&gt;3,'Z-scores'!AA4&lt;-3),"",'Z-scores'!AA4)</f>
        <v>0.34512504199915855</v>
      </c>
      <c r="AB4" s="6">
        <f>IF(OR('Z-scores'!AB4&gt;3,'Z-scores'!AB4&lt;-3),"",'Z-scores'!AB4)</f>
        <v>-3.6555673986713867E-2</v>
      </c>
      <c r="AC4" s="6">
        <f>IF(OR('Z-scores'!AC4&gt;3,'Z-scores'!AC4&lt;-3),"",'Z-scores'!AC4)</f>
        <v>-0.26143367401617129</v>
      </c>
      <c r="AD4" s="6">
        <f>IF(OR('Z-scores'!AD4&gt;3,'Z-scores'!AD4&lt;-3),"",'Z-scores'!AD4)</f>
        <v>2.0179386453083312</v>
      </c>
      <c r="AE4" s="6">
        <f>IF(OR('Z-scores'!AE4&gt;3,'Z-scores'!AE4&lt;-3),"",'Z-scores'!AE4)</f>
        <v>2.1375289937467863</v>
      </c>
      <c r="AF4" s="6">
        <f>IF(OR('Z-scores'!AF4&gt;3,'Z-scores'!AF4&lt;-3),"",'Z-scores'!AF4)</f>
        <v>0.75596915825127675</v>
      </c>
      <c r="AG4" s="6">
        <f>IF(OR('Z-scores'!AG4&gt;3,'Z-scores'!AG4&lt;-3),"",'Z-scores'!AG4)</f>
        <v>0.75179064047389255</v>
      </c>
      <c r="AH4" s="6">
        <f>IF(OR('Z-scores'!AH4&gt;3,'Z-scores'!AH4&lt;-3),"",'Z-scores'!AH4)</f>
        <v>-0.75066187825186459</v>
      </c>
      <c r="AI4" s="6">
        <f>IF(OR('Z-scores'!AI4&gt;3,'Z-scores'!AI4&lt;-3),"",'Z-scores'!AI4)</f>
        <v>-0.92340261154155245</v>
      </c>
      <c r="AJ4" s="6">
        <f>IF(OR('Z-scores'!AJ4&gt;3,'Z-scores'!AJ4&lt;-3),"",'Z-scores'!AJ4)</f>
        <v>-1.3058497128095932</v>
      </c>
      <c r="AK4" s="6">
        <f>IF(OR('Z-scores'!AK4&gt;3,'Z-scores'!AK4&lt;-3),"",'Z-scores'!AK4)</f>
        <v>-1.2232777860321196</v>
      </c>
      <c r="AL4" s="6">
        <f>IF(OR('Z-scores'!AL4&gt;3,'Z-scores'!AL4&lt;-3),"",'Z-scores'!AL4)</f>
        <v>0.28727292225050816</v>
      </c>
      <c r="AM4" s="6">
        <f>IF(OR('Z-scores'!AM4&gt;3,'Z-scores'!AM4&lt;-3),"",'Z-scores'!AM4)</f>
        <v>0.39739051768225447</v>
      </c>
      <c r="AN4" s="6">
        <f>IF(OR('Z-scores'!AN4&gt;3,'Z-scores'!AN4&lt;-3),"",'Z-scores'!AN4)</f>
        <v>-0.45577365238650708</v>
      </c>
      <c r="AO4" s="6">
        <f>IF(OR('Z-scores'!AO4&gt;3,'Z-scores'!AO4&lt;-3),"",'Z-scores'!AO4)</f>
        <v>-0.78695706489502015</v>
      </c>
      <c r="AP4" s="6">
        <f>IF(OR('Z-scores'!AP4&gt;3,'Z-scores'!AP4&lt;-3),"",'Z-scores'!AP4)</f>
        <v>1.8147061693859816</v>
      </c>
      <c r="AQ4" s="6">
        <f>IF(OR('Z-scores'!AQ4&gt;3,'Z-scores'!AQ4&lt;-3),"",'Z-scores'!AQ4)</f>
        <v>1.8055793324056539</v>
      </c>
      <c r="AR4" s="6">
        <f>IF(OR('Z-scores'!AR4&gt;3,'Z-scores'!AR4&lt;-3),"",'Z-scores'!AR4)</f>
        <v>1.2769243859926902</v>
      </c>
      <c r="AS4" s="6">
        <f>IF(OR('Z-scores'!AS4&gt;3,'Z-scores'!AS4&lt;-3),"",'Z-scores'!AS4)</f>
        <v>0.80660671915449145</v>
      </c>
      <c r="AT4" s="6">
        <f>IF(OR('Z-scores'!AT4&gt;3,'Z-scores'!AT4&lt;-3),"",'Z-scores'!AT4)</f>
        <v>0.11227628049944427</v>
      </c>
      <c r="AU4" s="6">
        <f>IF(OR('Z-scores'!AU4&gt;3,'Z-scores'!AU4&lt;-3),"",'Z-scores'!AU4)</f>
        <v>0.80228857926715358</v>
      </c>
      <c r="AV4" s="6">
        <f>IF(OR('Z-scores'!AV4&gt;3,'Z-scores'!AV4&lt;-3),"",'Z-scores'!AV4)</f>
        <v>2.3055780239152184</v>
      </c>
      <c r="AW4" s="6">
        <f>IF(OR('Z-scores'!AW4&gt;3,'Z-scores'!AW4&lt;-3),"",'Z-scores'!AW4)</f>
        <v>1.2855404378575721</v>
      </c>
      <c r="AX4" s="6">
        <f>IF(OR('Z-scores'!AX4&gt;3,'Z-scores'!AX4&lt;-3),"",'Z-scores'!AX4)</f>
        <v>0.9277512048305524</v>
      </c>
      <c r="AY4" s="6">
        <f>IF(OR('Z-scores'!AY4&gt;3,'Z-scores'!AY4&lt;-3),"",'Z-scores'!AY4)</f>
        <v>-0.50372709521636927</v>
      </c>
      <c r="AZ4" s="6">
        <f>IF(OR('Z-scores'!AZ4&gt;3,'Z-scores'!AZ4&lt;-3),"",'Z-scores'!AZ4)</f>
        <v>-0.70855036468415777</v>
      </c>
      <c r="BA4" s="6">
        <f>IF(OR('Z-scores'!BA4&gt;3,'Z-scores'!BA4&lt;-3),"",'Z-scores'!BA4)</f>
        <v>-0.65503182381581027</v>
      </c>
      <c r="BB4" s="6">
        <f>IF(OR('Z-scores'!BB4&gt;3,'Z-scores'!BB4&lt;-3),"",'Z-scores'!BB4)</f>
        <v>-0.33860466935236</v>
      </c>
      <c r="BC4" s="6">
        <f>IF(OR('Z-scores'!BC4&gt;3,'Z-scores'!BC4&lt;-3),"",'Z-scores'!BC4)</f>
        <v>-4.86415227178428E-3</v>
      </c>
      <c r="BD4" s="6">
        <f>IF(OR('Z-scores'!BD4&gt;3,'Z-scores'!BD4&lt;-3),"",'Z-scores'!BD4)</f>
        <v>8.4034864533099066E-2</v>
      </c>
      <c r="BE4" s="6">
        <f>IF(OR('Z-scores'!BE4&gt;3,'Z-scores'!BE4&lt;-3),"",'Z-scores'!BE4)</f>
        <v>0.53186082350325159</v>
      </c>
      <c r="BF4" s="6">
        <f>IF(OR('Z-scores'!BF4&gt;3,'Z-scores'!BF4&lt;-3),"",'Z-scores'!BF4)</f>
        <v>2.158106605266431E-2</v>
      </c>
      <c r="BG4" s="6">
        <f>IF(OR('Z-scores'!BG4&gt;3,'Z-scores'!BG4&lt;-3),"",'Z-scores'!BG4)</f>
        <v>0.87013974310181419</v>
      </c>
      <c r="BH4" s="6">
        <f>IF(OR('Z-scores'!BH4&gt;3,'Z-scores'!BH4&lt;-3),"",'Z-scores'!BH4)</f>
        <v>-0.11340101715517216</v>
      </c>
      <c r="BI4" s="6">
        <f>IF(OR('Z-scores'!BI4&gt;3,'Z-scores'!BI4&lt;-3),"",'Z-scores'!BI4)</f>
        <v>-1.2582197702717042</v>
      </c>
      <c r="BJ4" s="6">
        <f>IF(OR('Z-scores'!BJ4&gt;3,'Z-scores'!BJ4&lt;-3),"",'Z-scores'!BJ4)</f>
        <v>-0.9093996292955755</v>
      </c>
      <c r="BK4" s="6">
        <f>IF(OR('Z-scores'!BK4&gt;3,'Z-scores'!BK4&lt;-3),"",'Z-scores'!BK4)</f>
        <v>-0.27839426507861026</v>
      </c>
      <c r="BL4" s="6">
        <f>IF(OR('Z-scores'!BL4&gt;3,'Z-scores'!BL4&lt;-3),"",'Z-scores'!BL4)</f>
        <v>-0.68342281327739351</v>
      </c>
      <c r="BM4" s="6">
        <f>IF(OR('Z-scores'!BM4&gt;3,'Z-scores'!BM4&lt;-3),"",'Z-scores'!BM4)</f>
        <v>1.9346650057777338E-2</v>
      </c>
      <c r="BN4" s="6">
        <f>IF(OR('Z-scores'!BN4&gt;3,'Z-scores'!BN4&lt;-3),"",'Z-scores'!BN4)</f>
        <v>0.97988087585916128</v>
      </c>
      <c r="BO4" s="6">
        <f>IF(OR('Z-scores'!BO4&gt;3,'Z-scores'!BO4&lt;-3),"",'Z-scores'!BO4)</f>
        <v>-0.20297363032656979</v>
      </c>
      <c r="BP4" s="6">
        <f>IF(OR('Z-scores'!BP4&gt;3,'Z-scores'!BP4&lt;-3),"",'Z-scores'!BP4)</f>
        <v>-0.68741085212898401</v>
      </c>
      <c r="BQ4" s="6">
        <f>IF(OR('Z-scores'!BQ4&gt;3,'Z-scores'!BQ4&lt;-3),"",'Z-scores'!BQ4)</f>
        <v>-1.122829525376793</v>
      </c>
      <c r="BR4" s="6">
        <f>IF(OR('Z-scores'!BR4&gt;3,'Z-scores'!BR4&lt;-3),"",'Z-scores'!BR4)</f>
        <v>-0.86560768493681861</v>
      </c>
      <c r="BS4" s="6">
        <f>IF(OR('Z-scores'!BS4&gt;3,'Z-scores'!BS4&lt;-3),"",'Z-scores'!BS4)</f>
        <v>-0.87840396780514896</v>
      </c>
      <c r="BT4" s="6">
        <f>IF(OR('Z-scores'!BT4&gt;3,'Z-scores'!BT4&lt;-3),"",'Z-scores'!BT4)</f>
        <v>-0.39194895169859156</v>
      </c>
      <c r="BU4" s="6">
        <f>IF(OR('Z-scores'!BU4&gt;3,'Z-scores'!BU4&lt;-3),"",'Z-scores'!BU4)</f>
        <v>0.52278470611520622</v>
      </c>
      <c r="BV4" s="6">
        <f>IF(OR('Z-scores'!BV4&gt;3,'Z-scores'!BV4&lt;-3),"",'Z-scores'!BV4)</f>
        <v>-0.73612152913435192</v>
      </c>
      <c r="BW4" s="6">
        <f>IF(OR('Z-scores'!BW4&gt;3,'Z-scores'!BW4&lt;-3),"",'Z-scores'!BW4)</f>
        <v>-0.58141676211566018</v>
      </c>
      <c r="BX4" s="6">
        <f>IF(OR('Z-scores'!BX4&gt;3,'Z-scores'!BX4&lt;-3),"",'Z-scores'!BX4)</f>
        <v>-0.18626358664564349</v>
      </c>
      <c r="BY4" s="6">
        <f>IF(OR('Z-scores'!BY4&gt;3,'Z-scores'!BY4&lt;-3),"",'Z-scores'!BY4)</f>
        <v>-0.69701765537440241</v>
      </c>
      <c r="BZ4" s="6">
        <f>IF(OR('Z-scores'!BZ4&gt;3,'Z-scores'!BZ4&lt;-3),"",'Z-scores'!BZ4)</f>
        <v>-0.25498314384566473</v>
      </c>
      <c r="CA4" s="6">
        <f>IF(OR('Z-scores'!CA4&gt;3,'Z-scores'!CA4&lt;-3),"",'Z-scores'!CA4)</f>
        <v>0.63377251901249143</v>
      </c>
      <c r="CB4" s="6">
        <f>IF(OR('Z-scores'!CB4&gt;3,'Z-scores'!CB4&lt;-3),"",'Z-scores'!CB4)</f>
        <v>-0.81424979981842838</v>
      </c>
      <c r="CC4" s="6">
        <f>IF(OR('Z-scores'!CC4&gt;3,'Z-scores'!CC4&lt;-3),"",'Z-scores'!CC4)</f>
        <v>-0.48481378269981218</v>
      </c>
      <c r="CD4" s="6">
        <f>IF(OR('Z-scores'!CD4&gt;3,'Z-scores'!CD4&lt;-3),"",'Z-scores'!CD4)</f>
        <v>3.2637910445359082E-2</v>
      </c>
      <c r="CE4" s="6">
        <f>IF(OR('Z-scores'!CE4&gt;3,'Z-scores'!CE4&lt;-3),"",'Z-scores'!CE4)</f>
        <v>0.32428658996301207</v>
      </c>
      <c r="CF4" s="6">
        <f>IF(OR('Z-scores'!CF4&gt;3,'Z-scores'!CF4&lt;-3),"",'Z-scores'!CF4)</f>
        <v>0.11447141862447001</v>
      </c>
      <c r="CG4" s="6">
        <f>IF(OR('Z-scores'!CG4&gt;3,'Z-scores'!CG4&lt;-3),"",'Z-scores'!CG4)</f>
        <v>-5.2237248416083279E-2</v>
      </c>
      <c r="CH4" s="6">
        <f>IF(OR('Z-scores'!CH4&gt;3,'Z-scores'!CH4&lt;-3),"",'Z-scores'!CH4)</f>
        <v>0.44978839025627537</v>
      </c>
      <c r="CI4" s="6">
        <f>IF(OR('Z-scores'!CI4&gt;3,'Z-scores'!CI4&lt;-3),"",'Z-scores'!CI4)</f>
        <v>0.55421061009611894</v>
      </c>
      <c r="CJ4" s="6">
        <f>IF(OR('Z-scores'!CJ4&gt;3,'Z-scores'!CJ4&lt;-3),"",'Z-scores'!CJ4)</f>
        <v>2.7810509217936898</v>
      </c>
      <c r="CK4" s="6">
        <f>IF(OR('Z-scores'!CK4&gt;3,'Z-scores'!CK4&lt;-3),"",'Z-scores'!CK4)</f>
        <v>-0.83625433742333344</v>
      </c>
      <c r="CL4" s="6">
        <f>IF(OR('Z-scores'!CL4&gt;3,'Z-scores'!CL4&lt;-3),"",'Z-scores'!CL4)</f>
        <v>-0.94602407198677974</v>
      </c>
      <c r="CM4" s="6">
        <f>IF(OR('Z-scores'!CM4&gt;3,'Z-scores'!CM4&lt;-3),"",'Z-scores'!CM4)</f>
        <v>-0.58225041873900041</v>
      </c>
      <c r="CN4" s="6">
        <f>IF(OR('Z-scores'!CN4&gt;3,'Z-scores'!CN4&lt;-3),"",'Z-scores'!CN4)</f>
        <v>-1.4475916149771282</v>
      </c>
      <c r="CO4" s="6">
        <f>IF(OR('Z-scores'!CO4&gt;3,'Z-scores'!CO4&lt;-3),"",'Z-scores'!CO4)</f>
        <v>-0.87295274907254805</v>
      </c>
      <c r="CP4" s="6">
        <f>IF(OR('Z-scores'!CP4&gt;3,'Z-scores'!CP4&lt;-3),"",'Z-scores'!CP4)</f>
        <v>-0.69358074750877197</v>
      </c>
      <c r="CQ4" s="6">
        <f>IF(OR('Z-scores'!CQ4&gt;3,'Z-scores'!CQ4&lt;-3),"",'Z-scores'!CQ4)</f>
        <v>-0.8076134747461069</v>
      </c>
      <c r="CR4" s="6">
        <f>IF(OR('Z-scores'!CR4&gt;3,'Z-scores'!CR4&lt;-3),"",'Z-scores'!CR4)</f>
        <v>0.34304023303080955</v>
      </c>
      <c r="CS4" s="6">
        <f>IF(OR('Z-scores'!CS4&gt;3,'Z-scores'!CS4&lt;-3),"",'Z-scores'!CS4)</f>
        <v>0.78408346108490379</v>
      </c>
      <c r="CT4" s="6">
        <f>IF(OR('Z-scores'!CT4&gt;3,'Z-scores'!CT4&lt;-3),"",'Z-scores'!CT4)</f>
        <v>-0.48244955083404673</v>
      </c>
      <c r="CU4" s="6">
        <f>IF(OR('Z-scores'!CU4&gt;3,'Z-scores'!CU4&lt;-3),"",'Z-scores'!CU4)</f>
        <v>1.54550586271494E-3</v>
      </c>
      <c r="CV4" s="6">
        <f>IF(OR('Z-scores'!CV4&gt;3,'Z-scores'!CV4&lt;-3),"",'Z-scores'!CV4)</f>
        <v>1.2754097863191836</v>
      </c>
      <c r="CW4" s="6">
        <f>IF(OR('Z-scores'!CW4&gt;3,'Z-scores'!CW4&lt;-3),"",'Z-scores'!CW4)</f>
        <v>0.13332443727667523</v>
      </c>
      <c r="CX4" s="6">
        <f>IF(OR('Z-scores'!CX4&gt;3,'Z-scores'!CX4&lt;-3),"",'Z-scores'!CX4)</f>
        <v>1.9111432307245615</v>
      </c>
      <c r="CY4" s="6">
        <f>IF(OR('Z-scores'!CY4&gt;3,'Z-scores'!CY4&lt;-3),"",'Z-scores'!CY4)</f>
        <v>0.6386888350663158</v>
      </c>
      <c r="CZ4" s="6">
        <f>IF(OR('Z-scores'!CZ4&gt;3,'Z-scores'!CZ4&lt;-3),"",'Z-scores'!CZ4)</f>
        <v>-0.91352499384095986</v>
      </c>
      <c r="DA4" s="6">
        <f>IF(OR('Z-scores'!DA4&gt;3,'Z-scores'!DA4&lt;-3),"",'Z-scores'!DA4)</f>
        <v>-1.0164631512940103</v>
      </c>
      <c r="DB4" s="6">
        <f>IF(OR('Z-scores'!DB4&gt;3,'Z-scores'!DB4&lt;-3),"",'Z-scores'!DB4)</f>
        <v>-0.77676171080088785</v>
      </c>
      <c r="DC4" s="6">
        <f>IF(OR('Z-scores'!DC4&gt;3,'Z-scores'!DC4&lt;-3),"",'Z-scores'!DC4)</f>
        <v>-0.56651116404102586</v>
      </c>
      <c r="DD4" s="6">
        <f>IF(OR('Z-scores'!DD4&gt;3,'Z-scores'!DD4&lt;-3),"",'Z-scores'!DD4)</f>
        <v>2.523106184669738</v>
      </c>
      <c r="DE4" s="6">
        <f>IF(OR('Z-scores'!DE4&gt;3,'Z-scores'!DE4&lt;-3),"",'Z-scores'!DE4)</f>
        <v>1.7740181402724182</v>
      </c>
      <c r="DF4" s="6">
        <f>IF(OR('Z-scores'!DF4&gt;3,'Z-scores'!DF4&lt;-3),"",'Z-scores'!DF4)</f>
        <v>0.70509343463523233</v>
      </c>
      <c r="DG4" s="6">
        <f>IF(OR('Z-scores'!DG4&gt;3,'Z-scores'!DG4&lt;-3),"",'Z-scores'!DG4)</f>
        <v>6.4310937310833982E-2</v>
      </c>
      <c r="DH4" s="6">
        <f>IF(OR('Z-scores'!DH4&gt;3,'Z-scores'!DH4&lt;-3),"",'Z-scores'!DH4)</f>
        <v>0.94431587602060252</v>
      </c>
      <c r="DI4" s="6">
        <f>IF(OR('Z-scores'!DI4&gt;3,'Z-scores'!DI4&lt;-3),"",'Z-scores'!DI4)</f>
        <v>-0.42320754578007386</v>
      </c>
      <c r="DJ4" s="6">
        <f>IF(OR('Z-scores'!DJ4&gt;3,'Z-scores'!DJ4&lt;-3),"",'Z-scores'!DJ4)</f>
        <v>0.44104389334723609</v>
      </c>
      <c r="DK4" s="6">
        <f>IF(OR('Z-scores'!DK4&gt;3,'Z-scores'!DK4&lt;-3),"",'Z-scores'!DK4)</f>
        <v>-1.1381271716361827</v>
      </c>
      <c r="DL4" s="6">
        <f>IF(OR('Z-scores'!DL4&gt;3,'Z-scores'!DL4&lt;-3),"",'Z-scores'!DL4)</f>
        <v>-1.2296941635126386</v>
      </c>
      <c r="DM4" s="6">
        <f>IF(OR('Z-scores'!DM4&gt;3,'Z-scores'!DM4&lt;-3),"",'Z-scores'!DM4)</f>
        <v>-1.0669173795908882</v>
      </c>
      <c r="DN4" s="6">
        <f>IF(OR('Z-scores'!DN4&gt;3,'Z-scores'!DN4&lt;-3),"",'Z-scores'!DN4)</f>
        <v>-1.0149293498786831</v>
      </c>
      <c r="DO4" s="6">
        <f>IF(OR('Z-scores'!DO4&gt;3,'Z-scores'!DO4&lt;-3),"",'Z-scores'!DO4)</f>
        <v>-0.32030351027447679</v>
      </c>
      <c r="DP4" s="6">
        <f>IF(OR('Z-scores'!DP4&gt;3,'Z-scores'!DP4&lt;-3),"",'Z-scores'!DP4)</f>
        <v>0.46341061090087859</v>
      </c>
      <c r="DQ4" s="6">
        <f>IF(OR('Z-scores'!DQ4&gt;3,'Z-scores'!DQ4&lt;-3),"",'Z-scores'!DQ4)</f>
        <v>2.1024739253622085</v>
      </c>
      <c r="DR4" s="6">
        <f>IF(OR('Z-scores'!DR4&gt;3,'Z-scores'!DR4&lt;-3),"",'Z-scores'!DR4)</f>
        <v>0.91243276272064844</v>
      </c>
      <c r="DS4" s="6">
        <f>IF(OR('Z-scores'!DS4&gt;3,'Z-scores'!DS4&lt;-3),"",'Z-scores'!DS4)</f>
        <v>-0.12680910213271179</v>
      </c>
      <c r="DT4" s="6">
        <f>IF(OR('Z-scores'!DT4&gt;3,'Z-scores'!DT4&lt;-3),"",'Z-scores'!DT4)</f>
        <v>-0.81545359696835062</v>
      </c>
      <c r="DU4" s="6">
        <f>IF(OR('Z-scores'!DU4&gt;3,'Z-scores'!DU4&lt;-3),"",'Z-scores'!DU4)</f>
        <v>0.23300016289327022</v>
      </c>
      <c r="DV4" s="6">
        <f>IF(OR('Z-scores'!DV4&gt;3,'Z-scores'!DV4&lt;-3),"",'Z-scores'!DV4)</f>
        <v>1.4058500075419504</v>
      </c>
      <c r="DW4" s="6">
        <f>IF(OR('Z-scores'!DW4&gt;3,'Z-scores'!DW4&lt;-3),"",'Z-scores'!DW4)</f>
        <v>-0.63061059177385748</v>
      </c>
      <c r="DX4" s="6">
        <f>IF(OR('Z-scores'!DX4&gt;3,'Z-scores'!DX4&lt;-3),"",'Z-scores'!DX4)</f>
        <v>-1.5351091185908996</v>
      </c>
      <c r="DY4" s="6">
        <f>IF(OR('Z-scores'!DY4&gt;3,'Z-scores'!DY4&lt;-3),"",'Z-scores'!DY4)</f>
        <v>-1.2927068904972294</v>
      </c>
      <c r="DZ4" s="6">
        <f>IF(OR('Z-scores'!DZ4&gt;3,'Z-scores'!DZ4&lt;-3),"",'Z-scores'!DZ4)</f>
        <v>-1.2558935057701293</v>
      </c>
      <c r="EA4" s="6">
        <f>IF(OR('Z-scores'!EA4&gt;3,'Z-scores'!EA4&lt;-3),"",'Z-scores'!EA4)</f>
        <v>-1.1653657604055379</v>
      </c>
      <c r="EB4" s="6">
        <f>IF(OR('Z-scores'!EB4&gt;3,'Z-scores'!EB4&lt;-3),"",'Z-scores'!EB4)</f>
        <v>-0.97109919261468336</v>
      </c>
      <c r="EC4" s="6">
        <f>IF(OR('Z-scores'!EC4&gt;3,'Z-scores'!EC4&lt;-3),"",'Z-scores'!EC4)</f>
        <v>-0.30724611201546109</v>
      </c>
      <c r="ED4" s="6">
        <f>IF(OR('Z-scores'!ED4&gt;3,'Z-scores'!ED4&lt;-3),"",'Z-scores'!ED4)</f>
        <v>2.3971397597312714</v>
      </c>
      <c r="EE4" s="6">
        <f>IF(OR('Z-scores'!EE4&gt;3,'Z-scores'!EE4&lt;-3),"",'Z-scores'!EE4)</f>
        <v>1.0707126493274284</v>
      </c>
      <c r="EF4" s="6">
        <f>IF(OR('Z-scores'!EF4&gt;3,'Z-scores'!EF4&lt;-3),"",'Z-scores'!EF4)</f>
        <v>-0.40511258424332292</v>
      </c>
      <c r="EG4" s="6">
        <f>IF(OR('Z-scores'!EG4&gt;3,'Z-scores'!EG4&lt;-3),"",'Z-scores'!EG4)</f>
        <v>-0.97385302521567751</v>
      </c>
      <c r="EH4" s="6">
        <f>IF(OR('Z-scores'!EH4&gt;3,'Z-scores'!EH4&lt;-3),"",'Z-scores'!EH4)</f>
        <v>-3.3123012770271062E-2</v>
      </c>
      <c r="EI4" s="6">
        <f>IF(OR('Z-scores'!EI4&gt;3,'Z-scores'!EI4&lt;-3),"",'Z-scores'!EI4)</f>
        <v>1.1038047935386983</v>
      </c>
      <c r="EJ4" s="6">
        <f>IF(OR('Z-scores'!EJ4&gt;3,'Z-scores'!EJ4&lt;-3),"",'Z-scores'!EJ4)</f>
        <v>0.47312650485273539</v>
      </c>
      <c r="EK4" s="6">
        <f>IF(OR('Z-scores'!EK4&gt;3,'Z-scores'!EK4&lt;-3),"",'Z-scores'!EK4)</f>
        <v>-0.35180556177240557</v>
      </c>
      <c r="EL4" s="6">
        <f>IF(OR('Z-scores'!EL4&gt;3,'Z-scores'!EL4&lt;-3),"",'Z-scores'!EL4)</f>
        <v>-0.52369384043275258</v>
      </c>
      <c r="EM4" s="6">
        <f>IF(OR('Z-scores'!EM4&gt;3,'Z-scores'!EM4&lt;-3),"",'Z-scores'!EM4)</f>
        <v>-0.20028941475613099</v>
      </c>
      <c r="EN4" s="6">
        <f>IF(OR('Z-scores'!EN4&gt;3,'Z-scores'!EN4&lt;-3),"",'Z-scores'!EN4)</f>
        <v>2.4950609776317951</v>
      </c>
      <c r="EO4" s="6">
        <f>IF(OR('Z-scores'!EO4&gt;3,'Z-scores'!EO4&lt;-3),"",'Z-scores'!EO4)</f>
        <v>0.77042215686235371</v>
      </c>
      <c r="EP4" s="6">
        <f>IF(OR('Z-scores'!EP4&gt;3,'Z-scores'!EP4&lt;-3),"",'Z-scores'!EP4)</f>
        <v>0.26263993170176864</v>
      </c>
      <c r="EQ4" s="6">
        <f>IF(OR('Z-scores'!EQ4&gt;3,'Z-scores'!EQ4&lt;-3),"",'Z-scores'!EQ4)</f>
        <v>-0.12859244931143507</v>
      </c>
      <c r="ER4" s="6">
        <f>IF(OR('Z-scores'!ER4&gt;3,'Z-scores'!ER4&lt;-3),"",'Z-scores'!ER4)</f>
        <v>7.7064481592978032E-2</v>
      </c>
      <c r="ES4" s="6">
        <f>IF(OR('Z-scores'!ES4&gt;3,'Z-scores'!ES4&lt;-3),"",'Z-scores'!ES4)</f>
        <v>1.4653419935623553</v>
      </c>
      <c r="ET4" s="6">
        <f>IF(OR('Z-scores'!ET4&gt;3,'Z-scores'!ET4&lt;-3),"",'Z-scores'!ET4)</f>
        <v>1.1351688815925325</v>
      </c>
      <c r="EU4" s="6">
        <f>IF(OR('Z-scores'!EU4&gt;3,'Z-scores'!EU4&lt;-3),"",'Z-scores'!EU4)</f>
        <v>-0.65040886482756899</v>
      </c>
      <c r="EV4" s="6">
        <f>IF(OR('Z-scores'!EV4&gt;3,'Z-scores'!EV4&lt;-3),"",'Z-scores'!EV4)</f>
        <v>0.95764277600140391</v>
      </c>
      <c r="EW4" s="6">
        <f>IF(OR('Z-scores'!EW4&gt;3,'Z-scores'!EW4&lt;-3),"",'Z-scores'!EW4)</f>
        <v>-5.6764471724389781E-2</v>
      </c>
      <c r="EX4" s="6">
        <f>IF(OR('Z-scores'!EX4&gt;3,'Z-scores'!EX4&lt;-3),"",'Z-scores'!EX4)</f>
        <v>-0.27823817972110493</v>
      </c>
      <c r="EY4" s="6">
        <f>IF(OR('Z-scores'!EY4&gt;3,'Z-scores'!EY4&lt;-3),"",'Z-scores'!EY4)</f>
        <v>0.94548335239838222</v>
      </c>
      <c r="EZ4" s="6">
        <f>IF(OR('Z-scores'!EZ4&gt;3,'Z-scores'!EZ4&lt;-3),"",'Z-scores'!EZ4)</f>
        <v>-0.46243435347876827</v>
      </c>
      <c r="FA4" s="6">
        <f>IF(OR('Z-scores'!FA4&gt;3,'Z-scores'!FA4&lt;-3),"",'Z-scores'!FA4)</f>
        <v>-0.41907363453713348</v>
      </c>
      <c r="FB4" s="6">
        <f>IF(OR('Z-scores'!FB4&gt;3,'Z-scores'!FB4&lt;-3),"",'Z-scores'!FB4)</f>
        <v>-8.7242826185150779E-2</v>
      </c>
      <c r="FC4" s="6">
        <f>IF(OR('Z-scores'!FC4&gt;3,'Z-scores'!FC4&lt;-3),"",'Z-scores'!FC4)</f>
        <v>2.2734459656455668</v>
      </c>
      <c r="FD4" s="6">
        <f>IF(OR('Z-scores'!FD4&gt;3,'Z-scores'!FD4&lt;-3),"",'Z-scores'!FD4)</f>
        <v>-0.68962321019142292</v>
      </c>
      <c r="FE4" s="6">
        <f>IF(OR('Z-scores'!FE4&gt;3,'Z-scores'!FE4&lt;-3),"",'Z-scores'!FE4)</f>
        <v>0.3996348025424048</v>
      </c>
      <c r="FF4" s="6">
        <f>IF(OR('Z-scores'!FF4&gt;3,'Z-scores'!FF4&lt;-3),"",'Z-scores'!FF4)</f>
        <v>-1.6982702136854509E-2</v>
      </c>
      <c r="FG4" s="6">
        <f>IF(OR('Z-scores'!FG4&gt;3,'Z-scores'!FG4&lt;-3),"",'Z-scores'!FG4)</f>
        <v>-0.50081810021824502</v>
      </c>
      <c r="FH4" s="6">
        <f>IF(OR('Z-scores'!FH4&gt;3,'Z-scores'!FH4&lt;-3),"",'Z-scores'!FH4)</f>
        <v>-9.7561482016816792E-3</v>
      </c>
      <c r="FI4" s="6">
        <f>IF(OR('Z-scores'!FI4&gt;3,'Z-scores'!FI4&lt;-3),"",'Z-scores'!FI4)</f>
        <v>-0.55471678356755116</v>
      </c>
      <c r="FJ4" s="6">
        <f>IF(OR('Z-scores'!FJ4&gt;3,'Z-scores'!FJ4&lt;-3),"",'Z-scores'!FJ4)</f>
        <v>-0.29404914462439419</v>
      </c>
      <c r="FK4" s="6">
        <f>IF(OR('Z-scores'!FK4&gt;3,'Z-scores'!FK4&lt;-3),"",'Z-scores'!FK4)</f>
        <v>0.58661027780340624</v>
      </c>
      <c r="FL4" s="6">
        <f>IF(OR('Z-scores'!FL4&gt;3,'Z-scores'!FL4&lt;-3),"",'Z-scores'!FL4)</f>
        <v>0.39219806037740512</v>
      </c>
      <c r="FM4" s="6">
        <f>IF(OR('Z-scores'!FM4&gt;3,'Z-scores'!FM4&lt;-3),"",'Z-scores'!FM4)</f>
        <v>0.7158190600351696</v>
      </c>
      <c r="FN4" s="6">
        <f>IF(OR('Z-scores'!FN4&gt;3,'Z-scores'!FN4&lt;-3),"",'Z-scores'!FN4)</f>
        <v>-0.40185392534842834</v>
      </c>
      <c r="FO4" s="6">
        <f>IF(OR('Z-scores'!FO4&gt;3,'Z-scores'!FO4&lt;-3),"",'Z-scores'!FO4)</f>
        <v>1.1768619938005216</v>
      </c>
      <c r="FP4" s="6">
        <f>IF(OR('Z-scores'!FP4&gt;3,'Z-scores'!FP4&lt;-3),"",'Z-scores'!FP4)</f>
        <v>2.7242398702045336</v>
      </c>
      <c r="FQ4" s="6">
        <f>IF(OR('Z-scores'!FQ4&gt;3,'Z-scores'!FQ4&lt;-3),"",'Z-scores'!FQ4)</f>
        <v>0.34109779171716448</v>
      </c>
      <c r="FR4" s="6">
        <f>IF(OR('Z-scores'!FR4&gt;3,'Z-scores'!FR4&lt;-3),"",'Z-scores'!FR4)</f>
        <v>0.58894662939205111</v>
      </c>
      <c r="FS4" s="6">
        <f>IF(OR('Z-scores'!FS4&gt;3,'Z-scores'!FS4&lt;-3),"",'Z-scores'!FS4)</f>
        <v>0.17762120317047383</v>
      </c>
      <c r="FT4" s="6">
        <f>IF(OR('Z-scores'!FT4&gt;3,'Z-scores'!FT4&lt;-3),"",'Z-scores'!FT4)</f>
        <v>7.3614837663576002E-2</v>
      </c>
      <c r="FU4" s="6">
        <f>IF(OR('Z-scores'!FU4&gt;3,'Z-scores'!FU4&lt;-3),"",'Z-scores'!FU4)</f>
        <v>1.569501831948231E-2</v>
      </c>
      <c r="FV4" s="6">
        <f>IF(OR('Z-scores'!FV4&gt;3,'Z-scores'!FV4&lt;-3),"",'Z-scores'!FV4)</f>
        <v>-1.1064513758381465</v>
      </c>
      <c r="FW4" s="6">
        <f>IF(OR('Z-scores'!FW4&gt;3,'Z-scores'!FW4&lt;-3),"",'Z-scores'!FW4)</f>
        <v>-0.78841626633320694</v>
      </c>
      <c r="FX4" s="6">
        <f>IF(OR('Z-scores'!FX4&gt;3,'Z-scores'!FX4&lt;-3),"",'Z-scores'!FX4)</f>
        <v>1.0463177873766731</v>
      </c>
      <c r="FY4" s="6">
        <f>IF(OR('Z-scores'!FY4&gt;3,'Z-scores'!FY4&lt;-3),"",'Z-scores'!FY4)</f>
        <v>0.77045128043480005</v>
      </c>
      <c r="FZ4" s="6">
        <f>IF(OR('Z-scores'!FZ4&gt;3,'Z-scores'!FZ4&lt;-3),"",'Z-scores'!FZ4)</f>
        <v>1.5183208580821466</v>
      </c>
      <c r="GA4" s="6">
        <f>IF(OR('Z-scores'!GA4&gt;3,'Z-scores'!GA4&lt;-3),"",'Z-scores'!GA4)</f>
        <v>-0.46380317216500105</v>
      </c>
      <c r="GB4" s="6">
        <f>IF(OR('Z-scores'!GB4&gt;3,'Z-scores'!GB4&lt;-3),"",'Z-scores'!GB4)</f>
        <v>-0.89725200024044649</v>
      </c>
      <c r="GC4" s="6">
        <f>IF(OR('Z-scores'!GC4&gt;3,'Z-scores'!GC4&lt;-3),"",'Z-scores'!GC4)</f>
        <v>-1.1279374566166047</v>
      </c>
      <c r="GD4" s="6">
        <f>IF(OR('Z-scores'!GD4&gt;3,'Z-scores'!GD4&lt;-3),"",'Z-scores'!GD4)</f>
        <v>-0.69714494861178711</v>
      </c>
      <c r="GE4" s="6">
        <f>IF(OR('Z-scores'!GE4&gt;3,'Z-scores'!GE4&lt;-3),"",'Z-scores'!GE4)</f>
        <v>-0.19825031964828294</v>
      </c>
      <c r="GF4" s="6">
        <f>IF(OR('Z-scores'!GF4&gt;3,'Z-scores'!GF4&lt;-3),"",'Z-scores'!GF4)</f>
        <v>9.1892209151965332E-2</v>
      </c>
      <c r="GG4" s="6">
        <f>IF(OR('Z-scores'!GG4&gt;3,'Z-scores'!GG4&lt;-3),"",'Z-scores'!GG4)</f>
        <v>-0.83950444446189809</v>
      </c>
      <c r="GH4" s="6">
        <f>IF(OR('Z-scores'!GH4&gt;3,'Z-scores'!GH4&lt;-3),"",'Z-scores'!GH4)</f>
        <v>-1.9773252698237285</v>
      </c>
      <c r="GI4" s="6">
        <f>IF(OR('Z-scores'!GI4&gt;3,'Z-scores'!GI4&lt;-3),"",'Z-scores'!GI4)</f>
        <v>-2.1259056967885388</v>
      </c>
      <c r="GJ4" s="6">
        <f>IF(OR('Z-scores'!GJ4&gt;3,'Z-scores'!GJ4&lt;-3),"",'Z-scores'!GJ4)</f>
        <v>-0.21648982011185997</v>
      </c>
      <c r="GK4" s="6">
        <f>IF(OR('Z-scores'!GK4&gt;3,'Z-scores'!GK4&lt;-3),"",'Z-scores'!GK4)</f>
        <v>0.29345028010051188</v>
      </c>
      <c r="GL4" s="6">
        <f>IF(OR('Z-scores'!GL4&gt;3,'Z-scores'!GL4&lt;-3),"",'Z-scores'!GL4)</f>
        <v>-1.3484040008631335</v>
      </c>
      <c r="GM4" s="6">
        <f>IF(OR('Z-scores'!GM4&gt;3,'Z-scores'!GM4&lt;-3),"",'Z-scores'!GM4)</f>
        <v>-1.4434718727634386</v>
      </c>
      <c r="GN4" s="6">
        <f>IF(OR('Z-scores'!GN4&gt;3,'Z-scores'!GN4&lt;-3),"",'Z-scores'!GN4)</f>
        <v>-1.0341592816935161</v>
      </c>
      <c r="GO4" s="6">
        <f>IF(OR('Z-scores'!GO4&gt;3,'Z-scores'!GO4&lt;-3),"",'Z-scores'!GO4)</f>
        <v>-1.1658247762985572</v>
      </c>
      <c r="GP4" s="6">
        <f>IF(OR('Z-scores'!GP4&gt;3,'Z-scores'!GP4&lt;-3),"",'Z-scores'!GP4)</f>
        <v>-0.64169097953021181</v>
      </c>
      <c r="GQ4" s="6">
        <f>IF(OR('Z-scores'!GQ4&gt;3,'Z-scores'!GQ4&lt;-3),"",'Z-scores'!GQ4)</f>
        <v>-0.53784079678848307</v>
      </c>
      <c r="GR4" s="6">
        <f>IF(OR('Z-scores'!GR4&gt;3,'Z-scores'!GR4&lt;-3),"",'Z-scores'!GR4)</f>
        <v>-0.75246165851078994</v>
      </c>
      <c r="GS4" s="6">
        <f>IF(OR('Z-scores'!GS4&gt;3,'Z-scores'!GS4&lt;-3),"",'Z-scores'!GS4)</f>
        <v>-0.91673046874381203</v>
      </c>
      <c r="GT4" s="6">
        <f>IF(OR('Z-scores'!GT4&gt;3,'Z-scores'!GT4&lt;-3),"",'Z-scores'!GT4)</f>
        <v>-1.0321890983810829</v>
      </c>
      <c r="GU4" s="6">
        <f>IF(OR('Z-scores'!GU4&gt;3,'Z-scores'!GU4&lt;-3),"",'Z-scores'!GU4)</f>
        <v>0.43135809334360997</v>
      </c>
      <c r="GV4" s="6">
        <f>IF(OR('Z-scores'!GV4&gt;3,'Z-scores'!GV4&lt;-3),"",'Z-scores'!GV4)</f>
        <v>-0.2075357165959843</v>
      </c>
      <c r="GW4" s="6">
        <f>IF(OR('Z-scores'!GW4&gt;3,'Z-scores'!GW4&lt;-3),"",'Z-scores'!GW4)</f>
        <v>-0.93280312226554085</v>
      </c>
      <c r="GX4" s="6">
        <f>IF(OR('Z-scores'!GX4&gt;3,'Z-scores'!GX4&lt;-3),"",'Z-scores'!GX4)</f>
        <v>-0.89089120769448837</v>
      </c>
      <c r="GY4" s="6">
        <f>IF(OR('Z-scores'!GY4&gt;3,'Z-scores'!GY4&lt;-3),"",'Z-scores'!GY4)</f>
        <v>-0.86624654681848301</v>
      </c>
      <c r="GZ4" s="6">
        <f>IF(OR('Z-scores'!GZ4&gt;3,'Z-scores'!GZ4&lt;-3),"",'Z-scores'!GZ4)</f>
        <v>-0.25400705435728266</v>
      </c>
      <c r="HA4" s="6">
        <f>IF(OR('Z-scores'!HA4&gt;3,'Z-scores'!HA4&lt;-3),"",'Z-scores'!HA4)</f>
        <v>-0.84975754611407817</v>
      </c>
      <c r="HB4" s="6">
        <f>IF(OR('Z-scores'!HB4&gt;3,'Z-scores'!HB4&lt;-3),"",'Z-scores'!HB4)</f>
        <v>3.9602925788125257E-2</v>
      </c>
      <c r="HC4" s="6">
        <f>IF(OR('Z-scores'!HC4&gt;3,'Z-scores'!HC4&lt;-3),"",'Z-scores'!HC4)</f>
        <v>-0.58304750067018929</v>
      </c>
      <c r="HD4" s="6">
        <f>IF(OR('Z-scores'!HD4&gt;3,'Z-scores'!HD4&lt;-3),"",'Z-scores'!HD4)</f>
        <v>-0.59864572978012387</v>
      </c>
      <c r="HE4" s="6">
        <f>IF(OR('Z-scores'!HE4&gt;3,'Z-scores'!HE4&lt;-3),"",'Z-scores'!HE4)</f>
        <v>-0.67207821488870645</v>
      </c>
      <c r="HF4" s="6">
        <f>IF(OR('Z-scores'!HF4&gt;3,'Z-scores'!HF4&lt;-3),"",'Z-scores'!HF4)</f>
        <v>-0.5557426698714012</v>
      </c>
      <c r="HG4" s="6">
        <f>IF(OR('Z-scores'!HG4&gt;3,'Z-scores'!HG4&lt;-3),"",'Z-scores'!HG4)</f>
        <v>-0.54780798862953084</v>
      </c>
      <c r="HH4" s="6">
        <f>IF(OR('Z-scores'!HH4&gt;3,'Z-scores'!HH4&lt;-3),"",'Z-scores'!HH4)</f>
        <v>-0.3916812730840748</v>
      </c>
      <c r="HI4" s="6">
        <f>IF(OR('Z-scores'!HI4&gt;3,'Z-scores'!HI4&lt;-3),"",'Z-scores'!HI4)</f>
        <v>-0.31549054899998358</v>
      </c>
      <c r="HJ4" s="6">
        <f>IF(OR('Z-scores'!HJ4&gt;3,'Z-scores'!HJ4&lt;-3),"",'Z-scores'!HJ4)</f>
        <v>-1.0726845906413622</v>
      </c>
      <c r="HK4" s="6">
        <f>IF(OR('Z-scores'!HK4&gt;3,'Z-scores'!HK4&lt;-3),"",'Z-scores'!HK4)</f>
        <v>-0.26045856844883358</v>
      </c>
      <c r="HL4" s="6">
        <f>IF(OR('Z-scores'!HL4&gt;3,'Z-scores'!HL4&lt;-3),"",'Z-scores'!HL4)</f>
        <v>-0.25025379260349223</v>
      </c>
      <c r="HM4" s="6">
        <f>IF(OR('Z-scores'!HM4&gt;3,'Z-scores'!HM4&lt;-3),"",'Z-scores'!HM4)</f>
        <v>0.31521329535205439</v>
      </c>
      <c r="HN4" s="6">
        <f>IF(OR('Z-scores'!HN4&gt;3,'Z-scores'!HN4&lt;-3),"",'Z-scores'!HN4)</f>
        <v>0.57216494539278684</v>
      </c>
      <c r="HO4" s="6">
        <f>IF(OR('Z-scores'!HO4&gt;3,'Z-scores'!HO4&lt;-3),"",'Z-scores'!HO4)</f>
        <v>-0.61924316031366622</v>
      </c>
      <c r="HP4" s="6">
        <f>IF(OR('Z-scores'!HP4&gt;3,'Z-scores'!HP4&lt;-3),"",'Z-scores'!HP4)</f>
        <v>4.3722615195714291E-2</v>
      </c>
      <c r="HQ4" s="6">
        <f>IF(OR('Z-scores'!HQ4&gt;3,'Z-scores'!HQ4&lt;-3),"",'Z-scores'!HQ4)</f>
        <v>1.1032058740608537</v>
      </c>
      <c r="HR4" s="6">
        <f>IF(OR('Z-scores'!HR4&gt;3,'Z-scores'!HR4&lt;-3),"",'Z-scores'!HR4)</f>
        <v>-0.59033411324926799</v>
      </c>
      <c r="HS4" s="6">
        <f>IF(OR('Z-scores'!HS4&gt;3,'Z-scores'!HS4&lt;-3),"",'Z-scores'!HS4)</f>
        <v>-0.28297497970504593</v>
      </c>
      <c r="HT4" s="6">
        <f>IF(OR('Z-scores'!HT4&gt;3,'Z-scores'!HT4&lt;-3),"",'Z-scores'!HT4)</f>
        <v>-0.65957073294565816</v>
      </c>
      <c r="HU4" s="6">
        <f>IF(OR('Z-scores'!HU4&gt;3,'Z-scores'!HU4&lt;-3),"",'Z-scores'!HU4)</f>
        <v>0.44522709668357585</v>
      </c>
      <c r="HV4" s="6">
        <f>IF(OR('Z-scores'!HV4&gt;3,'Z-scores'!HV4&lt;-3),"",'Z-scores'!HV4)</f>
        <v>-1.1264414461317021</v>
      </c>
      <c r="HW4" s="6">
        <f>IF(OR('Z-scores'!HW4&gt;3,'Z-scores'!HW4&lt;-3),"",'Z-scores'!HW4)</f>
        <v>0.45092765906109517</v>
      </c>
      <c r="HX4" s="6">
        <f>IF(OR('Z-scores'!HX4&gt;3,'Z-scores'!HX4&lt;-3),"",'Z-scores'!HX4)</f>
        <v>0.92275742511954717</v>
      </c>
      <c r="HY4" s="6">
        <f>IF(OR('Z-scores'!HY4&gt;3,'Z-scores'!HY4&lt;-3),"",'Z-scores'!HY4)</f>
        <v>-1.0356453915257002</v>
      </c>
      <c r="HZ4" s="6">
        <f>IF(OR('Z-scores'!HZ4&gt;3,'Z-scores'!HZ4&lt;-3),"",'Z-scores'!HZ4)</f>
        <v>-0.29759247634717118</v>
      </c>
      <c r="IA4" s="6">
        <f>IF(OR('Z-scores'!IA4&gt;3,'Z-scores'!IA4&lt;-3),"",'Z-scores'!IA4)</f>
        <v>0.28196590084892165</v>
      </c>
      <c r="IB4" s="6">
        <f>IF(OR('Z-scores'!IB4&gt;3,'Z-scores'!IB4&lt;-3),"",'Z-scores'!IB4)</f>
        <v>-1.0895273739906697</v>
      </c>
      <c r="IC4" s="6">
        <f>IF(OR('Z-scores'!IC4&gt;3,'Z-scores'!IC4&lt;-3),"",'Z-scores'!IC4)</f>
        <v>-0.12872505823422972</v>
      </c>
      <c r="ID4" s="6">
        <f>IF(OR('Z-scores'!ID4&gt;3,'Z-scores'!ID4&lt;-3),"",'Z-scores'!ID4)</f>
        <v>1.0214424597800822</v>
      </c>
      <c r="IE4" s="6">
        <f>IF(OR('Z-scores'!IE4&gt;3,'Z-scores'!IE4&lt;-3),"",'Z-scores'!IE4)</f>
        <v>-0.29750961246436353</v>
      </c>
      <c r="IF4" s="6">
        <f>IF(OR('Z-scores'!IF4&gt;3,'Z-scores'!IF4&lt;-3),"",'Z-scores'!IF4)</f>
        <v>-0.23641456839153421</v>
      </c>
      <c r="IG4" s="6">
        <f>IF(OR('Z-scores'!IG4&gt;3,'Z-scores'!IG4&lt;-3),"",'Z-scores'!IG4)</f>
        <v>0.37610215469859098</v>
      </c>
      <c r="IH4" s="6">
        <f>IF(OR('Z-scores'!IH4&gt;3,'Z-scores'!IH4&lt;-3),"",'Z-scores'!IH4)</f>
        <v>-1.9103093238043291E-2</v>
      </c>
      <c r="II4" s="6">
        <f>IF(OR('Z-scores'!II4&gt;3,'Z-scores'!II4&lt;-3),"",'Z-scores'!II4)</f>
        <v>-0.54206998686399654</v>
      </c>
      <c r="IJ4" s="6">
        <f>IF(OR('Z-scores'!IJ4&gt;3,'Z-scores'!IJ4&lt;-3),"",'Z-scores'!IJ4)</f>
        <v>1.9676681913944289</v>
      </c>
      <c r="IK4" s="6">
        <f>IF(OR('Z-scores'!IK4&gt;3,'Z-scores'!IK4&lt;-3),"",'Z-scores'!IK4)</f>
        <v>1.0602125743723279</v>
      </c>
      <c r="IL4" s="6">
        <f>IF(OR('Z-scores'!IL4&gt;3,'Z-scores'!IL4&lt;-3),"",'Z-scores'!IL4)</f>
        <v>1.9456900623802282</v>
      </c>
      <c r="IM4" s="6">
        <f>IF(OR('Z-scores'!IM4&gt;3,'Z-scores'!IM4&lt;-3),"",'Z-scores'!IM4)</f>
        <v>-0.2585889653862416</v>
      </c>
      <c r="IN4" s="6">
        <f>IF(OR('Z-scores'!IN4&gt;3,'Z-scores'!IN4&lt;-3),"",'Z-scores'!IN4)</f>
        <v>-0.57349424269542559</v>
      </c>
      <c r="IO4" s="6">
        <f>IF(OR('Z-scores'!IO4&gt;3,'Z-scores'!IO4&lt;-3),"",'Z-scores'!IO4)</f>
        <v>9.167961697861568E-2</v>
      </c>
      <c r="IP4" s="6">
        <f>IF(OR('Z-scores'!IP4&gt;3,'Z-scores'!IP4&lt;-3),"",'Z-scores'!IP4)</f>
        <v>0.24972036994351107</v>
      </c>
      <c r="IQ4" s="6">
        <f>IF(OR('Z-scores'!IQ4&gt;3,'Z-scores'!IQ4&lt;-3),"",'Z-scores'!IQ4)</f>
        <v>-0.13448425655405671</v>
      </c>
      <c r="IR4" s="6">
        <f>IF(OR('Z-scores'!IR4&gt;3,'Z-scores'!IR4&lt;-3),"",'Z-scores'!IR4)</f>
        <v>-0.64216398994845025</v>
      </c>
      <c r="IS4" s="6">
        <f>IF(OR('Z-scores'!IS4&gt;3,'Z-scores'!IS4&lt;-3),"",'Z-scores'!IS4)</f>
        <v>0.53334982326229052</v>
      </c>
      <c r="IT4" s="6">
        <f>IF(OR('Z-scores'!IT4&gt;3,'Z-scores'!IT4&lt;-3),"",'Z-scores'!IT4)</f>
        <v>-1.2066108421438491</v>
      </c>
      <c r="IU4" s="6">
        <f>IF(OR('Z-scores'!IU4&gt;3,'Z-scores'!IU4&lt;-3),"",'Z-scores'!IU4)</f>
        <v>-1.1701491426885542</v>
      </c>
      <c r="IV4" s="6">
        <f>IF(OR('Z-scores'!IV4&gt;3,'Z-scores'!IV4&lt;-3),"",'Z-scores'!IV4)</f>
        <v>-0.81124781236207544</v>
      </c>
      <c r="IW4" s="6">
        <f>IF(OR('Z-scores'!IW4&gt;3,'Z-scores'!IW4&lt;-3),"",'Z-scores'!IW4)</f>
        <v>-0.5481597272493427</v>
      </c>
      <c r="IX4" s="6">
        <f>IF(OR('Z-scores'!IX4&gt;3,'Z-scores'!IX4&lt;-3),"",'Z-scores'!IX4)</f>
        <v>1.4819586251076766</v>
      </c>
      <c r="IY4" s="6">
        <f>IF(OR('Z-scores'!IY4&gt;3,'Z-scores'!IY4&lt;-3),"",'Z-scores'!IY4)</f>
        <v>0.29493704588436442</v>
      </c>
      <c r="IZ4" s="6">
        <f>IF(OR('Z-scores'!IZ4&gt;3,'Z-scores'!IZ4&lt;-3),"",'Z-scores'!IZ4)</f>
        <v>0.12626695863192164</v>
      </c>
      <c r="JA4" s="6">
        <f>IF(OR('Z-scores'!JA4&gt;3,'Z-scores'!JA4&lt;-3),"",'Z-scores'!JA4)</f>
        <v>1.1567185730976179</v>
      </c>
      <c r="JB4" s="6">
        <f>IF(OR('Z-scores'!JB4&gt;3,'Z-scores'!JB4&lt;-3),"",'Z-scores'!JB4)</f>
        <v>-1.0143568411726769</v>
      </c>
      <c r="JC4" s="6">
        <f>IF(OR('Z-scores'!JC4&gt;3,'Z-scores'!JC4&lt;-3),"",'Z-scores'!JC4)</f>
        <v>0.92045542695521121</v>
      </c>
      <c r="JD4" s="6">
        <f>IF(OR('Z-scores'!JD4&gt;3,'Z-scores'!JD4&lt;-3),"",'Z-scores'!JD4)</f>
        <v>1.7672581479604663</v>
      </c>
      <c r="JE4" s="6">
        <f>IF(OR('Z-scores'!JE4&gt;3,'Z-scores'!JE4&lt;-3),"",'Z-scores'!JE4)</f>
        <v>0.97716239353382262</v>
      </c>
      <c r="JF4" s="6">
        <f>IF(OR('Z-scores'!JF4&gt;3,'Z-scores'!JF4&lt;-3),"",'Z-scores'!JF4)</f>
        <v>0.22002301930904489</v>
      </c>
      <c r="JG4" s="6">
        <f>IF(OR('Z-scores'!JG4&gt;3,'Z-scores'!JG4&lt;-3),"",'Z-scores'!JG4)</f>
        <v>0.68938481574549437</v>
      </c>
      <c r="JH4" s="6">
        <f>IF(OR('Z-scores'!JH4&gt;3,'Z-scores'!JH4&lt;-3),"",'Z-scores'!JH4)</f>
        <v>0.13994596610695817</v>
      </c>
      <c r="JI4" s="6">
        <f>IF(OR('Z-scores'!JI4&gt;3,'Z-scores'!JI4&lt;-3),"",'Z-scores'!JI4)</f>
        <v>0.69047773557990244</v>
      </c>
      <c r="JJ4" s="6">
        <f>IF(OR('Z-scores'!JJ4&gt;3,'Z-scores'!JJ4&lt;-3),"",'Z-scores'!JJ4)</f>
        <v>-0.18159826465813014</v>
      </c>
      <c r="JK4" s="6">
        <f>IF(OR('Z-scores'!JK4&gt;3,'Z-scores'!JK4&lt;-3),"",'Z-scores'!JK4)</f>
        <v>1.3237221653363571</v>
      </c>
      <c r="JL4" s="6">
        <f>IF(OR('Z-scores'!JL4&gt;3,'Z-scores'!JL4&lt;-3),"",'Z-scores'!JL4)</f>
        <v>0.30927965395427048</v>
      </c>
      <c r="JM4" s="6">
        <f>IF(OR('Z-scores'!JM4&gt;3,'Z-scores'!JM4&lt;-3),"",'Z-scores'!JM4)</f>
        <v>-0.17298790213213208</v>
      </c>
      <c r="JN4" s="6">
        <f>IF(OR('Z-scores'!JN4&gt;3,'Z-scores'!JN4&lt;-3),"",'Z-scores'!JN4)</f>
        <v>0.37698563780209193</v>
      </c>
      <c r="JO4" s="6">
        <f>IF(OR('Z-scores'!JO4&gt;3,'Z-scores'!JO4&lt;-3),"",'Z-scores'!JO4)</f>
        <v>8.71464545942424E-3</v>
      </c>
      <c r="JP4" s="6">
        <f>IF(OR('Z-scores'!JP4&gt;3,'Z-scores'!JP4&lt;-3),"",'Z-scores'!JP4)</f>
        <v>0.42729232407850137</v>
      </c>
      <c r="JQ4" s="6">
        <f>IF(OR('Z-scores'!JQ4&gt;3,'Z-scores'!JQ4&lt;-3),"",'Z-scores'!JQ4)</f>
        <v>0.68017430496532783</v>
      </c>
      <c r="JR4" s="6">
        <f>IF(OR('Z-scores'!JR4&gt;3,'Z-scores'!JR4&lt;-3),"",'Z-scores'!JR4)</f>
        <v>1.0400483554905726</v>
      </c>
      <c r="JS4" s="6">
        <f>IF(OR('Z-scores'!JS4&gt;3,'Z-scores'!JS4&lt;-3),"",'Z-scores'!JS4)</f>
        <v>1.4270158260605601</v>
      </c>
      <c r="JT4" s="6">
        <f>IF(OR('Z-scores'!JT4&gt;3,'Z-scores'!JT4&lt;-3),"",'Z-scores'!JT4)</f>
        <v>0.4181904218462712</v>
      </c>
      <c r="JU4" s="6">
        <f>IF(OR('Z-scores'!JU4&gt;3,'Z-scores'!JU4&lt;-3),"",'Z-scores'!JU4)</f>
        <v>-0.48604311649020232</v>
      </c>
      <c r="JV4" s="6">
        <f>IF(OR('Z-scores'!JV4&gt;3,'Z-scores'!JV4&lt;-3),"",'Z-scores'!JV4)</f>
        <v>1.5103789150607159</v>
      </c>
      <c r="JW4" s="6">
        <f>IF(OR('Z-scores'!JW4&gt;3,'Z-scores'!JW4&lt;-3),"",'Z-scores'!JW4)</f>
        <v>1.3761791446041283</v>
      </c>
      <c r="JX4" s="6">
        <f>IF(OR('Z-scores'!JX4&gt;3,'Z-scores'!JX4&lt;-3),"",'Z-scores'!JX4)</f>
        <v>0.49503550029348142</v>
      </c>
      <c r="JY4" s="6">
        <f>IF(OR('Z-scores'!JY4&gt;3,'Z-scores'!JY4&lt;-3),"",'Z-scores'!JY4)</f>
        <v>0.20976855964067403</v>
      </c>
      <c r="JZ4" s="6">
        <f>IF(OR('Z-scores'!JZ4&gt;3,'Z-scores'!JZ4&lt;-3),"",'Z-scores'!JZ4)</f>
        <v>1.0708725134952246</v>
      </c>
      <c r="KA4" s="6">
        <f>IF(OR('Z-scores'!KA4&gt;3,'Z-scores'!KA4&lt;-3),"",'Z-scores'!KA4)</f>
        <v>-0.14927285763070117</v>
      </c>
      <c r="KB4" s="6">
        <f>IF(OR('Z-scores'!KB4&gt;3,'Z-scores'!KB4&lt;-3),"",'Z-scores'!KB4)</f>
        <v>-0.6402073885065932</v>
      </c>
      <c r="KC4" s="6">
        <f>IF(OR('Z-scores'!KC4&gt;3,'Z-scores'!KC4&lt;-3),"",'Z-scores'!KC4)</f>
        <v>0.14313487875265063</v>
      </c>
      <c r="KD4" s="6">
        <f>IF(OR('Z-scores'!KD4&gt;3,'Z-scores'!KD4&lt;-3),"",'Z-scores'!KD4)</f>
        <v>-0.34502552352995947</v>
      </c>
      <c r="KE4" s="6">
        <f>IF(OR('Z-scores'!KE4&gt;3,'Z-scores'!KE4&lt;-3),"",'Z-scores'!KE4)</f>
        <v>0.34844207402826499</v>
      </c>
      <c r="KF4" s="6">
        <f>IF(OR('Z-scores'!KF4&gt;3,'Z-scores'!KF4&lt;-3),"",'Z-scores'!KF4)</f>
        <v>0.3357116109913646</v>
      </c>
      <c r="KG4" s="6">
        <f>IF(OR('Z-scores'!KG4&gt;3,'Z-scores'!KG4&lt;-3),"",'Z-scores'!KG4)</f>
        <v>2.7566118641551713</v>
      </c>
      <c r="KH4" s="6">
        <f>IF(OR('Z-scores'!KH4&gt;3,'Z-scores'!KH4&lt;-3),"",'Z-scores'!KH4)</f>
        <v>-0.21087201206236678</v>
      </c>
      <c r="KI4" s="6">
        <f>IF(OR('Z-scores'!KI4&gt;3,'Z-scores'!KI4&lt;-3),"",'Z-scores'!KI4)</f>
        <v>-7.0622460102586493E-2</v>
      </c>
      <c r="KJ4" s="6">
        <f>IF(OR('Z-scores'!KJ4&gt;3,'Z-scores'!KJ4&lt;-3),"",'Z-scores'!KJ4)</f>
        <v>0.12900078879094043</v>
      </c>
      <c r="KK4" s="6">
        <f>IF(OR('Z-scores'!KK4&gt;3,'Z-scores'!KK4&lt;-3),"",'Z-scores'!KK4)</f>
        <v>0.40527190658158913</v>
      </c>
      <c r="KL4" s="6">
        <f>IF(OR('Z-scores'!KL4&gt;3,'Z-scores'!KL4&lt;-3),"",'Z-scores'!KL4)</f>
        <v>0.26535489223154823</v>
      </c>
      <c r="KM4" s="6">
        <f>IF(OR('Z-scores'!KM4&gt;3,'Z-scores'!KM4&lt;-3),"",'Z-scores'!KM4)</f>
        <v>-0.35359152802180976</v>
      </c>
      <c r="KN4" s="6">
        <f>IF(OR('Z-scores'!KN4&gt;3,'Z-scores'!KN4&lt;-3),"",'Z-scores'!KN4)</f>
        <v>0.10066226237479828</v>
      </c>
      <c r="KO4" s="6">
        <f>IF(OR('Z-scores'!KO4&gt;3,'Z-scores'!KO4&lt;-3),"",'Z-scores'!KO4)</f>
        <v>0.48282787269569255</v>
      </c>
      <c r="KP4" s="6">
        <f>IF(OR('Z-scores'!KP4&gt;3,'Z-scores'!KP4&lt;-3),"",'Z-scores'!KP4)</f>
        <v>0.4982951531936301</v>
      </c>
      <c r="KQ4" s="6">
        <f>IF(OR('Z-scores'!KQ4&gt;3,'Z-scores'!KQ4&lt;-3),"",'Z-scores'!KQ4)</f>
        <v>0.63642889721845708</v>
      </c>
      <c r="KR4" s="6">
        <f>IF(OR('Z-scores'!KR4&gt;3,'Z-scores'!KR4&lt;-3),"",'Z-scores'!KR4)</f>
        <v>0.96177085685338493</v>
      </c>
      <c r="KS4" s="6">
        <f>IF(OR('Z-scores'!KS4&gt;3,'Z-scores'!KS4&lt;-3),"",'Z-scores'!KS4)</f>
        <v>1.1634632072043796</v>
      </c>
      <c r="KT4" s="6">
        <f>IF(OR('Z-scores'!KT4&gt;3,'Z-scores'!KT4&lt;-3),"",'Z-scores'!KT4)</f>
        <v>0.77577074107899191</v>
      </c>
      <c r="KU4" s="6">
        <f>IF(OR('Z-scores'!KU4&gt;3,'Z-scores'!KU4&lt;-3),"",'Z-scores'!KU4)</f>
        <v>0.14715422680129098</v>
      </c>
      <c r="KV4" s="6">
        <f>IF(OR('Z-scores'!KV4&gt;3,'Z-scores'!KV4&lt;-3),"",'Z-scores'!KV4)</f>
        <v>-0.56488795225094823</v>
      </c>
      <c r="KW4" s="6">
        <f>IF(OR('Z-scores'!KW4&gt;3,'Z-scores'!KW4&lt;-3),"",'Z-scores'!KW4)</f>
        <v>1.9866482843918138</v>
      </c>
      <c r="KX4" s="6">
        <f>IF(OR('Z-scores'!KX4&gt;3,'Z-scores'!KX4&lt;-3),"",'Z-scores'!KX4)</f>
        <v>1.5578677579412528</v>
      </c>
      <c r="KY4" s="6">
        <f>IF(OR('Z-scores'!KY4&gt;3,'Z-scores'!KY4&lt;-3),"",'Z-scores'!KY4)</f>
        <v>1.0067025554771791</v>
      </c>
      <c r="KZ4" s="6">
        <f>IF(OR('Z-scores'!KZ4&gt;3,'Z-scores'!KZ4&lt;-3),"",'Z-scores'!KZ4)</f>
        <v>2.2622320050890719</v>
      </c>
      <c r="LA4" s="6">
        <f>IF(OR('Z-scores'!LA4&gt;3,'Z-scores'!LA4&lt;-3),"",'Z-scores'!LA4)</f>
        <v>-5.7421554096468291E-2</v>
      </c>
      <c r="LB4" s="6">
        <f>IF(OR('Z-scores'!LB4&gt;3,'Z-scores'!LB4&lt;-3),"",'Z-scores'!LB4)</f>
        <v>0.55128274836921476</v>
      </c>
      <c r="LC4" s="6">
        <f>IF(OR('Z-scores'!LC4&gt;3,'Z-scores'!LC4&lt;-3),"",'Z-scores'!LC4)</f>
        <v>1.1667496544432128</v>
      </c>
      <c r="LD4" s="6">
        <f>IF(OR('Z-scores'!LD4&gt;3,'Z-scores'!LD4&lt;-3),"",'Z-scores'!LD4)</f>
        <v>0.21610933372294683</v>
      </c>
      <c r="LE4" s="6">
        <f>IF(OR('Z-scores'!LE4&gt;3,'Z-scores'!LE4&lt;-3),"",'Z-scores'!LE4)</f>
        <v>1.0211695328474153</v>
      </c>
      <c r="LF4" s="6">
        <f>IF(OR('Z-scores'!LF4&gt;3,'Z-scores'!LF4&lt;-3),"",'Z-scores'!LF4)</f>
        <v>0.80397736345524906</v>
      </c>
      <c r="LG4" s="6">
        <f>IF(OR('Z-scores'!LG4&gt;3,'Z-scores'!LG4&lt;-3),"",'Z-scores'!LG4)</f>
        <v>0.3332576557030002</v>
      </c>
      <c r="LH4" s="6">
        <f>IF(OR('Z-scores'!LH4&gt;3,'Z-scores'!LH4&lt;-3),"",'Z-scores'!LH4)</f>
        <v>-0.8152694245846609</v>
      </c>
      <c r="LI4" s="6">
        <f>IF(OR('Z-scores'!LI4&gt;3,'Z-scores'!LI4&lt;-3),"",'Z-scores'!LI4)</f>
        <v>-1.1325018566727507</v>
      </c>
      <c r="LJ4" s="6">
        <f>IF(OR('Z-scores'!LJ4&gt;3,'Z-scores'!LJ4&lt;-3),"",'Z-scores'!LJ4)</f>
        <v>-0.49824193017581975</v>
      </c>
      <c r="LK4" s="6">
        <f>IF(OR('Z-scores'!LK4&gt;3,'Z-scores'!LK4&lt;-3),"",'Z-scores'!LK4)</f>
        <v>0.72658126971092729</v>
      </c>
      <c r="LL4" s="6">
        <f>IF(OR('Z-scores'!LL4&gt;3,'Z-scores'!LL4&lt;-3),"",'Z-scores'!LL4)</f>
        <v>-0.44023704760795418</v>
      </c>
      <c r="LM4" s="6">
        <f>IF(OR('Z-scores'!LM4&gt;3,'Z-scores'!LM4&lt;-3),"",'Z-scores'!LM4)</f>
        <v>-2.5987988308248319E-2</v>
      </c>
      <c r="LN4" s="6">
        <f>IF(OR('Z-scores'!LN4&gt;3,'Z-scores'!LN4&lt;-3),"",'Z-scores'!LN4)</f>
        <v>0.11085994101042736</v>
      </c>
      <c r="LO4" s="6">
        <f>IF(OR('Z-scores'!LO4&gt;3,'Z-scores'!LO4&lt;-3),"",'Z-scores'!LO4)</f>
        <v>0.31620563564456017</v>
      </c>
      <c r="LP4" s="6">
        <f>IF(OR('Z-scores'!LP4&gt;3,'Z-scores'!LP4&lt;-3),"",'Z-scores'!LP4)</f>
        <v>2.4150668893134895</v>
      </c>
      <c r="LQ4" s="6">
        <f>IF(OR('Z-scores'!LQ4&gt;3,'Z-scores'!LQ4&lt;-3),"",'Z-scores'!LQ4)</f>
        <v>0.69787589513502357</v>
      </c>
      <c r="LR4" s="6" t="str">
        <f>IF(OR('Z-scores'!LR4&gt;3,'Z-scores'!LR4&lt;-3),"",'Z-scores'!LR4)</f>
        <v/>
      </c>
      <c r="LS4" s="6">
        <f>IF(OR('Z-scores'!LS4&gt;3,'Z-scores'!LS4&lt;-3),"",'Z-scores'!LS4)</f>
        <v>-0.27364898049012976</v>
      </c>
      <c r="LT4" s="6">
        <f>IF(OR('Z-scores'!LT4&gt;3,'Z-scores'!LT4&lt;-3),"",'Z-scores'!LT4)</f>
        <v>-0.344828812058246</v>
      </c>
      <c r="LU4" s="6">
        <f>IF(OR('Z-scores'!LU4&gt;3,'Z-scores'!LU4&lt;-3),"",'Z-scores'!LU4)</f>
        <v>0.47185731036939832</v>
      </c>
      <c r="LV4" s="6">
        <f>IF(OR('Z-scores'!LV4&gt;3,'Z-scores'!LV4&lt;-3),"",'Z-scores'!LV4)</f>
        <v>1.3006909702612082</v>
      </c>
      <c r="LW4" s="6">
        <f>IF(OR('Z-scores'!LW4&gt;3,'Z-scores'!LW4&lt;-3),"",'Z-scores'!LW4)</f>
        <v>0.28402114420803759</v>
      </c>
      <c r="LX4" s="6">
        <f>IF(OR('Z-scores'!LX4&gt;3,'Z-scores'!LX4&lt;-3),"",'Z-scores'!LX4)</f>
        <v>-0.14794566024282632</v>
      </c>
      <c r="LY4" s="6">
        <f>IF(OR('Z-scores'!LY4&gt;3,'Z-scores'!LY4&lt;-3),"",'Z-scores'!LY4)</f>
        <v>-0.56013345307929552</v>
      </c>
      <c r="LZ4" s="6">
        <f>IF(OR('Z-scores'!LZ4&gt;3,'Z-scores'!LZ4&lt;-3),"",'Z-scores'!LZ4)</f>
        <v>0.23709455634830517</v>
      </c>
      <c r="MA4" s="6">
        <f>IF(OR('Z-scores'!MA4&gt;3,'Z-scores'!MA4&lt;-3),"",'Z-scores'!MA4)</f>
        <v>-0.4402962302629449</v>
      </c>
      <c r="MB4" s="6">
        <f>IF(OR('Z-scores'!MB4&gt;3,'Z-scores'!MB4&lt;-3),"",'Z-scores'!MB4)</f>
        <v>-9.3397647330627831E-2</v>
      </c>
      <c r="MC4" s="6">
        <f>IF(OR('Z-scores'!MC4&gt;3,'Z-scores'!MC4&lt;-3),"",'Z-scores'!MC4)</f>
        <v>-0.45658696055245057</v>
      </c>
      <c r="MD4" s="6">
        <f>IF(OR('Z-scores'!MD4&gt;3,'Z-scores'!MD4&lt;-3),"",'Z-scores'!MD4)</f>
        <v>-0.11023006874779656</v>
      </c>
      <c r="ME4" s="6">
        <f>IF(OR('Z-scores'!ME4&gt;3,'Z-scores'!ME4&lt;-3),"",'Z-scores'!ME4)</f>
        <v>-0.52219602592275371</v>
      </c>
      <c r="MF4" s="6">
        <f>IF(OR('Z-scores'!MF4&gt;3,'Z-scores'!MF4&lt;-3),"",'Z-scores'!MF4)</f>
        <v>-0.26053350232139055</v>
      </c>
      <c r="MG4" s="6">
        <f>IF(OR('Z-scores'!MG4&gt;3,'Z-scores'!MG4&lt;-3),"",'Z-scores'!MG4)</f>
        <v>-0.32265342265956898</v>
      </c>
      <c r="MH4" s="6">
        <f>IF(OR('Z-scores'!MH4&gt;3,'Z-scores'!MH4&lt;-3),"",'Z-scores'!MH4)</f>
        <v>2.4309720715403733</v>
      </c>
      <c r="MI4" s="6">
        <f>IF(OR('Z-scores'!MI4&gt;3,'Z-scores'!MI4&lt;-3),"",'Z-scores'!MI4)</f>
        <v>-0.47790409040837123</v>
      </c>
      <c r="MJ4" s="6">
        <f>IF(OR('Z-scores'!MJ4&gt;3,'Z-scores'!MJ4&lt;-3),"",'Z-scores'!MJ4)</f>
        <v>-0.14459151639907555</v>
      </c>
      <c r="MK4" s="6">
        <f>IF(OR('Z-scores'!MK4&gt;3,'Z-scores'!MK4&lt;-3),"",'Z-scores'!MK4)</f>
        <v>0.33615122012985371</v>
      </c>
      <c r="ML4" s="6">
        <f>IF(OR('Z-scores'!ML4&gt;3,'Z-scores'!ML4&lt;-3),"",'Z-scores'!ML4)</f>
        <v>-0.34144993246699124</v>
      </c>
      <c r="MM4" s="6">
        <f>IF(OR('Z-scores'!MM4&gt;3,'Z-scores'!MM4&lt;-3),"",'Z-scores'!MM4)</f>
        <v>-0.27876034247660408</v>
      </c>
      <c r="MN4" s="6">
        <f>IF(OR('Z-scores'!MN4&gt;3,'Z-scores'!MN4&lt;-3),"",'Z-scores'!MN4)</f>
        <v>0.19734065785803589</v>
      </c>
      <c r="MO4" s="6">
        <f>IF(OR('Z-scores'!MO4&gt;3,'Z-scores'!MO4&lt;-3),"",'Z-scores'!MO4)</f>
        <v>1.260633895418628</v>
      </c>
      <c r="MP4" s="6">
        <f>IF(OR('Z-scores'!MP4&gt;3,'Z-scores'!MP4&lt;-3),"",'Z-scores'!MP4)</f>
        <v>-0.55219525580493722</v>
      </c>
      <c r="MQ4" s="6">
        <f>IF(OR('Z-scores'!MQ4&gt;3,'Z-scores'!MQ4&lt;-3),"",'Z-scores'!MQ4)</f>
        <v>-2.084574513265194E-2</v>
      </c>
      <c r="MR4" s="6">
        <f>IF(OR('Z-scores'!MR4&gt;3,'Z-scores'!MR4&lt;-3),"",'Z-scores'!MR4)</f>
        <v>1.4872128288612219E-2</v>
      </c>
      <c r="MS4" s="6">
        <f>IF(OR('Z-scores'!MS4&gt;3,'Z-scores'!MS4&lt;-3),"",'Z-scores'!MS4)</f>
        <v>0.25517776792612196</v>
      </c>
      <c r="MT4" s="6">
        <f>IF(OR('Z-scores'!MT4&gt;3,'Z-scores'!MT4&lt;-3),"",'Z-scores'!MT4)</f>
        <v>-0.35217454487915123</v>
      </c>
      <c r="MU4" s="6">
        <f>IF(OR('Z-scores'!MU4&gt;3,'Z-scores'!MU4&lt;-3),"",'Z-scores'!MU4)</f>
        <v>-0.81371926280534013</v>
      </c>
      <c r="MV4" s="6">
        <f>IF(OR('Z-scores'!MV4&gt;3,'Z-scores'!MV4&lt;-3),"",'Z-scores'!MV4)</f>
        <v>0.1823629967457864</v>
      </c>
      <c r="MW4" s="6">
        <f>IF(OR('Z-scores'!MW4&gt;3,'Z-scores'!MW4&lt;-3),"",'Z-scores'!MW4)</f>
        <v>-1.1236581708854387</v>
      </c>
      <c r="MX4" s="6">
        <f>IF(OR('Z-scores'!MX4&gt;3,'Z-scores'!MX4&lt;-3),"",'Z-scores'!MX4)</f>
        <v>-0.78439584741777557</v>
      </c>
      <c r="MY4" s="6">
        <f>IF(OR('Z-scores'!MY4&gt;3,'Z-scores'!MY4&lt;-3),"",'Z-scores'!MY4)</f>
        <v>1.0416138293060619</v>
      </c>
      <c r="MZ4" s="6">
        <f>IF(OR('Z-scores'!MZ4&gt;3,'Z-scores'!MZ4&lt;-3),"",'Z-scores'!MZ4)</f>
        <v>-0.90596608300297432</v>
      </c>
      <c r="NA4" s="6">
        <f>IF(OR('Z-scores'!NA4&gt;3,'Z-scores'!NA4&lt;-3),"",'Z-scores'!NA4)</f>
        <v>-1.2626705406310843</v>
      </c>
      <c r="NB4" s="6">
        <f>IF(OR('Z-scores'!NB4&gt;3,'Z-scores'!NB4&lt;-3),"",'Z-scores'!NB4)</f>
        <v>-1.53228280307225</v>
      </c>
      <c r="NC4" s="6" t="str">
        <f>IF(OR('Z-scores'!NC4&gt;3,'Z-scores'!NC4&lt;-3),"",'Z-scores'!NC4)</f>
        <v/>
      </c>
      <c r="ND4" s="6">
        <f>IF(OR('Z-scores'!ND4&gt;3,'Z-scores'!ND4&lt;-3),"",'Z-scores'!ND4)</f>
        <v>-0.68632498153982124</v>
      </c>
      <c r="NE4" s="6">
        <f>IF(OR('Z-scores'!NE4&gt;3,'Z-scores'!NE4&lt;-3),"",'Z-scores'!NE4)</f>
        <v>0.10942821726076285</v>
      </c>
      <c r="NF4" s="6">
        <f>IF(OR('Z-scores'!NF4&gt;3,'Z-scores'!NF4&lt;-3),"",'Z-scores'!NF4)</f>
        <v>-4.999188827084388E-2</v>
      </c>
      <c r="NG4" s="6">
        <f>IF(OR('Z-scores'!NG4&gt;3,'Z-scores'!NG4&lt;-3),"",'Z-scores'!NG4)</f>
        <v>-1.1480152342935388</v>
      </c>
      <c r="NH4" s="6">
        <f>IF(OR('Z-scores'!NH4&gt;3,'Z-scores'!NH4&lt;-3),"",'Z-scores'!NH4)</f>
        <v>-1.2770180030052114</v>
      </c>
      <c r="NI4" s="6">
        <f>IF(OR('Z-scores'!NI4&gt;3,'Z-scores'!NI4&lt;-3),"",'Z-scores'!NI4)</f>
        <v>-1.9142229945827676</v>
      </c>
      <c r="NJ4" s="6">
        <f>IF(OR('Z-scores'!NJ4&gt;3,'Z-scores'!NJ4&lt;-3),"",'Z-scores'!NJ4)</f>
        <v>-1.6249835868647009</v>
      </c>
      <c r="NK4" s="6">
        <f>IF(OR('Z-scores'!NK4&gt;3,'Z-scores'!NK4&lt;-3),"",'Z-scores'!NK4)</f>
        <v>-1.9574994050436056</v>
      </c>
      <c r="NL4" s="6">
        <f>IF(OR('Z-scores'!NL4&gt;3,'Z-scores'!NL4&lt;-3),"",'Z-scores'!NL4)</f>
        <v>0.10687979026308532</v>
      </c>
      <c r="NM4" s="6">
        <f>IF(OR('Z-scores'!NM4&gt;3,'Z-scores'!NM4&lt;-3),"",'Z-scores'!NM4)</f>
        <v>-0.99729980926486772</v>
      </c>
      <c r="NN4" s="6">
        <f>IF(OR('Z-scores'!NN4&gt;3,'Z-scores'!NN4&lt;-3),"",'Z-scores'!NN4)</f>
        <v>-0.29911789425069557</v>
      </c>
      <c r="NO4" s="6">
        <f>IF(OR('Z-scores'!NO4&gt;3,'Z-scores'!NO4&lt;-3),"",'Z-scores'!NO4)</f>
        <v>-0.85709781285913444</v>
      </c>
      <c r="NP4" s="6">
        <f>IF(OR('Z-scores'!NP4&gt;3,'Z-scores'!NP4&lt;-3),"",'Z-scores'!NP4)</f>
        <v>-1.1593867819785635</v>
      </c>
      <c r="NQ4" s="6">
        <f>IF(OR('Z-scores'!NQ4&gt;3,'Z-scores'!NQ4&lt;-3),"",'Z-scores'!NQ4)</f>
        <v>-0.47924583250417463</v>
      </c>
      <c r="NR4" s="6">
        <f>IF(OR('Z-scores'!NR4&gt;3,'Z-scores'!NR4&lt;-3),"",'Z-scores'!NR4)</f>
        <v>-0.32831982599334425</v>
      </c>
      <c r="NS4" s="6">
        <f>IF(OR('Z-scores'!NS4&gt;3,'Z-scores'!NS4&lt;-3),"",'Z-scores'!NS4)</f>
        <v>-0.75840908170987098</v>
      </c>
      <c r="NT4" s="6">
        <f>IF(OR('Z-scores'!NT4&gt;3,'Z-scores'!NT4&lt;-3),"",'Z-scores'!NT4)</f>
        <v>-0.44691254618684634</v>
      </c>
      <c r="NU4" s="6">
        <f>IF(OR('Z-scores'!NU4&gt;3,'Z-scores'!NU4&lt;-3),"",'Z-scores'!NU4)</f>
        <v>-0.78652365814490899</v>
      </c>
      <c r="NV4" s="6">
        <f>IF(OR('Z-scores'!NV4&gt;3,'Z-scores'!NV4&lt;-3),"",'Z-scores'!NV4)</f>
        <v>-0.70136540520201962</v>
      </c>
      <c r="NW4" s="6">
        <f>IF(OR('Z-scores'!NW4&gt;3,'Z-scores'!NW4&lt;-3),"",'Z-scores'!NW4)</f>
        <v>0.10951713268185664</v>
      </c>
      <c r="NX4" s="6">
        <f>IF(OR('Z-scores'!NX4&gt;3,'Z-scores'!NX4&lt;-3),"",'Z-scores'!NX4)</f>
        <v>-1.2353530741516632</v>
      </c>
      <c r="NY4" s="6">
        <f>IF(OR('Z-scores'!NY4&gt;3,'Z-scores'!NY4&lt;-3),"",'Z-scores'!NY4)</f>
        <v>-0.51108485302254014</v>
      </c>
      <c r="NZ4" s="6">
        <f>IF(OR('Z-scores'!NZ4&gt;3,'Z-scores'!NZ4&lt;-3),"",'Z-scores'!NZ4)</f>
        <v>-1.4340500927490631</v>
      </c>
      <c r="OA4" s="6">
        <f>IF(OR('Z-scores'!OA4&gt;3,'Z-scores'!OA4&lt;-3),"",'Z-scores'!OA4)</f>
        <v>-1.068893863954673</v>
      </c>
      <c r="OB4" s="6">
        <f>IF(OR('Z-scores'!OB4&gt;3,'Z-scores'!OB4&lt;-3),"",'Z-scores'!OB4)</f>
        <v>-0.51254666738624821</v>
      </c>
      <c r="OC4" s="6">
        <f>IF(OR('Z-scores'!OC4&gt;3,'Z-scores'!OC4&lt;-3),"",'Z-scores'!OC4)</f>
        <v>-0.46769506441114495</v>
      </c>
      <c r="OD4" s="6">
        <f>IF(OR('Z-scores'!OD4&gt;3,'Z-scores'!OD4&lt;-3),"",'Z-scores'!OD4)</f>
        <v>-0.54734046990323693</v>
      </c>
      <c r="OE4" s="6">
        <f>IF(OR('Z-scores'!OE4&gt;3,'Z-scores'!OE4&lt;-3),"",'Z-scores'!OE4)</f>
        <v>-1.1201319364182003</v>
      </c>
      <c r="OF4" s="6">
        <f>IF(OR('Z-scores'!OF4&gt;3,'Z-scores'!OF4&lt;-3),"",'Z-scores'!OF4)</f>
        <v>0.40631998218676241</v>
      </c>
      <c r="OG4" s="6">
        <f>IF(OR('Z-scores'!OG4&gt;3,'Z-scores'!OG4&lt;-3),"",'Z-scores'!OG4)</f>
        <v>-0.63173302960922451</v>
      </c>
      <c r="OH4" s="6">
        <f>IF(OR('Z-scores'!OH4&gt;3,'Z-scores'!OH4&lt;-3),"",'Z-scores'!OH4)</f>
        <v>-0.97794347567751272</v>
      </c>
      <c r="OI4" s="6">
        <f>IF(OR('Z-scores'!OI4&gt;3,'Z-scores'!OI4&lt;-3),"",'Z-scores'!OI4)</f>
        <v>-0.79560445581008821</v>
      </c>
      <c r="OJ4" s="6">
        <f>IF(OR('Z-scores'!OJ4&gt;3,'Z-scores'!OJ4&lt;-3),"",'Z-scores'!OJ4)</f>
        <v>-0.4137243204295834</v>
      </c>
      <c r="OK4" s="6">
        <f>IF(OR('Z-scores'!OK4&gt;3,'Z-scores'!OK4&lt;-3),"",'Z-scores'!OK4)</f>
        <v>-1.0077191948702167</v>
      </c>
      <c r="OL4" s="6">
        <f>IF(OR('Z-scores'!OL4&gt;3,'Z-scores'!OL4&lt;-3),"",'Z-scores'!OL4)</f>
        <v>-1.2127177370336351</v>
      </c>
      <c r="OM4" s="6">
        <f>IF(OR('Z-scores'!OM4&gt;3,'Z-scores'!OM4&lt;-3),"",'Z-scores'!OM4)</f>
        <v>-0.49345240781531557</v>
      </c>
      <c r="ON4" s="6">
        <f>IF(OR('Z-scores'!ON4&gt;3,'Z-scores'!ON4&lt;-3),"",'Z-scores'!ON4)</f>
        <v>-0.80245892919644712</v>
      </c>
      <c r="OO4" s="6">
        <f>IF(OR('Z-scores'!OO4&gt;3,'Z-scores'!OO4&lt;-3),"",'Z-scores'!OO4)</f>
        <v>-0.64873887374420758</v>
      </c>
      <c r="OP4" s="6">
        <f>IF(OR('Z-scores'!OP4&gt;3,'Z-scores'!OP4&lt;-3),"",'Z-scores'!OP4)</f>
        <v>-0.53405924125350968</v>
      </c>
      <c r="OQ4" s="6">
        <f>IF(OR('Z-scores'!OQ4&gt;3,'Z-scores'!OQ4&lt;-3),"",'Z-scores'!OQ4)</f>
        <v>-0.31821202586606095</v>
      </c>
      <c r="OR4" s="6">
        <f>IF(OR('Z-scores'!OR4&gt;3,'Z-scores'!OR4&lt;-3),"",'Z-scores'!OR4)</f>
        <v>-0.25162977691638466</v>
      </c>
      <c r="OS4" s="6">
        <f>IF(OR('Z-scores'!OS4&gt;3,'Z-scores'!OS4&lt;-3),"",'Z-scores'!OS4)</f>
        <v>-0.36681007667262455</v>
      </c>
      <c r="OT4" s="6">
        <f>IF(OR('Z-scores'!OT4&gt;3,'Z-scores'!OT4&lt;-3),"",'Z-scores'!OT4)</f>
        <v>-0.14328336157019195</v>
      </c>
      <c r="OU4" s="6">
        <f>IF(OR('Z-scores'!OU4&gt;3,'Z-scores'!OU4&lt;-3),"",'Z-scores'!OU4)</f>
        <v>-0.71705760926583184</v>
      </c>
      <c r="OV4" s="6">
        <f>IF(OR('Z-scores'!OV4&gt;3,'Z-scores'!OV4&lt;-3),"",'Z-scores'!OV4)</f>
        <v>0.46378097922206685</v>
      </c>
      <c r="OW4" s="6">
        <f>IF(OR('Z-scores'!OW4&gt;3,'Z-scores'!OW4&lt;-3),"",'Z-scores'!OW4)</f>
        <v>-0.73727212536356734</v>
      </c>
      <c r="OX4" s="6">
        <f>IF(OR('Z-scores'!OX4&gt;3,'Z-scores'!OX4&lt;-3),"",'Z-scores'!OX4)</f>
        <v>-1.0570779111724864</v>
      </c>
      <c r="OY4" s="6">
        <f>IF(OR('Z-scores'!OY4&gt;3,'Z-scores'!OY4&lt;-3),"",'Z-scores'!OY4)</f>
        <v>-0.60575583162537217</v>
      </c>
      <c r="OZ4" s="6">
        <f>IF(OR('Z-scores'!OZ4&gt;3,'Z-scores'!OZ4&lt;-3),"",'Z-scores'!OZ4)</f>
        <v>-0.4819285886158694</v>
      </c>
      <c r="PA4" s="6">
        <f>IF(OR('Z-scores'!PA4&gt;3,'Z-scores'!PA4&lt;-3),"",'Z-scores'!PA4)</f>
        <v>-0.25000000000000006</v>
      </c>
      <c r="PB4" s="6">
        <f>IF(OR('Z-scores'!PB4&gt;3,'Z-scores'!PB4&lt;-3),"",'Z-scores'!PB4)</f>
        <v>-0.5512668310880694</v>
      </c>
      <c r="PC4" s="6">
        <f>IF(OR('Z-scores'!PC4&gt;3,'Z-scores'!PC4&lt;-3),"",'Z-scores'!PC4)</f>
        <v>1.997614117064419</v>
      </c>
      <c r="PD4" s="6">
        <f>IF(OR('Z-scores'!PD4&gt;3,'Z-scores'!PD4&lt;-3),"",'Z-scores'!PD4)</f>
        <v>-0.73495648589704998</v>
      </c>
      <c r="PE4" s="6" t="str">
        <f>IF(OR('Z-scores'!PE4&gt;3,'Z-scores'!PE4&lt;-3),"",'Z-scores'!PE4)</f>
        <v/>
      </c>
      <c r="PF4" s="6">
        <f>IF(OR('Z-scores'!PF4&gt;3,'Z-scores'!PF4&lt;-3),"",'Z-scores'!PF4)</f>
        <v>-0.59200287733723489</v>
      </c>
      <c r="PG4" s="6">
        <f>IF(OR('Z-scores'!PG4&gt;3,'Z-scores'!PG4&lt;-3),"",'Z-scores'!PG4)</f>
        <v>-0.23026798874924373</v>
      </c>
      <c r="PH4" s="6">
        <f>IF(OR('Z-scores'!PH4&gt;3,'Z-scores'!PH4&lt;-3),"",'Z-scores'!PH4)</f>
        <v>-0.25297168509196499</v>
      </c>
      <c r="PI4" s="6">
        <f>IF(OR('Z-scores'!PI4&gt;3,'Z-scores'!PI4&lt;-3),"",'Z-scores'!PI4)</f>
        <v>-0.32134799332442465</v>
      </c>
      <c r="PJ4" s="6">
        <f>IF(OR('Z-scores'!PJ4&gt;3,'Z-scores'!PJ4&lt;-3),"",'Z-scores'!PJ4)</f>
        <v>0.22413799981134575</v>
      </c>
      <c r="PK4" s="6">
        <f>IF(OR('Z-scores'!PK4&gt;3,'Z-scores'!PK4&lt;-3),"",'Z-scores'!PK4)</f>
        <v>-0.41560204937603534</v>
      </c>
      <c r="PL4" s="6">
        <f>IF(OR('Z-scores'!PL4&gt;3,'Z-scores'!PL4&lt;-3),"",'Z-scores'!PL4)</f>
        <v>-0.82284069877345356</v>
      </c>
      <c r="PM4" s="6">
        <f>IF(OR('Z-scores'!PM4&gt;3,'Z-scores'!PM4&lt;-3),"",'Z-scores'!PM4)</f>
        <v>-0.24999999999999997</v>
      </c>
      <c r="PN4" s="6">
        <f>IF(OR('Z-scores'!PN4&gt;3,'Z-scores'!PN4&lt;-3),"",'Z-scores'!PN4)</f>
        <v>0.99975264476581283</v>
      </c>
      <c r="PO4" s="6">
        <f>IF(OR('Z-scores'!PO4&gt;3,'Z-scores'!PO4&lt;-3),"",'Z-scores'!PO4)</f>
        <v>0.77780017857844441</v>
      </c>
      <c r="PP4" s="6">
        <f>IF(OR('Z-scores'!PP4&gt;3,'Z-scores'!PP4&lt;-3),"",'Z-scores'!PP4)</f>
        <v>-0.35256601888648931</v>
      </c>
      <c r="PQ4" s="6">
        <f>IF(OR('Z-scores'!PQ4&gt;3,'Z-scores'!PQ4&lt;-3),"",'Z-scores'!PQ4)</f>
        <v>-0.28741381805435101</v>
      </c>
      <c r="PR4" s="6" t="str">
        <f>IF(OR('Z-scores'!PR4&gt;3,'Z-scores'!PR4&lt;-3),"",'Z-scores'!PR4)</f>
        <v/>
      </c>
      <c r="PS4" s="6">
        <f>IF(OR('Z-scores'!PS4&gt;3,'Z-scores'!PS4&lt;-3),"",'Z-scores'!PS4)</f>
        <v>-0.29010262327226644</v>
      </c>
      <c r="PT4" s="6">
        <f>IF(OR('Z-scores'!PT4&gt;3,'Z-scores'!PT4&lt;-3),"",'Z-scores'!PT4)</f>
        <v>-0.25000000000000006</v>
      </c>
      <c r="PU4" s="6">
        <f>IF(OR('Z-scores'!PU4&gt;3,'Z-scores'!PU4&lt;-3),"",'Z-scores'!PU4)</f>
        <v>-0.25000000000000006</v>
      </c>
      <c r="PV4" s="6">
        <f>IF(OR('Z-scores'!PV4&gt;3,'Z-scores'!PV4&lt;-3),"",'Z-scores'!PV4)</f>
        <v>-0.35393626622875579</v>
      </c>
      <c r="PW4" s="6">
        <f>IF(OR('Z-scores'!PW4&gt;3,'Z-scores'!PW4&lt;-3),"",'Z-scores'!PW4)</f>
        <v>-0.36524714712297768</v>
      </c>
      <c r="PX4" s="6">
        <f>IF(OR('Z-scores'!PX4&gt;3,'Z-scores'!PX4&lt;-3),"",'Z-scores'!PX4)</f>
        <v>1.9865924693945483</v>
      </c>
      <c r="PY4" s="6">
        <f>IF(OR('Z-scores'!PY4&gt;3,'Z-scores'!PY4&lt;-3),"",'Z-scores'!PY4)</f>
        <v>0.29360065201459501</v>
      </c>
      <c r="PZ4" s="6">
        <f>IF(OR('Z-scores'!PZ4&gt;3,'Z-scores'!PZ4&lt;-3),"",'Z-scores'!PZ4)</f>
        <v>-0.34940970856665471</v>
      </c>
      <c r="QA4" s="6">
        <f>IF(OR('Z-scores'!QA4&gt;3,'Z-scores'!QA4&lt;-3),"",'Z-scores'!QA4)</f>
        <v>-0.25000000000000006</v>
      </c>
      <c r="QB4" s="6">
        <f>IF(OR('Z-scores'!QB4&gt;3,'Z-scores'!QB4&lt;-3),"",'Z-scores'!QB4)</f>
        <v>0.8650766357397015</v>
      </c>
      <c r="QC4" s="6">
        <f>IF(OR('Z-scores'!QC4&gt;3,'Z-scores'!QC4&lt;-3),"",'Z-scores'!QC4)</f>
        <v>-0.98715909271899327</v>
      </c>
      <c r="QD4" s="6">
        <f>IF(OR('Z-scores'!QD4&gt;3,'Z-scores'!QD4&lt;-3),"",'Z-scores'!QD4)</f>
        <v>-0.25</v>
      </c>
      <c r="QE4" s="6">
        <f>IF(OR('Z-scores'!QE4&gt;3,'Z-scores'!QE4&lt;-3),"",'Z-scores'!QE4)</f>
        <v>-0.25</v>
      </c>
      <c r="QF4" s="6">
        <f>IF(OR('Z-scores'!QF4&gt;3,'Z-scores'!QF4&lt;-3),"",'Z-scores'!QF4)</f>
        <v>0.49189682787478378</v>
      </c>
      <c r="QG4" s="6">
        <f>IF(OR('Z-scores'!QG4&gt;3,'Z-scores'!QG4&lt;-3),"",'Z-scores'!QG4)</f>
        <v>-0.61750131423599464</v>
      </c>
      <c r="QH4" s="6">
        <f>IF(OR('Z-scores'!QH4&gt;3,'Z-scores'!QH4&lt;-3),"",'Z-scores'!QH4)</f>
        <v>-0.62430452171174899</v>
      </c>
      <c r="QI4" s="6">
        <f>IF(OR('Z-scores'!QI4&gt;3,'Z-scores'!QI4&lt;-3),"",'Z-scores'!QI4)</f>
        <v>-0.61382321235931403</v>
      </c>
      <c r="QJ4" s="6">
        <f>IF(OR('Z-scores'!QJ4&gt;3,'Z-scores'!QJ4&lt;-3),"",'Z-scores'!QJ4)</f>
        <v>0.34063677640410706</v>
      </c>
      <c r="QK4" s="6">
        <f>IF(OR('Z-scores'!QK4&gt;3,'Z-scores'!QK4&lt;-3),"",'Z-scores'!QK4)</f>
        <v>0.25840781139851304</v>
      </c>
      <c r="QL4" s="6">
        <f>IF(OR('Z-scores'!QL4&gt;3,'Z-scores'!QL4&lt;-3),"",'Z-scores'!QL4)</f>
        <v>1.4733311795638511</v>
      </c>
      <c r="QM4" s="6">
        <f>IF(OR('Z-scores'!QM4&gt;3,'Z-scores'!QM4&lt;-3),"",'Z-scores'!QM4)</f>
        <v>-1.0470790537783476</v>
      </c>
      <c r="QN4" s="6">
        <f>IF(OR('Z-scores'!QN4&gt;3,'Z-scores'!QN4&lt;-3),"",'Z-scores'!QN4)</f>
        <v>-0.82514345432091818</v>
      </c>
      <c r="QO4" s="6">
        <f>IF(OR('Z-scores'!QO4&gt;3,'Z-scores'!QO4&lt;-3),"",'Z-scores'!QO4)</f>
        <v>-0.81896186184073416</v>
      </c>
      <c r="QP4" s="6">
        <f>IF(OR('Z-scores'!QP4&gt;3,'Z-scores'!QP4&lt;-3),"",'Z-scores'!QP4)</f>
        <v>-0.95943323442493245</v>
      </c>
      <c r="QQ4" s="6">
        <f>IF(OR('Z-scores'!QQ4&gt;3,'Z-scores'!QQ4&lt;-3),"",'Z-scores'!QQ4)</f>
        <v>-0.55425591796534168</v>
      </c>
      <c r="QR4" s="6">
        <f>IF(OR('Z-scores'!QR4&gt;3,'Z-scores'!QR4&lt;-3),"",'Z-scores'!QR4)</f>
        <v>0.98347598084658017</v>
      </c>
      <c r="QS4" s="6">
        <f>IF(OR('Z-scores'!QS4&gt;3,'Z-scores'!QS4&lt;-3),"",'Z-scores'!QS4)</f>
        <v>0.52986539437218505</v>
      </c>
      <c r="QT4" s="6">
        <f>IF(OR('Z-scores'!QT4&gt;3,'Z-scores'!QT4&lt;-3),"",'Z-scores'!QT4)</f>
        <v>2.77325386203534</v>
      </c>
      <c r="QU4" s="6">
        <f>IF(OR('Z-scores'!QU4&gt;3,'Z-scores'!QU4&lt;-3),"",'Z-scores'!QU4)</f>
        <v>0.84719205690375765</v>
      </c>
      <c r="QV4" s="6">
        <f>IF(OR('Z-scores'!QV4&gt;3,'Z-scores'!QV4&lt;-3),"",'Z-scores'!QV4)</f>
        <v>-1.2951389515507972</v>
      </c>
      <c r="QW4" s="6">
        <f>IF(OR('Z-scores'!QW4&gt;3,'Z-scores'!QW4&lt;-3),"",'Z-scores'!QW4)</f>
        <v>-0.62775310639316761</v>
      </c>
      <c r="QX4" s="6">
        <f>IF(OR('Z-scores'!QX4&gt;3,'Z-scores'!QX4&lt;-3),"",'Z-scores'!QX4)</f>
        <v>2.8213318691131226</v>
      </c>
      <c r="QY4" s="6">
        <f>IF(OR('Z-scores'!QY4&gt;3,'Z-scores'!QY4&lt;-3),"",'Z-scores'!QY4)</f>
        <v>-5.724188663022052E-2</v>
      </c>
      <c r="QZ4" s="6">
        <f>IF(OR('Z-scores'!QZ4&gt;3,'Z-scores'!QZ4&lt;-3),"",'Z-scores'!QZ4)</f>
        <v>-1.0895178359084339</v>
      </c>
      <c r="RA4" s="6">
        <f>IF(OR('Z-scores'!RA4&gt;3,'Z-scores'!RA4&lt;-3),"",'Z-scores'!RA4)</f>
        <v>-1.4228133423185354</v>
      </c>
      <c r="RB4" s="6">
        <f>IF(OR('Z-scores'!RB4&gt;3,'Z-scores'!RB4&lt;-3),"",'Z-scores'!RB4)</f>
        <v>-0.26130068375159859</v>
      </c>
      <c r="RC4" s="6">
        <f>IF(OR('Z-scores'!RC4&gt;3,'Z-scores'!RC4&lt;-3),"",'Z-scores'!RC4)</f>
        <v>-0.54335600448678345</v>
      </c>
      <c r="RD4" s="6">
        <f>IF(OR('Z-scores'!RD4&gt;3,'Z-scores'!RD4&lt;-3),"",'Z-scores'!RD4)</f>
        <v>-0.99050468139581738</v>
      </c>
      <c r="RE4" s="6">
        <f>IF(OR('Z-scores'!RE4&gt;3,'Z-scores'!RE4&lt;-3),"",'Z-scores'!RE4)</f>
        <v>-0.83807555652663346</v>
      </c>
      <c r="RF4" s="6">
        <f>IF(OR('Z-scores'!RF4&gt;3,'Z-scores'!RF4&lt;-3),"",'Z-scores'!RF4)</f>
        <v>-0.35393771305314176</v>
      </c>
      <c r="RG4" s="6">
        <f>IF(OR('Z-scores'!RG4&gt;3,'Z-scores'!RG4&lt;-3),"",'Z-scores'!RG4)</f>
        <v>0.22275334306560393</v>
      </c>
      <c r="RH4" s="6">
        <f>IF(OR('Z-scores'!RH4&gt;3,'Z-scores'!RH4&lt;-3),"",'Z-scores'!RH4)</f>
        <v>-0.77818917818447941</v>
      </c>
      <c r="RI4" s="6">
        <f>IF(OR('Z-scores'!RI4&gt;3,'Z-scores'!RI4&lt;-3),"",'Z-scores'!RI4)</f>
        <v>-0.51949832354969816</v>
      </c>
      <c r="RJ4" s="6">
        <f>IF(OR('Z-scores'!RJ4&gt;3,'Z-scores'!RJ4&lt;-3),"",'Z-scores'!RJ4)</f>
        <v>-0.36361156421726931</v>
      </c>
      <c r="RK4" s="6">
        <f>IF(OR('Z-scores'!RK4&gt;3,'Z-scores'!RK4&lt;-3),"",'Z-scores'!RK4)</f>
        <v>-0.67742429205038679</v>
      </c>
      <c r="RL4" s="6">
        <f>IF(OR('Z-scores'!RL4&gt;3,'Z-scores'!RL4&lt;-3),"",'Z-scores'!RL4)</f>
        <v>-0.66298692716128271</v>
      </c>
      <c r="RM4" s="6">
        <f>IF(OR('Z-scores'!RM4&gt;3,'Z-scores'!RM4&lt;-3),"",'Z-scores'!RM4)</f>
        <v>-0.39068728700578609</v>
      </c>
      <c r="RN4" s="6">
        <f>IF(OR('Z-scores'!RN4&gt;3,'Z-scores'!RN4&lt;-3),"",'Z-scores'!RN4)</f>
        <v>0.58222036427403623</v>
      </c>
      <c r="RO4" s="6">
        <f>IF(OR('Z-scores'!RO4&gt;3,'Z-scores'!RO4&lt;-3),"",'Z-scores'!RO4)</f>
        <v>-0.54087024260815075</v>
      </c>
      <c r="RP4" s="6">
        <f>IF(OR('Z-scores'!RP4&gt;3,'Z-scores'!RP4&lt;-3),"",'Z-scores'!RP4)</f>
        <v>-0.60923328311783553</v>
      </c>
      <c r="RQ4" s="6">
        <f>IF(OR('Z-scores'!RQ4&gt;3,'Z-scores'!RQ4&lt;-3),"",'Z-scores'!RQ4)</f>
        <v>-0.23868565348887072</v>
      </c>
      <c r="RR4" s="6">
        <f>IF(OR('Z-scores'!RR4&gt;3,'Z-scores'!RR4&lt;-3),"",'Z-scores'!RR4)</f>
        <v>-0.38434326494643078</v>
      </c>
      <c r="RS4" s="6">
        <f>IF(OR('Z-scores'!RS4&gt;3,'Z-scores'!RS4&lt;-3),"",'Z-scores'!RS4)</f>
        <v>0.15400518939646091</v>
      </c>
      <c r="RT4" s="6">
        <f>IF(OR('Z-scores'!RT4&gt;3,'Z-scores'!RT4&lt;-3),"",'Z-scores'!RT4)</f>
        <v>0.66164754177049778</v>
      </c>
      <c r="RU4" s="6">
        <f>IF(OR('Z-scores'!RU4&gt;3,'Z-scores'!RU4&lt;-3),"",'Z-scores'!RU4)</f>
        <v>-1.2752817589892453</v>
      </c>
      <c r="RV4" s="6">
        <f>IF(OR('Z-scores'!RV4&gt;3,'Z-scores'!RV4&lt;-3),"",'Z-scores'!RV4)</f>
        <v>-1.0845950540598612</v>
      </c>
      <c r="RW4" s="6">
        <f>IF(OR('Z-scores'!RW4&gt;3,'Z-scores'!RW4&lt;-3),"",'Z-scores'!RW4)</f>
        <v>1.0717586206492076</v>
      </c>
      <c r="RX4" s="6">
        <f>IF(OR('Z-scores'!RX4&gt;3,'Z-scores'!RX4&lt;-3),"",'Z-scores'!RX4)</f>
        <v>-9.0608189190657162E-2</v>
      </c>
      <c r="RY4" s="6">
        <f>IF(OR('Z-scores'!RY4&gt;3,'Z-scores'!RY4&lt;-3),"",'Z-scores'!RY4)</f>
        <v>-0.14417735935835854</v>
      </c>
      <c r="RZ4" s="6">
        <f>IF(OR('Z-scores'!RZ4&gt;3,'Z-scores'!RZ4&lt;-3),"",'Z-scores'!RZ4)</f>
        <v>-0.52315267714619251</v>
      </c>
      <c r="SA4" s="6">
        <f>IF(OR('Z-scores'!SA4&gt;3,'Z-scores'!SA4&lt;-3),"",'Z-scores'!SA4)</f>
        <v>-0.66649850344776329</v>
      </c>
      <c r="SB4" s="6">
        <f>IF(OR('Z-scores'!SB4&gt;3,'Z-scores'!SB4&lt;-3),"",'Z-scores'!SB4)</f>
        <v>0.93900936055287998</v>
      </c>
      <c r="SC4" s="6">
        <f>IF(OR('Z-scores'!SC4&gt;3,'Z-scores'!SC4&lt;-3),"",'Z-scores'!SC4)</f>
        <v>0.5390076461878065</v>
      </c>
      <c r="SD4" s="6">
        <f>IF(OR('Z-scores'!SD4&gt;3,'Z-scores'!SD4&lt;-3),"",'Z-scores'!SD4)</f>
        <v>-0.97131402716827431</v>
      </c>
      <c r="SE4" s="6">
        <f>IF(OR('Z-scores'!SE4&gt;3,'Z-scores'!SE4&lt;-3),"",'Z-scores'!SE4)</f>
        <v>-1.2755590950963502</v>
      </c>
      <c r="SF4" s="6">
        <f>IF(OR('Z-scores'!SF4&gt;3,'Z-scores'!SF4&lt;-3),"",'Z-scores'!SF4)</f>
        <v>-0.32337455361127498</v>
      </c>
      <c r="SG4" s="6">
        <f>IF(OR('Z-scores'!SG4&gt;3,'Z-scores'!SG4&lt;-3),"",'Z-scores'!SG4)</f>
        <v>0.68824722807938832</v>
      </c>
      <c r="SH4" s="6">
        <f>IF(OR('Z-scores'!SH4&gt;3,'Z-scores'!SH4&lt;-3),"",'Z-scores'!SH4)</f>
        <v>-0.60179006060684836</v>
      </c>
      <c r="SI4" s="6">
        <f>IF(OR('Z-scores'!SI4&gt;3,'Z-scores'!SI4&lt;-3),"",'Z-scores'!SI4)</f>
        <v>-0.28292693074972741</v>
      </c>
      <c r="SJ4" s="6">
        <f>IF(OR('Z-scores'!SJ4&gt;3,'Z-scores'!SJ4&lt;-3),"",'Z-scores'!SJ4)</f>
        <v>-0.4235692617138877</v>
      </c>
      <c r="SK4" s="6">
        <f>IF(OR('Z-scores'!SK4&gt;3,'Z-scores'!SK4&lt;-3),"",'Z-scores'!SK4)</f>
        <v>-0.26314294710412706</v>
      </c>
    </row>
    <row r="5" spans="1:505" x14ac:dyDescent="0.25">
      <c r="A5" s="14">
        <v>348028</v>
      </c>
      <c r="B5" s="14">
        <v>0</v>
      </c>
      <c r="C5" s="6">
        <f>IF(OR('Z-scores'!C5&gt;3,'Z-scores'!C5&lt;-3),"",'Z-scores'!C5)</f>
        <v>-0.47500405149352087</v>
      </c>
      <c r="D5" s="6">
        <f>IF(OR('Z-scores'!D5&gt;3,'Z-scores'!D5&lt;-3),"",'Z-scores'!D5)</f>
        <v>-0.8183442449458892</v>
      </c>
      <c r="E5" s="6">
        <f>IF(OR('Z-scores'!E5&gt;3,'Z-scores'!E5&lt;-3),"",'Z-scores'!E5)</f>
        <v>-0.46591271015017988</v>
      </c>
      <c r="F5" s="6">
        <f>IF(OR('Z-scores'!F5&gt;3,'Z-scores'!F5&lt;-3),"",'Z-scores'!F5)</f>
        <v>0.476464401445022</v>
      </c>
      <c r="G5" s="6">
        <f>IF(OR('Z-scores'!G5&gt;3,'Z-scores'!G5&lt;-3),"",'Z-scores'!G5)</f>
        <v>-0.43435165907825329</v>
      </c>
      <c r="H5" s="6">
        <f>IF(OR('Z-scores'!H5&gt;3,'Z-scores'!H5&lt;-3),"",'Z-scores'!H5)</f>
        <v>-0.3049274706304515</v>
      </c>
      <c r="I5" s="6">
        <f>IF(OR('Z-scores'!I5&gt;3,'Z-scores'!I5&lt;-3),"",'Z-scores'!I5)</f>
        <v>1.4551756775202931</v>
      </c>
      <c r="J5" s="6">
        <f>IF(OR('Z-scores'!J5&gt;3,'Z-scores'!J5&lt;-3),"",'Z-scores'!J5)</f>
        <v>1.1198632633167567</v>
      </c>
      <c r="K5" s="6">
        <f>IF(OR('Z-scores'!K5&gt;3,'Z-scores'!K5&lt;-3),"",'Z-scores'!K5)</f>
        <v>-2.3441236922046482E-2</v>
      </c>
      <c r="L5" s="6">
        <f>IF(OR('Z-scores'!L5&gt;3,'Z-scores'!L5&lt;-3),"",'Z-scores'!L5)</f>
        <v>-1.0509255106537378</v>
      </c>
      <c r="M5" s="6">
        <f>IF(OR('Z-scores'!M5&gt;3,'Z-scores'!M5&lt;-3),"",'Z-scores'!M5)</f>
        <v>-1.2034113553562724</v>
      </c>
      <c r="N5" s="6">
        <f>IF(OR('Z-scores'!N5&gt;3,'Z-scores'!N5&lt;-3),"",'Z-scores'!N5)</f>
        <v>0.30002044785325094</v>
      </c>
      <c r="O5" s="6">
        <f>IF(OR('Z-scores'!O5&gt;3,'Z-scores'!O5&lt;-3),"",'Z-scores'!O5)</f>
        <v>1.4098300849179044</v>
      </c>
      <c r="P5" s="6">
        <f>IF(OR('Z-scores'!P5&gt;3,'Z-scores'!P5&lt;-3),"",'Z-scores'!P5)</f>
        <v>-0.6038910281572013</v>
      </c>
      <c r="Q5" s="6">
        <f>IF(OR('Z-scores'!Q5&gt;3,'Z-scores'!Q5&lt;-3),"",'Z-scores'!Q5)</f>
        <v>0.13345002556901331</v>
      </c>
      <c r="R5" s="6">
        <f>IF(OR('Z-scores'!R5&gt;3,'Z-scores'!R5&lt;-3),"",'Z-scores'!R5)</f>
        <v>-0.60851535703315507</v>
      </c>
      <c r="S5" s="6">
        <f>IF(OR('Z-scores'!S5&gt;3,'Z-scores'!S5&lt;-3),"",'Z-scores'!S5)</f>
        <v>0.1363137774177072</v>
      </c>
      <c r="T5" s="6">
        <f>IF(OR('Z-scores'!T5&gt;3,'Z-scores'!T5&lt;-3),"",'Z-scores'!T5)</f>
        <v>0.19242942569406296</v>
      </c>
      <c r="U5" s="6">
        <f>IF(OR('Z-scores'!U5&gt;3,'Z-scores'!U5&lt;-3),"",'Z-scores'!U5)</f>
        <v>-0.53716371212086966</v>
      </c>
      <c r="V5" s="6">
        <f>IF(OR('Z-scores'!V5&gt;3,'Z-scores'!V5&lt;-3),"",'Z-scores'!V5)</f>
        <v>0.11788786978836749</v>
      </c>
      <c r="W5" s="6">
        <f>IF(OR('Z-scores'!W5&gt;3,'Z-scores'!W5&lt;-3),"",'Z-scores'!W5)</f>
        <v>-0.14895318395535265</v>
      </c>
      <c r="X5" s="6">
        <f>IF(OR('Z-scores'!X5&gt;3,'Z-scores'!X5&lt;-3),"",'Z-scores'!X5)</f>
        <v>1.1600280543235284</v>
      </c>
      <c r="Y5" s="6">
        <f>IF(OR('Z-scores'!Y5&gt;3,'Z-scores'!Y5&lt;-3),"",'Z-scores'!Y5)</f>
        <v>1.0615666548517397</v>
      </c>
      <c r="Z5" s="6">
        <f>IF(OR('Z-scores'!Z5&gt;3,'Z-scores'!Z5&lt;-3),"",'Z-scores'!Z5)</f>
        <v>1.7643891791337374</v>
      </c>
      <c r="AA5" s="6">
        <f>IF(OR('Z-scores'!AA5&gt;3,'Z-scores'!AA5&lt;-3),"",'Z-scores'!AA5)</f>
        <v>0.28886218028646499</v>
      </c>
      <c r="AB5" s="6">
        <f>IF(OR('Z-scores'!AB5&gt;3,'Z-scores'!AB5&lt;-3),"",'Z-scores'!AB5)</f>
        <v>-0.30529954942333154</v>
      </c>
      <c r="AC5" s="6">
        <f>IF(OR('Z-scores'!AC5&gt;3,'Z-scores'!AC5&lt;-3),"",'Z-scores'!AC5)</f>
        <v>-0.83153577977989779</v>
      </c>
      <c r="AD5" s="6">
        <f>IF(OR('Z-scores'!AD5&gt;3,'Z-scores'!AD5&lt;-3),"",'Z-scores'!AD5)</f>
        <v>-0.7658469308077418</v>
      </c>
      <c r="AE5" s="6">
        <f>IF(OR('Z-scores'!AE5&gt;3,'Z-scores'!AE5&lt;-3),"",'Z-scores'!AE5)</f>
        <v>-0.11214406358171781</v>
      </c>
      <c r="AF5" s="6">
        <f>IF(OR('Z-scores'!AF5&gt;3,'Z-scores'!AF5&lt;-3),"",'Z-scores'!AF5)</f>
        <v>0.8895636877697759</v>
      </c>
      <c r="AG5" s="6">
        <f>IF(OR('Z-scores'!AG5&gt;3,'Z-scores'!AG5&lt;-3),"",'Z-scores'!AG5)</f>
        <v>2.121337053358513E-2</v>
      </c>
      <c r="AH5" s="6">
        <f>IF(OR('Z-scores'!AH5&gt;3,'Z-scores'!AH5&lt;-3),"",'Z-scores'!AH5)</f>
        <v>-0.71184537766058376</v>
      </c>
      <c r="AI5" s="6">
        <f>IF(OR('Z-scores'!AI5&gt;3,'Z-scores'!AI5&lt;-3),"",'Z-scores'!AI5)</f>
        <v>-0.24997231823737201</v>
      </c>
      <c r="AJ5" s="6">
        <f>IF(OR('Z-scores'!AJ5&gt;3,'Z-scores'!AJ5&lt;-3),"",'Z-scores'!AJ5)</f>
        <v>-0.6982401813779241</v>
      </c>
      <c r="AK5" s="6">
        <f>IF(OR('Z-scores'!AK5&gt;3,'Z-scores'!AK5&lt;-3),"",'Z-scores'!AK5)</f>
        <v>1.8112179931558101E-2</v>
      </c>
      <c r="AL5" s="6">
        <f>IF(OR('Z-scores'!AL5&gt;3,'Z-scores'!AL5&lt;-3),"",'Z-scores'!AL5)</f>
        <v>0.70374299515549721</v>
      </c>
      <c r="AM5" s="6">
        <f>IF(OR('Z-scores'!AM5&gt;3,'Z-scores'!AM5&lt;-3),"",'Z-scores'!AM5)</f>
        <v>-0.22133550263947868</v>
      </c>
      <c r="AN5" s="6">
        <f>IF(OR('Z-scores'!AN5&gt;3,'Z-scores'!AN5&lt;-3),"",'Z-scores'!AN5)</f>
        <v>-0.61839266972438689</v>
      </c>
      <c r="AO5" s="6">
        <f>IF(OR('Z-scores'!AO5&gt;3,'Z-scores'!AO5&lt;-3),"",'Z-scores'!AO5)</f>
        <v>-0.71001064021427118</v>
      </c>
      <c r="AP5" s="6">
        <f>IF(OR('Z-scores'!AP5&gt;3,'Z-scores'!AP5&lt;-3),"",'Z-scores'!AP5)</f>
        <v>-0.28491983313932917</v>
      </c>
      <c r="AQ5" s="6">
        <f>IF(OR('Z-scores'!AQ5&gt;3,'Z-scores'!AQ5&lt;-3),"",'Z-scores'!AQ5)</f>
        <v>0.75371625981552337</v>
      </c>
      <c r="AR5" s="6">
        <f>IF(OR('Z-scores'!AR5&gt;3,'Z-scores'!AR5&lt;-3),"",'Z-scores'!AR5)</f>
        <v>1.024122712783466</v>
      </c>
      <c r="AS5" s="6">
        <f>IF(OR('Z-scores'!AS5&gt;3,'Z-scores'!AS5&lt;-3),"",'Z-scores'!AS5)</f>
        <v>-0.15127869112806805</v>
      </c>
      <c r="AT5" s="6">
        <f>IF(OR('Z-scores'!AT5&gt;3,'Z-scores'!AT5&lt;-3),"",'Z-scores'!AT5)</f>
        <v>-9.7256802148595847E-2</v>
      </c>
      <c r="AU5" s="6">
        <f>IF(OR('Z-scores'!AU5&gt;3,'Z-scores'!AU5&lt;-3),"",'Z-scores'!AU5)</f>
        <v>-0.30933261951087804</v>
      </c>
      <c r="AV5" s="6">
        <f>IF(OR('Z-scores'!AV5&gt;3,'Z-scores'!AV5&lt;-3),"",'Z-scores'!AV5)</f>
        <v>0.68674852695186428</v>
      </c>
      <c r="AW5" s="6">
        <f>IF(OR('Z-scores'!AW5&gt;3,'Z-scores'!AW5&lt;-3),"",'Z-scores'!AW5)</f>
        <v>1.0978467754575705</v>
      </c>
      <c r="AX5" s="6">
        <f>IF(OR('Z-scores'!AX5&gt;3,'Z-scores'!AX5&lt;-3),"",'Z-scores'!AX5)</f>
        <v>1.3670666229232122</v>
      </c>
      <c r="AY5" s="6">
        <f>IF(OR('Z-scores'!AY5&gt;3,'Z-scores'!AY5&lt;-3),"",'Z-scores'!AY5)</f>
        <v>0.31207158491563142</v>
      </c>
      <c r="AZ5" s="6">
        <f>IF(OR('Z-scores'!AZ5&gt;3,'Z-scores'!AZ5&lt;-3),"",'Z-scores'!AZ5)</f>
        <v>-0.57170733112963767</v>
      </c>
      <c r="BA5" s="6">
        <f>IF(OR('Z-scores'!BA5&gt;3,'Z-scores'!BA5&lt;-3),"",'Z-scores'!BA5)</f>
        <v>-0.32253618694422981</v>
      </c>
      <c r="BB5" s="6">
        <f>IF(OR('Z-scores'!BB5&gt;3,'Z-scores'!BB5&lt;-3),"",'Z-scores'!BB5)</f>
        <v>-0.98492164279943517</v>
      </c>
      <c r="BC5" s="6">
        <f>IF(OR('Z-scores'!BC5&gt;3,'Z-scores'!BC5&lt;-3),"",'Z-scores'!BC5)</f>
        <v>-0.91015579840635674</v>
      </c>
      <c r="BD5" s="6">
        <f>IF(OR('Z-scores'!BD5&gt;3,'Z-scores'!BD5&lt;-3),"",'Z-scores'!BD5)</f>
        <v>8.7223984088805065E-2</v>
      </c>
      <c r="BE5" s="6">
        <f>IF(OR('Z-scores'!BE5&gt;3,'Z-scores'!BE5&lt;-3),"",'Z-scores'!BE5)</f>
        <v>-0.38254345900537556</v>
      </c>
      <c r="BF5" s="6">
        <f>IF(OR('Z-scores'!BF5&gt;3,'Z-scores'!BF5&lt;-3),"",'Z-scores'!BF5)</f>
        <v>-0.82191482861843757</v>
      </c>
      <c r="BG5" s="6">
        <f>IF(OR('Z-scores'!BG5&gt;3,'Z-scores'!BG5&lt;-3),"",'Z-scores'!BG5)</f>
        <v>-0.57561208293507093</v>
      </c>
      <c r="BH5" s="6">
        <f>IF(OR('Z-scores'!BH5&gt;3,'Z-scores'!BH5&lt;-3),"",'Z-scores'!BH5)</f>
        <v>-0.32120119806935976</v>
      </c>
      <c r="BI5" s="6">
        <f>IF(OR('Z-scores'!BI5&gt;3,'Z-scores'!BI5&lt;-3),"",'Z-scores'!BI5)</f>
        <v>-0.85945775320450546</v>
      </c>
      <c r="BJ5" s="6">
        <f>IF(OR('Z-scores'!BJ5&gt;3,'Z-scores'!BJ5&lt;-3),"",'Z-scores'!BJ5)</f>
        <v>-0.70174615076103575</v>
      </c>
      <c r="BK5" s="6">
        <f>IF(OR('Z-scores'!BK5&gt;3,'Z-scores'!BK5&lt;-3),"",'Z-scores'!BK5)</f>
        <v>0.33905320565307062</v>
      </c>
      <c r="BL5" s="6">
        <f>IF(OR('Z-scores'!BL5&gt;3,'Z-scores'!BL5&lt;-3),"",'Z-scores'!BL5)</f>
        <v>-0.34487048911107931</v>
      </c>
      <c r="BM5" s="6">
        <f>IF(OR('Z-scores'!BM5&gt;3,'Z-scores'!BM5&lt;-3),"",'Z-scores'!BM5)</f>
        <v>-1.7612221261236072</v>
      </c>
      <c r="BN5" s="6">
        <f>IF(OR('Z-scores'!BN5&gt;3,'Z-scores'!BN5&lt;-3),"",'Z-scores'!BN5)</f>
        <v>-0.29993208749903499</v>
      </c>
      <c r="BO5" s="6">
        <f>IF(OR('Z-scores'!BO5&gt;3,'Z-scores'!BO5&lt;-3),"",'Z-scores'!BO5)</f>
        <v>-0.66031758325493384</v>
      </c>
      <c r="BP5" s="6">
        <f>IF(OR('Z-scores'!BP5&gt;3,'Z-scores'!BP5&lt;-3),"",'Z-scores'!BP5)</f>
        <v>-1.2650856427356787</v>
      </c>
      <c r="BQ5" s="6">
        <f>IF(OR('Z-scores'!BQ5&gt;3,'Z-scores'!BQ5&lt;-3),"",'Z-scores'!BQ5)</f>
        <v>-1.1731702913807402</v>
      </c>
      <c r="BR5" s="6">
        <f>IF(OR('Z-scores'!BR5&gt;3,'Z-scores'!BR5&lt;-3),"",'Z-scores'!BR5)</f>
        <v>-0.97835893333916391</v>
      </c>
      <c r="BS5" s="6">
        <f>IF(OR('Z-scores'!BS5&gt;3,'Z-scores'!BS5&lt;-3),"",'Z-scores'!BS5)</f>
        <v>1.6362500387509062E-2</v>
      </c>
      <c r="BT5" s="6">
        <f>IF(OR('Z-scores'!BT5&gt;3,'Z-scores'!BT5&lt;-3),"",'Z-scores'!BT5)</f>
        <v>-0.52430316022827927</v>
      </c>
      <c r="BU5" s="6">
        <f>IF(OR('Z-scores'!BU5&gt;3,'Z-scores'!BU5&lt;-3),"",'Z-scores'!BU5)</f>
        <v>-0.57278280530872971</v>
      </c>
      <c r="BV5" s="6">
        <f>IF(OR('Z-scores'!BV5&gt;3,'Z-scores'!BV5&lt;-3),"",'Z-scores'!BV5)</f>
        <v>0.24858032932463248</v>
      </c>
      <c r="BW5" s="6">
        <f>IF(OR('Z-scores'!BW5&gt;3,'Z-scores'!BW5&lt;-3),"",'Z-scores'!BW5)</f>
        <v>1.3996677734467768</v>
      </c>
      <c r="BX5" s="6">
        <f>IF(OR('Z-scores'!BX5&gt;3,'Z-scores'!BX5&lt;-3),"",'Z-scores'!BX5)</f>
        <v>0.34451564846446725</v>
      </c>
      <c r="BY5" s="6">
        <f>IF(OR('Z-scores'!BY5&gt;3,'Z-scores'!BY5&lt;-3),"",'Z-scores'!BY5)</f>
        <v>-0.62456434961577645</v>
      </c>
      <c r="BZ5" s="6">
        <f>IF(OR('Z-scores'!BZ5&gt;3,'Z-scores'!BZ5&lt;-3),"",'Z-scores'!BZ5)</f>
        <v>-0.16704613500684889</v>
      </c>
      <c r="CA5" s="6">
        <f>IF(OR('Z-scores'!CA5&gt;3,'Z-scores'!CA5&lt;-3),"",'Z-scores'!CA5)</f>
        <v>-0.97617881844030041</v>
      </c>
      <c r="CB5" s="6">
        <f>IF(OR('Z-scores'!CB5&gt;3,'Z-scores'!CB5&lt;-3),"",'Z-scores'!CB5)</f>
        <v>-0.62066199139104938</v>
      </c>
      <c r="CC5" s="6">
        <f>IF(OR('Z-scores'!CC5&gt;3,'Z-scores'!CC5&lt;-3),"",'Z-scores'!CC5)</f>
        <v>-0.15704100737222806</v>
      </c>
      <c r="CD5" s="6">
        <f>IF(OR('Z-scores'!CD5&gt;3,'Z-scores'!CD5&lt;-3),"",'Z-scores'!CD5)</f>
        <v>0.68511807071325714</v>
      </c>
      <c r="CE5" s="6">
        <f>IF(OR('Z-scores'!CE5&gt;3,'Z-scores'!CE5&lt;-3),"",'Z-scores'!CE5)</f>
        <v>-0.33595911625963609</v>
      </c>
      <c r="CF5" s="6">
        <f>IF(OR('Z-scores'!CF5&gt;3,'Z-scores'!CF5&lt;-3),"",'Z-scores'!CF5)</f>
        <v>0.58954638220019195</v>
      </c>
      <c r="CG5" s="6">
        <f>IF(OR('Z-scores'!CG5&gt;3,'Z-scores'!CG5&lt;-3),"",'Z-scores'!CG5)</f>
        <v>-1.165945839148504</v>
      </c>
      <c r="CH5" s="6">
        <f>IF(OR('Z-scores'!CH5&gt;3,'Z-scores'!CH5&lt;-3),"",'Z-scores'!CH5)</f>
        <v>-0.79279177374328413</v>
      </c>
      <c r="CI5" s="6">
        <f>IF(OR('Z-scores'!CI5&gt;3,'Z-scores'!CI5&lt;-3),"",'Z-scores'!CI5)</f>
        <v>-0.57826790373120851</v>
      </c>
      <c r="CJ5" s="6">
        <f>IF(OR('Z-scores'!CJ5&gt;3,'Z-scores'!CJ5&lt;-3),"",'Z-scores'!CJ5)</f>
        <v>-0.3040024727286994</v>
      </c>
      <c r="CK5" s="6">
        <f>IF(OR('Z-scores'!CK5&gt;3,'Z-scores'!CK5&lt;-3),"",'Z-scores'!CK5)</f>
        <v>-0.54864517410520486</v>
      </c>
      <c r="CL5" s="6">
        <f>IF(OR('Z-scores'!CL5&gt;3,'Z-scores'!CL5&lt;-3),"",'Z-scores'!CL5)</f>
        <v>0.26359947008120271</v>
      </c>
      <c r="CM5" s="6">
        <f>IF(OR('Z-scores'!CM5&gt;3,'Z-scores'!CM5&lt;-3),"",'Z-scores'!CM5)</f>
        <v>-0.48693684461961262</v>
      </c>
      <c r="CN5" s="6">
        <f>IF(OR('Z-scores'!CN5&gt;3,'Z-scores'!CN5&lt;-3),"",'Z-scores'!CN5)</f>
        <v>-0.89813274451269998</v>
      </c>
      <c r="CO5" s="6">
        <f>IF(OR('Z-scores'!CO5&gt;3,'Z-scores'!CO5&lt;-3),"",'Z-scores'!CO5)</f>
        <v>-0.20907311897662392</v>
      </c>
      <c r="CP5" s="6">
        <f>IF(OR('Z-scores'!CP5&gt;3,'Z-scores'!CP5&lt;-3),"",'Z-scores'!CP5)</f>
        <v>0.23355271730384375</v>
      </c>
      <c r="CQ5" s="6">
        <f>IF(OR('Z-scores'!CQ5&gt;3,'Z-scores'!CQ5&lt;-3),"",'Z-scores'!CQ5)</f>
        <v>0.66500927940943733</v>
      </c>
      <c r="CR5" s="6">
        <f>IF(OR('Z-scores'!CR5&gt;3,'Z-scores'!CR5&lt;-3),"",'Z-scores'!CR5)</f>
        <v>0.51813751223044135</v>
      </c>
      <c r="CS5" s="6">
        <f>IF(OR('Z-scores'!CS5&gt;3,'Z-scores'!CS5&lt;-3),"",'Z-scores'!CS5)</f>
        <v>0.79673746762960374</v>
      </c>
      <c r="CT5" s="6">
        <f>IF(OR('Z-scores'!CT5&gt;3,'Z-scores'!CT5&lt;-3),"",'Z-scores'!CT5)</f>
        <v>0.76682348632765818</v>
      </c>
      <c r="CU5" s="6">
        <f>IF(OR('Z-scores'!CU5&gt;3,'Z-scores'!CU5&lt;-3),"",'Z-scores'!CU5)</f>
        <v>0.74790993478853041</v>
      </c>
      <c r="CV5" s="6">
        <f>IF(OR('Z-scores'!CV5&gt;3,'Z-scores'!CV5&lt;-3),"",'Z-scores'!CV5)</f>
        <v>-0.56053520823993408</v>
      </c>
      <c r="CW5" s="6">
        <f>IF(OR('Z-scores'!CW5&gt;3,'Z-scores'!CW5&lt;-3),"",'Z-scores'!CW5)</f>
        <v>-9.77121720114053E-3</v>
      </c>
      <c r="CX5" s="6">
        <f>IF(OR('Z-scores'!CX5&gt;3,'Z-scores'!CX5&lt;-3),"",'Z-scores'!CX5)</f>
        <v>1.5179584845799095</v>
      </c>
      <c r="CY5" s="6">
        <f>IF(OR('Z-scores'!CY5&gt;3,'Z-scores'!CY5&lt;-3),"",'Z-scores'!CY5)</f>
        <v>2.2942136481822999</v>
      </c>
      <c r="CZ5" s="6">
        <f>IF(OR('Z-scores'!CZ5&gt;3,'Z-scores'!CZ5&lt;-3),"",'Z-scores'!CZ5)</f>
        <v>1.5420524572593457</v>
      </c>
      <c r="DA5" s="6">
        <f>IF(OR('Z-scores'!DA5&gt;3,'Z-scores'!DA5&lt;-3),"",'Z-scores'!DA5)</f>
        <v>0.44562184082423845</v>
      </c>
      <c r="DB5" s="6">
        <f>IF(OR('Z-scores'!DB5&gt;3,'Z-scores'!DB5&lt;-3),"",'Z-scores'!DB5)</f>
        <v>-9.9648452843443591E-2</v>
      </c>
      <c r="DC5" s="6">
        <f>IF(OR('Z-scores'!DC5&gt;3,'Z-scores'!DC5&lt;-3),"",'Z-scores'!DC5)</f>
        <v>-0.22608023850944775</v>
      </c>
      <c r="DD5" s="6">
        <f>IF(OR('Z-scores'!DD5&gt;3,'Z-scores'!DD5&lt;-3),"",'Z-scores'!DD5)</f>
        <v>0.68440874159150122</v>
      </c>
      <c r="DE5" s="6">
        <f>IF(OR('Z-scores'!DE5&gt;3,'Z-scores'!DE5&lt;-3),"",'Z-scores'!DE5)</f>
        <v>0.87431572161531512</v>
      </c>
      <c r="DF5" s="6">
        <f>IF(OR('Z-scores'!DF5&gt;3,'Z-scores'!DF5&lt;-3),"",'Z-scores'!DF5)</f>
        <v>0.48946057950966587</v>
      </c>
      <c r="DG5" s="6">
        <f>IF(OR('Z-scores'!DG5&gt;3,'Z-scores'!DG5&lt;-3),"",'Z-scores'!DG5)</f>
        <v>5.3896552941171509E-2</v>
      </c>
      <c r="DH5" s="6">
        <f>IF(OR('Z-scores'!DH5&gt;3,'Z-scores'!DH5&lt;-3),"",'Z-scores'!DH5)</f>
        <v>-0.39392703169279775</v>
      </c>
      <c r="DI5" s="6">
        <f>IF(OR('Z-scores'!DI5&gt;3,'Z-scores'!DI5&lt;-3),"",'Z-scores'!DI5)</f>
        <v>-0.4881676086634481</v>
      </c>
      <c r="DJ5" s="6">
        <f>IF(OR('Z-scores'!DJ5&gt;3,'Z-scores'!DJ5&lt;-3),"",'Z-scores'!DJ5)</f>
        <v>0.84753175262043323</v>
      </c>
      <c r="DK5" s="6">
        <f>IF(OR('Z-scores'!DK5&gt;3,'Z-scores'!DK5&lt;-3),"",'Z-scores'!DK5)</f>
        <v>-0.15439352360714464</v>
      </c>
      <c r="DL5" s="6">
        <f>IF(OR('Z-scores'!DL5&gt;3,'Z-scores'!DL5&lt;-3),"",'Z-scores'!DL5)</f>
        <v>-0.56747957957709672</v>
      </c>
      <c r="DM5" s="6">
        <f>IF(OR('Z-scores'!DM5&gt;3,'Z-scores'!DM5&lt;-3),"",'Z-scores'!DM5)</f>
        <v>-0.87006447219434024</v>
      </c>
      <c r="DN5" s="6">
        <f>IF(OR('Z-scores'!DN5&gt;3,'Z-scores'!DN5&lt;-3),"",'Z-scores'!DN5)</f>
        <v>-0.37855740349720063</v>
      </c>
      <c r="DO5" s="6">
        <f>IF(OR('Z-scores'!DO5&gt;3,'Z-scores'!DO5&lt;-3),"",'Z-scores'!DO5)</f>
        <v>-0.51090322913219177</v>
      </c>
      <c r="DP5" s="6">
        <f>IF(OR('Z-scores'!DP5&gt;3,'Z-scores'!DP5&lt;-3),"",'Z-scores'!DP5)</f>
        <v>-0.2356367782854023</v>
      </c>
      <c r="DQ5" s="6">
        <f>IF(OR('Z-scores'!DQ5&gt;3,'Z-scores'!DQ5&lt;-3),"",'Z-scores'!DQ5)</f>
        <v>0.59068205440291943</v>
      </c>
      <c r="DR5" s="6">
        <f>IF(OR('Z-scores'!DR5&gt;3,'Z-scores'!DR5&lt;-3),"",'Z-scores'!DR5)</f>
        <v>-0.70167709542777512</v>
      </c>
      <c r="DS5" s="6">
        <f>IF(OR('Z-scores'!DS5&gt;3,'Z-scores'!DS5&lt;-3),"",'Z-scores'!DS5)</f>
        <v>-0.10881281934548542</v>
      </c>
      <c r="DT5" s="6">
        <f>IF(OR('Z-scores'!DT5&gt;3,'Z-scores'!DT5&lt;-3),"",'Z-scores'!DT5)</f>
        <v>-1.1976331875014425</v>
      </c>
      <c r="DU5" s="6">
        <f>IF(OR('Z-scores'!DU5&gt;3,'Z-scores'!DU5&lt;-3),"",'Z-scores'!DU5)</f>
        <v>-5.8464028239101629E-2</v>
      </c>
      <c r="DV5" s="6">
        <f>IF(OR('Z-scores'!DV5&gt;3,'Z-scores'!DV5&lt;-3),"",'Z-scores'!DV5)</f>
        <v>1.7685499511617135</v>
      </c>
      <c r="DW5" s="6">
        <f>IF(OR('Z-scores'!DW5&gt;3,'Z-scores'!DW5&lt;-3),"",'Z-scores'!DW5)</f>
        <v>0.1373650377210654</v>
      </c>
      <c r="DX5" s="6">
        <f>IF(OR('Z-scores'!DX5&gt;3,'Z-scores'!DX5&lt;-3),"",'Z-scores'!DX5)</f>
        <v>-0.4444104372387031</v>
      </c>
      <c r="DY5" s="6">
        <f>IF(OR('Z-scores'!DY5&gt;3,'Z-scores'!DY5&lt;-3),"",'Z-scores'!DY5)</f>
        <v>-0.73387894250359231</v>
      </c>
      <c r="DZ5" s="6">
        <f>IF(OR('Z-scores'!DZ5&gt;3,'Z-scores'!DZ5&lt;-3),"",'Z-scores'!DZ5)</f>
        <v>-0.81197847886684726</v>
      </c>
      <c r="EA5" s="6">
        <f>IF(OR('Z-scores'!EA5&gt;3,'Z-scores'!EA5&lt;-3),"",'Z-scores'!EA5)</f>
        <v>-0.1556981112921336</v>
      </c>
      <c r="EB5" s="6">
        <f>IF(OR('Z-scores'!EB5&gt;3,'Z-scores'!EB5&lt;-3),"",'Z-scores'!EB5)</f>
        <v>-0.52810213174460785</v>
      </c>
      <c r="EC5" s="6">
        <f>IF(OR('Z-scores'!EC5&gt;3,'Z-scores'!EC5&lt;-3),"",'Z-scores'!EC5)</f>
        <v>-0.52912225315620964</v>
      </c>
      <c r="ED5" s="6">
        <f>IF(OR('Z-scores'!ED5&gt;3,'Z-scores'!ED5&lt;-3),"",'Z-scores'!ED5)</f>
        <v>0.96711224929760864</v>
      </c>
      <c r="EE5" s="6">
        <f>IF(OR('Z-scores'!EE5&gt;3,'Z-scores'!EE5&lt;-3),"",'Z-scores'!EE5)</f>
        <v>-8.3171339325929877E-2</v>
      </c>
      <c r="EF5" s="6">
        <f>IF(OR('Z-scores'!EF5&gt;3,'Z-scores'!EF5&lt;-3),"",'Z-scores'!EF5)</f>
        <v>-0.40511258424332292</v>
      </c>
      <c r="EG5" s="6">
        <f>IF(OR('Z-scores'!EG5&gt;3,'Z-scores'!EG5&lt;-3),"",'Z-scores'!EG5)</f>
        <v>-0.57445079682579425</v>
      </c>
      <c r="EH5" s="6">
        <f>IF(OR('Z-scores'!EH5&gt;3,'Z-scores'!EH5&lt;-3),"",'Z-scores'!EH5)</f>
        <v>-0.56833668985269714</v>
      </c>
      <c r="EI5" s="6">
        <f>IF(OR('Z-scores'!EI5&gt;3,'Z-scores'!EI5&lt;-3),"",'Z-scores'!EI5)</f>
        <v>-1.3497089545116201E-2</v>
      </c>
      <c r="EJ5" s="6">
        <f>IF(OR('Z-scores'!EJ5&gt;3,'Z-scores'!EJ5&lt;-3),"",'Z-scores'!EJ5)</f>
        <v>0.64296308958042292</v>
      </c>
      <c r="EK5" s="6">
        <f>IF(OR('Z-scores'!EK5&gt;3,'Z-scores'!EK5&lt;-3),"",'Z-scores'!EK5)</f>
        <v>-0.71424609808205342</v>
      </c>
      <c r="EL5" s="6">
        <f>IF(OR('Z-scores'!EL5&gt;3,'Z-scores'!EL5&lt;-3),"",'Z-scores'!EL5)</f>
        <v>-0.6281128106158318</v>
      </c>
      <c r="EM5" s="6">
        <f>IF(OR('Z-scores'!EM5&gt;3,'Z-scores'!EM5&lt;-3),"",'Z-scores'!EM5)</f>
        <v>-0.46440581061455055</v>
      </c>
      <c r="EN5" s="6">
        <f>IF(OR('Z-scores'!EN5&gt;3,'Z-scores'!EN5&lt;-3),"",'Z-scores'!EN5)</f>
        <v>1.038291154473209</v>
      </c>
      <c r="EO5" s="6">
        <f>IF(OR('Z-scores'!EO5&gt;3,'Z-scores'!EO5&lt;-3),"",'Z-scores'!EO5)</f>
        <v>0.66787513650288199</v>
      </c>
      <c r="EP5" s="6">
        <f>IF(OR('Z-scores'!EP5&gt;3,'Z-scores'!EP5&lt;-3),"",'Z-scores'!EP5)</f>
        <v>-0.50768964784231074</v>
      </c>
      <c r="EQ5" s="6">
        <f>IF(OR('Z-scores'!EQ5&gt;3,'Z-scores'!EQ5&lt;-3),"",'Z-scores'!EQ5)</f>
        <v>-0.43278428761036858</v>
      </c>
      <c r="ER5" s="6">
        <f>IF(OR('Z-scores'!ER5&gt;3,'Z-scores'!ER5&lt;-3),"",'Z-scores'!ER5)</f>
        <v>-0.35029442734765076</v>
      </c>
      <c r="ES5" s="6">
        <f>IF(OR('Z-scores'!ES5&gt;3,'Z-scores'!ES5&lt;-3),"",'Z-scores'!ES5)</f>
        <v>0.68170926048264213</v>
      </c>
      <c r="ET5" s="6">
        <f>IF(OR('Z-scores'!ET5&gt;3,'Z-scores'!ET5&lt;-3),"",'Z-scores'!ET5)</f>
        <v>0.78507636263141756</v>
      </c>
      <c r="EU5" s="6">
        <f>IF(OR('Z-scores'!EU5&gt;3,'Z-scores'!EU5&lt;-3),"",'Z-scores'!EU5)</f>
        <v>-0.52924681720945366</v>
      </c>
      <c r="EV5" s="6">
        <f>IF(OR('Z-scores'!EV5&gt;3,'Z-scores'!EV5&lt;-3),"",'Z-scores'!EV5)</f>
        <v>0.32374870941718914</v>
      </c>
      <c r="EW5" s="6">
        <f>IF(OR('Z-scores'!EW5&gt;3,'Z-scores'!EW5&lt;-3),"",'Z-scores'!EW5)</f>
        <v>0.69824584862216299</v>
      </c>
      <c r="EX5" s="6">
        <f>IF(OR('Z-scores'!EX5&gt;3,'Z-scores'!EX5&lt;-3),"",'Z-scores'!EX5)</f>
        <v>0.82490020139740672</v>
      </c>
      <c r="EY5" s="6">
        <f>IF(OR('Z-scores'!EY5&gt;3,'Z-scores'!EY5&lt;-3),"",'Z-scores'!EY5)</f>
        <v>-0.41498804720124544</v>
      </c>
      <c r="EZ5" s="6">
        <f>IF(OR('Z-scores'!EZ5&gt;3,'Z-scores'!EZ5&lt;-3),"",'Z-scores'!EZ5)</f>
        <v>-3.386708133092204E-2</v>
      </c>
      <c r="FA5" s="6">
        <f>IF(OR('Z-scores'!FA5&gt;3,'Z-scores'!FA5&lt;-3),"",'Z-scores'!FA5)</f>
        <v>-0.52389300839037722</v>
      </c>
      <c r="FB5" s="6">
        <f>IF(OR('Z-scores'!FB5&gt;3,'Z-scores'!FB5&lt;-3),"",'Z-scores'!FB5)</f>
        <v>-0.40877696431054278</v>
      </c>
      <c r="FC5" s="6">
        <f>IF(OR('Z-scores'!FC5&gt;3,'Z-scores'!FC5&lt;-3),"",'Z-scores'!FC5)</f>
        <v>1.2416378528629253</v>
      </c>
      <c r="FD5" s="6">
        <f>IF(OR('Z-scores'!FD5&gt;3,'Z-scores'!FD5&lt;-3),"",'Z-scores'!FD5)</f>
        <v>-0.59853503867006852</v>
      </c>
      <c r="FE5" s="6">
        <f>IF(OR('Z-scores'!FE5&gt;3,'Z-scores'!FE5&lt;-3),"",'Z-scores'!FE5)</f>
        <v>-0.238341273698818</v>
      </c>
      <c r="FF5" s="6">
        <f>IF(OR('Z-scores'!FF5&gt;3,'Z-scores'!FF5&lt;-3),"",'Z-scores'!FF5)</f>
        <v>0.31051805469543109</v>
      </c>
      <c r="FG5" s="6">
        <f>IF(OR('Z-scores'!FG5&gt;3,'Z-scores'!FG5&lt;-3),"",'Z-scores'!FG5)</f>
        <v>1.2008785745447892</v>
      </c>
      <c r="FH5" s="6">
        <f>IF(OR('Z-scores'!FH5&gt;3,'Z-scores'!FH5&lt;-3),"",'Z-scores'!FH5)</f>
        <v>0.21079675826876351</v>
      </c>
      <c r="FI5" s="6">
        <f>IF(OR('Z-scores'!FI5&gt;3,'Z-scores'!FI5&lt;-3),"",'Z-scores'!FI5)</f>
        <v>0.49912069085250843</v>
      </c>
      <c r="FJ5" s="6">
        <f>IF(OR('Z-scores'!FJ5&gt;3,'Z-scores'!FJ5&lt;-3),"",'Z-scores'!FJ5)</f>
        <v>-0.23990054637279074</v>
      </c>
      <c r="FK5" s="6">
        <f>IF(OR('Z-scores'!FK5&gt;3,'Z-scores'!FK5&lt;-3),"",'Z-scores'!FK5)</f>
        <v>-0.53105041696926303</v>
      </c>
      <c r="FL5" s="6">
        <f>IF(OR('Z-scores'!FL5&gt;3,'Z-scores'!FL5&lt;-3),"",'Z-scores'!FL5)</f>
        <v>0.21209078534995449</v>
      </c>
      <c r="FM5" s="6">
        <f>IF(OR('Z-scores'!FM5&gt;3,'Z-scores'!FM5&lt;-3),"",'Z-scores'!FM5)</f>
        <v>0.42803725349200983</v>
      </c>
      <c r="FN5" s="6">
        <f>IF(OR('Z-scores'!FN5&gt;3,'Z-scores'!FN5&lt;-3),"",'Z-scores'!FN5)</f>
        <v>-0.34420201208389301</v>
      </c>
      <c r="FO5" s="6">
        <f>IF(OR('Z-scores'!FO5&gt;3,'Z-scores'!FO5&lt;-3),"",'Z-scores'!FO5)</f>
        <v>-0.97873269883771818</v>
      </c>
      <c r="FP5" s="6">
        <f>IF(OR('Z-scores'!FP5&gt;3,'Z-scores'!FP5&lt;-3),"",'Z-scores'!FP5)</f>
        <v>1.0880128080345612</v>
      </c>
      <c r="FQ5" s="6">
        <f>IF(OR('Z-scores'!FQ5&gt;3,'Z-scores'!FQ5&lt;-3),"",'Z-scores'!FQ5)</f>
        <v>-9.3694897612990491E-2</v>
      </c>
      <c r="FR5" s="6">
        <f>IF(OR('Z-scores'!FR5&gt;3,'Z-scores'!FR5&lt;-3),"",'Z-scores'!FR5)</f>
        <v>-0.88754189136082995</v>
      </c>
      <c r="FS5" s="6">
        <f>IF(OR('Z-scores'!FS5&gt;3,'Z-scores'!FS5&lt;-3),"",'Z-scores'!FS5)</f>
        <v>0.13660858020053968</v>
      </c>
      <c r="FT5" s="6">
        <f>IF(OR('Z-scores'!FT5&gt;3,'Z-scores'!FT5&lt;-3),"",'Z-scores'!FT5)</f>
        <v>-6.5178946341733809E-2</v>
      </c>
      <c r="FU5" s="6">
        <f>IF(OR('Z-scores'!FU5&gt;3,'Z-scores'!FU5&lt;-3),"",'Z-scores'!FU5)</f>
        <v>0.41583969462425491</v>
      </c>
      <c r="FV5" s="6">
        <f>IF(OR('Z-scores'!FV5&gt;3,'Z-scores'!FV5&lt;-3),"",'Z-scores'!FV5)</f>
        <v>0.83915574267570681</v>
      </c>
      <c r="FW5" s="6">
        <f>IF(OR('Z-scores'!FW5&gt;3,'Z-scores'!FW5&lt;-3),"",'Z-scores'!FW5)</f>
        <v>-0.78841626633320694</v>
      </c>
      <c r="FX5" s="6">
        <f>IF(OR('Z-scores'!FX5&gt;3,'Z-scores'!FX5&lt;-3),"",'Z-scores'!FX5)</f>
        <v>1.402549100652699E-2</v>
      </c>
      <c r="FY5" s="6">
        <f>IF(OR('Z-scores'!FY5&gt;3,'Z-scores'!FY5&lt;-3),"",'Z-scores'!FY5)</f>
        <v>8.2704374888694504E-3</v>
      </c>
      <c r="FZ5" s="6">
        <f>IF(OR('Z-scores'!FZ5&gt;3,'Z-scores'!FZ5&lt;-3),"",'Z-scores'!FZ5)</f>
        <v>0.26614887017474692</v>
      </c>
      <c r="GA5" s="6">
        <f>IF(OR('Z-scores'!GA5&gt;3,'Z-scores'!GA5&lt;-3),"",'Z-scores'!GA5)</f>
        <v>0.31596944131097665</v>
      </c>
      <c r="GB5" s="6">
        <f>IF(OR('Z-scores'!GB5&gt;3,'Z-scores'!GB5&lt;-3),"",'Z-scores'!GB5)</f>
        <v>0.83183990071472946</v>
      </c>
      <c r="GC5" s="6">
        <f>IF(OR('Z-scores'!GC5&gt;3,'Z-scores'!GC5&lt;-3),"",'Z-scores'!GC5)</f>
        <v>1.8043665903585684</v>
      </c>
      <c r="GD5" s="6">
        <f>IF(OR('Z-scores'!GD5&gt;3,'Z-scores'!GD5&lt;-3),"",'Z-scores'!GD5)</f>
        <v>0.2619495411874232</v>
      </c>
      <c r="GE5" s="6">
        <f>IF(OR('Z-scores'!GE5&gt;3,'Z-scores'!GE5&lt;-3),"",'Z-scores'!GE5)</f>
        <v>0.32508588898361906</v>
      </c>
      <c r="GF5" s="6">
        <f>IF(OR('Z-scores'!GF5&gt;3,'Z-scores'!GF5&lt;-3),"",'Z-scores'!GF5)</f>
        <v>-0.44840039891966615</v>
      </c>
      <c r="GG5" s="6">
        <f>IF(OR('Z-scores'!GG5&gt;3,'Z-scores'!GG5&lt;-3),"",'Z-scores'!GG5)</f>
        <v>-0.52132371432312019</v>
      </c>
      <c r="GH5" s="6">
        <f>IF(OR('Z-scores'!GH5&gt;3,'Z-scores'!GH5&lt;-3),"",'Z-scores'!GH5)</f>
        <v>-7.6206598700669773E-2</v>
      </c>
      <c r="GI5" s="6">
        <f>IF(OR('Z-scores'!GI5&gt;3,'Z-scores'!GI5&lt;-3),"",'Z-scores'!GI5)</f>
        <v>0.54764206056760234</v>
      </c>
      <c r="GJ5" s="6">
        <f>IF(OR('Z-scores'!GJ5&gt;3,'Z-scores'!GJ5&lt;-3),"",'Z-scores'!GJ5)</f>
        <v>-0.6664766378435949</v>
      </c>
      <c r="GK5" s="6">
        <f>IF(OR('Z-scores'!GK5&gt;3,'Z-scores'!GK5&lt;-3),"",'Z-scores'!GK5)</f>
        <v>-0.42106979064223565</v>
      </c>
      <c r="GL5" s="6">
        <f>IF(OR('Z-scores'!GL5&gt;3,'Z-scores'!GL5&lt;-3),"",'Z-scores'!GL5)</f>
        <v>-0.68237971959231147</v>
      </c>
      <c r="GM5" s="6">
        <f>IF(OR('Z-scores'!GM5&gt;3,'Z-scores'!GM5&lt;-3),"",'Z-scores'!GM5)</f>
        <v>-8.3440720558715403E-2</v>
      </c>
      <c r="GN5" s="6">
        <f>IF(OR('Z-scores'!GN5&gt;3,'Z-scores'!GN5&lt;-3),"",'Z-scores'!GN5)</f>
        <v>0.23686524906780929</v>
      </c>
      <c r="GO5" s="6">
        <f>IF(OR('Z-scores'!GO5&gt;3,'Z-scores'!GO5&lt;-3),"",'Z-scores'!GO5)</f>
        <v>-0.75536679658177808</v>
      </c>
      <c r="GP5" s="6">
        <f>IF(OR('Z-scores'!GP5&gt;3,'Z-scores'!GP5&lt;-3),"",'Z-scores'!GP5)</f>
        <v>0.51639710957985119</v>
      </c>
      <c r="GQ5" s="6">
        <f>IF(OR('Z-scores'!GQ5&gt;3,'Z-scores'!GQ5&lt;-3),"",'Z-scores'!GQ5)</f>
        <v>-0.15036607690582698</v>
      </c>
      <c r="GR5" s="6">
        <f>IF(OR('Z-scores'!GR5&gt;3,'Z-scores'!GR5&lt;-3),"",'Z-scores'!GR5)</f>
        <v>-0.88168037076963146</v>
      </c>
      <c r="GS5" s="6">
        <f>IF(OR('Z-scores'!GS5&gt;3,'Z-scores'!GS5&lt;-3),"",'Z-scores'!GS5)</f>
        <v>-0.74738209309183978</v>
      </c>
      <c r="GT5" s="6">
        <f>IF(OR('Z-scores'!GT5&gt;3,'Z-scores'!GT5&lt;-3),"",'Z-scores'!GT5)</f>
        <v>-0.26529451388796688</v>
      </c>
      <c r="GU5" s="6">
        <f>IF(OR('Z-scores'!GU5&gt;3,'Z-scores'!GU5&lt;-3),"",'Z-scores'!GU5)</f>
        <v>3.7415643940852603E-2</v>
      </c>
      <c r="GV5" s="6">
        <f>IF(OR('Z-scores'!GV5&gt;3,'Z-scores'!GV5&lt;-3),"",'Z-scores'!GV5)</f>
        <v>1.455434304847441</v>
      </c>
      <c r="GW5" s="6">
        <f>IF(OR('Z-scores'!GW5&gt;3,'Z-scores'!GW5&lt;-3),"",'Z-scores'!GW5)</f>
        <v>-0.24525230872257966</v>
      </c>
      <c r="GX5" s="6">
        <f>IF(OR('Z-scores'!GX5&gt;3,'Z-scores'!GX5&lt;-3),"",'Z-scores'!GX5)</f>
        <v>-0.37546080528763115</v>
      </c>
      <c r="GY5" s="6">
        <f>IF(OR('Z-scores'!GY5&gt;3,'Z-scores'!GY5&lt;-3),"",'Z-scores'!GY5)</f>
        <v>-0.12631125246017633</v>
      </c>
      <c r="GZ5" s="6">
        <f>IF(OR('Z-scores'!GZ5&gt;3,'Z-scores'!GZ5&lt;-3),"",'Z-scores'!GZ5)</f>
        <v>9.1816872938172867E-2</v>
      </c>
      <c r="HA5" s="6">
        <f>IF(OR('Z-scores'!HA5&gt;3,'Z-scores'!HA5&lt;-3),"",'Z-scores'!HA5)</f>
        <v>-0.28206102336611472</v>
      </c>
      <c r="HB5" s="6">
        <f>IF(OR('Z-scores'!HB5&gt;3,'Z-scores'!HB5&lt;-3),"",'Z-scores'!HB5)</f>
        <v>1.2889731342730315</v>
      </c>
      <c r="HC5" s="6">
        <f>IF(OR('Z-scores'!HC5&gt;3,'Z-scores'!HC5&lt;-3),"",'Z-scores'!HC5)</f>
        <v>-0.76504527826663926</v>
      </c>
      <c r="HD5" s="6">
        <f>IF(OR('Z-scores'!HD5&gt;3,'Z-scores'!HD5&lt;-3),"",'Z-scores'!HD5)</f>
        <v>-0.43748139894728266</v>
      </c>
      <c r="HE5" s="6">
        <f>IF(OR('Z-scores'!HE5&gt;3,'Z-scores'!HE5&lt;-3),"",'Z-scores'!HE5)</f>
        <v>-0.34720674118468603</v>
      </c>
      <c r="HF5" s="6">
        <f>IF(OR('Z-scores'!HF5&gt;3,'Z-scores'!HF5&lt;-3),"",'Z-scores'!HF5)</f>
        <v>-8.1257238337702833E-2</v>
      </c>
      <c r="HG5" s="6">
        <f>IF(OR('Z-scores'!HG5&gt;3,'Z-scores'!HG5&lt;-3),"",'Z-scores'!HG5)</f>
        <v>-0.38724963092140147</v>
      </c>
      <c r="HH5" s="6">
        <f>IF(OR('Z-scores'!HH5&gt;3,'Z-scores'!HH5&lt;-3),"",'Z-scores'!HH5)</f>
        <v>-0.76375757851053505</v>
      </c>
      <c r="HI5" s="6">
        <f>IF(OR('Z-scores'!HI5&gt;3,'Z-scores'!HI5&lt;-3),"",'Z-scores'!HI5)</f>
        <v>-0.48080577854087642</v>
      </c>
      <c r="HJ5" s="6">
        <f>IF(OR('Z-scores'!HJ5&gt;3,'Z-scores'!HJ5&lt;-3),"",'Z-scores'!HJ5)</f>
        <v>-1.0091108773475379</v>
      </c>
      <c r="HK5" s="6">
        <f>IF(OR('Z-scores'!HK5&gt;3,'Z-scores'!HK5&lt;-3),"",'Z-scores'!HK5)</f>
        <v>-0.31365655997477132</v>
      </c>
      <c r="HL5" s="6">
        <f>IF(OR('Z-scores'!HL5&gt;3,'Z-scores'!HL5&lt;-3),"",'Z-scores'!HL5)</f>
        <v>-0.34839654815480686</v>
      </c>
      <c r="HM5" s="6">
        <f>IF(OR('Z-scores'!HM5&gt;3,'Z-scores'!HM5&lt;-3),"",'Z-scores'!HM5)</f>
        <v>-0.28533634534844232</v>
      </c>
      <c r="HN5" s="6">
        <f>IF(OR('Z-scores'!HN5&gt;3,'Z-scores'!HN5&lt;-3),"",'Z-scores'!HN5)</f>
        <v>0.58043361389589143</v>
      </c>
      <c r="HO5" s="6">
        <f>IF(OR('Z-scores'!HO5&gt;3,'Z-scores'!HO5&lt;-3),"",'Z-scores'!HO5)</f>
        <v>0.35914108230993119</v>
      </c>
      <c r="HP5" s="6">
        <f>IF(OR('Z-scores'!HP5&gt;3,'Z-scores'!HP5&lt;-3),"",'Z-scores'!HP5)</f>
        <v>0.27226136138861667</v>
      </c>
      <c r="HQ5" s="6">
        <f>IF(OR('Z-scores'!HQ5&gt;3,'Z-scores'!HQ5&lt;-3),"",'Z-scores'!HQ5)</f>
        <v>-0.60390789072567219</v>
      </c>
      <c r="HR5" s="6">
        <f>IF(OR('Z-scores'!HR5&gt;3,'Z-scores'!HR5&lt;-3),"",'Z-scores'!HR5)</f>
        <v>-0.3511638503622419</v>
      </c>
      <c r="HS5" s="6">
        <f>IF(OR('Z-scores'!HS5&gt;3,'Z-scores'!HS5&lt;-3),"",'Z-scores'!HS5)</f>
        <v>0.54802288577053659</v>
      </c>
      <c r="HT5" s="6">
        <f>IF(OR('Z-scores'!HT5&gt;3,'Z-scores'!HT5&lt;-3),"",'Z-scores'!HT5)</f>
        <v>-0.44893831233378961</v>
      </c>
      <c r="HU5" s="6">
        <f>IF(OR('Z-scores'!HU5&gt;3,'Z-scores'!HU5&lt;-3),"",'Z-scores'!HU5)</f>
        <v>-0.11194391197341511</v>
      </c>
      <c r="HV5" s="6">
        <f>IF(OR('Z-scores'!HV5&gt;3,'Z-scores'!HV5&lt;-3),"",'Z-scores'!HV5)</f>
        <v>-9.2063738946003684E-2</v>
      </c>
      <c r="HW5" s="6">
        <f>IF(OR('Z-scores'!HW5&gt;3,'Z-scores'!HW5&lt;-3),"",'Z-scores'!HW5)</f>
        <v>0.20350205965233967</v>
      </c>
      <c r="HX5" s="6">
        <f>IF(OR('Z-scores'!HX5&gt;3,'Z-scores'!HX5&lt;-3),"",'Z-scores'!HX5)</f>
        <v>0.5153170879646527</v>
      </c>
      <c r="HY5" s="6">
        <f>IF(OR('Z-scores'!HY5&gt;3,'Z-scores'!HY5&lt;-3),"",'Z-scores'!HY5)</f>
        <v>-0.74331880648370185</v>
      </c>
      <c r="HZ5" s="6">
        <f>IF(OR('Z-scores'!HZ5&gt;3,'Z-scores'!HZ5&lt;-3),"",'Z-scores'!HZ5)</f>
        <v>0.271167204378641</v>
      </c>
      <c r="IA5" s="6">
        <f>IF(OR('Z-scores'!IA5&gt;3,'Z-scores'!IA5&lt;-3),"",'Z-scores'!IA5)</f>
        <v>1.034641627613941</v>
      </c>
      <c r="IB5" s="6">
        <f>IF(OR('Z-scores'!IB5&gt;3,'Z-scores'!IB5&lt;-3),"",'Z-scores'!IB5)</f>
        <v>1.1930329351809708</v>
      </c>
      <c r="IC5" s="6">
        <f>IF(OR('Z-scores'!IC5&gt;3,'Z-scores'!IC5&lt;-3),"",'Z-scores'!IC5)</f>
        <v>-9.57657788388608E-3</v>
      </c>
      <c r="ID5" s="6">
        <f>IF(OR('Z-scores'!ID5&gt;3,'Z-scores'!ID5&lt;-3),"",'Z-scores'!ID5)</f>
        <v>-0.21060991664337486</v>
      </c>
      <c r="IE5" s="6">
        <f>IF(OR('Z-scores'!IE5&gt;3,'Z-scores'!IE5&lt;-3),"",'Z-scores'!IE5)</f>
        <v>-0.12101816322802479</v>
      </c>
      <c r="IF5" s="6">
        <f>IF(OR('Z-scores'!IF5&gt;3,'Z-scores'!IF5&lt;-3),"",'Z-scores'!IF5)</f>
        <v>-0.26184999286451127</v>
      </c>
      <c r="IG5" s="6">
        <f>IF(OR('Z-scores'!IG5&gt;3,'Z-scores'!IG5&lt;-3),"",'Z-scores'!IG5)</f>
        <v>-0.26049021741413053</v>
      </c>
      <c r="IH5" s="6">
        <f>IF(OR('Z-scores'!IH5&gt;3,'Z-scores'!IH5&lt;-3),"",'Z-scores'!IH5)</f>
        <v>1.3720293482767539E-2</v>
      </c>
      <c r="II5" s="6">
        <f>IF(OR('Z-scores'!II5&gt;3,'Z-scores'!II5&lt;-3),"",'Z-scores'!II5)</f>
        <v>3.5334142663512799E-2</v>
      </c>
      <c r="IJ5" s="6">
        <f>IF(OR('Z-scores'!IJ5&gt;3,'Z-scores'!IJ5&lt;-3),"",'Z-scores'!IJ5)</f>
        <v>-0.43230277067608408</v>
      </c>
      <c r="IK5" s="6">
        <f>IF(OR('Z-scores'!IK5&gt;3,'Z-scores'!IK5&lt;-3),"",'Z-scores'!IK5)</f>
        <v>-0.59688219489736971</v>
      </c>
      <c r="IL5" s="6">
        <f>IF(OR('Z-scores'!IL5&gt;3,'Z-scores'!IL5&lt;-3),"",'Z-scores'!IL5)</f>
        <v>-0.5228158635865543</v>
      </c>
      <c r="IM5" s="6">
        <f>IF(OR('Z-scores'!IM5&gt;3,'Z-scores'!IM5&lt;-3),"",'Z-scores'!IM5)</f>
        <v>-0.28156283696632772</v>
      </c>
      <c r="IN5" s="6">
        <f>IF(OR('Z-scores'!IN5&gt;3,'Z-scores'!IN5&lt;-3),"",'Z-scores'!IN5)</f>
        <v>0.55294106429737422</v>
      </c>
      <c r="IO5" s="6">
        <f>IF(OR('Z-scores'!IO5&gt;3,'Z-scores'!IO5&lt;-3),"",'Z-scores'!IO5)</f>
        <v>-1.1639858200553128</v>
      </c>
      <c r="IP5" s="6">
        <f>IF(OR('Z-scores'!IP5&gt;3,'Z-scores'!IP5&lt;-3),"",'Z-scores'!IP5)</f>
        <v>0.48773915796019979</v>
      </c>
      <c r="IQ5" s="6">
        <f>IF(OR('Z-scores'!IQ5&gt;3,'Z-scores'!IQ5&lt;-3),"",'Z-scores'!IQ5)</f>
        <v>0.904181428606183</v>
      </c>
      <c r="IR5" s="6">
        <f>IF(OR('Z-scores'!IR5&gt;3,'Z-scores'!IR5&lt;-3),"",'Z-scores'!IR5)</f>
        <v>0.2086970931524284</v>
      </c>
      <c r="IS5" s="6">
        <f>IF(OR('Z-scores'!IS5&gt;3,'Z-scores'!IS5&lt;-3),"",'Z-scores'!IS5)</f>
        <v>1.3193992801272999E-2</v>
      </c>
      <c r="IT5" s="6">
        <f>IF(OR('Z-scores'!IT5&gt;3,'Z-scores'!IT5&lt;-3),"",'Z-scores'!IT5)</f>
        <v>0.27734710596301143</v>
      </c>
      <c r="IU5" s="6">
        <f>IF(OR('Z-scores'!IU5&gt;3,'Z-scores'!IU5&lt;-3),"",'Z-scores'!IU5)</f>
        <v>0.61436396117993897</v>
      </c>
      <c r="IV5" s="6">
        <f>IF(OR('Z-scores'!IV5&gt;3,'Z-scores'!IV5&lt;-3),"",'Z-scores'!IV5)</f>
        <v>0.78752736918766708</v>
      </c>
      <c r="IW5" s="6">
        <f>IF(OR('Z-scores'!IW5&gt;3,'Z-scores'!IW5&lt;-3),"",'Z-scores'!IW5)</f>
        <v>0.23560843179469351</v>
      </c>
      <c r="IX5" s="6">
        <f>IF(OR('Z-scores'!IX5&gt;3,'Z-scores'!IX5&lt;-3),"",'Z-scores'!IX5)</f>
        <v>-0.43500532766824368</v>
      </c>
      <c r="IY5" s="6">
        <f>IF(OR('Z-scores'!IY5&gt;3,'Z-scores'!IY5&lt;-3),"",'Z-scores'!IY5)</f>
        <v>-0.55242777543479027</v>
      </c>
      <c r="IZ5" s="6">
        <f>IF(OR('Z-scores'!IZ5&gt;3,'Z-scores'!IZ5&lt;-3),"",'Z-scores'!IZ5)</f>
        <v>0.17322632184441808</v>
      </c>
      <c r="JA5" s="6">
        <f>IF(OR('Z-scores'!JA5&gt;3,'Z-scores'!JA5&lt;-3),"",'Z-scores'!JA5)</f>
        <v>-6.9981004178368958E-2</v>
      </c>
      <c r="JB5" s="6">
        <f>IF(OR('Z-scores'!JB5&gt;3,'Z-scores'!JB5&lt;-3),"",'Z-scores'!JB5)</f>
        <v>-0.20114792114423102</v>
      </c>
      <c r="JC5" s="6">
        <f>IF(OR('Z-scores'!JC5&gt;3,'Z-scores'!JC5&lt;-3),"",'Z-scores'!JC5)</f>
        <v>-0.55732065229404804</v>
      </c>
      <c r="JD5" s="6">
        <f>IF(OR('Z-scores'!JD5&gt;3,'Z-scores'!JD5&lt;-3),"",'Z-scores'!JD5)</f>
        <v>-0.41714689641116276</v>
      </c>
      <c r="JE5" s="6">
        <f>IF(OR('Z-scores'!JE5&gt;3,'Z-scores'!JE5&lt;-3),"",'Z-scores'!JE5)</f>
        <v>-0.21061886897918183</v>
      </c>
      <c r="JF5" s="6">
        <f>IF(OR('Z-scores'!JF5&gt;3,'Z-scores'!JF5&lt;-3),"",'Z-scores'!JF5)</f>
        <v>-1.6105406341641381E-2</v>
      </c>
      <c r="JG5" s="6">
        <f>IF(OR('Z-scores'!JG5&gt;3,'Z-scores'!JG5&lt;-3),"",'Z-scores'!JG5)</f>
        <v>1.091736946840399</v>
      </c>
      <c r="JH5" s="6">
        <f>IF(OR('Z-scores'!JH5&gt;3,'Z-scores'!JH5&lt;-3),"",'Z-scores'!JH5)</f>
        <v>-8.1291443999860769E-2</v>
      </c>
      <c r="JI5" s="6">
        <f>IF(OR('Z-scores'!JI5&gt;3,'Z-scores'!JI5&lt;-3),"",'Z-scores'!JI5)</f>
        <v>0.47444101297261104</v>
      </c>
      <c r="JJ5" s="6">
        <f>IF(OR('Z-scores'!JJ5&gt;3,'Z-scores'!JJ5&lt;-3),"",'Z-scores'!JJ5)</f>
        <v>0.27589302185690956</v>
      </c>
      <c r="JK5" s="6">
        <f>IF(OR('Z-scores'!JK5&gt;3,'Z-scores'!JK5&lt;-3),"",'Z-scores'!JK5)</f>
        <v>0.79966855674207404</v>
      </c>
      <c r="JL5" s="6">
        <f>IF(OR('Z-scores'!JL5&gt;3,'Z-scores'!JL5&lt;-3),"",'Z-scores'!JL5)</f>
        <v>0.25241794191560157</v>
      </c>
      <c r="JM5" s="6">
        <f>IF(OR('Z-scores'!JM5&gt;3,'Z-scores'!JM5&lt;-3),"",'Z-scores'!JM5)</f>
        <v>0.21881095442846407</v>
      </c>
      <c r="JN5" s="6">
        <f>IF(OR('Z-scores'!JN5&gt;3,'Z-scores'!JN5&lt;-3),"",'Z-scores'!JN5)</f>
        <v>-3.4513969172325937E-2</v>
      </c>
      <c r="JO5" s="6">
        <f>IF(OR('Z-scores'!JO5&gt;3,'Z-scores'!JO5&lt;-3),"",'Z-scores'!JO5)</f>
        <v>-0.21003174894588528</v>
      </c>
      <c r="JP5" s="6">
        <f>IF(OR('Z-scores'!JP5&gt;3,'Z-scores'!JP5&lt;-3),"",'Z-scores'!JP5)</f>
        <v>-0.58533697387427808</v>
      </c>
      <c r="JQ5" s="6">
        <f>IF(OR('Z-scores'!JQ5&gt;3,'Z-scores'!JQ5&lt;-3),"",'Z-scores'!JQ5)</f>
        <v>1.4256333920883182</v>
      </c>
      <c r="JR5" s="6">
        <f>IF(OR('Z-scores'!JR5&gt;3,'Z-scores'!JR5&lt;-3),"",'Z-scores'!JR5)</f>
        <v>0.97903822598101287</v>
      </c>
      <c r="JS5" s="6">
        <f>IF(OR('Z-scores'!JS5&gt;3,'Z-scores'!JS5&lt;-3),"",'Z-scores'!JS5)</f>
        <v>0.80578790886701013</v>
      </c>
      <c r="JT5" s="6">
        <f>IF(OR('Z-scores'!JT5&gt;3,'Z-scores'!JT5&lt;-3),"",'Z-scores'!JT5)</f>
        <v>0.98093595615106433</v>
      </c>
      <c r="JU5" s="6">
        <f>IF(OR('Z-scores'!JU5&gt;3,'Z-scores'!JU5&lt;-3),"",'Z-scores'!JU5)</f>
        <v>0.82940591938777408</v>
      </c>
      <c r="JV5" s="6">
        <f>IF(OR('Z-scores'!JV5&gt;3,'Z-scores'!JV5&lt;-3),"",'Z-scores'!JV5)</f>
        <v>1.0665222041926488</v>
      </c>
      <c r="JW5" s="6">
        <f>IF(OR('Z-scores'!JW5&gt;3,'Z-scores'!JW5&lt;-3),"",'Z-scores'!JW5)</f>
        <v>-0.22647066695594675</v>
      </c>
      <c r="JX5" s="6">
        <f>IF(OR('Z-scores'!JX5&gt;3,'Z-scores'!JX5&lt;-3),"",'Z-scores'!JX5)</f>
        <v>3.6970061523099208E-2</v>
      </c>
      <c r="JY5" s="6">
        <f>IF(OR('Z-scores'!JY5&gt;3,'Z-scores'!JY5&lt;-3),"",'Z-scores'!JY5)</f>
        <v>-0.56644555465292135</v>
      </c>
      <c r="JZ5" s="6">
        <f>IF(OR('Z-scores'!JZ5&gt;3,'Z-scores'!JZ5&lt;-3),"",'Z-scores'!JZ5)</f>
        <v>0.56613199152296578</v>
      </c>
      <c r="KA5" s="6">
        <f>IF(OR('Z-scores'!KA5&gt;3,'Z-scores'!KA5&lt;-3),"",'Z-scores'!KA5)</f>
        <v>-0.15417003661270279</v>
      </c>
      <c r="KB5" s="6">
        <f>IF(OR('Z-scores'!KB5&gt;3,'Z-scores'!KB5&lt;-3),"",'Z-scores'!KB5)</f>
        <v>0.61892341480025481</v>
      </c>
      <c r="KC5" s="6">
        <f>IF(OR('Z-scores'!KC5&gt;3,'Z-scores'!KC5&lt;-3),"",'Z-scores'!KC5)</f>
        <v>-0.31471266873064957</v>
      </c>
      <c r="KD5" s="6">
        <f>IF(OR('Z-scores'!KD5&gt;3,'Z-scores'!KD5&lt;-3),"",'Z-scores'!KD5)</f>
        <v>-0.29041046638402229</v>
      </c>
      <c r="KE5" s="6">
        <f>IF(OR('Z-scores'!KE5&gt;3,'Z-scores'!KE5&lt;-3),"",'Z-scores'!KE5)</f>
        <v>0.72115987023565553</v>
      </c>
      <c r="KF5" s="6">
        <f>IF(OR('Z-scores'!KF5&gt;3,'Z-scores'!KF5&lt;-3),"",'Z-scores'!KF5)</f>
        <v>0.78212667376957712</v>
      </c>
      <c r="KG5" s="6">
        <f>IF(OR('Z-scores'!KG5&gt;3,'Z-scores'!KG5&lt;-3),"",'Z-scores'!KG5)</f>
        <v>-0.41597976508234663</v>
      </c>
      <c r="KH5" s="6">
        <f>IF(OR('Z-scores'!KH5&gt;3,'Z-scores'!KH5&lt;-3),"",'Z-scores'!KH5)</f>
        <v>0.79622974313267547</v>
      </c>
      <c r="KI5" s="6">
        <f>IF(OR('Z-scores'!KI5&gt;3,'Z-scores'!KI5&lt;-3),"",'Z-scores'!KI5)</f>
        <v>1.2472811755590933</v>
      </c>
      <c r="KJ5" s="6">
        <f>IF(OR('Z-scores'!KJ5&gt;3,'Z-scores'!KJ5&lt;-3),"",'Z-scores'!KJ5)</f>
        <v>-2.4518929344685029E-2</v>
      </c>
      <c r="KK5" s="6">
        <f>IF(OR('Z-scores'!KK5&gt;3,'Z-scores'!KK5&lt;-3),"",'Z-scores'!KK5)</f>
        <v>-0.1722105089978071</v>
      </c>
      <c r="KL5" s="6">
        <f>IF(OR('Z-scores'!KL5&gt;3,'Z-scores'!KL5&lt;-3),"",'Z-scores'!KL5)</f>
        <v>0.3255213858057035</v>
      </c>
      <c r="KM5" s="6">
        <f>IF(OR('Z-scores'!KM5&gt;3,'Z-scores'!KM5&lt;-3),"",'Z-scores'!KM5)</f>
        <v>0.11858707650729827</v>
      </c>
      <c r="KN5" s="6">
        <f>IF(OR('Z-scores'!KN5&gt;3,'Z-scores'!KN5&lt;-3),"",'Z-scores'!KN5)</f>
        <v>0.77005218915550722</v>
      </c>
      <c r="KO5" s="6">
        <f>IF(OR('Z-scores'!KO5&gt;3,'Z-scores'!KO5&lt;-3),"",'Z-scores'!KO5)</f>
        <v>-0.57371047470916037</v>
      </c>
      <c r="KP5" s="6">
        <f>IF(OR('Z-scores'!KP5&gt;3,'Z-scores'!KP5&lt;-3),"",'Z-scores'!KP5)</f>
        <v>0.55359017387846343</v>
      </c>
      <c r="KQ5" s="6">
        <f>IF(OR('Z-scores'!KQ5&gt;3,'Z-scores'!KQ5&lt;-3),"",'Z-scores'!KQ5)</f>
        <v>-0.62778387736509145</v>
      </c>
      <c r="KR5" s="6">
        <f>IF(OR('Z-scores'!KR5&gt;3,'Z-scores'!KR5&lt;-3),"",'Z-scores'!KR5)</f>
        <v>0.34311176373654945</v>
      </c>
      <c r="KS5" s="6">
        <f>IF(OR('Z-scores'!KS5&gt;3,'Z-scores'!KS5&lt;-3),"",'Z-scores'!KS5)</f>
        <v>-0.46658799619717189</v>
      </c>
      <c r="KT5" s="6">
        <f>IF(OR('Z-scores'!KT5&gt;3,'Z-scores'!KT5&lt;-3),"",'Z-scores'!KT5)</f>
        <v>-0.17559867081081257</v>
      </c>
      <c r="KU5" s="6">
        <f>IF(OR('Z-scores'!KU5&gt;3,'Z-scores'!KU5&lt;-3),"",'Z-scores'!KU5)</f>
        <v>0.25057614857460586</v>
      </c>
      <c r="KV5" s="6">
        <f>IF(OR('Z-scores'!KV5&gt;3,'Z-scores'!KV5&lt;-3),"",'Z-scores'!KV5)</f>
        <v>-0.39575468127688018</v>
      </c>
      <c r="KW5" s="6">
        <f>IF(OR('Z-scores'!KW5&gt;3,'Z-scores'!KW5&lt;-3),"",'Z-scores'!KW5)</f>
        <v>1.6888699480932827</v>
      </c>
      <c r="KX5" s="6">
        <f>IF(OR('Z-scores'!KX5&gt;3,'Z-scores'!KX5&lt;-3),"",'Z-scores'!KX5)</f>
        <v>0.32090567934438635</v>
      </c>
      <c r="KY5" s="6">
        <f>IF(OR('Z-scores'!KY5&gt;3,'Z-scores'!KY5&lt;-3),"",'Z-scores'!KY5)</f>
        <v>1.0239772764151893</v>
      </c>
      <c r="KZ5" s="6">
        <f>IF(OR('Z-scores'!KZ5&gt;3,'Z-scores'!KZ5&lt;-3),"",'Z-scores'!KZ5)</f>
        <v>-0.36396784687075501</v>
      </c>
      <c r="LA5" s="6">
        <f>IF(OR('Z-scores'!LA5&gt;3,'Z-scores'!LA5&lt;-3),"",'Z-scores'!LA5)</f>
        <v>0.32382198344812324</v>
      </c>
      <c r="LB5" s="6">
        <f>IF(OR('Z-scores'!LB5&gt;3,'Z-scores'!LB5&lt;-3),"",'Z-scores'!LB5)</f>
        <v>-0.1267397791368314</v>
      </c>
      <c r="LC5" s="6">
        <f>IF(OR('Z-scores'!LC5&gt;3,'Z-scores'!LC5&lt;-3),"",'Z-scores'!LC5)</f>
        <v>-0.51900093538791781</v>
      </c>
      <c r="LD5" s="6">
        <f>IF(OR('Z-scores'!LD5&gt;3,'Z-scores'!LD5&lt;-3),"",'Z-scores'!LD5)</f>
        <v>-0.82120273037946578</v>
      </c>
      <c r="LE5" s="6">
        <f>IF(OR('Z-scores'!LE5&gt;3,'Z-scores'!LE5&lt;-3),"",'Z-scores'!LE5)</f>
        <v>-0.10916348269568882</v>
      </c>
      <c r="LF5" s="6">
        <f>IF(OR('Z-scores'!LF5&gt;3,'Z-scores'!LF5&lt;-3),"",'Z-scores'!LF5)</f>
        <v>9.1101872876576173E-2</v>
      </c>
      <c r="LG5" s="6">
        <f>IF(OR('Z-scores'!LG5&gt;3,'Z-scores'!LG5&lt;-3),"",'Z-scores'!LG5)</f>
        <v>0.79536123304055795</v>
      </c>
      <c r="LH5" s="6">
        <f>IF(OR('Z-scores'!LH5&gt;3,'Z-scores'!LH5&lt;-3),"",'Z-scores'!LH5)</f>
        <v>-0.34337331777650015</v>
      </c>
      <c r="LI5" s="6">
        <f>IF(OR('Z-scores'!LI5&gt;3,'Z-scores'!LI5&lt;-3),"",'Z-scores'!LI5)</f>
        <v>2.613180893477137</v>
      </c>
      <c r="LJ5" s="6">
        <f>IF(OR('Z-scores'!LJ5&gt;3,'Z-scores'!LJ5&lt;-3),"",'Z-scores'!LJ5)</f>
        <v>-0.47151548287118672</v>
      </c>
      <c r="LK5" s="6">
        <f>IF(OR('Z-scores'!LK5&gt;3,'Z-scores'!LK5&lt;-3),"",'Z-scores'!LK5)</f>
        <v>-0.32031105964408518</v>
      </c>
      <c r="LL5" s="6">
        <f>IF(OR('Z-scores'!LL5&gt;3,'Z-scores'!LL5&lt;-3),"",'Z-scores'!LL5)</f>
        <v>0.24911728377046108</v>
      </c>
      <c r="LM5" s="6">
        <f>IF(OR('Z-scores'!LM5&gt;3,'Z-scores'!LM5&lt;-3),"",'Z-scores'!LM5)</f>
        <v>-0.66230353394813468</v>
      </c>
      <c r="LN5" s="6">
        <f>IF(OR('Z-scores'!LN5&gt;3,'Z-scores'!LN5&lt;-3),"",'Z-scores'!LN5)</f>
        <v>-0.46244182455610355</v>
      </c>
      <c r="LO5" s="6">
        <f>IF(OR('Z-scores'!LO5&gt;3,'Z-scores'!LO5&lt;-3),"",'Z-scores'!LO5)</f>
        <v>-0.40932908200715151</v>
      </c>
      <c r="LP5" s="6">
        <f>IF(OR('Z-scores'!LP5&gt;3,'Z-scores'!LP5&lt;-3),"",'Z-scores'!LP5)</f>
        <v>-1.7391877698801149E-2</v>
      </c>
      <c r="LQ5" s="6">
        <f>IF(OR('Z-scores'!LQ5&gt;3,'Z-scores'!LQ5&lt;-3),"",'Z-scores'!LQ5)</f>
        <v>-0.30205527347881378</v>
      </c>
      <c r="LR5" s="6">
        <f>IF(OR('Z-scores'!LR5&gt;3,'Z-scores'!LR5&lt;-3),"",'Z-scores'!LR5)</f>
        <v>-0.14658613039054585</v>
      </c>
      <c r="LS5" s="6">
        <f>IF(OR('Z-scores'!LS5&gt;3,'Z-scores'!LS5&lt;-3),"",'Z-scores'!LS5)</f>
        <v>-0.3852998430093118</v>
      </c>
      <c r="LT5" s="6">
        <f>IF(OR('Z-scores'!LT5&gt;3,'Z-scores'!LT5&lt;-3),"",'Z-scores'!LT5)</f>
        <v>-0.344828812058246</v>
      </c>
      <c r="LU5" s="6">
        <f>IF(OR('Z-scores'!LU5&gt;3,'Z-scores'!LU5&lt;-3),"",'Z-scores'!LU5)</f>
        <v>0.44617890651294911</v>
      </c>
      <c r="LV5" s="6">
        <f>IF(OR('Z-scores'!LV5&gt;3,'Z-scores'!LV5&lt;-3),"",'Z-scores'!LV5)</f>
        <v>-3.1606585314997292E-2</v>
      </c>
      <c r="LW5" s="6">
        <f>IF(OR('Z-scores'!LW5&gt;3,'Z-scores'!LW5&lt;-3),"",'Z-scores'!LW5)</f>
        <v>1.5438445566330627</v>
      </c>
      <c r="LX5" s="6">
        <f>IF(OR('Z-scores'!LX5&gt;3,'Z-scores'!LX5&lt;-3),"",'Z-scores'!LX5)</f>
        <v>-0.35621822913792073</v>
      </c>
      <c r="LY5" s="6">
        <f>IF(OR('Z-scores'!LY5&gt;3,'Z-scores'!LY5&lt;-3),"",'Z-scores'!LY5)</f>
        <v>-0.24202864334493693</v>
      </c>
      <c r="LZ5" s="6">
        <f>IF(OR('Z-scores'!LZ5&gt;3,'Z-scores'!LZ5&lt;-3),"",'Z-scores'!LZ5)</f>
        <v>-0.31275355890774292</v>
      </c>
      <c r="MA5" s="6">
        <f>IF(OR('Z-scores'!MA5&gt;3,'Z-scores'!MA5&lt;-3),"",'Z-scores'!MA5)</f>
        <v>-0.34720926849957079</v>
      </c>
      <c r="MB5" s="6">
        <f>IF(OR('Z-scores'!MB5&gt;3,'Z-scores'!MB5&lt;-3),"",'Z-scores'!MB5)</f>
        <v>-0.18665851878382744</v>
      </c>
      <c r="MC5" s="6">
        <f>IF(OR('Z-scores'!MC5&gt;3,'Z-scores'!MC5&lt;-3),"",'Z-scores'!MC5)</f>
        <v>-0.50561804232797203</v>
      </c>
      <c r="MD5" s="6">
        <f>IF(OR('Z-scores'!MD5&gt;3,'Z-scores'!MD5&lt;-3),"",'Z-scores'!MD5)</f>
        <v>-0.37574584296025032</v>
      </c>
      <c r="ME5" s="6">
        <f>IF(OR('Z-scores'!ME5&gt;3,'Z-scores'!ME5&lt;-3),"",'Z-scores'!ME5)</f>
        <v>-0.33264058962018234</v>
      </c>
      <c r="MF5" s="6">
        <f>IF(OR('Z-scores'!MF5&gt;3,'Z-scores'!MF5&lt;-3),"",'Z-scores'!MF5)</f>
        <v>-0.26053350232139055</v>
      </c>
      <c r="MG5" s="6">
        <f>IF(OR('Z-scores'!MG5&gt;3,'Z-scores'!MG5&lt;-3),"",'Z-scores'!MG5)</f>
        <v>-0.54233809804780986</v>
      </c>
      <c r="MH5" s="6">
        <f>IF(OR('Z-scores'!MH5&gt;3,'Z-scores'!MH5&lt;-3),"",'Z-scores'!MH5)</f>
        <v>0.51002785841643894</v>
      </c>
      <c r="MI5" s="6">
        <f>IF(OR('Z-scores'!MI5&gt;3,'Z-scores'!MI5&lt;-3),"",'Z-scores'!MI5)</f>
        <v>-0.48751025319274971</v>
      </c>
      <c r="MJ5" s="6">
        <f>IF(OR('Z-scores'!MJ5&gt;3,'Z-scores'!MJ5&lt;-3),"",'Z-scores'!MJ5)</f>
        <v>-0.47548064731780282</v>
      </c>
      <c r="MK5" s="6">
        <f>IF(OR('Z-scores'!MK5&gt;3,'Z-scores'!MK5&lt;-3),"",'Z-scores'!MK5)</f>
        <v>-0.24407459553869429</v>
      </c>
      <c r="ML5" s="6">
        <f>IF(OR('Z-scores'!ML5&gt;3,'Z-scores'!ML5&lt;-3),"",'Z-scores'!ML5)</f>
        <v>-0.59875429009840753</v>
      </c>
      <c r="MM5" s="6">
        <f>IF(OR('Z-scores'!MM5&gt;3,'Z-scores'!MM5&lt;-3),"",'Z-scores'!MM5)</f>
        <v>-0.47082707479703695</v>
      </c>
      <c r="MN5" s="6">
        <f>IF(OR('Z-scores'!MN5&gt;3,'Z-scores'!MN5&lt;-3),"",'Z-scores'!MN5)</f>
        <v>0.58662121130456912</v>
      </c>
      <c r="MO5" s="6">
        <f>IF(OR('Z-scores'!MO5&gt;3,'Z-scores'!MO5&lt;-3),"",'Z-scores'!MO5)</f>
        <v>1.1598367145966804</v>
      </c>
      <c r="MP5" s="6">
        <f>IF(OR('Z-scores'!MP5&gt;3,'Z-scores'!MP5&lt;-3),"",'Z-scores'!MP5)</f>
        <v>1.3973975466785531</v>
      </c>
      <c r="MQ5" s="6">
        <f>IF(OR('Z-scores'!MQ5&gt;3,'Z-scores'!MQ5&lt;-3),"",'Z-scores'!MQ5)</f>
        <v>0.501708069517662</v>
      </c>
      <c r="MR5" s="6">
        <f>IF(OR('Z-scores'!MR5&gt;3,'Z-scores'!MR5&lt;-3),"",'Z-scores'!MR5)</f>
        <v>-0.72317927859480335</v>
      </c>
      <c r="MS5" s="6">
        <f>IF(OR('Z-scores'!MS5&gt;3,'Z-scores'!MS5&lt;-3),"",'Z-scores'!MS5)</f>
        <v>0.22490222274615271</v>
      </c>
      <c r="MT5" s="6">
        <f>IF(OR('Z-scores'!MT5&gt;3,'Z-scores'!MT5&lt;-3),"",'Z-scores'!MT5)</f>
        <v>-0.43021709661406138</v>
      </c>
      <c r="MU5" s="6">
        <f>IF(OR('Z-scores'!MU5&gt;3,'Z-scores'!MU5&lt;-3),"",'Z-scores'!MU5)</f>
        <v>0.85576168917443152</v>
      </c>
      <c r="MV5" s="6">
        <f>IF(OR('Z-scores'!MV5&gt;3,'Z-scores'!MV5&lt;-3),"",'Z-scores'!MV5)</f>
        <v>0.25965849743778363</v>
      </c>
      <c r="MW5" s="6">
        <f>IF(OR('Z-scores'!MW5&gt;3,'Z-scores'!MW5&lt;-3),"",'Z-scores'!MW5)</f>
        <v>0.97133749432945726</v>
      </c>
      <c r="MX5" s="6">
        <f>IF(OR('Z-scores'!MX5&gt;3,'Z-scores'!MX5&lt;-3),"",'Z-scores'!MX5)</f>
        <v>-0.11870165955972518</v>
      </c>
      <c r="MY5" s="6">
        <f>IF(OR('Z-scores'!MY5&gt;3,'Z-scores'!MY5&lt;-3),"",'Z-scores'!MY5)</f>
        <v>-0.46166907394007789</v>
      </c>
      <c r="MZ5" s="6">
        <f>IF(OR('Z-scores'!MZ5&gt;3,'Z-scores'!MZ5&lt;-3),"",'Z-scores'!MZ5)</f>
        <v>0.94841864061954717</v>
      </c>
      <c r="NA5" s="6">
        <f>IF(OR('Z-scores'!NA5&gt;3,'Z-scores'!NA5&lt;-3),"",'Z-scores'!NA5)</f>
        <v>0.9409627423022453</v>
      </c>
      <c r="NB5" s="6">
        <f>IF(OR('Z-scores'!NB5&gt;3,'Z-scores'!NB5&lt;-3),"",'Z-scores'!NB5)</f>
        <v>0.71633477640777232</v>
      </c>
      <c r="NC5" s="6">
        <f>IF(OR('Z-scores'!NC5&gt;3,'Z-scores'!NC5&lt;-3),"",'Z-scores'!NC5)</f>
        <v>0.22536076799651858</v>
      </c>
      <c r="ND5" s="6">
        <f>IF(OR('Z-scores'!ND5&gt;3,'Z-scores'!ND5&lt;-3),"",'Z-scores'!ND5)</f>
        <v>-0.45319096224657579</v>
      </c>
      <c r="NE5" s="6">
        <f>IF(OR('Z-scores'!NE5&gt;3,'Z-scores'!NE5&lt;-3),"",'Z-scores'!NE5)</f>
        <v>0.46061092497325584</v>
      </c>
      <c r="NF5" s="6">
        <f>IF(OR('Z-scores'!NF5&gt;3,'Z-scores'!NF5&lt;-3),"",'Z-scores'!NF5)</f>
        <v>0.99108692039784596</v>
      </c>
      <c r="NG5" s="6">
        <f>IF(OR('Z-scores'!NG5&gt;3,'Z-scores'!NG5&lt;-3),"",'Z-scores'!NG5)</f>
        <v>0.86862042032803</v>
      </c>
      <c r="NH5" s="6">
        <f>IF(OR('Z-scores'!NH5&gt;3,'Z-scores'!NH5&lt;-3),"",'Z-scores'!NH5)</f>
        <v>0.71165175225982391</v>
      </c>
      <c r="NI5" s="6">
        <f>IF(OR('Z-scores'!NI5&gt;3,'Z-scores'!NI5&lt;-3),"",'Z-scores'!NI5)</f>
        <v>0.84286139099353319</v>
      </c>
      <c r="NJ5" s="6">
        <f>IF(OR('Z-scores'!NJ5&gt;3,'Z-scores'!NJ5&lt;-3),"",'Z-scores'!NJ5)</f>
        <v>0.72363524053457695</v>
      </c>
      <c r="NK5" s="6">
        <f>IF(OR('Z-scores'!NK5&gt;3,'Z-scores'!NK5&lt;-3),"",'Z-scores'!NK5)</f>
        <v>0.72958456888459589</v>
      </c>
      <c r="NL5" s="6">
        <f>IF(OR('Z-scores'!NL5&gt;3,'Z-scores'!NL5&lt;-3),"",'Z-scores'!NL5)</f>
        <v>0.15767616679511104</v>
      </c>
      <c r="NM5" s="6">
        <f>IF(OR('Z-scores'!NM5&gt;3,'Z-scores'!NM5&lt;-3),"",'Z-scores'!NM5)</f>
        <v>0.15205030271218681</v>
      </c>
      <c r="NN5" s="6">
        <f>IF(OR('Z-scores'!NN5&gt;3,'Z-scores'!NN5&lt;-3),"",'Z-scores'!NN5)</f>
        <v>0.27646636296247551</v>
      </c>
      <c r="NO5" s="6">
        <f>IF(OR('Z-scores'!NO5&gt;3,'Z-scores'!NO5&lt;-3),"",'Z-scores'!NO5)</f>
        <v>2.3207278893923822E-2</v>
      </c>
      <c r="NP5" s="6">
        <f>IF(OR('Z-scores'!NP5&gt;3,'Z-scores'!NP5&lt;-3),"",'Z-scores'!NP5)</f>
        <v>0.64025682947924356</v>
      </c>
      <c r="NQ5" s="6">
        <f>IF(OR('Z-scores'!NQ5&gt;3,'Z-scores'!NQ5&lt;-3),"",'Z-scores'!NQ5)</f>
        <v>-0.52351639228866098</v>
      </c>
      <c r="NR5" s="6">
        <f>IF(OR('Z-scores'!NR5&gt;3,'Z-scores'!NR5&lt;-3),"",'Z-scores'!NR5)</f>
        <v>0.91586207825630539</v>
      </c>
      <c r="NS5" s="6">
        <f>IF(OR('Z-scores'!NS5&gt;3,'Z-scores'!NS5&lt;-3),"",'Z-scores'!NS5)</f>
        <v>1.1219864159840132</v>
      </c>
      <c r="NT5" s="6">
        <f>IF(OR('Z-scores'!NT5&gt;3,'Z-scores'!NT5&lt;-3),"",'Z-scores'!NT5)</f>
        <v>7.2215381386964622E-2</v>
      </c>
      <c r="NU5" s="6">
        <f>IF(OR('Z-scores'!NU5&gt;3,'Z-scores'!NU5&lt;-3),"",'Z-scores'!NU5)</f>
        <v>-0.32932613277035577</v>
      </c>
      <c r="NV5" s="6">
        <f>IF(OR('Z-scores'!NV5&gt;3,'Z-scores'!NV5&lt;-3),"",'Z-scores'!NV5)</f>
        <v>-0.35519656833505925</v>
      </c>
      <c r="NW5" s="6">
        <f>IF(OR('Z-scores'!NW5&gt;3,'Z-scores'!NW5&lt;-3),"",'Z-scores'!NW5)</f>
        <v>-5.4803575881623573E-2</v>
      </c>
      <c r="NX5" s="6">
        <f>IF(OR('Z-scores'!NX5&gt;3,'Z-scores'!NX5&lt;-3),"",'Z-scores'!NX5)</f>
        <v>0.15786974487100514</v>
      </c>
      <c r="NY5" s="6">
        <f>IF(OR('Z-scores'!NY5&gt;3,'Z-scores'!NY5&lt;-3),"",'Z-scores'!NY5)</f>
        <v>0.40743866774914644</v>
      </c>
      <c r="NZ5" s="6">
        <f>IF(OR('Z-scores'!NZ5&gt;3,'Z-scores'!NZ5&lt;-3),"",'Z-scores'!NZ5)</f>
        <v>0.78436585803962089</v>
      </c>
      <c r="OA5" s="6">
        <f>IF(OR('Z-scores'!OA5&gt;3,'Z-scores'!OA5&lt;-3),"",'Z-scores'!OA5)</f>
        <v>0.55744495017877793</v>
      </c>
      <c r="OB5" s="6">
        <f>IF(OR('Z-scores'!OB5&gt;3,'Z-scores'!OB5&lt;-3),"",'Z-scores'!OB5)</f>
        <v>-0.51254666738624821</v>
      </c>
      <c r="OC5" s="6">
        <f>IF(OR('Z-scores'!OC5&gt;3,'Z-scores'!OC5&lt;-3),"",'Z-scores'!OC5)</f>
        <v>1.6219898898302572</v>
      </c>
      <c r="OD5" s="6">
        <f>IF(OR('Z-scores'!OD5&gt;3,'Z-scores'!OD5&lt;-3),"",'Z-scores'!OD5)</f>
        <v>1.4921785460178176</v>
      </c>
      <c r="OE5" s="6">
        <f>IF(OR('Z-scores'!OE5&gt;3,'Z-scores'!OE5&lt;-3),"",'Z-scores'!OE5)</f>
        <v>1.2736160700991954</v>
      </c>
      <c r="OF5" s="6">
        <f>IF(OR('Z-scores'!OF5&gt;3,'Z-scores'!OF5&lt;-3),"",'Z-scores'!OF5)</f>
        <v>-8.2163413583356965E-2</v>
      </c>
      <c r="OG5" s="6">
        <f>IF(OR('Z-scores'!OG5&gt;3,'Z-scores'!OG5&lt;-3),"",'Z-scores'!OG5)</f>
        <v>1.0071800073582262</v>
      </c>
      <c r="OH5" s="6">
        <f>IF(OR('Z-scores'!OH5&gt;3,'Z-scores'!OH5&lt;-3),"",'Z-scores'!OH5)</f>
        <v>1.3576542437604584</v>
      </c>
      <c r="OI5" s="6">
        <f>IF(OR('Z-scores'!OI5&gt;3,'Z-scores'!OI5&lt;-3),"",'Z-scores'!OI5)</f>
        <v>0.19170154108127982</v>
      </c>
      <c r="OJ5" s="6">
        <f>IF(OR('Z-scores'!OJ5&gt;3,'Z-scores'!OJ5&lt;-3),"",'Z-scores'!OJ5)</f>
        <v>-8.9123102344910707E-2</v>
      </c>
      <c r="OK5" s="6">
        <f>IF(OR('Z-scores'!OK5&gt;3,'Z-scores'!OK5&lt;-3),"",'Z-scores'!OK5)</f>
        <v>0.65071672004217818</v>
      </c>
      <c r="OL5" s="6">
        <f>IF(OR('Z-scores'!OL5&gt;3,'Z-scores'!OL5&lt;-3),"",'Z-scores'!OL5)</f>
        <v>0.98243308966145171</v>
      </c>
      <c r="OM5" s="6">
        <f>IF(OR('Z-scores'!OM5&gt;3,'Z-scores'!OM5&lt;-3),"",'Z-scores'!OM5)</f>
        <v>1.1705466186432942</v>
      </c>
      <c r="ON5" s="6">
        <f>IF(OR('Z-scores'!ON5&gt;3,'Z-scores'!ON5&lt;-3),"",'Z-scores'!ON5)</f>
        <v>-0.40406983576491334</v>
      </c>
      <c r="OO5" s="6">
        <f>IF(OR('Z-scores'!OO5&gt;3,'Z-scores'!OO5&lt;-3),"",'Z-scores'!OO5)</f>
        <v>-0.2746431109389903</v>
      </c>
      <c r="OP5" s="6">
        <f>IF(OR('Z-scores'!OP5&gt;3,'Z-scores'!OP5&lt;-3),"",'Z-scores'!OP5)</f>
        <v>2.651813140573997E-2</v>
      </c>
      <c r="OQ5" s="6">
        <f>IF(OR('Z-scores'!OQ5&gt;3,'Z-scores'!OQ5&lt;-3),"",'Z-scores'!OQ5)</f>
        <v>-0.35471846636925614</v>
      </c>
      <c r="OR5" s="6">
        <f>IF(OR('Z-scores'!OR5&gt;3,'Z-scores'!OR5&lt;-3),"",'Z-scores'!OR5)</f>
        <v>-0.28697706120671279</v>
      </c>
      <c r="OS5" s="6">
        <f>IF(OR('Z-scores'!OS5&gt;3,'Z-scores'!OS5&lt;-3),"",'Z-scores'!OS5)</f>
        <v>-0.36681007667262455</v>
      </c>
      <c r="OT5" s="6">
        <f>IF(OR('Z-scores'!OT5&gt;3,'Z-scores'!OT5&lt;-3),"",'Z-scores'!OT5)</f>
        <v>-0.37613180935894686</v>
      </c>
      <c r="OU5" s="6">
        <f>IF(OR('Z-scores'!OU5&gt;3,'Z-scores'!OU5&lt;-3),"",'Z-scores'!OU5)</f>
        <v>0.43610723360242432</v>
      </c>
      <c r="OV5" s="6">
        <f>IF(OR('Z-scores'!OV5&gt;3,'Z-scores'!OV5&lt;-3),"",'Z-scores'!OV5)</f>
        <v>0.86773655947871464</v>
      </c>
      <c r="OW5" s="6">
        <f>IF(OR('Z-scores'!OW5&gt;3,'Z-scores'!OW5&lt;-3),"",'Z-scores'!OW5)</f>
        <v>-0.24330742262984648</v>
      </c>
      <c r="OX5" s="6">
        <f>IF(OR('Z-scores'!OX5&gt;3,'Z-scores'!OX5&lt;-3),"",'Z-scores'!OX5)</f>
        <v>0.52669524882164409</v>
      </c>
      <c r="OY5" s="6">
        <f>IF(OR('Z-scores'!OY5&gt;3,'Z-scores'!OY5&lt;-3),"",'Z-scores'!OY5)</f>
        <v>1.1764612378406234</v>
      </c>
      <c r="OZ5" s="6">
        <f>IF(OR('Z-scores'!OZ5&gt;3,'Z-scores'!OZ5&lt;-3),"",'Z-scores'!OZ5)</f>
        <v>0.2802322303434458</v>
      </c>
      <c r="PA5" s="6">
        <f>IF(OR('Z-scores'!PA5&gt;3,'Z-scores'!PA5&lt;-3),"",'Z-scores'!PA5)</f>
        <v>-0.25000000000000006</v>
      </c>
      <c r="PB5" s="6">
        <f>IF(OR('Z-scores'!PB5&gt;3,'Z-scores'!PB5&lt;-3),"",'Z-scores'!PB5)</f>
        <v>-0.49157007972353362</v>
      </c>
      <c r="PC5" s="6">
        <f>IF(OR('Z-scores'!PC5&gt;3,'Z-scores'!PC5&lt;-3),"",'Z-scores'!PC5)</f>
        <v>-0.44323313704077177</v>
      </c>
      <c r="PD5" s="6">
        <f>IF(OR('Z-scores'!PD5&gt;3,'Z-scores'!PD5&lt;-3),"",'Z-scores'!PD5)</f>
        <v>1.3484108469638454</v>
      </c>
      <c r="PE5" s="6">
        <f>IF(OR('Z-scores'!PE5&gt;3,'Z-scores'!PE5&lt;-3),"",'Z-scores'!PE5)</f>
        <v>-0.35133400109558283</v>
      </c>
      <c r="PF5" s="6">
        <f>IF(OR('Z-scores'!PF5&gt;3,'Z-scores'!PF5&lt;-3),"",'Z-scores'!PF5)</f>
        <v>5.2078343902572412E-2</v>
      </c>
      <c r="PG5" s="6">
        <f>IF(OR('Z-scores'!PG5&gt;3,'Z-scores'!PG5&lt;-3),"",'Z-scores'!PG5)</f>
        <v>-0.60037368979749239</v>
      </c>
      <c r="PH5" s="6">
        <f>IF(OR('Z-scores'!PH5&gt;3,'Z-scores'!PH5&lt;-3),"",'Z-scores'!PH5)</f>
        <v>-0.33413639952301766</v>
      </c>
      <c r="PI5" s="6">
        <f>IF(OR('Z-scores'!PI5&gt;3,'Z-scores'!PI5&lt;-3),"",'Z-scores'!PI5)</f>
        <v>-0.32134799332442465</v>
      </c>
      <c r="PJ5" s="6">
        <f>IF(OR('Z-scores'!PJ5&gt;3,'Z-scores'!PJ5&lt;-3),"",'Z-scores'!PJ5)</f>
        <v>-0.76641122550928131</v>
      </c>
      <c r="PK5" s="6">
        <f>IF(OR('Z-scores'!PK5&gt;3,'Z-scores'!PK5&lt;-3),"",'Z-scores'!PK5)</f>
        <v>-0.54547796109052471</v>
      </c>
      <c r="PL5" s="6">
        <f>IF(OR('Z-scores'!PL5&gt;3,'Z-scores'!PL5&lt;-3),"",'Z-scores'!PL5)</f>
        <v>0.45601711329457373</v>
      </c>
      <c r="PM5" s="6">
        <f>IF(OR('Z-scores'!PM5&gt;3,'Z-scores'!PM5&lt;-3),"",'Z-scores'!PM5)</f>
        <v>-0.24999999999999997</v>
      </c>
      <c r="PN5" s="6">
        <f>IF(OR('Z-scores'!PN5&gt;3,'Z-scores'!PN5&lt;-3),"",'Z-scores'!PN5)</f>
        <v>-0.56452941655470912</v>
      </c>
      <c r="PO5" s="6">
        <f>IF(OR('Z-scores'!PO5&gt;3,'Z-scores'!PO5&lt;-3),"",'Z-scores'!PO5)</f>
        <v>-0.3133025603838383</v>
      </c>
      <c r="PP5" s="6">
        <f>IF(OR('Z-scores'!PP5&gt;3,'Z-scores'!PP5&lt;-3),"",'Z-scores'!PP5)</f>
        <v>-0.35256601888648931</v>
      </c>
      <c r="PQ5" s="6">
        <f>IF(OR('Z-scores'!PQ5&gt;3,'Z-scores'!PQ5&lt;-3),"",'Z-scores'!PQ5)</f>
        <v>-0.28741381805435101</v>
      </c>
      <c r="PR5" s="6">
        <f>IF(OR('Z-scores'!PR5&gt;3,'Z-scores'!PR5&lt;-3),"",'Z-scores'!PR5)</f>
        <v>-0.34829205235337363</v>
      </c>
      <c r="PS5" s="6">
        <f>IF(OR('Z-scores'!PS5&gt;3,'Z-scores'!PS5&lt;-3),"",'Z-scores'!PS5)</f>
        <v>-0.29010262327226644</v>
      </c>
      <c r="PT5" s="6">
        <f>IF(OR('Z-scores'!PT5&gt;3,'Z-scores'!PT5&lt;-3),"",'Z-scores'!PT5)</f>
        <v>-0.25000000000000006</v>
      </c>
      <c r="PU5" s="6">
        <f>IF(OR('Z-scores'!PU5&gt;3,'Z-scores'!PU5&lt;-3),"",'Z-scores'!PU5)</f>
        <v>-0.25000000000000006</v>
      </c>
      <c r="PV5" s="6">
        <f>IF(OR('Z-scores'!PV5&gt;3,'Z-scores'!PV5&lt;-3),"",'Z-scores'!PV5)</f>
        <v>-0.35393626622875579</v>
      </c>
      <c r="PW5" s="6">
        <f>IF(OR('Z-scores'!PW5&gt;3,'Z-scores'!PW5&lt;-3),"",'Z-scores'!PW5)</f>
        <v>-0.37949839920671508</v>
      </c>
      <c r="PX5" s="6">
        <f>IF(OR('Z-scores'!PX5&gt;3,'Z-scores'!PX5&lt;-3),"",'Z-scores'!PX5)</f>
        <v>-0.73731329955538227</v>
      </c>
      <c r="PY5" s="6">
        <f>IF(OR('Z-scores'!PY5&gt;3,'Z-scores'!PY5&lt;-3),"",'Z-scores'!PY5)</f>
        <v>-0.49638201661060927</v>
      </c>
      <c r="PZ5" s="6">
        <f>IF(OR('Z-scores'!PZ5&gt;3,'Z-scores'!PZ5&lt;-3),"",'Z-scores'!PZ5)</f>
        <v>-0.38905923555374233</v>
      </c>
      <c r="QA5" s="6">
        <f>IF(OR('Z-scores'!QA5&gt;3,'Z-scores'!QA5&lt;-3),"",'Z-scores'!QA5)</f>
        <v>-0.25000000000000006</v>
      </c>
      <c r="QB5" s="6">
        <f>IF(OR('Z-scores'!QB5&gt;3,'Z-scores'!QB5&lt;-3),"",'Z-scores'!QB5)</f>
        <v>-0.57016971404017369</v>
      </c>
      <c r="QC5" s="6">
        <f>IF(OR('Z-scores'!QC5&gt;3,'Z-scores'!QC5&lt;-3),"",'Z-scores'!QC5)</f>
        <v>-0.73856326206809797</v>
      </c>
      <c r="QD5" s="6">
        <f>IF(OR('Z-scores'!QD5&gt;3,'Z-scores'!QD5&lt;-3),"",'Z-scores'!QD5)</f>
        <v>-0.25</v>
      </c>
      <c r="QE5" s="6">
        <f>IF(OR('Z-scores'!QE5&gt;3,'Z-scores'!QE5&lt;-3),"",'Z-scores'!QE5)</f>
        <v>-0.25</v>
      </c>
      <c r="QF5" s="6">
        <f>IF(OR('Z-scores'!QF5&gt;3,'Z-scores'!QF5&lt;-3),"",'Z-scores'!QF5)</f>
        <v>0.39631151284526056</v>
      </c>
      <c r="QG5" s="6">
        <f>IF(OR('Z-scores'!QG5&gt;3,'Z-scores'!QG5&lt;-3),"",'Z-scores'!QG5)</f>
        <v>-0.61750131423599464</v>
      </c>
      <c r="QH5" s="6" t="str">
        <f>IF(OR('Z-scores'!QH5&gt;3,'Z-scores'!QH5&lt;-3),"",'Z-scores'!QH5)</f>
        <v/>
      </c>
      <c r="QI5" s="6">
        <f>IF(OR('Z-scores'!QI5&gt;3,'Z-scores'!QI5&lt;-3),"",'Z-scores'!QI5)</f>
        <v>-0.69559312025959852</v>
      </c>
      <c r="QJ5" s="6">
        <f>IF(OR('Z-scores'!QJ5&gt;3,'Z-scores'!QJ5&lt;-3),"",'Z-scores'!QJ5)</f>
        <v>-0.1573288367619726</v>
      </c>
      <c r="QK5" s="6">
        <f>IF(OR('Z-scores'!QK5&gt;3,'Z-scores'!QK5&lt;-3),"",'Z-scores'!QK5)</f>
        <v>-0.76114284617994576</v>
      </c>
      <c r="QL5" s="6">
        <f>IF(OR('Z-scores'!QL5&gt;3,'Z-scores'!QL5&lt;-3),"",'Z-scores'!QL5)</f>
        <v>0.16153215988029215</v>
      </c>
      <c r="QM5" s="6">
        <f>IF(OR('Z-scores'!QM5&gt;3,'Z-scores'!QM5&lt;-3),"",'Z-scores'!QM5)</f>
        <v>0.77951207675563827</v>
      </c>
      <c r="QN5" s="6">
        <f>IF(OR('Z-scores'!QN5&gt;3,'Z-scores'!QN5&lt;-3),"",'Z-scores'!QN5)</f>
        <v>0.37350004717888896</v>
      </c>
      <c r="QO5" s="6">
        <f>IF(OR('Z-scores'!QO5&gt;3,'Z-scores'!QO5&lt;-3),"",'Z-scores'!QO5)</f>
        <v>0.17721915231904681</v>
      </c>
      <c r="QP5" s="6">
        <f>IF(OR('Z-scores'!QP5&gt;3,'Z-scores'!QP5&lt;-3),"",'Z-scores'!QP5)</f>
        <v>0.6489230014938796</v>
      </c>
      <c r="QQ5" s="6">
        <f>IF(OR('Z-scores'!QQ5&gt;3,'Z-scores'!QQ5&lt;-3),"",'Z-scores'!QQ5)</f>
        <v>-0.5345681545839106</v>
      </c>
      <c r="QR5" s="6">
        <f>IF(OR('Z-scores'!QR5&gt;3,'Z-scores'!QR5&lt;-3),"",'Z-scores'!QR5)</f>
        <v>-0.14481032987494183</v>
      </c>
      <c r="QS5" s="6">
        <f>IF(OR('Z-scores'!QS5&gt;3,'Z-scores'!QS5&lt;-3),"",'Z-scores'!QS5)</f>
        <v>-0.55002458066573401</v>
      </c>
      <c r="QT5" s="6">
        <f>IF(OR('Z-scores'!QT5&gt;3,'Z-scores'!QT5&lt;-3),"",'Z-scores'!QT5)</f>
        <v>-0.77376241707249815</v>
      </c>
      <c r="QU5" s="6">
        <f>IF(OR('Z-scores'!QU5&gt;3,'Z-scores'!QU5&lt;-3),"",'Z-scores'!QU5)</f>
        <v>1.0245160524806347</v>
      </c>
      <c r="QV5" s="6">
        <f>IF(OR('Z-scores'!QV5&gt;3,'Z-scores'!QV5&lt;-3),"",'Z-scores'!QV5)</f>
        <v>0.94591067066041312</v>
      </c>
      <c r="QW5" s="6">
        <f>IF(OR('Z-scores'!QW5&gt;3,'Z-scores'!QW5&lt;-3),"",'Z-scores'!QW5)</f>
        <v>-0.11970616020141593</v>
      </c>
      <c r="QX5" s="6">
        <f>IF(OR('Z-scores'!QX5&gt;3,'Z-scores'!QX5&lt;-3),"",'Z-scores'!QX5)</f>
        <v>-0.32361126198602602</v>
      </c>
      <c r="QY5" s="6">
        <f>IF(OR('Z-scores'!QY5&gt;3,'Z-scores'!QY5&lt;-3),"",'Z-scores'!QY5)</f>
        <v>1.183401030187839</v>
      </c>
      <c r="QZ5" s="6">
        <f>IF(OR('Z-scores'!QZ5&gt;3,'Z-scores'!QZ5&lt;-3),"",'Z-scores'!QZ5)</f>
        <v>0.16953598211841631</v>
      </c>
      <c r="RA5" s="6">
        <f>IF(OR('Z-scores'!RA5&gt;3,'Z-scores'!RA5&lt;-3),"",'Z-scores'!RA5)</f>
        <v>-0.38057937021079374</v>
      </c>
      <c r="RB5" s="6">
        <f>IF(OR('Z-scores'!RB5&gt;3,'Z-scores'!RB5&lt;-3),"",'Z-scores'!RB5)</f>
        <v>-0.26130068375159859</v>
      </c>
      <c r="RC5" s="6">
        <f>IF(OR('Z-scores'!RC5&gt;3,'Z-scores'!RC5&lt;-3),"",'Z-scores'!RC5)</f>
        <v>-0.55849173631231086</v>
      </c>
      <c r="RD5" s="6">
        <f>IF(OR('Z-scores'!RD5&gt;3,'Z-scores'!RD5&lt;-3),"",'Z-scores'!RD5)</f>
        <v>-1.5915276784610177</v>
      </c>
      <c r="RE5" s="6">
        <f>IF(OR('Z-scores'!RE5&gt;3,'Z-scores'!RE5&lt;-3),"",'Z-scores'!RE5)</f>
        <v>0.23436860775065138</v>
      </c>
      <c r="RF5" s="6">
        <f>IF(OR('Z-scores'!RF5&gt;3,'Z-scores'!RF5&lt;-3),"",'Z-scores'!RF5)</f>
        <v>-0.62755565170662475</v>
      </c>
      <c r="RG5" s="6">
        <f>IF(OR('Z-scores'!RG5&gt;3,'Z-scores'!RG5&lt;-3),"",'Z-scores'!RG5)</f>
        <v>-0.12329242655478714</v>
      </c>
      <c r="RH5" s="6">
        <f>IF(OR('Z-scores'!RH5&gt;3,'Z-scores'!RH5&lt;-3),"",'Z-scores'!RH5)</f>
        <v>0.70480089409849378</v>
      </c>
      <c r="RI5" s="6">
        <f>IF(OR('Z-scores'!RI5&gt;3,'Z-scores'!RI5&lt;-3),"",'Z-scores'!RI5)</f>
        <v>1.9678006917476916</v>
      </c>
      <c r="RJ5" s="6">
        <f>IF(OR('Z-scores'!RJ5&gt;3,'Z-scores'!RJ5&lt;-3),"",'Z-scores'!RJ5)</f>
        <v>0.56381194783210176</v>
      </c>
      <c r="RK5" s="6">
        <f>IF(OR('Z-scores'!RK5&gt;3,'Z-scores'!RK5&lt;-3),"",'Z-scores'!RK5)</f>
        <v>0.52344983856899074</v>
      </c>
      <c r="RL5" s="6">
        <f>IF(OR('Z-scores'!RL5&gt;3,'Z-scores'!RL5&lt;-3),"",'Z-scores'!RL5)</f>
        <v>1.5015127202335992</v>
      </c>
      <c r="RM5" s="6">
        <f>IF(OR('Z-scores'!RM5&gt;3,'Z-scores'!RM5&lt;-3),"",'Z-scores'!RM5)</f>
        <v>0.50186032103068556</v>
      </c>
      <c r="RN5" s="6">
        <f>IF(OR('Z-scores'!RN5&gt;3,'Z-scores'!RN5&lt;-3),"",'Z-scores'!RN5)</f>
        <v>-0.34653969772763038</v>
      </c>
      <c r="RO5" s="6">
        <f>IF(OR('Z-scores'!RO5&gt;3,'Z-scores'!RO5&lt;-3),"",'Z-scores'!RO5)</f>
        <v>0.36075210137100749</v>
      </c>
      <c r="RP5" s="6">
        <f>IF(OR('Z-scores'!RP5&gt;3,'Z-scores'!RP5&lt;-3),"",'Z-scores'!RP5)</f>
        <v>-1.0586677072497819</v>
      </c>
      <c r="RQ5" s="6">
        <f>IF(OR('Z-scores'!RQ5&gt;3,'Z-scores'!RQ5&lt;-3),"",'Z-scores'!RQ5)</f>
        <v>0.42038586824554863</v>
      </c>
      <c r="RR5" s="6">
        <f>IF(OR('Z-scores'!RR5&gt;3,'Z-scores'!RR5&lt;-3),"",'Z-scores'!RR5)</f>
        <v>-0.31148044441955958</v>
      </c>
      <c r="RS5" s="6">
        <f>IF(OR('Z-scores'!RS5&gt;3,'Z-scores'!RS5&lt;-3),"",'Z-scores'!RS5)</f>
        <v>8.4724071961174395E-3</v>
      </c>
      <c r="RT5" s="6">
        <f>IF(OR('Z-scores'!RT5&gt;3,'Z-scores'!RT5&lt;-3),"",'Z-scores'!RT5)</f>
        <v>8.392281537575233E-2</v>
      </c>
      <c r="RU5" s="6">
        <f>IF(OR('Z-scores'!RU5&gt;3,'Z-scores'!RU5&lt;-3),"",'Z-scores'!RU5)</f>
        <v>-0.46738603478508334</v>
      </c>
      <c r="RV5" s="6">
        <f>IF(OR('Z-scores'!RV5&gt;3,'Z-scores'!RV5&lt;-3),"",'Z-scores'!RV5)</f>
        <v>0.8200873439978531</v>
      </c>
      <c r="RW5" s="6">
        <f>IF(OR('Z-scores'!RW5&gt;3,'Z-scores'!RW5&lt;-3),"",'Z-scores'!RW5)</f>
        <v>0.49605513109976962</v>
      </c>
      <c r="RX5" s="6">
        <f>IF(OR('Z-scores'!RX5&gt;3,'Z-scores'!RX5&lt;-3),"",'Z-scores'!RX5)</f>
        <v>0.44170487188056784</v>
      </c>
      <c r="RY5" s="6">
        <f>IF(OR('Z-scores'!RY5&gt;3,'Z-scores'!RY5&lt;-3),"",'Z-scores'!RY5)</f>
        <v>0.55897985049918297</v>
      </c>
      <c r="RZ5" s="6">
        <f>IF(OR('Z-scores'!RZ5&gt;3,'Z-scores'!RZ5&lt;-3),"",'Z-scores'!RZ5)</f>
        <v>-0.50672178790349831</v>
      </c>
      <c r="SA5" s="6">
        <f>IF(OR('Z-scores'!SA5&gt;3,'Z-scores'!SA5&lt;-3),"",'Z-scores'!SA5)</f>
        <v>-0.62776652301155955</v>
      </c>
      <c r="SB5" s="6">
        <f>IF(OR('Z-scores'!SB5&gt;3,'Z-scores'!SB5&lt;-3),"",'Z-scores'!SB5)</f>
        <v>0.4879444028238108</v>
      </c>
      <c r="SC5" s="6">
        <f>IF(OR('Z-scores'!SC5&gt;3,'Z-scores'!SC5&lt;-3),"",'Z-scores'!SC5)</f>
        <v>2.521796444701006E-2</v>
      </c>
      <c r="SD5" s="6">
        <f>IF(OR('Z-scores'!SD5&gt;3,'Z-scores'!SD5&lt;-3),"",'Z-scores'!SD5)</f>
        <v>-0.18119033552059066</v>
      </c>
      <c r="SE5" s="6">
        <f>IF(OR('Z-scores'!SE5&gt;3,'Z-scores'!SE5&lt;-3),"",'Z-scores'!SE5)</f>
        <v>4.7697906494923309E-2</v>
      </c>
      <c r="SF5" s="6">
        <f>IF(OR('Z-scores'!SF5&gt;3,'Z-scores'!SF5&lt;-3),"",'Z-scores'!SF5)</f>
        <v>-0.55224936862675433</v>
      </c>
      <c r="SG5" s="6">
        <f>IF(OR('Z-scores'!SG5&gt;3,'Z-scores'!SG5&lt;-3),"",'Z-scores'!SG5)</f>
        <v>0.42732318771803501</v>
      </c>
      <c r="SH5" s="6">
        <f>IF(OR('Z-scores'!SH5&gt;3,'Z-scores'!SH5&lt;-3),"",'Z-scores'!SH5)</f>
        <v>-0.48145931164521133</v>
      </c>
      <c r="SI5" s="6">
        <f>IF(OR('Z-scores'!SI5&gt;3,'Z-scores'!SI5&lt;-3),"",'Z-scores'!SI5)</f>
        <v>-0.34471758460937402</v>
      </c>
      <c r="SJ5" s="6">
        <f>IF(OR('Z-scores'!SJ5&gt;3,'Z-scores'!SJ5&lt;-3),"",'Z-scores'!SJ5)</f>
        <v>-0.4235692617138877</v>
      </c>
      <c r="SK5" s="6">
        <f>IF(OR('Z-scores'!SK5&gt;3,'Z-scores'!SK5&lt;-3),"",'Z-scores'!SK5)</f>
        <v>1.8559924967282791E-2</v>
      </c>
    </row>
    <row r="6" spans="1:505" x14ac:dyDescent="0.25">
      <c r="A6" s="14">
        <v>348030</v>
      </c>
      <c r="B6" s="14">
        <v>0</v>
      </c>
      <c r="C6" s="6">
        <f>IF(OR('Z-scores'!C6&gt;3,'Z-scores'!C6&lt;-3),"",'Z-scores'!C6)</f>
        <v>-0.47500405149352087</v>
      </c>
      <c r="D6" s="6">
        <f>IF(OR('Z-scores'!D6&gt;3,'Z-scores'!D6&lt;-3),"",'Z-scores'!D6)</f>
        <v>-0.90526367373600491</v>
      </c>
      <c r="E6" s="6">
        <f>IF(OR('Z-scores'!E6&gt;3,'Z-scores'!E6&lt;-3),"",'Z-scores'!E6)</f>
        <v>-0.58942132913015621</v>
      </c>
      <c r="F6" s="6">
        <f>IF(OR('Z-scores'!F6&gt;3,'Z-scores'!F6&lt;-3),"",'Z-scores'!F6)</f>
        <v>-0.34305879067023903</v>
      </c>
      <c r="G6" s="6">
        <f>IF(OR('Z-scores'!G6&gt;3,'Z-scores'!G6&lt;-3),"",'Z-scores'!G6)</f>
        <v>-0.49413645179972021</v>
      </c>
      <c r="H6" s="6">
        <f>IF(OR('Z-scores'!H6&gt;3,'Z-scores'!H6&lt;-3),"",'Z-scores'!H6)</f>
        <v>-0.60720507869022211</v>
      </c>
      <c r="I6" s="6">
        <f>IF(OR('Z-scores'!I6&gt;3,'Z-scores'!I6&lt;-3),"",'Z-scores'!I6)</f>
        <v>8.2898195556925208E-2</v>
      </c>
      <c r="J6" s="6">
        <f>IF(OR('Z-scores'!J6&gt;3,'Z-scores'!J6&lt;-3),"",'Z-scores'!J6)</f>
        <v>0.82177833277110135</v>
      </c>
      <c r="K6" s="6">
        <f>IF(OR('Z-scores'!K6&gt;3,'Z-scores'!K6&lt;-3),"",'Z-scores'!K6)</f>
        <v>0.42453519379001403</v>
      </c>
      <c r="L6" s="6">
        <f>IF(OR('Z-scores'!L6&gt;3,'Z-scores'!L6&lt;-3),"",'Z-scores'!L6)</f>
        <v>-1.1100355368359951</v>
      </c>
      <c r="M6" s="6">
        <f>IF(OR('Z-scores'!M6&gt;3,'Z-scores'!M6&lt;-3),"",'Z-scores'!M6)</f>
        <v>-0.75436145217893802</v>
      </c>
      <c r="N6" s="6">
        <f>IF(OR('Z-scores'!N6&gt;3,'Z-scores'!N6&lt;-3),"",'Z-scores'!N6)</f>
        <v>-0.76438550655365223</v>
      </c>
      <c r="O6" s="6">
        <f>IF(OR('Z-scores'!O6&gt;3,'Z-scores'!O6&lt;-3),"",'Z-scores'!O6)</f>
        <v>-0.12643937112634776</v>
      </c>
      <c r="P6" s="6">
        <f>IF(OR('Z-scores'!P6&gt;3,'Z-scores'!P6&lt;-3),"",'Z-scores'!P6)</f>
        <v>0.38759354704268179</v>
      </c>
      <c r="Q6" s="6">
        <f>IF(OR('Z-scores'!Q6&gt;3,'Z-scores'!Q6&lt;-3),"",'Z-scores'!Q6)</f>
        <v>-0.39926531919901692</v>
      </c>
      <c r="R6" s="6">
        <f>IF(OR('Z-scores'!R6&gt;3,'Z-scores'!R6&lt;-3),"",'Z-scores'!R6)</f>
        <v>-0.90725821699939568</v>
      </c>
      <c r="S6" s="6">
        <f>IF(OR('Z-scores'!S6&gt;3,'Z-scores'!S6&lt;-3),"",'Z-scores'!S6)</f>
        <v>-0.37214716328752845</v>
      </c>
      <c r="T6" s="6">
        <f>IF(OR('Z-scores'!T6&gt;3,'Z-scores'!T6&lt;-3),"",'Z-scores'!T6)</f>
        <v>1.0675988860078003</v>
      </c>
      <c r="U6" s="6">
        <f>IF(OR('Z-scores'!U6&gt;3,'Z-scores'!U6&lt;-3),"",'Z-scores'!U6)</f>
        <v>1.6649755268865478</v>
      </c>
      <c r="V6" s="6">
        <f>IF(OR('Z-scores'!V6&gt;3,'Z-scores'!V6&lt;-3),"",'Z-scores'!V6)</f>
        <v>1.9538880106330043</v>
      </c>
      <c r="W6" s="6">
        <f>IF(OR('Z-scores'!W6&gt;3,'Z-scores'!W6&lt;-3),"",'Z-scores'!W6)</f>
        <v>-2.9588248084675001E-2</v>
      </c>
      <c r="X6" s="6">
        <f>IF(OR('Z-scores'!X6&gt;3,'Z-scores'!X6&lt;-3),"",'Z-scores'!X6)</f>
        <v>-0.93681132925650046</v>
      </c>
      <c r="Y6" s="6">
        <f>IF(OR('Z-scores'!Y6&gt;3,'Z-scores'!Y6&lt;-3),"",'Z-scores'!Y6)</f>
        <v>-0.28020513841991146</v>
      </c>
      <c r="Z6" s="6">
        <f>IF(OR('Z-scores'!Z6&gt;3,'Z-scores'!Z6&lt;-3),"",'Z-scores'!Z6)</f>
        <v>1.4156245581574074</v>
      </c>
      <c r="AA6" s="6">
        <f>IF(OR('Z-scores'!AA6&gt;3,'Z-scores'!AA6&lt;-3),"",'Z-scores'!AA6)</f>
        <v>2.7376687622366958</v>
      </c>
      <c r="AB6" s="6">
        <f>IF(OR('Z-scores'!AB6&gt;3,'Z-scores'!AB6&lt;-3),"",'Z-scores'!AB6)</f>
        <v>1.7863739195838577</v>
      </c>
      <c r="AC6" s="6">
        <f>IF(OR('Z-scores'!AC6&gt;3,'Z-scores'!AC6&lt;-3),"",'Z-scores'!AC6)</f>
        <v>0.44170144030243941</v>
      </c>
      <c r="AD6" s="6">
        <f>IF(OR('Z-scores'!AD6&gt;3,'Z-scores'!AD6&lt;-3),"",'Z-scores'!AD6)</f>
        <v>0.6464550377209719</v>
      </c>
      <c r="AE6" s="6">
        <f>IF(OR('Z-scores'!AE6&gt;3,'Z-scores'!AE6&lt;-3),"",'Z-scores'!AE6)</f>
        <v>-0.32560384787664759</v>
      </c>
      <c r="AF6" s="6">
        <f>IF(OR('Z-scores'!AF6&gt;3,'Z-scores'!AF6&lt;-3),"",'Z-scores'!AF6)</f>
        <v>0.86723934875333064</v>
      </c>
      <c r="AG6" s="6">
        <f>IF(OR('Z-scores'!AG6&gt;3,'Z-scores'!AG6&lt;-3),"",'Z-scores'!AG6)</f>
        <v>1.0919739946884526</v>
      </c>
      <c r="AH6" s="6">
        <f>IF(OR('Z-scores'!AH6&gt;3,'Z-scores'!AH6&lt;-3),"",'Z-scores'!AH6)</f>
        <v>1.699207182676356</v>
      </c>
      <c r="AI6" s="6">
        <f>IF(OR('Z-scores'!AI6&gt;3,'Z-scores'!AI6&lt;-3),"",'Z-scores'!AI6)</f>
        <v>-0.77057123358181623</v>
      </c>
      <c r="AJ6" s="6">
        <f>IF(OR('Z-scores'!AJ6&gt;3,'Z-scores'!AJ6&lt;-3),"",'Z-scores'!AJ6)</f>
        <v>-1.2610917834380264</v>
      </c>
      <c r="AK6" s="6">
        <f>IF(OR('Z-scores'!AK6&gt;3,'Z-scores'!AK6&lt;-3),"",'Z-scores'!AK6)</f>
        <v>-0.89407767444336517</v>
      </c>
      <c r="AL6" s="6">
        <f>IF(OR('Z-scores'!AL6&gt;3,'Z-scores'!AL6&lt;-3),"",'Z-scores'!AL6)</f>
        <v>-1.139378719092907E-2</v>
      </c>
      <c r="AM6" s="6">
        <f>IF(OR('Z-scores'!AM6&gt;3,'Z-scores'!AM6&lt;-3),"",'Z-scores'!AM6)</f>
        <v>0.30485392535705497</v>
      </c>
      <c r="AN6" s="6">
        <f>IF(OR('Z-scores'!AN6&gt;3,'Z-scores'!AN6&lt;-3),"",'Z-scores'!AN6)</f>
        <v>0.36036872079468041</v>
      </c>
      <c r="AO6" s="6">
        <f>IF(OR('Z-scores'!AO6&gt;3,'Z-scores'!AO6&lt;-3),"",'Z-scores'!AO6)</f>
        <v>-0.27030803337674075</v>
      </c>
      <c r="AP6" s="6">
        <f>IF(OR('Z-scores'!AP6&gt;3,'Z-scores'!AP6&lt;-3),"",'Z-scores'!AP6)</f>
        <v>-0.76763230975989138</v>
      </c>
      <c r="AQ6" s="6">
        <f>IF(OR('Z-scores'!AQ6&gt;3,'Z-scores'!AQ6&lt;-3),"",'Z-scores'!AQ6)</f>
        <v>-0.92184052367933123</v>
      </c>
      <c r="AR6" s="6">
        <f>IF(OR('Z-scores'!AR6&gt;3,'Z-scores'!AR6&lt;-3),"",'Z-scores'!AR6)</f>
        <v>0.82217758177185996</v>
      </c>
      <c r="AS6" s="6">
        <f>IF(OR('Z-scores'!AS6&gt;3,'Z-scores'!AS6&lt;-3),"",'Z-scores'!AS6)</f>
        <v>1.9471610467572367</v>
      </c>
      <c r="AT6" s="6">
        <f>IF(OR('Z-scores'!AT6&gt;3,'Z-scores'!AT6&lt;-3),"",'Z-scores'!AT6)</f>
        <v>0.63312603010267021</v>
      </c>
      <c r="AU6" s="6">
        <f>IF(OR('Z-scores'!AU6&gt;3,'Z-scores'!AU6&lt;-3),"",'Z-scores'!AU6)</f>
        <v>-1.0601319046734179</v>
      </c>
      <c r="AV6" s="6">
        <f>IF(OR('Z-scores'!AV6&gt;3,'Z-scores'!AV6&lt;-3),"",'Z-scores'!AV6)</f>
        <v>0.37311728092660296</v>
      </c>
      <c r="AW6" s="6">
        <f>IF(OR('Z-scores'!AW6&gt;3,'Z-scores'!AW6&lt;-3),"",'Z-scores'!AW6)</f>
        <v>0.75765043080456818</v>
      </c>
      <c r="AX6" s="6">
        <f>IF(OR('Z-scores'!AX6&gt;3,'Z-scores'!AX6&lt;-3),"",'Z-scores'!AX6)</f>
        <v>0.54532077377745847</v>
      </c>
      <c r="AY6" s="6">
        <f>IF(OR('Z-scores'!AY6&gt;3,'Z-scores'!AY6&lt;-3),"",'Z-scores'!AY6)</f>
        <v>2.3499321000912423</v>
      </c>
      <c r="AZ6" s="6">
        <f>IF(OR('Z-scores'!AZ6&gt;3,'Z-scores'!AZ6&lt;-3),"",'Z-scores'!AZ6)</f>
        <v>1.8784369928332514</v>
      </c>
      <c r="BA6" s="6">
        <f>IF(OR('Z-scores'!BA6&gt;3,'Z-scores'!BA6&lt;-3),"",'Z-scores'!BA6)</f>
        <v>0.12512433895201328</v>
      </c>
      <c r="BB6" s="6">
        <f>IF(OR('Z-scores'!BB6&gt;3,'Z-scores'!BB6&lt;-3),"",'Z-scores'!BB6)</f>
        <v>-0.56665632373693553</v>
      </c>
      <c r="BC6" s="6">
        <f>IF(OR('Z-scores'!BC6&gt;3,'Z-scores'!BC6&lt;-3),"",'Z-scores'!BC6)</f>
        <v>-1.194554968115316</v>
      </c>
      <c r="BD6" s="6">
        <f>IF(OR('Z-scores'!BD6&gt;3,'Z-scores'!BD6&lt;-3),"",'Z-scores'!BD6)</f>
        <v>0.920201237372685</v>
      </c>
      <c r="BE6" s="6">
        <f>IF(OR('Z-scores'!BE6&gt;3,'Z-scores'!BE6&lt;-3),"",'Z-scores'!BE6)</f>
        <v>1.8872532910300472</v>
      </c>
      <c r="BF6" s="6">
        <f>IF(OR('Z-scores'!BF6&gt;3,'Z-scores'!BF6&lt;-3),"",'Z-scores'!BF6)</f>
        <v>0.64598372878070631</v>
      </c>
      <c r="BG6" s="6">
        <f>IF(OR('Z-scores'!BG6&gt;3,'Z-scores'!BG6&lt;-3),"",'Z-scores'!BG6)</f>
        <v>-1.2024525935834811</v>
      </c>
      <c r="BH6" s="6">
        <f>IF(OR('Z-scores'!BH6&gt;3,'Z-scores'!BH6&lt;-3),"",'Z-scores'!BH6)</f>
        <v>-0.95969797304720372</v>
      </c>
      <c r="BI6" s="6">
        <f>IF(OR('Z-scores'!BI6&gt;3,'Z-scores'!BI6&lt;-3),"",'Z-scores'!BI6)</f>
        <v>-1.233475104836558</v>
      </c>
      <c r="BJ6" s="6">
        <f>IF(OR('Z-scores'!BJ6&gt;3,'Z-scores'!BJ6&lt;-3),"",'Z-scores'!BJ6)</f>
        <v>-1.0787523858951797</v>
      </c>
      <c r="BK6" s="6">
        <f>IF(OR('Z-scores'!BK6&gt;3,'Z-scores'!BK6&lt;-3),"",'Z-scores'!BK6)</f>
        <v>-0.31042748890497429</v>
      </c>
      <c r="BL6" s="6">
        <f>IF(OR('Z-scores'!BL6&gt;3,'Z-scores'!BL6&lt;-3),"",'Z-scores'!BL6)</f>
        <v>0.25311969031904974</v>
      </c>
      <c r="BM6" s="6">
        <f>IF(OR('Z-scores'!BM6&gt;3,'Z-scores'!BM6&lt;-3),"",'Z-scores'!BM6)</f>
        <v>-6.6104965697295182E-2</v>
      </c>
      <c r="BN6" s="6">
        <f>IF(OR('Z-scores'!BN6&gt;3,'Z-scores'!BN6&lt;-3),"",'Z-scores'!BN6)</f>
        <v>-0.73155641808287186</v>
      </c>
      <c r="BO6" s="6">
        <f>IF(OR('Z-scores'!BO6&gt;3,'Z-scores'!BO6&lt;-3),"",'Z-scores'!BO6)</f>
        <v>-1.2774002943844163</v>
      </c>
      <c r="BP6" s="6">
        <f>IF(OR('Z-scores'!BP6&gt;3,'Z-scores'!BP6&lt;-3),"",'Z-scores'!BP6)</f>
        <v>-0.21166385878329735</v>
      </c>
      <c r="BQ6" s="6">
        <f>IF(OR('Z-scores'!BQ6&gt;3,'Z-scores'!BQ6&lt;-3),"",'Z-scores'!BQ6)</f>
        <v>0.39007325299444318</v>
      </c>
      <c r="BR6" s="6">
        <f>IF(OR('Z-scores'!BR6&gt;3,'Z-scores'!BR6&lt;-3),"",'Z-scores'!BR6)</f>
        <v>1.0155805268603901</v>
      </c>
      <c r="BS6" s="6">
        <f>IF(OR('Z-scores'!BS6&gt;3,'Z-scores'!BS6&lt;-3),"",'Z-scores'!BS6)</f>
        <v>-0.43290057526794856</v>
      </c>
      <c r="BT6" s="6">
        <f>IF(OR('Z-scores'!BT6&gt;3,'Z-scores'!BT6&lt;-3),"",'Z-scores'!BT6)</f>
        <v>-0.8532395740210702</v>
      </c>
      <c r="BU6" s="6">
        <f>IF(OR('Z-scores'!BU6&gt;3,'Z-scores'!BU6&lt;-3),"",'Z-scores'!BU6)</f>
        <v>-1.0843504287548504</v>
      </c>
      <c r="BV6" s="6">
        <f>IF(OR('Z-scores'!BV6&gt;3,'Z-scores'!BV6&lt;-3),"",'Z-scores'!BV6)</f>
        <v>-0.84397034181422648</v>
      </c>
      <c r="BW6" s="6">
        <f>IF(OR('Z-scores'!BW6&gt;3,'Z-scores'!BW6&lt;-3),"",'Z-scores'!BW6)</f>
        <v>7.8937812245564537E-2</v>
      </c>
      <c r="BX6" s="6">
        <f>IF(OR('Z-scores'!BX6&gt;3,'Z-scores'!BX6&lt;-3),"",'Z-scores'!BX6)</f>
        <v>0.35915969363835676</v>
      </c>
      <c r="BY6" s="6">
        <f>IF(OR('Z-scores'!BY6&gt;3,'Z-scores'!BY6&lt;-3),"",'Z-scores'!BY6)</f>
        <v>-0.36690390660940037</v>
      </c>
      <c r="BZ6" s="6">
        <f>IF(OR('Z-scores'!BZ6&gt;3,'Z-scores'!BZ6&lt;-3),"",'Z-scores'!BZ6)</f>
        <v>-1.1416627650652049</v>
      </c>
      <c r="CA6" s="6">
        <f>IF(OR('Z-scores'!CA6&gt;3,'Z-scores'!CA6&lt;-3),"",'Z-scores'!CA6)</f>
        <v>-1.0500611471173165</v>
      </c>
      <c r="CB6" s="6">
        <f>IF(OR('Z-scores'!CB6&gt;3,'Z-scores'!CB6&lt;-3),"",'Z-scores'!CB6)</f>
        <v>-0.99110240172743502</v>
      </c>
      <c r="CC6" s="6">
        <f>IF(OR('Z-scores'!CC6&gt;3,'Z-scores'!CC6&lt;-3),"",'Z-scores'!CC6)</f>
        <v>-0.57905073674604668</v>
      </c>
      <c r="CD6" s="6">
        <f>IF(OR('Z-scores'!CD6&gt;3,'Z-scores'!CD6&lt;-3),"",'Z-scores'!CD6)</f>
        <v>-0.24130857653308155</v>
      </c>
      <c r="CE6" s="6">
        <f>IF(OR('Z-scores'!CE6&gt;3,'Z-scores'!CE6&lt;-3),"",'Z-scores'!CE6)</f>
        <v>-0.12763887128856893</v>
      </c>
      <c r="CF6" s="6">
        <f>IF(OR('Z-scores'!CF6&gt;3,'Z-scores'!CF6&lt;-3),"",'Z-scores'!CF6)</f>
        <v>-1.4674455846534717</v>
      </c>
      <c r="CG6" s="6">
        <f>IF(OR('Z-scores'!CG6&gt;3,'Z-scores'!CG6&lt;-3),"",'Z-scores'!CG6)</f>
        <v>-0.44076320770847177</v>
      </c>
      <c r="CH6" s="6">
        <f>IF(OR('Z-scores'!CH6&gt;3,'Z-scores'!CH6&lt;-3),"",'Z-scores'!CH6)</f>
        <v>-0.33796345504052505</v>
      </c>
      <c r="CI6" s="6">
        <f>IF(OR('Z-scores'!CI6&gt;3,'Z-scores'!CI6&lt;-3),"",'Z-scores'!CI6)</f>
        <v>4.005300787497193E-2</v>
      </c>
      <c r="CJ6" s="6">
        <f>IF(OR('Z-scores'!CJ6&gt;3,'Z-scores'!CJ6&lt;-3),"",'Z-scores'!CJ6)</f>
        <v>0.25120693146032647</v>
      </c>
      <c r="CK6" s="6">
        <f>IF(OR('Z-scores'!CK6&gt;3,'Z-scores'!CK6&lt;-3),"",'Z-scores'!CK6)</f>
        <v>-4.3863368359281493E-2</v>
      </c>
      <c r="CL6" s="6">
        <f>IF(OR('Z-scores'!CL6&gt;3,'Z-scores'!CL6&lt;-3),"",'Z-scores'!CL6)</f>
        <v>-0.25417282519888751</v>
      </c>
      <c r="CM6" s="6">
        <f>IF(OR('Z-scores'!CM6&gt;3,'Z-scores'!CM6&lt;-3),"",'Z-scores'!CM6)</f>
        <v>-0.75686557423061807</v>
      </c>
      <c r="CN6" s="6">
        <f>IF(OR('Z-scores'!CN6&gt;3,'Z-scores'!CN6&lt;-3),"",'Z-scores'!CN6)</f>
        <v>-0.16770475706040144</v>
      </c>
      <c r="CO6" s="6">
        <f>IF(OR('Z-scores'!CO6&gt;3,'Z-scores'!CO6&lt;-3),"",'Z-scores'!CO6)</f>
        <v>0.22288180834697943</v>
      </c>
      <c r="CP6" s="6">
        <f>IF(OR('Z-scores'!CP6&gt;3,'Z-scores'!CP6&lt;-3),"",'Z-scores'!CP6)</f>
        <v>0.6673838164644843</v>
      </c>
      <c r="CQ6" s="6">
        <f>IF(OR('Z-scores'!CQ6&gt;3,'Z-scores'!CQ6&lt;-3),"",'Z-scores'!CQ6)</f>
        <v>-0.53396299749018972</v>
      </c>
      <c r="CR6" s="6">
        <f>IF(OR('Z-scores'!CR6&gt;3,'Z-scores'!CR6&lt;-3),"",'Z-scores'!CR6)</f>
        <v>-0.96251294114091757</v>
      </c>
      <c r="CS6" s="6">
        <f>IF(OR('Z-scores'!CS6&gt;3,'Z-scores'!CS6&lt;-3),"",'Z-scores'!CS6)</f>
        <v>-1.0622413832092232</v>
      </c>
      <c r="CT6" s="6">
        <f>IF(OR('Z-scores'!CT6&gt;3,'Z-scores'!CT6&lt;-3),"",'Z-scores'!CT6)</f>
        <v>-1.4250711366602729</v>
      </c>
      <c r="CU6" s="6">
        <f>IF(OR('Z-scores'!CU6&gt;3,'Z-scores'!CU6&lt;-3),"",'Z-scores'!CU6)</f>
        <v>-0.94332768132308142</v>
      </c>
      <c r="CV6" s="6">
        <f>IF(OR('Z-scores'!CV6&gt;3,'Z-scores'!CV6&lt;-3),"",'Z-scores'!CV6)</f>
        <v>-6.5760372298442421E-2</v>
      </c>
      <c r="CW6" s="6">
        <f>IF(OR('Z-scores'!CW6&gt;3,'Z-scores'!CW6&lt;-3),"",'Z-scores'!CW6)</f>
        <v>-0.62637202062603436</v>
      </c>
      <c r="CX6" s="6">
        <f>IF(OR('Z-scores'!CX6&gt;3,'Z-scores'!CX6&lt;-3),"",'Z-scores'!CX6)</f>
        <v>-0.32681029357338198</v>
      </c>
      <c r="CY6" s="6">
        <f>IF(OR('Z-scores'!CY6&gt;3,'Z-scores'!CY6&lt;-3),"",'Z-scores'!CY6)</f>
        <v>-0.26113684098729045</v>
      </c>
      <c r="CZ6" s="6">
        <f>IF(OR('Z-scores'!CZ6&gt;3,'Z-scores'!CZ6&lt;-3),"",'Z-scores'!CZ6)</f>
        <v>-0.63073336714493777</v>
      </c>
      <c r="DA6" s="6">
        <f>IF(OR('Z-scores'!DA6&gt;3,'Z-scores'!DA6&lt;-3),"",'Z-scores'!DA6)</f>
        <v>1.7478882471793542</v>
      </c>
      <c r="DB6" s="6">
        <f>IF(OR('Z-scores'!DB6&gt;3,'Z-scores'!DB6&lt;-3),"",'Z-scores'!DB6)</f>
        <v>2.4010555996497267</v>
      </c>
      <c r="DC6" s="6">
        <f>IF(OR('Z-scores'!DC6&gt;3,'Z-scores'!DC6&lt;-3),"",'Z-scores'!DC6)</f>
        <v>-0.4139186351738488</v>
      </c>
      <c r="DD6" s="6">
        <f>IF(OR('Z-scores'!DD6&gt;3,'Z-scores'!DD6&lt;-3),"",'Z-scores'!DD6)</f>
        <v>-0.46468468984684602</v>
      </c>
      <c r="DE6" s="6">
        <f>IF(OR('Z-scores'!DE6&gt;3,'Z-scores'!DE6&lt;-3),"",'Z-scores'!DE6)</f>
        <v>-0.11536299503955393</v>
      </c>
      <c r="DF6" s="6">
        <f>IF(OR('Z-scores'!DF6&gt;3,'Z-scores'!DF6&lt;-3),"",'Z-scores'!DF6)</f>
        <v>-0.37448615714732714</v>
      </c>
      <c r="DG6" s="6">
        <f>IF(OR('Z-scores'!DG6&gt;3,'Z-scores'!DG6&lt;-3),"",'Z-scores'!DG6)</f>
        <v>-0.30889914096875493</v>
      </c>
      <c r="DH6" s="6">
        <f>IF(OR('Z-scores'!DH6&gt;3,'Z-scores'!DH6&lt;-3),"",'Z-scores'!DH6)</f>
        <v>0.3641790388473245</v>
      </c>
      <c r="DI6" s="6">
        <f>IF(OR('Z-scores'!DI6&gt;3,'Z-scores'!DI6&lt;-3),"",'Z-scores'!DI6)</f>
        <v>-0.49886340456029699</v>
      </c>
      <c r="DJ6" s="6">
        <f>IF(OR('Z-scores'!DJ6&gt;3,'Z-scores'!DJ6&lt;-3),"",'Z-scores'!DJ6)</f>
        <v>-0.25738490884830606</v>
      </c>
      <c r="DK6" s="6">
        <f>IF(OR('Z-scores'!DK6&gt;3,'Z-scores'!DK6&lt;-3),"",'Z-scores'!DK6)</f>
        <v>0.39556027442501429</v>
      </c>
      <c r="DL6" s="6">
        <f>IF(OR('Z-scores'!DL6&gt;3,'Z-scores'!DL6&lt;-3),"",'Z-scores'!DL6)</f>
        <v>0.50424566249960534</v>
      </c>
      <c r="DM6" s="6">
        <f>IF(OR('Z-scores'!DM6&gt;3,'Z-scores'!DM6&lt;-3),"",'Z-scores'!DM6)</f>
        <v>0.53894276311100764</v>
      </c>
      <c r="DN6" s="6">
        <f>IF(OR('Z-scores'!DN6&gt;3,'Z-scores'!DN6&lt;-3),"",'Z-scores'!DN6)</f>
        <v>0.78157634429456491</v>
      </c>
      <c r="DO6" s="6">
        <f>IF(OR('Z-scores'!DO6&gt;3,'Z-scores'!DO6&lt;-3),"",'Z-scores'!DO6)</f>
        <v>-0.52235026615023417</v>
      </c>
      <c r="DP6" s="6">
        <f>IF(OR('Z-scores'!DP6&gt;3,'Z-scores'!DP6&lt;-3),"",'Z-scores'!DP6)</f>
        <v>-0.77332066006043465</v>
      </c>
      <c r="DQ6" s="6">
        <f>IF(OR('Z-scores'!DQ6&gt;3,'Z-scores'!DQ6&lt;-3),"",'Z-scores'!DQ6)</f>
        <v>0.41776614433377923</v>
      </c>
      <c r="DR6" s="6">
        <f>IF(OR('Z-scores'!DR6&gt;3,'Z-scores'!DR6&lt;-3),"",'Z-scores'!DR6)</f>
        <v>0.34728903657813176</v>
      </c>
      <c r="DS6" s="6">
        <f>IF(OR('Z-scores'!DS6&gt;3,'Z-scores'!DS6&lt;-3),"",'Z-scores'!DS6)</f>
        <v>-0.38032195777753486</v>
      </c>
      <c r="DT6" s="6">
        <f>IF(OR('Z-scores'!DT6&gt;3,'Z-scores'!DT6&lt;-3),"",'Z-scores'!DT6)</f>
        <v>1.0539632194534418</v>
      </c>
      <c r="DU6" s="6">
        <f>IF(OR('Z-scores'!DU6&gt;3,'Z-scores'!DU6&lt;-3),"",'Z-scores'!DU6)</f>
        <v>-0.49274790700502169</v>
      </c>
      <c r="DV6" s="6">
        <f>IF(OR('Z-scores'!DV6&gt;3,'Z-scores'!DV6&lt;-3),"",'Z-scores'!DV6)</f>
        <v>-0.24514595835917441</v>
      </c>
      <c r="DW6" s="6">
        <f>IF(OR('Z-scores'!DW6&gt;3,'Z-scores'!DW6&lt;-3),"",'Z-scores'!DW6)</f>
        <v>2.0795254562341441</v>
      </c>
      <c r="DX6" s="6">
        <f>IF(OR('Z-scores'!DX6&gt;3,'Z-scores'!DX6&lt;-3),"",'Z-scores'!DX6)</f>
        <v>0.65398815930005316</v>
      </c>
      <c r="DY6" s="6">
        <f>IF(OR('Z-scores'!DY6&gt;3,'Z-scores'!DY6&lt;-3),"",'Z-scores'!DY6)</f>
        <v>1.4476496537654495</v>
      </c>
      <c r="DZ6" s="6">
        <f>IF(OR('Z-scores'!DZ6&gt;3,'Z-scores'!DZ6&lt;-3),"",'Z-scores'!DZ6)</f>
        <v>1.085425115315062</v>
      </c>
      <c r="EA6" s="6">
        <f>IF(OR('Z-scores'!EA6&gt;3,'Z-scores'!EA6&lt;-3),"",'Z-scores'!EA6)</f>
        <v>-0.7345853256479592</v>
      </c>
      <c r="EB6" s="6">
        <f>IF(OR('Z-scores'!EB6&gt;3,'Z-scores'!EB6&lt;-3),"",'Z-scores'!EB6)</f>
        <v>-0.44032709805494025</v>
      </c>
      <c r="EC6" s="6">
        <f>IF(OR('Z-scores'!EC6&gt;3,'Z-scores'!EC6&lt;-3),"",'Z-scores'!EC6)</f>
        <v>-0.47042073959558955</v>
      </c>
      <c r="ED6" s="6">
        <f>IF(OR('Z-scores'!ED6&gt;3,'Z-scores'!ED6&lt;-3),"",'Z-scores'!ED6)</f>
        <v>-0.54194705038830293</v>
      </c>
      <c r="EE6" s="6">
        <f>IF(OR('Z-scores'!EE6&gt;3,'Z-scores'!EE6&lt;-3),"",'Z-scores'!EE6)</f>
        <v>-0.63376597180653804</v>
      </c>
      <c r="EF6" s="6">
        <f>IF(OR('Z-scores'!EF6&gt;3,'Z-scores'!EF6&lt;-3),"",'Z-scores'!EF6)</f>
        <v>-0.22403936127926111</v>
      </c>
      <c r="EG6" s="6">
        <f>IF(OR('Z-scores'!EG6&gt;3,'Z-scores'!EG6&lt;-3),"",'Z-scores'!EG6)</f>
        <v>2.2681016713184725</v>
      </c>
      <c r="EH6" s="6">
        <f>IF(OR('Z-scores'!EH6&gt;3,'Z-scores'!EH6&lt;-3),"",'Z-scores'!EH6)</f>
        <v>1.0103045556082308</v>
      </c>
      <c r="EI6" s="6">
        <f>IF(OR('Z-scores'!EI6&gt;3,'Z-scores'!EI6&lt;-3),"",'Z-scores'!EI6)</f>
        <v>2.300430798544631E-2</v>
      </c>
      <c r="EJ6" s="6">
        <f>IF(OR('Z-scores'!EJ6&gt;3,'Z-scores'!EJ6&lt;-3),"",'Z-scores'!EJ6)</f>
        <v>-0.3381184976267389</v>
      </c>
      <c r="EK6" s="6">
        <f>IF(OR('Z-scores'!EK6&gt;3,'Z-scores'!EK6&lt;-3),"",'Z-scores'!EK6)</f>
        <v>-0.42647892460668607</v>
      </c>
      <c r="EL6" s="6">
        <f>IF(OR('Z-scores'!EL6&gt;3,'Z-scores'!EL6&lt;-3),"",'Z-scores'!EL6)</f>
        <v>-0.50009044091304211</v>
      </c>
      <c r="EM6" s="6">
        <f>IF(OR('Z-scores'!EM6&gt;3,'Z-scores'!EM6&lt;-3),"",'Z-scores'!EM6)</f>
        <v>-0.52505707440309568</v>
      </c>
      <c r="EN6" s="6">
        <f>IF(OR('Z-scores'!EN6&gt;3,'Z-scores'!EN6&lt;-3),"",'Z-scores'!EN6)</f>
        <v>-0.46015936050693756</v>
      </c>
      <c r="EO6" s="6">
        <f>IF(OR('Z-scores'!EO6&gt;3,'Z-scores'!EO6&lt;-3),"",'Z-scores'!EO6)</f>
        <v>-0.65431041283642932</v>
      </c>
      <c r="EP6" s="6">
        <f>IF(OR('Z-scores'!EP6&gt;3,'Z-scores'!EP6&lt;-3),"",'Z-scores'!EP6)</f>
        <v>-0.59892834085143576</v>
      </c>
      <c r="EQ6" s="6">
        <f>IF(OR('Z-scores'!EQ6&gt;3,'Z-scores'!EQ6&lt;-3),"",'Z-scores'!EQ6)</f>
        <v>-0.54288784972353143</v>
      </c>
      <c r="ER6" s="6">
        <f>IF(OR('Z-scores'!ER6&gt;3,'Z-scores'!ER6&lt;-3),"",'Z-scores'!ER6)</f>
        <v>-0.4303863266134878</v>
      </c>
      <c r="ES6" s="6">
        <f>IF(OR('Z-scores'!ES6&gt;3,'Z-scores'!ES6&lt;-3),"",'Z-scores'!ES6)</f>
        <v>-0.72256927384974368</v>
      </c>
      <c r="ET6" s="6">
        <f>IF(OR('Z-scores'!ET6&gt;3,'Z-scores'!ET6&lt;-3),"",'Z-scores'!ET6)</f>
        <v>-0.40248364307580642</v>
      </c>
      <c r="EU6" s="6">
        <f>IF(OR('Z-scores'!EU6&gt;3,'Z-scores'!EU6&lt;-3),"",'Z-scores'!EU6)</f>
        <v>-0.58280635078910059</v>
      </c>
      <c r="EV6" s="6">
        <f>IF(OR('Z-scores'!EV6&gt;3,'Z-scores'!EV6&lt;-3),"",'Z-scores'!EV6)</f>
        <v>-0.86953962074253666</v>
      </c>
      <c r="EW6" s="6">
        <f>IF(OR('Z-scores'!EW6&gt;3,'Z-scores'!EW6&lt;-3),"",'Z-scores'!EW6)</f>
        <v>-0.76065185301453286</v>
      </c>
      <c r="EX6" s="6">
        <f>IF(OR('Z-scores'!EX6&gt;3,'Z-scores'!EX6&lt;-3),"",'Z-scores'!EX6)</f>
        <v>-0.9078231335045398</v>
      </c>
      <c r="EY6" s="6">
        <f>IF(OR('Z-scores'!EY6&gt;3,'Z-scores'!EY6&lt;-3),"",'Z-scores'!EY6)</f>
        <v>-0.60493212102759264</v>
      </c>
      <c r="EZ6" s="6">
        <f>IF(OR('Z-scores'!EZ6&gt;3,'Z-scores'!EZ6&lt;-3),"",'Z-scores'!EZ6)</f>
        <v>-0.5717207427168115</v>
      </c>
      <c r="FA6" s="6">
        <f>IF(OR('Z-scores'!FA6&gt;3,'Z-scores'!FA6&lt;-3),"",'Z-scores'!FA6)</f>
        <v>-0.57278457164207786</v>
      </c>
      <c r="FB6" s="6">
        <f>IF(OR('Z-scores'!FB6&gt;3,'Z-scores'!FB6&lt;-3),"",'Z-scores'!FB6)</f>
        <v>-0.64363745169681241</v>
      </c>
      <c r="FC6" s="6">
        <f>IF(OR('Z-scores'!FC6&gt;3,'Z-scores'!FC6&lt;-3),"",'Z-scores'!FC6)</f>
        <v>-0.83991630871909484</v>
      </c>
      <c r="FD6" s="6">
        <f>IF(OR('Z-scores'!FD6&gt;3,'Z-scores'!FD6&lt;-3),"",'Z-scores'!FD6)</f>
        <v>-0.51588643591170935</v>
      </c>
      <c r="FE6" s="6">
        <f>IF(OR('Z-scores'!FE6&gt;3,'Z-scores'!FE6&lt;-3),"",'Z-scores'!FE6)</f>
        <v>-0.56956315246890399</v>
      </c>
      <c r="FF6" s="6">
        <f>IF(OR('Z-scores'!FF6&gt;3,'Z-scores'!FF6&lt;-3),"",'Z-scores'!FF6)</f>
        <v>-0.53148935207822523</v>
      </c>
      <c r="FG6" s="6">
        <f>IF(OR('Z-scores'!FG6&gt;3,'Z-scores'!FG6&lt;-3),"",'Z-scores'!FG6)</f>
        <v>-0.72034041877380961</v>
      </c>
      <c r="FH6" s="6">
        <f>IF(OR('Z-scores'!FH6&gt;3,'Z-scores'!FH6&lt;-3),"",'Z-scores'!FH6)</f>
        <v>-8.1594464476767697E-3</v>
      </c>
      <c r="FI6" s="6">
        <f>IF(OR('Z-scores'!FI6&gt;3,'Z-scores'!FI6&lt;-3),"",'Z-scores'!FI6)</f>
        <v>-0.55471678356755116</v>
      </c>
      <c r="FJ6" s="6">
        <f>IF(OR('Z-scores'!FJ6&gt;3,'Z-scores'!FJ6&lt;-3),"",'Z-scores'!FJ6)</f>
        <v>-0.69042614919930589</v>
      </c>
      <c r="FK6" s="6">
        <f>IF(OR('Z-scores'!FK6&gt;3,'Z-scores'!FK6&lt;-3),"",'Z-scores'!FK6)</f>
        <v>-1.042600683839533</v>
      </c>
      <c r="FL6" s="6">
        <f>IF(OR('Z-scores'!FL6&gt;3,'Z-scores'!FL6&lt;-3),"",'Z-scores'!FL6)</f>
        <v>-1.1423777161892736</v>
      </c>
      <c r="FM6" s="6">
        <f>IF(OR('Z-scores'!FM6&gt;3,'Z-scores'!FM6&lt;-3),"",'Z-scores'!FM6)</f>
        <v>-0.60404981313702422</v>
      </c>
      <c r="FN6" s="6">
        <f>IF(OR('Z-scores'!FN6&gt;3,'Z-scores'!FN6&lt;-3),"",'Z-scores'!FN6)</f>
        <v>-0.28709296279373347</v>
      </c>
      <c r="FO6" s="6">
        <f>IF(OR('Z-scores'!FO6&gt;3,'Z-scores'!FO6&lt;-3),"",'Z-scores'!FO6)</f>
        <v>-0.94108578759069583</v>
      </c>
      <c r="FP6" s="6">
        <f>IF(OR('Z-scores'!FP6&gt;3,'Z-scores'!FP6&lt;-3),"",'Z-scores'!FP6)</f>
        <v>-0.71299610449497441</v>
      </c>
      <c r="FQ6" s="6">
        <f>IF(OR('Z-scores'!FQ6&gt;3,'Z-scores'!FQ6&lt;-3),"",'Z-scores'!FQ6)</f>
        <v>5.4261895505474021E-2</v>
      </c>
      <c r="FR6" s="6">
        <f>IF(OR('Z-scores'!FR6&gt;3,'Z-scores'!FR6&lt;-3),"",'Z-scores'!FR6)</f>
        <v>0.78746118845473434</v>
      </c>
      <c r="FS6" s="6">
        <f>IF(OR('Z-scores'!FS6&gt;3,'Z-scores'!FS6&lt;-3),"",'Z-scores'!FS6)</f>
        <v>-1.0095983772392823</v>
      </c>
      <c r="FT6" s="6">
        <f>IF(OR('Z-scores'!FT6&gt;3,'Z-scores'!FT6&lt;-3),"",'Z-scores'!FT6)</f>
        <v>-1.0817944953525698</v>
      </c>
      <c r="FU6" s="6">
        <f>IF(OR('Z-scores'!FU6&gt;3,'Z-scores'!FU6&lt;-3),"",'Z-scores'!FU6)</f>
        <v>-0.51918360211411407</v>
      </c>
      <c r="FV6" s="6">
        <f>IF(OR('Z-scores'!FV6&gt;3,'Z-scores'!FV6&lt;-3),"",'Z-scores'!FV6)</f>
        <v>-2.7299017789235051E-2</v>
      </c>
      <c r="FW6" s="6">
        <f>IF(OR('Z-scores'!FW6&gt;3,'Z-scores'!FW6&lt;-3),"",'Z-scores'!FW6)</f>
        <v>0.26185955190871263</v>
      </c>
      <c r="FX6" s="6">
        <f>IF(OR('Z-scores'!FX6&gt;3,'Z-scores'!FX6&lt;-3),"",'Z-scores'!FX6)</f>
        <v>1.2166444856737879</v>
      </c>
      <c r="FY6" s="6">
        <f>IF(OR('Z-scores'!FY6&gt;3,'Z-scores'!FY6&lt;-3),"",'Z-scores'!FY6)</f>
        <v>-0.42100257015664733</v>
      </c>
      <c r="FZ6" s="6">
        <f>IF(OR('Z-scores'!FZ6&gt;3,'Z-scores'!FZ6&lt;-3),"",'Z-scores'!FZ6)</f>
        <v>0.55811611305977915</v>
      </c>
      <c r="GA6" s="6">
        <f>IF(OR('Z-scores'!GA6&gt;3,'Z-scores'!GA6&lt;-3),"",'Z-scores'!GA6)</f>
        <v>1.0766459540524849</v>
      </c>
      <c r="GB6" s="6">
        <f>IF(OR('Z-scores'!GB6&gt;3,'Z-scores'!GB6&lt;-3),"",'Z-scores'!GB6)</f>
        <v>2.3402778291183406</v>
      </c>
      <c r="GC6" s="6">
        <f>IF(OR('Z-scores'!GC6&gt;3,'Z-scores'!GC6&lt;-3),"",'Z-scores'!GC6)</f>
        <v>2.0546340586781557</v>
      </c>
      <c r="GD6" s="6">
        <f>IF(OR('Z-scores'!GD6&gt;3,'Z-scores'!GD6&lt;-3),"",'Z-scores'!GD6)</f>
        <v>-1.180341990405126</v>
      </c>
      <c r="GE6" s="6">
        <f>IF(OR('Z-scores'!GE6&gt;3,'Z-scores'!GE6&lt;-3),"",'Z-scores'!GE6)</f>
        <v>-0.72075487846727326</v>
      </c>
      <c r="GF6" s="6">
        <f>IF(OR('Z-scores'!GF6&gt;3,'Z-scores'!GF6&lt;-3),"",'Z-scores'!GF6)</f>
        <v>5.9028296389358317E-2</v>
      </c>
      <c r="GG6" s="6">
        <f>IF(OR('Z-scores'!GG6&gt;3,'Z-scores'!GG6&lt;-3),"",'Z-scores'!GG6)</f>
        <v>-0.57417494642536782</v>
      </c>
      <c r="GH6" s="6">
        <f>IF(OR('Z-scores'!GH6&gt;3,'Z-scores'!GH6&lt;-3),"",'Z-scores'!GH6)</f>
        <v>0.60282355009787159</v>
      </c>
      <c r="GI6" s="6">
        <f>IF(OR('Z-scores'!GI6&gt;3,'Z-scores'!GI6&lt;-3),"",'Z-scores'!GI6)</f>
        <v>0.10890470644835329</v>
      </c>
      <c r="GJ6" s="6">
        <f>IF(OR('Z-scores'!GJ6&gt;3,'Z-scores'!GJ6&lt;-3),"",'Z-scores'!GJ6)</f>
        <v>-0.47619552992565128</v>
      </c>
      <c r="GK6" s="6">
        <f>IF(OR('Z-scores'!GK6&gt;3,'Z-scores'!GK6&lt;-3),"",'Z-scores'!GK6)</f>
        <v>-0.11150363030009841</v>
      </c>
      <c r="GL6" s="6">
        <f>IF(OR('Z-scores'!GL6&gt;3,'Z-scores'!GL6&lt;-3),"",'Z-scores'!GL6)</f>
        <v>1.5440359301851538</v>
      </c>
      <c r="GM6" s="6">
        <f>IF(OR('Z-scores'!GM6&gt;3,'Z-scores'!GM6&lt;-3),"",'Z-scores'!GM6)</f>
        <v>2.1685145514600945</v>
      </c>
      <c r="GN6" s="6" t="str">
        <f>IF(OR('Z-scores'!GN6&gt;3,'Z-scores'!GN6&lt;-3),"",'Z-scores'!GN6)</f>
        <v/>
      </c>
      <c r="GO6" s="6">
        <f>IF(OR('Z-scores'!GO6&gt;3,'Z-scores'!GO6&lt;-3),"",'Z-scores'!GO6)</f>
        <v>-6.959248766843984E-2</v>
      </c>
      <c r="GP6" s="6">
        <f>IF(OR('Z-scores'!GP6&gt;3,'Z-scores'!GP6&lt;-3),"",'Z-scores'!GP6)</f>
        <v>-0.66593531289181429</v>
      </c>
      <c r="GQ6" s="6">
        <f>IF(OR('Z-scores'!GQ6&gt;3,'Z-scores'!GQ6&lt;-3),"",'Z-scores'!GQ6)</f>
        <v>-0.74248825685552999</v>
      </c>
      <c r="GR6" s="6">
        <f>IF(OR('Z-scores'!GR6&gt;3,'Z-scores'!GR6&lt;-3),"",'Z-scores'!GR6)</f>
        <v>-0.57853771607420978</v>
      </c>
      <c r="GS6" s="6">
        <f>IF(OR('Z-scores'!GS6&gt;3,'Z-scores'!GS6&lt;-3),"",'Z-scores'!GS6)</f>
        <v>-0.33327777991373153</v>
      </c>
      <c r="GT6" s="6">
        <f>IF(OR('Z-scores'!GT6&gt;3,'Z-scores'!GT6&lt;-3),"",'Z-scores'!GT6)</f>
        <v>0.30142704701199396</v>
      </c>
      <c r="GU6" s="6">
        <f>IF(OR('Z-scores'!GU6&gt;3,'Z-scores'!GU6&lt;-3),"",'Z-scores'!GU6)</f>
        <v>-0.47919290736628856</v>
      </c>
      <c r="GV6" s="6">
        <f>IF(OR('Z-scores'!GV6&gt;3,'Z-scores'!GV6&lt;-3),"",'Z-scores'!GV6)</f>
        <v>-1.15754760492722</v>
      </c>
      <c r="GW6" s="6">
        <f>IF(OR('Z-scores'!GW6&gt;3,'Z-scores'!GW6&lt;-3),"",'Z-scores'!GW6)</f>
        <v>-0.14672297485311125</v>
      </c>
      <c r="GX6" s="6">
        <f>IF(OR('Z-scores'!GX6&gt;3,'Z-scores'!GX6&lt;-3),"",'Z-scores'!GX6)</f>
        <v>0.11331918323133537</v>
      </c>
      <c r="GY6" s="6">
        <f>IF(OR('Z-scores'!GY6&gt;3,'Z-scores'!GY6&lt;-3),"",'Z-scores'!GY6)</f>
        <v>0.29227875681070292</v>
      </c>
      <c r="GZ6" s="6">
        <f>IF(OR('Z-scores'!GZ6&gt;3,'Z-scores'!GZ6&lt;-3),"",'Z-scores'!GZ6)</f>
        <v>-1.1050251968715965</v>
      </c>
      <c r="HA6" s="6">
        <f>IF(OR('Z-scores'!HA6&gt;3,'Z-scores'!HA6&lt;-3),"",'Z-scores'!HA6)</f>
        <v>-0.78264580368246106</v>
      </c>
      <c r="HB6" s="6">
        <f>IF(OR('Z-scores'!HB6&gt;3,'Z-scores'!HB6&lt;-3),"",'Z-scores'!HB6)</f>
        <v>-1.2115443989983439</v>
      </c>
      <c r="HC6" s="6">
        <f>IF(OR('Z-scores'!HC6&gt;3,'Z-scores'!HC6&lt;-3),"",'Z-scores'!HC6)</f>
        <v>-0.88921098950098221</v>
      </c>
      <c r="HD6" s="6">
        <f>IF(OR('Z-scores'!HD6&gt;3,'Z-scores'!HD6&lt;-3),"",'Z-scores'!HD6)</f>
        <v>-0.31284688330520471</v>
      </c>
      <c r="HE6" s="6">
        <f>IF(OR('Z-scores'!HE6&gt;3,'Z-scores'!HE6&lt;-3),"",'Z-scores'!HE6)</f>
        <v>0.32895663712384043</v>
      </c>
      <c r="HF6" s="6">
        <f>IF(OR('Z-scores'!HF6&gt;3,'Z-scores'!HF6&lt;-3),"",'Z-scores'!HF6)</f>
        <v>-1.5826543128507742</v>
      </c>
      <c r="HG6" s="6">
        <f>IF(OR('Z-scores'!HG6&gt;3,'Z-scores'!HG6&lt;-3),"",'Z-scores'!HG6)</f>
        <v>-0.97484151645108519</v>
      </c>
      <c r="HH6" s="6">
        <f>IF(OR('Z-scores'!HH6&gt;3,'Z-scores'!HH6&lt;-3),"",'Z-scores'!HH6)</f>
        <v>-0.77972493680558919</v>
      </c>
      <c r="HI6" s="6">
        <f>IF(OR('Z-scores'!HI6&gt;3,'Z-scores'!HI6&lt;-3),"",'Z-scores'!HI6)</f>
        <v>-0.53028860223853402</v>
      </c>
      <c r="HJ6" s="6">
        <f>IF(OR('Z-scores'!HJ6&gt;3,'Z-scores'!HJ6&lt;-3),"",'Z-scores'!HJ6)</f>
        <v>-1.0110658451540697</v>
      </c>
      <c r="HK6" s="6">
        <f>IF(OR('Z-scores'!HK6&gt;3,'Z-scores'!HK6&lt;-3),"",'Z-scores'!HK6)</f>
        <v>-0.87934029390057955</v>
      </c>
      <c r="HL6" s="6">
        <f>IF(OR('Z-scores'!HL6&gt;3,'Z-scores'!HL6&lt;-3),"",'Z-scores'!HL6)</f>
        <v>-0.63979149527622847</v>
      </c>
      <c r="HM6" s="6">
        <f>IF(OR('Z-scores'!HM6&gt;3,'Z-scores'!HM6&lt;-3),"",'Z-scores'!HM6)</f>
        <v>-0.50224340261158307</v>
      </c>
      <c r="HN6" s="6">
        <f>IF(OR('Z-scores'!HN6&gt;3,'Z-scores'!HN6&lt;-3),"",'Z-scores'!HN6)</f>
        <v>-0.19150898198140845</v>
      </c>
      <c r="HO6" s="6">
        <f>IF(OR('Z-scores'!HO6&gt;3,'Z-scores'!HO6&lt;-3),"",'Z-scores'!HO6)</f>
        <v>0.12668492466914649</v>
      </c>
      <c r="HP6" s="6">
        <f>IF(OR('Z-scores'!HP6&gt;3,'Z-scores'!HP6&lt;-3),"",'Z-scores'!HP6)</f>
        <v>-0.39949349829660818</v>
      </c>
      <c r="HQ6" s="6">
        <f>IF(OR('Z-scores'!HQ6&gt;3,'Z-scores'!HQ6&lt;-3),"",'Z-scores'!HQ6)</f>
        <v>-1.0461843554364803</v>
      </c>
      <c r="HR6" s="6">
        <f>IF(OR('Z-scores'!HR6&gt;3,'Z-scores'!HR6&lt;-3),"",'Z-scores'!HR6)</f>
        <v>-0.76580483833267854</v>
      </c>
      <c r="HS6" s="6">
        <f>IF(OR('Z-scores'!HS6&gt;3,'Z-scores'!HS6&lt;-3),"",'Z-scores'!HS6)</f>
        <v>-0.61874386528060799</v>
      </c>
      <c r="HT6" s="6">
        <f>IF(OR('Z-scores'!HT6&gt;3,'Z-scores'!HT6&lt;-3),"",'Z-scores'!HT6)</f>
        <v>-0.61688997974098136</v>
      </c>
      <c r="HU6" s="6">
        <f>IF(OR('Z-scores'!HU6&gt;3,'Z-scores'!HU6&lt;-3),"",'Z-scores'!HU6)</f>
        <v>-0.91999038885177886</v>
      </c>
      <c r="HV6" s="6">
        <f>IF(OR('Z-scores'!HV6&gt;3,'Z-scores'!HV6&lt;-3),"",'Z-scores'!HV6)</f>
        <v>1.7220829878833184</v>
      </c>
      <c r="HW6" s="6">
        <f>IF(OR('Z-scores'!HW6&gt;3,'Z-scores'!HW6&lt;-3),"",'Z-scores'!HW6)</f>
        <v>1.8745037829722901</v>
      </c>
      <c r="HX6" s="6">
        <f>IF(OR('Z-scores'!HX6&gt;3,'Z-scores'!HX6&lt;-3),"",'Z-scores'!HX6)</f>
        <v>2.3394660967728456</v>
      </c>
      <c r="HY6" s="6">
        <f>IF(OR('Z-scores'!HY6&gt;3,'Z-scores'!HY6&lt;-3),"",'Z-scores'!HY6)</f>
        <v>-0.34685913806201757</v>
      </c>
      <c r="HZ6" s="6">
        <f>IF(OR('Z-scores'!HZ6&gt;3,'Z-scores'!HZ6&lt;-3),"",'Z-scores'!HZ6)</f>
        <v>0.33214435369442935</v>
      </c>
      <c r="IA6" s="6">
        <f>IF(OR('Z-scores'!IA6&gt;3,'Z-scores'!IA6&lt;-3),"",'Z-scores'!IA6)</f>
        <v>6.4336076918238588E-2</v>
      </c>
      <c r="IB6" s="6">
        <f>IF(OR('Z-scores'!IB6&gt;3,'Z-scores'!IB6&lt;-3),"",'Z-scores'!IB6)</f>
        <v>-0.23880821369652241</v>
      </c>
      <c r="IC6" s="6">
        <f>IF(OR('Z-scores'!IC6&gt;3,'Z-scores'!IC6&lt;-3),"",'Z-scores'!IC6)</f>
        <v>-0.6917353471743235</v>
      </c>
      <c r="ID6" s="6">
        <f>IF(OR('Z-scores'!ID6&gt;3,'Z-scores'!ID6&lt;-3),"",'Z-scores'!ID6)</f>
        <v>-0.52077820041799383</v>
      </c>
      <c r="IE6" s="6">
        <f>IF(OR('Z-scores'!IE6&gt;3,'Z-scores'!IE6&lt;-3),"",'Z-scores'!IE6)</f>
        <v>-1.0413381403283626</v>
      </c>
      <c r="IF6" s="6">
        <f>IF(OR('Z-scores'!IF6&gt;3,'Z-scores'!IF6&lt;-3),"",'Z-scores'!IF6)</f>
        <v>-0.97120632730956968</v>
      </c>
      <c r="IG6" s="6">
        <f>IF(OR('Z-scores'!IG6&gt;3,'Z-scores'!IG6&lt;-3),"",'Z-scores'!IG6)</f>
        <v>-0.95003306993475745</v>
      </c>
      <c r="IH6" s="6">
        <f>IF(OR('Z-scores'!IH6&gt;3,'Z-scores'!IH6&lt;-3),"",'Z-scores'!IH6)</f>
        <v>-4.3070943203472642E-2</v>
      </c>
      <c r="II6" s="6">
        <f>IF(OR('Z-scores'!II6&gt;3,'Z-scores'!II6&lt;-3),"",'Z-scores'!II6)</f>
        <v>-0.48659225923163218</v>
      </c>
      <c r="IJ6" s="6">
        <f>IF(OR('Z-scores'!IJ6&gt;3,'Z-scores'!IJ6&lt;-3),"",'Z-scores'!IJ6)</f>
        <v>-0.30976199373577379</v>
      </c>
      <c r="IK6" s="6">
        <f>IF(OR('Z-scores'!IK6&gt;3,'Z-scores'!IK6&lt;-3),"",'Z-scores'!IK6)</f>
        <v>-0.11699423355974531</v>
      </c>
      <c r="IL6" s="6">
        <f>IF(OR('Z-scores'!IL6&gt;3,'Z-scores'!IL6&lt;-3),"",'Z-scores'!IL6)</f>
        <v>-0.12556386037185338</v>
      </c>
      <c r="IM6" s="6">
        <f>IF(OR('Z-scores'!IM6&gt;3,'Z-scores'!IM6&lt;-3),"",'Z-scores'!IM6)</f>
        <v>-0.58905828110517178</v>
      </c>
      <c r="IN6" s="6">
        <f>IF(OR('Z-scores'!IN6&gt;3,'Z-scores'!IN6&lt;-3),"",'Z-scores'!IN6)</f>
        <v>0.11306802356778446</v>
      </c>
      <c r="IO6" s="6">
        <f>IF(OR('Z-scores'!IO6&gt;3,'Z-scores'!IO6&lt;-3),"",'Z-scores'!IO6)</f>
        <v>0.84579307761374634</v>
      </c>
      <c r="IP6" s="6">
        <f>IF(OR('Z-scores'!IP6&gt;3,'Z-scores'!IP6&lt;-3),"",'Z-scores'!IP6)</f>
        <v>0.53487923922091241</v>
      </c>
      <c r="IQ6" s="6">
        <f>IF(OR('Z-scores'!IQ6&gt;3,'Z-scores'!IQ6&lt;-3),"",'Z-scores'!IQ6)</f>
        <v>1.7490257387073074</v>
      </c>
      <c r="IR6" s="6">
        <f>IF(OR('Z-scores'!IR6&gt;3,'Z-scores'!IR6&lt;-3),"",'Z-scores'!IR6)</f>
        <v>0.10348358007887702</v>
      </c>
      <c r="IS6" s="6">
        <f>IF(OR('Z-scores'!IS6&gt;3,'Z-scores'!IS6&lt;-3),"",'Z-scores'!IS6)</f>
        <v>1.3521307979158899</v>
      </c>
      <c r="IT6" s="6">
        <f>IF(OR('Z-scores'!IT6&gt;3,'Z-scores'!IT6&lt;-3),"",'Z-scores'!IT6)</f>
        <v>0.50361431882368324</v>
      </c>
      <c r="IU6" s="6">
        <f>IF(OR('Z-scores'!IU6&gt;3,'Z-scores'!IU6&lt;-3),"",'Z-scores'!IU6)</f>
        <v>-0.36163084522851269</v>
      </c>
      <c r="IV6" s="6">
        <f>IF(OR('Z-scores'!IV6&gt;3,'Z-scores'!IV6&lt;-3),"",'Z-scores'!IV6)</f>
        <v>0.22811162311193051</v>
      </c>
      <c r="IW6" s="6">
        <f>IF(OR('Z-scores'!IW6&gt;3,'Z-scores'!IW6&lt;-3),"",'Z-scores'!IW6)</f>
        <v>-0.37718979167154276</v>
      </c>
      <c r="IX6" s="6">
        <f>IF(OR('Z-scores'!IX6&gt;3,'Z-scores'!IX6&lt;-3),"",'Z-scores'!IX6)</f>
        <v>-0.1279879061668473</v>
      </c>
      <c r="IY6" s="6">
        <f>IF(OR('Z-scores'!IY6&gt;3,'Z-scores'!IY6&lt;-3),"",'Z-scores'!IY6)</f>
        <v>1.3753666990515008</v>
      </c>
      <c r="IZ6" s="6">
        <f>IF(OR('Z-scores'!IZ6&gt;3,'Z-scores'!IZ6&lt;-3),"",'Z-scores'!IZ6)</f>
        <v>0.61012064991454673</v>
      </c>
      <c r="JA6" s="6">
        <f>IF(OR('Z-scores'!JA6&gt;3,'Z-scores'!JA6&lt;-3),"",'Z-scores'!JA6)</f>
        <v>-0.67023593787764868</v>
      </c>
      <c r="JB6" s="6">
        <f>IF(OR('Z-scores'!JB6&gt;3,'Z-scores'!JB6&lt;-3),"",'Z-scores'!JB6)</f>
        <v>-0.74456817865410996</v>
      </c>
      <c r="JC6" s="6">
        <f>IF(OR('Z-scores'!JC6&gt;3,'Z-scores'!JC6&lt;-3),"",'Z-scores'!JC6)</f>
        <v>-0.90809228800985331</v>
      </c>
      <c r="JD6" s="6">
        <f>IF(OR('Z-scores'!JD6&gt;3,'Z-scores'!JD6&lt;-3),"",'Z-scores'!JD6)</f>
        <v>0.3952887831073727</v>
      </c>
      <c r="JE6" s="6">
        <f>IF(OR('Z-scores'!JE6&gt;3,'Z-scores'!JE6&lt;-3),"",'Z-scores'!JE6)</f>
        <v>9.2052094245678909E-2</v>
      </c>
      <c r="JF6" s="6">
        <f>IF(OR('Z-scores'!JF6&gt;3,'Z-scores'!JF6&lt;-3),"",'Z-scores'!JF6)</f>
        <v>0.84553791779395959</v>
      </c>
      <c r="JG6" s="6">
        <f>IF(OR('Z-scores'!JG6&gt;3,'Z-scores'!JG6&lt;-3),"",'Z-scores'!JG6)</f>
        <v>1.6823454668234956</v>
      </c>
      <c r="JH6" s="6">
        <f>IF(OR('Z-scores'!JH6&gt;3,'Z-scores'!JH6&lt;-3),"",'Z-scores'!JH6)</f>
        <v>-0.15531953422664141</v>
      </c>
      <c r="JI6" s="6">
        <f>IF(OR('Z-scores'!JI6&gt;3,'Z-scores'!JI6&lt;-3),"",'Z-scores'!JI6)</f>
        <v>1.389147025671466</v>
      </c>
      <c r="JJ6" s="6">
        <f>IF(OR('Z-scores'!JJ6&gt;3,'Z-scores'!JJ6&lt;-3),"",'Z-scores'!JJ6)</f>
        <v>-0.34365991465415457</v>
      </c>
      <c r="JK6" s="6">
        <f>IF(OR('Z-scores'!JK6&gt;3,'Z-scores'!JK6&lt;-3),"",'Z-scores'!JK6)</f>
        <v>0.94814489947933756</v>
      </c>
      <c r="JL6" s="6">
        <f>IF(OR('Z-scores'!JL6&gt;3,'Z-scores'!JL6&lt;-3),"",'Z-scores'!JL6)</f>
        <v>1.8627343155692435</v>
      </c>
      <c r="JM6" s="6">
        <f>IF(OR('Z-scores'!JM6&gt;3,'Z-scores'!JM6&lt;-3),"",'Z-scores'!JM6)</f>
        <v>0.32086743460568279</v>
      </c>
      <c r="JN6" s="6">
        <f>IF(OR('Z-scores'!JN6&gt;3,'Z-scores'!JN6&lt;-3),"",'Z-scores'!JN6)</f>
        <v>0.36545705149979829</v>
      </c>
      <c r="JO6" s="6">
        <f>IF(OR('Z-scores'!JO6&gt;3,'Z-scores'!JO6&lt;-3),"",'Z-scores'!JO6)</f>
        <v>1.2802873828251158</v>
      </c>
      <c r="JP6" s="6">
        <f>IF(OR('Z-scores'!JP6&gt;3,'Z-scores'!JP6&lt;-3),"",'Z-scores'!JP6)</f>
        <v>1.7368451345597689</v>
      </c>
      <c r="JQ6" s="6">
        <f>IF(OR('Z-scores'!JQ6&gt;3,'Z-scores'!JQ6&lt;-3),"",'Z-scores'!JQ6)</f>
        <v>0.6267177318285706</v>
      </c>
      <c r="JR6" s="6">
        <f>IF(OR('Z-scores'!JR6&gt;3,'Z-scores'!JR6&lt;-3),"",'Z-scores'!JR6)</f>
        <v>0.45539623122203637</v>
      </c>
      <c r="JS6" s="6">
        <f>IF(OR('Z-scores'!JS6&gt;3,'Z-scores'!JS6&lt;-3),"",'Z-scores'!JS6)</f>
        <v>1.5074217730451533</v>
      </c>
      <c r="JT6" s="6">
        <f>IF(OR('Z-scores'!JT6&gt;3,'Z-scores'!JT6&lt;-3),"",'Z-scores'!JT6)</f>
        <v>0.5499724318664142</v>
      </c>
      <c r="JU6" s="6" t="str">
        <f>IF(OR('Z-scores'!JU6&gt;3,'Z-scores'!JU6&lt;-3),"",'Z-scores'!JU6)</f>
        <v/>
      </c>
      <c r="JV6" s="6">
        <f>IF(OR('Z-scores'!JV6&gt;3,'Z-scores'!JV6&lt;-3),"",'Z-scores'!JV6)</f>
        <v>-0.34730295760537211</v>
      </c>
      <c r="JW6" s="6" t="str">
        <f>IF(OR('Z-scores'!JW6&gt;3,'Z-scores'!JW6&lt;-3),"",'Z-scores'!JW6)</f>
        <v/>
      </c>
      <c r="JX6" s="6">
        <f>IF(OR('Z-scores'!JX6&gt;3,'Z-scores'!JX6&lt;-3),"",'Z-scores'!JX6)</f>
        <v>2.4837280426867734</v>
      </c>
      <c r="JY6" s="6">
        <f>IF(OR('Z-scores'!JY6&gt;3,'Z-scores'!JY6&lt;-3),"",'Z-scores'!JY6)</f>
        <v>0.86947799593482356</v>
      </c>
      <c r="JZ6" s="6">
        <f>IF(OR('Z-scores'!JZ6&gt;3,'Z-scores'!JZ6&lt;-3),"",'Z-scores'!JZ6)</f>
        <v>1.466474047039718</v>
      </c>
      <c r="KA6" s="6">
        <f>IF(OR('Z-scores'!KA6&gt;3,'Z-scores'!KA6&lt;-3),"",'Z-scores'!KA6)</f>
        <v>1.3101993971472341</v>
      </c>
      <c r="KB6" s="6">
        <f>IF(OR('Z-scores'!KB6&gt;3,'Z-scores'!KB6&lt;-3),"",'Z-scores'!KB6)</f>
        <v>2.0063175310306796</v>
      </c>
      <c r="KC6" s="6">
        <f>IF(OR('Z-scores'!KC6&gt;3,'Z-scores'!KC6&lt;-3),"",'Z-scores'!KC6)</f>
        <v>1.3228610635060774</v>
      </c>
      <c r="KD6" s="6">
        <f>IF(OR('Z-scores'!KD6&gt;3,'Z-scores'!KD6&lt;-3),"",'Z-scores'!KD6)</f>
        <v>0.28021582112352222</v>
      </c>
      <c r="KE6" s="6">
        <f>IF(OR('Z-scores'!KE6&gt;3,'Z-scores'!KE6&lt;-3),"",'Z-scores'!KE6)</f>
        <v>2.099249878723779</v>
      </c>
      <c r="KF6" s="6">
        <f>IF(OR('Z-scores'!KF6&gt;3,'Z-scores'!KF6&lt;-3),"",'Z-scores'!KF6)</f>
        <v>0.31674473482380711</v>
      </c>
      <c r="KG6" s="6">
        <f>IF(OR('Z-scores'!KG6&gt;3,'Z-scores'!KG6&lt;-3),"",'Z-scores'!KG6)</f>
        <v>2.2303690909906355</v>
      </c>
      <c r="KH6" s="6">
        <f>IF(OR('Z-scores'!KH6&gt;3,'Z-scores'!KH6&lt;-3),"",'Z-scores'!KH6)</f>
        <v>-0.41723553233581367</v>
      </c>
      <c r="KI6" s="6">
        <f>IF(OR('Z-scores'!KI6&gt;3,'Z-scores'!KI6&lt;-3),"",'Z-scores'!KI6)</f>
        <v>0.3548603882368126</v>
      </c>
      <c r="KJ6" s="6">
        <f>IF(OR('Z-scores'!KJ6&gt;3,'Z-scores'!KJ6&lt;-3),"",'Z-scores'!KJ6)</f>
        <v>0.63524122984760989</v>
      </c>
      <c r="KK6" s="6">
        <f>IF(OR('Z-scores'!KK6&gt;3,'Z-scores'!KK6&lt;-3),"",'Z-scores'!KK6)</f>
        <v>1.8175966311341707</v>
      </c>
      <c r="KL6" s="6">
        <f>IF(OR('Z-scores'!KL6&gt;3,'Z-scores'!KL6&lt;-3),"",'Z-scores'!KL6)</f>
        <v>1.6926217528461565</v>
      </c>
      <c r="KM6" s="6">
        <f>IF(OR('Z-scores'!KM6&gt;3,'Z-scores'!KM6&lt;-3),"",'Z-scores'!KM6)</f>
        <v>-0.82652999447935938</v>
      </c>
      <c r="KN6" s="6">
        <f>IF(OR('Z-scores'!KN6&gt;3,'Z-scores'!KN6&lt;-3),"",'Z-scores'!KN6)</f>
        <v>0.69826012873738452</v>
      </c>
      <c r="KO6" s="6">
        <f>IF(OR('Z-scores'!KO6&gt;3,'Z-scores'!KO6&lt;-3),"",'Z-scores'!KO6)</f>
        <v>1.2563503974820436</v>
      </c>
      <c r="KP6" s="6">
        <f>IF(OR('Z-scores'!KP6&gt;3,'Z-scores'!KP6&lt;-3),"",'Z-scores'!KP6)</f>
        <v>0.51786231838204477</v>
      </c>
      <c r="KQ6" s="6">
        <f>IF(OR('Z-scores'!KQ6&gt;3,'Z-scores'!KQ6&lt;-3),"",'Z-scores'!KQ6)</f>
        <v>2.56474557744145</v>
      </c>
      <c r="KR6" s="6">
        <f>IF(OR('Z-scores'!KR6&gt;3,'Z-scores'!KR6&lt;-3),"",'Z-scores'!KR6)</f>
        <v>1.1507843203015486</v>
      </c>
      <c r="KS6" s="6">
        <f>IF(OR('Z-scores'!KS6&gt;3,'Z-scores'!KS6&lt;-3),"",'Z-scores'!KS6)</f>
        <v>2.4765614445489299</v>
      </c>
      <c r="KT6" s="6">
        <f>IF(OR('Z-scores'!KT6&gt;3,'Z-scores'!KT6&lt;-3),"",'Z-scores'!KT6)</f>
        <v>1.8325949219396855</v>
      </c>
      <c r="KU6" s="6">
        <f>IF(OR('Z-scores'!KU6&gt;3,'Z-scores'!KU6&lt;-3),"",'Z-scores'!KU6)</f>
        <v>0.57898836021521938</v>
      </c>
      <c r="KV6" s="6">
        <f>IF(OR('Z-scores'!KV6&gt;3,'Z-scores'!KV6&lt;-3),"",'Z-scores'!KV6)</f>
        <v>-0.24031604524837152</v>
      </c>
      <c r="KW6" s="6">
        <f>IF(OR('Z-scores'!KW6&gt;3,'Z-scores'!KW6&lt;-3),"",'Z-scores'!KW6)</f>
        <v>0.83291312735868051</v>
      </c>
      <c r="KX6" s="6">
        <f>IF(OR('Z-scores'!KX6&gt;3,'Z-scores'!KX6&lt;-3),"",'Z-scores'!KX6)</f>
        <v>0.28689670490469943</v>
      </c>
      <c r="KY6" s="6">
        <f>IF(OR('Z-scores'!KY6&gt;3,'Z-scores'!KY6&lt;-3),"",'Z-scores'!KY6)</f>
        <v>-0.3671129281933741</v>
      </c>
      <c r="KZ6" s="6">
        <f>IF(OR('Z-scores'!KZ6&gt;3,'Z-scores'!KZ6&lt;-3),"",'Z-scores'!KZ6)</f>
        <v>-0.36396784687075501</v>
      </c>
      <c r="LA6" s="6">
        <f>IF(OR('Z-scores'!LA6&gt;3,'Z-scores'!LA6&lt;-3),"",'Z-scores'!LA6)</f>
        <v>-0.48539264296343237</v>
      </c>
      <c r="LB6" s="6">
        <f>IF(OR('Z-scores'!LB6&gt;3,'Z-scores'!LB6&lt;-3),"",'Z-scores'!LB6)</f>
        <v>0.9261262818668432</v>
      </c>
      <c r="LC6" s="6">
        <f>IF(OR('Z-scores'!LC6&gt;3,'Z-scores'!LC6&lt;-3),"",'Z-scores'!LC6)</f>
        <v>2.7108737282783215</v>
      </c>
      <c r="LD6" s="6">
        <f>IF(OR('Z-scores'!LD6&gt;3,'Z-scores'!LD6&lt;-3),"",'Z-scores'!LD6)</f>
        <v>2.0994578484471176</v>
      </c>
      <c r="LE6" s="6">
        <f>IF(OR('Z-scores'!LE6&gt;3,'Z-scores'!LE6&lt;-3),"",'Z-scores'!LE6)</f>
        <v>2.5292479595677544</v>
      </c>
      <c r="LF6" s="6">
        <f>IF(OR('Z-scores'!LF6&gt;3,'Z-scores'!LF6&lt;-3),"",'Z-scores'!LF6)</f>
        <v>-0.55575194770479697</v>
      </c>
      <c r="LG6" s="6">
        <f>IF(OR('Z-scores'!LG6&gt;3,'Z-scores'!LG6&lt;-3),"",'Z-scores'!LG6)</f>
        <v>1.3823181479974911</v>
      </c>
      <c r="LH6" s="6">
        <f>IF(OR('Z-scores'!LH6&gt;3,'Z-scores'!LH6&lt;-3),"",'Z-scores'!LH6)</f>
        <v>-0.43811366451133149</v>
      </c>
      <c r="LI6" s="6">
        <f>IF(OR('Z-scores'!LI6&gt;3,'Z-scores'!LI6&lt;-3),"",'Z-scores'!LI6)</f>
        <v>-1.1487925308428857</v>
      </c>
      <c r="LJ6" s="6">
        <f>IF(OR('Z-scores'!LJ6&gt;3,'Z-scores'!LJ6&lt;-3),"",'Z-scores'!LJ6)</f>
        <v>1.8452502048387136</v>
      </c>
      <c r="LK6" s="6">
        <f>IF(OR('Z-scores'!LK6&gt;3,'Z-scores'!LK6&lt;-3),"",'Z-scores'!LK6)</f>
        <v>0.11009654415622834</v>
      </c>
      <c r="LL6" s="6">
        <f>IF(OR('Z-scores'!LL6&gt;3,'Z-scores'!LL6&lt;-3),"",'Z-scores'!LL6)</f>
        <v>-0.52304870641556445</v>
      </c>
      <c r="LM6" s="6">
        <f>IF(OR('Z-scores'!LM6&gt;3,'Z-scores'!LM6&lt;-3),"",'Z-scores'!LM6)</f>
        <v>0.60192468332216809</v>
      </c>
      <c r="LN6" s="6">
        <f>IF(OR('Z-scores'!LN6&gt;3,'Z-scores'!LN6&lt;-3),"",'Z-scores'!LN6)</f>
        <v>-0.39252523120693411</v>
      </c>
      <c r="LO6" s="6">
        <f>IF(OR('Z-scores'!LO6&gt;3,'Z-scores'!LO6&lt;-3),"",'Z-scores'!LO6)</f>
        <v>0.51759664177039666</v>
      </c>
      <c r="LP6" s="6">
        <f>IF(OR('Z-scores'!LP6&gt;3,'Z-scores'!LP6&lt;-3),"",'Z-scores'!LP6)</f>
        <v>-0.44966057800967579</v>
      </c>
      <c r="LQ6" s="6">
        <f>IF(OR('Z-scores'!LQ6&gt;3,'Z-scores'!LQ6&lt;-3),"",'Z-scores'!LQ6)</f>
        <v>-0.7915830510073999</v>
      </c>
      <c r="LR6" s="6">
        <f>IF(OR('Z-scores'!LR6&gt;3,'Z-scores'!LR6&lt;-3),"",'Z-scores'!LR6)</f>
        <v>-0.45676972162213036</v>
      </c>
      <c r="LS6" s="6">
        <f>IF(OR('Z-scores'!LS6&gt;3,'Z-scores'!LS6&lt;-3),"",'Z-scores'!LS6)</f>
        <v>-0.13383319049310849</v>
      </c>
      <c r="LT6" s="6" t="str">
        <f>IF(OR('Z-scores'!LT6&gt;3,'Z-scores'!LT6&lt;-3),"",'Z-scores'!LT6)</f>
        <v/>
      </c>
      <c r="LU6" s="6">
        <f>IF(OR('Z-scores'!LU6&gt;3,'Z-scores'!LU6&lt;-3),"",'Z-scores'!LU6)</f>
        <v>-0.6210159753699207</v>
      </c>
      <c r="LV6" s="6">
        <f>IF(OR('Z-scores'!LV6&gt;3,'Z-scores'!LV6&lt;-3),"",'Z-scores'!LV6)</f>
        <v>0.6510521247289357</v>
      </c>
      <c r="LW6" s="6">
        <f>IF(OR('Z-scores'!LW6&gt;3,'Z-scores'!LW6&lt;-3),"",'Z-scores'!LW6)</f>
        <v>-0.56756705982221323</v>
      </c>
      <c r="LX6" s="6">
        <f>IF(OR('Z-scores'!LX6&gt;3,'Z-scores'!LX6&lt;-3),"",'Z-scores'!LX6)</f>
        <v>-0.3434300902289526</v>
      </c>
      <c r="LY6" s="6">
        <f>IF(OR('Z-scores'!LY6&gt;3,'Z-scores'!LY6&lt;-3),"",'Z-scores'!LY6)</f>
        <v>0.58173457058670741</v>
      </c>
      <c r="LZ6" s="6">
        <f>IF(OR('Z-scores'!LZ6&gt;3,'Z-scores'!LZ6&lt;-3),"",'Z-scores'!LZ6)</f>
        <v>-0.19044850636716015</v>
      </c>
      <c r="MA6" s="6">
        <f>IF(OR('Z-scores'!MA6&gt;3,'Z-scores'!MA6&lt;-3),"",'Z-scores'!MA6)</f>
        <v>-0.60345340409873349</v>
      </c>
      <c r="MB6" s="6">
        <f>IF(OR('Z-scores'!MB6&gt;3,'Z-scores'!MB6&lt;-3),"",'Z-scores'!MB6)</f>
        <v>0.41489057395111029</v>
      </c>
      <c r="MC6" s="6">
        <f>IF(OR('Z-scores'!MC6&gt;3,'Z-scores'!MC6&lt;-3),"",'Z-scores'!MC6)</f>
        <v>-3.2364088367490933E-2</v>
      </c>
      <c r="MD6" s="6">
        <f>IF(OR('Z-scores'!MD6&gt;3,'Z-scores'!MD6&lt;-3),"",'Z-scores'!MD6)</f>
        <v>1.002360806435783</v>
      </c>
      <c r="ME6" s="6">
        <f>IF(OR('Z-scores'!ME6&gt;3,'Z-scores'!ME6&lt;-3),"",'Z-scores'!ME6)</f>
        <v>0.67601477381752284</v>
      </c>
      <c r="MF6" s="6">
        <f>IF(OR('Z-scores'!MF6&gt;3,'Z-scores'!MF6&lt;-3),"",'Z-scores'!MF6)</f>
        <v>-0.26053350232139055</v>
      </c>
      <c r="MG6" s="6">
        <f>IF(OR('Z-scores'!MG6&gt;3,'Z-scores'!MG6&lt;-3),"",'Z-scores'!MG6)</f>
        <v>-0.32243275212803396</v>
      </c>
      <c r="MH6" s="6">
        <f>IF(OR('Z-scores'!MH6&gt;3,'Z-scores'!MH6&lt;-3),"",'Z-scores'!MH6)</f>
        <v>-0.19200808536920858</v>
      </c>
      <c r="MI6" s="6">
        <f>IF(OR('Z-scores'!MI6&gt;3,'Z-scores'!MI6&lt;-3),"",'Z-scores'!MI6)</f>
        <v>-0.26967764030257596</v>
      </c>
      <c r="MJ6" s="6">
        <f>IF(OR('Z-scores'!MJ6&gt;3,'Z-scores'!MJ6&lt;-3),"",'Z-scores'!MJ6)</f>
        <v>-0.18192271953100389</v>
      </c>
      <c r="MK6" s="6">
        <f>IF(OR('Z-scores'!MK6&gt;3,'Z-scores'!MK6&lt;-3),"",'Z-scores'!MK6)</f>
        <v>0.11205708048960129</v>
      </c>
      <c r="ML6" s="6">
        <f>IF(OR('Z-scores'!ML6&gt;3,'Z-scores'!ML6&lt;-3),"",'Z-scores'!ML6)</f>
        <v>-0.26557913159733121</v>
      </c>
      <c r="MM6" s="6">
        <f>IF(OR('Z-scores'!MM6&gt;3,'Z-scores'!MM6&lt;-3),"",'Z-scores'!MM6)</f>
        <v>0.25648448697387594</v>
      </c>
      <c r="MN6" s="6">
        <f>IF(OR('Z-scores'!MN6&gt;3,'Z-scores'!MN6&lt;-3),"",'Z-scores'!MN6)</f>
        <v>0.97414897170519388</v>
      </c>
      <c r="MO6" s="6">
        <f>IF(OR('Z-scores'!MO6&gt;3,'Z-scores'!MO6&lt;-3),"",'Z-scores'!MO6)</f>
        <v>0.16328827404185436</v>
      </c>
      <c r="MP6" s="6">
        <f>IF(OR('Z-scores'!MP6&gt;3,'Z-scores'!MP6&lt;-3),"",'Z-scores'!MP6)</f>
        <v>1.303496600350992E-2</v>
      </c>
      <c r="MQ6" s="6">
        <f>IF(OR('Z-scores'!MQ6&gt;3,'Z-scores'!MQ6&lt;-3),"",'Z-scores'!MQ6)</f>
        <v>0.78162829710801629</v>
      </c>
      <c r="MR6" s="6">
        <f>IF(OR('Z-scores'!MR6&gt;3,'Z-scores'!MR6&lt;-3),"",'Z-scores'!MR6)</f>
        <v>-3.2580054473578708E-2</v>
      </c>
      <c r="MS6" s="6">
        <f>IF(OR('Z-scores'!MS6&gt;3,'Z-scores'!MS6&lt;-3),"",'Z-scores'!MS6)</f>
        <v>0.56295670780548257</v>
      </c>
      <c r="MT6" s="6">
        <f>IF(OR('Z-scores'!MT6&gt;3,'Z-scores'!MT6&lt;-3),"",'Z-scores'!MT6)</f>
        <v>8.2015235640082784E-2</v>
      </c>
      <c r="MU6" s="6">
        <f>IF(OR('Z-scores'!MU6&gt;3,'Z-scores'!MU6&lt;-3),"",'Z-scores'!MU6)</f>
        <v>5.619033970862343E-2</v>
      </c>
      <c r="MV6" s="6">
        <f>IF(OR('Z-scores'!MV6&gt;3,'Z-scores'!MV6&lt;-3),"",'Z-scores'!MV6)</f>
        <v>0.94426781008049077</v>
      </c>
      <c r="MW6" s="6">
        <f>IF(OR('Z-scores'!MW6&gt;3,'Z-scores'!MW6&lt;-3),"",'Z-scores'!MW6)</f>
        <v>0.96487877249163712</v>
      </c>
      <c r="MX6" s="6">
        <f>IF(OR('Z-scores'!MX6&gt;3,'Z-scores'!MX6&lt;-3),"",'Z-scores'!MX6)</f>
        <v>0.80555224391739211</v>
      </c>
      <c r="MY6" s="6">
        <f>IF(OR('Z-scores'!MY6&gt;3,'Z-scores'!MY6&lt;-3),"",'Z-scores'!MY6)</f>
        <v>0.72799355160484192</v>
      </c>
      <c r="MZ6" s="6">
        <f>IF(OR('Z-scores'!MZ6&gt;3,'Z-scores'!MZ6&lt;-3),"",'Z-scores'!MZ6)</f>
        <v>-0.78746313514075295</v>
      </c>
      <c r="NA6" s="6">
        <f>IF(OR('Z-scores'!NA6&gt;3,'Z-scores'!NA6&lt;-3),"",'Z-scores'!NA6)</f>
        <v>0.93970232343254545</v>
      </c>
      <c r="NB6" s="6">
        <f>IF(OR('Z-scores'!NB6&gt;3,'Z-scores'!NB6&lt;-3),"",'Z-scores'!NB6)</f>
        <v>1.3504191534246957</v>
      </c>
      <c r="NC6" s="6">
        <f>IF(OR('Z-scores'!NC6&gt;3,'Z-scores'!NC6&lt;-3),"",'Z-scores'!NC6)</f>
        <v>0.38540988574419155</v>
      </c>
      <c r="ND6" s="6">
        <f>IF(OR('Z-scores'!ND6&gt;3,'Z-scores'!ND6&lt;-3),"",'Z-scores'!ND6)</f>
        <v>-0.67803525773212481</v>
      </c>
      <c r="NE6" s="6">
        <f>IF(OR('Z-scores'!NE6&gt;3,'Z-scores'!NE6&lt;-3),"",'Z-scores'!NE6)</f>
        <v>0.72762588523098004</v>
      </c>
      <c r="NF6" s="6">
        <f>IF(OR('Z-scores'!NF6&gt;3,'Z-scores'!NF6&lt;-3),"",'Z-scores'!NF6)</f>
        <v>1.1971784292347687</v>
      </c>
      <c r="NG6" s="6">
        <f>IF(OR('Z-scores'!NG6&gt;3,'Z-scores'!NG6&lt;-3),"",'Z-scores'!NG6)</f>
        <v>0.95783018790091912</v>
      </c>
      <c r="NH6" s="6">
        <f>IF(OR('Z-scores'!NH6&gt;3,'Z-scores'!NH6&lt;-3),"",'Z-scores'!NH6)</f>
        <v>1.2015674375056427</v>
      </c>
      <c r="NI6" s="6">
        <f>IF(OR('Z-scores'!NI6&gt;3,'Z-scores'!NI6&lt;-3),"",'Z-scores'!NI6)</f>
        <v>-0.27658226629281962</v>
      </c>
      <c r="NJ6" s="6">
        <f>IF(OR('Z-scores'!NJ6&gt;3,'Z-scores'!NJ6&lt;-3),"",'Z-scores'!NJ6)</f>
        <v>-0.43692595922671479</v>
      </c>
      <c r="NK6" s="6">
        <f>IF(OR('Z-scores'!NK6&gt;3,'Z-scores'!NK6&lt;-3),"",'Z-scores'!NK6)</f>
        <v>0.43227120418448339</v>
      </c>
      <c r="NL6" s="6">
        <f>IF(OR('Z-scores'!NL6&gt;3,'Z-scores'!NL6&lt;-3),"",'Z-scores'!NL6)</f>
        <v>0.66503008395168872</v>
      </c>
      <c r="NM6" s="6">
        <f>IF(OR('Z-scores'!NM6&gt;3,'Z-scores'!NM6&lt;-3),"",'Z-scores'!NM6)</f>
        <v>0.76814364654041778</v>
      </c>
      <c r="NN6" s="6">
        <f>IF(OR('Z-scores'!NN6&gt;3,'Z-scores'!NN6&lt;-3),"",'Z-scores'!NN6)</f>
        <v>0.43013261309438655</v>
      </c>
      <c r="NO6" s="6">
        <f>IF(OR('Z-scores'!NO6&gt;3,'Z-scores'!NO6&lt;-3),"",'Z-scores'!NO6)</f>
        <v>1.4906740755647672</v>
      </c>
      <c r="NP6" s="6">
        <f>IF(OR('Z-scores'!NP6&gt;3,'Z-scores'!NP6&lt;-3),"",'Z-scores'!NP6)</f>
        <v>-0.44559165445542459</v>
      </c>
      <c r="NQ6" s="6">
        <f>IF(OR('Z-scores'!NQ6&gt;3,'Z-scores'!NQ6&lt;-3),"",'Z-scores'!NQ6)</f>
        <v>2.3047821360084053</v>
      </c>
      <c r="NR6" s="6">
        <f>IF(OR('Z-scores'!NR6&gt;3,'Z-scores'!NR6&lt;-3),"",'Z-scores'!NR6)</f>
        <v>1.1246868165882198</v>
      </c>
      <c r="NS6" s="6">
        <f>IF(OR('Z-scores'!NS6&gt;3,'Z-scores'!NS6&lt;-3),"",'Z-scores'!NS6)</f>
        <v>1.2068062673756641</v>
      </c>
      <c r="NT6" s="6">
        <f>IF(OR('Z-scores'!NT6&gt;3,'Z-scores'!NT6&lt;-3),"",'Z-scores'!NT6)</f>
        <v>-9.5206470464795301E-2</v>
      </c>
      <c r="NU6" s="6">
        <f>IF(OR('Z-scores'!NU6&gt;3,'Z-scores'!NU6&lt;-3),"",'Z-scores'!NU6)</f>
        <v>2.122232424228653</v>
      </c>
      <c r="NV6" s="6">
        <f>IF(OR('Z-scores'!NV6&gt;3,'Z-scores'!NV6&lt;-3),"",'Z-scores'!NV6)</f>
        <v>1.3239717833873372</v>
      </c>
      <c r="NW6" s="6">
        <f>IF(OR('Z-scores'!NW6&gt;3,'Z-scores'!NW6&lt;-3),"",'Z-scores'!NW6)</f>
        <v>1.2363470260320193</v>
      </c>
      <c r="NX6" s="6">
        <f>IF(OR('Z-scores'!NX6&gt;3,'Z-scores'!NX6&lt;-3),"",'Z-scores'!NX6)</f>
        <v>1.438453020638961</v>
      </c>
      <c r="NY6" s="6">
        <f>IF(OR('Z-scores'!NY6&gt;3,'Z-scores'!NY6&lt;-3),"",'Z-scores'!NY6)</f>
        <v>1.3061295234840242</v>
      </c>
      <c r="NZ6" s="6">
        <f>IF(OR('Z-scores'!NZ6&gt;3,'Z-scores'!NZ6&lt;-3),"",'Z-scores'!NZ6)</f>
        <v>0.30509396221556701</v>
      </c>
      <c r="OA6" s="6">
        <f>IF(OR('Z-scores'!OA6&gt;3,'Z-scores'!OA6&lt;-3),"",'Z-scores'!OA6)</f>
        <v>1.0820682736928375</v>
      </c>
      <c r="OB6" s="6">
        <f>IF(OR('Z-scores'!OB6&gt;3,'Z-scores'!OB6&lt;-3),"",'Z-scores'!OB6)</f>
        <v>-0.51254666738624821</v>
      </c>
      <c r="OC6" s="6">
        <f>IF(OR('Z-scores'!OC6&gt;3,'Z-scores'!OC6&lt;-3),"",'Z-scores'!OC6)</f>
        <v>-0.46769506441114495</v>
      </c>
      <c r="OD6" s="6">
        <f>IF(OR('Z-scores'!OD6&gt;3,'Z-scores'!OD6&lt;-3),"",'Z-scores'!OD6)</f>
        <v>1.0045520887348858</v>
      </c>
      <c r="OE6" s="6">
        <f>IF(OR('Z-scores'!OE6&gt;3,'Z-scores'!OE6&lt;-3),"",'Z-scores'!OE6)</f>
        <v>1.2246319683194162</v>
      </c>
      <c r="OF6" s="6">
        <f>IF(OR('Z-scores'!OF6&gt;3,'Z-scores'!OF6&lt;-3),"",'Z-scores'!OF6)</f>
        <v>-0.90010070901733585</v>
      </c>
      <c r="OG6" s="6">
        <f>IF(OR('Z-scores'!OG6&gt;3,'Z-scores'!OG6&lt;-3),"",'Z-scores'!OG6)</f>
        <v>1.166954205213842</v>
      </c>
      <c r="OH6" s="6">
        <f>IF(OR('Z-scores'!OH6&gt;3,'Z-scores'!OH6&lt;-3),"",'Z-scores'!OH6)</f>
        <v>0.83693228197527425</v>
      </c>
      <c r="OI6" s="6">
        <f>IF(OR('Z-scores'!OI6&gt;3,'Z-scores'!OI6&lt;-3),"",'Z-scores'!OI6)</f>
        <v>-0.32159608841934773</v>
      </c>
      <c r="OJ6" s="6">
        <f>IF(OR('Z-scores'!OJ6&gt;3,'Z-scores'!OJ6&lt;-3),"",'Z-scores'!OJ6)</f>
        <v>9.7632094592491558E-2</v>
      </c>
      <c r="OK6" s="6">
        <f>IF(OR('Z-scores'!OK6&gt;3,'Z-scores'!OK6&lt;-3),"",'Z-scores'!OK6)</f>
        <v>0.22519198510214133</v>
      </c>
      <c r="OL6" s="6">
        <f>IF(OR('Z-scores'!OL6&gt;3,'Z-scores'!OL6&lt;-3),"",'Z-scores'!OL6)</f>
        <v>0.49795685220710623</v>
      </c>
      <c r="OM6" s="6">
        <f>IF(OR('Z-scores'!OM6&gt;3,'Z-scores'!OM6&lt;-3),"",'Z-scores'!OM6)</f>
        <v>-0.2978594308160965</v>
      </c>
      <c r="ON6" s="6">
        <f>IF(OR('Z-scores'!ON6&gt;3,'Z-scores'!ON6&lt;-3),"",'Z-scores'!ON6)</f>
        <v>-0.25178216517119301</v>
      </c>
      <c r="OO6" s="6">
        <f>IF(OR('Z-scores'!OO6&gt;3,'Z-scores'!OO6&lt;-3),"",'Z-scores'!OO6)</f>
        <v>2.916139844935445</v>
      </c>
      <c r="OP6" s="6">
        <f>IF(OR('Z-scores'!OP6&gt;3,'Z-scores'!OP6&lt;-3),"",'Z-scores'!OP6)</f>
        <v>1.2763372411790455</v>
      </c>
      <c r="OQ6" s="6">
        <f>IF(OR('Z-scores'!OQ6&gt;3,'Z-scores'!OQ6&lt;-3),"",'Z-scores'!OQ6)</f>
        <v>2.9888593131782013</v>
      </c>
      <c r="OR6" s="6">
        <f>IF(OR('Z-scores'!OR6&gt;3,'Z-scores'!OR6&lt;-3),"",'Z-scores'!OR6)</f>
        <v>-0.28697706120671279</v>
      </c>
      <c r="OS6" s="6">
        <f>IF(OR('Z-scores'!OS6&gt;3,'Z-scores'!OS6&lt;-3),"",'Z-scores'!OS6)</f>
        <v>-0.36681007667262455</v>
      </c>
      <c r="OT6" s="6">
        <f>IF(OR('Z-scores'!OT6&gt;3,'Z-scores'!OT6&lt;-3),"",'Z-scores'!OT6)</f>
        <v>-0.37771645319240105</v>
      </c>
      <c r="OU6" s="6">
        <f>IF(OR('Z-scores'!OU6&gt;3,'Z-scores'!OU6&lt;-3),"",'Z-scores'!OU6)</f>
        <v>-0.15012722746425933</v>
      </c>
      <c r="OV6" s="6">
        <f>IF(OR('Z-scores'!OV6&gt;3,'Z-scores'!OV6&lt;-3),"",'Z-scores'!OV6)</f>
        <v>-0.4648638964523969</v>
      </c>
      <c r="OW6" s="6">
        <f>IF(OR('Z-scores'!OW6&gt;3,'Z-scores'!OW6&lt;-3),"",'Z-scores'!OW6)</f>
        <v>-0.272727370694962</v>
      </c>
      <c r="OX6" s="6">
        <f>IF(OR('Z-scores'!OX6&gt;3,'Z-scores'!OX6&lt;-3),"",'Z-scores'!OX6)</f>
        <v>-8.4485413787974417E-2</v>
      </c>
      <c r="OY6" s="6">
        <f>IF(OR('Z-scores'!OY6&gt;3,'Z-scores'!OY6&lt;-3),"",'Z-scores'!OY6)</f>
        <v>-0.57483764642861535</v>
      </c>
      <c r="OZ6" s="6">
        <f>IF(OR('Z-scores'!OZ6&gt;3,'Z-scores'!OZ6&lt;-3),"",'Z-scores'!OZ6)</f>
        <v>-0.21450435885702898</v>
      </c>
      <c r="PA6" s="6">
        <f>IF(OR('Z-scores'!PA6&gt;3,'Z-scores'!PA6&lt;-3),"",'Z-scores'!PA6)</f>
        <v>-0.25000000000000006</v>
      </c>
      <c r="PB6" s="6">
        <f>IF(OR('Z-scores'!PB6&gt;3,'Z-scores'!PB6&lt;-3),"",'Z-scores'!PB6)</f>
        <v>-0.5512633054110937</v>
      </c>
      <c r="PC6" s="6">
        <f>IF(OR('Z-scores'!PC6&gt;3,'Z-scores'!PC6&lt;-3),"",'Z-scores'!PC6)</f>
        <v>-0.44323313704077177</v>
      </c>
      <c r="PD6" s="6">
        <f>IF(OR('Z-scores'!PD6&gt;3,'Z-scores'!PD6&lt;-3),"",'Z-scores'!PD6)</f>
        <v>-0.28981397567179246</v>
      </c>
      <c r="PE6" s="6">
        <f>IF(OR('Z-scores'!PE6&gt;3,'Z-scores'!PE6&lt;-3),"",'Z-scores'!PE6)</f>
        <v>-0.35133400109558283</v>
      </c>
      <c r="PF6" s="6">
        <f>IF(OR('Z-scores'!PF6&gt;3,'Z-scores'!PF6&lt;-3),"",'Z-scores'!PF6)</f>
        <v>-0.63000226933721903</v>
      </c>
      <c r="PG6" s="6">
        <f>IF(OR('Z-scores'!PG6&gt;3,'Z-scores'!PG6&lt;-3),"",'Z-scores'!PG6)</f>
        <v>-0.15985966467477936</v>
      </c>
      <c r="PH6" s="6">
        <f>IF(OR('Z-scores'!PH6&gt;3,'Z-scores'!PH6&lt;-3),"",'Z-scores'!PH6)</f>
        <v>-0.33413639952301766</v>
      </c>
      <c r="PI6" s="6">
        <f>IF(OR('Z-scores'!PI6&gt;3,'Z-scores'!PI6&lt;-3),"",'Z-scores'!PI6)</f>
        <v>-0.32134799332442465</v>
      </c>
      <c r="PJ6" s="6">
        <f>IF(OR('Z-scores'!PJ6&gt;3,'Z-scores'!PJ6&lt;-3),"",'Z-scores'!PJ6)</f>
        <v>-0.90873889672627184</v>
      </c>
      <c r="PK6" s="6">
        <f>IF(OR('Z-scores'!PK6&gt;3,'Z-scores'!PK6&lt;-3),"",'Z-scores'!PK6)</f>
        <v>-1.10036517397377E-2</v>
      </c>
      <c r="PL6" s="6">
        <f>IF(OR('Z-scores'!PL6&gt;3,'Z-scores'!PL6&lt;-3),"",'Z-scores'!PL6)</f>
        <v>0.30680771942597729</v>
      </c>
      <c r="PM6" s="6">
        <f>IF(OR('Z-scores'!PM6&gt;3,'Z-scores'!PM6&lt;-3),"",'Z-scores'!PM6)</f>
        <v>-0.24999999999999997</v>
      </c>
      <c r="PN6" s="6">
        <f>IF(OR('Z-scores'!PN6&gt;3,'Z-scores'!PN6&lt;-3),"",'Z-scores'!PN6)</f>
        <v>-0.56452941655470912</v>
      </c>
      <c r="PO6" s="6">
        <f>IF(OR('Z-scores'!PO6&gt;3,'Z-scores'!PO6&lt;-3),"",'Z-scores'!PO6)</f>
        <v>-0.3133025603838383</v>
      </c>
      <c r="PP6" s="6">
        <f>IF(OR('Z-scores'!PP6&gt;3,'Z-scores'!PP6&lt;-3),"",'Z-scores'!PP6)</f>
        <v>-0.35256601888648931</v>
      </c>
      <c r="PQ6" s="6">
        <f>IF(OR('Z-scores'!PQ6&gt;3,'Z-scores'!PQ6&lt;-3),"",'Z-scores'!PQ6)</f>
        <v>-0.28741381805435101</v>
      </c>
      <c r="PR6" s="6">
        <f>IF(OR('Z-scores'!PR6&gt;3,'Z-scores'!PR6&lt;-3),"",'Z-scores'!PR6)</f>
        <v>-0.34829205235337363</v>
      </c>
      <c r="PS6" s="6">
        <f>IF(OR('Z-scores'!PS6&gt;3,'Z-scores'!PS6&lt;-3),"",'Z-scores'!PS6)</f>
        <v>-0.29010262327226644</v>
      </c>
      <c r="PT6" s="6">
        <f>IF(OR('Z-scores'!PT6&gt;3,'Z-scores'!PT6&lt;-3),"",'Z-scores'!PT6)</f>
        <v>-0.25000000000000006</v>
      </c>
      <c r="PU6" s="6">
        <f>IF(OR('Z-scores'!PU6&gt;3,'Z-scores'!PU6&lt;-3),"",'Z-scores'!PU6)</f>
        <v>-0.25000000000000006</v>
      </c>
      <c r="PV6" s="6">
        <f>IF(OR('Z-scores'!PV6&gt;3,'Z-scores'!PV6&lt;-3),"",'Z-scores'!PV6)</f>
        <v>-0.35393626622875579</v>
      </c>
      <c r="PW6" s="6">
        <f>IF(OR('Z-scores'!PW6&gt;3,'Z-scores'!PW6&lt;-3),"",'Z-scores'!PW6)</f>
        <v>-0.37949839920671508</v>
      </c>
      <c r="PX6" s="6">
        <f>IF(OR('Z-scores'!PX6&gt;3,'Z-scores'!PX6&lt;-3),"",'Z-scores'!PX6)</f>
        <v>-0.56807505741906272</v>
      </c>
      <c r="PY6" s="6">
        <f>IF(OR('Z-scores'!PY6&gt;3,'Z-scores'!PY6&lt;-3),"",'Z-scores'!PY6)</f>
        <v>-0.91379457497518723</v>
      </c>
      <c r="PZ6" s="6">
        <f>IF(OR('Z-scores'!PZ6&gt;3,'Z-scores'!PZ6&lt;-3),"",'Z-scores'!PZ6)</f>
        <v>-0.38905923555374233</v>
      </c>
      <c r="QA6" s="6">
        <f>IF(OR('Z-scores'!QA6&gt;3,'Z-scores'!QA6&lt;-3),"",'Z-scores'!QA6)</f>
        <v>-0.25000000000000006</v>
      </c>
      <c r="QB6" s="6">
        <f>IF(OR('Z-scores'!QB6&gt;3,'Z-scores'!QB6&lt;-3),"",'Z-scores'!QB6)</f>
        <v>-0.60923776850147837</v>
      </c>
      <c r="QC6" s="6">
        <f>IF(OR('Z-scores'!QC6&gt;3,'Z-scores'!QC6&lt;-3),"",'Z-scores'!QC6)</f>
        <v>-0.97931121695800172</v>
      </c>
      <c r="QD6" s="6">
        <f>IF(OR('Z-scores'!QD6&gt;3,'Z-scores'!QD6&lt;-3),"",'Z-scores'!QD6)</f>
        <v>-0.25</v>
      </c>
      <c r="QE6" s="6">
        <f>IF(OR('Z-scores'!QE6&gt;3,'Z-scores'!QE6&lt;-3),"",'Z-scores'!QE6)</f>
        <v>-0.25</v>
      </c>
      <c r="QF6" s="6">
        <f>IF(OR('Z-scores'!QF6&gt;3,'Z-scores'!QF6&lt;-3),"",'Z-scores'!QF6)</f>
        <v>1.2016086859206334</v>
      </c>
      <c r="QG6" s="6">
        <f>IF(OR('Z-scores'!QG6&gt;3,'Z-scores'!QG6&lt;-3),"",'Z-scores'!QG6)</f>
        <v>-0.61750131423599464</v>
      </c>
      <c r="QH6" s="6">
        <f>IF(OR('Z-scores'!QH6&gt;3,'Z-scores'!QH6&lt;-3),"",'Z-scores'!QH6)</f>
        <v>-0.62416253231298979</v>
      </c>
      <c r="QI6" s="6">
        <f>IF(OR('Z-scores'!QI6&gt;3,'Z-scores'!QI6&lt;-3),"",'Z-scores'!QI6)</f>
        <v>-0.80707677100713449</v>
      </c>
      <c r="QJ6" s="6">
        <f>IF(OR('Z-scores'!QJ6&gt;3,'Z-scores'!QJ6&lt;-3),"",'Z-scores'!QJ6)</f>
        <v>-1.92383298398884</v>
      </c>
      <c r="QK6" s="6">
        <f>IF(OR('Z-scores'!QK6&gt;3,'Z-scores'!QK6&lt;-3),"",'Z-scores'!QK6)</f>
        <v>-0.48176993373813642</v>
      </c>
      <c r="QL6" s="6">
        <f>IF(OR('Z-scores'!QL6&gt;3,'Z-scores'!QL6&lt;-3),"",'Z-scores'!QL6)</f>
        <v>-0.69346142097030838</v>
      </c>
      <c r="QM6" s="6">
        <f>IF(OR('Z-scores'!QM6&gt;3,'Z-scores'!QM6&lt;-3),"",'Z-scores'!QM6)</f>
        <v>0.83232233835204117</v>
      </c>
      <c r="QN6" s="6">
        <f>IF(OR('Z-scores'!QN6&gt;3,'Z-scores'!QN6&lt;-3),"",'Z-scores'!QN6)</f>
        <v>0.97316281087108469</v>
      </c>
      <c r="QO6" s="6">
        <f>IF(OR('Z-scores'!QO6&gt;3,'Z-scores'!QO6&lt;-3),"",'Z-scores'!QO6)</f>
        <v>-0.58271997891126293</v>
      </c>
      <c r="QP6" s="6">
        <f>IF(OR('Z-scores'!QP6&gt;3,'Z-scores'!QP6&lt;-3),"",'Z-scores'!QP6)</f>
        <v>-9.3770618242276296E-2</v>
      </c>
      <c r="QQ6" s="6">
        <f>IF(OR('Z-scores'!QQ6&gt;3,'Z-scores'!QQ6&lt;-3),"",'Z-scores'!QQ6)</f>
        <v>-0.55425591796534168</v>
      </c>
      <c r="QR6" s="6">
        <f>IF(OR('Z-scores'!QR6&gt;3,'Z-scores'!QR6&lt;-3),"",'Z-scores'!QR6)</f>
        <v>-0.1110291603218445</v>
      </c>
      <c r="QS6" s="6">
        <f>IF(OR('Z-scores'!QS6&gt;3,'Z-scores'!QS6&lt;-3),"",'Z-scores'!QS6)</f>
        <v>-0.68540524890092469</v>
      </c>
      <c r="QT6" s="6">
        <f>IF(OR('Z-scores'!QT6&gt;3,'Z-scores'!QT6&lt;-3),"",'Z-scores'!QT6)</f>
        <v>-0.73741251180820577</v>
      </c>
      <c r="QU6" s="6">
        <f>IF(OR('Z-scores'!QU6&gt;3,'Z-scores'!QU6&lt;-3),"",'Z-scores'!QU6)</f>
        <v>0.21889459045505291</v>
      </c>
      <c r="QV6" s="6">
        <f>IF(OR('Z-scores'!QV6&gt;3,'Z-scores'!QV6&lt;-3),"",'Z-scores'!QV6)</f>
        <v>0.50066719435848894</v>
      </c>
      <c r="QW6" s="6">
        <f>IF(OR('Z-scores'!QW6&gt;3,'Z-scores'!QW6&lt;-3),"",'Z-scores'!QW6)</f>
        <v>-0.62775310639316761</v>
      </c>
      <c r="QX6" s="6">
        <f>IF(OR('Z-scores'!QX6&gt;3,'Z-scores'!QX6&lt;-3),"",'Z-scores'!QX6)</f>
        <v>-0.11973970625827395</v>
      </c>
      <c r="QY6" s="6">
        <f>IF(OR('Z-scores'!QY6&gt;3,'Z-scores'!QY6&lt;-3),"",'Z-scores'!QY6)</f>
        <v>0.97362539246182722</v>
      </c>
      <c r="QZ6" s="6">
        <f>IF(OR('Z-scores'!QZ6&gt;3,'Z-scores'!QZ6&lt;-3),"",'Z-scores'!QZ6)</f>
        <v>3.943701574503853E-2</v>
      </c>
      <c r="RA6" s="6">
        <f>IF(OR('Z-scores'!RA6&gt;3,'Z-scores'!RA6&lt;-3),"",'Z-scores'!RA6)</f>
        <v>0.38416584580252966</v>
      </c>
      <c r="RB6" s="6">
        <f>IF(OR('Z-scores'!RB6&gt;3,'Z-scores'!RB6&lt;-3),"",'Z-scores'!RB6)</f>
        <v>-0.26130068375159859</v>
      </c>
      <c r="RC6" s="6">
        <f>IF(OR('Z-scores'!RC6&gt;3,'Z-scores'!RC6&lt;-3),"",'Z-scores'!RC6)</f>
        <v>-0.58254069434483191</v>
      </c>
      <c r="RD6" s="6">
        <f>IF(OR('Z-scores'!RD6&gt;3,'Z-scores'!RD6&lt;-3),"",'Z-scores'!RD6)</f>
        <v>1.5631513589006449</v>
      </c>
      <c r="RE6" s="6">
        <f>IF(OR('Z-scores'!RE6&gt;3,'Z-scores'!RE6&lt;-3),"",'Z-scores'!RE6)</f>
        <v>0.33412157484722249</v>
      </c>
      <c r="RF6" s="6">
        <f>IF(OR('Z-scores'!RF6&gt;3,'Z-scores'!RF6&lt;-3),"",'Z-scores'!RF6)</f>
        <v>1.5257677257033984</v>
      </c>
      <c r="RG6" s="6">
        <f>IF(OR('Z-scores'!RG6&gt;3,'Z-scores'!RG6&lt;-3),"",'Z-scores'!RG6)</f>
        <v>1.502829889654097</v>
      </c>
      <c r="RH6" s="6">
        <f>IF(OR('Z-scores'!RH6&gt;3,'Z-scores'!RH6&lt;-3),"",'Z-scores'!RH6)</f>
        <v>-1.0370419304739482</v>
      </c>
      <c r="RI6" s="6">
        <f>IF(OR('Z-scores'!RI6&gt;3,'Z-scores'!RI6&lt;-3),"",'Z-scores'!RI6)</f>
        <v>-0.37657183270642219</v>
      </c>
      <c r="RJ6" s="6">
        <f>IF(OR('Z-scores'!RJ6&gt;3,'Z-scores'!RJ6&lt;-3),"",'Z-scores'!RJ6)</f>
        <v>-0.37763617441778602</v>
      </c>
      <c r="RK6" s="6">
        <f>IF(OR('Z-scores'!RK6&gt;3,'Z-scores'!RK6&lt;-3),"",'Z-scores'!RK6)</f>
        <v>-0.20447884069698039</v>
      </c>
      <c r="RL6" s="6">
        <f>IF(OR('Z-scores'!RL6&gt;3,'Z-scores'!RL6&lt;-3),"",'Z-scores'!RL6)</f>
        <v>0.11263371137457472</v>
      </c>
      <c r="RM6" s="6">
        <f>IF(OR('Z-scores'!RM6&gt;3,'Z-scores'!RM6&lt;-3),"",'Z-scores'!RM6)</f>
        <v>0.4073308688941395</v>
      </c>
      <c r="RN6" s="6">
        <f>IF(OR('Z-scores'!RN6&gt;3,'Z-scores'!RN6&lt;-3),"",'Z-scores'!RN6)</f>
        <v>2.0797268678489207</v>
      </c>
      <c r="RO6" s="6">
        <f>IF(OR('Z-scores'!RO6&gt;3,'Z-scores'!RO6&lt;-3),"",'Z-scores'!RO6)</f>
        <v>-0.37034300621506727</v>
      </c>
      <c r="RP6" s="6" t="str">
        <f>IF(OR('Z-scores'!RP6&gt;3,'Z-scores'!RP6&lt;-3),"",'Z-scores'!RP6)</f>
        <v/>
      </c>
      <c r="RQ6" s="6">
        <f>IF(OR('Z-scores'!RQ6&gt;3,'Z-scores'!RQ6&lt;-3),"",'Z-scores'!RQ6)</f>
        <v>2.5395922680581013</v>
      </c>
      <c r="RR6" s="6">
        <f>IF(OR('Z-scores'!RR6&gt;3,'Z-scores'!RR6&lt;-3),"",'Z-scores'!RR6)</f>
        <v>-0.66982943646605042</v>
      </c>
      <c r="RS6" s="6">
        <f>IF(OR('Z-scores'!RS6&gt;3,'Z-scores'!RS6&lt;-3),"",'Z-scores'!RS6)</f>
        <v>2.087964207174509</v>
      </c>
      <c r="RT6" s="6">
        <f>IF(OR('Z-scores'!RT6&gt;3,'Z-scores'!RT6&lt;-3),"",'Z-scores'!RT6)</f>
        <v>1.293335295566028</v>
      </c>
      <c r="RU6" s="6">
        <f>IF(OR('Z-scores'!RU6&gt;3,'Z-scores'!RU6&lt;-3),"",'Z-scores'!RU6)</f>
        <v>-0.34109443926010158</v>
      </c>
      <c r="RV6" s="6">
        <f>IF(OR('Z-scores'!RV6&gt;3,'Z-scores'!RV6&lt;-3),"",'Z-scores'!RV6)</f>
        <v>0.45043243895912433</v>
      </c>
      <c r="RW6" s="6">
        <f>IF(OR('Z-scores'!RW6&gt;3,'Z-scores'!RW6&lt;-3),"",'Z-scores'!RW6)</f>
        <v>2.0975595504078139</v>
      </c>
      <c r="RX6" s="6">
        <f>IF(OR('Z-scores'!RX6&gt;3,'Z-scores'!RX6&lt;-3),"",'Z-scores'!RX6)</f>
        <v>1.3799312162058783</v>
      </c>
      <c r="RY6" s="6">
        <f>IF(OR('Z-scores'!RY6&gt;3,'Z-scores'!RY6&lt;-3),"",'Z-scores'!RY6)</f>
        <v>1.7979840414887942</v>
      </c>
      <c r="RZ6" s="6">
        <f>IF(OR('Z-scores'!RZ6&gt;3,'Z-scores'!RZ6&lt;-3),"",'Z-scores'!RZ6)</f>
        <v>1.453757616760365</v>
      </c>
      <c r="SA6" s="6">
        <f>IF(OR('Z-scores'!SA6&gt;3,'Z-scores'!SA6&lt;-3),"",'Z-scores'!SA6)</f>
        <v>0.22840185560564624</v>
      </c>
      <c r="SB6" s="6">
        <f>IF(OR('Z-scores'!SB6&gt;3,'Z-scores'!SB6&lt;-3),"",'Z-scores'!SB6)</f>
        <v>-4.0038484199433531E-2</v>
      </c>
      <c r="SC6" s="6">
        <f>IF(OR('Z-scores'!SC6&gt;3,'Z-scores'!SC6&lt;-3),"",'Z-scores'!SC6)</f>
        <v>1.9055749933152211</v>
      </c>
      <c r="SD6" s="6">
        <f>IF(OR('Z-scores'!SD6&gt;3,'Z-scores'!SD6&lt;-3),"",'Z-scores'!SD6)</f>
        <v>-0.3863146153308778</v>
      </c>
      <c r="SE6" s="6">
        <f>IF(OR('Z-scores'!SE6&gt;3,'Z-scores'!SE6&lt;-3),"",'Z-scores'!SE6)</f>
        <v>-0.61433498716404078</v>
      </c>
      <c r="SF6" s="6">
        <f>IF(OR('Z-scores'!SF6&gt;3,'Z-scores'!SF6&lt;-3),"",'Z-scores'!SF6)</f>
        <v>-4.5597451104197391E-2</v>
      </c>
      <c r="SG6" s="6">
        <f>IF(OR('Z-scores'!SG6&gt;3,'Z-scores'!SG6&lt;-3),"",'Z-scores'!SG6)</f>
        <v>-0.29871177100657403</v>
      </c>
      <c r="SH6" s="6">
        <f>IF(OR('Z-scores'!SH6&gt;3,'Z-scores'!SH6&lt;-3),"",'Z-scores'!SH6)</f>
        <v>-0.6094647064805605</v>
      </c>
      <c r="SI6" s="6">
        <f>IF(OR('Z-scores'!SI6&gt;3,'Z-scores'!SI6&lt;-3),"",'Z-scores'!SI6)</f>
        <v>-0.34471758460937402</v>
      </c>
      <c r="SJ6" s="6">
        <f>IF(OR('Z-scores'!SJ6&gt;3,'Z-scores'!SJ6&lt;-3),"",'Z-scores'!SJ6)</f>
        <v>-0.4235692617138877</v>
      </c>
      <c r="SK6" s="6">
        <f>IF(OR('Z-scores'!SK6&gt;3,'Z-scores'!SK6&lt;-3),"",'Z-scores'!SK6)</f>
        <v>6.5640360957743685E-2</v>
      </c>
    </row>
    <row r="7" spans="1:505" x14ac:dyDescent="0.25">
      <c r="A7" s="14">
        <v>348035</v>
      </c>
      <c r="B7" s="14">
        <v>0</v>
      </c>
      <c r="C7" s="6">
        <f>IF(OR('Z-scores'!C7&gt;3,'Z-scores'!C7&lt;-3),"",'Z-scores'!C7)</f>
        <v>-0.47500405149352087</v>
      </c>
      <c r="D7" s="6">
        <f>IF(OR('Z-scores'!D7&gt;3,'Z-scores'!D7&lt;-3),"",'Z-scores'!D7)</f>
        <v>-0.48096198756718417</v>
      </c>
      <c r="E7" s="6">
        <f>IF(OR('Z-scores'!E7&gt;3,'Z-scores'!E7&lt;-3),"",'Z-scores'!E7)</f>
        <v>-0.79046066006357074</v>
      </c>
      <c r="F7" s="6">
        <f>IF(OR('Z-scores'!F7&gt;3,'Z-scores'!F7&lt;-3),"",'Z-scores'!F7)</f>
        <v>-1.2231338779639844</v>
      </c>
      <c r="G7" s="6">
        <f>IF(OR('Z-scores'!G7&gt;3,'Z-scores'!G7&lt;-3),"",'Z-scores'!G7)</f>
        <v>0.199660274670247</v>
      </c>
      <c r="H7" s="6">
        <f>IF(OR('Z-scores'!H7&gt;3,'Z-scores'!H7&lt;-3),"",'Z-scores'!H7)</f>
        <v>-0.96262914475265116</v>
      </c>
      <c r="I7" s="6">
        <f>IF(OR('Z-scores'!I7&gt;3,'Z-scores'!I7&lt;-3),"",'Z-scores'!I7)</f>
        <v>-0.21458463397571287</v>
      </c>
      <c r="J7" s="6">
        <f>IF(OR('Z-scores'!J7&gt;3,'Z-scores'!J7&lt;-3),"",'Z-scores'!J7)</f>
        <v>0.80034289539810977</v>
      </c>
      <c r="K7" s="6">
        <f>IF(OR('Z-scores'!K7&gt;3,'Z-scores'!K7&lt;-3),"",'Z-scores'!K7)</f>
        <v>0.16554681166648</v>
      </c>
      <c r="L7" s="6">
        <f>IF(OR('Z-scores'!L7&gt;3,'Z-scores'!L7&lt;-3),"",'Z-scores'!L7)</f>
        <v>-1.175958748920432</v>
      </c>
      <c r="M7" s="6">
        <f>IF(OR('Z-scores'!M7&gt;3,'Z-scores'!M7&lt;-3),"",'Z-scores'!M7)</f>
        <v>-1.4572983960180346</v>
      </c>
      <c r="N7" s="6">
        <f>IF(OR('Z-scores'!N7&gt;3,'Z-scores'!N7&lt;-3),"",'Z-scores'!N7)</f>
        <v>0.14455859625561604</v>
      </c>
      <c r="O7" s="6">
        <f>IF(OR('Z-scores'!O7&gt;3,'Z-scores'!O7&lt;-3),"",'Z-scores'!O7)</f>
        <v>5.3282003985948602E-2</v>
      </c>
      <c r="P7" s="6">
        <f>IF(OR('Z-scores'!P7&gt;3,'Z-scores'!P7&lt;-3),"",'Z-scores'!P7)</f>
        <v>1.2048140545983275</v>
      </c>
      <c r="Q7" s="6">
        <f>IF(OR('Z-scores'!Q7&gt;3,'Z-scores'!Q7&lt;-3),"",'Z-scores'!Q7)</f>
        <v>1.7208378749978235</v>
      </c>
      <c r="R7" s="6">
        <f>IF(OR('Z-scores'!R7&gt;3,'Z-scores'!R7&lt;-3),"",'Z-scores'!R7)</f>
        <v>0.75880826019969116</v>
      </c>
      <c r="S7" s="6">
        <f>IF(OR('Z-scores'!S7&gt;3,'Z-scores'!S7&lt;-3),"",'Z-scores'!S7)</f>
        <v>-0.50445119187448884</v>
      </c>
      <c r="T7" s="6">
        <f>IF(OR('Z-scores'!T7&gt;3,'Z-scores'!T7&lt;-3),"",'Z-scores'!T7)</f>
        <v>1.7204203411606873</v>
      </c>
      <c r="U7" s="6">
        <f>IF(OR('Z-scores'!U7&gt;3,'Z-scores'!U7&lt;-3),"",'Z-scores'!U7)</f>
        <v>1.2889974707432861</v>
      </c>
      <c r="V7" s="6">
        <f>IF(OR('Z-scores'!V7&gt;3,'Z-scores'!V7&lt;-3),"",'Z-scores'!V7)</f>
        <v>-0.30134222754922974</v>
      </c>
      <c r="W7" s="6">
        <f>IF(OR('Z-scores'!W7&gt;3,'Z-scores'!W7&lt;-3),"",'Z-scores'!W7)</f>
        <v>1.2611961740246314</v>
      </c>
      <c r="X7" s="6">
        <f>IF(OR('Z-scores'!X7&gt;3,'Z-scores'!X7&lt;-3),"",'Z-scores'!X7)</f>
        <v>-0.26163122575683029</v>
      </c>
      <c r="Y7" s="6">
        <f>IF(OR('Z-scores'!Y7&gt;3,'Z-scores'!Y7&lt;-3),"",'Z-scores'!Y7)</f>
        <v>-0.87879338351177549</v>
      </c>
      <c r="Z7" s="6">
        <f>IF(OR('Z-scores'!Z7&gt;3,'Z-scores'!Z7&lt;-3),"",'Z-scores'!Z7)</f>
        <v>0.18174099194728416</v>
      </c>
      <c r="AA7" s="6">
        <f>IF(OR('Z-scores'!AA7&gt;3,'Z-scores'!AA7&lt;-3),"",'Z-scores'!AA7)</f>
        <v>0.28165850990659702</v>
      </c>
      <c r="AB7" s="6">
        <f>IF(OR('Z-scores'!AB7&gt;3,'Z-scores'!AB7&lt;-3),"",'Z-scores'!AB7)</f>
        <v>-0.88302426178075455</v>
      </c>
      <c r="AC7" s="6">
        <f>IF(OR('Z-scores'!AC7&gt;3,'Z-scores'!AC7&lt;-3),"",'Z-scores'!AC7)</f>
        <v>0.43442605498694387</v>
      </c>
      <c r="AD7" s="6">
        <f>IF(OR('Z-scores'!AD7&gt;3,'Z-scores'!AD7&lt;-3),"",'Z-scores'!AD7)</f>
        <v>-0.57040147563438293</v>
      </c>
      <c r="AE7" s="6">
        <f>IF(OR('Z-scores'!AE7&gt;3,'Z-scores'!AE7&lt;-3),"",'Z-scores'!AE7)</f>
        <v>-0.83023196590445425</v>
      </c>
      <c r="AF7" s="6">
        <f>IF(OR('Z-scores'!AF7&gt;3,'Z-scores'!AF7&lt;-3),"",'Z-scores'!AF7)</f>
        <v>-0.12875355525705132</v>
      </c>
      <c r="AG7" s="6">
        <f>IF(OR('Z-scores'!AG7&gt;3,'Z-scores'!AG7&lt;-3),"",'Z-scores'!AG7)</f>
        <v>0.65305123898954232</v>
      </c>
      <c r="AH7" s="6">
        <f>IF(OR('Z-scores'!AH7&gt;3,'Z-scores'!AH7&lt;-3),"",'Z-scores'!AH7)</f>
        <v>-0.3209092492400728</v>
      </c>
      <c r="AI7" s="6">
        <f>IF(OR('Z-scores'!AI7&gt;3,'Z-scores'!AI7&lt;-3),"",'Z-scores'!AI7)</f>
        <v>0.64006986223327855</v>
      </c>
      <c r="AJ7" s="6">
        <f>IF(OR('Z-scores'!AJ7&gt;3,'Z-scores'!AJ7&lt;-3),"",'Z-scores'!AJ7)</f>
        <v>-0.48823349816308331</v>
      </c>
      <c r="AK7" s="6">
        <f>IF(OR('Z-scores'!AK7&gt;3,'Z-scores'!AK7&lt;-3),"",'Z-scores'!AK7)</f>
        <v>-0.43673417779818691</v>
      </c>
      <c r="AL7" s="6">
        <f>IF(OR('Z-scores'!AL7&gt;3,'Z-scores'!AL7&lt;-3),"",'Z-scores'!AL7)</f>
        <v>0.48864365828600165</v>
      </c>
      <c r="AM7" s="6">
        <f>IF(OR('Z-scores'!AM7&gt;3,'Z-scores'!AM7&lt;-3),"",'Z-scores'!AM7)</f>
        <v>1.0980841406645117</v>
      </c>
      <c r="AN7" s="6">
        <f>IF(OR('Z-scores'!AN7&gt;3,'Z-scores'!AN7&lt;-3),"",'Z-scores'!AN7)</f>
        <v>-0.15303256188975878</v>
      </c>
      <c r="AO7" s="6">
        <f>IF(OR('Z-scores'!AO7&gt;3,'Z-scores'!AO7&lt;-3),"",'Z-scores'!AO7)</f>
        <v>2.4646471800484147</v>
      </c>
      <c r="AP7" s="6">
        <f>IF(OR('Z-scores'!AP7&gt;3,'Z-scores'!AP7&lt;-3),"",'Z-scores'!AP7)</f>
        <v>-0.54356702300944226</v>
      </c>
      <c r="AQ7" s="6">
        <f>IF(OR('Z-scores'!AQ7&gt;3,'Z-scores'!AQ7&lt;-3),"",'Z-scores'!AQ7)</f>
        <v>-0.98082595771075121</v>
      </c>
      <c r="AR7" s="6">
        <f>IF(OR('Z-scores'!AR7&gt;3,'Z-scores'!AR7&lt;-3),"",'Z-scores'!AR7)</f>
        <v>0.56709663087882933</v>
      </c>
      <c r="AS7" s="6">
        <f>IF(OR('Z-scores'!AS7&gt;3,'Z-scores'!AS7&lt;-3),"",'Z-scores'!AS7)</f>
        <v>1.264667980784083</v>
      </c>
      <c r="AT7" s="6">
        <f>IF(OR('Z-scores'!AT7&gt;3,'Z-scores'!AT7&lt;-3),"",'Z-scores'!AT7)</f>
        <v>-4.7524513390461612E-2</v>
      </c>
      <c r="AU7" s="6">
        <f>IF(OR('Z-scores'!AU7&gt;3,'Z-scores'!AU7&lt;-3),"",'Z-scores'!AU7)</f>
        <v>-0.62111140833817169</v>
      </c>
      <c r="AV7" s="6">
        <f>IF(OR('Z-scores'!AV7&gt;3,'Z-scores'!AV7&lt;-3),"",'Z-scores'!AV7)</f>
        <v>-0.59675591243764414</v>
      </c>
      <c r="AW7" s="6">
        <f>IF(OR('Z-scores'!AW7&gt;3,'Z-scores'!AW7&lt;-3),"",'Z-scores'!AW7)</f>
        <v>-1.2168750680561602</v>
      </c>
      <c r="AX7" s="6">
        <f>IF(OR('Z-scores'!AX7&gt;3,'Z-scores'!AX7&lt;-3),"",'Z-scores'!AX7)</f>
        <v>-1.5206661380456632</v>
      </c>
      <c r="AY7" s="6">
        <f>IF(OR('Z-scores'!AY7&gt;3,'Z-scores'!AY7&lt;-3),"",'Z-scores'!AY7)</f>
        <v>-1.4207682257240943</v>
      </c>
      <c r="AZ7" s="6">
        <f>IF(OR('Z-scores'!AZ7&gt;3,'Z-scores'!AZ7&lt;-3),"",'Z-scores'!AZ7)</f>
        <v>-9.5559991765905961E-2</v>
      </c>
      <c r="BA7" s="6">
        <f>IF(OR('Z-scores'!BA7&gt;3,'Z-scores'!BA7&lt;-3),"",'Z-scores'!BA7)</f>
        <v>0.4404872057220921</v>
      </c>
      <c r="BB7" s="6">
        <f>IF(OR('Z-scores'!BB7&gt;3,'Z-scores'!BB7&lt;-3),"",'Z-scores'!BB7)</f>
        <v>0.49597818858224585</v>
      </c>
      <c r="BC7" s="6">
        <f>IF(OR('Z-scores'!BC7&gt;3,'Z-scores'!BC7&lt;-3),"",'Z-scores'!BC7)</f>
        <v>1.5278197958691542</v>
      </c>
      <c r="BD7" s="6">
        <f>IF(OR('Z-scores'!BD7&gt;3,'Z-scores'!BD7&lt;-3),"",'Z-scores'!BD7)</f>
        <v>8.6968797766591055E-2</v>
      </c>
      <c r="BE7" s="6">
        <f>IF(OR('Z-scores'!BE7&gt;3,'Z-scores'!BE7&lt;-3),"",'Z-scores'!BE7)</f>
        <v>-0.34142187070860863</v>
      </c>
      <c r="BF7" s="6">
        <f>IF(OR('Z-scores'!BF7&gt;3,'Z-scores'!BF7&lt;-3),"",'Z-scores'!BF7)</f>
        <v>7.4954950393786288E-2</v>
      </c>
      <c r="BG7" s="6">
        <f>IF(OR('Z-scores'!BG7&gt;3,'Z-scores'!BG7&lt;-3),"",'Z-scores'!BG7)</f>
        <v>-2.1169160837770672E-2</v>
      </c>
      <c r="BH7" s="6">
        <f>IF(OR('Z-scores'!BH7&gt;3,'Z-scores'!BH7&lt;-3),"",'Z-scores'!BH7)</f>
        <v>0.11675768277591198</v>
      </c>
      <c r="BI7" s="6">
        <f>IF(OR('Z-scores'!BI7&gt;3,'Z-scores'!BI7&lt;-3),"",'Z-scores'!BI7)</f>
        <v>0.45931262565931052</v>
      </c>
      <c r="BJ7" s="6">
        <f>IF(OR('Z-scores'!BJ7&gt;3,'Z-scores'!BJ7&lt;-3),"",'Z-scores'!BJ7)</f>
        <v>-0.50639885777818683</v>
      </c>
      <c r="BK7" s="6">
        <f>IF(OR('Z-scores'!BK7&gt;3,'Z-scores'!BK7&lt;-3),"",'Z-scores'!BK7)</f>
        <v>-0.41212124955364898</v>
      </c>
      <c r="BL7" s="6">
        <f>IF(OR('Z-scores'!BL7&gt;3,'Z-scores'!BL7&lt;-3),"",'Z-scores'!BL7)</f>
        <v>-0.51210880077412524</v>
      </c>
      <c r="BM7" s="6">
        <f>IF(OR('Z-scores'!BM7&gt;3,'Z-scores'!BM7&lt;-3),"",'Z-scores'!BM7)</f>
        <v>-0.37872494008667895</v>
      </c>
      <c r="BN7" s="6">
        <f>IF(OR('Z-scores'!BN7&gt;3,'Z-scores'!BN7&lt;-3),"",'Z-scores'!BN7)</f>
        <v>-0.57745428246464769</v>
      </c>
      <c r="BO7" s="6">
        <f>IF(OR('Z-scores'!BO7&gt;3,'Z-scores'!BO7&lt;-3),"",'Z-scores'!BO7)</f>
        <v>0.18736345614404806</v>
      </c>
      <c r="BP7" s="6">
        <f>IF(OR('Z-scores'!BP7&gt;3,'Z-scores'!BP7&lt;-3),"",'Z-scores'!BP7)</f>
        <v>-0.15428278486175964</v>
      </c>
      <c r="BQ7" s="6">
        <f>IF(OR('Z-scores'!BQ7&gt;3,'Z-scores'!BQ7&lt;-3),"",'Z-scores'!BQ7)</f>
        <v>5.2748103282052157E-2</v>
      </c>
      <c r="BR7" s="6">
        <f>IF(OR('Z-scores'!BR7&gt;3,'Z-scores'!BR7&lt;-3),"",'Z-scores'!BR7)</f>
        <v>1.4072466145234692</v>
      </c>
      <c r="BS7" s="6">
        <f>IF(OR('Z-scores'!BS7&gt;3,'Z-scores'!BS7&lt;-3),"",'Z-scores'!BS7)</f>
        <v>0.55633095498170337</v>
      </c>
      <c r="BT7" s="6">
        <f>IF(OR('Z-scores'!BT7&gt;3,'Z-scores'!BT7&lt;-3),"",'Z-scores'!BT7)</f>
        <v>-0.62855224120090158</v>
      </c>
      <c r="BU7" s="6">
        <f>IF(OR('Z-scores'!BU7&gt;3,'Z-scores'!BU7&lt;-3),"",'Z-scores'!BU7)</f>
        <v>-0.7438796721884664</v>
      </c>
      <c r="BV7" s="6">
        <f>IF(OR('Z-scores'!BV7&gt;3,'Z-scores'!BV7&lt;-3),"",'Z-scores'!BV7)</f>
        <v>-4.5332264459307443E-2</v>
      </c>
      <c r="BW7" s="6">
        <f>IF(OR('Z-scores'!BW7&gt;3,'Z-scores'!BW7&lt;-3),"",'Z-scores'!BW7)</f>
        <v>-1.1568482275479792</v>
      </c>
      <c r="BX7" s="6">
        <f>IF(OR('Z-scores'!BX7&gt;3,'Z-scores'!BX7&lt;-3),"",'Z-scores'!BX7)</f>
        <v>-1.1284950899225756</v>
      </c>
      <c r="BY7" s="6">
        <f>IF(OR('Z-scores'!BY7&gt;3,'Z-scores'!BY7&lt;-3),"",'Z-scores'!BY7)</f>
        <v>0.80587345028277357</v>
      </c>
      <c r="BZ7" s="6">
        <f>IF(OR('Z-scores'!BZ7&gt;3,'Z-scores'!BZ7&lt;-3),"",'Z-scores'!BZ7)</f>
        <v>-0.53464874413369179</v>
      </c>
      <c r="CA7" s="6">
        <f>IF(OR('Z-scores'!CA7&gt;3,'Z-scores'!CA7&lt;-3),"",'Z-scores'!CA7)</f>
        <v>-0.42692604841932313</v>
      </c>
      <c r="CB7" s="6">
        <f>IF(OR('Z-scores'!CB7&gt;3,'Z-scores'!CB7&lt;-3),"",'Z-scores'!CB7)</f>
        <v>0.53517262587345704</v>
      </c>
      <c r="CC7" s="6">
        <f>IF(OR('Z-scores'!CC7&gt;3,'Z-scores'!CC7&lt;-3),"",'Z-scores'!CC7)</f>
        <v>-1.0838965592827283</v>
      </c>
      <c r="CD7" s="6">
        <f>IF(OR('Z-scores'!CD7&gt;3,'Z-scores'!CD7&lt;-3),"",'Z-scores'!CD7)</f>
        <v>-0.75508070643590874</v>
      </c>
      <c r="CE7" s="6">
        <f>IF(OR('Z-scores'!CE7&gt;3,'Z-scores'!CE7&lt;-3),"",'Z-scores'!CE7)</f>
        <v>1.7053534764861917</v>
      </c>
      <c r="CF7" s="6">
        <f>IF(OR('Z-scores'!CF7&gt;3,'Z-scores'!CF7&lt;-3),"",'Z-scores'!CF7)</f>
        <v>-0.62243199155755136</v>
      </c>
      <c r="CG7" s="6">
        <f>IF(OR('Z-scores'!CG7&gt;3,'Z-scores'!CG7&lt;-3),"",'Z-scores'!CG7)</f>
        <v>-0.51847875573701607</v>
      </c>
      <c r="CH7" s="6">
        <f>IF(OR('Z-scores'!CH7&gt;3,'Z-scores'!CH7&lt;-3),"",'Z-scores'!CH7)</f>
        <v>0.42993189365390566</v>
      </c>
      <c r="CI7" s="6">
        <f>IF(OR('Z-scores'!CI7&gt;3,'Z-scores'!CI7&lt;-3),"",'Z-scores'!CI7)</f>
        <v>-1.0191775373888896</v>
      </c>
      <c r="CJ7" s="6">
        <f>IF(OR('Z-scores'!CJ7&gt;3,'Z-scores'!CJ7&lt;-3),"",'Z-scores'!CJ7)</f>
        <v>-0.89920909596182697</v>
      </c>
      <c r="CK7" s="6">
        <f>IF(OR('Z-scores'!CK7&gt;3,'Z-scores'!CK7&lt;-3),"",'Z-scores'!CK7)</f>
        <v>3.519451751248534E-2</v>
      </c>
      <c r="CL7" s="6">
        <f>IF(OR('Z-scores'!CL7&gt;3,'Z-scores'!CL7&lt;-3),"",'Z-scores'!CL7)</f>
        <v>-1.3772617044850153</v>
      </c>
      <c r="CM7" s="6">
        <f>IF(OR('Z-scores'!CM7&gt;3,'Z-scores'!CM7&lt;-3),"",'Z-scores'!CM7)</f>
        <v>0.12299299661918453</v>
      </c>
      <c r="CN7" s="6">
        <f>IF(OR('Z-scores'!CN7&gt;3,'Z-scores'!CN7&lt;-3),"",'Z-scores'!CN7)</f>
        <v>0.42787296496589772</v>
      </c>
      <c r="CO7" s="6">
        <f>IF(OR('Z-scores'!CO7&gt;3,'Z-scores'!CO7&lt;-3),"",'Z-scores'!CO7)</f>
        <v>-1.0305606225550792</v>
      </c>
      <c r="CP7" s="6">
        <f>IF(OR('Z-scores'!CP7&gt;3,'Z-scores'!CP7&lt;-3),"",'Z-scores'!CP7)</f>
        <v>-0.50499630727741507</v>
      </c>
      <c r="CQ7" s="6">
        <f>IF(OR('Z-scores'!CQ7&gt;3,'Z-scores'!CQ7&lt;-3),"",'Z-scores'!CQ7)</f>
        <v>0.82998384334296993</v>
      </c>
      <c r="CR7" s="6">
        <f>IF(OR('Z-scores'!CR7&gt;3,'Z-scores'!CR7&lt;-3),"",'Z-scores'!CR7)</f>
        <v>0.27935210851555453</v>
      </c>
      <c r="CS7" s="6">
        <f>IF(OR('Z-scores'!CS7&gt;3,'Z-scores'!CS7&lt;-3),"",'Z-scores'!CS7)</f>
        <v>-0.3606512074073096</v>
      </c>
      <c r="CT7" s="6">
        <f>IF(OR('Z-scores'!CT7&gt;3,'Z-scores'!CT7&lt;-3),"",'Z-scores'!CT7)</f>
        <v>-0.56114177790647146</v>
      </c>
      <c r="CU7" s="6">
        <f>IF(OR('Z-scores'!CU7&gt;3,'Z-scores'!CU7&lt;-3),"",'Z-scores'!CU7)</f>
        <v>-0.42194986083307162</v>
      </c>
      <c r="CV7" s="6">
        <f>IF(OR('Z-scores'!CV7&gt;3,'Z-scores'!CV7&lt;-3),"",'Z-scores'!CV7)</f>
        <v>-7.82941507484963E-2</v>
      </c>
      <c r="CW7" s="6">
        <f>IF(OR('Z-scores'!CW7&gt;3,'Z-scores'!CW7&lt;-3),"",'Z-scores'!CW7)</f>
        <v>-0.31337841667551508</v>
      </c>
      <c r="CX7" s="6">
        <f>IF(OR('Z-scores'!CX7&gt;3,'Z-scores'!CX7&lt;-3),"",'Z-scores'!CX7)</f>
        <v>-1.1930191478270498</v>
      </c>
      <c r="CY7" s="6">
        <f>IF(OR('Z-scores'!CY7&gt;3,'Z-scores'!CY7&lt;-3),"",'Z-scores'!CY7)</f>
        <v>-1.1189776833401155</v>
      </c>
      <c r="CZ7" s="6">
        <f>IF(OR('Z-scores'!CZ7&gt;3,'Z-scores'!CZ7&lt;-3),"",'Z-scores'!CZ7)</f>
        <v>-1.6532988896502885</v>
      </c>
      <c r="DA7" s="6">
        <f>IF(OR('Z-scores'!DA7&gt;3,'Z-scores'!DA7&lt;-3),"",'Z-scores'!DA7)</f>
        <v>-1.4821296489727853</v>
      </c>
      <c r="DB7" s="6">
        <f>IF(OR('Z-scores'!DB7&gt;3,'Z-scores'!DB7&lt;-3),"",'Z-scores'!DB7)</f>
        <v>-1.4425597895881883</v>
      </c>
      <c r="DC7" s="6">
        <f>IF(OR('Z-scores'!DC7&gt;3,'Z-scores'!DC7&lt;-3),"",'Z-scores'!DC7)</f>
        <v>1.6139387722459295</v>
      </c>
      <c r="DD7" s="6">
        <f>IF(OR('Z-scores'!DD7&gt;3,'Z-scores'!DD7&lt;-3),"",'Z-scores'!DD7)</f>
        <v>-1.0715587247978378</v>
      </c>
      <c r="DE7" s="6">
        <f>IF(OR('Z-scores'!DE7&gt;3,'Z-scores'!DE7&lt;-3),"",'Z-scores'!DE7)</f>
        <v>-1.3766815562602797</v>
      </c>
      <c r="DF7" s="6">
        <f>IF(OR('Z-scores'!DF7&gt;3,'Z-scores'!DF7&lt;-3),"",'Z-scores'!DF7)</f>
        <v>-0.90847482873898833</v>
      </c>
      <c r="DG7" s="6">
        <f>IF(OR('Z-scores'!DG7&gt;3,'Z-scores'!DG7&lt;-3),"",'Z-scores'!DG7)</f>
        <v>-0.70512643003611197</v>
      </c>
      <c r="DH7" s="6">
        <f>IF(OR('Z-scores'!DH7&gt;3,'Z-scores'!DH7&lt;-3),"",'Z-scores'!DH7)</f>
        <v>1.1293414638958E-4</v>
      </c>
      <c r="DI7" s="6">
        <f>IF(OR('Z-scores'!DI7&gt;3,'Z-scores'!DI7&lt;-3),"",'Z-scores'!DI7)</f>
        <v>2.6372611575444123</v>
      </c>
      <c r="DJ7" s="6">
        <f>IF(OR('Z-scores'!DJ7&gt;3,'Z-scores'!DJ7&lt;-3),"",'Z-scores'!DJ7)</f>
        <v>2.8098059558626023</v>
      </c>
      <c r="DK7" s="6">
        <f>IF(OR('Z-scores'!DK7&gt;3,'Z-scores'!DK7&lt;-3),"",'Z-scores'!DK7)</f>
        <v>2.2811058370259407</v>
      </c>
      <c r="DL7" s="6">
        <f>IF(OR('Z-scores'!DL7&gt;3,'Z-scores'!DL7&lt;-3),"",'Z-scores'!DL7)</f>
        <v>2.0640668326854605</v>
      </c>
      <c r="DM7" s="6">
        <f>IF(OR('Z-scores'!DM7&gt;3,'Z-scores'!DM7&lt;-3),"",'Z-scores'!DM7)</f>
        <v>0.90779518970990614</v>
      </c>
      <c r="DN7" s="6">
        <f>IF(OR('Z-scores'!DN7&gt;3,'Z-scores'!DN7&lt;-3),"",'Z-scores'!DN7)</f>
        <v>0.34768798662804917</v>
      </c>
      <c r="DO7" s="6" t="str">
        <f>IF(OR('Z-scores'!DO7&gt;3,'Z-scores'!DO7&lt;-3),"",'Z-scores'!DO7)</f>
        <v/>
      </c>
      <c r="DP7" s="6">
        <f>IF(OR('Z-scores'!DP7&gt;3,'Z-scores'!DP7&lt;-3),"",'Z-scores'!DP7)</f>
        <v>2.2487460322672672</v>
      </c>
      <c r="DQ7" s="6">
        <f>IF(OR('Z-scores'!DQ7&gt;3,'Z-scores'!DQ7&lt;-3),"",'Z-scores'!DQ7)</f>
        <v>-1.0880855812916534</v>
      </c>
      <c r="DR7" s="6">
        <f>IF(OR('Z-scores'!DR7&gt;3,'Z-scores'!DR7&lt;-3),"",'Z-scores'!DR7)</f>
        <v>-1.1501136013627324</v>
      </c>
      <c r="DS7" s="6">
        <f>IF(OR('Z-scores'!DS7&gt;3,'Z-scores'!DS7&lt;-3),"",'Z-scores'!DS7)</f>
        <v>-0.31585125256852287</v>
      </c>
      <c r="DT7" s="6">
        <f>IF(OR('Z-scores'!DT7&gt;3,'Z-scores'!DT7&lt;-3),"",'Z-scores'!DT7)</f>
        <v>0.67021975505358089</v>
      </c>
      <c r="DU7" s="6">
        <f>IF(OR('Z-scores'!DU7&gt;3,'Z-scores'!DU7&lt;-3),"",'Z-scores'!DU7)</f>
        <v>-0.11816481345852567</v>
      </c>
      <c r="DV7" s="6">
        <f>IF(OR('Z-scores'!DV7&gt;3,'Z-scores'!DV7&lt;-3),"",'Z-scores'!DV7)</f>
        <v>-1.3858545381767498</v>
      </c>
      <c r="DW7" s="6">
        <f>IF(OR('Z-scores'!DW7&gt;3,'Z-scores'!DW7&lt;-3),"",'Z-scores'!DW7)</f>
        <v>-1.0335910863324989</v>
      </c>
      <c r="DX7" s="6">
        <f>IF(OR('Z-scores'!DX7&gt;3,'Z-scores'!DX7&lt;-3),"",'Z-scores'!DX7)</f>
        <v>-1.0851489207940253</v>
      </c>
      <c r="DY7" s="6">
        <f>IF(OR('Z-scores'!DY7&gt;3,'Z-scores'!DY7&lt;-3),"",'Z-scores'!DY7)</f>
        <v>-0.64719024940025316</v>
      </c>
      <c r="DZ7" s="6">
        <f>IF(OR('Z-scores'!DZ7&gt;3,'Z-scores'!DZ7&lt;-3),"",'Z-scores'!DZ7)</f>
        <v>-1.3559639455582455</v>
      </c>
      <c r="EA7" s="6">
        <f>IF(OR('Z-scores'!EA7&gt;3,'Z-scores'!EA7&lt;-3),"",'Z-scores'!EA7)</f>
        <v>-1.0852680437892632</v>
      </c>
      <c r="EB7" s="6">
        <f>IF(OR('Z-scores'!EB7&gt;3,'Z-scores'!EB7&lt;-3),"",'Z-scores'!EB7)</f>
        <v>-0.62998201476202476</v>
      </c>
      <c r="EC7" s="6">
        <f>IF(OR('Z-scores'!EC7&gt;3,'Z-scores'!EC7&lt;-3),"",'Z-scores'!EC7)</f>
        <v>-0.15314877907016602</v>
      </c>
      <c r="ED7" s="6">
        <f>IF(OR('Z-scores'!ED7&gt;3,'Z-scores'!ED7&lt;-3),"",'Z-scores'!ED7)</f>
        <v>0.87434649889648497</v>
      </c>
      <c r="EE7" s="6">
        <f>IF(OR('Z-scores'!EE7&gt;3,'Z-scores'!EE7&lt;-3),"",'Z-scores'!EE7)</f>
        <v>1.5434059163391174</v>
      </c>
      <c r="EF7" s="6">
        <f>IF(OR('Z-scores'!EF7&gt;3,'Z-scores'!EF7&lt;-3),"",'Z-scores'!EF7)</f>
        <v>-0.40511258424332292</v>
      </c>
      <c r="EG7" s="6">
        <f>IF(OR('Z-scores'!EG7&gt;3,'Z-scores'!EG7&lt;-3),"",'Z-scores'!EG7)</f>
        <v>-0.55464018587199226</v>
      </c>
      <c r="EH7" s="6">
        <f>IF(OR('Z-scores'!EH7&gt;3,'Z-scores'!EH7&lt;-3),"",'Z-scores'!EH7)</f>
        <v>-0.28360135496384098</v>
      </c>
      <c r="EI7" s="6">
        <f>IF(OR('Z-scores'!EI7&gt;3,'Z-scores'!EI7&lt;-3),"",'Z-scores'!EI7)</f>
        <v>1.488339264622501E-2</v>
      </c>
      <c r="EJ7" s="6">
        <f>IF(OR('Z-scores'!EJ7&gt;3,'Z-scores'!EJ7&lt;-3),"",'Z-scores'!EJ7)</f>
        <v>2.0952770424524658</v>
      </c>
      <c r="EK7" s="6">
        <f>IF(OR('Z-scores'!EK7&gt;3,'Z-scores'!EK7&lt;-3),"",'Z-scores'!EK7)</f>
        <v>-0.67754155231222446</v>
      </c>
      <c r="EL7" s="6">
        <f>IF(OR('Z-scores'!EL7&gt;3,'Z-scores'!EL7&lt;-3),"",'Z-scores'!EL7)</f>
        <v>-0.7524482647436791</v>
      </c>
      <c r="EM7" s="6">
        <f>IF(OR('Z-scores'!EM7&gt;3,'Z-scores'!EM7&lt;-3),"",'Z-scores'!EM7)</f>
        <v>-0.49165768806475213</v>
      </c>
      <c r="EN7" s="6">
        <f>IF(OR('Z-scores'!EN7&gt;3,'Z-scores'!EN7&lt;-3),"",'Z-scores'!EN7)</f>
        <v>0.27153761489628786</v>
      </c>
      <c r="EO7" s="6">
        <f>IF(OR('Z-scores'!EO7&gt;3,'Z-scores'!EO7&lt;-3),"",'Z-scores'!EO7)</f>
        <v>0.67045232758242346</v>
      </c>
      <c r="EP7" s="6">
        <f>IF(OR('Z-scores'!EP7&gt;3,'Z-scores'!EP7&lt;-3),"",'Z-scores'!EP7)</f>
        <v>-0.48238140742153368</v>
      </c>
      <c r="EQ7" s="6">
        <f>IF(OR('Z-scores'!EQ7&gt;3,'Z-scores'!EQ7&lt;-3),"",'Z-scores'!EQ7)</f>
        <v>-0.60476378673712106</v>
      </c>
      <c r="ER7" s="6">
        <f>IF(OR('Z-scores'!ER7&gt;3,'Z-scores'!ER7&lt;-3),"",'Z-scores'!ER7)</f>
        <v>-0.58313495035968654</v>
      </c>
      <c r="ES7" s="6">
        <f>IF(OR('Z-scores'!ES7&gt;3,'Z-scores'!ES7&lt;-3),"",'Z-scores'!ES7)</f>
        <v>-0.32998864604740019</v>
      </c>
      <c r="ET7" s="6">
        <f>IF(OR('Z-scores'!ET7&gt;3,'Z-scores'!ET7&lt;-3),"",'Z-scores'!ET7)</f>
        <v>0.83572300865634042</v>
      </c>
      <c r="EU7" s="6">
        <f>IF(OR('Z-scores'!EU7&gt;3,'Z-scores'!EU7&lt;-3),"",'Z-scores'!EU7)</f>
        <v>-0.32396122975435876</v>
      </c>
      <c r="EV7" s="6">
        <f>IF(OR('Z-scores'!EV7&gt;3,'Z-scores'!EV7&lt;-3),"",'Z-scores'!EV7)</f>
        <v>-1.4221955620794027</v>
      </c>
      <c r="EW7" s="6">
        <f>IF(OR('Z-scores'!EW7&gt;3,'Z-scores'!EW7&lt;-3),"",'Z-scores'!EW7)</f>
        <v>-1.1641683345874767</v>
      </c>
      <c r="EX7" s="6">
        <f>IF(OR('Z-scores'!EX7&gt;3,'Z-scores'!EX7&lt;-3),"",'Z-scores'!EX7)</f>
        <v>-0.99273165362011573</v>
      </c>
      <c r="EY7" s="6">
        <f>IF(OR('Z-scores'!EY7&gt;3,'Z-scores'!EY7&lt;-3),"",'Z-scores'!EY7)</f>
        <v>3.0450673193827969E-2</v>
      </c>
      <c r="EZ7" s="6">
        <f>IF(OR('Z-scores'!EZ7&gt;3,'Z-scores'!EZ7&lt;-3),"",'Z-scores'!EZ7)</f>
        <v>-0.41962451446133026</v>
      </c>
      <c r="FA7" s="6">
        <f>IF(OR('Z-scores'!FA7&gt;3,'Z-scores'!FA7&lt;-3),"",'Z-scores'!FA7)</f>
        <v>-0.67022617974464482</v>
      </c>
      <c r="FB7" s="6">
        <f>IF(OR('Z-scores'!FB7&gt;3,'Z-scores'!FB7&lt;-3),"",'Z-scores'!FB7)</f>
        <v>-0.54155783910865662</v>
      </c>
      <c r="FC7" s="6">
        <f>IF(OR('Z-scores'!FC7&gt;3,'Z-scores'!FC7&lt;-3),"",'Z-scores'!FC7)</f>
        <v>-0.39661026276739891</v>
      </c>
      <c r="FD7" s="6">
        <f>IF(OR('Z-scores'!FD7&gt;3,'Z-scores'!FD7&lt;-3),"",'Z-scores'!FD7)</f>
        <v>-0.33992502248603285</v>
      </c>
      <c r="FE7" s="6">
        <f>IF(OR('Z-scores'!FE7&gt;3,'Z-scores'!FE7&lt;-3),"",'Z-scores'!FE7)</f>
        <v>-0.92473626515781993</v>
      </c>
      <c r="FF7" s="6">
        <f>IF(OR('Z-scores'!FF7&gt;3,'Z-scores'!FF7&lt;-3),"",'Z-scores'!FF7)</f>
        <v>-1.0202926099570568</v>
      </c>
      <c r="FG7" s="6">
        <f>IF(OR('Z-scores'!FG7&gt;3,'Z-scores'!FG7&lt;-3),"",'Z-scores'!FG7)</f>
        <v>-0.86185981925948596</v>
      </c>
      <c r="FH7" s="6">
        <f>IF(OR('Z-scores'!FH7&gt;3,'Z-scores'!FH7&lt;-3),"",'Z-scores'!FH7)</f>
        <v>1.1182086692844455</v>
      </c>
      <c r="FI7" s="6">
        <f>IF(OR('Z-scores'!FI7&gt;3,'Z-scores'!FI7&lt;-3),"",'Z-scores'!FI7)</f>
        <v>-0.55471678356755116</v>
      </c>
      <c r="FJ7" s="6">
        <f>IF(OR('Z-scores'!FJ7&gt;3,'Z-scores'!FJ7&lt;-3),"",'Z-scores'!FJ7)</f>
        <v>-0.22197929513824591</v>
      </c>
      <c r="FK7" s="6">
        <f>IF(OR('Z-scores'!FK7&gt;3,'Z-scores'!FK7&lt;-3),"",'Z-scores'!FK7)</f>
        <v>0.62427124146272195</v>
      </c>
      <c r="FL7" s="6">
        <f>IF(OR('Z-scores'!FL7&gt;3,'Z-scores'!FL7&lt;-3),"",'Z-scores'!FL7)</f>
        <v>-0.31009825225071819</v>
      </c>
      <c r="FM7" s="6">
        <f>IF(OR('Z-scores'!FM7&gt;3,'Z-scores'!FM7&lt;-3),"",'Z-scores'!FM7)</f>
        <v>-3.6698549772456301E-3</v>
      </c>
      <c r="FN7" s="6">
        <f>IF(OR('Z-scores'!FN7&gt;3,'Z-scores'!FN7&lt;-3),"",'Z-scores'!FN7)</f>
        <v>-0.92794654496783191</v>
      </c>
      <c r="FO7" s="6">
        <f>IF(OR('Z-scores'!FO7&gt;3,'Z-scores'!FO7&lt;-3),"",'Z-scores'!FO7)</f>
        <v>-0.2971186288931717</v>
      </c>
      <c r="FP7" s="6">
        <f>IF(OR('Z-scores'!FP7&gt;3,'Z-scores'!FP7&lt;-3),"",'Z-scores'!FP7)</f>
        <v>0.5908836485063107</v>
      </c>
      <c r="FQ7" s="6">
        <f>IF(OR('Z-scores'!FQ7&gt;3,'Z-scores'!FQ7&lt;-3),"",'Z-scores'!FQ7)</f>
        <v>2.9517120725298667</v>
      </c>
      <c r="FR7" s="6">
        <f>IF(OR('Z-scores'!FR7&gt;3,'Z-scores'!FR7&lt;-3),"",'Z-scores'!FR7)</f>
        <v>2.3253544722637143</v>
      </c>
      <c r="FS7" s="6">
        <f>IF(OR('Z-scores'!FS7&gt;3,'Z-scores'!FS7&lt;-3),"",'Z-scores'!FS7)</f>
        <v>-0.44619005577977666</v>
      </c>
      <c r="FT7" s="6">
        <f>IF(OR('Z-scores'!FT7&gt;3,'Z-scores'!FT7&lt;-3),"",'Z-scores'!FT7)</f>
        <v>0.77387343695519384</v>
      </c>
      <c r="FU7" s="6">
        <f>IF(OR('Z-scores'!FU7&gt;3,'Z-scores'!FU7&lt;-3),"",'Z-scores'!FU7)</f>
        <v>-1.1439705575962515</v>
      </c>
      <c r="FV7" s="6">
        <f>IF(OR('Z-scores'!FV7&gt;3,'Z-scores'!FV7&lt;-3),"",'Z-scores'!FV7)</f>
        <v>-0.58776307727406396</v>
      </c>
      <c r="FW7" s="6">
        <f>IF(OR('Z-scores'!FW7&gt;3,'Z-scores'!FW7&lt;-3),"",'Z-scores'!FW7)</f>
        <v>-0.78841626633320694</v>
      </c>
      <c r="FX7" s="6">
        <f>IF(OR('Z-scores'!FX7&gt;3,'Z-scores'!FX7&lt;-3),"",'Z-scores'!FX7)</f>
        <v>-1.2581085852646807</v>
      </c>
      <c r="FY7" s="6">
        <f>IF(OR('Z-scores'!FY7&gt;3,'Z-scores'!FY7&lt;-3),"",'Z-scores'!FY7)</f>
        <v>-1.0384561913752801</v>
      </c>
      <c r="FZ7" s="6">
        <f>IF(OR('Z-scores'!FZ7&gt;3,'Z-scores'!FZ7&lt;-3),"",'Z-scores'!FZ7)</f>
        <v>-0.72991697654460819</v>
      </c>
      <c r="GA7" s="6">
        <f>IF(OR('Z-scores'!GA7&gt;3,'Z-scores'!GA7&lt;-3),"",'Z-scores'!GA7)</f>
        <v>-1.0499885182762165</v>
      </c>
      <c r="GB7" s="6">
        <f>IF(OR('Z-scores'!GB7&gt;3,'Z-scores'!GB7&lt;-3),"",'Z-scores'!GB7)</f>
        <v>-0.45370585367967958</v>
      </c>
      <c r="GC7" s="6">
        <f>IF(OR('Z-scores'!GC7&gt;3,'Z-scores'!GC7&lt;-3),"",'Z-scores'!GC7)</f>
        <v>-1.3149586074760737</v>
      </c>
      <c r="GD7" s="6">
        <f>IF(OR('Z-scores'!GD7&gt;3,'Z-scores'!GD7&lt;-3),"",'Z-scores'!GD7)</f>
        <v>-1.2920172122911917</v>
      </c>
      <c r="GE7" s="6">
        <f>IF(OR('Z-scores'!GE7&gt;3,'Z-scores'!GE7&lt;-3),"",'Z-scores'!GE7)</f>
        <v>0.80516959128548815</v>
      </c>
      <c r="GF7" s="6">
        <f>IF(OR('Z-scores'!GF7&gt;3,'Z-scores'!GF7&lt;-3),"",'Z-scores'!GF7)</f>
        <v>-0.54203941886796714</v>
      </c>
      <c r="GG7" s="6">
        <f>IF(OR('Z-scores'!GG7&gt;3,'Z-scores'!GG7&lt;-3),"",'Z-scores'!GG7)</f>
        <v>1.6067402709892233</v>
      </c>
      <c r="GH7" s="6">
        <f>IF(OR('Z-scores'!GH7&gt;3,'Z-scores'!GH7&lt;-3),"",'Z-scores'!GH7)</f>
        <v>0.27327765160872008</v>
      </c>
      <c r="GI7" s="6">
        <f>IF(OR('Z-scores'!GI7&gt;3,'Z-scores'!GI7&lt;-3),"",'Z-scores'!GI7)</f>
        <v>0.50727286642216729</v>
      </c>
      <c r="GJ7" s="6">
        <f>IF(OR('Z-scores'!GJ7&gt;3,'Z-scores'!GJ7&lt;-3),"",'Z-scores'!GJ7)</f>
        <v>0.75974709938851515</v>
      </c>
      <c r="GK7" s="6">
        <f>IF(OR('Z-scores'!GK7&gt;3,'Z-scores'!GK7&lt;-3),"",'Z-scores'!GK7)</f>
        <v>1.9121935076772985</v>
      </c>
      <c r="GL7" s="6">
        <f>IF(OR('Z-scores'!GL7&gt;3,'Z-scores'!GL7&lt;-3),"",'Z-scores'!GL7)</f>
        <v>0.74887910235710664</v>
      </c>
      <c r="GM7" s="6">
        <f>IF(OR('Z-scores'!GM7&gt;3,'Z-scores'!GM7&lt;-3),"",'Z-scores'!GM7)</f>
        <v>-1.0380895851145351</v>
      </c>
      <c r="GN7" s="6">
        <f>IF(OR('Z-scores'!GN7&gt;3,'Z-scores'!GN7&lt;-3),"",'Z-scores'!GN7)</f>
        <v>-0.74933958428092606</v>
      </c>
      <c r="GO7" s="6">
        <f>IF(OR('Z-scores'!GO7&gt;3,'Z-scores'!GO7&lt;-3),"",'Z-scores'!GO7)</f>
        <v>1.6658460204001624</v>
      </c>
      <c r="GP7" s="6">
        <f>IF(OR('Z-scores'!GP7&gt;3,'Z-scores'!GP7&lt;-3),"",'Z-scores'!GP7)</f>
        <v>-1.1191831828078687</v>
      </c>
      <c r="GQ7" s="6">
        <f>IF(OR('Z-scores'!GQ7&gt;3,'Z-scores'!GQ7&lt;-3),"",'Z-scores'!GQ7)</f>
        <v>9.3706151919521918E-2</v>
      </c>
      <c r="GR7" s="6">
        <f>IF(OR('Z-scores'!GR7&gt;3,'Z-scores'!GR7&lt;-3),"",'Z-scores'!GR7)</f>
        <v>0.42872756936840095</v>
      </c>
      <c r="GS7" s="6">
        <f>IF(OR('Z-scores'!GS7&gt;3,'Z-scores'!GS7&lt;-3),"",'Z-scores'!GS7)</f>
        <v>-0.41164791289816027</v>
      </c>
      <c r="GT7" s="6">
        <f>IF(OR('Z-scores'!GT7&gt;3,'Z-scores'!GT7&lt;-3),"",'Z-scores'!GT7)</f>
        <v>-0.76720682587446853</v>
      </c>
      <c r="GU7" s="6">
        <f>IF(OR('Z-scores'!GU7&gt;3,'Z-scores'!GU7&lt;-3),"",'Z-scores'!GU7)</f>
        <v>0.46053996804726294</v>
      </c>
      <c r="GV7" s="6">
        <f>IF(OR('Z-scores'!GV7&gt;3,'Z-scores'!GV7&lt;-3),"",'Z-scores'!GV7)</f>
        <v>0.92425986339626265</v>
      </c>
      <c r="GW7" s="6">
        <f>IF(OR('Z-scores'!GW7&gt;3,'Z-scores'!GW7&lt;-3),"",'Z-scores'!GW7)</f>
        <v>1.6744025495539103</v>
      </c>
      <c r="GX7" s="6">
        <f>IF(OR('Z-scores'!GX7&gt;3,'Z-scores'!GX7&lt;-3),"",'Z-scores'!GX7)</f>
        <v>0.21622082040172322</v>
      </c>
      <c r="GY7" s="6">
        <f>IF(OR('Z-scores'!GY7&gt;3,'Z-scores'!GY7&lt;-3),"",'Z-scores'!GY7)</f>
        <v>-2.802071102457181E-2</v>
      </c>
      <c r="GZ7" s="6">
        <f>IF(OR('Z-scores'!GZ7&gt;3,'Z-scores'!GZ7&lt;-3),"",'Z-scores'!GZ7)</f>
        <v>1.060287806220241</v>
      </c>
      <c r="HA7" s="6">
        <f>IF(OR('Z-scores'!HA7&gt;3,'Z-scores'!HA7&lt;-3),"",'Z-scores'!HA7)</f>
        <v>2.8408414289354762</v>
      </c>
      <c r="HB7" s="6">
        <f>IF(OR('Z-scores'!HB7&gt;3,'Z-scores'!HB7&lt;-3),"",'Z-scores'!HB7)</f>
        <v>0.17436893148434676</v>
      </c>
      <c r="HC7" s="6">
        <f>IF(OR('Z-scores'!HC7&gt;3,'Z-scores'!HC7&lt;-3),"",'Z-scores'!HC7)</f>
        <v>9.1895373960230002E-3</v>
      </c>
      <c r="HD7" s="6">
        <f>IF(OR('Z-scores'!HD7&gt;3,'Z-scores'!HD7&lt;-3),"",'Z-scores'!HD7)</f>
        <v>-0.45661993221647323</v>
      </c>
      <c r="HE7" s="6">
        <f>IF(OR('Z-scores'!HE7&gt;3,'Z-scores'!HE7&lt;-3),"",'Z-scores'!HE7)</f>
        <v>-0.22784816477312217</v>
      </c>
      <c r="HF7" s="6">
        <f>IF(OR('Z-scores'!HF7&gt;3,'Z-scores'!HF7&lt;-3),"",'Z-scores'!HF7)</f>
        <v>-0.33949833568071791</v>
      </c>
      <c r="HG7" s="6">
        <f>IF(OR('Z-scores'!HG7&gt;3,'Z-scores'!HG7&lt;-3),"",'Z-scores'!HG7)</f>
        <v>-0.25762932413554029</v>
      </c>
      <c r="HH7" s="6" t="str">
        <f>IF(OR('Z-scores'!HH7&gt;3,'Z-scores'!HH7&lt;-3),"",'Z-scores'!HH7)</f>
        <v/>
      </c>
      <c r="HI7" s="6">
        <f>IF(OR('Z-scores'!HI7&gt;3,'Z-scores'!HI7&lt;-3),"",'Z-scores'!HI7)</f>
        <v>0.61130962070765327</v>
      </c>
      <c r="HJ7" s="6">
        <f>IF(OR('Z-scores'!HJ7&gt;3,'Z-scores'!HJ7&lt;-3),"",'Z-scores'!HJ7)</f>
        <v>1.7590205274376014</v>
      </c>
      <c r="HK7" s="6">
        <f>IF(OR('Z-scores'!HK7&gt;3,'Z-scores'!HK7&lt;-3),"",'Z-scores'!HK7)</f>
        <v>-1.2352540258097062</v>
      </c>
      <c r="HL7" s="6">
        <f>IF(OR('Z-scores'!HL7&gt;3,'Z-scores'!HL7&lt;-3),"",'Z-scores'!HL7)</f>
        <v>-0.71430811204673994</v>
      </c>
      <c r="HM7" s="6">
        <f>IF(OR('Z-scores'!HM7&gt;3,'Z-scores'!HM7&lt;-3),"",'Z-scores'!HM7)</f>
        <v>-0.73101294249534143</v>
      </c>
      <c r="HN7" s="6">
        <f>IF(OR('Z-scores'!HN7&gt;3,'Z-scores'!HN7&lt;-3),"",'Z-scores'!HN7)</f>
        <v>0.90769336398491796</v>
      </c>
      <c r="HO7" s="6">
        <f>IF(OR('Z-scores'!HO7&gt;3,'Z-scores'!HO7&lt;-3),"",'Z-scores'!HO7)</f>
        <v>-2.2263776612349777</v>
      </c>
      <c r="HP7" s="6">
        <f>IF(OR('Z-scores'!HP7&gt;3,'Z-scores'!HP7&lt;-3),"",'Z-scores'!HP7)</f>
        <v>-0.91337159409911017</v>
      </c>
      <c r="HQ7" s="6">
        <f>IF(OR('Z-scores'!HQ7&gt;3,'Z-scores'!HQ7&lt;-3),"",'Z-scores'!HQ7)</f>
        <v>-0.70156909181527982</v>
      </c>
      <c r="HR7" s="6">
        <f>IF(OR('Z-scores'!HR7&gt;3,'Z-scores'!HR7&lt;-3),"",'Z-scores'!HR7)</f>
        <v>-1.3093148535616115</v>
      </c>
      <c r="HS7" s="6">
        <f>IF(OR('Z-scores'!HS7&gt;3,'Z-scores'!HS7&lt;-3),"",'Z-scores'!HS7)</f>
        <v>-1.7288837579190499</v>
      </c>
      <c r="HT7" s="6">
        <f>IF(OR('Z-scores'!HT7&gt;3,'Z-scores'!HT7&lt;-3),"",'Z-scores'!HT7)</f>
        <v>-1.2643679448875869</v>
      </c>
      <c r="HU7" s="6">
        <f>IF(OR('Z-scores'!HU7&gt;3,'Z-scores'!HU7&lt;-3),"",'Z-scores'!HU7)</f>
        <v>2.0566666219564644</v>
      </c>
      <c r="HV7" s="6">
        <f>IF(OR('Z-scores'!HV7&gt;3,'Z-scores'!HV7&lt;-3),"",'Z-scores'!HV7)</f>
        <v>-0.95436034205182119</v>
      </c>
      <c r="HW7" s="6">
        <f>IF(OR('Z-scores'!HW7&gt;3,'Z-scores'!HW7&lt;-3),"",'Z-scores'!HW7)</f>
        <v>-0.72117022502623429</v>
      </c>
      <c r="HX7" s="6">
        <f>IF(OR('Z-scores'!HX7&gt;3,'Z-scores'!HX7&lt;-3),"",'Z-scores'!HX7)</f>
        <v>-0.33783277633809272</v>
      </c>
      <c r="HY7" s="6">
        <f>IF(OR('Z-scores'!HY7&gt;3,'Z-scores'!HY7&lt;-3),"",'Z-scores'!HY7)</f>
        <v>0.59571162257309207</v>
      </c>
      <c r="HZ7" s="6">
        <f>IF(OR('Z-scores'!HZ7&gt;3,'Z-scores'!HZ7&lt;-3),"",'Z-scores'!HZ7)</f>
        <v>0.58192099164320599</v>
      </c>
      <c r="IA7" s="6">
        <f>IF(OR('Z-scores'!IA7&gt;3,'Z-scores'!IA7&lt;-3),"",'Z-scores'!IA7)</f>
        <v>-0.44396707528391982</v>
      </c>
      <c r="IB7" s="6">
        <f>IF(OR('Z-scores'!IB7&gt;3,'Z-scores'!IB7&lt;-3),"",'Z-scores'!IB7)</f>
        <v>1.1084555274493035</v>
      </c>
      <c r="IC7" s="6">
        <f>IF(OR('Z-scores'!IC7&gt;3,'Z-scores'!IC7&lt;-3),"",'Z-scores'!IC7)</f>
        <v>0.90045170412065445</v>
      </c>
      <c r="ID7" s="6">
        <f>IF(OR('Z-scores'!ID7&gt;3,'Z-scores'!ID7&lt;-3),"",'Z-scores'!ID7)</f>
        <v>-0.39158037431201453</v>
      </c>
      <c r="IE7" s="6">
        <f>IF(OR('Z-scores'!IE7&gt;3,'Z-scores'!IE7&lt;-3),"",'Z-scores'!IE7)</f>
        <v>-0.67481105590142942</v>
      </c>
      <c r="IF7" s="6">
        <f>IF(OR('Z-scores'!IF7&gt;3,'Z-scores'!IF7&lt;-3),"",'Z-scores'!IF7)</f>
        <v>0.2096902440540408</v>
      </c>
      <c r="IG7" s="6">
        <f>IF(OR('Z-scores'!IG7&gt;3,'Z-scores'!IG7&lt;-3),"",'Z-scores'!IG7)</f>
        <v>-0.72306294337220001</v>
      </c>
      <c r="IH7" s="6">
        <f>IF(OR('Z-scores'!IH7&gt;3,'Z-scores'!IH7&lt;-3),"",'Z-scores'!IH7)</f>
        <v>-0.75943605716436435</v>
      </c>
      <c r="II7" s="6">
        <f>IF(OR('Z-scores'!II7&gt;3,'Z-scores'!II7&lt;-3),"",'Z-scores'!II7)</f>
        <v>-0.95026072194386879</v>
      </c>
      <c r="IJ7" s="6">
        <f>IF(OR('Z-scores'!IJ7&gt;3,'Z-scores'!IJ7&lt;-3),"",'Z-scores'!IJ7)</f>
        <v>-0.3276611236432615</v>
      </c>
      <c r="IK7" s="6">
        <f>IF(OR('Z-scores'!IK7&gt;3,'Z-scores'!IK7&lt;-3),"",'Z-scores'!IK7)</f>
        <v>2.7673618507827347</v>
      </c>
      <c r="IL7" s="6">
        <f>IF(OR('Z-scores'!IL7&gt;3,'Z-scores'!IL7&lt;-3),"",'Z-scores'!IL7)</f>
        <v>-0.15887329779280193</v>
      </c>
      <c r="IM7" s="6">
        <f>IF(OR('Z-scores'!IM7&gt;3,'Z-scores'!IM7&lt;-3),"",'Z-scores'!IM7)</f>
        <v>0.18354427310106941</v>
      </c>
      <c r="IN7" s="6">
        <f>IF(OR('Z-scores'!IN7&gt;3,'Z-scores'!IN7&lt;-3),"",'Z-scores'!IN7)</f>
        <v>0.23542998447711827</v>
      </c>
      <c r="IO7" s="6">
        <f>IF(OR('Z-scores'!IO7&gt;3,'Z-scores'!IO7&lt;-3),"",'Z-scores'!IO7)</f>
        <v>2.3099278411047512</v>
      </c>
      <c r="IP7" s="6">
        <f>IF(OR('Z-scores'!IP7&gt;3,'Z-scores'!IP7&lt;-3),"",'Z-scores'!IP7)</f>
        <v>2.5191744441316142</v>
      </c>
      <c r="IQ7" s="6">
        <f>IF(OR('Z-scores'!IQ7&gt;3,'Z-scores'!IQ7&lt;-3),"",'Z-scores'!IQ7)</f>
        <v>1.9090935091684862</v>
      </c>
      <c r="IR7" s="6">
        <f>IF(OR('Z-scores'!IR7&gt;3,'Z-scores'!IR7&lt;-3),"",'Z-scores'!IR7)</f>
        <v>-1.2248583700200466</v>
      </c>
      <c r="IS7" s="6">
        <f>IF(OR('Z-scores'!IS7&gt;3,'Z-scores'!IS7&lt;-3),"",'Z-scores'!IS7)</f>
        <v>0.3589441290072069</v>
      </c>
      <c r="IT7" s="6">
        <f>IF(OR('Z-scores'!IT7&gt;3,'Z-scores'!IT7&lt;-3),"",'Z-scores'!IT7)</f>
        <v>-1.0653430362212077</v>
      </c>
      <c r="IU7" s="6">
        <f>IF(OR('Z-scores'!IU7&gt;3,'Z-scores'!IU7&lt;-3),"",'Z-scores'!IU7)</f>
        <v>-0.94377343360315757</v>
      </c>
      <c r="IV7" s="6">
        <f>IF(OR('Z-scores'!IV7&gt;3,'Z-scores'!IV7&lt;-3),"",'Z-scores'!IV7)</f>
        <v>-0.80153164242348374</v>
      </c>
      <c r="IW7" s="6">
        <f>IF(OR('Z-scores'!IW7&gt;3,'Z-scores'!IW7&lt;-3),"",'Z-scores'!IW7)</f>
        <v>-0.92618673575802501</v>
      </c>
      <c r="IX7" s="6">
        <f>IF(OR('Z-scores'!IX7&gt;3,'Z-scores'!IX7&lt;-3),"",'Z-scores'!IX7)</f>
        <v>-0.70321833760805119</v>
      </c>
      <c r="IY7" s="6">
        <f>IF(OR('Z-scores'!IY7&gt;3,'Z-scores'!IY7&lt;-3),"",'Z-scores'!IY7)</f>
        <v>1.2982629286633773</v>
      </c>
      <c r="IZ7" s="6">
        <f>IF(OR('Z-scores'!IZ7&gt;3,'Z-scores'!IZ7&lt;-3),"",'Z-scores'!IZ7)</f>
        <v>0.15734647842970784</v>
      </c>
      <c r="JA7" s="6">
        <f>IF(OR('Z-scores'!JA7&gt;3,'Z-scores'!JA7&lt;-3),"",'Z-scores'!JA7)</f>
        <v>2.2277425430658671</v>
      </c>
      <c r="JB7" s="6">
        <f>IF(OR('Z-scores'!JB7&gt;3,'Z-scores'!JB7&lt;-3),"",'Z-scores'!JB7)</f>
        <v>-1.4038357996910271</v>
      </c>
      <c r="JC7" s="6">
        <f>IF(OR('Z-scores'!JC7&gt;3,'Z-scores'!JC7&lt;-3),"",'Z-scores'!JC7)</f>
        <v>-1.1509024688484213</v>
      </c>
      <c r="JD7" s="6">
        <f>IF(OR('Z-scores'!JD7&gt;3,'Z-scores'!JD7&lt;-3),"",'Z-scores'!JD7)</f>
        <v>-0.73854424995185575</v>
      </c>
      <c r="JE7" s="6">
        <f>IF(OR('Z-scores'!JE7&gt;3,'Z-scores'!JE7&lt;-3),"",'Z-scores'!JE7)</f>
        <v>-1.1172938951463727</v>
      </c>
      <c r="JF7" s="6">
        <f>IF(OR('Z-scores'!JF7&gt;3,'Z-scores'!JF7&lt;-3),"",'Z-scores'!JF7)</f>
        <v>-0.853364872370871</v>
      </c>
      <c r="JG7" s="6">
        <f>IF(OR('Z-scores'!JG7&gt;3,'Z-scores'!JG7&lt;-3),"",'Z-scores'!JG7)</f>
        <v>-0.79651176773099308</v>
      </c>
      <c r="JH7" s="6">
        <f>IF(OR('Z-scores'!JH7&gt;3,'Z-scores'!JH7&lt;-3),"",'Z-scores'!JH7)</f>
        <v>5.9746980962608401E-2</v>
      </c>
      <c r="JI7" s="6">
        <f>IF(OR('Z-scores'!JI7&gt;3,'Z-scores'!JI7&lt;-3),"",'Z-scores'!JI7)</f>
        <v>0.65003526056090344</v>
      </c>
      <c r="JJ7" s="6">
        <f>IF(OR('Z-scores'!JJ7&gt;3,'Z-scores'!JJ7&lt;-3),"",'Z-scores'!JJ7)</f>
        <v>-0.91492137090681069</v>
      </c>
      <c r="JK7" s="6">
        <f>IF(OR('Z-scores'!JK7&gt;3,'Z-scores'!JK7&lt;-3),"",'Z-scores'!JK7)</f>
        <v>-0.23152310294067702</v>
      </c>
      <c r="JL7" s="6">
        <f>IF(OR('Z-scores'!JL7&gt;3,'Z-scores'!JL7&lt;-3),"",'Z-scores'!JL7)</f>
        <v>0.76808148800412246</v>
      </c>
      <c r="JM7" s="6">
        <f>IF(OR('Z-scores'!JM7&gt;3,'Z-scores'!JM7&lt;-3),"",'Z-scores'!JM7)</f>
        <v>-1.3517303040293021</v>
      </c>
      <c r="JN7" s="6">
        <f>IF(OR('Z-scores'!JN7&gt;3,'Z-scores'!JN7&lt;-3),"",'Z-scores'!JN7)</f>
        <v>0.99204600730528569</v>
      </c>
      <c r="JO7" s="6">
        <f>IF(OR('Z-scores'!JO7&gt;3,'Z-scores'!JO7&lt;-3),"",'Z-scores'!JO7)</f>
        <v>0.88590176116054009</v>
      </c>
      <c r="JP7" s="6">
        <f>IF(OR('Z-scores'!JP7&gt;3,'Z-scores'!JP7&lt;-3),"",'Z-scores'!JP7)</f>
        <v>1.6159091146547548</v>
      </c>
      <c r="JQ7" s="6">
        <f>IF(OR('Z-scores'!JQ7&gt;3,'Z-scores'!JQ7&lt;-3),"",'Z-scores'!JQ7)</f>
        <v>1.7249324881476609</v>
      </c>
      <c r="JR7" s="6">
        <f>IF(OR('Z-scores'!JR7&gt;3,'Z-scores'!JR7&lt;-3),"",'Z-scores'!JR7)</f>
        <v>1.1918685653964489</v>
      </c>
      <c r="JS7" s="6">
        <f>IF(OR('Z-scores'!JS7&gt;3,'Z-scores'!JS7&lt;-3),"",'Z-scores'!JS7)</f>
        <v>0.29211530496782684</v>
      </c>
      <c r="JT7" s="6">
        <f>IF(OR('Z-scores'!JT7&gt;3,'Z-scores'!JT7&lt;-3),"",'Z-scores'!JT7)</f>
        <v>-0.12344895840855326</v>
      </c>
      <c r="JU7" s="6">
        <f>IF(OR('Z-scores'!JU7&gt;3,'Z-scores'!JU7&lt;-3),"",'Z-scores'!JU7)</f>
        <v>-0.62558512101798658</v>
      </c>
      <c r="JV7" s="6">
        <f>IF(OR('Z-scores'!JV7&gt;3,'Z-scores'!JV7&lt;-3),"",'Z-scores'!JV7)</f>
        <v>-0.11107681036744937</v>
      </c>
      <c r="JW7" s="6">
        <f>IF(OR('Z-scores'!JW7&gt;3,'Z-scores'!JW7&lt;-3),"",'Z-scores'!JW7)</f>
        <v>-0.60116752424063502</v>
      </c>
      <c r="JX7" s="6">
        <f>IF(OR('Z-scores'!JX7&gt;3,'Z-scores'!JX7&lt;-3),"",'Z-scores'!JX7)</f>
        <v>0.35161032909096779</v>
      </c>
      <c r="JY7" s="6">
        <f>IF(OR('Z-scores'!JY7&gt;3,'Z-scores'!JY7&lt;-3),"",'Z-scores'!JY7)</f>
        <v>1.4748133058633137</v>
      </c>
      <c r="JZ7" s="6">
        <f>IF(OR('Z-scores'!JZ7&gt;3,'Z-scores'!JZ7&lt;-3),"",'Z-scores'!JZ7)</f>
        <v>0.86886611855149276</v>
      </c>
      <c r="KA7" s="6">
        <f>IF(OR('Z-scores'!KA7&gt;3,'Z-scores'!KA7&lt;-3),"",'Z-scores'!KA7)</f>
        <v>0.9787540696965068</v>
      </c>
      <c r="KB7" s="6">
        <f>IF(OR('Z-scores'!KB7&gt;3,'Z-scores'!KB7&lt;-3),"",'Z-scores'!KB7)</f>
        <v>0.14389371684117014</v>
      </c>
      <c r="KC7" s="6">
        <f>IF(OR('Z-scores'!KC7&gt;3,'Z-scores'!KC7&lt;-3),"",'Z-scores'!KC7)</f>
        <v>1.3047546754547279</v>
      </c>
      <c r="KD7" s="6">
        <f>IF(OR('Z-scores'!KD7&gt;3,'Z-scores'!KD7&lt;-3),"",'Z-scores'!KD7)</f>
        <v>0.23409605319760629</v>
      </c>
      <c r="KE7" s="6">
        <f>IF(OR('Z-scores'!KE7&gt;3,'Z-scores'!KE7&lt;-3),"",'Z-scores'!KE7)</f>
        <v>-0.28309245021282731</v>
      </c>
      <c r="KF7" s="6">
        <f>IF(OR('Z-scores'!KF7&gt;3,'Z-scores'!KF7&lt;-3),"",'Z-scores'!KF7)</f>
        <v>-0.6603766616709309</v>
      </c>
      <c r="KG7" s="6">
        <f>IF(OR('Z-scores'!KG7&gt;3,'Z-scores'!KG7&lt;-3),"",'Z-scores'!KG7)</f>
        <v>-0.41597976508234663</v>
      </c>
      <c r="KH7" s="6">
        <f>IF(OR('Z-scores'!KH7&gt;3,'Z-scores'!KH7&lt;-3),"",'Z-scores'!KH7)</f>
        <v>-1.1827115918802376</v>
      </c>
      <c r="KI7" s="6">
        <f>IF(OR('Z-scores'!KI7&gt;3,'Z-scores'!KI7&lt;-3),"",'Z-scores'!KI7)</f>
        <v>-1.5679274983843021</v>
      </c>
      <c r="KJ7" s="6">
        <f>IF(OR('Z-scores'!KJ7&gt;3,'Z-scores'!KJ7&lt;-3),"",'Z-scores'!KJ7)</f>
        <v>-0.27173007741097593</v>
      </c>
      <c r="KK7" s="6">
        <f>IF(OR('Z-scores'!KK7&gt;3,'Z-scores'!KK7&lt;-3),"",'Z-scores'!KK7)</f>
        <v>-0.78674499031994072</v>
      </c>
      <c r="KL7" s="6">
        <f>IF(OR('Z-scores'!KL7&gt;3,'Z-scores'!KL7&lt;-3),"",'Z-scores'!KL7)</f>
        <v>0.40966512195671212</v>
      </c>
      <c r="KM7" s="6">
        <f>IF(OR('Z-scores'!KM7&gt;3,'Z-scores'!KM7&lt;-3),"",'Z-scores'!KM7)</f>
        <v>-1.760177308458446</v>
      </c>
      <c r="KN7" s="6">
        <f>IF(OR('Z-scores'!KN7&gt;3,'Z-scores'!KN7&lt;-3),"",'Z-scores'!KN7)</f>
        <v>-2.5969120062021225</v>
      </c>
      <c r="KO7" s="6">
        <f>IF(OR('Z-scores'!KO7&gt;3,'Z-scores'!KO7&lt;-3),"",'Z-scores'!KO7)</f>
        <v>1.3266283366837126</v>
      </c>
      <c r="KP7" s="6">
        <f>IF(OR('Z-scores'!KP7&gt;3,'Z-scores'!KP7&lt;-3),"",'Z-scores'!KP7)</f>
        <v>1.6218927177009239</v>
      </c>
      <c r="KQ7" s="6">
        <f>IF(OR('Z-scores'!KQ7&gt;3,'Z-scores'!KQ7&lt;-3),"",'Z-scores'!KQ7)</f>
        <v>-7.8078721427686168E-2</v>
      </c>
      <c r="KR7" s="6">
        <f>IF(OR('Z-scores'!KR7&gt;3,'Z-scores'!KR7&lt;-3),"",'Z-scores'!KR7)</f>
        <v>0.46455779305144518</v>
      </c>
      <c r="KS7" s="6">
        <f>IF(OR('Z-scores'!KS7&gt;3,'Z-scores'!KS7&lt;-3),"",'Z-scores'!KS7)</f>
        <v>0.89739021634427008</v>
      </c>
      <c r="KT7" s="6">
        <f>IF(OR('Z-scores'!KT7&gt;3,'Z-scores'!KT7&lt;-3),"",'Z-scores'!KT7)</f>
        <v>0.42153623639050297</v>
      </c>
      <c r="KU7" s="6">
        <f>IF(OR('Z-scores'!KU7&gt;3,'Z-scores'!KU7&lt;-3),"",'Z-scores'!KU7)</f>
        <v>0.38894087927830706</v>
      </c>
      <c r="KV7" s="6">
        <f>IF(OR('Z-scores'!KV7&gt;3,'Z-scores'!KV7&lt;-3),"",'Z-scores'!KV7)</f>
        <v>-0.46045607121117982</v>
      </c>
      <c r="KW7" s="6">
        <f>IF(OR('Z-scores'!KW7&gt;3,'Z-scores'!KW7&lt;-3),"",'Z-scores'!KW7)</f>
        <v>-0.71522479471406697</v>
      </c>
      <c r="KX7" s="6">
        <f>IF(OR('Z-scores'!KX7&gt;3,'Z-scores'!KX7&lt;-3),"",'Z-scores'!KX7)</f>
        <v>-0.99364193362177888</v>
      </c>
      <c r="KY7" s="6">
        <f>IF(OR('Z-scores'!KY7&gt;3,'Z-scores'!KY7&lt;-3),"",'Z-scores'!KY7)</f>
        <v>-0.71401941688579607</v>
      </c>
      <c r="KZ7" s="6">
        <f>IF(OR('Z-scores'!KZ7&gt;3,'Z-scores'!KZ7&lt;-3),"",'Z-scores'!KZ7)</f>
        <v>2.8333178511014978</v>
      </c>
      <c r="LA7" s="6">
        <f>IF(OR('Z-scores'!LA7&gt;3,'Z-scores'!LA7&lt;-3),"",'Z-scores'!LA7)</f>
        <v>-0.45449714770986166</v>
      </c>
      <c r="LB7" s="6">
        <f>IF(OR('Z-scores'!LB7&gt;3,'Z-scores'!LB7&lt;-3),"",'Z-scores'!LB7)</f>
        <v>0.15600443763873481</v>
      </c>
      <c r="LC7" s="6">
        <f>IF(OR('Z-scores'!LC7&gt;3,'Z-scores'!LC7&lt;-3),"",'Z-scores'!LC7)</f>
        <v>0.2007976724122579</v>
      </c>
      <c r="LD7" s="6">
        <f>IF(OR('Z-scores'!LD7&gt;3,'Z-scores'!LD7&lt;-3),"",'Z-scores'!LD7)</f>
        <v>-0.15515481163181016</v>
      </c>
      <c r="LE7" s="6">
        <f>IF(OR('Z-scores'!LE7&gt;3,'Z-scores'!LE7&lt;-3),"",'Z-scores'!LE7)</f>
        <v>0.98590427731890595</v>
      </c>
      <c r="LF7" s="6">
        <f>IF(OR('Z-scores'!LF7&gt;3,'Z-scores'!LF7&lt;-3),"",'Z-scores'!LF7)</f>
        <v>0.19548558249287776</v>
      </c>
      <c r="LG7" s="6">
        <f>IF(OR('Z-scores'!LG7&gt;3,'Z-scores'!LG7&lt;-3),"",'Z-scores'!LG7)</f>
        <v>0.32041559892408911</v>
      </c>
      <c r="LH7" s="6">
        <f>IF(OR('Z-scores'!LH7&gt;3,'Z-scores'!LH7&lt;-3),"",'Z-scores'!LH7)</f>
        <v>0.31058395557968566</v>
      </c>
      <c r="LI7" s="6">
        <f>IF(OR('Z-scores'!LI7&gt;3,'Z-scores'!LI7&lt;-3),"",'Z-scores'!LI7)</f>
        <v>0.11019699551470617</v>
      </c>
      <c r="LJ7" s="6">
        <f>IF(OR('Z-scores'!LJ7&gt;3,'Z-scores'!LJ7&lt;-3),"",'Z-scores'!LJ7)</f>
        <v>0.48730373774112157</v>
      </c>
      <c r="LK7" s="6">
        <f>IF(OR('Z-scores'!LK7&gt;3,'Z-scores'!LK7&lt;-3),"",'Z-scores'!LK7)</f>
        <v>-1.3826157422188341</v>
      </c>
      <c r="LL7" s="6">
        <f>IF(OR('Z-scores'!LL7&gt;3,'Z-scores'!LL7&lt;-3),"",'Z-scores'!LL7)</f>
        <v>-0.76652226361646192</v>
      </c>
      <c r="LM7" s="6">
        <f>IF(OR('Z-scores'!LM7&gt;3,'Z-scores'!LM7&lt;-3),"",'Z-scores'!LM7)</f>
        <v>0.91842491434642648</v>
      </c>
      <c r="LN7" s="6">
        <f>IF(OR('Z-scores'!LN7&gt;3,'Z-scores'!LN7&lt;-3),"",'Z-scores'!LN7)</f>
        <v>-0.77768764934514745</v>
      </c>
      <c r="LO7" s="6">
        <f>IF(OR('Z-scores'!LO7&gt;3,'Z-scores'!LO7&lt;-3),"",'Z-scores'!LO7)</f>
        <v>4.231252966129774E-2</v>
      </c>
      <c r="LP7" s="6">
        <f>IF(OR('Z-scores'!LP7&gt;3,'Z-scores'!LP7&lt;-3),"",'Z-scores'!LP7)</f>
        <v>-0.51238036950942478</v>
      </c>
      <c r="LQ7" s="6">
        <f>IF(OR('Z-scores'!LQ7&gt;3,'Z-scores'!LQ7&lt;-3),"",'Z-scores'!LQ7)</f>
        <v>-0.57459965792632173</v>
      </c>
      <c r="LR7" s="6">
        <f>IF(OR('Z-scores'!LR7&gt;3,'Z-scores'!LR7&lt;-3),"",'Z-scores'!LR7)</f>
        <v>-0.45676972162213036</v>
      </c>
      <c r="LS7" s="6">
        <f>IF(OR('Z-scores'!LS7&gt;3,'Z-scores'!LS7&lt;-3),"",'Z-scores'!LS7)</f>
        <v>-0.39808493639592984</v>
      </c>
      <c r="LT7" s="6">
        <f>IF(OR('Z-scores'!LT7&gt;3,'Z-scores'!LT7&lt;-3),"",'Z-scores'!LT7)</f>
        <v>-0.344828812058246</v>
      </c>
      <c r="LU7" s="6">
        <f>IF(OR('Z-scores'!LU7&gt;3,'Z-scores'!LU7&lt;-3),"",'Z-scores'!LU7)</f>
        <v>0.4530919728344906</v>
      </c>
      <c r="LV7" s="6">
        <f>IF(OR('Z-scores'!LV7&gt;3,'Z-scores'!LV7&lt;-3),"",'Z-scores'!LV7)</f>
        <v>-0.65195176563963386</v>
      </c>
      <c r="LW7" s="6">
        <f>IF(OR('Z-scores'!LW7&gt;3,'Z-scores'!LW7&lt;-3),"",'Z-scores'!LW7)</f>
        <v>-0.50565165225310782</v>
      </c>
      <c r="LX7" s="6">
        <f>IF(OR('Z-scores'!LX7&gt;3,'Z-scores'!LX7&lt;-3),"",'Z-scores'!LX7)</f>
        <v>0.55721725616580697</v>
      </c>
      <c r="LY7" s="6">
        <f>IF(OR('Z-scores'!LY7&gt;3,'Z-scores'!LY7&lt;-3),"",'Z-scores'!LY7)</f>
        <v>-0.66179334339137497</v>
      </c>
      <c r="LZ7" s="6">
        <f>IF(OR('Z-scores'!LZ7&gt;3,'Z-scores'!LZ7&lt;-3),"",'Z-scores'!LZ7)</f>
        <v>-0.31275355890774292</v>
      </c>
      <c r="MA7" s="6">
        <f>IF(OR('Z-scores'!MA7&gt;3,'Z-scores'!MA7&lt;-3),"",'Z-scores'!MA7)</f>
        <v>-0.76170641869719757</v>
      </c>
      <c r="MB7" s="6">
        <f>IF(OR('Z-scores'!MB7&gt;3,'Z-scores'!MB7&lt;-3),"",'Z-scores'!MB7)</f>
        <v>0.30745029309688399</v>
      </c>
      <c r="MC7" s="6">
        <f>IF(OR('Z-scores'!MC7&gt;3,'Z-scores'!MC7&lt;-3),"",'Z-scores'!MC7)</f>
        <v>-0.52095513599857046</v>
      </c>
      <c r="MD7" s="6">
        <f>IF(OR('Z-scores'!MD7&gt;3,'Z-scores'!MD7&lt;-3),"",'Z-scores'!MD7)</f>
        <v>-0.54369780142000512</v>
      </c>
      <c r="ME7" s="6">
        <f>IF(OR('Z-scores'!ME7&gt;3,'Z-scores'!ME7&lt;-3),"",'Z-scores'!ME7)</f>
        <v>-1.1343862157088613</v>
      </c>
      <c r="MF7" s="6">
        <f>IF(OR('Z-scores'!MF7&gt;3,'Z-scores'!MF7&lt;-3),"",'Z-scores'!MF7)</f>
        <v>-0.26053350232139055</v>
      </c>
      <c r="MG7" s="6">
        <f>IF(OR('Z-scores'!MG7&gt;3,'Z-scores'!MG7&lt;-3),"",'Z-scores'!MG7)</f>
        <v>0.12778351268604302</v>
      </c>
      <c r="MH7" s="6">
        <f>IF(OR('Z-scores'!MH7&gt;3,'Z-scores'!MH7&lt;-3),"",'Z-scores'!MH7)</f>
        <v>-0.78745006462740852</v>
      </c>
      <c r="MI7" s="6">
        <f>IF(OR('Z-scores'!MI7&gt;3,'Z-scores'!MI7&lt;-3),"",'Z-scores'!MI7)</f>
        <v>-0.58879596845504956</v>
      </c>
      <c r="MJ7" s="6">
        <f>IF(OR('Z-scores'!MJ7&gt;3,'Z-scores'!MJ7&lt;-3),"",'Z-scores'!MJ7)</f>
        <v>-0.59576353030646356</v>
      </c>
      <c r="MK7" s="6">
        <f>IF(OR('Z-scores'!MK7&gt;3,'Z-scores'!MK7&lt;-3),"",'Z-scores'!MK7)</f>
        <v>-0.30532346284983725</v>
      </c>
      <c r="ML7" s="6">
        <f>IF(OR('Z-scores'!ML7&gt;3,'Z-scores'!ML7&lt;-3),"",'Z-scores'!ML7)</f>
        <v>-0.55867026270249598</v>
      </c>
      <c r="MM7" s="6">
        <f>IF(OR('Z-scores'!MM7&gt;3,'Z-scores'!MM7&lt;-3),"",'Z-scores'!MM7)</f>
        <v>-0.41756398625958135</v>
      </c>
      <c r="MN7" s="6">
        <f>IF(OR('Z-scores'!MN7&gt;3,'Z-scores'!MN7&lt;-3),"",'Z-scores'!MN7)</f>
        <v>0.33223601454331597</v>
      </c>
      <c r="MO7" s="6">
        <f>IF(OR('Z-scores'!MO7&gt;3,'Z-scores'!MO7&lt;-3),"",'Z-scores'!MO7)</f>
        <v>1.4965956817662329</v>
      </c>
      <c r="MP7" s="6">
        <f>IF(OR('Z-scores'!MP7&gt;3,'Z-scores'!MP7&lt;-3),"",'Z-scores'!MP7)</f>
        <v>0.90789375042930687</v>
      </c>
      <c r="MQ7" s="6">
        <f>IF(OR('Z-scores'!MQ7&gt;3,'Z-scores'!MQ7&lt;-3),"",'Z-scores'!MQ7)</f>
        <v>-0.35535385594051178</v>
      </c>
      <c r="MR7" s="6">
        <f>IF(OR('Z-scores'!MR7&gt;3,'Z-scores'!MR7&lt;-3),"",'Z-scores'!MR7)</f>
        <v>-0.60731755572198864</v>
      </c>
      <c r="MS7" s="6">
        <f>IF(OR('Z-scores'!MS7&gt;3,'Z-scores'!MS7&lt;-3),"",'Z-scores'!MS7)</f>
        <v>-1.0192011675388704</v>
      </c>
      <c r="MT7" s="6">
        <f>IF(OR('Z-scores'!MT7&gt;3,'Z-scores'!MT7&lt;-3),"",'Z-scores'!MT7)</f>
        <v>-0.65475969198469197</v>
      </c>
      <c r="MU7" s="6">
        <f>IF(OR('Z-scores'!MU7&gt;3,'Z-scores'!MU7&lt;-3),"",'Z-scores'!MU7)</f>
        <v>0.44955929032871245</v>
      </c>
      <c r="MV7" s="6">
        <f>IF(OR('Z-scores'!MV7&gt;3,'Z-scores'!MV7&lt;-3),"",'Z-scores'!MV7)</f>
        <v>0.68381235895206982</v>
      </c>
      <c r="MW7" s="6">
        <f>IF(OR('Z-scores'!MW7&gt;3,'Z-scores'!MW7&lt;-3),"",'Z-scores'!MW7)</f>
        <v>-1.8464035800590919</v>
      </c>
      <c r="MX7" s="6">
        <f>IF(OR('Z-scores'!MX7&gt;3,'Z-scores'!MX7&lt;-3),"",'Z-scores'!MX7)</f>
        <v>0.65132369439217952</v>
      </c>
      <c r="MY7" s="6">
        <f>IF(OR('Z-scores'!MY7&gt;3,'Z-scores'!MY7&lt;-3),"",'Z-scores'!MY7)</f>
        <v>0.78030589927511707</v>
      </c>
      <c r="MZ7" s="6">
        <f>IF(OR('Z-scores'!MZ7&gt;3,'Z-scores'!MZ7&lt;-3),"",'Z-scores'!MZ7)</f>
        <v>-1.2924646172744076</v>
      </c>
      <c r="NA7" s="6">
        <f>IF(OR('Z-scores'!NA7&gt;3,'Z-scores'!NA7&lt;-3),"",'Z-scores'!NA7)</f>
        <v>-0.72489949793409247</v>
      </c>
      <c r="NB7" s="6">
        <f>IF(OR('Z-scores'!NB7&gt;3,'Z-scores'!NB7&lt;-3),"",'Z-scores'!NB7)</f>
        <v>-1.423723721700392</v>
      </c>
      <c r="NC7" s="6">
        <f>IF(OR('Z-scores'!NC7&gt;3,'Z-scores'!NC7&lt;-3),"",'Z-scores'!NC7)</f>
        <v>0.5015526042025189</v>
      </c>
      <c r="ND7" s="6">
        <f>IF(OR('Z-scores'!ND7&gt;3,'Z-scores'!ND7&lt;-3),"",'Z-scores'!ND7)</f>
        <v>-0.7357333476111122</v>
      </c>
      <c r="NE7" s="6">
        <f>IF(OR('Z-scores'!NE7&gt;3,'Z-scores'!NE7&lt;-3),"",'Z-scores'!NE7)</f>
        <v>-1.5854590564831221</v>
      </c>
      <c r="NF7" s="6">
        <f>IF(OR('Z-scores'!NF7&gt;3,'Z-scores'!NF7&lt;-3),"",'Z-scores'!NF7)</f>
        <v>-0.20821069172119674</v>
      </c>
      <c r="NG7" s="6">
        <f>IF(OR('Z-scores'!NG7&gt;3,'Z-scores'!NG7&lt;-3),"",'Z-scores'!NG7)</f>
        <v>-1.5051873955113877</v>
      </c>
      <c r="NH7" s="6">
        <f>IF(OR('Z-scores'!NH7&gt;3,'Z-scores'!NH7&lt;-3),"",'Z-scores'!NH7)</f>
        <v>-1.5631389800883415</v>
      </c>
      <c r="NI7" s="6">
        <f>IF(OR('Z-scores'!NI7&gt;3,'Z-scores'!NI7&lt;-3),"",'Z-scores'!NI7)</f>
        <v>-1.8132580473062541</v>
      </c>
      <c r="NJ7" s="6">
        <f>IF(OR('Z-scores'!NJ7&gt;3,'Z-scores'!NJ7&lt;-3),"",'Z-scores'!NJ7)</f>
        <v>-1.6481151918061232</v>
      </c>
      <c r="NK7" s="6">
        <f>IF(OR('Z-scores'!NK7&gt;3,'Z-scores'!NK7&lt;-3),"",'Z-scores'!NK7)</f>
        <v>-1.9370258109354559</v>
      </c>
      <c r="NL7" s="6">
        <f>IF(OR('Z-scores'!NL7&gt;3,'Z-scores'!NL7&lt;-3),"",'Z-scores'!NL7)</f>
        <v>-0.98366220003408389</v>
      </c>
      <c r="NM7" s="6">
        <f>IF(OR('Z-scores'!NM7&gt;3,'Z-scores'!NM7&lt;-3),"",'Z-scores'!NM7)</f>
        <v>-1.033802638008503</v>
      </c>
      <c r="NN7" s="6">
        <f>IF(OR('Z-scores'!NN7&gt;3,'Z-scores'!NN7&lt;-3),"",'Z-scores'!NN7)</f>
        <v>-1.3749378596000927</v>
      </c>
      <c r="NO7" s="6">
        <f>IF(OR('Z-scores'!NO7&gt;3,'Z-scores'!NO7&lt;-3),"",'Z-scores'!NO7)</f>
        <v>-1.4371905869160346</v>
      </c>
      <c r="NP7" s="6">
        <f>IF(OR('Z-scores'!NP7&gt;3,'Z-scores'!NP7&lt;-3),"",'Z-scores'!NP7)</f>
        <v>-1.1967604811645294</v>
      </c>
      <c r="NQ7" s="6">
        <f>IF(OR('Z-scores'!NQ7&gt;3,'Z-scores'!NQ7&lt;-3),"",'Z-scores'!NQ7)</f>
        <v>-0.75024016375524893</v>
      </c>
      <c r="NR7" s="6">
        <f>IF(OR('Z-scores'!NR7&gt;3,'Z-scores'!NR7&lt;-3),"",'Z-scores'!NR7)</f>
        <v>-1.0973918520083237</v>
      </c>
      <c r="NS7" s="6">
        <f>IF(OR('Z-scores'!NS7&gt;3,'Z-scores'!NS7&lt;-3),"",'Z-scores'!NS7)</f>
        <v>-1.2704364924928182</v>
      </c>
      <c r="NT7" s="6">
        <f>IF(OR('Z-scores'!NT7&gt;3,'Z-scores'!NT7&lt;-3),"",'Z-scores'!NT7)</f>
        <v>-1.0020690119378541</v>
      </c>
      <c r="NU7" s="6">
        <f>IF(OR('Z-scores'!NU7&gt;3,'Z-scores'!NU7&lt;-3),"",'Z-scores'!NU7)</f>
        <v>-0.85788611462758002</v>
      </c>
      <c r="NV7" s="6">
        <f>IF(OR('Z-scores'!NV7&gt;3,'Z-scores'!NV7&lt;-3),"",'Z-scores'!NV7)</f>
        <v>-0.13428474936086146</v>
      </c>
      <c r="NW7" s="6">
        <f>IF(OR('Z-scores'!NW7&gt;3,'Z-scores'!NW7&lt;-3),"",'Z-scores'!NW7)</f>
        <v>-1.1680290576783896</v>
      </c>
      <c r="NX7" s="6">
        <f>IF(OR('Z-scores'!NX7&gt;3,'Z-scores'!NX7&lt;-3),"",'Z-scores'!NX7)</f>
        <v>0.1997130972704344</v>
      </c>
      <c r="NY7" s="6">
        <f>IF(OR('Z-scores'!NY7&gt;3,'Z-scores'!NY7&lt;-3),"",'Z-scores'!NY7)</f>
        <v>-1.481185199804266</v>
      </c>
      <c r="NZ7" s="6">
        <f>IF(OR('Z-scores'!NZ7&gt;3,'Z-scores'!NZ7&lt;-3),"",'Z-scores'!NZ7)</f>
        <v>-1.4265400989945105</v>
      </c>
      <c r="OA7" s="6">
        <f>IF(OR('Z-scores'!OA7&gt;3,'Z-scores'!OA7&lt;-3),"",'Z-scores'!OA7)</f>
        <v>-1.0028024280270229</v>
      </c>
      <c r="OB7" s="6">
        <f>IF(OR('Z-scores'!OB7&gt;3,'Z-scores'!OB7&lt;-3),"",'Z-scores'!OB7)</f>
        <v>-0.51254666738624821</v>
      </c>
      <c r="OC7" s="6">
        <f>IF(OR('Z-scores'!OC7&gt;3,'Z-scores'!OC7&lt;-3),"",'Z-scores'!OC7)</f>
        <v>-0.46769506441114495</v>
      </c>
      <c r="OD7" s="6">
        <f>IF(OR('Z-scores'!OD7&gt;3,'Z-scores'!OD7&lt;-3),"",'Z-scores'!OD7)</f>
        <v>-0.62390048812543231</v>
      </c>
      <c r="OE7" s="6">
        <f>IF(OR('Z-scores'!OE7&gt;3,'Z-scores'!OE7&lt;-3),"",'Z-scores'!OE7)</f>
        <v>-1.1201319364182003</v>
      </c>
      <c r="OF7" s="6">
        <f>IF(OR('Z-scores'!OF7&gt;3,'Z-scores'!OF7&lt;-3),"",'Z-scores'!OF7)</f>
        <v>-0.92204697689892057</v>
      </c>
      <c r="OG7" s="6">
        <f>IF(OR('Z-scores'!OG7&gt;3,'Z-scores'!OG7&lt;-3),"",'Z-scores'!OG7)</f>
        <v>-1.6274924038711458</v>
      </c>
      <c r="OH7" s="6">
        <f>IF(OR('Z-scores'!OH7&gt;3,'Z-scores'!OH7&lt;-3),"",'Z-scores'!OH7)</f>
        <v>-0.98491357094606369</v>
      </c>
      <c r="OI7" s="6">
        <f>IF(OR('Z-scores'!OI7&gt;3,'Z-scores'!OI7&lt;-3),"",'Z-scores'!OI7)</f>
        <v>-0.79560445581008821</v>
      </c>
      <c r="OJ7" s="6">
        <f>IF(OR('Z-scores'!OJ7&gt;3,'Z-scores'!OJ7&lt;-3),"",'Z-scores'!OJ7)</f>
        <v>-0.4137243204295834</v>
      </c>
      <c r="OK7" s="6">
        <f>IF(OR('Z-scores'!OK7&gt;3,'Z-scores'!OK7&lt;-3),"",'Z-scores'!OK7)</f>
        <v>-1.3448312665499511</v>
      </c>
      <c r="OL7" s="6">
        <f>IF(OR('Z-scores'!OL7&gt;3,'Z-scores'!OL7&lt;-3),"",'Z-scores'!OL7)</f>
        <v>-1.2390227551981594</v>
      </c>
      <c r="OM7" s="6">
        <f>IF(OR('Z-scores'!OM7&gt;3,'Z-scores'!OM7&lt;-3),"",'Z-scores'!OM7)</f>
        <v>-1.0595769623181717</v>
      </c>
      <c r="ON7" s="6">
        <f>IF(OR('Z-scores'!ON7&gt;3,'Z-scores'!ON7&lt;-3),"",'Z-scores'!ON7)</f>
        <v>-0.82038574656128449</v>
      </c>
      <c r="OO7" s="6">
        <f>IF(OR('Z-scores'!OO7&gt;3,'Z-scores'!OO7&lt;-3),"",'Z-scores'!OO7)</f>
        <v>-0.65083615682921914</v>
      </c>
      <c r="OP7" s="6">
        <f>IF(OR('Z-scores'!OP7&gt;3,'Z-scores'!OP7&lt;-3),"",'Z-scores'!OP7)</f>
        <v>-0.53322031809156267</v>
      </c>
      <c r="OQ7" s="6">
        <f>IF(OR('Z-scores'!OQ7&gt;3,'Z-scores'!OQ7&lt;-3),"",'Z-scores'!OQ7)</f>
        <v>-0.59063363123965662</v>
      </c>
      <c r="OR7" s="6">
        <f>IF(OR('Z-scores'!OR7&gt;3,'Z-scores'!OR7&lt;-3),"",'Z-scores'!OR7)</f>
        <v>-0.28697706120671279</v>
      </c>
      <c r="OS7" s="6">
        <f>IF(OR('Z-scores'!OS7&gt;3,'Z-scores'!OS7&lt;-3),"",'Z-scores'!OS7)</f>
        <v>-0.36681007667262455</v>
      </c>
      <c r="OT7" s="6">
        <f>IF(OR('Z-scores'!OT7&gt;3,'Z-scores'!OT7&lt;-3),"",'Z-scores'!OT7)</f>
        <v>-0.37771645319240105</v>
      </c>
      <c r="OU7" s="6">
        <f>IF(OR('Z-scores'!OU7&gt;3,'Z-scores'!OU7&lt;-3),"",'Z-scores'!OU7)</f>
        <v>-1.0235810953735174</v>
      </c>
      <c r="OV7" s="6">
        <f>IF(OR('Z-scores'!OV7&gt;3,'Z-scores'!OV7&lt;-3),"",'Z-scores'!OV7)</f>
        <v>-0.67890329601256894</v>
      </c>
      <c r="OW7" s="6">
        <f>IF(OR('Z-scores'!OW7&gt;3,'Z-scores'!OW7&lt;-3),"",'Z-scores'!OW7)</f>
        <v>-0.77039382292387482</v>
      </c>
      <c r="OX7" s="6">
        <f>IF(OR('Z-scores'!OX7&gt;3,'Z-scores'!OX7&lt;-3),"",'Z-scores'!OX7)</f>
        <v>-1.1218514908931438</v>
      </c>
      <c r="OY7" s="6">
        <f>IF(OR('Z-scores'!OY7&gt;3,'Z-scores'!OY7&lt;-3),"",'Z-scores'!OY7)</f>
        <v>-0.82262764610855266</v>
      </c>
      <c r="OZ7" s="6">
        <f>IF(OR('Z-scores'!OZ7&gt;3,'Z-scores'!OZ7&lt;-3),"",'Z-scores'!OZ7)</f>
        <v>-0.51707803900646809</v>
      </c>
      <c r="PA7" s="6">
        <f>IF(OR('Z-scores'!PA7&gt;3,'Z-scores'!PA7&lt;-3),"",'Z-scores'!PA7)</f>
        <v>-0.25000000000000006</v>
      </c>
      <c r="PB7" s="6">
        <f>IF(OR('Z-scores'!PB7&gt;3,'Z-scores'!PB7&lt;-3),"",'Z-scores'!PB7)</f>
        <v>-0.55496195685779615</v>
      </c>
      <c r="PC7" s="6">
        <f>IF(OR('Z-scores'!PC7&gt;3,'Z-scores'!PC7&lt;-3),"",'Z-scores'!PC7)</f>
        <v>-0.44323313704077177</v>
      </c>
      <c r="PD7" s="6">
        <f>IF(OR('Z-scores'!PD7&gt;3,'Z-scores'!PD7&lt;-3),"",'Z-scores'!PD7)</f>
        <v>-0.78565786412763705</v>
      </c>
      <c r="PE7" s="6">
        <f>IF(OR('Z-scores'!PE7&gt;3,'Z-scores'!PE7&lt;-3),"",'Z-scores'!PE7)</f>
        <v>-0.35133400109558283</v>
      </c>
      <c r="PF7" s="6">
        <f>IF(OR('Z-scores'!PF7&gt;3,'Z-scores'!PF7&lt;-3),"",'Z-scores'!PF7)</f>
        <v>-0.63000226933721903</v>
      </c>
      <c r="PG7" s="6">
        <f>IF(OR('Z-scores'!PG7&gt;3,'Z-scores'!PG7&lt;-3),"",'Z-scores'!PG7)</f>
        <v>-0.71856882320510795</v>
      </c>
      <c r="PH7" s="6">
        <f>IF(OR('Z-scores'!PH7&gt;3,'Z-scores'!PH7&lt;-3),"",'Z-scores'!PH7)</f>
        <v>-0.27079373972826742</v>
      </c>
      <c r="PI7" s="6">
        <f>IF(OR('Z-scores'!PI7&gt;3,'Z-scores'!PI7&lt;-3),"",'Z-scores'!PI7)</f>
        <v>-0.32134799332442465</v>
      </c>
      <c r="PJ7" s="6">
        <f>IF(OR('Z-scores'!PJ7&gt;3,'Z-scores'!PJ7&lt;-3),"",'Z-scores'!PJ7)</f>
        <v>7.6107578831019276E-2</v>
      </c>
      <c r="PK7" s="6">
        <f>IF(OR('Z-scores'!PK7&gt;3,'Z-scores'!PK7&lt;-3),"",'Z-scores'!PK7)</f>
        <v>0.75364329941914354</v>
      </c>
      <c r="PL7" s="6">
        <f>IF(OR('Z-scores'!PL7&gt;3,'Z-scores'!PL7&lt;-3),"",'Z-scores'!PL7)</f>
        <v>-0.82025739912552564</v>
      </c>
      <c r="PM7" s="6">
        <f>IF(OR('Z-scores'!PM7&gt;3,'Z-scores'!PM7&lt;-3),"",'Z-scores'!PM7)</f>
        <v>-0.24999999999999997</v>
      </c>
      <c r="PN7" s="6">
        <f>IF(OR('Z-scores'!PN7&gt;3,'Z-scores'!PN7&lt;-3),"",'Z-scores'!PN7)</f>
        <v>0.89848880877218129</v>
      </c>
      <c r="PO7" s="6">
        <f>IF(OR('Z-scores'!PO7&gt;3,'Z-scores'!PO7&lt;-3),"",'Z-scores'!PO7)</f>
        <v>-0.3133025603838383</v>
      </c>
      <c r="PP7" s="6">
        <f>IF(OR('Z-scores'!PP7&gt;3,'Z-scores'!PP7&lt;-3),"",'Z-scores'!PP7)</f>
        <v>-0.35256601888648931</v>
      </c>
      <c r="PQ7" s="6">
        <f>IF(OR('Z-scores'!PQ7&gt;3,'Z-scores'!PQ7&lt;-3),"",'Z-scores'!PQ7)</f>
        <v>-0.28741381805435101</v>
      </c>
      <c r="PR7" s="6">
        <f>IF(OR('Z-scores'!PR7&gt;3,'Z-scores'!PR7&lt;-3),"",'Z-scores'!PR7)</f>
        <v>-0.19901614467078002</v>
      </c>
      <c r="PS7" s="6">
        <f>IF(OR('Z-scores'!PS7&gt;3,'Z-scores'!PS7&lt;-3),"",'Z-scores'!PS7)</f>
        <v>-0.29010262327226644</v>
      </c>
      <c r="PT7" s="6">
        <f>IF(OR('Z-scores'!PT7&gt;3,'Z-scores'!PT7&lt;-3),"",'Z-scores'!PT7)</f>
        <v>-0.25000000000000006</v>
      </c>
      <c r="PU7" s="6">
        <f>IF(OR('Z-scores'!PU7&gt;3,'Z-scores'!PU7&lt;-3),"",'Z-scores'!PU7)</f>
        <v>-0.25000000000000006</v>
      </c>
      <c r="PV7" s="6">
        <f>IF(OR('Z-scores'!PV7&gt;3,'Z-scores'!PV7&lt;-3),"",'Z-scores'!PV7)</f>
        <v>-0.35393626622875579</v>
      </c>
      <c r="PW7" s="6">
        <f>IF(OR('Z-scores'!PW7&gt;3,'Z-scores'!PW7&lt;-3),"",'Z-scores'!PW7)</f>
        <v>-0.37949839920671508</v>
      </c>
      <c r="PX7" s="6">
        <f>IF(OR('Z-scores'!PX7&gt;3,'Z-scores'!PX7&lt;-3),"",'Z-scores'!PX7)</f>
        <v>-1.1110455994220758</v>
      </c>
      <c r="PY7" s="6">
        <f>IF(OR('Z-scores'!PY7&gt;3,'Z-scores'!PY7&lt;-3),"",'Z-scores'!PY7)</f>
        <v>-0.39044613641868392</v>
      </c>
      <c r="PZ7" s="6">
        <f>IF(OR('Z-scores'!PZ7&gt;3,'Z-scores'!PZ7&lt;-3),"",'Z-scores'!PZ7)</f>
        <v>-0.36653249166380814</v>
      </c>
      <c r="QA7" s="6">
        <f>IF(OR('Z-scores'!QA7&gt;3,'Z-scores'!QA7&lt;-3),"",'Z-scores'!QA7)</f>
        <v>-0.25000000000000006</v>
      </c>
      <c r="QB7" s="6">
        <f>IF(OR('Z-scores'!QB7&gt;3,'Z-scores'!QB7&lt;-3),"",'Z-scores'!QB7)</f>
        <v>-0.12682333704520884</v>
      </c>
      <c r="QC7" s="6">
        <f>IF(OR('Z-scores'!QC7&gt;3,'Z-scores'!QC7&lt;-3),"",'Z-scores'!QC7)</f>
        <v>0.22507586080419825</v>
      </c>
      <c r="QD7" s="6">
        <f>IF(OR('Z-scores'!QD7&gt;3,'Z-scores'!QD7&lt;-3),"",'Z-scores'!QD7)</f>
        <v>-0.25</v>
      </c>
      <c r="QE7" s="6">
        <f>IF(OR('Z-scores'!QE7&gt;3,'Z-scores'!QE7&lt;-3),"",'Z-scores'!QE7)</f>
        <v>-0.25</v>
      </c>
      <c r="QF7" s="6">
        <f>IF(OR('Z-scores'!QF7&gt;3,'Z-scores'!QF7&lt;-3),"",'Z-scores'!QF7)</f>
        <v>-0.84346396274863522</v>
      </c>
      <c r="QG7" s="6">
        <f>IF(OR('Z-scores'!QG7&gt;3,'Z-scores'!QG7&lt;-3),"",'Z-scores'!QG7)</f>
        <v>0.90995673561539703</v>
      </c>
      <c r="QH7" s="6">
        <f>IF(OR('Z-scores'!QH7&gt;3,'Z-scores'!QH7&lt;-3),"",'Z-scores'!QH7)</f>
        <v>0.50304038207382862</v>
      </c>
      <c r="QI7" s="6">
        <f>IF(OR('Z-scores'!QI7&gt;3,'Z-scores'!QI7&lt;-3),"",'Z-scores'!QI7)</f>
        <v>0.25016357105943365</v>
      </c>
      <c r="QJ7" s="6">
        <f>IF(OR('Z-scores'!QJ7&gt;3,'Z-scores'!QJ7&lt;-3),"",'Z-scores'!QJ7)</f>
        <v>-0.12470845091949333</v>
      </c>
      <c r="QK7" s="6">
        <f>IF(OR('Z-scores'!QK7&gt;3,'Z-scores'!QK7&lt;-3),"",'Z-scores'!QK7)</f>
        <v>0.19329226429768842</v>
      </c>
      <c r="QL7" s="6">
        <f>IF(OR('Z-scores'!QL7&gt;3,'Z-scores'!QL7&lt;-3),"",'Z-scores'!QL7)</f>
        <v>-0.73071203207098923</v>
      </c>
      <c r="QM7" s="6">
        <f>IF(OR('Z-scores'!QM7&gt;3,'Z-scores'!QM7&lt;-3),"",'Z-scores'!QM7)</f>
        <v>-1.4415649645358621</v>
      </c>
      <c r="QN7" s="6">
        <f>IF(OR('Z-scores'!QN7&gt;3,'Z-scores'!QN7&lt;-3),"",'Z-scores'!QN7)</f>
        <v>-1.0831386597733657</v>
      </c>
      <c r="QO7" s="6">
        <f>IF(OR('Z-scores'!QO7&gt;3,'Z-scores'!QO7&lt;-3),"",'Z-scores'!QO7)</f>
        <v>-0.81896186184073416</v>
      </c>
      <c r="QP7" s="6">
        <f>IF(OR('Z-scores'!QP7&gt;3,'Z-scores'!QP7&lt;-3),"",'Z-scores'!QP7)</f>
        <v>-1.2043731573025815</v>
      </c>
      <c r="QQ7" s="6">
        <f>IF(OR('Z-scores'!QQ7&gt;3,'Z-scores'!QQ7&lt;-3),"",'Z-scores'!QQ7)</f>
        <v>-0.55425591796534168</v>
      </c>
      <c r="QR7" s="6">
        <f>IF(OR('Z-scores'!QR7&gt;3,'Z-scores'!QR7&lt;-3),"",'Z-scores'!QR7)</f>
        <v>-0.70182813599805505</v>
      </c>
      <c r="QS7" s="6">
        <f>IF(OR('Z-scores'!QS7&gt;3,'Z-scores'!QS7&lt;-3),"",'Z-scores'!QS7)</f>
        <v>-0.60854604269188495</v>
      </c>
      <c r="QT7" s="6">
        <f>IF(OR('Z-scores'!QT7&gt;3,'Z-scores'!QT7&lt;-3),"",'Z-scores'!QT7)</f>
        <v>0.4584277050662699</v>
      </c>
      <c r="QU7" s="6">
        <f>IF(OR('Z-scores'!QU7&gt;3,'Z-scores'!QU7&lt;-3),"",'Z-scores'!QU7)</f>
        <v>-1.145294010126561</v>
      </c>
      <c r="QV7" s="6">
        <f>IF(OR('Z-scores'!QV7&gt;3,'Z-scores'!QV7&lt;-3),"",'Z-scores'!QV7)</f>
        <v>-1.6127221425472997</v>
      </c>
      <c r="QW7" s="6">
        <f>IF(OR('Z-scores'!QW7&gt;3,'Z-scores'!QW7&lt;-3),"",'Z-scores'!QW7)</f>
        <v>-0.49795881242480905</v>
      </c>
      <c r="QX7" s="6">
        <f>IF(OR('Z-scores'!QX7&gt;3,'Z-scores'!QX7&lt;-3),"",'Z-scores'!QX7)</f>
        <v>-8.8858869886265984E-2</v>
      </c>
      <c r="QY7" s="6">
        <f>IF(OR('Z-scores'!QY7&gt;3,'Z-scores'!QY7&lt;-3),"",'Z-scores'!QY7)</f>
        <v>0.33263065634954991</v>
      </c>
      <c r="QZ7" s="6">
        <f>IF(OR('Z-scores'!QZ7&gt;3,'Z-scores'!QZ7&lt;-3),"",'Z-scores'!QZ7)</f>
        <v>-1.0870810233990822</v>
      </c>
      <c r="RA7" s="6">
        <f>IF(OR('Z-scores'!RA7&gt;3,'Z-scores'!RA7&lt;-3),"",'Z-scores'!RA7)</f>
        <v>-1.3661526052401682</v>
      </c>
      <c r="RB7" s="6">
        <f>IF(OR('Z-scores'!RB7&gt;3,'Z-scores'!RB7&lt;-3),"",'Z-scores'!RB7)</f>
        <v>-0.26130068375159859</v>
      </c>
      <c r="RC7" s="6">
        <f>IF(OR('Z-scores'!RC7&gt;3,'Z-scores'!RC7&lt;-3),"",'Z-scores'!RC7)</f>
        <v>-0.44292395889800062</v>
      </c>
      <c r="RD7" s="6">
        <f>IF(OR('Z-scores'!RD7&gt;3,'Z-scores'!RD7&lt;-3),"",'Z-scores'!RD7)</f>
        <v>-0.12117469416433835</v>
      </c>
      <c r="RE7" s="6">
        <f>IF(OR('Z-scores'!RE7&gt;3,'Z-scores'!RE7&lt;-3),"",'Z-scores'!RE7)</f>
        <v>-0.84715362720283305</v>
      </c>
      <c r="RF7" s="6">
        <f>IF(OR('Z-scores'!RF7&gt;3,'Z-scores'!RF7&lt;-3),"",'Z-scores'!RF7)</f>
        <v>1.4841551873076966</v>
      </c>
      <c r="RG7" s="6">
        <f>IF(OR('Z-scores'!RG7&gt;3,'Z-scores'!RG7&lt;-3),"",'Z-scores'!RG7)</f>
        <v>0.54462355510620442</v>
      </c>
      <c r="RH7" s="6">
        <f>IF(OR('Z-scores'!RH7&gt;3,'Z-scores'!RH7&lt;-3),"",'Z-scores'!RH7)</f>
        <v>-0.87986207146368678</v>
      </c>
      <c r="RI7" s="6">
        <f>IF(OR('Z-scores'!RI7&gt;3,'Z-scores'!RI7&lt;-3),"",'Z-scores'!RI7)</f>
        <v>-0.49406123026244625</v>
      </c>
      <c r="RJ7" s="6">
        <f>IF(OR('Z-scores'!RJ7&gt;3,'Z-scores'!RJ7&lt;-3),"",'Z-scores'!RJ7)</f>
        <v>-0.60090196400788465</v>
      </c>
      <c r="RK7" s="6">
        <f>IF(OR('Z-scores'!RK7&gt;3,'Z-scores'!RK7&lt;-3),"",'Z-scores'!RK7)</f>
        <v>-0.67742429205038679</v>
      </c>
      <c r="RL7" s="6">
        <f>IF(OR('Z-scores'!RL7&gt;3,'Z-scores'!RL7&lt;-3),"",'Z-scores'!RL7)</f>
        <v>-0.8767149187280977</v>
      </c>
      <c r="RM7" s="6">
        <f>IF(OR('Z-scores'!RM7&gt;3,'Z-scores'!RM7&lt;-3),"",'Z-scores'!RM7)</f>
        <v>-0.66440329029103429</v>
      </c>
      <c r="RN7" s="6">
        <f>IF(OR('Z-scores'!RN7&gt;3,'Z-scores'!RN7&lt;-3),"",'Z-scores'!RN7)</f>
        <v>-0.2053379349534023</v>
      </c>
      <c r="RO7" s="6">
        <f>IF(OR('Z-scores'!RO7&gt;3,'Z-scores'!RO7&lt;-3),"",'Z-scores'!RO7)</f>
        <v>2.4000044207194873</v>
      </c>
      <c r="RP7" s="6">
        <f>IF(OR('Z-scores'!RP7&gt;3,'Z-scores'!RP7&lt;-3),"",'Z-scores'!RP7)</f>
        <v>-0.94818445599214296</v>
      </c>
      <c r="RQ7" s="6">
        <f>IF(OR('Z-scores'!RQ7&gt;3,'Z-scores'!RQ7&lt;-3),"",'Z-scores'!RQ7)</f>
        <v>-0.47428925113791964</v>
      </c>
      <c r="RR7" s="6">
        <f>IF(OR('Z-scores'!RR7&gt;3,'Z-scores'!RR7&lt;-3),"",'Z-scores'!RR7)</f>
        <v>4.6135379029610103E-2</v>
      </c>
      <c r="RS7" s="6">
        <f>IF(OR('Z-scores'!RS7&gt;3,'Z-scores'!RS7&lt;-3),"",'Z-scores'!RS7)</f>
        <v>-0.45753215251349572</v>
      </c>
      <c r="RT7" s="6">
        <f>IF(OR('Z-scores'!RT7&gt;3,'Z-scores'!RT7&lt;-3),"",'Z-scores'!RT7)</f>
        <v>0.79422504034996666</v>
      </c>
      <c r="RU7" s="6">
        <f>IF(OR('Z-scores'!RU7&gt;3,'Z-scores'!RU7&lt;-3),"",'Z-scores'!RU7)</f>
        <v>0.15413055211041171</v>
      </c>
      <c r="RV7" s="6">
        <f>IF(OR('Z-scores'!RV7&gt;3,'Z-scores'!RV7&lt;-3),"",'Z-scores'!RV7)</f>
        <v>-1.1456860349986517</v>
      </c>
      <c r="RW7" s="6">
        <f>IF(OR('Z-scores'!RW7&gt;3,'Z-scores'!RW7&lt;-3),"",'Z-scores'!RW7)</f>
        <v>0.12681779669384569</v>
      </c>
      <c r="RX7" s="6">
        <f>IF(OR('Z-scores'!RX7&gt;3,'Z-scores'!RX7&lt;-3),"",'Z-scores'!RX7)</f>
        <v>-0.67803928480297604</v>
      </c>
      <c r="RY7" s="6">
        <f>IF(OR('Z-scores'!RY7&gt;3,'Z-scores'!RY7&lt;-3),"",'Z-scores'!RY7)</f>
        <v>-0.39915191527910077</v>
      </c>
      <c r="RZ7" s="6">
        <f>IF(OR('Z-scores'!RZ7&gt;3,'Z-scores'!RZ7&lt;-3),"",'Z-scores'!RZ7)</f>
        <v>0.58850096352858061</v>
      </c>
      <c r="SA7" s="6">
        <f>IF(OR('Z-scores'!SA7&gt;3,'Z-scores'!SA7&lt;-3),"",'Z-scores'!SA7)</f>
        <v>-0.66649850344776329</v>
      </c>
      <c r="SB7" s="6">
        <f>IF(OR('Z-scores'!SB7&gt;3,'Z-scores'!SB7&lt;-3),"",'Z-scores'!SB7)</f>
        <v>-0.59208217764712945</v>
      </c>
      <c r="SC7" s="6">
        <f>IF(OR('Z-scores'!SC7&gt;3,'Z-scores'!SC7&lt;-3),"",'Z-scores'!SC7)</f>
        <v>-1.0234841168655933</v>
      </c>
      <c r="SD7" s="6">
        <f>IF(OR('Z-scores'!SD7&gt;3,'Z-scores'!SD7&lt;-3),"",'Z-scores'!SD7)</f>
        <v>-0.47176814289960495</v>
      </c>
      <c r="SE7" s="6">
        <f>IF(OR('Z-scores'!SE7&gt;3,'Z-scores'!SE7&lt;-3),"",'Z-scores'!SE7)</f>
        <v>1.953277382376566E-2</v>
      </c>
      <c r="SF7" s="6">
        <f>IF(OR('Z-scores'!SF7&gt;3,'Z-scores'!SF7&lt;-3),"",'Z-scores'!SF7)</f>
        <v>-1.1961023061680591</v>
      </c>
      <c r="SG7" s="6">
        <f>IF(OR('Z-scores'!SG7&gt;3,'Z-scores'!SG7&lt;-3),"",'Z-scores'!SG7)</f>
        <v>0.86666182789611912</v>
      </c>
      <c r="SH7" s="6">
        <f>IF(OR('Z-scores'!SH7&gt;3,'Z-scores'!SH7&lt;-3),"",'Z-scores'!SH7)</f>
        <v>-0.60479293036445303</v>
      </c>
      <c r="SI7" s="6">
        <f>IF(OR('Z-scores'!SI7&gt;3,'Z-scores'!SI7&lt;-3),"",'Z-scores'!SI7)</f>
        <v>-0.34471758460937402</v>
      </c>
      <c r="SJ7" s="6">
        <f>IF(OR('Z-scores'!SJ7&gt;3,'Z-scores'!SJ7&lt;-3),"",'Z-scores'!SJ7)</f>
        <v>-0.4235692617138877</v>
      </c>
      <c r="SK7" s="6">
        <f>IF(OR('Z-scores'!SK7&gt;3,'Z-scores'!SK7&lt;-3),"",'Z-scores'!SK7)</f>
        <v>-0.51969562166352823</v>
      </c>
    </row>
    <row r="8" spans="1:505" x14ac:dyDescent="0.25">
      <c r="A8" s="14">
        <v>348465</v>
      </c>
      <c r="B8" s="14">
        <v>0</v>
      </c>
      <c r="C8" s="6">
        <f>IF(OR('Z-scores'!C8&gt;3,'Z-scores'!C8&lt;-3),"",'Z-scores'!C8)</f>
        <v>-0.47500405149352087</v>
      </c>
      <c r="D8" s="6">
        <f>IF(OR('Z-scores'!D8&gt;3,'Z-scores'!D8&lt;-3),"",'Z-scores'!D8)</f>
        <v>-0.33732921698374579</v>
      </c>
      <c r="E8" s="6">
        <f>IF(OR('Z-scores'!E8&gt;3,'Z-scores'!E8&lt;-3),"",'Z-scores'!E8)</f>
        <v>-0.48545719137770715</v>
      </c>
      <c r="F8" s="6">
        <f>IF(OR('Z-scores'!F8&gt;3,'Z-scores'!F8&lt;-3),"",'Z-scores'!F8)</f>
        <v>-6.8370100485611582E-2</v>
      </c>
      <c r="G8" s="6">
        <f>IF(OR('Z-scores'!G8&gt;3,'Z-scores'!G8&lt;-3),"",'Z-scores'!G8)</f>
        <v>0.32047641663954185</v>
      </c>
      <c r="H8" s="6">
        <f>IF(OR('Z-scores'!H8&gt;3,'Z-scores'!H8&lt;-3),"",'Z-scores'!H8)</f>
        <v>-0.36076978243258806</v>
      </c>
      <c r="I8" s="6">
        <f>IF(OR('Z-scores'!I8&gt;3,'Z-scores'!I8&lt;-3),"",'Z-scores'!I8)</f>
        <v>-0.36410073701081486</v>
      </c>
      <c r="J8" s="6">
        <f>IF(OR('Z-scores'!J8&gt;3,'Z-scores'!J8&lt;-3),"",'Z-scores'!J8)</f>
        <v>-0.6640548652830609</v>
      </c>
      <c r="K8" s="6" t="str">
        <f>IF(OR('Z-scores'!K8&gt;3,'Z-scores'!K8&lt;-3),"",'Z-scores'!K8)</f>
        <v/>
      </c>
      <c r="L8" s="6">
        <f>IF(OR('Z-scores'!L8&gt;3,'Z-scores'!L8&lt;-3),"",'Z-scores'!L8)</f>
        <v>1.422098272684082E-2</v>
      </c>
      <c r="M8" s="6">
        <f>IF(OR('Z-scores'!M8&gt;3,'Z-scores'!M8&lt;-3),"",'Z-scores'!M8)</f>
        <v>-0.2373643362539582</v>
      </c>
      <c r="N8" s="6">
        <f>IF(OR('Z-scores'!N8&gt;3,'Z-scores'!N8&lt;-3),"",'Z-scores'!N8)</f>
        <v>-0.560006110996905</v>
      </c>
      <c r="O8" s="6">
        <f>IF(OR('Z-scores'!O8&gt;3,'Z-scores'!O8&lt;-3),"",'Z-scores'!O8)</f>
        <v>-0.12173682644056889</v>
      </c>
      <c r="P8" s="6">
        <f>IF(OR('Z-scores'!P8&gt;3,'Z-scores'!P8&lt;-3),"",'Z-scores'!P8)</f>
        <v>-0.32451154689655665</v>
      </c>
      <c r="Q8" s="6">
        <f>IF(OR('Z-scores'!Q8&gt;3,'Z-scores'!Q8&lt;-3),"",'Z-scores'!Q8)</f>
        <v>-0.29839653737161836</v>
      </c>
      <c r="R8" s="6">
        <f>IF(OR('Z-scores'!R8&gt;3,'Z-scores'!R8&lt;-3),"",'Z-scores'!R8)</f>
        <v>-0.53164578181792332</v>
      </c>
      <c r="S8" s="6">
        <f>IF(OR('Z-scores'!S8&gt;3,'Z-scores'!S8&lt;-3),"",'Z-scores'!S8)</f>
        <v>0.27195679376546278</v>
      </c>
      <c r="T8" s="6">
        <f>IF(OR('Z-scores'!T8&gt;3,'Z-scores'!T8&lt;-3),"",'Z-scores'!T8)</f>
        <v>-0.26294466085619328</v>
      </c>
      <c r="U8" s="6">
        <f>IF(OR('Z-scores'!U8&gt;3,'Z-scores'!U8&lt;-3),"",'Z-scores'!U8)</f>
        <v>0.86144613016606475</v>
      </c>
      <c r="V8" s="6">
        <f>IF(OR('Z-scores'!V8&gt;3,'Z-scores'!V8&lt;-3),"",'Z-scores'!V8)</f>
        <v>0.2691291662008819</v>
      </c>
      <c r="W8" s="6">
        <f>IF(OR('Z-scores'!W8&gt;3,'Z-scores'!W8&lt;-3),"",'Z-scores'!W8)</f>
        <v>-0.18660852832893174</v>
      </c>
      <c r="X8" s="6">
        <f>IF(OR('Z-scores'!X8&gt;3,'Z-scores'!X8&lt;-3),"",'Z-scores'!X8)</f>
        <v>-0.54093834948369957</v>
      </c>
      <c r="Y8" s="6">
        <f>IF(OR('Z-scores'!Y8&gt;3,'Z-scores'!Y8&lt;-3),"",'Z-scores'!Y8)</f>
        <v>0.52209013378148084</v>
      </c>
      <c r="Z8" s="6">
        <f>IF(OR('Z-scores'!Z8&gt;3,'Z-scores'!Z8&lt;-3),"",'Z-scores'!Z8)</f>
        <v>0.18325440458386977</v>
      </c>
      <c r="AA8" s="6">
        <f>IF(OR('Z-scores'!AA8&gt;3,'Z-scores'!AA8&lt;-3),"",'Z-scores'!AA8)</f>
        <v>-0.69924083320612351</v>
      </c>
      <c r="AB8" s="6">
        <f>IF(OR('Z-scores'!AB8&gt;3,'Z-scores'!AB8&lt;-3),"",'Z-scores'!AB8)</f>
        <v>0.37327433799760179</v>
      </c>
      <c r="AC8" s="6">
        <f>IF(OR('Z-scores'!AC8&gt;3,'Z-scores'!AC8&lt;-3),"",'Z-scores'!AC8)</f>
        <v>2.0449344569714634</v>
      </c>
      <c r="AD8" s="6">
        <f>IF(OR('Z-scores'!AD8&gt;3,'Z-scores'!AD8&lt;-3),"",'Z-scores'!AD8)</f>
        <v>0.75959147771776669</v>
      </c>
      <c r="AE8" s="6">
        <f>IF(OR('Z-scores'!AE8&gt;3,'Z-scores'!AE8&lt;-3),"",'Z-scores'!AE8)</f>
        <v>0.64771460980415108</v>
      </c>
      <c r="AF8" s="6">
        <f>IF(OR('Z-scores'!AF8&gt;3,'Z-scores'!AF8&lt;-3),"",'Z-scores'!AF8)</f>
        <v>0.35858283411839537</v>
      </c>
      <c r="AG8" s="6">
        <f>IF(OR('Z-scores'!AG8&gt;3,'Z-scores'!AG8&lt;-3),"",'Z-scores'!AG8)</f>
        <v>1.2490174239567156</v>
      </c>
      <c r="AH8" s="6">
        <f>IF(OR('Z-scores'!AH8&gt;3,'Z-scores'!AH8&lt;-3),"",'Z-scores'!AH8)</f>
        <v>2.2380982213712577</v>
      </c>
      <c r="AI8" s="6">
        <f>IF(OR('Z-scores'!AI8&gt;3,'Z-scores'!AI8&lt;-3),"",'Z-scores'!AI8)</f>
        <v>-0.58708404309296636</v>
      </c>
      <c r="AJ8" s="6">
        <f>IF(OR('Z-scores'!AJ8&gt;3,'Z-scores'!AJ8&lt;-3),"",'Z-scores'!AJ8)</f>
        <v>-0.49514761561541365</v>
      </c>
      <c r="AK8" s="6">
        <f>IF(OR('Z-scores'!AK8&gt;3,'Z-scores'!AK8&lt;-3),"",'Z-scores'!AK8)</f>
        <v>-0.16748696370132049</v>
      </c>
      <c r="AL8" s="6">
        <f>IF(OR('Z-scores'!AL8&gt;3,'Z-scores'!AL8&lt;-3),"",'Z-scores'!AL8)</f>
        <v>-6.2732997702947546E-2</v>
      </c>
      <c r="AM8" s="6">
        <f>IF(OR('Z-scores'!AM8&gt;3,'Z-scores'!AM8&lt;-3),"",'Z-scores'!AM8)</f>
        <v>0.60773889984586771</v>
      </c>
      <c r="AN8" s="6">
        <f>IF(OR('Z-scores'!AN8&gt;3,'Z-scores'!AN8&lt;-3),"",'Z-scores'!AN8)</f>
        <v>0.21671162749155834</v>
      </c>
      <c r="AO8" s="6">
        <f>IF(OR('Z-scores'!AO8&gt;3,'Z-scores'!AO8&lt;-3),"",'Z-scores'!AO8)</f>
        <v>0.55664038242493541</v>
      </c>
      <c r="AP8" s="6">
        <f>IF(OR('Z-scores'!AP8&gt;3,'Z-scores'!AP8&lt;-3),"",'Z-scores'!AP8)</f>
        <v>-0.27346568953872885</v>
      </c>
      <c r="AQ8" s="6">
        <f>IF(OR('Z-scores'!AQ8&gt;3,'Z-scores'!AQ8&lt;-3),"",'Z-scores'!AQ8)</f>
        <v>0.81165704126941973</v>
      </c>
      <c r="AR8" s="6">
        <f>IF(OR('Z-scores'!AR8&gt;3,'Z-scores'!AR8&lt;-3),"",'Z-scores'!AR8)</f>
        <v>6.0371502802881047E-2</v>
      </c>
      <c r="AS8" s="6">
        <f>IF(OR('Z-scores'!AS8&gt;3,'Z-scores'!AS8&lt;-3),"",'Z-scores'!AS8)</f>
        <v>0.65676597608953247</v>
      </c>
      <c r="AT8" s="6" t="str">
        <f>IF(OR('Z-scores'!AT8&gt;3,'Z-scores'!AT8&lt;-3),"",'Z-scores'!AT8)</f>
        <v/>
      </c>
      <c r="AU8" s="6">
        <f>IF(OR('Z-scores'!AU8&gt;3,'Z-scores'!AU8&lt;-3),"",'Z-scores'!AU8)</f>
        <v>0.67147878302137254</v>
      </c>
      <c r="AV8" s="6">
        <f>IF(OR('Z-scores'!AV8&gt;3,'Z-scores'!AV8&lt;-3),"",'Z-scores'!AV8)</f>
        <v>-0.69807948275341902</v>
      </c>
      <c r="AW8" s="6">
        <f>IF(OR('Z-scores'!AW8&gt;3,'Z-scores'!AW8&lt;-3),"",'Z-scores'!AW8)</f>
        <v>-0.42666961188404168</v>
      </c>
      <c r="AX8" s="6">
        <f>IF(OR('Z-scores'!AX8&gt;3,'Z-scores'!AX8&lt;-3),"",'Z-scores'!AX8)</f>
        <v>-0.79019595223649453</v>
      </c>
      <c r="AY8" s="6">
        <f>IF(OR('Z-scores'!AY8&gt;3,'Z-scores'!AY8&lt;-3),"",'Z-scores'!AY8)</f>
        <v>0.43995860927808444</v>
      </c>
      <c r="AZ8" s="6">
        <f>IF(OR('Z-scores'!AZ8&gt;3,'Z-scores'!AZ8&lt;-3),"",'Z-scores'!AZ8)</f>
        <v>0.80253619388681718</v>
      </c>
      <c r="BA8" s="6">
        <f>IF(OR('Z-scores'!BA8&gt;3,'Z-scores'!BA8&lt;-3),"",'Z-scores'!BA8)</f>
        <v>0.10357871497468844</v>
      </c>
      <c r="BB8" s="6">
        <f>IF(OR('Z-scores'!BB8&gt;3,'Z-scores'!BB8&lt;-3),"",'Z-scores'!BB8)</f>
        <v>5.7743865764780147E-2</v>
      </c>
      <c r="BC8" s="6">
        <f>IF(OR('Z-scores'!BC8&gt;3,'Z-scores'!BC8&lt;-3),"",'Z-scores'!BC8)</f>
        <v>-0.36280896881837971</v>
      </c>
      <c r="BD8" s="6">
        <f>IF(OR('Z-scores'!BD8&gt;3,'Z-scores'!BD8&lt;-3),"",'Z-scores'!BD8)</f>
        <v>7.6889247937250993E-2</v>
      </c>
      <c r="BE8" s="6">
        <f>IF(OR('Z-scores'!BE8&gt;3,'Z-scores'!BE8&lt;-3),"",'Z-scores'!BE8)</f>
        <v>1.4549289189405266</v>
      </c>
      <c r="BF8" s="6">
        <f>IF(OR('Z-scores'!BF8&gt;3,'Z-scores'!BF8&lt;-3),"",'Z-scores'!BF8)</f>
        <v>2.070831551668201</v>
      </c>
      <c r="BG8" s="6">
        <f>IF(OR('Z-scores'!BG8&gt;3,'Z-scores'!BG8&lt;-3),"",'Z-scores'!BG8)</f>
        <v>1.2188687371183531</v>
      </c>
      <c r="BH8" s="6">
        <f>IF(OR('Z-scores'!BH8&gt;3,'Z-scores'!BH8&lt;-3),"",'Z-scores'!BH8)</f>
        <v>-0.4401980735724948</v>
      </c>
      <c r="BI8" s="6">
        <f>IF(OR('Z-scores'!BI8&gt;3,'Z-scores'!BI8&lt;-3),"",'Z-scores'!BI8)</f>
        <v>-0.51043147154530766</v>
      </c>
      <c r="BJ8" s="6">
        <f>IF(OR('Z-scores'!BJ8&gt;3,'Z-scores'!BJ8&lt;-3),"",'Z-scores'!BJ8)</f>
        <v>-0.17592808148924313</v>
      </c>
      <c r="BK8" s="6">
        <f>IF(OR('Z-scores'!BK8&gt;3,'Z-scores'!BK8&lt;-3),"",'Z-scores'!BK8)</f>
        <v>-0.47975033818626378</v>
      </c>
      <c r="BL8" s="6">
        <f>IF(OR('Z-scores'!BL8&gt;3,'Z-scores'!BL8&lt;-3),"",'Z-scores'!BL8)</f>
        <v>1.310490648599385</v>
      </c>
      <c r="BM8" s="6">
        <f>IF(OR('Z-scores'!BM8&gt;3,'Z-scores'!BM8&lt;-3),"",'Z-scores'!BM8)</f>
        <v>1.2585560477836693</v>
      </c>
      <c r="BN8" s="6">
        <f>IF(OR('Z-scores'!BN8&gt;3,'Z-scores'!BN8&lt;-3),"",'Z-scores'!BN8)</f>
        <v>0.69296189948731302</v>
      </c>
      <c r="BO8" s="6">
        <f>IF(OR('Z-scores'!BO8&gt;3,'Z-scores'!BO8&lt;-3),"",'Z-scores'!BO8)</f>
        <v>0.29148351351728119</v>
      </c>
      <c r="BP8" s="6">
        <f>IF(OR('Z-scores'!BP8&gt;3,'Z-scores'!BP8&lt;-3),"",'Z-scores'!BP8)</f>
        <v>-0.25895007551908078</v>
      </c>
      <c r="BQ8" s="6">
        <f>IF(OR('Z-scores'!BQ8&gt;3,'Z-scores'!BQ8&lt;-3),"",'Z-scores'!BQ8)</f>
        <v>0.46755354816657652</v>
      </c>
      <c r="BR8" s="6">
        <f>IF(OR('Z-scores'!BR8&gt;3,'Z-scores'!BR8&lt;-3),"",'Z-scores'!BR8)</f>
        <v>2.2289767867935901</v>
      </c>
      <c r="BS8" s="6">
        <f>IF(OR('Z-scores'!BS8&gt;3,'Z-scores'!BS8&lt;-3),"",'Z-scores'!BS8)</f>
        <v>-0.7867787364498946</v>
      </c>
      <c r="BT8" s="6">
        <f>IF(OR('Z-scores'!BT8&gt;3,'Z-scores'!BT8&lt;-3),"",'Z-scores'!BT8)</f>
        <v>-1.2206787400373036</v>
      </c>
      <c r="BU8" s="6">
        <f>IF(OR('Z-scores'!BU8&gt;3,'Z-scores'!BU8&lt;-3),"",'Z-scores'!BU8)</f>
        <v>-0.65410414761214419</v>
      </c>
      <c r="BV8" s="6">
        <f>IF(OR('Z-scores'!BV8&gt;3,'Z-scores'!BV8&lt;-3),"",'Z-scores'!BV8)</f>
        <v>-1.1023311496437118</v>
      </c>
      <c r="BW8" s="6">
        <f>IF(OR('Z-scores'!BW8&gt;3,'Z-scores'!BW8&lt;-3),"",'Z-scores'!BW8)</f>
        <v>-1.6840331617638842</v>
      </c>
      <c r="BX8" s="6">
        <f>IF(OR('Z-scores'!BX8&gt;3,'Z-scores'!BX8&lt;-3),"",'Z-scores'!BX8)</f>
        <v>-2.2098503327080068</v>
      </c>
      <c r="BY8" s="6">
        <f>IF(OR('Z-scores'!BY8&gt;3,'Z-scores'!BY8&lt;-3),"",'Z-scores'!BY8)</f>
        <v>-0.82969729103484935</v>
      </c>
      <c r="BZ8" s="6">
        <f>IF(OR('Z-scores'!BZ8&gt;3,'Z-scores'!BZ8&lt;-3),"",'Z-scores'!BZ8)</f>
        <v>-1.4124104487777964</v>
      </c>
      <c r="CA8" s="6">
        <f>IF(OR('Z-scores'!CA8&gt;3,'Z-scores'!CA8&lt;-3),"",'Z-scores'!CA8)</f>
        <v>-0.89721623390842764</v>
      </c>
      <c r="CB8" s="6">
        <f>IF(OR('Z-scores'!CB8&gt;3,'Z-scores'!CB8&lt;-3),"",'Z-scores'!CB8)</f>
        <v>-1.2402508188839236</v>
      </c>
      <c r="CC8" s="6">
        <f>IF(OR('Z-scores'!CC8&gt;3,'Z-scores'!CC8&lt;-3),"",'Z-scores'!CC8)</f>
        <v>-1.3504049815761039</v>
      </c>
      <c r="CD8" s="6">
        <f>IF(OR('Z-scores'!CD8&gt;3,'Z-scores'!CD8&lt;-3),"",'Z-scores'!CD8)</f>
        <v>-1.6912847242086044</v>
      </c>
      <c r="CE8" s="6">
        <f>IF(OR('Z-scores'!CE8&gt;3,'Z-scores'!CE8&lt;-3),"",'Z-scores'!CE8)</f>
        <v>-0.67744529626994254</v>
      </c>
      <c r="CF8" s="6">
        <f>IF(OR('Z-scores'!CF8&gt;3,'Z-scores'!CF8&lt;-3),"",'Z-scores'!CF8)</f>
        <v>-1.3531718040066347</v>
      </c>
      <c r="CG8" s="6">
        <f>IF(OR('Z-scores'!CG8&gt;3,'Z-scores'!CG8&lt;-3),"",'Z-scores'!CG8)</f>
        <v>-1.4485470331077428</v>
      </c>
      <c r="CH8" s="6">
        <f>IF(OR('Z-scores'!CH8&gt;3,'Z-scores'!CH8&lt;-3),"",'Z-scores'!CH8)</f>
        <v>-0.72498044133062078</v>
      </c>
      <c r="CI8" s="6">
        <f>IF(OR('Z-scores'!CI8&gt;3,'Z-scores'!CI8&lt;-3),"",'Z-scores'!CI8)</f>
        <v>-0.60604727323470731</v>
      </c>
      <c r="CJ8" s="6">
        <f>IF(OR('Z-scores'!CJ8&gt;3,'Z-scores'!CJ8&lt;-3),"",'Z-scores'!CJ8)</f>
        <v>-1.1540080828871342</v>
      </c>
      <c r="CK8" s="6">
        <f>IF(OR('Z-scores'!CK8&gt;3,'Z-scores'!CK8&lt;-3),"",'Z-scores'!CK8)</f>
        <v>-2.7089073992377201E-3</v>
      </c>
      <c r="CL8" s="6">
        <f>IF(OR('Z-scores'!CL8&gt;3,'Z-scores'!CL8&lt;-3),"",'Z-scores'!CL8)</f>
        <v>-0.37765456749311727</v>
      </c>
      <c r="CM8" s="6">
        <f>IF(OR('Z-scores'!CM8&gt;3,'Z-scores'!CM8&lt;-3),"",'Z-scores'!CM8)</f>
        <v>-0.38105091505186006</v>
      </c>
      <c r="CN8" s="6">
        <f>IF(OR('Z-scores'!CN8&gt;3,'Z-scores'!CN8&lt;-3),"",'Z-scores'!CN8)</f>
        <v>-0.99922496321397136</v>
      </c>
      <c r="CO8" s="6">
        <f>IF(OR('Z-scores'!CO8&gt;3,'Z-scores'!CO8&lt;-3),"",'Z-scores'!CO8)</f>
        <v>-1.0309887787905925</v>
      </c>
      <c r="CP8" s="6">
        <f>IF(OR('Z-scores'!CP8&gt;3,'Z-scores'!CP8&lt;-3),"",'Z-scores'!CP8)</f>
        <v>-1.3781828682591994</v>
      </c>
      <c r="CQ8" s="6">
        <f>IF(OR('Z-scores'!CQ8&gt;3,'Z-scores'!CQ8&lt;-3),"",'Z-scores'!CQ8)</f>
        <v>-0.9753513312549088</v>
      </c>
      <c r="CR8" s="6">
        <f>IF(OR('Z-scores'!CR8&gt;3,'Z-scores'!CR8&lt;-3),"",'Z-scores'!CR8)</f>
        <v>-1.0082969926462064</v>
      </c>
      <c r="CS8" s="6">
        <f>IF(OR('Z-scores'!CS8&gt;3,'Z-scores'!CS8&lt;-3),"",'Z-scores'!CS8)</f>
        <v>-1.0319725667892343</v>
      </c>
      <c r="CT8" s="6">
        <f>IF(OR('Z-scores'!CT8&gt;3,'Z-scores'!CT8&lt;-3),"",'Z-scores'!CT8)</f>
        <v>-1.4005397857326887</v>
      </c>
      <c r="CU8" s="6">
        <f>IF(OR('Z-scores'!CU8&gt;3,'Z-scores'!CU8&lt;-3),"",'Z-scores'!CU8)</f>
        <v>-0.9496842931897439</v>
      </c>
      <c r="CV8" s="6">
        <f>IF(OR('Z-scores'!CV8&gt;3,'Z-scores'!CV8&lt;-3),"",'Z-scores'!CV8)</f>
        <v>-0.87237885902534174</v>
      </c>
      <c r="CW8" s="6">
        <f>IF(OR('Z-scores'!CW8&gt;3,'Z-scores'!CW8&lt;-3),"",'Z-scores'!CW8)</f>
        <v>-0.41403065217581808</v>
      </c>
      <c r="CX8" s="6">
        <f>IF(OR('Z-scores'!CX8&gt;3,'Z-scores'!CX8&lt;-3),"",'Z-scores'!CX8)</f>
        <v>-0.87712316354901565</v>
      </c>
      <c r="CY8" s="6">
        <f>IF(OR('Z-scores'!CY8&gt;3,'Z-scores'!CY8&lt;-3),"",'Z-scores'!CY8)</f>
        <v>-0.5366852502045788</v>
      </c>
      <c r="CZ8" s="6">
        <f>IF(OR('Z-scores'!CZ8&gt;3,'Z-scores'!CZ8&lt;-3),"",'Z-scores'!CZ8)</f>
        <v>-0.53456670922990646</v>
      </c>
      <c r="DA8" s="6">
        <f>IF(OR('Z-scores'!DA8&gt;3,'Z-scores'!DA8&lt;-3),"",'Z-scores'!DA8)</f>
        <v>-0.21056939352368287</v>
      </c>
      <c r="DB8" s="6">
        <f>IF(OR('Z-scores'!DB8&gt;3,'Z-scores'!DB8&lt;-3),"",'Z-scores'!DB8)</f>
        <v>0.26343810294906361</v>
      </c>
      <c r="DC8" s="6">
        <f>IF(OR('Z-scores'!DC8&gt;3,'Z-scores'!DC8&lt;-3),"",'Z-scores'!DC8)</f>
        <v>-0.74391363191452042</v>
      </c>
      <c r="DD8" s="6">
        <f>IF(OR('Z-scores'!DD8&gt;3,'Z-scores'!DD8&lt;-3),"",'Z-scores'!DD8)</f>
        <v>-0.9359858686864585</v>
      </c>
      <c r="DE8" s="6">
        <f>IF(OR('Z-scores'!DE8&gt;3,'Z-scores'!DE8&lt;-3),"",'Z-scores'!DE8)</f>
        <v>-0.53820753426308265</v>
      </c>
      <c r="DF8" s="6">
        <f>IF(OR('Z-scores'!DF8&gt;3,'Z-scores'!DF8&lt;-3),"",'Z-scores'!DF8)</f>
        <v>-0.85601691894991694</v>
      </c>
      <c r="DG8" s="6">
        <f>IF(OR('Z-scores'!DG8&gt;3,'Z-scores'!DG8&lt;-3),"",'Z-scores'!DG8)</f>
        <v>-0.51791187352881563</v>
      </c>
      <c r="DH8" s="6">
        <f>IF(OR('Z-scores'!DH8&gt;3,'Z-scores'!DH8&lt;-3),"",'Z-scores'!DH8)</f>
        <v>-0.9509032472959873</v>
      </c>
      <c r="DI8" s="6">
        <f>IF(OR('Z-scores'!DI8&gt;3,'Z-scores'!DI8&lt;-3),"",'Z-scores'!DI8)</f>
        <v>-0.50995054277677654</v>
      </c>
      <c r="DJ8" s="6">
        <f>IF(OR('Z-scores'!DJ8&gt;3,'Z-scores'!DJ8&lt;-3),"",'Z-scores'!DJ8)</f>
        <v>-0.72511656498849608</v>
      </c>
      <c r="DK8" s="6">
        <f>IF(OR('Z-scores'!DK8&gt;3,'Z-scores'!DK8&lt;-3),"",'Z-scores'!DK8)</f>
        <v>-0.29108981601948508</v>
      </c>
      <c r="DL8" s="6">
        <f>IF(OR('Z-scores'!DL8&gt;3,'Z-scores'!DL8&lt;-3),"",'Z-scores'!DL8)</f>
        <v>-0.59925173818874589</v>
      </c>
      <c r="DM8" s="6">
        <f>IF(OR('Z-scores'!DM8&gt;3,'Z-scores'!DM8&lt;-3),"",'Z-scores'!DM8)</f>
        <v>-0.38884036381665743</v>
      </c>
      <c r="DN8" s="6">
        <f>IF(OR('Z-scores'!DN8&gt;3,'Z-scores'!DN8&lt;-3),"",'Z-scores'!DN8)</f>
        <v>-0.93857042202537866</v>
      </c>
      <c r="DO8" s="6">
        <f>IF(OR('Z-scores'!DO8&gt;3,'Z-scores'!DO8&lt;-3),"",'Z-scores'!DO8)</f>
        <v>-0.66981258111075548</v>
      </c>
      <c r="DP8" s="6">
        <f>IF(OR('Z-scores'!DP8&gt;3,'Z-scores'!DP8&lt;-3),"",'Z-scores'!DP8)</f>
        <v>-0.14595639723491513</v>
      </c>
      <c r="DQ8" s="6">
        <f>IF(OR('Z-scores'!DQ8&gt;3,'Z-scores'!DQ8&lt;-3),"",'Z-scores'!DQ8)</f>
        <v>-9.0742539263103772E-2</v>
      </c>
      <c r="DR8" s="6">
        <f>IF(OR('Z-scores'!DR8&gt;3,'Z-scores'!DR8&lt;-3),"",'Z-scores'!DR8)</f>
        <v>-0.77812496139026821</v>
      </c>
      <c r="DS8" s="6">
        <f>IF(OR('Z-scores'!DS8&gt;3,'Z-scores'!DS8&lt;-3),"",'Z-scores'!DS8)</f>
        <v>-0.6873130944621807</v>
      </c>
      <c r="DT8" s="6">
        <f>IF(OR('Z-scores'!DT8&gt;3,'Z-scores'!DT8&lt;-3),"",'Z-scores'!DT8)</f>
        <v>-0.95142311337342589</v>
      </c>
      <c r="DU8" s="6">
        <f>IF(OR('Z-scores'!DU8&gt;3,'Z-scores'!DU8&lt;-3),"",'Z-scores'!DU8)</f>
        <v>-0.37516750842999963</v>
      </c>
      <c r="DV8" s="6">
        <f>IF(OR('Z-scores'!DV8&gt;3,'Z-scores'!DV8&lt;-3),"",'Z-scores'!DV8)</f>
        <v>-0.43938586967307519</v>
      </c>
      <c r="DW8" s="6">
        <f>IF(OR('Z-scores'!DW8&gt;3,'Z-scores'!DW8&lt;-3),"",'Z-scores'!DW8)</f>
        <v>-0.30129171442856051</v>
      </c>
      <c r="DX8" s="6">
        <f>IF(OR('Z-scores'!DX8&gt;3,'Z-scores'!DX8&lt;-3),"",'Z-scores'!DX8)</f>
        <v>-0.46052335660655752</v>
      </c>
      <c r="DY8" s="6">
        <f>IF(OR('Z-scores'!DY8&gt;3,'Z-scores'!DY8&lt;-3),"",'Z-scores'!DY8)</f>
        <v>-6.546892365940124E-2</v>
      </c>
      <c r="DZ8" s="6">
        <f>IF(OR('Z-scores'!DZ8&gt;3,'Z-scores'!DZ8&lt;-3),"",'Z-scores'!DZ8)</f>
        <v>0.78993887453020828</v>
      </c>
      <c r="EA8" s="6">
        <f>IF(OR('Z-scores'!EA8&gt;3,'Z-scores'!EA8&lt;-3),"",'Z-scores'!EA8)</f>
        <v>-0.7399696700404228</v>
      </c>
      <c r="EB8" s="6">
        <f>IF(OR('Z-scores'!EB8&gt;3,'Z-scores'!EB8&lt;-3),"",'Z-scores'!EB8)</f>
        <v>-0.40010661060124358</v>
      </c>
      <c r="EC8" s="6">
        <f>IF(OR('Z-scores'!EC8&gt;3,'Z-scores'!EC8&lt;-3),"",'Z-scores'!EC8)</f>
        <v>-0.43624576674506665</v>
      </c>
      <c r="ED8" s="6">
        <f>IF(OR('Z-scores'!ED8&gt;3,'Z-scores'!ED8&lt;-3),"",'Z-scores'!ED8)</f>
        <v>-0.34547267186647185</v>
      </c>
      <c r="EE8" s="6">
        <f>IF(OR('Z-scores'!EE8&gt;3,'Z-scores'!EE8&lt;-3),"",'Z-scores'!EE8)</f>
        <v>-0.88186888552637577</v>
      </c>
      <c r="EF8" s="6">
        <f>IF(OR('Z-scores'!EF8&gt;3,'Z-scores'!EF8&lt;-3),"",'Z-scores'!EF8)</f>
        <v>-0.40511258424332292</v>
      </c>
      <c r="EG8" s="6">
        <f>IF(OR('Z-scores'!EG8&gt;3,'Z-scores'!EG8&lt;-3),"",'Z-scores'!EG8)</f>
        <v>-0.94377264565393104</v>
      </c>
      <c r="EH8" s="6">
        <f>IF(OR('Z-scores'!EH8&gt;3,'Z-scores'!EH8&lt;-3),"",'Z-scores'!EH8)</f>
        <v>-1.0021658837544551</v>
      </c>
      <c r="EI8" s="6">
        <f>IF(OR('Z-scores'!EI8&gt;3,'Z-scores'!EI8&lt;-3),"",'Z-scores'!EI8)</f>
        <v>-1.090429892061761</v>
      </c>
      <c r="EJ8" s="6">
        <f>IF(OR('Z-scores'!EJ8&gt;3,'Z-scores'!EJ8&lt;-3),"",'Z-scores'!EJ8)</f>
        <v>-1.8725781819946445</v>
      </c>
      <c r="EK8" s="6">
        <f>IF(OR('Z-scores'!EK8&gt;3,'Z-scores'!EK8&lt;-3),"",'Z-scores'!EK8)</f>
        <v>-0.27446185855096039</v>
      </c>
      <c r="EL8" s="6">
        <f>IF(OR('Z-scores'!EL8&gt;3,'Z-scores'!EL8&lt;-3),"",'Z-scores'!EL8)</f>
        <v>-0.44965205042594253</v>
      </c>
      <c r="EM8" s="6">
        <f>IF(OR('Z-scores'!EM8&gt;3,'Z-scores'!EM8&lt;-3),"",'Z-scores'!EM8)</f>
        <v>-0.3195343956478115</v>
      </c>
      <c r="EN8" s="6">
        <f>IF(OR('Z-scores'!EN8&gt;3,'Z-scores'!EN8&lt;-3),"",'Z-scores'!EN8)</f>
        <v>5.0632842331819897E-3</v>
      </c>
      <c r="EO8" s="6">
        <f>IF(OR('Z-scores'!EO8&gt;3,'Z-scores'!EO8&lt;-3),"",'Z-scores'!EO8)</f>
        <v>-0.54825882441126939</v>
      </c>
      <c r="EP8" s="6">
        <f>IF(OR('Z-scores'!EP8&gt;3,'Z-scores'!EP8&lt;-3),"",'Z-scores'!EP8)</f>
        <v>-0.490190706953546</v>
      </c>
      <c r="EQ8" s="6">
        <f>IF(OR('Z-scores'!EQ8&gt;3,'Z-scores'!EQ8&lt;-3),"",'Z-scores'!EQ8)</f>
        <v>-0.30494829679532842</v>
      </c>
      <c r="ER8" s="6">
        <f>IF(OR('Z-scores'!ER8&gt;3,'Z-scores'!ER8&lt;-3),"",'Z-scores'!ER8)</f>
        <v>-0.41988363345068141</v>
      </c>
      <c r="ES8" s="6">
        <f>IF(OR('Z-scores'!ES8&gt;3,'Z-scores'!ES8&lt;-3),"",'Z-scores'!ES8)</f>
        <v>0.20262089202907776</v>
      </c>
      <c r="ET8" s="6">
        <f>IF(OR('Z-scores'!ET8&gt;3,'Z-scores'!ET8&lt;-3),"",'Z-scores'!ET8)</f>
        <v>1.3951582832045653</v>
      </c>
      <c r="EU8" s="6">
        <f>IF(OR('Z-scores'!EU8&gt;3,'Z-scores'!EU8&lt;-3),"",'Z-scores'!EU8)</f>
        <v>-0.22213588023267761</v>
      </c>
      <c r="EV8" s="6">
        <f>IF(OR('Z-scores'!EV8&gt;3,'Z-scores'!EV8&lt;-3),"",'Z-scores'!EV8)</f>
        <v>4.4766252280042093E-2</v>
      </c>
      <c r="EW8" s="6">
        <f>IF(OR('Z-scores'!EW8&gt;3,'Z-scores'!EW8&lt;-3),"",'Z-scores'!EW8)</f>
        <v>1.4715670942959227</v>
      </c>
      <c r="EX8" s="6">
        <f>IF(OR('Z-scores'!EX8&gt;3,'Z-scores'!EX8&lt;-3),"",'Z-scores'!EX8)</f>
        <v>0.4434590267691001</v>
      </c>
      <c r="EY8" s="6">
        <f>IF(OR('Z-scores'!EY8&gt;3,'Z-scores'!EY8&lt;-3),"",'Z-scores'!EY8)</f>
        <v>1.2164204189918539</v>
      </c>
      <c r="EZ8" s="6">
        <f>IF(OR('Z-scores'!EZ8&gt;3,'Z-scores'!EZ8&lt;-3),"",'Z-scores'!EZ8)</f>
        <v>-0.43568411500987186</v>
      </c>
      <c r="FA8" s="6">
        <f>IF(OR('Z-scores'!FA8&gt;3,'Z-scores'!FA8&lt;-3),"",'Z-scores'!FA8)</f>
        <v>-0.52635387518021293</v>
      </c>
      <c r="FB8" s="6">
        <f>IF(OR('Z-scores'!FB8&gt;3,'Z-scores'!FB8&lt;-3),"",'Z-scores'!FB8)</f>
        <v>-0.235178695128824</v>
      </c>
      <c r="FC8" s="6">
        <f>IF(OR('Z-scores'!FC8&gt;3,'Z-scores'!FC8&lt;-3),"",'Z-scores'!FC8)</f>
        <v>0.46466118985701338</v>
      </c>
      <c r="FD8" s="6">
        <f>IF(OR('Z-scores'!FD8&gt;3,'Z-scores'!FD8&lt;-3),"",'Z-scores'!FD8)</f>
        <v>-0.30102157262309359</v>
      </c>
      <c r="FE8" s="6">
        <f>IF(OR('Z-scores'!FE8&gt;3,'Z-scores'!FE8&lt;-3),"",'Z-scores'!FE8)</f>
        <v>-0.12470352222090665</v>
      </c>
      <c r="FF8" s="6">
        <f>IF(OR('Z-scores'!FF8&gt;3,'Z-scores'!FF8&lt;-3),"",'Z-scores'!FF8)</f>
        <v>1.1320786104986216</v>
      </c>
      <c r="FG8" s="6">
        <f>IF(OR('Z-scores'!FG8&gt;3,'Z-scores'!FG8&lt;-3),"",'Z-scores'!FG8)</f>
        <v>-5.8284176537741053E-2</v>
      </c>
      <c r="FH8" s="6">
        <f>IF(OR('Z-scores'!FH8&gt;3,'Z-scores'!FH8&lt;-3),"",'Z-scores'!FH8)</f>
        <v>0.21764407275104425</v>
      </c>
      <c r="FI8" s="6">
        <f>IF(OR('Z-scores'!FI8&gt;3,'Z-scores'!FI8&lt;-3),"",'Z-scores'!FI8)</f>
        <v>-0.55471678356755116</v>
      </c>
      <c r="FJ8" s="6">
        <f>IF(OR('Z-scores'!FJ8&gt;3,'Z-scores'!FJ8&lt;-3),"",'Z-scores'!FJ8)</f>
        <v>0.28241689417817073</v>
      </c>
      <c r="FK8" s="6">
        <f>IF(OR('Z-scores'!FK8&gt;3,'Z-scores'!FK8&lt;-3),"",'Z-scores'!FK8)</f>
        <v>-1.069095201019816</v>
      </c>
      <c r="FL8" s="6">
        <f>IF(OR('Z-scores'!FL8&gt;3,'Z-scores'!FL8&lt;-3),"",'Z-scores'!FL8)</f>
        <v>-0.23517267905687536</v>
      </c>
      <c r="FM8" s="6">
        <f>IF(OR('Z-scores'!FM8&gt;3,'Z-scores'!FM8&lt;-3),"",'Z-scores'!FM8)</f>
        <v>-0.10644878874865298</v>
      </c>
      <c r="FN8" s="6">
        <f>IF(OR('Z-scores'!FN8&gt;3,'Z-scores'!FN8&lt;-3),"",'Z-scores'!FN8)</f>
        <v>1.938868507456702</v>
      </c>
      <c r="FO8" s="6">
        <f>IF(OR('Z-scores'!FO8&gt;3,'Z-scores'!FO8&lt;-3),"",'Z-scores'!FO8)</f>
        <v>1.9648202813330702</v>
      </c>
      <c r="FP8" s="6">
        <f>IF(OR('Z-scores'!FP8&gt;3,'Z-scores'!FP8&lt;-3),"",'Z-scores'!FP8)</f>
        <v>0.9581061212073213</v>
      </c>
      <c r="FQ8" s="6">
        <f>IF(OR('Z-scores'!FQ8&gt;3,'Z-scores'!FQ8&lt;-3),"",'Z-scores'!FQ8)</f>
        <v>6.2609512678494517E-2</v>
      </c>
      <c r="FR8" s="6">
        <f>IF(OR('Z-scores'!FR8&gt;3,'Z-scores'!FR8&lt;-3),"",'Z-scores'!FR8)</f>
        <v>-0.2410229837605207</v>
      </c>
      <c r="FS8" s="6">
        <f>IF(OR('Z-scores'!FS8&gt;3,'Z-scores'!FS8&lt;-3),"",'Z-scores'!FS8)</f>
        <v>0.93912500820229616</v>
      </c>
      <c r="FT8" s="6">
        <f>IF(OR('Z-scores'!FT8&gt;3,'Z-scores'!FT8&lt;-3),"",'Z-scores'!FT8)</f>
        <v>-0.41211603807937863</v>
      </c>
      <c r="FU8" s="6">
        <f>IF(OR('Z-scores'!FU8&gt;3,'Z-scores'!FU8&lt;-3),"",'Z-scores'!FU8)</f>
        <v>-0.77949131798316751</v>
      </c>
      <c r="FV8" s="6">
        <f>IF(OR('Z-scores'!FV8&gt;3,'Z-scores'!FV8&lt;-3),"",'Z-scores'!FV8)</f>
        <v>1.1631499113788328</v>
      </c>
      <c r="FW8" s="6">
        <f>IF(OR('Z-scores'!FW8&gt;3,'Z-scores'!FW8&lt;-3),"",'Z-scores'!FW8)</f>
        <v>1.5952851888349591</v>
      </c>
      <c r="FX8" s="6">
        <f>IF(OR('Z-scores'!FX8&gt;3,'Z-scores'!FX8&lt;-3),"",'Z-scores'!FX8)</f>
        <v>-0.71303844986017384</v>
      </c>
      <c r="FY8" s="6">
        <f>IF(OR('Z-scores'!FY8&gt;3,'Z-scores'!FY8&lt;-3),"",'Z-scores'!FY8)</f>
        <v>-0.13236931120469617</v>
      </c>
      <c r="FZ8" s="6">
        <f>IF(OR('Z-scores'!FZ8&gt;3,'Z-scores'!FZ8&lt;-3),"",'Z-scores'!FZ8)</f>
        <v>-0.53872062192934567</v>
      </c>
      <c r="GA8" s="6">
        <f>IF(OR('Z-scores'!GA8&gt;3,'Z-scores'!GA8&lt;-3),"",'Z-scores'!GA8)</f>
        <v>-1.5526007413727561</v>
      </c>
      <c r="GB8" s="6">
        <f>IF(OR('Z-scores'!GB8&gt;3,'Z-scores'!GB8&lt;-3),"",'Z-scores'!GB8)</f>
        <v>-0.49958321305873321</v>
      </c>
      <c r="GC8" s="6">
        <f>IF(OR('Z-scores'!GC8&gt;3,'Z-scores'!GC8&lt;-3),"",'Z-scores'!GC8)</f>
        <v>-4.0356409962754282E-2</v>
      </c>
      <c r="GD8" s="6">
        <f>IF(OR('Z-scores'!GD8&gt;3,'Z-scores'!GD8&lt;-3),"",'Z-scores'!GD8)</f>
        <v>-0.16599212858443682</v>
      </c>
      <c r="GE8" s="6">
        <f>IF(OR('Z-scores'!GE8&gt;3,'Z-scores'!GE8&lt;-3),"",'Z-scores'!GE8)</f>
        <v>-0.69323715149032816</v>
      </c>
      <c r="GF8" s="6">
        <f>IF(OR('Z-scores'!GF8&gt;3,'Z-scores'!GF8&lt;-3),"",'Z-scores'!GF8)</f>
        <v>-0.40451307713729223</v>
      </c>
      <c r="GG8" s="6">
        <f>IF(OR('Z-scores'!GG8&gt;3,'Z-scores'!GG8&lt;-3),"",'Z-scores'!GG8)</f>
        <v>-0.96203659599708047</v>
      </c>
      <c r="GH8" s="6">
        <f>IF(OR('Z-scores'!GH8&gt;3,'Z-scores'!GH8&lt;-3),"",'Z-scores'!GH8)</f>
        <v>-0.84673728719060692</v>
      </c>
      <c r="GI8" s="6">
        <f>IF(OR('Z-scores'!GI8&gt;3,'Z-scores'!GI8&lt;-3),"",'Z-scores'!GI8)</f>
        <v>1.717918182255922</v>
      </c>
      <c r="GJ8" s="6">
        <f>IF(OR('Z-scores'!GJ8&gt;3,'Z-scores'!GJ8&lt;-3),"",'Z-scores'!GJ8)</f>
        <v>1.3709420559478682</v>
      </c>
      <c r="GK8" s="6">
        <f>IF(OR('Z-scores'!GK8&gt;3,'Z-scores'!GK8&lt;-3),"",'Z-scores'!GK8)</f>
        <v>-0.34221870784266251</v>
      </c>
      <c r="GL8" s="6">
        <f>IF(OR('Z-scores'!GL8&gt;3,'Z-scores'!GL8&lt;-3),"",'Z-scores'!GL8)</f>
        <v>-0.910971191709949</v>
      </c>
      <c r="GM8" s="6">
        <f>IF(OR('Z-scores'!GM8&gt;3,'Z-scores'!GM8&lt;-3),"",'Z-scores'!GM8)</f>
        <v>-0.5705156888251941</v>
      </c>
      <c r="GN8" s="6">
        <f>IF(OR('Z-scores'!GN8&gt;3,'Z-scores'!GN8&lt;-3),"",'Z-scores'!GN8)</f>
        <v>1.2420085324338108</v>
      </c>
      <c r="GO8" s="6">
        <f>IF(OR('Z-scores'!GO8&gt;3,'Z-scores'!GO8&lt;-3),"",'Z-scores'!GO8)</f>
        <v>-0.88059738409654864</v>
      </c>
      <c r="GP8" s="6">
        <f>IF(OR('Z-scores'!GP8&gt;3,'Z-scores'!GP8&lt;-3),"",'Z-scores'!GP8)</f>
        <v>-0.58305668819739043</v>
      </c>
      <c r="GQ8" s="6">
        <f>IF(OR('Z-scores'!GQ8&gt;3,'Z-scores'!GQ8&lt;-3),"",'Z-scores'!GQ8)</f>
        <v>-0.53791087724254461</v>
      </c>
      <c r="GR8" s="6">
        <f>IF(OR('Z-scores'!GR8&gt;3,'Z-scores'!GR8&lt;-3),"",'Z-scores'!GR8)</f>
        <v>-0.77831267685872207</v>
      </c>
      <c r="GS8" s="6">
        <f>IF(OR('Z-scores'!GS8&gt;3,'Z-scores'!GS8&lt;-3),"",'Z-scores'!GS8)</f>
        <v>-0.5567450115877588</v>
      </c>
      <c r="GT8" s="6">
        <f>IF(OR('Z-scores'!GT8&gt;3,'Z-scores'!GT8&lt;-3),"",'Z-scores'!GT8)</f>
        <v>-1.3048101723633976</v>
      </c>
      <c r="GU8" s="6">
        <f>IF(OR('Z-scores'!GU8&gt;3,'Z-scores'!GU8&lt;-3),"",'Z-scores'!GU8)</f>
        <v>0.25847740066637687</v>
      </c>
      <c r="GV8" s="6">
        <f>IF(OR('Z-scores'!GV8&gt;3,'Z-scores'!GV8&lt;-3),"",'Z-scores'!GV8)</f>
        <v>-0.74598786366729197</v>
      </c>
      <c r="GW8" s="6">
        <f>IF(OR('Z-scores'!GW8&gt;3,'Z-scores'!GW8&lt;-3),"",'Z-scores'!GW8)</f>
        <v>-0.32802876050003299</v>
      </c>
      <c r="GX8" s="6">
        <f>IF(OR('Z-scores'!GX8&gt;3,'Z-scores'!GX8&lt;-3),"",'Z-scores'!GX8)</f>
        <v>-0.70045315043345246</v>
      </c>
      <c r="GY8" s="6">
        <f>IF(OR('Z-scores'!GY8&gt;3,'Z-scores'!GY8&lt;-3),"",'Z-scores'!GY8)</f>
        <v>-1.1209503733323107</v>
      </c>
      <c r="GZ8" s="6">
        <f>IF(OR('Z-scores'!GZ8&gt;3,'Z-scores'!GZ8&lt;-3),"",'Z-scores'!GZ8)</f>
        <v>1.8537638377267966</v>
      </c>
      <c r="HA8" s="6">
        <f>IF(OR('Z-scores'!HA8&gt;3,'Z-scores'!HA8&lt;-3),"",'Z-scores'!HA8)</f>
        <v>-0.7217943914704148</v>
      </c>
      <c r="HB8" s="6">
        <f>IF(OR('Z-scores'!HB8&gt;3,'Z-scores'!HB8&lt;-3),"",'Z-scores'!HB8)</f>
        <v>-0.81661224186383186</v>
      </c>
      <c r="HC8" s="6">
        <f>IF(OR('Z-scores'!HC8&gt;3,'Z-scores'!HC8&lt;-3),"",'Z-scores'!HC8)</f>
        <v>-0.58067062455239238</v>
      </c>
      <c r="HD8" s="6">
        <f>IF(OR('Z-scores'!HD8&gt;3,'Z-scores'!HD8&lt;-3),"",'Z-scores'!HD8)</f>
        <v>-0.57807519340478342</v>
      </c>
      <c r="HE8" s="6">
        <f>IF(OR('Z-scores'!HE8&gt;3,'Z-scores'!HE8&lt;-3),"",'Z-scores'!HE8)</f>
        <v>-0.98584004041164186</v>
      </c>
      <c r="HF8" s="6">
        <f>IF(OR('Z-scores'!HF8&gt;3,'Z-scores'!HF8&lt;-3),"",'Z-scores'!HF8)</f>
        <v>0.36762770244972748</v>
      </c>
      <c r="HG8" s="6">
        <f>IF(OR('Z-scores'!HG8&gt;3,'Z-scores'!HG8&lt;-3),"",'Z-scores'!HG8)</f>
        <v>0.74285832396481932</v>
      </c>
      <c r="HH8" s="6">
        <f>IF(OR('Z-scores'!HH8&gt;3,'Z-scores'!HH8&lt;-3),"",'Z-scores'!HH8)</f>
        <v>0.11653921521374767</v>
      </c>
      <c r="HI8" s="6">
        <f>IF(OR('Z-scores'!HI8&gt;3,'Z-scores'!HI8&lt;-3),"",'Z-scores'!HI8)</f>
        <v>0.17781065242396485</v>
      </c>
      <c r="HJ8" s="6">
        <f>IF(OR('Z-scores'!HJ8&gt;3,'Z-scores'!HJ8&lt;-3),"",'Z-scores'!HJ8)</f>
        <v>1.2306609699025799</v>
      </c>
      <c r="HK8" s="6">
        <f>IF(OR('Z-scores'!HK8&gt;3,'Z-scores'!HK8&lt;-3),"",'Z-scores'!HK8)</f>
        <v>-0.35356580647360525</v>
      </c>
      <c r="HL8" s="6">
        <f>IF(OR('Z-scores'!HL8&gt;3,'Z-scores'!HL8&lt;-3),"",'Z-scores'!HL8)</f>
        <v>1.4945896770275464</v>
      </c>
      <c r="HM8" s="6">
        <f>IF(OR('Z-scores'!HM8&gt;3,'Z-scores'!HM8&lt;-3),"",'Z-scores'!HM8)</f>
        <v>-0.77058142037776001</v>
      </c>
      <c r="HN8" s="6">
        <f>IF(OR('Z-scores'!HN8&gt;3,'Z-scores'!HN8&lt;-3),"",'Z-scores'!HN8)</f>
        <v>0.53775004236236146</v>
      </c>
      <c r="HO8" s="6">
        <f>IF(OR('Z-scores'!HO8&gt;3,'Z-scores'!HO8&lt;-3),"",'Z-scores'!HO8)</f>
        <v>1.2464423214064839</v>
      </c>
      <c r="HP8" s="6">
        <f>IF(OR('Z-scores'!HP8&gt;3,'Z-scores'!HP8&lt;-3),"",'Z-scores'!HP8)</f>
        <v>0.46329239292549113</v>
      </c>
      <c r="HQ8" s="6">
        <f>IF(OR('Z-scores'!HQ8&gt;3,'Z-scores'!HQ8&lt;-3),"",'Z-scores'!HQ8)</f>
        <v>1.2785850119807962</v>
      </c>
      <c r="HR8" s="6">
        <f>IF(OR('Z-scores'!HR8&gt;3,'Z-scores'!HR8&lt;-3),"",'Z-scores'!HR8)</f>
        <v>-0.5683814020211041</v>
      </c>
      <c r="HS8" s="6">
        <f>IF(OR('Z-scores'!HS8&gt;3,'Z-scores'!HS8&lt;-3),"",'Z-scores'!HS8)</f>
        <v>7.811816752775981E-2</v>
      </c>
      <c r="HT8" s="6">
        <f>IF(OR('Z-scores'!HT8&gt;3,'Z-scores'!HT8&lt;-3),"",'Z-scores'!HT8)</f>
        <v>-0.66147954178180524</v>
      </c>
      <c r="HU8" s="6">
        <f>IF(OR('Z-scores'!HU8&gt;3,'Z-scores'!HU8&lt;-3),"",'Z-scores'!HU8)</f>
        <v>-1.7145525276448623</v>
      </c>
      <c r="HV8" s="6">
        <f>IF(OR('Z-scores'!HV8&gt;3,'Z-scores'!HV8&lt;-3),"",'Z-scores'!HV8)</f>
        <v>1.0400128697029725</v>
      </c>
      <c r="HW8" s="6">
        <f>IF(OR('Z-scores'!HW8&gt;3,'Z-scores'!HW8&lt;-3),"",'Z-scores'!HW8)</f>
        <v>2.2715168686342504</v>
      </c>
      <c r="HX8" s="6">
        <f>IF(OR('Z-scores'!HX8&gt;3,'Z-scores'!HX8&lt;-3),"",'Z-scores'!HX8)</f>
        <v>0.68237800826078443</v>
      </c>
      <c r="HY8" s="6">
        <f>IF(OR('Z-scores'!HY8&gt;3,'Z-scores'!HY8&lt;-3),"",'Z-scores'!HY8)</f>
        <v>-0.93127557852034237</v>
      </c>
      <c r="HZ8" s="6">
        <f>IF(OR('Z-scores'!HZ8&gt;3,'Z-scores'!HZ8&lt;-3),"",'Z-scores'!HZ8)</f>
        <v>-0.80536623531988927</v>
      </c>
      <c r="IA8" s="6">
        <f>IF(OR('Z-scores'!IA8&gt;3,'Z-scores'!IA8&lt;-3),"",'Z-scores'!IA8)</f>
        <v>-1.2245481820715776</v>
      </c>
      <c r="IB8" s="6">
        <f>IF(OR('Z-scores'!IB8&gt;3,'Z-scores'!IB8&lt;-3),"",'Z-scores'!IB8)</f>
        <v>0.16237694202258249</v>
      </c>
      <c r="IC8" s="6">
        <f>IF(OR('Z-scores'!IC8&gt;3,'Z-scores'!IC8&lt;-3),"",'Z-scores'!IC8)</f>
        <v>-0.84735845961434697</v>
      </c>
      <c r="ID8" s="6">
        <f>IF(OR('Z-scores'!ID8&gt;3,'Z-scores'!ID8&lt;-3),"",'Z-scores'!ID8)</f>
        <v>-0.30228950946146899</v>
      </c>
      <c r="IE8" s="6">
        <f>IF(OR('Z-scores'!IE8&gt;3,'Z-scores'!IE8&lt;-3),"",'Z-scores'!IE8)</f>
        <v>0.22766693609090044</v>
      </c>
      <c r="IF8" s="6">
        <f>IF(OR('Z-scores'!IF8&gt;3,'Z-scores'!IF8&lt;-3),"",'Z-scores'!IF8)</f>
        <v>-0.67176633155566723</v>
      </c>
      <c r="IG8" s="6">
        <f>IF(OR('Z-scores'!IG8&gt;3,'Z-scores'!IG8&lt;-3),"",'Z-scores'!IG8)</f>
        <v>-0.47509151253376997</v>
      </c>
      <c r="IH8" s="6">
        <f>IF(OR('Z-scores'!IH8&gt;3,'Z-scores'!IH8&lt;-3),"",'Z-scores'!IH8)</f>
        <v>5.1003777299921567E-2</v>
      </c>
      <c r="II8" s="6">
        <f>IF(OR('Z-scores'!II8&gt;3,'Z-scores'!II8&lt;-3),"",'Z-scores'!II8)</f>
        <v>-0.79155738075803095</v>
      </c>
      <c r="IJ8" s="6">
        <f>IF(OR('Z-scores'!IJ8&gt;3,'Z-scores'!IJ8&lt;-3),"",'Z-scores'!IJ8)</f>
        <v>-0.4440723246619418</v>
      </c>
      <c r="IK8" s="6">
        <f>IF(OR('Z-scores'!IK8&gt;3,'Z-scores'!IK8&lt;-3),"",'Z-scores'!IK8)</f>
        <v>-0.50234095922590583</v>
      </c>
      <c r="IL8" s="6">
        <f>IF(OR('Z-scores'!IL8&gt;3,'Z-scores'!IL8&lt;-3),"",'Z-scores'!IL8)</f>
        <v>-1.341988948328412</v>
      </c>
      <c r="IM8" s="6">
        <f>IF(OR('Z-scores'!IM8&gt;3,'Z-scores'!IM8&lt;-3),"",'Z-scores'!IM8)</f>
        <v>-1.0540464681548229</v>
      </c>
      <c r="IN8" s="6">
        <f>IF(OR('Z-scores'!IN8&gt;3,'Z-scores'!IN8&lt;-3),"",'Z-scores'!IN8)</f>
        <v>-1.0381296981591466</v>
      </c>
      <c r="IO8" s="6">
        <f>IF(OR('Z-scores'!IO8&gt;3,'Z-scores'!IO8&lt;-3),"",'Z-scores'!IO8)</f>
        <v>-0.17878739357359352</v>
      </c>
      <c r="IP8" s="6">
        <f>IF(OR('Z-scores'!IP8&gt;3,'Z-scores'!IP8&lt;-3),"",'Z-scores'!IP8)</f>
        <v>-0.4130779405866038</v>
      </c>
      <c r="IQ8" s="6">
        <f>IF(OR('Z-scores'!IQ8&gt;3,'Z-scores'!IQ8&lt;-3),"",'Z-scores'!IQ8)</f>
        <v>0.12486582934902959</v>
      </c>
      <c r="IR8" s="6">
        <f>IF(OR('Z-scores'!IR8&gt;3,'Z-scores'!IR8&lt;-3),"",'Z-scores'!IR8)</f>
        <v>-1.3895609673718501</v>
      </c>
      <c r="IS8" s="6">
        <f>IF(OR('Z-scores'!IS8&gt;3,'Z-scores'!IS8&lt;-3),"",'Z-scores'!IS8)</f>
        <v>5.132792167529128E-2</v>
      </c>
      <c r="IT8" s="6">
        <f>IF(OR('Z-scores'!IT8&gt;3,'Z-scores'!IT8&lt;-3),"",'Z-scores'!IT8)</f>
        <v>-1.1475626340150278</v>
      </c>
      <c r="IU8" s="6">
        <f>IF(OR('Z-scores'!IU8&gt;3,'Z-scores'!IU8&lt;-3),"",'Z-scores'!IU8)</f>
        <v>-0.75087497882095078</v>
      </c>
      <c r="IV8" s="6">
        <f>IF(OR('Z-scores'!IV8&gt;3,'Z-scores'!IV8&lt;-3),"",'Z-scores'!IV8)</f>
        <v>-0.55381523685839329</v>
      </c>
      <c r="IW8" s="6">
        <f>IF(OR('Z-scores'!IW8&gt;3,'Z-scores'!IW8&lt;-3),"",'Z-scores'!IW8)</f>
        <v>-0.76558671146814639</v>
      </c>
      <c r="IX8" s="6">
        <f>IF(OR('Z-scores'!IX8&gt;3,'Z-scores'!IX8&lt;-3),"",'Z-scores'!IX8)</f>
        <v>-5.2093216030060799E-2</v>
      </c>
      <c r="IY8" s="6">
        <f>IF(OR('Z-scores'!IY8&gt;3,'Z-scores'!IY8&lt;-3),"",'Z-scores'!IY8)</f>
        <v>2.4355035418934179</v>
      </c>
      <c r="IZ8" s="6">
        <f>IF(OR('Z-scores'!IZ8&gt;3,'Z-scores'!IZ8&lt;-3),"",'Z-scores'!IZ8)</f>
        <v>-0.99130976436969254</v>
      </c>
      <c r="JA8" s="6">
        <f>IF(OR('Z-scores'!JA8&gt;3,'Z-scores'!JA8&lt;-3),"",'Z-scores'!JA8)</f>
        <v>1.0913739865964769</v>
      </c>
      <c r="JB8" s="6">
        <f>IF(OR('Z-scores'!JB8&gt;3,'Z-scores'!JB8&lt;-3),"",'Z-scores'!JB8)</f>
        <v>-0.33718970457007263</v>
      </c>
      <c r="JC8" s="6">
        <f>IF(OR('Z-scores'!JC8&gt;3,'Z-scores'!JC8&lt;-3),"",'Z-scores'!JC8)</f>
        <v>2.1785632850277561</v>
      </c>
      <c r="JD8" s="6">
        <f>IF(OR('Z-scores'!JD8&gt;3,'Z-scores'!JD8&lt;-3),"",'Z-scores'!JD8)</f>
        <v>-1.0254898141577515</v>
      </c>
      <c r="JE8" s="6">
        <f>IF(OR('Z-scores'!JE8&gt;3,'Z-scores'!JE8&lt;-3),"",'Z-scores'!JE8)</f>
        <v>-0.87469127415650005</v>
      </c>
      <c r="JF8" s="6">
        <f>IF(OR('Z-scores'!JF8&gt;3,'Z-scores'!JF8&lt;-3),"",'Z-scores'!JF8)</f>
        <v>-0.47890904851306987</v>
      </c>
      <c r="JG8" s="6">
        <f>IF(OR('Z-scores'!JG8&gt;3,'Z-scores'!JG8&lt;-3),"",'Z-scores'!JG8)</f>
        <v>-0.79651176773099308</v>
      </c>
      <c r="JH8" s="6">
        <f>IF(OR('Z-scores'!JH8&gt;3,'Z-scores'!JH8&lt;-3),"",'Z-scores'!JH8)</f>
        <v>7.6033410639749208E-2</v>
      </c>
      <c r="JI8" s="6">
        <f>IF(OR('Z-scores'!JI8&gt;3,'Z-scores'!JI8&lt;-3),"",'Z-scores'!JI8)</f>
        <v>0.94114421935316728</v>
      </c>
      <c r="JJ8" s="6">
        <f>IF(OR('Z-scores'!JJ8&gt;3,'Z-scores'!JJ8&lt;-3),"",'Z-scores'!JJ8)</f>
        <v>1.075491281364034</v>
      </c>
      <c r="JK8" s="6">
        <f>IF(OR('Z-scores'!JK8&gt;3,'Z-scores'!JK8&lt;-3),"",'Z-scores'!JK8)</f>
        <v>0.10878709167565498</v>
      </c>
      <c r="JL8" s="6">
        <f>IF(OR('Z-scores'!JL8&gt;3,'Z-scores'!JL8&lt;-3),"",'Z-scores'!JL8)</f>
        <v>0.54205009514300118</v>
      </c>
      <c r="JM8" s="6">
        <f>IF(OR('Z-scores'!JM8&gt;3,'Z-scores'!JM8&lt;-3),"",'Z-scores'!JM8)</f>
        <v>-0.2568600191401062</v>
      </c>
      <c r="JN8" s="6">
        <f>IF(OR('Z-scores'!JN8&gt;3,'Z-scores'!JN8&lt;-3),"",'Z-scores'!JN8)</f>
        <v>-1.0086968919257555</v>
      </c>
      <c r="JO8" s="6">
        <f>IF(OR('Z-scores'!JO8&gt;3,'Z-scores'!JO8&lt;-3),"",'Z-scores'!JO8)</f>
        <v>1.6293579743738096</v>
      </c>
      <c r="JP8" s="6">
        <f>IF(OR('Z-scores'!JP8&gt;3,'Z-scores'!JP8&lt;-3),"",'Z-scores'!JP8)</f>
        <v>2.1089949831188655</v>
      </c>
      <c r="JQ8" s="6">
        <f>IF(OR('Z-scores'!JQ8&gt;3,'Z-scores'!JQ8&lt;-3),"",'Z-scores'!JQ8)</f>
        <v>-0.38408000686388916</v>
      </c>
      <c r="JR8" s="6">
        <f>IF(OR('Z-scores'!JR8&gt;3,'Z-scores'!JR8&lt;-3),"",'Z-scores'!JR8)</f>
        <v>0.79310821845345814</v>
      </c>
      <c r="JS8" s="6">
        <f>IF(OR('Z-scores'!JS8&gt;3,'Z-scores'!JS8&lt;-3),"",'Z-scores'!JS8)</f>
        <v>-1.0400826527372964</v>
      </c>
      <c r="JT8" s="6">
        <f>IF(OR('Z-scores'!JT8&gt;3,'Z-scores'!JT8&lt;-3),"",'Z-scores'!JT8)</f>
        <v>-1.5489581865503741</v>
      </c>
      <c r="JU8" s="6">
        <f>IF(OR('Z-scores'!JU8&gt;3,'Z-scores'!JU8&lt;-3),"",'Z-scores'!JU8)</f>
        <v>-0.72632614567106468</v>
      </c>
      <c r="JV8" s="6">
        <f>IF(OR('Z-scores'!JV8&gt;3,'Z-scores'!JV8&lt;-3),"",'Z-scores'!JV8)</f>
        <v>-1.8470649512322621</v>
      </c>
      <c r="JW8" s="6">
        <f>IF(OR('Z-scores'!JW8&gt;3,'Z-scores'!JW8&lt;-3),"",'Z-scores'!JW8)</f>
        <v>-0.68480623184905765</v>
      </c>
      <c r="JX8" s="6">
        <f>IF(OR('Z-scores'!JX8&gt;3,'Z-scores'!JX8&lt;-3),"",'Z-scores'!JX8)</f>
        <v>0.3912755205644568</v>
      </c>
      <c r="JY8" s="6">
        <f>IF(OR('Z-scores'!JY8&gt;3,'Z-scores'!JY8&lt;-3),"",'Z-scores'!JY8)</f>
        <v>-1.0557452651242258</v>
      </c>
      <c r="JZ8" s="6">
        <f>IF(OR('Z-scores'!JZ8&gt;3,'Z-scores'!JZ8&lt;-3),"",'Z-scores'!JZ8)</f>
        <v>0.66461121325104677</v>
      </c>
      <c r="KA8" s="6">
        <f>IF(OR('Z-scores'!KA8&gt;3,'Z-scores'!KA8&lt;-3),"",'Z-scores'!KA8)</f>
        <v>1.6758173653253663</v>
      </c>
      <c r="KB8" s="6">
        <f>IF(OR('Z-scores'!KB8&gt;3,'Z-scores'!KB8&lt;-3),"",'Z-scores'!KB8)</f>
        <v>1.5960612171470507</v>
      </c>
      <c r="KC8" s="6">
        <f>IF(OR('Z-scores'!KC8&gt;3,'Z-scores'!KC8&lt;-3),"",'Z-scores'!KC8)</f>
        <v>1.2754587953301215</v>
      </c>
      <c r="KD8" s="6">
        <f>IF(OR('Z-scores'!KD8&gt;3,'Z-scores'!KD8&lt;-3),"",'Z-scores'!KD8)</f>
        <v>-0.56693735483257979</v>
      </c>
      <c r="KE8" s="6">
        <f>IF(OR('Z-scores'!KE8&gt;3,'Z-scores'!KE8&lt;-3),"",'Z-scores'!KE8)</f>
        <v>2.3600616928185523</v>
      </c>
      <c r="KF8" s="6">
        <f>IF(OR('Z-scores'!KF8&gt;3,'Z-scores'!KF8&lt;-3),"",'Z-scores'!KF8)</f>
        <v>-0.10867122774456162</v>
      </c>
      <c r="KG8" s="6">
        <f>IF(OR('Z-scores'!KG8&gt;3,'Z-scores'!KG8&lt;-3),"",'Z-scores'!KG8)</f>
        <v>-0.41597976508234663</v>
      </c>
      <c r="KH8" s="6">
        <f>IF(OR('Z-scores'!KH8&gt;3,'Z-scores'!KH8&lt;-3),"",'Z-scores'!KH8)</f>
        <v>-1.4359418493968015</v>
      </c>
      <c r="KI8" s="6">
        <f>IF(OR('Z-scores'!KI8&gt;3,'Z-scores'!KI8&lt;-3),"",'Z-scores'!KI8)</f>
        <v>-1.2580921669397538</v>
      </c>
      <c r="KJ8" s="6">
        <f>IF(OR('Z-scores'!KJ8&gt;3,'Z-scores'!KJ8&lt;-3),"",'Z-scores'!KJ8)</f>
        <v>-1.2932069456540647</v>
      </c>
      <c r="KK8" s="6">
        <f>IF(OR('Z-scores'!KK8&gt;3,'Z-scores'!KK8&lt;-3),"",'Z-scores'!KK8)</f>
        <v>9.2262788488790437E-2</v>
      </c>
      <c r="KL8" s="6">
        <f>IF(OR('Z-scores'!KL8&gt;3,'Z-scores'!KL8&lt;-3),"",'Z-scores'!KL8)</f>
        <v>1.1515286384940784</v>
      </c>
      <c r="KM8" s="6">
        <f>IF(OR('Z-scores'!KM8&gt;3,'Z-scores'!KM8&lt;-3),"",'Z-scores'!KM8)</f>
        <v>-0.41436781427854591</v>
      </c>
      <c r="KN8" s="6">
        <f>IF(OR('Z-scores'!KN8&gt;3,'Z-scores'!KN8&lt;-3),"",'Z-scores'!KN8)</f>
        <v>-0.19378719334484676</v>
      </c>
      <c r="KO8" s="6">
        <f>IF(OR('Z-scores'!KO8&gt;3,'Z-scores'!KO8&lt;-3),"",'Z-scores'!KO8)</f>
        <v>-2.4667441570955435</v>
      </c>
      <c r="KP8" s="6">
        <f>IF(OR('Z-scores'!KP8&gt;3,'Z-scores'!KP8&lt;-3),"",'Z-scores'!KP8)</f>
        <v>-1.5558103051990335</v>
      </c>
      <c r="KQ8" s="6">
        <f>IF(OR('Z-scores'!KQ8&gt;3,'Z-scores'!KQ8&lt;-3),"",'Z-scores'!KQ8)</f>
        <v>-1.3852120460104758</v>
      </c>
      <c r="KR8" s="6">
        <f>IF(OR('Z-scores'!KR8&gt;3,'Z-scores'!KR8&lt;-3),"",'Z-scores'!KR8)</f>
        <v>-1.2562566658444219</v>
      </c>
      <c r="KS8" s="6">
        <f>IF(OR('Z-scores'!KS8&gt;3,'Z-scores'!KS8&lt;-3),"",'Z-scores'!KS8)</f>
        <v>-1.1460211350464355</v>
      </c>
      <c r="KT8" s="6">
        <f>IF(OR('Z-scores'!KT8&gt;3,'Z-scores'!KT8&lt;-3),"",'Z-scores'!KT8)</f>
        <v>-0.26551490214496942</v>
      </c>
      <c r="KU8" s="6">
        <f>IF(OR('Z-scores'!KU8&gt;3,'Z-scores'!KU8&lt;-3),"",'Z-scores'!KU8)</f>
        <v>1.0634231782762742</v>
      </c>
      <c r="KV8" s="6">
        <f>IF(OR('Z-scores'!KV8&gt;3,'Z-scores'!KV8&lt;-3),"",'Z-scores'!KV8)</f>
        <v>2.8269787724354689</v>
      </c>
      <c r="KW8" s="6">
        <f>IF(OR('Z-scores'!KW8&gt;3,'Z-scores'!KW8&lt;-3),"",'Z-scores'!KW8)</f>
        <v>-0.72525134845330963</v>
      </c>
      <c r="KX8" s="6">
        <f>IF(OR('Z-scores'!KX8&gt;3,'Z-scores'!KX8&lt;-3),"",'Z-scores'!KX8)</f>
        <v>0.20282947517970285</v>
      </c>
      <c r="KY8" s="6">
        <f>IF(OR('Z-scores'!KY8&gt;3,'Z-scores'!KY8&lt;-3),"",'Z-scores'!KY8)</f>
        <v>1.0589376182711407</v>
      </c>
      <c r="KZ8" s="6">
        <f>IF(OR('Z-scores'!KZ8&gt;3,'Z-scores'!KZ8&lt;-3),"",'Z-scores'!KZ8)</f>
        <v>-0.36396784687075501</v>
      </c>
      <c r="LA8" s="6">
        <f>IF(OR('Z-scores'!LA8&gt;3,'Z-scores'!LA8&lt;-3),"",'Z-scores'!LA8)</f>
        <v>-0.62823120758083706</v>
      </c>
      <c r="LB8" s="6">
        <f>IF(OR('Z-scores'!LB8&gt;3,'Z-scores'!LB8&lt;-3),"",'Z-scores'!LB8)</f>
        <v>0.39965000072010864</v>
      </c>
      <c r="LC8" s="6">
        <f>IF(OR('Z-scores'!LC8&gt;3,'Z-scores'!LC8&lt;-3),"",'Z-scores'!LC8)</f>
        <v>5.2753692669778911E-2</v>
      </c>
      <c r="LD8" s="6">
        <f>IF(OR('Z-scores'!LD8&gt;3,'Z-scores'!LD8&lt;-3),"",'Z-scores'!LD8)</f>
        <v>2.2934148850340326</v>
      </c>
      <c r="LE8" s="6">
        <f>IF(OR('Z-scores'!LE8&gt;3,'Z-scores'!LE8&lt;-3),"",'Z-scores'!LE8)</f>
        <v>6.6218649049625822E-2</v>
      </c>
      <c r="LF8" s="6">
        <f>IF(OR('Z-scores'!LF8&gt;3,'Z-scores'!LF8&lt;-3),"",'Z-scores'!LF8)</f>
        <v>-0.89054995101248402</v>
      </c>
      <c r="LG8" s="6">
        <f>IF(OR('Z-scores'!LG8&gt;3,'Z-scores'!LG8&lt;-3),"",'Z-scores'!LG8)</f>
        <v>-2.3259000649858961</v>
      </c>
      <c r="LH8" s="6">
        <f>IF(OR('Z-scores'!LH8&gt;3,'Z-scores'!LH8&lt;-3),"",'Z-scores'!LH8)</f>
        <v>-0.72342851717830559</v>
      </c>
      <c r="LI8" s="6">
        <f>IF(OR('Z-scores'!LI8&gt;3,'Z-scores'!LI8&lt;-3),"",'Z-scores'!LI8)</f>
        <v>0.55096888389852328</v>
      </c>
      <c r="LJ8" s="6">
        <f>IF(OR('Z-scores'!LJ8&gt;3,'Z-scores'!LJ8&lt;-3),"",'Z-scores'!LJ8)</f>
        <v>-0.22544488579301641</v>
      </c>
      <c r="LK8" s="6">
        <f>IF(OR('Z-scores'!LK8&gt;3,'Z-scores'!LK8&lt;-3),"",'Z-scores'!LK8)</f>
        <v>0.82469099185245232</v>
      </c>
      <c r="LL8" s="6">
        <f>IF(OR('Z-scores'!LL8&gt;3,'Z-scores'!LL8&lt;-3),"",'Z-scores'!LL8)</f>
        <v>-0.99601660103737266</v>
      </c>
      <c r="LM8" s="6">
        <f>IF(OR('Z-scores'!LM8&gt;3,'Z-scores'!LM8&lt;-3),"",'Z-scores'!LM8)</f>
        <v>1.0363869128076983</v>
      </c>
      <c r="LN8" s="6">
        <f>IF(OR('Z-scores'!LN8&gt;3,'Z-scores'!LN8&lt;-3),"",'Z-scores'!LN8)</f>
        <v>2.9131070234561189</v>
      </c>
      <c r="LO8" s="6">
        <f>IF(OR('Z-scores'!LO8&gt;3,'Z-scores'!LO8&lt;-3),"",'Z-scores'!LO8)</f>
        <v>-8.657697094554842E-2</v>
      </c>
      <c r="LP8" s="6">
        <f>IF(OR('Z-scores'!LP8&gt;3,'Z-scores'!LP8&lt;-3),"",'Z-scores'!LP8)</f>
        <v>-0.30774082836978373</v>
      </c>
      <c r="LQ8" s="6">
        <f>IF(OR('Z-scores'!LQ8&gt;3,'Z-scores'!LQ8&lt;-3),"",'Z-scores'!LQ8)</f>
        <v>-0.83837903780243439</v>
      </c>
      <c r="LR8" s="6">
        <f>IF(OR('Z-scores'!LR8&gt;3,'Z-scores'!LR8&lt;-3),"",'Z-scores'!LR8)</f>
        <v>-0.22572308810692959</v>
      </c>
      <c r="LS8" s="6">
        <f>IF(OR('Z-scores'!LS8&gt;3,'Z-scores'!LS8&lt;-3),"",'Z-scores'!LS8)</f>
        <v>1.6267343675888295</v>
      </c>
      <c r="LT8" s="6">
        <f>IF(OR('Z-scores'!LT8&gt;3,'Z-scores'!LT8&lt;-3),"",'Z-scores'!LT8)</f>
        <v>-0.344828812058246</v>
      </c>
      <c r="LU8" s="6">
        <f>IF(OR('Z-scores'!LU8&gt;3,'Z-scores'!LU8&lt;-3),"",'Z-scores'!LU8)</f>
        <v>-0.85532448090467927</v>
      </c>
      <c r="LV8" s="6">
        <f>IF(OR('Z-scores'!LV8&gt;3,'Z-scores'!LV8&lt;-3),"",'Z-scores'!LV8)</f>
        <v>-0.65195176563963386</v>
      </c>
      <c r="LW8" s="6">
        <f>IF(OR('Z-scores'!LW8&gt;3,'Z-scores'!LW8&lt;-3),"",'Z-scores'!LW8)</f>
        <v>-0.54589510110149198</v>
      </c>
      <c r="LX8" s="6">
        <f>IF(OR('Z-scores'!LX8&gt;3,'Z-scores'!LX8&lt;-3),"",'Z-scores'!LX8)</f>
        <v>-0.12165015085126919</v>
      </c>
      <c r="LY8" s="6">
        <f>IF(OR('Z-scores'!LY8&gt;3,'Z-scores'!LY8&lt;-3),"",'Z-scores'!LY8)</f>
        <v>2.7021251009101142</v>
      </c>
      <c r="LZ8" s="6" t="str">
        <f>IF(OR('Z-scores'!LZ8&gt;3,'Z-scores'!LZ8&lt;-3),"",'Z-scores'!LZ8)</f>
        <v/>
      </c>
      <c r="MA8" s="6">
        <f>IF(OR('Z-scores'!MA8&gt;3,'Z-scores'!MA8&lt;-3),"",'Z-scores'!MA8)</f>
        <v>-0.78429487751234939</v>
      </c>
      <c r="MB8" s="6">
        <f>IF(OR('Z-scores'!MB8&gt;3,'Z-scores'!MB8&lt;-3),"",'Z-scores'!MB8)</f>
        <v>-0.49374225530723975</v>
      </c>
      <c r="MC8" s="6">
        <f>IF(OR('Z-scores'!MC8&gt;3,'Z-scores'!MC8&lt;-3),"",'Z-scores'!MC8)</f>
        <v>0.68543510879541913</v>
      </c>
      <c r="MD8" s="6" t="str">
        <f>IF(OR('Z-scores'!MD8&gt;3,'Z-scores'!MD8&lt;-3),"",'Z-scores'!MD8)</f>
        <v/>
      </c>
      <c r="ME8" s="6">
        <f>IF(OR('Z-scores'!ME8&gt;3,'Z-scores'!ME8&lt;-3),"",'Z-scores'!ME8)</f>
        <v>1.1725327630722395</v>
      </c>
      <c r="MF8" s="6" t="str">
        <f>IF(OR('Z-scores'!MF8&gt;3,'Z-scores'!MF8&lt;-3),"",'Z-scores'!MF8)</f>
        <v/>
      </c>
      <c r="MG8" s="6">
        <f>IF(OR('Z-scores'!MG8&gt;3,'Z-scores'!MG8&lt;-3),"",'Z-scores'!MG8)</f>
        <v>0.15123947145763936</v>
      </c>
      <c r="MH8" s="6">
        <f>IF(OR('Z-scores'!MH8&gt;3,'Z-scores'!MH8&lt;-3),"",'Z-scores'!MH8)</f>
        <v>-0.38652329249929257</v>
      </c>
      <c r="MI8" s="6">
        <f>IF(OR('Z-scores'!MI8&gt;3,'Z-scores'!MI8&lt;-3),"",'Z-scores'!MI8)</f>
        <v>2.3817590588545032</v>
      </c>
      <c r="MJ8" s="6">
        <f>IF(OR('Z-scores'!MJ8&gt;3,'Z-scores'!MJ8&lt;-3),"",'Z-scores'!MJ8)</f>
        <v>2.8754269490977697</v>
      </c>
      <c r="MK8" s="6">
        <f>IF(OR('Z-scores'!MK8&gt;3,'Z-scores'!MK8&lt;-3),"",'Z-scores'!MK8)</f>
        <v>0.24680084777488126</v>
      </c>
      <c r="ML8" s="6">
        <f>IF(OR('Z-scores'!ML8&gt;3,'Z-scores'!ML8&lt;-3),"",'Z-scores'!ML8)</f>
        <v>1.4010586294595588</v>
      </c>
      <c r="MM8" s="6">
        <f>IF(OR('Z-scores'!MM8&gt;3,'Z-scores'!MM8&lt;-3),"",'Z-scores'!MM8)</f>
        <v>1.6982292791873437</v>
      </c>
      <c r="MN8" s="6">
        <f>IF(OR('Z-scores'!MN8&gt;3,'Z-scores'!MN8&lt;-3),"",'Z-scores'!MN8)</f>
        <v>-0.30073607154747983</v>
      </c>
      <c r="MO8" s="6">
        <f>IF(OR('Z-scores'!MO8&gt;3,'Z-scores'!MO8&lt;-3),"",'Z-scores'!MO8)</f>
        <v>-1.5534629445505836</v>
      </c>
      <c r="MP8" s="6">
        <f>IF(OR('Z-scores'!MP8&gt;3,'Z-scores'!MP8&lt;-3),"",'Z-scores'!MP8)</f>
        <v>0.39877060248605684</v>
      </c>
      <c r="MQ8" s="6">
        <f>IF(OR('Z-scores'!MQ8&gt;3,'Z-scores'!MQ8&lt;-3),"",'Z-scores'!MQ8)</f>
        <v>-1.63498401106705E-3</v>
      </c>
      <c r="MR8" s="6">
        <f>IF(OR('Z-scores'!MR8&gt;3,'Z-scores'!MR8&lt;-3),"",'Z-scores'!MR8)</f>
        <v>0.92641927430743942</v>
      </c>
      <c r="MS8" s="6">
        <f>IF(OR('Z-scores'!MS8&gt;3,'Z-scores'!MS8&lt;-3),"",'Z-scores'!MS8)</f>
        <v>0.34235670838007948</v>
      </c>
      <c r="MT8" s="6">
        <f>IF(OR('Z-scores'!MT8&gt;3,'Z-scores'!MT8&lt;-3),"",'Z-scores'!MT8)</f>
        <v>1.3185178744112061E-2</v>
      </c>
      <c r="MU8" s="6">
        <f>IF(OR('Z-scores'!MU8&gt;3,'Z-scores'!MU8&lt;-3),"",'Z-scores'!MU8)</f>
        <v>1.2589670317353696</v>
      </c>
      <c r="MV8" s="6">
        <f>IF(OR('Z-scores'!MV8&gt;3,'Z-scores'!MV8&lt;-3),"",'Z-scores'!MV8)</f>
        <v>1.3670711703199887</v>
      </c>
      <c r="MW8" s="6">
        <f>IF(OR('Z-scores'!MW8&gt;3,'Z-scores'!MW8&lt;-3),"",'Z-scores'!MW8)</f>
        <v>-9.0731223186815924E-2</v>
      </c>
      <c r="MX8" s="6">
        <f>IF(OR('Z-scores'!MX8&gt;3,'Z-scores'!MX8&lt;-3),"",'Z-scores'!MX8)</f>
        <v>-1.3207246896961913</v>
      </c>
      <c r="MY8" s="6">
        <f>IF(OR('Z-scores'!MY8&gt;3,'Z-scores'!MY8&lt;-3),"",'Z-scores'!MY8)</f>
        <v>-0.81793750480659</v>
      </c>
      <c r="MZ8" s="6">
        <f>IF(OR('Z-scores'!MZ8&gt;3,'Z-scores'!MZ8&lt;-3),"",'Z-scores'!MZ8)</f>
        <v>-1.1893900706992326</v>
      </c>
      <c r="NA8" s="6">
        <f>IF(OR('Z-scores'!NA8&gt;3,'Z-scores'!NA8&lt;-3),"",'Z-scores'!NA8)</f>
        <v>0.3547202361475682</v>
      </c>
      <c r="NB8" s="6">
        <f>IF(OR('Z-scores'!NB8&gt;3,'Z-scores'!NB8&lt;-3),"",'Z-scores'!NB8)</f>
        <v>1.141655185718971</v>
      </c>
      <c r="NC8" s="6">
        <f>IF(OR('Z-scores'!NC8&gt;3,'Z-scores'!NC8&lt;-3),"",'Z-scores'!NC8)</f>
        <v>-0.6026166317535081</v>
      </c>
      <c r="ND8" s="6">
        <f>IF(OR('Z-scores'!ND8&gt;3,'Z-scores'!ND8&lt;-3),"",'Z-scores'!ND8)</f>
        <v>-0.7357333476111122</v>
      </c>
      <c r="NE8" s="6">
        <f>IF(OR('Z-scores'!NE8&gt;3,'Z-scores'!NE8&lt;-3),"",'Z-scores'!NE8)</f>
        <v>0.25989692547566423</v>
      </c>
      <c r="NF8" s="6">
        <f>IF(OR('Z-scores'!NF8&gt;3,'Z-scores'!NF8&lt;-3),"",'Z-scores'!NF8)</f>
        <v>0.27841337917756454</v>
      </c>
      <c r="NG8" s="6">
        <f>IF(OR('Z-scores'!NG8&gt;3,'Z-scores'!NG8&lt;-3),"",'Z-scores'!NG8)</f>
        <v>0.64180860384108607</v>
      </c>
      <c r="NH8" s="6">
        <f>IF(OR('Z-scores'!NH8&gt;3,'Z-scores'!NH8&lt;-3),"",'Z-scores'!NH8)</f>
        <v>0.42452696192733785</v>
      </c>
      <c r="NI8" s="6">
        <f>IF(OR('Z-scores'!NI8&gt;3,'Z-scores'!NI8&lt;-3),"",'Z-scores'!NI8)</f>
        <v>-1.1138222929403834</v>
      </c>
      <c r="NJ8" s="6">
        <f>IF(OR('Z-scores'!NJ8&gt;3,'Z-scores'!NJ8&lt;-3),"",'Z-scores'!NJ8)</f>
        <v>-1.3852503695932368</v>
      </c>
      <c r="NK8" s="6">
        <f>IF(OR('Z-scores'!NK8&gt;3,'Z-scores'!NK8&lt;-3),"",'Z-scores'!NK8)</f>
        <v>-0.49263871983929436</v>
      </c>
      <c r="NL8" s="6">
        <f>IF(OR('Z-scores'!NL8&gt;3,'Z-scores'!NL8&lt;-3),"",'Z-scores'!NL8)</f>
        <v>-0.69177447103299838</v>
      </c>
      <c r="NM8" s="6">
        <f>IF(OR('Z-scores'!NM8&gt;3,'Z-scores'!NM8&lt;-3),"",'Z-scores'!NM8)</f>
        <v>-0.43878145270246338</v>
      </c>
      <c r="NN8" s="6">
        <f>IF(OR('Z-scores'!NN8&gt;3,'Z-scores'!NN8&lt;-3),"",'Z-scores'!NN8)</f>
        <v>-9.7243715570567851E-2</v>
      </c>
      <c r="NO8" s="6">
        <f>IF(OR('Z-scores'!NO8&gt;3,'Z-scores'!NO8&lt;-3),"",'Z-scores'!NO8)</f>
        <v>-0.88018625043467835</v>
      </c>
      <c r="NP8" s="6">
        <f>IF(OR('Z-scores'!NP8&gt;3,'Z-scores'!NP8&lt;-3),"",'Z-scores'!NP8)</f>
        <v>-1.0592249043281228</v>
      </c>
      <c r="NQ8" s="6">
        <f>IF(OR('Z-scores'!NQ8&gt;3,'Z-scores'!NQ8&lt;-3),"",'Z-scores'!NQ8)</f>
        <v>1.1405211764691352</v>
      </c>
      <c r="NR8" s="6">
        <f>IF(OR('Z-scores'!NR8&gt;3,'Z-scores'!NR8&lt;-3),"",'Z-scores'!NR8)</f>
        <v>0.47255434547266068</v>
      </c>
      <c r="NS8" s="6">
        <f>IF(OR('Z-scores'!NS8&gt;3,'Z-scores'!NS8&lt;-3),"",'Z-scores'!NS8)</f>
        <v>0.68940851598277442</v>
      </c>
      <c r="NT8" s="6">
        <f>IF(OR('Z-scores'!NT8&gt;3,'Z-scores'!NT8&lt;-3),"",'Z-scores'!NT8)</f>
        <v>1.1009549637367502</v>
      </c>
      <c r="NU8" s="6">
        <f>IF(OR('Z-scores'!NU8&gt;3,'Z-scores'!NU8&lt;-3),"",'Z-scores'!NU8)</f>
        <v>0.95978543584790976</v>
      </c>
      <c r="NV8" s="6">
        <f>IF(OR('Z-scores'!NV8&gt;3,'Z-scores'!NV8&lt;-3),"",'Z-scores'!NV8)</f>
        <v>0.91553147657661349</v>
      </c>
      <c r="NW8" s="6">
        <f>IF(OR('Z-scores'!NW8&gt;3,'Z-scores'!NW8&lt;-3),"",'Z-scores'!NW8)</f>
        <v>1.7896259202768934</v>
      </c>
      <c r="NX8" s="6">
        <f>IF(OR('Z-scores'!NX8&gt;3,'Z-scores'!NX8&lt;-3),"",'Z-scores'!NX8)</f>
        <v>2.1400030897033004</v>
      </c>
      <c r="NY8" s="6">
        <f>IF(OR('Z-scores'!NY8&gt;3,'Z-scores'!NY8&lt;-3),"",'Z-scores'!NY8)</f>
        <v>2.227365280780349</v>
      </c>
      <c r="NZ8" s="6">
        <f>IF(OR('Z-scores'!NZ8&gt;3,'Z-scores'!NZ8&lt;-3),"",'Z-scores'!NZ8)</f>
        <v>-5.6049601072949033E-2</v>
      </c>
      <c r="OA8" s="6">
        <f>IF(OR('Z-scores'!OA8&gt;3,'Z-scores'!OA8&lt;-3),"",'Z-scores'!OA8)</f>
        <v>0.76143340856413966</v>
      </c>
      <c r="OB8" s="6">
        <f>IF(OR('Z-scores'!OB8&gt;3,'Z-scores'!OB8&lt;-3),"",'Z-scores'!OB8)</f>
        <v>-0.51254666738624821</v>
      </c>
      <c r="OC8" s="6">
        <f>IF(OR('Z-scores'!OC8&gt;3,'Z-scores'!OC8&lt;-3),"",'Z-scores'!OC8)</f>
        <v>-0.46769506441114495</v>
      </c>
      <c r="OD8" s="6">
        <f>IF(OR('Z-scores'!OD8&gt;3,'Z-scores'!OD8&lt;-3),"",'Z-scores'!OD8)</f>
        <v>-0.3847521395398219</v>
      </c>
      <c r="OE8" s="6">
        <f>IF(OR('Z-scores'!OE8&gt;3,'Z-scores'!OE8&lt;-3),"",'Z-scores'!OE8)</f>
        <v>-0.59893782573005205</v>
      </c>
      <c r="OF8" s="6">
        <f>IF(OR('Z-scores'!OF8&gt;3,'Z-scores'!OF8&lt;-3),"",'Z-scores'!OF8)</f>
        <v>-1.2345887198613414</v>
      </c>
      <c r="OG8" s="6">
        <f>IF(OR('Z-scores'!OG8&gt;3,'Z-scores'!OG8&lt;-3),"",'Z-scores'!OG8)</f>
        <v>0.39217384280296913</v>
      </c>
      <c r="OH8" s="6">
        <f>IF(OR('Z-scores'!OH8&gt;3,'Z-scores'!OH8&lt;-3),"",'Z-scores'!OH8)</f>
        <v>4.1496010053631287E-2</v>
      </c>
      <c r="OI8" s="6">
        <f>IF(OR('Z-scores'!OI8&gt;3,'Z-scores'!OI8&lt;-3),"",'Z-scores'!OI8)</f>
        <v>0.15413174249608416</v>
      </c>
      <c r="OJ8" s="6">
        <f>IF(OR('Z-scores'!OJ8&gt;3,'Z-scores'!OJ8&lt;-3),"",'Z-scores'!OJ8)</f>
        <v>-0.4137243204295834</v>
      </c>
      <c r="OK8" s="6">
        <f>IF(OR('Z-scores'!OK8&gt;3,'Z-scores'!OK8&lt;-3),"",'Z-scores'!OK8)</f>
        <v>-0.66859496480395797</v>
      </c>
      <c r="OL8" s="6">
        <f>IF(OR('Z-scores'!OL8&gt;3,'Z-scores'!OL8&lt;-3),"",'Z-scores'!OL8)</f>
        <v>0.13283714935980495</v>
      </c>
      <c r="OM8" s="6">
        <f>IF(OR('Z-scores'!OM8&gt;3,'Z-scores'!OM8&lt;-3),"",'Z-scores'!OM8)</f>
        <v>-0.82408739496955363</v>
      </c>
      <c r="ON8" s="6">
        <f>IF(OR('Z-scores'!ON8&gt;3,'Z-scores'!ON8&lt;-3),"",'Z-scores'!ON8)</f>
        <v>-0.73691187354375631</v>
      </c>
      <c r="OO8" s="6">
        <f>IF(OR('Z-scores'!OO8&gt;3,'Z-scores'!OO8&lt;-3),"",'Z-scores'!OO8)</f>
        <v>-0.51470572050516983</v>
      </c>
      <c r="OP8" s="6">
        <f>IF(OR('Z-scores'!OP8&gt;3,'Z-scores'!OP8&lt;-3),"",'Z-scores'!OP8)</f>
        <v>-0.44388588443111637</v>
      </c>
      <c r="OQ8" s="6">
        <f>IF(OR('Z-scores'!OQ8&gt;3,'Z-scores'!OQ8&lt;-3),"",'Z-scores'!OQ8)</f>
        <v>-0.61763098349426671</v>
      </c>
      <c r="OR8" s="6">
        <f>IF(OR('Z-scores'!OR8&gt;3,'Z-scores'!OR8&lt;-3),"",'Z-scores'!OR8)</f>
        <v>-0.28697706120671279</v>
      </c>
      <c r="OS8" s="6">
        <f>IF(OR('Z-scores'!OS8&gt;3,'Z-scores'!OS8&lt;-3),"",'Z-scores'!OS8)</f>
        <v>-0.36681007667262455</v>
      </c>
      <c r="OT8" s="6">
        <f>IF(OR('Z-scores'!OT8&gt;3,'Z-scores'!OT8&lt;-3),"",'Z-scores'!OT8)</f>
        <v>-0.37771645319240105</v>
      </c>
      <c r="OU8" s="6">
        <f>IF(OR('Z-scores'!OU8&gt;3,'Z-scores'!OU8&lt;-3),"",'Z-scores'!OU8)</f>
        <v>0.60467779402107458</v>
      </c>
      <c r="OV8" s="6">
        <f>IF(OR('Z-scores'!OV8&gt;3,'Z-scores'!OV8&lt;-3),"",'Z-scores'!OV8)</f>
        <v>-0.83060265355278873</v>
      </c>
      <c r="OW8" s="6">
        <f>IF(OR('Z-scores'!OW8&gt;3,'Z-scores'!OW8&lt;-3),"",'Z-scores'!OW8)</f>
        <v>-0.77409721733785397</v>
      </c>
      <c r="OX8" s="6">
        <f>IF(OR('Z-scores'!OX8&gt;3,'Z-scores'!OX8&lt;-3),"",'Z-scores'!OX8)</f>
        <v>0.82379986164513996</v>
      </c>
      <c r="OY8" s="6">
        <f>IF(OR('Z-scores'!OY8&gt;3,'Z-scores'!OY8&lt;-3),"",'Z-scores'!OY8)</f>
        <v>-0.77978257317772603</v>
      </c>
      <c r="OZ8" s="6">
        <f>IF(OR('Z-scores'!OZ8&gt;3,'Z-scores'!OZ8&lt;-3),"",'Z-scores'!OZ8)</f>
        <v>0.36527722937628898</v>
      </c>
      <c r="PA8" s="6">
        <f>IF(OR('Z-scores'!PA8&gt;3,'Z-scores'!PA8&lt;-3),"",'Z-scores'!PA8)</f>
        <v>-0.25000000000000006</v>
      </c>
      <c r="PB8" s="6">
        <f>IF(OR('Z-scores'!PB8&gt;3,'Z-scores'!PB8&lt;-3),"",'Z-scores'!PB8)</f>
        <v>-0.55496195685779615</v>
      </c>
      <c r="PC8" s="6">
        <f>IF(OR('Z-scores'!PC8&gt;3,'Z-scores'!PC8&lt;-3),"",'Z-scores'!PC8)</f>
        <v>-0.44323313704077177</v>
      </c>
      <c r="PD8" s="6">
        <f>IF(OR('Z-scores'!PD8&gt;3,'Z-scores'!PD8&lt;-3),"",'Z-scores'!PD8)</f>
        <v>-0.14741966613051782</v>
      </c>
      <c r="PE8" s="6">
        <f>IF(OR('Z-scores'!PE8&gt;3,'Z-scores'!PE8&lt;-3),"",'Z-scores'!PE8)</f>
        <v>-0.35133400109558283</v>
      </c>
      <c r="PF8" s="6">
        <f>IF(OR('Z-scores'!PF8&gt;3,'Z-scores'!PF8&lt;-3),"",'Z-scores'!PF8)</f>
        <v>-0.63000226933721903</v>
      </c>
      <c r="PG8" s="6">
        <f>IF(OR('Z-scores'!PG8&gt;3,'Z-scores'!PG8&lt;-3),"",'Z-scores'!PG8)</f>
        <v>-0.72304595772064362</v>
      </c>
      <c r="PH8" s="6">
        <f>IF(OR('Z-scores'!PH8&gt;3,'Z-scores'!PH8&lt;-3),"",'Z-scores'!PH8)</f>
        <v>-0.33413639952301766</v>
      </c>
      <c r="PI8" s="6">
        <f>IF(OR('Z-scores'!PI8&gt;3,'Z-scores'!PI8&lt;-3),"",'Z-scores'!PI8)</f>
        <v>-0.32134799332442465</v>
      </c>
      <c r="PJ8" s="6">
        <f>IF(OR('Z-scores'!PJ8&gt;3,'Z-scores'!PJ8&lt;-3),"",'Z-scores'!PJ8)</f>
        <v>-1.0046138317249642</v>
      </c>
      <c r="PK8" s="6">
        <f>IF(OR('Z-scores'!PK8&gt;3,'Z-scores'!PK8&lt;-3),"",'Z-scores'!PK8)</f>
        <v>-0.95081683829966523</v>
      </c>
      <c r="PL8" s="6">
        <f>IF(OR('Z-scores'!PL8&gt;3,'Z-scores'!PL8&lt;-3),"",'Z-scores'!PL8)</f>
        <v>0.20430131427923318</v>
      </c>
      <c r="PM8" s="6">
        <f>IF(OR('Z-scores'!PM8&gt;3,'Z-scores'!PM8&lt;-3),"",'Z-scores'!PM8)</f>
        <v>-0.24999999999999997</v>
      </c>
      <c r="PN8" s="6">
        <f>IF(OR('Z-scores'!PN8&gt;3,'Z-scores'!PN8&lt;-3),"",'Z-scores'!PN8)</f>
        <v>-0.56452941655470912</v>
      </c>
      <c r="PO8" s="6">
        <f>IF(OR('Z-scores'!PO8&gt;3,'Z-scores'!PO8&lt;-3),"",'Z-scores'!PO8)</f>
        <v>-0.3133025603838383</v>
      </c>
      <c r="PP8" s="6">
        <f>IF(OR('Z-scores'!PP8&gt;3,'Z-scores'!PP8&lt;-3),"",'Z-scores'!PP8)</f>
        <v>-0.35256601888648931</v>
      </c>
      <c r="PQ8" s="6">
        <f>IF(OR('Z-scores'!PQ8&gt;3,'Z-scores'!PQ8&lt;-3),"",'Z-scores'!PQ8)</f>
        <v>-0.28741381805435101</v>
      </c>
      <c r="PR8" s="6">
        <f>IF(OR('Z-scores'!PR8&gt;3,'Z-scores'!PR8&lt;-3),"",'Z-scores'!PR8)</f>
        <v>-0.34829205235337363</v>
      </c>
      <c r="PS8" s="6">
        <f>IF(OR('Z-scores'!PS8&gt;3,'Z-scores'!PS8&lt;-3),"",'Z-scores'!PS8)</f>
        <v>-0.29010262327226644</v>
      </c>
      <c r="PT8" s="6">
        <f>IF(OR('Z-scores'!PT8&gt;3,'Z-scores'!PT8&lt;-3),"",'Z-scores'!PT8)</f>
        <v>-0.25000000000000006</v>
      </c>
      <c r="PU8" s="6">
        <f>IF(OR('Z-scores'!PU8&gt;3,'Z-scores'!PU8&lt;-3),"",'Z-scores'!PU8)</f>
        <v>-0.25000000000000006</v>
      </c>
      <c r="PV8" s="6">
        <f>IF(OR('Z-scores'!PV8&gt;3,'Z-scores'!PV8&lt;-3),"",'Z-scores'!PV8)</f>
        <v>-0.35393626622875579</v>
      </c>
      <c r="PW8" s="6">
        <f>IF(OR('Z-scores'!PW8&gt;3,'Z-scores'!PW8&lt;-3),"",'Z-scores'!PW8)</f>
        <v>-0.37949839920671508</v>
      </c>
      <c r="PX8" s="6">
        <f>IF(OR('Z-scores'!PX8&gt;3,'Z-scores'!PX8&lt;-3),"",'Z-scores'!PX8)</f>
        <v>-0.9161338970538927</v>
      </c>
      <c r="PY8" s="6">
        <f>IF(OR('Z-scores'!PY8&gt;3,'Z-scores'!PY8&lt;-3),"",'Z-scores'!PY8)</f>
        <v>-0.80784652097816567</v>
      </c>
      <c r="PZ8" s="6">
        <f>IF(OR('Z-scores'!PZ8&gt;3,'Z-scores'!PZ8&lt;-3),"",'Z-scores'!PZ8)</f>
        <v>-0.38905923555374233</v>
      </c>
      <c r="QA8" s="6">
        <f>IF(OR('Z-scores'!QA8&gt;3,'Z-scores'!QA8&lt;-3),"",'Z-scores'!QA8)</f>
        <v>-0.25000000000000006</v>
      </c>
      <c r="QB8" s="6">
        <f>IF(OR('Z-scores'!QB8&gt;3,'Z-scores'!QB8&lt;-3),"",'Z-scores'!QB8)</f>
        <v>-0.59992556222758409</v>
      </c>
      <c r="QC8" s="6">
        <f>IF(OR('Z-scores'!QC8&gt;3,'Z-scores'!QC8&lt;-3),"",'Z-scores'!QC8)</f>
        <v>-0.86833346072587025</v>
      </c>
      <c r="QD8" s="6">
        <f>IF(OR('Z-scores'!QD8&gt;3,'Z-scores'!QD8&lt;-3),"",'Z-scores'!QD8)</f>
        <v>-0.25</v>
      </c>
      <c r="QE8" s="6">
        <f>IF(OR('Z-scores'!QE8&gt;3,'Z-scores'!QE8&lt;-3),"",'Z-scores'!QE8)</f>
        <v>-0.25</v>
      </c>
      <c r="QF8" s="6">
        <f>IF(OR('Z-scores'!QF8&gt;3,'Z-scores'!QF8&lt;-3),"",'Z-scores'!QF8)</f>
        <v>1.3512506220935974</v>
      </c>
      <c r="QG8" s="6">
        <f>IF(OR('Z-scores'!QG8&gt;3,'Z-scores'!QG8&lt;-3),"",'Z-scores'!QG8)</f>
        <v>-0.61750131423599464</v>
      </c>
      <c r="QH8" s="6">
        <f>IF(OR('Z-scores'!QH8&gt;3,'Z-scores'!QH8&lt;-3),"",'Z-scores'!QH8)</f>
        <v>-0.6481809138534893</v>
      </c>
      <c r="QI8" s="6">
        <f>IF(OR('Z-scores'!QI8&gt;3,'Z-scores'!QI8&lt;-3),"",'Z-scores'!QI8)</f>
        <v>0.74497150794567812</v>
      </c>
      <c r="QJ8" s="6">
        <f>IF(OR('Z-scores'!QJ8&gt;3,'Z-scores'!QJ8&lt;-3),"",'Z-scores'!QJ8)</f>
        <v>-0.53751770683125899</v>
      </c>
      <c r="QK8" s="6">
        <f>IF(OR('Z-scores'!QK8&gt;3,'Z-scores'!QK8&lt;-3),"",'Z-scores'!QK8)</f>
        <v>-0.89907860081431046</v>
      </c>
      <c r="QL8" s="6">
        <f>IF(OR('Z-scores'!QL8&gt;3,'Z-scores'!QL8&lt;-3),"",'Z-scores'!QL8)</f>
        <v>-0.57125965027144743</v>
      </c>
      <c r="QM8" s="6">
        <f>IF(OR('Z-scores'!QM8&gt;3,'Z-scores'!QM8&lt;-3),"",'Z-scores'!QM8)</f>
        <v>-1.255573956936513</v>
      </c>
      <c r="QN8" s="6">
        <f>IF(OR('Z-scores'!QN8&gt;3,'Z-scores'!QN8&lt;-3),"",'Z-scores'!QN8)</f>
        <v>-0.39700711046537202</v>
      </c>
      <c r="QO8" s="6">
        <f>IF(OR('Z-scores'!QO8&gt;3,'Z-scores'!QO8&lt;-3),"",'Z-scores'!QO8)</f>
        <v>-0.62747129895509823</v>
      </c>
      <c r="QP8" s="6">
        <f>IF(OR('Z-scores'!QP8&gt;3,'Z-scores'!QP8&lt;-3),"",'Z-scores'!QP8)</f>
        <v>-0.19291910208262872</v>
      </c>
      <c r="QQ8" s="6">
        <f>IF(OR('Z-scores'!QQ8&gt;3,'Z-scores'!QQ8&lt;-3),"",'Z-scores'!QQ8)</f>
        <v>-0.55425591796534168</v>
      </c>
      <c r="QR8" s="6">
        <f>IF(OR('Z-scores'!QR8&gt;3,'Z-scores'!QR8&lt;-3),"",'Z-scores'!QR8)</f>
        <v>-0.8952874367251209</v>
      </c>
      <c r="QS8" s="6">
        <f>IF(OR('Z-scores'!QS8&gt;3,'Z-scores'!QS8&lt;-3),"",'Z-scores'!QS8)</f>
        <v>-0.68540524890092469</v>
      </c>
      <c r="QT8" s="6">
        <f>IF(OR('Z-scores'!QT8&gt;3,'Z-scores'!QT8&lt;-3),"",'Z-scores'!QT8)</f>
        <v>-0.80092650521623754</v>
      </c>
      <c r="QU8" s="6">
        <f>IF(OR('Z-scores'!QU8&gt;3,'Z-scores'!QU8&lt;-3),"",'Z-scores'!QU8)</f>
        <v>-0.12802257133003134</v>
      </c>
      <c r="QV8" s="6">
        <f>IF(OR('Z-scores'!QV8&gt;3,'Z-scores'!QV8&lt;-3),"",'Z-scores'!QV8)</f>
        <v>-0.1442089153876609</v>
      </c>
      <c r="QW8" s="6">
        <f>IF(OR('Z-scores'!QW8&gt;3,'Z-scores'!QW8&lt;-3),"",'Z-scores'!QW8)</f>
        <v>-0.62775310639316761</v>
      </c>
      <c r="QX8" s="6">
        <f>IF(OR('Z-scores'!QX8&gt;3,'Z-scores'!QX8&lt;-3),"",'Z-scores'!QX8)</f>
        <v>-0.44774867771576787</v>
      </c>
      <c r="QY8" s="6">
        <f>IF(OR('Z-scores'!QY8&gt;3,'Z-scores'!QY8&lt;-3),"",'Z-scores'!QY8)</f>
        <v>1.5712096918217464</v>
      </c>
      <c r="QZ8" s="6">
        <f>IF(OR('Z-scores'!QZ8&gt;3,'Z-scores'!QZ8&lt;-3),"",'Z-scores'!QZ8)</f>
        <v>-0.77690711692887415</v>
      </c>
      <c r="RA8" s="6">
        <f>IF(OR('Z-scores'!RA8&gt;3,'Z-scores'!RA8&lt;-3),"",'Z-scores'!RA8)</f>
        <v>-0.58326989165704912</v>
      </c>
      <c r="RB8" s="6">
        <f>IF(OR('Z-scores'!RB8&gt;3,'Z-scores'!RB8&lt;-3),"",'Z-scores'!RB8)</f>
        <v>-0.26130068375159859</v>
      </c>
      <c r="RC8" s="6">
        <f>IF(OR('Z-scores'!RC8&gt;3,'Z-scores'!RC8&lt;-3),"",'Z-scores'!RC8)</f>
        <v>-0.63290275105410576</v>
      </c>
      <c r="RD8" s="6">
        <f>IF(OR('Z-scores'!RD8&gt;3,'Z-scores'!RD8&lt;-3),"",'Z-scores'!RD8)</f>
        <v>0.46512864147621275</v>
      </c>
      <c r="RE8" s="6">
        <f>IF(OR('Z-scores'!RE8&gt;3,'Z-scores'!RE8&lt;-3),"",'Z-scores'!RE8)</f>
        <v>1.142986043251432</v>
      </c>
      <c r="RF8" s="6">
        <f>IF(OR('Z-scores'!RF8&gt;3,'Z-scores'!RF8&lt;-3),"",'Z-scores'!RF8)</f>
        <v>0.88686513629720598</v>
      </c>
      <c r="RG8" s="6">
        <f>IF(OR('Z-scores'!RG8&gt;3,'Z-scores'!RG8&lt;-3),"",'Z-scores'!RG8)</f>
        <v>-0.89988164477998223</v>
      </c>
      <c r="RH8" s="6">
        <f>IF(OR('Z-scores'!RH8&gt;3,'Z-scores'!RH8&lt;-3),"",'Z-scores'!RH8)</f>
        <v>-0.79141496782177445</v>
      </c>
      <c r="RI8" s="6">
        <f>IF(OR('Z-scores'!RI8&gt;3,'Z-scores'!RI8&lt;-3),"",'Z-scores'!RI8)</f>
        <v>-3.6413042228926697E-2</v>
      </c>
      <c r="RJ8" s="6">
        <f>IF(OR('Z-scores'!RJ8&gt;3,'Z-scores'!RJ8&lt;-3),"",'Z-scores'!RJ8)</f>
        <v>-5.2328034500114902E-3</v>
      </c>
      <c r="RK8" s="6">
        <f>IF(OR('Z-scores'!RK8&gt;3,'Z-scores'!RK8&lt;-3),"",'Z-scores'!RK8)</f>
        <v>-0.25457172314716014</v>
      </c>
      <c r="RL8" s="6">
        <f>IF(OR('Z-scores'!RL8&gt;3,'Z-scores'!RL8&lt;-3),"",'Z-scores'!RL8)</f>
        <v>-0.14783435448442123</v>
      </c>
      <c r="RM8" s="6">
        <f>IF(OR('Z-scores'!RM8&gt;3,'Z-scores'!RM8&lt;-3),"",'Z-scores'!RM8)</f>
        <v>-0.43579395864074089</v>
      </c>
      <c r="RN8" s="6">
        <f>IF(OR('Z-scores'!RN8&gt;3,'Z-scores'!RN8&lt;-3),"",'Z-scores'!RN8)</f>
        <v>-0.25405078293106503</v>
      </c>
      <c r="RO8" s="6">
        <f>IF(OR('Z-scores'!RO8&gt;3,'Z-scores'!RO8&lt;-3),"",'Z-scores'!RO8)</f>
        <v>0.13061093811009988</v>
      </c>
      <c r="RP8" s="6">
        <f>IF(OR('Z-scores'!RP8&gt;3,'Z-scores'!RP8&lt;-3),"",'Z-scores'!RP8)</f>
        <v>-0.45867033618051001</v>
      </c>
      <c r="RQ8" s="6">
        <f>IF(OR('Z-scores'!RQ8&gt;3,'Z-scores'!RQ8&lt;-3),"",'Z-scores'!RQ8)</f>
        <v>-0.11094656622003464</v>
      </c>
      <c r="RR8" s="6">
        <f>IF(OR('Z-scores'!RR8&gt;3,'Z-scores'!RR8&lt;-3),"",'Z-scores'!RR8)</f>
        <v>1.3974297799808224</v>
      </c>
      <c r="RS8" s="6">
        <f>IF(OR('Z-scores'!RS8&gt;3,'Z-scores'!RS8&lt;-3),"",'Z-scores'!RS8)</f>
        <v>0.85627864749233695</v>
      </c>
      <c r="RT8" s="6">
        <f>IF(OR('Z-scores'!RT8&gt;3,'Z-scores'!RT8&lt;-3),"",'Z-scores'!RT8)</f>
        <v>-0.29142908115950616</v>
      </c>
      <c r="RU8" s="6">
        <f>IF(OR('Z-scores'!RU8&gt;3,'Z-scores'!RU8&lt;-3),"",'Z-scores'!RU8)</f>
        <v>-1.0481915185679835</v>
      </c>
      <c r="RV8" s="6">
        <f>IF(OR('Z-scores'!RV8&gt;3,'Z-scores'!RV8&lt;-3),"",'Z-scores'!RV8)</f>
        <v>0.35042989626514448</v>
      </c>
      <c r="RW8" s="6">
        <f>IF(OR('Z-scores'!RW8&gt;3,'Z-scores'!RW8&lt;-3),"",'Z-scores'!RW8)</f>
        <v>1.8366247357089984</v>
      </c>
      <c r="RX8" s="6">
        <f>IF(OR('Z-scores'!RX8&gt;3,'Z-scores'!RX8&lt;-3),"",'Z-scores'!RX8)</f>
        <v>-0.34441347826994306</v>
      </c>
      <c r="RY8" s="6">
        <f>IF(OR('Z-scores'!RY8&gt;3,'Z-scores'!RY8&lt;-3),"",'Z-scores'!RY8)</f>
        <v>1.2555382405814812</v>
      </c>
      <c r="RZ8" s="6">
        <f>IF(OR('Z-scores'!RZ8&gt;3,'Z-scores'!RZ8&lt;-3),"",'Z-scores'!RZ8)</f>
        <v>1.7158718521323459</v>
      </c>
      <c r="SA8" s="6" t="str">
        <f>IF(OR('Z-scores'!SA8&gt;3,'Z-scores'!SA8&lt;-3),"",'Z-scores'!SA8)</f>
        <v/>
      </c>
      <c r="SB8" s="6">
        <f>IF(OR('Z-scores'!SB8&gt;3,'Z-scores'!SB8&lt;-3),"",'Z-scores'!SB8)</f>
        <v>-1.1220461032396942</v>
      </c>
      <c r="SC8" s="6">
        <f>IF(OR('Z-scores'!SC8&gt;3,'Z-scores'!SC8&lt;-3),"",'Z-scores'!SC8)</f>
        <v>1.113608246812311</v>
      </c>
      <c r="SD8" s="6">
        <f>IF(OR('Z-scores'!SD8&gt;3,'Z-scores'!SD8&lt;-3),"",'Z-scores'!SD8)</f>
        <v>2.2995260393365906</v>
      </c>
      <c r="SE8" s="6">
        <f>IF(OR('Z-scores'!SE8&gt;3,'Z-scores'!SE8&lt;-3),"",'Z-scores'!SE8)</f>
        <v>0.94980937524956943</v>
      </c>
      <c r="SF8" s="6">
        <f>IF(OR('Z-scores'!SF8&gt;3,'Z-scores'!SF8&lt;-3),"",'Z-scores'!SF8)</f>
        <v>2.6475892732891788</v>
      </c>
      <c r="SG8" s="6">
        <f>IF(OR('Z-scores'!SG8&gt;3,'Z-scores'!SG8&lt;-3),"",'Z-scores'!SG8)</f>
        <v>-1.3362412841948497</v>
      </c>
      <c r="SH8" s="6">
        <f>IF(OR('Z-scores'!SH8&gt;3,'Z-scores'!SH8&lt;-3),"",'Z-scores'!SH8)</f>
        <v>-0.6094647064805605</v>
      </c>
      <c r="SI8" s="6">
        <f>IF(OR('Z-scores'!SI8&gt;3,'Z-scores'!SI8&lt;-3),"",'Z-scores'!SI8)</f>
        <v>-0.34471758460937402</v>
      </c>
      <c r="SJ8" s="6">
        <f>IF(OR('Z-scores'!SJ8&gt;3,'Z-scores'!SJ8&lt;-3),"",'Z-scores'!SJ8)</f>
        <v>-0.4235692617138877</v>
      </c>
      <c r="SK8" s="6">
        <f>IF(OR('Z-scores'!SK8&gt;3,'Z-scores'!SK8&lt;-3),"",'Z-scores'!SK8)</f>
        <v>-0.91883269861958772</v>
      </c>
    </row>
    <row r="9" spans="1:505" x14ac:dyDescent="0.25">
      <c r="A9" s="14">
        <v>349038</v>
      </c>
      <c r="B9" s="14">
        <v>0</v>
      </c>
      <c r="C9" s="6">
        <f>IF(OR('Z-scores'!C9&gt;3,'Z-scores'!C9&lt;-3),"",'Z-scores'!C9)</f>
        <v>-0.47500405149352087</v>
      </c>
      <c r="D9" s="6">
        <f>IF(OR('Z-scores'!D9&gt;3,'Z-scores'!D9&lt;-3),"",'Z-scores'!D9)</f>
        <v>1.0878776798507959</v>
      </c>
      <c r="E9" s="6">
        <f>IF(OR('Z-scores'!E9&gt;3,'Z-scores'!E9&lt;-3),"",'Z-scores'!E9)</f>
        <v>1.6011557167885631</v>
      </c>
      <c r="F9" s="6">
        <f>IF(OR('Z-scores'!F9&gt;3,'Z-scores'!F9&lt;-3),"",'Z-scores'!F9)</f>
        <v>-1.4513427946633437</v>
      </c>
      <c r="G9" s="6">
        <f>IF(OR('Z-scores'!G9&gt;3,'Z-scores'!G9&lt;-3),"",'Z-scores'!G9)</f>
        <v>-0.35894576447328519</v>
      </c>
      <c r="H9" s="6">
        <f>IF(OR('Z-scores'!H9&gt;3,'Z-scores'!H9&lt;-3),"",'Z-scores'!H9)</f>
        <v>-1.9773282122166504</v>
      </c>
      <c r="I9" s="6">
        <f>IF(OR('Z-scores'!I9&gt;3,'Z-scores'!I9&lt;-3),"",'Z-scores'!I9)</f>
        <v>-1.311918135507661</v>
      </c>
      <c r="J9" s="6">
        <f>IF(OR('Z-scores'!J9&gt;3,'Z-scores'!J9&lt;-3),"",'Z-scores'!J9)</f>
        <v>-0.32505800072213392</v>
      </c>
      <c r="K9" s="6">
        <f>IF(OR('Z-scores'!K9&gt;3,'Z-scores'!K9&lt;-3),"",'Z-scores'!K9)</f>
        <v>-0.3926350531284819</v>
      </c>
      <c r="L9" s="6">
        <f>IF(OR('Z-scores'!L9&gt;3,'Z-scores'!L9&lt;-3),"",'Z-scores'!L9)</f>
        <v>1.3687271974682023</v>
      </c>
      <c r="M9" s="6">
        <f>IF(OR('Z-scores'!M9&gt;3,'Z-scores'!M9&lt;-3),"",'Z-scores'!M9)</f>
        <v>1.2345286779805957</v>
      </c>
      <c r="N9" s="6">
        <f>IF(OR('Z-scores'!N9&gt;3,'Z-scores'!N9&lt;-3),"",'Z-scores'!N9)</f>
        <v>-1.9496863821199457</v>
      </c>
      <c r="O9" s="6">
        <f>IF(OR('Z-scores'!O9&gt;3,'Z-scores'!O9&lt;-3),"",'Z-scores'!O9)</f>
        <v>-0.35979649869820979</v>
      </c>
      <c r="P9" s="6">
        <f>IF(OR('Z-scores'!P9&gt;3,'Z-scores'!P9&lt;-3),"",'Z-scores'!P9)</f>
        <v>0.30620850151640805</v>
      </c>
      <c r="Q9" s="6">
        <f>IF(OR('Z-scores'!Q9&gt;3,'Z-scores'!Q9&lt;-3),"",'Z-scores'!Q9)</f>
        <v>-0.76306193709939996</v>
      </c>
      <c r="R9" s="6">
        <f>IF(OR('Z-scores'!R9&gt;3,'Z-scores'!R9&lt;-3),"",'Z-scores'!R9)</f>
        <v>-1.4961266227390737</v>
      </c>
      <c r="S9" s="6">
        <f>IF(OR('Z-scores'!S9&gt;3,'Z-scores'!S9&lt;-3),"",'Z-scores'!S9)</f>
        <v>-1.2618682870058779</v>
      </c>
      <c r="T9" s="6">
        <f>IF(OR('Z-scores'!T9&gt;3,'Z-scores'!T9&lt;-3),"",'Z-scores'!T9)</f>
        <v>-1.0202468961804891</v>
      </c>
      <c r="U9" s="6">
        <f>IF(OR('Z-scores'!U9&gt;3,'Z-scores'!U9&lt;-3),"",'Z-scores'!U9)</f>
        <v>-0.5217486133676299</v>
      </c>
      <c r="V9" s="6">
        <f>IF(OR('Z-scores'!V9&gt;3,'Z-scores'!V9&lt;-3),"",'Z-scores'!V9)</f>
        <v>-0.77261829905459634</v>
      </c>
      <c r="W9" s="6">
        <f>IF(OR('Z-scores'!W9&gt;3,'Z-scores'!W9&lt;-3),"",'Z-scores'!W9)</f>
        <v>-0.72469135208070845</v>
      </c>
      <c r="X9" s="6">
        <f>IF(OR('Z-scores'!X9&gt;3,'Z-scores'!X9&lt;-3),"",'Z-scores'!X9)</f>
        <v>-1.6907865189828053</v>
      </c>
      <c r="Y9" s="6">
        <f>IF(OR('Z-scores'!Y9&gt;3,'Z-scores'!Y9&lt;-3),"",'Z-scores'!Y9)</f>
        <v>-1.4930771320021052</v>
      </c>
      <c r="Z9" s="6">
        <f>IF(OR('Z-scores'!Z9&gt;3,'Z-scores'!Z9&lt;-3),"",'Z-scores'!Z9)</f>
        <v>-1.452003158115619</v>
      </c>
      <c r="AA9" s="6">
        <f>IF(OR('Z-scores'!AA9&gt;3,'Z-scores'!AA9&lt;-3),"",'Z-scores'!AA9)</f>
        <v>-0.87942331122145156</v>
      </c>
      <c r="AB9" s="6">
        <f>IF(OR('Z-scores'!AB9&gt;3,'Z-scores'!AB9&lt;-3),"",'Z-scores'!AB9)</f>
        <v>-0.46766736558372007</v>
      </c>
      <c r="AC9" s="6">
        <f>IF(OR('Z-scores'!AC9&gt;3,'Z-scores'!AC9&lt;-3),"",'Z-scores'!AC9)</f>
        <v>-0.26537969863376704</v>
      </c>
      <c r="AD9" s="6">
        <f>IF(OR('Z-scores'!AD9&gt;3,'Z-scores'!AD9&lt;-3),"",'Z-scores'!AD9)</f>
        <v>-1.8310380091923442</v>
      </c>
      <c r="AE9" s="6">
        <f>IF(OR('Z-scores'!AE9&gt;3,'Z-scores'!AE9&lt;-3),"",'Z-scores'!AE9)</f>
        <v>-1.4216837671701548</v>
      </c>
      <c r="AF9" s="6">
        <f>IF(OR('Z-scores'!AF9&gt;3,'Z-scores'!AF9&lt;-3),"",'Z-scores'!AF9)</f>
        <v>-1.4636051185455201</v>
      </c>
      <c r="AG9" s="6">
        <f>IF(OR('Z-scores'!AG9&gt;3,'Z-scores'!AG9&lt;-3),"",'Z-scores'!AG9)</f>
        <v>-2.3277904871123125</v>
      </c>
      <c r="AH9" s="6">
        <f>IF(OR('Z-scores'!AH9&gt;3,'Z-scores'!AH9&lt;-3),"",'Z-scores'!AH9)</f>
        <v>-0.82717196173153251</v>
      </c>
      <c r="AI9" s="6">
        <f>IF(OR('Z-scores'!AI9&gt;3,'Z-scores'!AI9&lt;-3),"",'Z-scores'!AI9)</f>
        <v>0.48026310837451014</v>
      </c>
      <c r="AJ9" s="6">
        <f>IF(OR('Z-scores'!AJ9&gt;3,'Z-scores'!AJ9&lt;-3),"",'Z-scores'!AJ9)</f>
        <v>-0.57534564615005168</v>
      </c>
      <c r="AK9" s="6">
        <f>IF(OR('Z-scores'!AK9&gt;3,'Z-scores'!AK9&lt;-3),"",'Z-scores'!AK9)</f>
        <v>0.21324611368481505</v>
      </c>
      <c r="AL9" s="6">
        <f>IF(OR('Z-scores'!AL9&gt;3,'Z-scores'!AL9&lt;-3),"",'Z-scores'!AL9)</f>
        <v>-9.3686958276303E-4</v>
      </c>
      <c r="AM9" s="6">
        <f>IF(OR('Z-scores'!AM9&gt;3,'Z-scores'!AM9&lt;-3),"",'Z-scores'!AM9)</f>
        <v>1.2398698749181927</v>
      </c>
      <c r="AN9" s="6" t="str">
        <f>IF(OR('Z-scores'!AN9&gt;3,'Z-scores'!AN9&lt;-3),"",'Z-scores'!AN9)</f>
        <v/>
      </c>
      <c r="AO9" s="6">
        <f>IF(OR('Z-scores'!AO9&gt;3,'Z-scores'!AO9&lt;-3),"",'Z-scores'!AO9)</f>
        <v>-0.71230754680210751</v>
      </c>
      <c r="AP9" s="6">
        <f>IF(OR('Z-scores'!AP9&gt;3,'Z-scores'!AP9&lt;-3),"",'Z-scores'!AP9)</f>
        <v>-2.2657090974569876</v>
      </c>
      <c r="AQ9" s="6">
        <f>IF(OR('Z-scores'!AQ9&gt;3,'Z-scores'!AQ9&lt;-3),"",'Z-scores'!AQ9)</f>
        <v>-1.7109868669944071</v>
      </c>
      <c r="AR9" s="6">
        <f>IF(OR('Z-scores'!AR9&gt;3,'Z-scores'!AR9&lt;-3),"",'Z-scores'!AR9)</f>
        <v>-1.2302394691773841</v>
      </c>
      <c r="AS9" s="6">
        <f>IF(OR('Z-scores'!AS9&gt;3,'Z-scores'!AS9&lt;-3),"",'Z-scores'!AS9)</f>
        <v>-1.4141258745762857</v>
      </c>
      <c r="AT9" s="6">
        <f>IF(OR('Z-scores'!AT9&gt;3,'Z-scores'!AT9&lt;-3),"",'Z-scores'!AT9)</f>
        <v>-0.78229956360800834</v>
      </c>
      <c r="AU9" s="6">
        <f>IF(OR('Z-scores'!AU9&gt;3,'Z-scores'!AU9&lt;-3),"",'Z-scores'!AU9)</f>
        <v>0.18389023502477633</v>
      </c>
      <c r="AV9" s="6">
        <f>IF(OR('Z-scores'!AV9&gt;3,'Z-scores'!AV9&lt;-3),"",'Z-scores'!AV9)</f>
        <v>-0.76067243358791836</v>
      </c>
      <c r="AW9" s="6">
        <f>IF(OR('Z-scores'!AW9&gt;3,'Z-scores'!AW9&lt;-3),"",'Z-scores'!AW9)</f>
        <v>-1.099567234538497</v>
      </c>
      <c r="AX9" s="6">
        <f>IF(OR('Z-scores'!AX9&gt;3,'Z-scores'!AX9&lt;-3),"",'Z-scores'!AX9)</f>
        <v>-1.6779463378150343</v>
      </c>
      <c r="AY9" s="6">
        <f>IF(OR('Z-scores'!AY9&gt;3,'Z-scores'!AY9&lt;-3),"",'Z-scores'!AY9)</f>
        <v>-1.4718106230234471</v>
      </c>
      <c r="AZ9" s="6">
        <f>IF(OR('Z-scores'!AZ9&gt;3,'Z-scores'!AZ9&lt;-3),"",'Z-scores'!AZ9)</f>
        <v>-1.0082631534017026</v>
      </c>
      <c r="BA9" s="6">
        <f>IF(OR('Z-scores'!BA9&gt;3,'Z-scores'!BA9&lt;-3),"",'Z-scores'!BA9)</f>
        <v>-0.60349044742191282</v>
      </c>
      <c r="BB9" s="6">
        <f>IF(OR('Z-scores'!BB9&gt;3,'Z-scores'!BB9&lt;-3),"",'Z-scores'!BB9)</f>
        <v>0.46222413984289457</v>
      </c>
      <c r="BC9" s="6">
        <f>IF(OR('Z-scores'!BC9&gt;3,'Z-scores'!BC9&lt;-3),"",'Z-scores'!BC9)</f>
        <v>-0.64857155033495584</v>
      </c>
      <c r="BD9" s="6">
        <f>IF(OR('Z-scores'!BD9&gt;3,'Z-scores'!BD9&lt;-3),"",'Z-scores'!BD9)</f>
        <v>-0.94175982892057919</v>
      </c>
      <c r="BE9" s="6">
        <f>IF(OR('Z-scores'!BE9&gt;3,'Z-scores'!BE9&lt;-3),"",'Z-scores'!BE9)</f>
        <v>-0.5590400349862592</v>
      </c>
      <c r="BF9" s="6">
        <f>IF(OR('Z-scores'!BF9&gt;3,'Z-scores'!BF9&lt;-3),"",'Z-scores'!BF9)</f>
        <v>-0.40901809313905951</v>
      </c>
      <c r="BG9" s="6">
        <f>IF(OR('Z-scores'!BG9&gt;3,'Z-scores'!BG9&lt;-3),"",'Z-scores'!BG9)</f>
        <v>1.1759552216313394</v>
      </c>
      <c r="BH9" s="6" t="str">
        <f>IF(OR('Z-scores'!BH9&gt;3,'Z-scores'!BH9&lt;-3),"",'Z-scores'!BH9)</f>
        <v/>
      </c>
      <c r="BI9" s="6">
        <f>IF(OR('Z-scores'!BI9&gt;3,'Z-scores'!BI9&lt;-3),"",'Z-scores'!BI9)</f>
        <v>1.0974557622355205</v>
      </c>
      <c r="BJ9" s="6">
        <f>IF(OR('Z-scores'!BJ9&gt;3,'Z-scores'!BJ9&lt;-3),"",'Z-scores'!BJ9)</f>
        <v>-0.30746207090193078</v>
      </c>
      <c r="BK9" s="6">
        <f>IF(OR('Z-scores'!BK9&gt;3,'Z-scores'!BK9&lt;-3),"",'Z-scores'!BK9)</f>
        <v>1.032102525787203</v>
      </c>
      <c r="BL9" s="6">
        <f>IF(OR('Z-scores'!BL9&gt;3,'Z-scores'!BL9&lt;-3),"",'Z-scores'!BL9)</f>
        <v>2.8602083354446686</v>
      </c>
      <c r="BM9" s="6">
        <f>IF(OR('Z-scores'!BM9&gt;3,'Z-scores'!BM9&lt;-3),"",'Z-scores'!BM9)</f>
        <v>0.86348293632931206</v>
      </c>
      <c r="BN9" s="6">
        <f>IF(OR('Z-scores'!BN9&gt;3,'Z-scores'!BN9&lt;-3),"",'Z-scores'!BN9)</f>
        <v>2.7139572661207203</v>
      </c>
      <c r="BO9" s="6">
        <f>IF(OR('Z-scores'!BO9&gt;3,'Z-scores'!BO9&lt;-3),"",'Z-scores'!BO9)</f>
        <v>1.8704963517550599</v>
      </c>
      <c r="BP9" s="6">
        <f>IF(OR('Z-scores'!BP9&gt;3,'Z-scores'!BP9&lt;-3),"",'Z-scores'!BP9)</f>
        <v>1.2967536540073035</v>
      </c>
      <c r="BQ9" s="6">
        <f>IF(OR('Z-scores'!BQ9&gt;3,'Z-scores'!BQ9&lt;-3),"",'Z-scores'!BQ9)</f>
        <v>1.4320248113390548</v>
      </c>
      <c r="BR9" s="6">
        <f>IF(OR('Z-scores'!BR9&gt;3,'Z-scores'!BR9&lt;-3),"",'Z-scores'!BR9)</f>
        <v>0.21579630477783351</v>
      </c>
      <c r="BS9" s="6">
        <f>IF(OR('Z-scores'!BS9&gt;3,'Z-scores'!BS9&lt;-3),"",'Z-scores'!BS9)</f>
        <v>-0.52480217388534045</v>
      </c>
      <c r="BT9" s="6">
        <f>IF(OR('Z-scores'!BT9&gt;3,'Z-scores'!BT9&lt;-3),"",'Z-scores'!BT9)</f>
        <v>2.0013366730046007</v>
      </c>
      <c r="BU9" s="6">
        <f>IF(OR('Z-scores'!BU9&gt;3,'Z-scores'!BU9&lt;-3),"",'Z-scores'!BU9)</f>
        <v>1.9753891634203355</v>
      </c>
      <c r="BV9" s="6">
        <f>IF(OR('Z-scores'!BV9&gt;3,'Z-scores'!BV9&lt;-3),"",'Z-scores'!BV9)</f>
        <v>-0.44777858829819595</v>
      </c>
      <c r="BW9" s="6">
        <f>IF(OR('Z-scores'!BW9&gt;3,'Z-scores'!BW9&lt;-3),"",'Z-scores'!BW9)</f>
        <v>0.90646586873696566</v>
      </c>
      <c r="BX9" s="6">
        <f>IF(OR('Z-scores'!BX9&gt;3,'Z-scores'!BX9&lt;-3),"",'Z-scores'!BX9)</f>
        <v>1.4269206142630038</v>
      </c>
      <c r="BY9" s="6">
        <f>IF(OR('Z-scores'!BY9&gt;3,'Z-scores'!BY9&lt;-3),"",'Z-scores'!BY9)</f>
        <v>-0.24241165689159827</v>
      </c>
      <c r="BZ9" s="6">
        <f>IF(OR('Z-scores'!BZ9&gt;3,'Z-scores'!BZ9&lt;-3),"",'Z-scores'!BZ9)</f>
        <v>1.2855049559452836</v>
      </c>
      <c r="CA9" s="6">
        <f>IF(OR('Z-scores'!CA9&gt;3,'Z-scores'!CA9&lt;-3),"",'Z-scores'!CA9)</f>
        <v>2.7613391354771148</v>
      </c>
      <c r="CB9" s="6">
        <f>IF(OR('Z-scores'!CB9&gt;3,'Z-scores'!CB9&lt;-3),"",'Z-scores'!CB9)</f>
        <v>0.17965860701611944</v>
      </c>
      <c r="CC9" s="6">
        <f>IF(OR('Z-scores'!CC9&gt;3,'Z-scores'!CC9&lt;-3),"",'Z-scores'!CC9)</f>
        <v>0.61044467504492106</v>
      </c>
      <c r="CD9" s="6">
        <f>IF(OR('Z-scores'!CD9&gt;3,'Z-scores'!CD9&lt;-3),"",'Z-scores'!CD9)</f>
        <v>0.72472930983578754</v>
      </c>
      <c r="CE9" s="6">
        <f>IF(OR('Z-scores'!CE9&gt;3,'Z-scores'!CE9&lt;-3),"",'Z-scores'!CE9)</f>
        <v>-0.62676672994223004</v>
      </c>
      <c r="CF9" s="6">
        <f>IF(OR('Z-scores'!CF9&gt;3,'Z-scores'!CF9&lt;-3),"",'Z-scores'!CF9)</f>
        <v>0.84074155768817027</v>
      </c>
      <c r="CG9" s="6">
        <f>IF(OR('Z-scores'!CG9&gt;3,'Z-scores'!CG9&lt;-3),"",'Z-scores'!CG9)</f>
        <v>2.4749256957015544</v>
      </c>
      <c r="CH9" s="6">
        <f>IF(OR('Z-scores'!CH9&gt;3,'Z-scores'!CH9&lt;-3),"",'Z-scores'!CH9)</f>
        <v>1.4391006647246867</v>
      </c>
      <c r="CI9" s="6">
        <f>IF(OR('Z-scores'!CI9&gt;3,'Z-scores'!CI9&lt;-3),"",'Z-scores'!CI9)</f>
        <v>2.7544138316950959</v>
      </c>
      <c r="CJ9" s="6">
        <f>IF(OR('Z-scores'!CJ9&gt;3,'Z-scores'!CJ9&lt;-3),"",'Z-scores'!CJ9)</f>
        <v>1.3003561781433746</v>
      </c>
      <c r="CK9" s="6">
        <f>IF(OR('Z-scores'!CK9&gt;3,'Z-scores'!CK9&lt;-3),"",'Z-scores'!CK9)</f>
        <v>-0.19903520109323405</v>
      </c>
      <c r="CL9" s="6">
        <f>IF(OR('Z-scores'!CL9&gt;3,'Z-scores'!CL9&lt;-3),"",'Z-scores'!CL9)</f>
        <v>1.8603913171777939</v>
      </c>
      <c r="CM9" s="6" t="str">
        <f>IF(OR('Z-scores'!CM9&gt;3,'Z-scores'!CM9&lt;-3),"",'Z-scores'!CM9)</f>
        <v/>
      </c>
      <c r="CN9" s="6">
        <f>IF(OR('Z-scores'!CN9&gt;3,'Z-scores'!CN9&lt;-3),"",'Z-scores'!CN9)</f>
        <v>0.90339920390457051</v>
      </c>
      <c r="CO9" s="6">
        <f>IF(OR('Z-scores'!CO9&gt;3,'Z-scores'!CO9&lt;-3),"",'Z-scores'!CO9)</f>
        <v>2.0937982059195037</v>
      </c>
      <c r="CP9" s="6">
        <f>IF(OR('Z-scores'!CP9&gt;3,'Z-scores'!CP9&lt;-3),"",'Z-scores'!CP9)</f>
        <v>0.47234216265118728</v>
      </c>
      <c r="CQ9" s="6">
        <f>IF(OR('Z-scores'!CQ9&gt;3,'Z-scores'!CQ9&lt;-3),"",'Z-scores'!CQ9)</f>
        <v>-4.1561719839094527E-2</v>
      </c>
      <c r="CR9" s="6" t="str">
        <f>IF(OR('Z-scores'!CR9&gt;3,'Z-scores'!CR9&lt;-3),"",'Z-scores'!CR9)</f>
        <v/>
      </c>
      <c r="CS9" s="6">
        <f>IF(OR('Z-scores'!CS9&gt;3,'Z-scores'!CS9&lt;-3),"",'Z-scores'!CS9)</f>
        <v>2.2726795102040498</v>
      </c>
      <c r="CT9" s="6">
        <f>IF(OR('Z-scores'!CT9&gt;3,'Z-scores'!CT9&lt;-3),"",'Z-scores'!CT9)</f>
        <v>2.0192674895241312</v>
      </c>
      <c r="CU9" s="6">
        <f>IF(OR('Z-scores'!CU9&gt;3,'Z-scores'!CU9&lt;-3),"",'Z-scores'!CU9)</f>
        <v>0.23970741382071167</v>
      </c>
      <c r="CV9" s="6">
        <f>IF(OR('Z-scores'!CV9&gt;3,'Z-scores'!CV9&lt;-3),"",'Z-scores'!CV9)</f>
        <v>0.70008579749263533</v>
      </c>
      <c r="CW9" s="6">
        <f>IF(OR('Z-scores'!CW9&gt;3,'Z-scores'!CW9&lt;-3),"",'Z-scores'!CW9)</f>
        <v>-0.14033426766091456</v>
      </c>
      <c r="CX9" s="6">
        <f>IF(OR('Z-scores'!CX9&gt;3,'Z-scores'!CX9&lt;-3),"",'Z-scores'!CX9)</f>
        <v>0.17990707233038644</v>
      </c>
      <c r="CY9" s="6">
        <f>IF(OR('Z-scores'!CY9&gt;3,'Z-scores'!CY9&lt;-3),"",'Z-scores'!CY9)</f>
        <v>-0.91454612044831585</v>
      </c>
      <c r="CZ9" s="6">
        <f>IF(OR('Z-scores'!CZ9&gt;3,'Z-scores'!CZ9&lt;-3),"",'Z-scores'!CZ9)</f>
        <v>-1.1148839121812695</v>
      </c>
      <c r="DA9" s="6">
        <f>IF(OR('Z-scores'!DA9&gt;3,'Z-scores'!DA9&lt;-3),"",'Z-scores'!DA9)</f>
        <v>-1.1374869520499107</v>
      </c>
      <c r="DB9" s="6">
        <f>IF(OR('Z-scores'!DB9&gt;3,'Z-scores'!DB9&lt;-3),"",'Z-scores'!DB9)</f>
        <v>-1.199326467556062</v>
      </c>
      <c r="DC9" s="6">
        <f>IF(OR('Z-scores'!DC9&gt;3,'Z-scores'!DC9&lt;-3),"",'Z-scores'!DC9)</f>
        <v>-0.51739877478251695</v>
      </c>
      <c r="DD9" s="6">
        <f>IF(OR('Z-scores'!DD9&gt;3,'Z-scores'!DD9&lt;-3),"",'Z-scores'!DD9)</f>
        <v>1.558740334694632</v>
      </c>
      <c r="DE9" s="6">
        <f>IF(OR('Z-scores'!DE9&gt;3,'Z-scores'!DE9&lt;-3),"",'Z-scores'!DE9)</f>
        <v>-0.1083798882401544</v>
      </c>
      <c r="DF9" s="6">
        <f>IF(OR('Z-scores'!DF9&gt;3,'Z-scores'!DF9&lt;-3),"",'Z-scores'!DF9)</f>
        <v>-1.4192754861868671</v>
      </c>
      <c r="DG9" s="6">
        <f>IF(OR('Z-scores'!DG9&gt;3,'Z-scores'!DG9&lt;-3),"",'Z-scores'!DG9)</f>
        <v>-0.4791124350224818</v>
      </c>
      <c r="DH9" s="6">
        <f>IF(OR('Z-scores'!DH9&gt;3,'Z-scores'!DH9&lt;-3),"",'Z-scores'!DH9)</f>
        <v>-0.90794348094204358</v>
      </c>
      <c r="DI9" s="6">
        <f>IF(OR('Z-scores'!DI9&gt;3,'Z-scores'!DI9&lt;-3),"",'Z-scores'!DI9)</f>
        <v>-0.42052964766456069</v>
      </c>
      <c r="DJ9" s="6">
        <f>IF(OR('Z-scores'!DJ9&gt;3,'Z-scores'!DJ9&lt;-3),"",'Z-scores'!DJ9)</f>
        <v>-1.0207548333258936</v>
      </c>
      <c r="DK9" s="6">
        <f>IF(OR('Z-scores'!DK9&gt;3,'Z-scores'!DK9&lt;-3),"",'Z-scores'!DK9)</f>
        <v>-1.2387947287737731</v>
      </c>
      <c r="DL9" s="6">
        <f>IF(OR('Z-scores'!DL9&gt;3,'Z-scores'!DL9&lt;-3),"",'Z-scores'!DL9)</f>
        <v>-1.1777908367325136</v>
      </c>
      <c r="DM9" s="6">
        <f>IF(OR('Z-scores'!DM9&gt;3,'Z-scores'!DM9&lt;-3),"",'Z-scores'!DM9)</f>
        <v>-1.1334663327290331</v>
      </c>
      <c r="DN9" s="6">
        <f>IF(OR('Z-scores'!DN9&gt;3,'Z-scores'!DN9&lt;-3),"",'Z-scores'!DN9)</f>
        <v>-1.2564982060349739</v>
      </c>
      <c r="DO9" s="6">
        <f>IF(OR('Z-scores'!DO9&gt;3,'Z-scores'!DO9&lt;-3),"",'Z-scores'!DO9)</f>
        <v>-0.39316241206654146</v>
      </c>
      <c r="DP9" s="6">
        <f>IF(OR('Z-scores'!DP9&gt;3,'Z-scores'!DP9&lt;-3),"",'Z-scores'!DP9)</f>
        <v>0.48071222196956892</v>
      </c>
      <c r="DQ9" s="6">
        <f>IF(OR('Z-scores'!DQ9&gt;3,'Z-scores'!DQ9&lt;-3),"",'Z-scores'!DQ9)</f>
        <v>1.0628558436274997</v>
      </c>
      <c r="DR9" s="6">
        <f>IF(OR('Z-scores'!DR9&gt;3,'Z-scores'!DR9&lt;-3),"",'Z-scores'!DR9)</f>
        <v>1.1042448962561069</v>
      </c>
      <c r="DS9" s="6">
        <f>IF(OR('Z-scores'!DS9&gt;3,'Z-scores'!DS9&lt;-3),"",'Z-scores'!DS9)</f>
        <v>-0.55031788495323331</v>
      </c>
      <c r="DT9" s="6">
        <f>IF(OR('Z-scores'!DT9&gt;3,'Z-scores'!DT9&lt;-3),"",'Z-scores'!DT9)</f>
        <v>-1.3755838757792656</v>
      </c>
      <c r="DU9" s="6">
        <f>IF(OR('Z-scores'!DU9&gt;3,'Z-scores'!DU9&lt;-3),"",'Z-scores'!DU9)</f>
        <v>-0.14447640631257758</v>
      </c>
      <c r="DV9" s="6">
        <f>IF(OR('Z-scores'!DV9&gt;3,'Z-scores'!DV9&lt;-3),"",'Z-scores'!DV9)</f>
        <v>-0.51999025510353414</v>
      </c>
      <c r="DW9" s="6">
        <f>IF(OR('Z-scores'!DW9&gt;3,'Z-scores'!DW9&lt;-3),"",'Z-scores'!DW9)</f>
        <v>-1.300541551969457</v>
      </c>
      <c r="DX9" s="6">
        <f>IF(OR('Z-scores'!DX9&gt;3,'Z-scores'!DX9&lt;-3),"",'Z-scores'!DX9)</f>
        <v>-1.5852460115783304</v>
      </c>
      <c r="DY9" s="6">
        <f>IF(OR('Z-scores'!DY9&gt;3,'Z-scores'!DY9&lt;-3),"",'Z-scores'!DY9)</f>
        <v>-1.4916255914716003</v>
      </c>
      <c r="DZ9" s="6">
        <f>IF(OR('Z-scores'!DZ9&gt;3,'Z-scores'!DZ9&lt;-3),"",'Z-scores'!DZ9)</f>
        <v>-1.6021089691976069</v>
      </c>
      <c r="EA9" s="6">
        <f>IF(OR('Z-scores'!EA9&gt;3,'Z-scores'!EA9&lt;-3),"",'Z-scores'!EA9)</f>
        <v>0.86097692569040607</v>
      </c>
      <c r="EB9" s="6">
        <f>IF(OR('Z-scores'!EB9&gt;3,'Z-scores'!EB9&lt;-3),"",'Z-scores'!EB9)</f>
        <v>2.4021710194965902</v>
      </c>
      <c r="EC9" s="6">
        <f>IF(OR('Z-scores'!EC9&gt;3,'Z-scores'!EC9&lt;-3),"",'Z-scores'!EC9)</f>
        <v>0.30905783024829847</v>
      </c>
      <c r="ED9" s="6">
        <f>IF(OR('Z-scores'!ED9&gt;3,'Z-scores'!ED9&lt;-3),"",'Z-scores'!ED9)</f>
        <v>-0.40154456714548054</v>
      </c>
      <c r="EE9" s="6">
        <f>IF(OR('Z-scores'!EE9&gt;3,'Z-scores'!EE9&lt;-3),"",'Z-scores'!EE9)</f>
        <v>0.57711030659968976</v>
      </c>
      <c r="EF9" s="6">
        <f>IF(OR('Z-scores'!EF9&gt;3,'Z-scores'!EF9&lt;-3),"",'Z-scores'!EF9)</f>
        <v>0.14138181427579374</v>
      </c>
      <c r="EG9" s="6">
        <f>IF(OR('Z-scores'!EG9&gt;3,'Z-scores'!EG9&lt;-3),"",'Z-scores'!EG9)</f>
        <v>0.91930582748511425</v>
      </c>
      <c r="EH9" s="6">
        <f>IF(OR('Z-scores'!EH9&gt;3,'Z-scores'!EH9&lt;-3),"",'Z-scores'!EH9)</f>
        <v>0.341689075712168</v>
      </c>
      <c r="EI9" s="6">
        <f>IF(OR('Z-scores'!EI9&gt;3,'Z-scores'!EI9&lt;-3),"",'Z-scores'!EI9)</f>
        <v>0.26786569092942292</v>
      </c>
      <c r="EJ9" s="6">
        <f>IF(OR('Z-scores'!EJ9&gt;3,'Z-scores'!EJ9&lt;-3),"",'Z-scores'!EJ9)</f>
        <v>0.14433793162942546</v>
      </c>
      <c r="EK9" s="6">
        <f>IF(OR('Z-scores'!EK9&gt;3,'Z-scores'!EK9&lt;-3),"",'Z-scores'!EK9)</f>
        <v>1.9997312866026742</v>
      </c>
      <c r="EL9" s="6">
        <f>IF(OR('Z-scores'!EL9&gt;3,'Z-scores'!EL9&lt;-3),"",'Z-scores'!EL9)</f>
        <v>1.8770537109564016</v>
      </c>
      <c r="EM9" s="6">
        <f>IF(OR('Z-scores'!EM9&gt;3,'Z-scores'!EM9&lt;-3),"",'Z-scores'!EM9)</f>
        <v>0.73465119650848187</v>
      </c>
      <c r="EN9" s="6">
        <f>IF(OR('Z-scores'!EN9&gt;3,'Z-scores'!EN9&lt;-3),"",'Z-scores'!EN9)</f>
        <v>-0.16709783199142075</v>
      </c>
      <c r="EO9" s="6">
        <f>IF(OR('Z-scores'!EO9&gt;3,'Z-scores'!EO9&lt;-3),"",'Z-scores'!EO9)</f>
        <v>1.7083201578090812</v>
      </c>
      <c r="EP9" s="6">
        <f>IF(OR('Z-scores'!EP9&gt;3,'Z-scores'!EP9&lt;-3),"",'Z-scores'!EP9)</f>
        <v>-0.59892834085143576</v>
      </c>
      <c r="EQ9" s="6">
        <f>IF(OR('Z-scores'!EQ9&gt;3,'Z-scores'!EQ9&lt;-3),"",'Z-scores'!EQ9)</f>
        <v>-0.6133469174288394</v>
      </c>
      <c r="ER9" s="6">
        <f>IF(OR('Z-scores'!ER9&gt;3,'Z-scores'!ER9&lt;-3),"",'Z-scores'!ER9)</f>
        <v>-0.55432285072855791</v>
      </c>
      <c r="ES9" s="6">
        <f>IF(OR('Z-scores'!ES9&gt;3,'Z-scores'!ES9&lt;-3),"",'Z-scores'!ES9)</f>
        <v>-4.2127364633933871E-2</v>
      </c>
      <c r="ET9" s="6">
        <f>IF(OR('Z-scores'!ET9&gt;3,'Z-scores'!ET9&lt;-3),"",'Z-scores'!ET9)</f>
        <v>0.54792145756312394</v>
      </c>
      <c r="EU9" s="6">
        <f>IF(OR('Z-scores'!EU9&gt;3,'Z-scores'!EU9&lt;-3),"",'Z-scores'!EU9)</f>
        <v>-0.9518965274463046</v>
      </c>
      <c r="EV9" s="6">
        <f>IF(OR('Z-scores'!EV9&gt;3,'Z-scores'!EV9&lt;-3),"",'Z-scores'!EV9)</f>
        <v>-1.7120341361585458</v>
      </c>
      <c r="EW9" s="6">
        <f>IF(OR('Z-scores'!EW9&gt;3,'Z-scores'!EW9&lt;-3),"",'Z-scores'!EW9)</f>
        <v>-0.71149925086338817</v>
      </c>
      <c r="EX9" s="6">
        <f>IF(OR('Z-scores'!EX9&gt;3,'Z-scores'!EX9&lt;-3),"",'Z-scores'!EX9)</f>
        <v>0.93649305978015362</v>
      </c>
      <c r="EY9" s="6">
        <f>IF(OR('Z-scores'!EY9&gt;3,'Z-scores'!EY9&lt;-3),"",'Z-scores'!EY9)</f>
        <v>-1.0484515287165745</v>
      </c>
      <c r="EZ9" s="6">
        <f>IF(OR('Z-scores'!EZ9&gt;3,'Z-scores'!EZ9&lt;-3),"",'Z-scores'!EZ9)</f>
        <v>0.82090316239260575</v>
      </c>
      <c r="FA9" s="6">
        <f>IF(OR('Z-scores'!FA9&gt;3,'Z-scores'!FA9&lt;-3),"",'Z-scores'!FA9)</f>
        <v>0.89346901823722158</v>
      </c>
      <c r="FB9" s="6">
        <f>IF(OR('Z-scores'!FB9&gt;3,'Z-scores'!FB9&lt;-3),"",'Z-scores'!FB9)</f>
        <v>0.17873672795973028</v>
      </c>
      <c r="FC9" s="6">
        <f>IF(OR('Z-scores'!FC9&gt;3,'Z-scores'!FC9&lt;-3),"",'Z-scores'!FC9)</f>
        <v>-1.1236329147923629</v>
      </c>
      <c r="FD9" s="6">
        <f>IF(OR('Z-scores'!FD9&gt;3,'Z-scores'!FD9&lt;-3),"",'Z-scores'!FD9)</f>
        <v>-0.65033679476847317</v>
      </c>
      <c r="FE9" s="6">
        <f>IF(OR('Z-scores'!FE9&gt;3,'Z-scores'!FE9&lt;-3),"",'Z-scores'!FE9)</f>
        <v>-0.58468913573296677</v>
      </c>
      <c r="FF9" s="6">
        <f>IF(OR('Z-scores'!FF9&gt;3,'Z-scores'!FF9&lt;-3),"",'Z-scores'!FF9)</f>
        <v>-1.2897580110983631</v>
      </c>
      <c r="FG9" s="6">
        <f>IF(OR('Z-scores'!FG9&gt;3,'Z-scores'!FG9&lt;-3),"",'Z-scores'!FG9)</f>
        <v>0.1584123165327736</v>
      </c>
      <c r="FH9" s="6">
        <f>IF(OR('Z-scores'!FH9&gt;3,'Z-scores'!FH9&lt;-3),"",'Z-scores'!FH9)</f>
        <v>2.3612537789972627</v>
      </c>
      <c r="FI9" s="6">
        <f>IF(OR('Z-scores'!FI9&gt;3,'Z-scores'!FI9&lt;-3),"",'Z-scores'!FI9)</f>
        <v>-0.55471678356755116</v>
      </c>
      <c r="FJ9" s="6">
        <f>IF(OR('Z-scores'!FJ9&gt;3,'Z-scores'!FJ9&lt;-3),"",'Z-scores'!FJ9)</f>
        <v>-0.32867638737089311</v>
      </c>
      <c r="FK9" s="6">
        <f>IF(OR('Z-scores'!FK9&gt;3,'Z-scores'!FK9&lt;-3),"",'Z-scores'!FK9)</f>
        <v>0.33522116108368827</v>
      </c>
      <c r="FL9" s="6">
        <f>IF(OR('Z-scores'!FL9&gt;3,'Z-scores'!FL9&lt;-3),"",'Z-scores'!FL9)</f>
        <v>-0.12782009454607754</v>
      </c>
      <c r="FM9" s="6">
        <f>IF(OR('Z-scores'!FM9&gt;3,'Z-scores'!FM9&lt;-3),"",'Z-scores'!FM9)</f>
        <v>1.3681919831133662</v>
      </c>
      <c r="FN9" s="6">
        <f>IF(OR('Z-scores'!FN9&gt;3,'Z-scores'!FN9&lt;-3),"",'Z-scores'!FN9)</f>
        <v>1.5393317685725576</v>
      </c>
      <c r="FO9" s="6">
        <f>IF(OR('Z-scores'!FO9&gt;3,'Z-scores'!FO9&lt;-3),"",'Z-scores'!FO9)</f>
        <v>-1.2325668599323492</v>
      </c>
      <c r="FP9" s="6">
        <f>IF(OR('Z-scores'!FP9&gt;3,'Z-scores'!FP9&lt;-3),"",'Z-scores'!FP9)</f>
        <v>0.37639066090521384</v>
      </c>
      <c r="FQ9" s="6">
        <f>IF(OR('Z-scores'!FQ9&gt;3,'Z-scores'!FQ9&lt;-3),"",'Z-scores'!FQ9)</f>
        <v>0.78142485538766615</v>
      </c>
      <c r="FR9" s="6">
        <f>IF(OR('Z-scores'!FR9&gt;3,'Z-scores'!FR9&lt;-3),"",'Z-scores'!FR9)</f>
        <v>0.7710734059834905</v>
      </c>
      <c r="FS9" s="6">
        <f>IF(OR('Z-scores'!FS9&gt;3,'Z-scores'!FS9&lt;-3),"",'Z-scores'!FS9)</f>
        <v>0.24543767920067164</v>
      </c>
      <c r="FT9" s="6">
        <f>IF(OR('Z-scores'!FT9&gt;3,'Z-scores'!FT9&lt;-3),"",'Z-scores'!FT9)</f>
        <v>2.4225433750741008</v>
      </c>
      <c r="FU9" s="6">
        <f>IF(OR('Z-scores'!FU9&gt;3,'Z-scores'!FU9&lt;-3),"",'Z-scores'!FU9)</f>
        <v>1.2535217220349955</v>
      </c>
      <c r="FV9" s="6">
        <f>IF(OR('Z-scores'!FV9&gt;3,'Z-scores'!FV9&lt;-3),"",'Z-scores'!FV9)</f>
        <v>1.6842335092204759</v>
      </c>
      <c r="FW9" s="6">
        <f>IF(OR('Z-scores'!FW9&gt;3,'Z-scores'!FW9&lt;-3),"",'Z-scores'!FW9)</f>
        <v>-0.15445186174124187</v>
      </c>
      <c r="FX9" s="6">
        <f>IF(OR('Z-scores'!FX9&gt;3,'Z-scores'!FX9&lt;-3),"",'Z-scores'!FX9)</f>
        <v>1.6024794904401223</v>
      </c>
      <c r="FY9" s="6">
        <f>IF(OR('Z-scores'!FY9&gt;3,'Z-scores'!FY9&lt;-3),"",'Z-scores'!FY9)</f>
        <v>0.60980167966081511</v>
      </c>
      <c r="FZ9" s="6">
        <f>IF(OR('Z-scores'!FZ9&gt;3,'Z-scores'!FZ9&lt;-3),"",'Z-scores'!FZ9)</f>
        <v>2.347603592025989</v>
      </c>
      <c r="GA9" s="6">
        <f>IF(OR('Z-scores'!GA9&gt;3,'Z-scores'!GA9&lt;-3),"",'Z-scores'!GA9)</f>
        <v>2.0579822980503057</v>
      </c>
      <c r="GB9" s="6">
        <f>IF(OR('Z-scores'!GB9&gt;3,'Z-scores'!GB9&lt;-3),"",'Z-scores'!GB9)</f>
        <v>-0.89856775438675207</v>
      </c>
      <c r="GC9" s="6">
        <f>IF(OR('Z-scores'!GC9&gt;3,'Z-scores'!GC9&lt;-3),"",'Z-scores'!GC9)</f>
        <v>4.1003720828570657E-2</v>
      </c>
      <c r="GD9" s="6">
        <f>IF(OR('Z-scores'!GD9&gt;3,'Z-scores'!GD9&lt;-3),"",'Z-scores'!GD9)</f>
        <v>0.43304768891101592</v>
      </c>
      <c r="GE9" s="6">
        <f>IF(OR('Z-scores'!GE9&gt;3,'Z-scores'!GE9&lt;-3),"",'Z-scores'!GE9)</f>
        <v>1.7337786713778462</v>
      </c>
      <c r="GF9" s="6">
        <f>IF(OR('Z-scores'!GF9&gt;3,'Z-scores'!GF9&lt;-3),"",'Z-scores'!GF9)</f>
        <v>1.176943668125531</v>
      </c>
      <c r="GG9" s="6">
        <f>IF(OR('Z-scores'!GG9&gt;3,'Z-scores'!GG9&lt;-3),"",'Z-scores'!GG9)</f>
        <v>1.6497981277731606</v>
      </c>
      <c r="GH9" s="6">
        <f>IF(OR('Z-scores'!GH9&gt;3,'Z-scores'!GH9&lt;-3),"",'Z-scores'!GH9)</f>
        <v>-0.81361502196761071</v>
      </c>
      <c r="GI9" s="6">
        <f>IF(OR('Z-scores'!GI9&gt;3,'Z-scores'!GI9&lt;-3),"",'Z-scores'!GI9)</f>
        <v>-0.59081524074139158</v>
      </c>
      <c r="GJ9" s="6">
        <f>IF(OR('Z-scores'!GJ9&gt;3,'Z-scores'!GJ9&lt;-3),"",'Z-scores'!GJ9)</f>
        <v>2.5583473204059457</v>
      </c>
      <c r="GK9" s="6">
        <f>IF(OR('Z-scores'!GK9&gt;3,'Z-scores'!GK9&lt;-3),"",'Z-scores'!GK9)</f>
        <v>2.8981919878122904</v>
      </c>
      <c r="GL9" s="6">
        <f>IF(OR('Z-scores'!GL9&gt;3,'Z-scores'!GL9&lt;-3),"",'Z-scores'!GL9)</f>
        <v>2.0607582271584417</v>
      </c>
      <c r="GM9" s="6">
        <f>IF(OR('Z-scores'!GM9&gt;3,'Z-scores'!GM9&lt;-3),"",'Z-scores'!GM9)</f>
        <v>1.4016613622363543</v>
      </c>
      <c r="GN9" s="6">
        <f>IF(OR('Z-scores'!GN9&gt;3,'Z-scores'!GN9&lt;-3),"",'Z-scores'!GN9)</f>
        <v>0.54629943499082156</v>
      </c>
      <c r="GO9" s="6">
        <f>IF(OR('Z-scores'!GO9&gt;3,'Z-scores'!GO9&lt;-3),"",'Z-scores'!GO9)</f>
        <v>0.38144233954179135</v>
      </c>
      <c r="GP9" s="6">
        <f>IF(OR('Z-scores'!GP9&gt;3,'Z-scores'!GP9&lt;-3),"",'Z-scores'!GP9)</f>
        <v>1.9819062019851583</v>
      </c>
      <c r="GQ9" s="6" t="str">
        <f>IF(OR('Z-scores'!GQ9&gt;3,'Z-scores'!GQ9&lt;-3),"",'Z-scores'!GQ9)</f>
        <v/>
      </c>
      <c r="GR9" s="6">
        <f>IF(OR('Z-scores'!GR9&gt;3,'Z-scores'!GR9&lt;-3),"",'Z-scores'!GR9)</f>
        <v>2.7511627679890047</v>
      </c>
      <c r="GS9" s="6" t="str">
        <f>IF(OR('Z-scores'!GS9&gt;3,'Z-scores'!GS9&lt;-3),"",'Z-scores'!GS9)</f>
        <v/>
      </c>
      <c r="GT9" s="6">
        <f>IF(OR('Z-scores'!GT9&gt;3,'Z-scores'!GT9&lt;-3),"",'Z-scores'!GT9)</f>
        <v>2.226189298794365</v>
      </c>
      <c r="GU9" s="6">
        <f>IF(OR('Z-scores'!GU9&gt;3,'Z-scores'!GU9&lt;-3),"",'Z-scores'!GU9)</f>
        <v>0.67927473068149424</v>
      </c>
      <c r="GV9" s="6">
        <f>IF(OR('Z-scores'!GV9&gt;3,'Z-scores'!GV9&lt;-3),"",'Z-scores'!GV9)</f>
        <v>2.2641754582303255</v>
      </c>
      <c r="GW9" s="6">
        <f>IF(OR('Z-scores'!GW9&gt;3,'Z-scores'!GW9&lt;-3),"",'Z-scores'!GW9)</f>
        <v>2.585239367517393</v>
      </c>
      <c r="GX9" s="6" t="str">
        <f>IF(OR('Z-scores'!GX9&gt;3,'Z-scores'!GX9&lt;-3),"",'Z-scores'!GX9)</f>
        <v/>
      </c>
      <c r="GY9" s="6">
        <f>IF(OR('Z-scores'!GY9&gt;3,'Z-scores'!GY9&lt;-3),"",'Z-scores'!GY9)</f>
        <v>2.4846201536677444</v>
      </c>
      <c r="GZ9" s="6">
        <f>IF(OR('Z-scores'!GZ9&gt;3,'Z-scores'!GZ9&lt;-3),"",'Z-scores'!GZ9)</f>
        <v>0.52655476075700625</v>
      </c>
      <c r="HA9" s="6">
        <f>IF(OR('Z-scores'!HA9&gt;3,'Z-scores'!HA9&lt;-3),"",'Z-scores'!HA9)</f>
        <v>1.0623990754490726</v>
      </c>
      <c r="HB9" s="6">
        <f>IF(OR('Z-scores'!HB9&gt;3,'Z-scores'!HB9&lt;-3),"",'Z-scores'!HB9)</f>
        <v>2.4394725974018545</v>
      </c>
      <c r="HC9" s="6">
        <f>IF(OR('Z-scores'!HC9&gt;3,'Z-scores'!HC9&lt;-3),"",'Z-scores'!HC9)</f>
        <v>2.9266112010903607</v>
      </c>
      <c r="HD9" s="6" t="str">
        <f>IF(OR('Z-scores'!HD9&gt;3,'Z-scores'!HD9&lt;-3),"",'Z-scores'!HD9)</f>
        <v/>
      </c>
      <c r="HE9" s="6" t="str">
        <f>IF(OR('Z-scores'!HE9&gt;3,'Z-scores'!HE9&lt;-3),"",'Z-scores'!HE9)</f>
        <v/>
      </c>
      <c r="HF9" s="6">
        <f>IF(OR('Z-scores'!HF9&gt;3,'Z-scores'!HF9&lt;-3),"",'Z-scores'!HF9)</f>
        <v>0.40982606813445654</v>
      </c>
      <c r="HG9" s="6">
        <f>IF(OR('Z-scores'!HG9&gt;3,'Z-scores'!HG9&lt;-3),"",'Z-scores'!HG9)</f>
        <v>0.29165614355935221</v>
      </c>
      <c r="HH9" s="6">
        <f>IF(OR('Z-scores'!HH9&gt;3,'Z-scores'!HH9&lt;-3),"",'Z-scores'!HH9)</f>
        <v>-0.90890694070532485</v>
      </c>
      <c r="HI9" s="6">
        <f>IF(OR('Z-scores'!HI9&gt;3,'Z-scores'!HI9&lt;-3),"",'Z-scores'!HI9)</f>
        <v>1.4797218253707891E-2</v>
      </c>
      <c r="HJ9" s="6">
        <f>IF(OR('Z-scores'!HJ9&gt;3,'Z-scores'!HJ9&lt;-3),"",'Z-scores'!HJ9)</f>
        <v>0.61959981853345525</v>
      </c>
      <c r="HK9" s="6">
        <f>IF(OR('Z-scores'!HK9&gt;3,'Z-scores'!HK9&lt;-3),"",'Z-scores'!HK9)</f>
        <v>0.37800370897516505</v>
      </c>
      <c r="HL9" s="6">
        <f>IF(OR('Z-scores'!HL9&gt;3,'Z-scores'!HL9&lt;-3),"",'Z-scores'!HL9)</f>
        <v>-0.68998817717315764</v>
      </c>
      <c r="HM9" s="6">
        <f>IF(OR('Z-scores'!HM9&gt;3,'Z-scores'!HM9&lt;-3),"",'Z-scores'!HM9)</f>
        <v>-0.31622442984910604</v>
      </c>
      <c r="HN9" s="6">
        <f>IF(OR('Z-scores'!HN9&gt;3,'Z-scores'!HN9&lt;-3),"",'Z-scores'!HN9)</f>
        <v>0.83074872906278141</v>
      </c>
      <c r="HO9" s="6">
        <f>IF(OR('Z-scores'!HO9&gt;3,'Z-scores'!HO9&lt;-3),"",'Z-scores'!HO9)</f>
        <v>0.33698880273956677</v>
      </c>
      <c r="HP9" s="6">
        <f>IF(OR('Z-scores'!HP9&gt;3,'Z-scores'!HP9&lt;-3),"",'Z-scores'!HP9)</f>
        <v>1.1434567383640648</v>
      </c>
      <c r="HQ9" s="6">
        <f>IF(OR('Z-scores'!HQ9&gt;3,'Z-scores'!HQ9&lt;-3),"",'Z-scores'!HQ9)</f>
        <v>2.0593140610848257</v>
      </c>
      <c r="HR9" s="6" t="str">
        <f>IF(OR('Z-scores'!HR9&gt;3,'Z-scores'!HR9&lt;-3),"",'Z-scores'!HR9)</f>
        <v/>
      </c>
      <c r="HS9" s="6">
        <f>IF(OR('Z-scores'!HS9&gt;3,'Z-scores'!HS9&lt;-3),"",'Z-scores'!HS9)</f>
        <v>2.3672317846935234</v>
      </c>
      <c r="HT9" s="6">
        <f>IF(OR('Z-scores'!HT9&gt;3,'Z-scores'!HT9&lt;-3),"",'Z-scores'!HT9)</f>
        <v>2.9136579368369042</v>
      </c>
      <c r="HU9" s="6">
        <f>IF(OR('Z-scores'!HU9&gt;3,'Z-scores'!HU9&lt;-3),"",'Z-scores'!HU9)</f>
        <v>0.99726056822821896</v>
      </c>
      <c r="HV9" s="6">
        <f>IF(OR('Z-scores'!HV9&gt;3,'Z-scores'!HV9&lt;-3),"",'Z-scores'!HV9)</f>
        <v>1.6000554136229859</v>
      </c>
      <c r="HW9" s="6">
        <f>IF(OR('Z-scores'!HW9&gt;3,'Z-scores'!HW9&lt;-3),"",'Z-scores'!HW9)</f>
        <v>0.56859986845914201</v>
      </c>
      <c r="HX9" s="6">
        <f>IF(OR('Z-scores'!HX9&gt;3,'Z-scores'!HX9&lt;-3),"",'Z-scores'!HX9)</f>
        <v>-4.8326526086366263E-2</v>
      </c>
      <c r="HY9" s="6">
        <f>IF(OR('Z-scores'!HY9&gt;3,'Z-scores'!HY9&lt;-3),"",'Z-scores'!HY9)</f>
        <v>0.69146291127780435</v>
      </c>
      <c r="HZ9" s="6" t="str">
        <f>IF(OR('Z-scores'!HZ9&gt;3,'Z-scores'!HZ9&lt;-3),"",'Z-scores'!HZ9)</f>
        <v/>
      </c>
      <c r="IA9" s="6">
        <f>IF(OR('Z-scores'!IA9&gt;3,'Z-scores'!IA9&lt;-3),"",'Z-scores'!IA9)</f>
        <v>2.7126202016245107</v>
      </c>
      <c r="IB9" s="6">
        <f>IF(OR('Z-scores'!IB9&gt;3,'Z-scores'!IB9&lt;-3),"",'Z-scores'!IB9)</f>
        <v>-0.47566242102389822</v>
      </c>
      <c r="IC9" s="6">
        <f>IF(OR('Z-scores'!IC9&gt;3,'Z-scores'!IC9&lt;-3),"",'Z-scores'!IC9)</f>
        <v>-8.5383159753723251E-2</v>
      </c>
      <c r="ID9" s="6">
        <f>IF(OR('Z-scores'!ID9&gt;3,'Z-scores'!ID9&lt;-3),"",'Z-scores'!ID9)</f>
        <v>-1.1996131219368185</v>
      </c>
      <c r="IE9" s="6">
        <f>IF(OR('Z-scores'!IE9&gt;3,'Z-scores'!IE9&lt;-3),"",'Z-scores'!IE9)</f>
        <v>-0.47051564481876951</v>
      </c>
      <c r="IF9" s="6">
        <f>IF(OR('Z-scores'!IF9&gt;3,'Z-scores'!IF9&lt;-3),"",'Z-scores'!IF9)</f>
        <v>0.21867544170944767</v>
      </c>
      <c r="IG9" s="6">
        <f>IF(OR('Z-scores'!IG9&gt;3,'Z-scores'!IG9&lt;-3),"",'Z-scores'!IG9)</f>
        <v>2.2956177431559177</v>
      </c>
      <c r="IH9" s="6">
        <f>IF(OR('Z-scores'!IH9&gt;3,'Z-scores'!IH9&lt;-3),"",'Z-scores'!IH9)</f>
        <v>0.10881443750022485</v>
      </c>
      <c r="II9" s="6" t="str">
        <f>IF(OR('Z-scores'!II9&gt;3,'Z-scores'!II9&lt;-3),"",'Z-scores'!II9)</f>
        <v/>
      </c>
      <c r="IJ9" s="6">
        <f>IF(OR('Z-scores'!IJ9&gt;3,'Z-scores'!IJ9&lt;-3),"",'Z-scores'!IJ9)</f>
        <v>-0.13756779248095122</v>
      </c>
      <c r="IK9" s="6">
        <f>IF(OR('Z-scores'!IK9&gt;3,'Z-scores'!IK9&lt;-3),"",'Z-scores'!IK9)</f>
        <v>-0.83471788374195433</v>
      </c>
      <c r="IL9" s="6">
        <f>IF(OR('Z-scores'!IL9&gt;3,'Z-scores'!IL9&lt;-3),"",'Z-scores'!IL9)</f>
        <v>-0.42092684713899375</v>
      </c>
      <c r="IM9" s="6" t="str">
        <f>IF(OR('Z-scores'!IM9&gt;3,'Z-scores'!IM9&lt;-3),"",'Z-scores'!IM9)</f>
        <v/>
      </c>
      <c r="IN9" s="6">
        <f>IF(OR('Z-scores'!IN9&gt;3,'Z-scores'!IN9&lt;-3),"",'Z-scores'!IN9)</f>
        <v>0.60609961715381078</v>
      </c>
      <c r="IO9" s="6">
        <f>IF(OR('Z-scores'!IO9&gt;3,'Z-scores'!IO9&lt;-3),"",'Z-scores'!IO9)</f>
        <v>0.52071527324492572</v>
      </c>
      <c r="IP9" s="6">
        <f>IF(OR('Z-scores'!IP9&gt;3,'Z-scores'!IP9&lt;-3),"",'Z-scores'!IP9)</f>
        <v>-0.1109334444187119</v>
      </c>
      <c r="IQ9" s="6">
        <f>IF(OR('Z-scores'!IQ9&gt;3,'Z-scores'!IQ9&lt;-3),"",'Z-scores'!IQ9)</f>
        <v>-0.31030451458302039</v>
      </c>
      <c r="IR9" s="6">
        <f>IF(OR('Z-scores'!IR9&gt;3,'Z-scores'!IR9&lt;-3),"",'Z-scores'!IR9)</f>
        <v>1.0003118804694475</v>
      </c>
      <c r="IS9" s="6">
        <f>IF(OR('Z-scores'!IS9&gt;3,'Z-scores'!IS9&lt;-3),"",'Z-scores'!IS9)</f>
        <v>-1.6860372453419443</v>
      </c>
      <c r="IT9" s="6">
        <f>IF(OR('Z-scores'!IT9&gt;3,'Z-scores'!IT9&lt;-3),"",'Z-scores'!IT9)</f>
        <v>2.2472849489875082</v>
      </c>
      <c r="IU9" s="6">
        <f>IF(OR('Z-scores'!IU9&gt;3,'Z-scores'!IU9&lt;-3),"",'Z-scores'!IU9)</f>
        <v>1.2783922318053385</v>
      </c>
      <c r="IV9" s="6">
        <f>IF(OR('Z-scores'!IV9&gt;3,'Z-scores'!IV9&lt;-3),"",'Z-scores'!IV9)</f>
        <v>2.0237964360738894</v>
      </c>
      <c r="IW9" s="6">
        <f>IF(OR('Z-scores'!IW9&gt;3,'Z-scores'!IW9&lt;-3),"",'Z-scores'!IW9)</f>
        <v>2.6998194230483028</v>
      </c>
      <c r="IX9" s="6">
        <f>IF(OR('Z-scores'!IX9&gt;3,'Z-scores'!IX9&lt;-3),"",'Z-scores'!IX9)</f>
        <v>-1.0146202453756812</v>
      </c>
      <c r="IY9" s="6">
        <f>IF(OR('Z-scores'!IY9&gt;3,'Z-scores'!IY9&lt;-3),"",'Z-scores'!IY9)</f>
        <v>-0.29905536102769714</v>
      </c>
      <c r="IZ9" s="6">
        <f>IF(OR('Z-scores'!IZ9&gt;3,'Z-scores'!IZ9&lt;-3),"",'Z-scores'!IZ9)</f>
        <v>0.20937544805405531</v>
      </c>
      <c r="JA9" s="6">
        <f>IF(OR('Z-scores'!JA9&gt;3,'Z-scores'!JA9&lt;-3),"",'Z-scores'!JA9)</f>
        <v>-0.82491888409804881</v>
      </c>
      <c r="JB9" s="6">
        <f>IF(OR('Z-scores'!JB9&gt;3,'Z-scores'!JB9&lt;-3),"",'Z-scores'!JB9)</f>
        <v>0.38705068787119401</v>
      </c>
      <c r="JC9" s="6">
        <f>IF(OR('Z-scores'!JC9&gt;3,'Z-scores'!JC9&lt;-3),"",'Z-scores'!JC9)</f>
        <v>0.41760215562421077</v>
      </c>
      <c r="JD9" s="6">
        <f>IF(OR('Z-scores'!JD9&gt;3,'Z-scores'!JD9&lt;-3),"",'Z-scores'!JD9)</f>
        <v>-0.64571306549017771</v>
      </c>
      <c r="JE9" s="6">
        <f>IF(OR('Z-scores'!JE9&gt;3,'Z-scores'!JE9&lt;-3),"",'Z-scores'!JE9)</f>
        <v>-1.2649229019770702</v>
      </c>
      <c r="JF9" s="6">
        <f>IF(OR('Z-scores'!JF9&gt;3,'Z-scores'!JF9&lt;-3),"",'Z-scores'!JF9)</f>
        <v>-1.5743767148773142</v>
      </c>
      <c r="JG9" s="6">
        <f>IF(OR('Z-scores'!JG9&gt;3,'Z-scores'!JG9&lt;-3),"",'Z-scores'!JG9)</f>
        <v>-0.79651176773099308</v>
      </c>
      <c r="JH9" s="6" t="str">
        <f>IF(OR('Z-scores'!JH9&gt;3,'Z-scores'!JH9&lt;-3),"",'Z-scores'!JH9)</f>
        <v/>
      </c>
      <c r="JI9" s="6">
        <f>IF(OR('Z-scores'!JI9&gt;3,'Z-scores'!JI9&lt;-3),"",'Z-scores'!JI9)</f>
        <v>-0.78753612019799735</v>
      </c>
      <c r="JJ9" s="6">
        <f>IF(OR('Z-scores'!JJ9&gt;3,'Z-scores'!JJ9&lt;-3),"",'Z-scores'!JJ9)</f>
        <v>0.87704263509632086</v>
      </c>
      <c r="JK9" s="6">
        <f>IF(OR('Z-scores'!JK9&gt;3,'Z-scores'!JK9&lt;-3),"",'Z-scores'!JK9)</f>
        <v>0.82774551509343053</v>
      </c>
      <c r="JL9" s="6">
        <f>IF(OR('Z-scores'!JL9&gt;3,'Z-scores'!JL9&lt;-3),"",'Z-scores'!JL9)</f>
        <v>-0.89704325637791904</v>
      </c>
      <c r="JM9" s="6">
        <f>IF(OR('Z-scores'!JM9&gt;3,'Z-scores'!JM9&lt;-3),"",'Z-scores'!JM9)</f>
        <v>2.6055528058511057</v>
      </c>
      <c r="JN9" s="6">
        <f>IF(OR('Z-scores'!JN9&gt;3,'Z-scores'!JN9&lt;-3),"",'Z-scores'!JN9)</f>
        <v>-2.3043813378421056</v>
      </c>
      <c r="JO9" s="6">
        <f>IF(OR('Z-scores'!JO9&gt;3,'Z-scores'!JO9&lt;-3),"",'Z-scores'!JO9)</f>
        <v>-1.6759423355364123</v>
      </c>
      <c r="JP9" s="6">
        <f>IF(OR('Z-scores'!JP9&gt;3,'Z-scores'!JP9&lt;-3),"",'Z-scores'!JP9)</f>
        <v>-1.2959912768606814</v>
      </c>
      <c r="JQ9" s="6">
        <f>IF(OR('Z-scores'!JQ9&gt;3,'Z-scores'!JQ9&lt;-3),"",'Z-scores'!JQ9)</f>
        <v>-0.98266509379986167</v>
      </c>
      <c r="JR9" s="6">
        <f>IF(OR('Z-scores'!JR9&gt;3,'Z-scores'!JR9&lt;-3),"",'Z-scores'!JR9)</f>
        <v>-1.772016435939709</v>
      </c>
      <c r="JS9" s="6">
        <f>IF(OR('Z-scores'!JS9&gt;3,'Z-scores'!JS9&lt;-3),"",'Z-scores'!JS9)</f>
        <v>-1.2853820181971987</v>
      </c>
      <c r="JT9" s="6">
        <f>IF(OR('Z-scores'!JT9&gt;3,'Z-scores'!JT9&lt;-3),"",'Z-scores'!JT9)</f>
        <v>-1.6852916841745995</v>
      </c>
      <c r="JU9" s="6">
        <f>IF(OR('Z-scores'!JU9&gt;3,'Z-scores'!JU9&lt;-3),"",'Z-scores'!JU9)</f>
        <v>-0.74515485828525341</v>
      </c>
      <c r="JV9" s="6">
        <f>IF(OR('Z-scores'!JV9&gt;3,'Z-scores'!JV9&lt;-3),"",'Z-scores'!JV9)</f>
        <v>-0.92336784631272584</v>
      </c>
      <c r="JW9" s="6">
        <f>IF(OR('Z-scores'!JW9&gt;3,'Z-scores'!JW9&lt;-3),"",'Z-scores'!JW9)</f>
        <v>-0.68480623184905765</v>
      </c>
      <c r="JX9" s="6">
        <f>IF(OR('Z-scores'!JX9&gt;3,'Z-scores'!JX9&lt;-3),"",'Z-scores'!JX9)</f>
        <v>0.45158847044818989</v>
      </c>
      <c r="JY9" s="6">
        <f>IF(OR('Z-scores'!JY9&gt;3,'Z-scores'!JY9&lt;-3),"",'Z-scores'!JY9)</f>
        <v>-0.73354551929386302</v>
      </c>
      <c r="JZ9" s="6">
        <f>IF(OR('Z-scores'!JZ9&gt;3,'Z-scores'!JZ9&lt;-3),"",'Z-scores'!JZ9)</f>
        <v>-0.42594652050478288</v>
      </c>
      <c r="KA9" s="6">
        <f>IF(OR('Z-scores'!KA9&gt;3,'Z-scores'!KA9&lt;-3),"",'Z-scores'!KA9)</f>
        <v>-1.0661439556933159</v>
      </c>
      <c r="KB9" s="6">
        <f>IF(OR('Z-scores'!KB9&gt;3,'Z-scores'!KB9&lt;-3),"",'Z-scores'!KB9)</f>
        <v>0.59570703626798482</v>
      </c>
      <c r="KC9" s="6">
        <f>IF(OR('Z-scores'!KC9&gt;3,'Z-scores'!KC9&lt;-3),"",'Z-scores'!KC9)</f>
        <v>-0.93220460904622349</v>
      </c>
      <c r="KD9" s="6">
        <f>IF(OR('Z-scores'!KD9&gt;3,'Z-scores'!KD9&lt;-3),"",'Z-scores'!KD9)</f>
        <v>-0.10530548591621432</v>
      </c>
      <c r="KE9" s="6">
        <f>IF(OR('Z-scores'!KE9&gt;3,'Z-scores'!KE9&lt;-3),"",'Z-scores'!KE9)</f>
        <v>-1.0860497286046369</v>
      </c>
      <c r="KF9" s="6">
        <f>IF(OR('Z-scores'!KF9&gt;3,'Z-scores'!KF9&lt;-3),"",'Z-scores'!KF9)</f>
        <v>1.6569470703156697</v>
      </c>
      <c r="KG9" s="6">
        <f>IF(OR('Z-scores'!KG9&gt;3,'Z-scores'!KG9&lt;-3),"",'Z-scores'!KG9)</f>
        <v>-0.41597976508234663</v>
      </c>
      <c r="KH9" s="6">
        <f>IF(OR('Z-scores'!KH9&gt;3,'Z-scores'!KH9&lt;-3),"",'Z-scores'!KH9)</f>
        <v>0.2304523350400472</v>
      </c>
      <c r="KI9" s="6">
        <f>IF(OR('Z-scores'!KI9&gt;3,'Z-scores'!KI9&lt;-3),"",'Z-scores'!KI9)</f>
        <v>1.1438976596376456</v>
      </c>
      <c r="KJ9" s="6">
        <f>IF(OR('Z-scores'!KJ9&gt;3,'Z-scores'!KJ9&lt;-3),"",'Z-scores'!KJ9)</f>
        <v>2.850486837117971</v>
      </c>
      <c r="KK9" s="6">
        <f>IF(OR('Z-scores'!KK9&gt;3,'Z-scores'!KK9&lt;-3),"",'Z-scores'!KK9)</f>
        <v>2.0018183654424657</v>
      </c>
      <c r="KL9" s="6">
        <f>IF(OR('Z-scores'!KL9&gt;3,'Z-scores'!KL9&lt;-3),"",'Z-scores'!KL9)</f>
        <v>1.0546805189053516</v>
      </c>
      <c r="KM9" s="6">
        <f>IF(OR('Z-scores'!KM9&gt;3,'Z-scores'!KM9&lt;-3),"",'Z-scores'!KM9)</f>
        <v>2.1567255829315712</v>
      </c>
      <c r="KN9" s="6">
        <f>IF(OR('Z-scores'!KN9&gt;3,'Z-scores'!KN9&lt;-3),"",'Z-scores'!KN9)</f>
        <v>1.6725583816735889</v>
      </c>
      <c r="KO9" s="6">
        <f>IF(OR('Z-scores'!KO9&gt;3,'Z-scores'!KO9&lt;-3),"",'Z-scores'!KO9)</f>
        <v>-0.82498016256131645</v>
      </c>
      <c r="KP9" s="6">
        <f>IF(OR('Z-scores'!KP9&gt;3,'Z-scores'!KP9&lt;-3),"",'Z-scores'!KP9)</f>
        <v>-1.2921415328038228</v>
      </c>
      <c r="KQ9" s="6">
        <f>IF(OR('Z-scores'!KQ9&gt;3,'Z-scores'!KQ9&lt;-3),"",'Z-scores'!KQ9)</f>
        <v>-1.0206559960075916</v>
      </c>
      <c r="KR9" s="6">
        <f>IF(OR('Z-scores'!KR9&gt;3,'Z-scores'!KR9&lt;-3),"",'Z-scores'!KR9)</f>
        <v>-1.8632484610293101</v>
      </c>
      <c r="KS9" s="6">
        <f>IF(OR('Z-scores'!KS9&gt;3,'Z-scores'!KS9&lt;-3),"",'Z-scores'!KS9)</f>
        <v>-0.99673689806482269</v>
      </c>
      <c r="KT9" s="6">
        <f>IF(OR('Z-scores'!KT9&gt;3,'Z-scores'!KT9&lt;-3),"",'Z-scores'!KT9)</f>
        <v>-1.7852907476653341</v>
      </c>
      <c r="KU9" s="6">
        <f>IF(OR('Z-scores'!KU9&gt;3,'Z-scores'!KU9&lt;-3),"",'Z-scores'!KU9)</f>
        <v>-1.6911580481598889</v>
      </c>
      <c r="KV9" s="6">
        <f>IF(OR('Z-scores'!KV9&gt;3,'Z-scores'!KV9&lt;-3),"",'Z-scores'!KV9)</f>
        <v>-0.80868722755090583</v>
      </c>
      <c r="KW9" s="6">
        <f>IF(OR('Z-scores'!KW9&gt;3,'Z-scores'!KW9&lt;-3),"",'Z-scores'!KW9)</f>
        <v>-0.86486236299802011</v>
      </c>
      <c r="KX9" s="6">
        <f>IF(OR('Z-scores'!KX9&gt;3,'Z-scores'!KX9&lt;-3),"",'Z-scores'!KX9)</f>
        <v>-1.2424977413252727</v>
      </c>
      <c r="KY9" s="6">
        <f>IF(OR('Z-scores'!KY9&gt;3,'Z-scores'!KY9&lt;-3),"",'Z-scores'!KY9)</f>
        <v>-1.1325195639811427</v>
      </c>
      <c r="KZ9" s="6">
        <f>IF(OR('Z-scores'!KZ9&gt;3,'Z-scores'!KZ9&lt;-3),"",'Z-scores'!KZ9)</f>
        <v>-0.36396784687075501</v>
      </c>
      <c r="LA9" s="6">
        <f>IF(OR('Z-scores'!LA9&gt;3,'Z-scores'!LA9&lt;-3),"",'Z-scores'!LA9)</f>
        <v>-0.62823120758083706</v>
      </c>
      <c r="LB9" s="6">
        <f>IF(OR('Z-scores'!LB9&gt;3,'Z-scores'!LB9&lt;-3),"",'Z-scores'!LB9)</f>
        <v>-1.5492110999286879</v>
      </c>
      <c r="LC9" s="6">
        <f>IF(OR('Z-scores'!LC9&gt;3,'Z-scores'!LC9&lt;-3),"",'Z-scores'!LC9)</f>
        <v>-0.36987293369104352</v>
      </c>
      <c r="LD9" s="6">
        <f>IF(OR('Z-scores'!LD9&gt;3,'Z-scores'!LD9&lt;-3),"",'Z-scores'!LD9)</f>
        <v>-0.37190536260946672</v>
      </c>
      <c r="LE9" s="6">
        <f>IF(OR('Z-scores'!LE9&gt;3,'Z-scores'!LE9&lt;-3),"",'Z-scores'!LE9)</f>
        <v>-1.3130268272465879</v>
      </c>
      <c r="LF9" s="6">
        <f>IF(OR('Z-scores'!LF9&gt;3,'Z-scores'!LF9&lt;-3),"",'Z-scores'!LF9)</f>
        <v>2.2972499325953581</v>
      </c>
      <c r="LG9" s="6">
        <f>IF(OR('Z-scores'!LG9&gt;3,'Z-scores'!LG9&lt;-3),"",'Z-scores'!LG9)</f>
        <v>0.45057791908174677</v>
      </c>
      <c r="LH9" s="6">
        <f>IF(OR('Z-scores'!LH9&gt;3,'Z-scores'!LH9&lt;-3),"",'Z-scores'!LH9)</f>
        <v>2.2998179113437112</v>
      </c>
      <c r="LI9" s="6">
        <f>IF(OR('Z-scores'!LI9&gt;3,'Z-scores'!LI9&lt;-3),"",'Z-scores'!LI9)</f>
        <v>-1.1975399686791388</v>
      </c>
      <c r="LJ9" s="6">
        <f>IF(OR('Z-scores'!LJ9&gt;3,'Z-scores'!LJ9&lt;-3),"",'Z-scores'!LJ9)</f>
        <v>-1.8045191245210956</v>
      </c>
      <c r="LK9" s="6">
        <f>IF(OR('Z-scores'!LK9&gt;3,'Z-scores'!LK9&lt;-3),"",'Z-scores'!LK9)</f>
        <v>-0.84166419574234685</v>
      </c>
      <c r="LL9" s="6">
        <f>IF(OR('Z-scores'!LL9&gt;3,'Z-scores'!LL9&lt;-3),"",'Z-scores'!LL9)</f>
        <v>-1.4956382713132246</v>
      </c>
      <c r="LM9" s="6">
        <f>IF(OR('Z-scores'!LM9&gt;3,'Z-scores'!LM9&lt;-3),"",'Z-scores'!LM9)</f>
        <v>-0.86134525521201077</v>
      </c>
      <c r="LN9" s="6">
        <f>IF(OR('Z-scores'!LN9&gt;3,'Z-scores'!LN9&lt;-3),"",'Z-scores'!LN9)</f>
        <v>-0.9203533064764754</v>
      </c>
      <c r="LO9" s="6">
        <f>IF(OR('Z-scores'!LO9&gt;3,'Z-scores'!LO9&lt;-3),"",'Z-scores'!LO9)</f>
        <v>-0.47520526190203788</v>
      </c>
      <c r="LP9" s="6">
        <f>IF(OR('Z-scores'!LP9&gt;3,'Z-scores'!LP9&lt;-3),"",'Z-scores'!LP9)</f>
        <v>-0.92764670040298669</v>
      </c>
      <c r="LQ9" s="6">
        <f>IF(OR('Z-scores'!LQ9&gt;3,'Z-scores'!LQ9&lt;-3),"",'Z-scores'!LQ9)</f>
        <v>-0.85935326397500034</v>
      </c>
      <c r="LR9" s="6">
        <f>IF(OR('Z-scores'!LR9&gt;3,'Z-scores'!LR9&lt;-3),"",'Z-scores'!LR9)</f>
        <v>-0.45676972162213036</v>
      </c>
      <c r="LS9" s="6">
        <f>IF(OR('Z-scores'!LS9&gt;3,'Z-scores'!LS9&lt;-3),"",'Z-scores'!LS9)</f>
        <v>-0.63386068041675447</v>
      </c>
      <c r="LT9" s="6">
        <f>IF(OR('Z-scores'!LT9&gt;3,'Z-scores'!LT9&lt;-3),"",'Z-scores'!LT9)</f>
        <v>-0.344828812058246</v>
      </c>
      <c r="LU9" s="6">
        <f>IF(OR('Z-scores'!LU9&gt;3,'Z-scores'!LU9&lt;-3),"",'Z-scores'!LU9)</f>
        <v>-0.9122623629263712</v>
      </c>
      <c r="LV9" s="6">
        <f>IF(OR('Z-scores'!LV9&gt;3,'Z-scores'!LV9&lt;-3),"",'Z-scores'!LV9)</f>
        <v>-0.65195176563963386</v>
      </c>
      <c r="LW9" s="6">
        <f>IF(OR('Z-scores'!LW9&gt;3,'Z-scores'!LW9&lt;-3),"",'Z-scores'!LW9)</f>
        <v>-1.0520569616950963</v>
      </c>
      <c r="LX9" s="6">
        <f>IF(OR('Z-scores'!LX9&gt;3,'Z-scores'!LX9&lt;-3),"",'Z-scores'!LX9)</f>
        <v>-0.38816463175639143</v>
      </c>
      <c r="LY9" s="6">
        <f>IF(OR('Z-scores'!LY9&gt;3,'Z-scores'!LY9&lt;-3),"",'Z-scores'!LY9)</f>
        <v>-0.73122592646914064</v>
      </c>
      <c r="LZ9" s="6">
        <f>IF(OR('Z-scores'!LZ9&gt;3,'Z-scores'!LZ9&lt;-3),"",'Z-scores'!LZ9)</f>
        <v>-0.31275355890774292</v>
      </c>
      <c r="MA9" s="6">
        <f>IF(OR('Z-scores'!MA9&gt;3,'Z-scores'!MA9&lt;-3),"",'Z-scores'!MA9)</f>
        <v>9.3357229285745011E-2</v>
      </c>
      <c r="MB9" s="6">
        <f>IF(OR('Z-scores'!MB9&gt;3,'Z-scores'!MB9&lt;-3),"",'Z-scores'!MB9)</f>
        <v>-0.77614670693463195</v>
      </c>
      <c r="MC9" s="6">
        <f>IF(OR('Z-scores'!MC9&gt;3,'Z-scores'!MC9&lt;-3),"",'Z-scores'!MC9)</f>
        <v>-0.52095513599857046</v>
      </c>
      <c r="MD9" s="6">
        <f>IF(OR('Z-scores'!MD9&gt;3,'Z-scores'!MD9&lt;-3),"",'Z-scores'!MD9)</f>
        <v>-0.70422384471927735</v>
      </c>
      <c r="ME9" s="6">
        <f>IF(OR('Z-scores'!ME9&gt;3,'Z-scores'!ME9&lt;-3),"",'Z-scores'!ME9)</f>
        <v>-1.11108854351308</v>
      </c>
      <c r="MF9" s="6">
        <f>IF(OR('Z-scores'!MF9&gt;3,'Z-scores'!MF9&lt;-3),"",'Z-scores'!MF9)</f>
        <v>-0.26053350232139055</v>
      </c>
      <c r="MG9" s="6">
        <f>IF(OR('Z-scores'!MG9&gt;3,'Z-scores'!MG9&lt;-3),"",'Z-scores'!MG9)</f>
        <v>-0.55393998595428207</v>
      </c>
      <c r="MH9" s="6">
        <f>IF(OR('Z-scores'!MH9&gt;3,'Z-scores'!MH9&lt;-3),"",'Z-scores'!MH9)</f>
        <v>-1.0939845725211772</v>
      </c>
      <c r="MI9" s="6">
        <f>IF(OR('Z-scores'!MI9&gt;3,'Z-scores'!MI9&lt;-3),"",'Z-scores'!MI9)</f>
        <v>-0.56087926441359559</v>
      </c>
      <c r="MJ9" s="6">
        <f>IF(OR('Z-scores'!MJ9&gt;3,'Z-scores'!MJ9&lt;-3),"",'Z-scores'!MJ9)</f>
        <v>-0.55935378952387138</v>
      </c>
      <c r="MK9" s="6">
        <f>IF(OR('Z-scores'!MK9&gt;3,'Z-scores'!MK9&lt;-3),"",'Z-scores'!MK9)</f>
        <v>-0.7345732901740667</v>
      </c>
      <c r="ML9" s="6">
        <f>IF(OR('Z-scores'!ML9&gt;3,'Z-scores'!ML9&lt;-3),"",'Z-scores'!ML9)</f>
        <v>-0.6530872678175681</v>
      </c>
      <c r="MM9" s="6">
        <f>IF(OR('Z-scores'!MM9&gt;3,'Z-scores'!MM9&lt;-3),"",'Z-scores'!MM9)</f>
        <v>-1.0289894387055898</v>
      </c>
      <c r="MN9" s="6">
        <f>IF(OR('Z-scores'!MN9&gt;3,'Z-scores'!MN9&lt;-3),"",'Z-scores'!MN9)</f>
        <v>-1.5383359407502484</v>
      </c>
      <c r="MO9" s="6">
        <f>IF(OR('Z-scores'!MO9&gt;3,'Z-scores'!MO9&lt;-3),"",'Z-scores'!MO9)</f>
        <v>-1.5738634636156552</v>
      </c>
      <c r="MP9" s="6">
        <f>IF(OR('Z-scores'!MP9&gt;3,'Z-scores'!MP9&lt;-3),"",'Z-scores'!MP9)</f>
        <v>-0.39480775509888072</v>
      </c>
      <c r="MQ9" s="6">
        <f>IF(OR('Z-scores'!MQ9&gt;3,'Z-scores'!MQ9&lt;-3),"",'Z-scores'!MQ9)</f>
        <v>-0.50636886393069303</v>
      </c>
      <c r="MR9" s="6">
        <f>IF(OR('Z-scores'!MR9&gt;3,'Z-scores'!MR9&lt;-3),"",'Z-scores'!MR9)</f>
        <v>-0.70728580636832172</v>
      </c>
      <c r="MS9" s="6">
        <f>IF(OR('Z-scores'!MS9&gt;3,'Z-scores'!MS9&lt;-3),"",'Z-scores'!MS9)</f>
        <v>1.7057832245306639</v>
      </c>
      <c r="MT9" s="6">
        <f>IF(OR('Z-scores'!MT9&gt;3,'Z-scores'!MT9&lt;-3),"",'Z-scores'!MT9)</f>
        <v>-0.9838423386547992</v>
      </c>
      <c r="MU9" s="6">
        <f>IF(OR('Z-scores'!MU9&gt;3,'Z-scores'!MU9&lt;-3),"",'Z-scores'!MU9)</f>
        <v>-0.61221405262340278</v>
      </c>
      <c r="MV9" s="6">
        <f>IF(OR('Z-scores'!MV9&gt;3,'Z-scores'!MV9&lt;-3),"",'Z-scores'!MV9)</f>
        <v>-1.0349943381546434</v>
      </c>
      <c r="MW9" s="6">
        <f>IF(OR('Z-scores'!MW9&gt;3,'Z-scores'!MW9&lt;-3),"",'Z-scores'!MW9)</f>
        <v>-0.23909790359394661</v>
      </c>
      <c r="MX9" s="6">
        <f>IF(OR('Z-scores'!MX9&gt;3,'Z-scores'!MX9&lt;-3),"",'Z-scores'!MX9)</f>
        <v>-0.4990668607548297</v>
      </c>
      <c r="MY9" s="6">
        <f>IF(OR('Z-scores'!MY9&gt;3,'Z-scores'!MY9&lt;-3),"",'Z-scores'!MY9)</f>
        <v>0.65893530482447749</v>
      </c>
      <c r="MZ9" s="6">
        <f>IF(OR('Z-scores'!MZ9&gt;3,'Z-scores'!MZ9&lt;-3),"",'Z-scores'!MZ9)</f>
        <v>0.67273988508982097</v>
      </c>
      <c r="NA9" s="6">
        <f>IF(OR('Z-scores'!NA9&gt;3,'Z-scores'!NA9&lt;-3),"",'Z-scores'!NA9)</f>
        <v>-0.9979195503438788</v>
      </c>
      <c r="NB9" s="6">
        <f>IF(OR('Z-scores'!NB9&gt;3,'Z-scores'!NB9&lt;-3),"",'Z-scores'!NB9)</f>
        <v>-1.0063898277474006</v>
      </c>
      <c r="NC9" s="6">
        <f>IF(OR('Z-scores'!NC9&gt;3,'Z-scores'!NC9&lt;-3),"",'Z-scores'!NC9)</f>
        <v>-1.0420472814381241</v>
      </c>
      <c r="ND9" s="6">
        <f>IF(OR('Z-scores'!ND9&gt;3,'Z-scores'!ND9&lt;-3),"",'Z-scores'!ND9)</f>
        <v>0.94593977269294516</v>
      </c>
      <c r="NE9" s="6">
        <f>IF(OR('Z-scores'!NE9&gt;3,'Z-scores'!NE9&lt;-3),"",'Z-scores'!NE9)</f>
        <v>-1.4277231998079939E-2</v>
      </c>
      <c r="NF9" s="6">
        <f>IF(OR('Z-scores'!NF9&gt;3,'Z-scores'!NF9&lt;-3),"",'Z-scores'!NF9)</f>
        <v>-1.7116907433929205</v>
      </c>
      <c r="NG9" s="6">
        <f>IF(OR('Z-scores'!NG9&gt;3,'Z-scores'!NG9&lt;-3),"",'Z-scores'!NG9)</f>
        <v>-1.548171343611904</v>
      </c>
      <c r="NH9" s="6">
        <f>IF(OR('Z-scores'!NH9&gt;3,'Z-scores'!NH9&lt;-3),"",'Z-scores'!NH9)</f>
        <v>-1.3639210272914963</v>
      </c>
      <c r="NI9" s="6">
        <f>IF(OR('Z-scores'!NI9&gt;3,'Z-scores'!NI9&lt;-3),"",'Z-scores'!NI9)</f>
        <v>0.20688079893900208</v>
      </c>
      <c r="NJ9" s="6">
        <f>IF(OR('Z-scores'!NJ9&gt;3,'Z-scores'!NJ9&lt;-3),"",'Z-scores'!NJ9)</f>
        <v>0.49676916041560171</v>
      </c>
      <c r="NK9" s="6">
        <f>IF(OR('Z-scores'!NK9&gt;3,'Z-scores'!NK9&lt;-3),"",'Z-scores'!NK9)</f>
        <v>-0.47823338459064058</v>
      </c>
      <c r="NL9" s="6">
        <f>IF(OR('Z-scores'!NL9&gt;3,'Z-scores'!NL9&lt;-3),"",'Z-scores'!NL9)</f>
        <v>-1.0339599234643317</v>
      </c>
      <c r="NM9" s="6">
        <f>IF(OR('Z-scores'!NM9&gt;3,'Z-scores'!NM9&lt;-3),"",'Z-scores'!NM9)</f>
        <v>-1.0079041291673829</v>
      </c>
      <c r="NN9" s="6">
        <f>IF(OR('Z-scores'!NN9&gt;3,'Z-scores'!NN9&lt;-3),"",'Z-scores'!NN9)</f>
        <v>-1.6306050789442994</v>
      </c>
      <c r="NO9" s="6">
        <f>IF(OR('Z-scores'!NO9&gt;3,'Z-scores'!NO9&lt;-3),"",'Z-scores'!NO9)</f>
        <v>-1.4874739090531093</v>
      </c>
      <c r="NP9" s="6">
        <f>IF(OR('Z-scores'!NP9&gt;3,'Z-scores'!NP9&lt;-3),"",'Z-scores'!NP9)</f>
        <v>2.4277630193557656</v>
      </c>
      <c r="NQ9" s="6">
        <f>IF(OR('Z-scores'!NQ9&gt;3,'Z-scores'!NQ9&lt;-3),"",'Z-scores'!NQ9)</f>
        <v>-0.75594991533423295</v>
      </c>
      <c r="NR9" s="6">
        <f>IF(OR('Z-scores'!NR9&gt;3,'Z-scores'!NR9&lt;-3),"",'Z-scores'!NR9)</f>
        <v>-1.4073953834000332</v>
      </c>
      <c r="NS9" s="6">
        <f>IF(OR('Z-scores'!NS9&gt;3,'Z-scores'!NS9&lt;-3),"",'Z-scores'!NS9)</f>
        <v>-0.77781810915757899</v>
      </c>
      <c r="NT9" s="6">
        <f>IF(OR('Z-scores'!NT9&gt;3,'Z-scores'!NT9&lt;-3),"",'Z-scores'!NT9)</f>
        <v>0.1019710231562473</v>
      </c>
      <c r="NU9" s="6">
        <f>IF(OR('Z-scores'!NU9&gt;3,'Z-scores'!NU9&lt;-3),"",'Z-scores'!NU9)</f>
        <v>-0.93902320126579164</v>
      </c>
      <c r="NV9" s="6">
        <f>IF(OR('Z-scores'!NV9&gt;3,'Z-scores'!NV9&lt;-3),"",'Z-scores'!NV9)</f>
        <v>-0.4678747135419063</v>
      </c>
      <c r="NW9" s="6">
        <f>IF(OR('Z-scores'!NW9&gt;3,'Z-scores'!NW9&lt;-3),"",'Z-scores'!NW9)</f>
        <v>-1.6819610069117212</v>
      </c>
      <c r="NX9" s="6">
        <f>IF(OR('Z-scores'!NX9&gt;3,'Z-scores'!NX9&lt;-3),"",'Z-scores'!NX9)</f>
        <v>-0.91352160152949347</v>
      </c>
      <c r="NY9" s="6">
        <f>IF(OR('Z-scores'!NY9&gt;3,'Z-scores'!NY9&lt;-3),"",'Z-scores'!NY9)</f>
        <v>-1.0066952512026555</v>
      </c>
      <c r="NZ9" s="6">
        <f>IF(OR('Z-scores'!NZ9&gt;3,'Z-scores'!NZ9&lt;-3),"",'Z-scores'!NZ9)</f>
        <v>0.32634511741594124</v>
      </c>
      <c r="OA9" s="6">
        <f>IF(OR('Z-scores'!OA9&gt;3,'Z-scores'!OA9&lt;-3),"",'Z-scores'!OA9)</f>
        <v>-1.7714480893634073</v>
      </c>
      <c r="OB9" s="6">
        <f>IF(OR('Z-scores'!OB9&gt;3,'Z-scores'!OB9&lt;-3),"",'Z-scores'!OB9)</f>
        <v>0.62384588792184958</v>
      </c>
      <c r="OC9" s="6">
        <f>IF(OR('Z-scores'!OC9&gt;3,'Z-scores'!OC9&lt;-3),"",'Z-scores'!OC9)</f>
        <v>0.85702645283652779</v>
      </c>
      <c r="OD9" s="6">
        <f>IF(OR('Z-scores'!OD9&gt;3,'Z-scores'!OD9&lt;-3),"",'Z-scores'!OD9)</f>
        <v>-0.62390048812543231</v>
      </c>
      <c r="OE9" s="6">
        <f>IF(OR('Z-scores'!OE9&gt;3,'Z-scores'!OE9&lt;-3),"",'Z-scores'!OE9)</f>
        <v>-0.65321583961878538</v>
      </c>
      <c r="OF9" s="6">
        <f>IF(OR('Z-scores'!OF9&gt;3,'Z-scores'!OF9&lt;-3),"",'Z-scores'!OF9)</f>
        <v>2.1902074945021148</v>
      </c>
      <c r="OG9" s="6">
        <f>IF(OR('Z-scores'!OG9&gt;3,'Z-scores'!OG9&lt;-3),"",'Z-scores'!OG9)</f>
        <v>-0.90348091347078696</v>
      </c>
      <c r="OH9" s="6">
        <f>IF(OR('Z-scores'!OH9&gt;3,'Z-scores'!OH9&lt;-3),"",'Z-scores'!OH9)</f>
        <v>-0.96582957285179449</v>
      </c>
      <c r="OI9" s="6">
        <f>IF(OR('Z-scores'!OI9&gt;3,'Z-scores'!OI9&lt;-3),"",'Z-scores'!OI9)</f>
        <v>-0.79560445581008821</v>
      </c>
      <c r="OJ9" s="6">
        <f>IF(OR('Z-scores'!OJ9&gt;3,'Z-scores'!OJ9&lt;-3),"",'Z-scores'!OJ9)</f>
        <v>-0.4137243204295834</v>
      </c>
      <c r="OK9" s="6">
        <f>IF(OR('Z-scores'!OK9&gt;3,'Z-scores'!OK9&lt;-3),"",'Z-scores'!OK9)</f>
        <v>-0.18992986483132579</v>
      </c>
      <c r="OL9" s="6">
        <f>IF(OR('Z-scores'!OL9&gt;3,'Z-scores'!OL9&lt;-3),"",'Z-scores'!OL9)</f>
        <v>8.0764128004328667E-2</v>
      </c>
      <c r="OM9" s="6">
        <f>IF(OR('Z-scores'!OM9&gt;3,'Z-scores'!OM9&lt;-3),"",'Z-scores'!OM9)</f>
        <v>-0.62283953046340679</v>
      </c>
      <c r="ON9" s="6">
        <f>IF(OR('Z-scores'!ON9&gt;3,'Z-scores'!ON9&lt;-3),"",'Z-scores'!ON9)</f>
        <v>0.10461138383681021</v>
      </c>
      <c r="OO9" s="6">
        <f>IF(OR('Z-scores'!OO9&gt;3,'Z-scores'!OO9&lt;-3),"",'Z-scores'!OO9)</f>
        <v>-0.71463634768246731</v>
      </c>
      <c r="OP9" s="6">
        <f>IF(OR('Z-scores'!OP9&gt;3,'Z-scores'!OP9&lt;-3),"",'Z-scores'!OP9)</f>
        <v>-0.52339046871603789</v>
      </c>
      <c r="OQ9" s="6">
        <f>IF(OR('Z-scores'!OQ9&gt;3,'Z-scores'!OQ9&lt;-3),"",'Z-scores'!OQ9)</f>
        <v>-0.61417227132105323</v>
      </c>
      <c r="OR9" s="6">
        <f>IF(OR('Z-scores'!OR9&gt;3,'Z-scores'!OR9&lt;-3),"",'Z-scores'!OR9)</f>
        <v>0.26829402080008857</v>
      </c>
      <c r="OS9" s="6">
        <f>IF(OR('Z-scores'!OS9&gt;3,'Z-scores'!OS9&lt;-3),"",'Z-scores'!OS9)</f>
        <v>-0.36681007667262455</v>
      </c>
      <c r="OT9" s="6">
        <f>IF(OR('Z-scores'!OT9&gt;3,'Z-scores'!OT9&lt;-3),"",'Z-scores'!OT9)</f>
        <v>0.26520129843878076</v>
      </c>
      <c r="OU9" s="6">
        <f>IF(OR('Z-scores'!OU9&gt;3,'Z-scores'!OU9&lt;-3),"",'Z-scores'!OU9)</f>
        <v>-0.49332894978334652</v>
      </c>
      <c r="OV9" s="6">
        <f>IF(OR('Z-scores'!OV9&gt;3,'Z-scores'!OV9&lt;-3),"",'Z-scores'!OV9)</f>
        <v>-0.59869995213742089</v>
      </c>
      <c r="OW9" s="6">
        <f>IF(OR('Z-scores'!OW9&gt;3,'Z-scores'!OW9&lt;-3),"",'Z-scores'!OW9)</f>
        <v>-0.51439502871591314</v>
      </c>
      <c r="OX9" s="6">
        <f>IF(OR('Z-scores'!OX9&gt;3,'Z-scores'!OX9&lt;-3),"",'Z-scores'!OX9)</f>
        <v>-0.47538706021957283</v>
      </c>
      <c r="OY9" s="6">
        <f>IF(OR('Z-scores'!OY9&gt;3,'Z-scores'!OY9&lt;-3),"",'Z-scores'!OY9)</f>
        <v>-0.43606770565481923</v>
      </c>
      <c r="OZ9" s="6">
        <f>IF(OR('Z-scores'!OZ9&gt;3,'Z-scores'!OZ9&lt;-3),"",'Z-scores'!OZ9)</f>
        <v>-0.4448720712516403</v>
      </c>
      <c r="PA9" s="6">
        <f>IF(OR('Z-scores'!PA9&gt;3,'Z-scores'!PA9&lt;-3),"",'Z-scores'!PA9)</f>
        <v>-0.25000000000000006</v>
      </c>
      <c r="PB9" s="6">
        <f>IF(OR('Z-scores'!PB9&gt;3,'Z-scores'!PB9&lt;-3),"",'Z-scores'!PB9)</f>
        <v>2.5617042961288217</v>
      </c>
      <c r="PC9" s="6">
        <f>IF(OR('Z-scores'!PC9&gt;3,'Z-scores'!PC9&lt;-3),"",'Z-scores'!PC9)</f>
        <v>-0.44323313704077177</v>
      </c>
      <c r="PD9" s="6">
        <f>IF(OR('Z-scores'!PD9&gt;3,'Z-scores'!PD9&lt;-3),"",'Z-scores'!PD9)</f>
        <v>-0.62076285014355748</v>
      </c>
      <c r="PE9" s="6">
        <f>IF(OR('Z-scores'!PE9&gt;3,'Z-scores'!PE9&lt;-3),"",'Z-scores'!PE9)</f>
        <v>-0.35133400109558283</v>
      </c>
      <c r="PF9" s="6">
        <f>IF(OR('Z-scores'!PF9&gt;3,'Z-scores'!PF9&lt;-3),"",'Z-scores'!PF9)</f>
        <v>-0.63000226933721903</v>
      </c>
      <c r="PG9" s="6">
        <f>IF(OR('Z-scores'!PG9&gt;3,'Z-scores'!PG9&lt;-3),"",'Z-scores'!PG9)</f>
        <v>-0.57195758694144827</v>
      </c>
      <c r="PH9" s="6" t="str">
        <f>IF(OR('Z-scores'!PH9&gt;3,'Z-scores'!PH9&lt;-3),"",'Z-scores'!PH9)</f>
        <v/>
      </c>
      <c r="PI9" s="6" t="str">
        <f>IF(OR('Z-scores'!PI9&gt;3,'Z-scores'!PI9&lt;-3),"",'Z-scores'!PI9)</f>
        <v/>
      </c>
      <c r="PJ9" s="6">
        <f>IF(OR('Z-scores'!PJ9&gt;3,'Z-scores'!PJ9&lt;-3),"",'Z-scores'!PJ9)</f>
        <v>-0.54138699160695081</v>
      </c>
      <c r="PK9" s="6">
        <f>IF(OR('Z-scores'!PK9&gt;3,'Z-scores'!PK9&lt;-3),"",'Z-scores'!PK9)</f>
        <v>0.23529887284675507</v>
      </c>
      <c r="PL9" s="6">
        <f>IF(OR('Z-scores'!PL9&gt;3,'Z-scores'!PL9&lt;-3),"",'Z-scores'!PL9)</f>
        <v>-0.83472028080184235</v>
      </c>
      <c r="PM9" s="6">
        <f>IF(OR('Z-scores'!PM9&gt;3,'Z-scores'!PM9&lt;-3),"",'Z-scores'!PM9)</f>
        <v>-0.24999999999999997</v>
      </c>
      <c r="PN9" s="6">
        <f>IF(OR('Z-scores'!PN9&gt;3,'Z-scores'!PN9&lt;-3),"",'Z-scores'!PN9)</f>
        <v>0.49952216168878522</v>
      </c>
      <c r="PO9" s="6">
        <f>IF(OR('Z-scores'!PO9&gt;3,'Z-scores'!PO9&lt;-3),"",'Z-scores'!PO9)</f>
        <v>-0.3133025603838383</v>
      </c>
      <c r="PP9" s="6" t="str">
        <f>IF(OR('Z-scores'!PP9&gt;3,'Z-scores'!PP9&lt;-3),"",'Z-scores'!PP9)</f>
        <v/>
      </c>
      <c r="PQ9" s="6" t="str">
        <f>IF(OR('Z-scores'!PQ9&gt;3,'Z-scores'!PQ9&lt;-3),"",'Z-scores'!PQ9)</f>
        <v/>
      </c>
      <c r="PR9" s="6">
        <f>IF(OR('Z-scores'!PR9&gt;3,'Z-scores'!PR9&lt;-3),"",'Z-scores'!PR9)</f>
        <v>-0.15074049521581218</v>
      </c>
      <c r="PS9" s="6" t="str">
        <f>IF(OR('Z-scores'!PS9&gt;3,'Z-scores'!PS9&lt;-3),"",'Z-scores'!PS9)</f>
        <v/>
      </c>
      <c r="PT9" s="6" t="str">
        <f>IF(OR('Z-scores'!PT9&gt;3,'Z-scores'!PT9&lt;-3),"",'Z-scores'!PT9)</f>
        <v/>
      </c>
      <c r="PU9" s="6" t="str">
        <f>IF(OR('Z-scores'!PU9&gt;3,'Z-scores'!PU9&lt;-3),"",'Z-scores'!PU9)</f>
        <v/>
      </c>
      <c r="PV9" s="6">
        <f>IF(OR('Z-scores'!PV9&gt;3,'Z-scores'!PV9&lt;-3),"",'Z-scores'!PV9)</f>
        <v>1.7812560185014727</v>
      </c>
      <c r="PW9" s="6" t="str">
        <f>IF(OR('Z-scores'!PW9&gt;3,'Z-scores'!PW9&lt;-3),"",'Z-scores'!PW9)</f>
        <v/>
      </c>
      <c r="PX9" s="6">
        <f>IF(OR('Z-scores'!PX9&gt;3,'Z-scores'!PX9&lt;-3),"",'Z-scores'!PX9)</f>
        <v>0.56486294074056287</v>
      </c>
      <c r="PY9" s="6">
        <f>IF(OR('Z-scores'!PY9&gt;3,'Z-scores'!PY9&lt;-3),"",'Z-scores'!PY9)</f>
        <v>1.8750935291236914</v>
      </c>
      <c r="PZ9" s="6" t="str">
        <f>IF(OR('Z-scores'!PZ9&gt;3,'Z-scores'!PZ9&lt;-3),"",'Z-scores'!PZ9)</f>
        <v/>
      </c>
      <c r="QA9" s="6" t="str">
        <f>IF(OR('Z-scores'!QA9&gt;3,'Z-scores'!QA9&lt;-3),"",'Z-scores'!QA9)</f>
        <v/>
      </c>
      <c r="QB9" s="6" t="str">
        <f>IF(OR('Z-scores'!QB9&gt;3,'Z-scores'!QB9&lt;-3),"",'Z-scores'!QB9)</f>
        <v/>
      </c>
      <c r="QC9" s="6">
        <f>IF(OR('Z-scores'!QC9&gt;3,'Z-scores'!QC9&lt;-3),"",'Z-scores'!QC9)</f>
        <v>0.47204514508634354</v>
      </c>
      <c r="QD9" s="6" t="str">
        <f>IF(OR('Z-scores'!QD9&gt;3,'Z-scores'!QD9&lt;-3),"",'Z-scores'!QD9)</f>
        <v/>
      </c>
      <c r="QE9" s="6" t="str">
        <f>IF(OR('Z-scores'!QE9&gt;3,'Z-scores'!QE9&lt;-3),"",'Z-scores'!QE9)</f>
        <v/>
      </c>
      <c r="QF9" s="6">
        <f>IF(OR('Z-scores'!QF9&gt;3,'Z-scores'!QF9&lt;-3),"",'Z-scores'!QF9)</f>
        <v>2.0353629859447415</v>
      </c>
      <c r="QG9" s="6">
        <f>IF(OR('Z-scores'!QG9&gt;3,'Z-scores'!QG9&lt;-3),"",'Z-scores'!QG9)</f>
        <v>-0.61750131423599464</v>
      </c>
      <c r="QH9" s="6">
        <f>IF(OR('Z-scores'!QH9&gt;3,'Z-scores'!QH9&lt;-3),"",'Z-scores'!QH9)</f>
        <v>-0.68711868829069322</v>
      </c>
      <c r="QI9" s="6">
        <f>IF(OR('Z-scores'!QI9&gt;3,'Z-scores'!QI9&lt;-3),"",'Z-scores'!QI9)</f>
        <v>0.5805393947091857</v>
      </c>
      <c r="QJ9" s="6">
        <f>IF(OR('Z-scores'!QJ9&gt;3,'Z-scores'!QJ9&lt;-3),"",'Z-scores'!QJ9)</f>
        <v>1.0762063423301307</v>
      </c>
      <c r="QK9" s="6">
        <f>IF(OR('Z-scores'!QK9&gt;3,'Z-scores'!QK9&lt;-3),"",'Z-scores'!QK9)</f>
        <v>-0.96741184888566845</v>
      </c>
      <c r="QL9" s="6">
        <f>IF(OR('Z-scores'!QL9&gt;3,'Z-scores'!QL9&lt;-3),"",'Z-scores'!QL9)</f>
        <v>-0.38911969244201955</v>
      </c>
      <c r="QM9" s="6">
        <f>IF(OR('Z-scores'!QM9&gt;3,'Z-scores'!QM9&lt;-3),"",'Z-scores'!QM9)</f>
        <v>-0.34532689565328084</v>
      </c>
      <c r="QN9" s="6">
        <f>IF(OR('Z-scores'!QN9&gt;3,'Z-scores'!QN9&lt;-3),"",'Z-scores'!QN9)</f>
        <v>-1.1077110857546684</v>
      </c>
      <c r="QO9" s="6">
        <f>IF(OR('Z-scores'!QO9&gt;3,'Z-scores'!QO9&lt;-3),"",'Z-scores'!QO9)</f>
        <v>2.4812008749639554</v>
      </c>
      <c r="QP9" s="6">
        <f>IF(OR('Z-scores'!QP9&gt;3,'Z-scores'!QP9&lt;-3),"",'Z-scores'!QP9)</f>
        <v>-1.2383273113133726</v>
      </c>
      <c r="QQ9" s="6">
        <f>IF(OR('Z-scores'!QQ9&gt;3,'Z-scores'!QQ9&lt;-3),"",'Z-scores'!QQ9)</f>
        <v>0.7187790434172654</v>
      </c>
      <c r="QR9" s="6">
        <f>IF(OR('Z-scores'!QR9&gt;3,'Z-scores'!QR9&lt;-3),"",'Z-scores'!QR9)</f>
        <v>-0.93403191794558693</v>
      </c>
      <c r="QS9" s="6">
        <f>IF(OR('Z-scores'!QS9&gt;3,'Z-scores'!QS9&lt;-3),"",'Z-scores'!QS9)</f>
        <v>1.1264000414953845</v>
      </c>
      <c r="QT9" s="6">
        <f>IF(OR('Z-scores'!QT9&gt;3,'Z-scores'!QT9&lt;-3),"",'Z-scores'!QT9)</f>
        <v>0.40732904546710613</v>
      </c>
      <c r="QU9" s="6">
        <f>IF(OR('Z-scores'!QU9&gt;3,'Z-scores'!QU9&lt;-3),"",'Z-scores'!QU9)</f>
        <v>-1.2642098821272125</v>
      </c>
      <c r="QV9" s="6">
        <f>IF(OR('Z-scores'!QV9&gt;3,'Z-scores'!QV9&lt;-3),"",'Z-scores'!QV9)</f>
        <v>-0.26170347857209925</v>
      </c>
      <c r="QW9" s="6">
        <f>IF(OR('Z-scores'!QW9&gt;3,'Z-scores'!QW9&lt;-3),"",'Z-scores'!QW9)</f>
        <v>1.304655103121563</v>
      </c>
      <c r="QX9" s="6">
        <f>IF(OR('Z-scores'!QX9&gt;3,'Z-scores'!QX9&lt;-3),"",'Z-scores'!QX9)</f>
        <v>-0.96894056265391804</v>
      </c>
      <c r="QY9" s="6">
        <f>IF(OR('Z-scores'!QY9&gt;3,'Z-scores'!QY9&lt;-3),"",'Z-scores'!QY9)</f>
        <v>-1.3056664616877292</v>
      </c>
      <c r="QZ9" s="6">
        <f>IF(OR('Z-scores'!QZ9&gt;3,'Z-scores'!QZ9&lt;-3),"",'Z-scores'!QZ9)</f>
        <v>3.0319958916059809E-2</v>
      </c>
      <c r="RA9" s="6">
        <f>IF(OR('Z-scores'!RA9&gt;3,'Z-scores'!RA9&lt;-3),"",'Z-scores'!RA9)</f>
        <v>1.4817331403859079E-2</v>
      </c>
      <c r="RB9" s="6" t="str">
        <f>IF(OR('Z-scores'!RB9&gt;3,'Z-scores'!RB9&lt;-3),"",'Z-scores'!RB9)</f>
        <v/>
      </c>
      <c r="RC9" s="6">
        <f>IF(OR('Z-scores'!RC9&gt;3,'Z-scores'!RC9&lt;-3),"",'Z-scores'!RC9)</f>
        <v>2.7808342695522308</v>
      </c>
      <c r="RD9" s="6">
        <f>IF(OR('Z-scores'!RD9&gt;3,'Z-scores'!RD9&lt;-3),"",'Z-scores'!RD9)</f>
        <v>0.35593665031768829</v>
      </c>
      <c r="RE9" s="6">
        <f>IF(OR('Z-scores'!RE9&gt;3,'Z-scores'!RE9&lt;-3),"",'Z-scores'!RE9)</f>
        <v>-0.58387812323509669</v>
      </c>
      <c r="RF9" s="6">
        <f>IF(OR('Z-scores'!RF9&gt;3,'Z-scores'!RF9&lt;-3),"",'Z-scores'!RF9)</f>
        <v>-2.0182540600114729</v>
      </c>
      <c r="RG9" s="6">
        <f>IF(OR('Z-scores'!RG9&gt;3,'Z-scores'!RG9&lt;-3),"",'Z-scores'!RG9)</f>
        <v>-1.1387088983281561</v>
      </c>
      <c r="RH9" s="6">
        <f>IF(OR('Z-scores'!RH9&gt;3,'Z-scores'!RH9&lt;-3),"",'Z-scores'!RH9)</f>
        <v>0.18354209639468461</v>
      </c>
      <c r="RI9" s="6">
        <f>IF(OR('Z-scores'!RI9&gt;3,'Z-scores'!RI9&lt;-3),"",'Z-scores'!RI9)</f>
        <v>-0.66778483958284462</v>
      </c>
      <c r="RJ9" s="6">
        <f>IF(OR('Z-scores'!RJ9&gt;3,'Z-scores'!RJ9&lt;-3),"",'Z-scores'!RJ9)</f>
        <v>-0.583697662188848</v>
      </c>
      <c r="RK9" s="6">
        <f>IF(OR('Z-scores'!RK9&gt;3,'Z-scores'!RK9&lt;-3),"",'Z-scores'!RK9)</f>
        <v>-0.67742429205038679</v>
      </c>
      <c r="RL9" s="6">
        <f>IF(OR('Z-scores'!RL9&gt;3,'Z-scores'!RL9&lt;-3),"",'Z-scores'!RL9)</f>
        <v>-0.21504241467283053</v>
      </c>
      <c r="RM9" s="6">
        <f>IF(OR('Z-scores'!RM9&gt;3,'Z-scores'!RM9&lt;-3),"",'Z-scores'!RM9)</f>
        <v>-0.66440329029103429</v>
      </c>
      <c r="RN9" s="6">
        <f>IF(OR('Z-scores'!RN9&gt;3,'Z-scores'!RN9&lt;-3),"",'Z-scores'!RN9)</f>
        <v>0.23369836935161045</v>
      </c>
      <c r="RO9" s="6">
        <f>IF(OR('Z-scores'!RO9&gt;3,'Z-scores'!RO9&lt;-3),"",'Z-scores'!RO9)</f>
        <v>-1.1534471161912774</v>
      </c>
      <c r="RP9" s="6">
        <f>IF(OR('Z-scores'!RP9&gt;3,'Z-scores'!RP9&lt;-3),"",'Z-scores'!RP9)</f>
        <v>-0.59645134073146022</v>
      </c>
      <c r="RQ9" s="6">
        <f>IF(OR('Z-scores'!RQ9&gt;3,'Z-scores'!RQ9&lt;-3),"",'Z-scores'!RQ9)</f>
        <v>2.0166373250152652</v>
      </c>
      <c r="RR9" s="6">
        <f>IF(OR('Z-scores'!RR9&gt;3,'Z-scores'!RR9&lt;-3),"",'Z-scores'!RR9)</f>
        <v>-0.42002538562679809</v>
      </c>
      <c r="RS9" s="6">
        <f>IF(OR('Z-scores'!RS9&gt;3,'Z-scores'!RS9&lt;-3),"",'Z-scores'!RS9)</f>
        <v>-1.8952546043020007</v>
      </c>
      <c r="RT9" s="6">
        <f>IF(OR('Z-scores'!RT9&gt;3,'Z-scores'!RT9&lt;-3),"",'Z-scores'!RT9)</f>
        <v>-1.9964082574341933</v>
      </c>
      <c r="RU9" s="6">
        <f>IF(OR('Z-scores'!RU9&gt;3,'Z-scores'!RU9&lt;-3),"",'Z-scores'!RU9)</f>
        <v>-0.37758876604827069</v>
      </c>
      <c r="RV9" s="6">
        <f>IF(OR('Z-scores'!RV9&gt;3,'Z-scores'!RV9&lt;-3),"",'Z-scores'!RV9)</f>
        <v>-1.4395084865560865</v>
      </c>
      <c r="RW9" s="6">
        <f>IF(OR('Z-scores'!RW9&gt;3,'Z-scores'!RW9&lt;-3),"",'Z-scores'!RW9)</f>
        <v>-0.490000094630414</v>
      </c>
      <c r="RX9" s="6">
        <f>IF(OR('Z-scores'!RX9&gt;3,'Z-scores'!RX9&lt;-3),"",'Z-scores'!RX9)</f>
        <v>-0.67803928480297604</v>
      </c>
      <c r="RY9" s="6">
        <f>IF(OR('Z-scores'!RY9&gt;3,'Z-scores'!RY9&lt;-3),"",'Z-scores'!RY9)</f>
        <v>-1.6801394374632483</v>
      </c>
      <c r="RZ9" s="6">
        <f>IF(OR('Z-scores'!RZ9&gt;3,'Z-scores'!RZ9&lt;-3),"",'Z-scores'!RZ9)</f>
        <v>-1.5940694804333226</v>
      </c>
      <c r="SA9" s="6">
        <f>IF(OR('Z-scores'!SA9&gt;3,'Z-scores'!SA9&lt;-3),"",'Z-scores'!SA9)</f>
        <v>-0.66649850344776329</v>
      </c>
      <c r="SB9" s="6">
        <f>IF(OR('Z-scores'!SB9&gt;3,'Z-scores'!SB9&lt;-3),"",'Z-scores'!SB9)</f>
        <v>-1.1329689818285023</v>
      </c>
      <c r="SC9" s="6">
        <f>IF(OR('Z-scores'!SC9&gt;3,'Z-scores'!SC9&lt;-3),"",'Z-scores'!SC9)</f>
        <v>-1.2831611834789445</v>
      </c>
      <c r="SD9" s="6">
        <f>IF(OR('Z-scores'!SD9&gt;3,'Z-scores'!SD9&lt;-3),"",'Z-scores'!SD9)</f>
        <v>-0.92044544265058681</v>
      </c>
      <c r="SE9" s="6">
        <f>IF(OR('Z-scores'!SE9&gt;3,'Z-scores'!SE9&lt;-3),"",'Z-scores'!SE9)</f>
        <v>1.1893045678981569</v>
      </c>
      <c r="SF9" s="6">
        <f>IF(OR('Z-scores'!SF9&gt;3,'Z-scores'!SF9&lt;-3),"",'Z-scores'!SF9)</f>
        <v>-0.40928554733277939</v>
      </c>
      <c r="SG9" s="6">
        <f>IF(OR('Z-scores'!SG9&gt;3,'Z-scores'!SG9&lt;-3),"",'Z-scores'!SG9)</f>
        <v>-1.424046427761912</v>
      </c>
      <c r="SH9" s="6">
        <f>IF(OR('Z-scores'!SH9&gt;3,'Z-scores'!SH9&lt;-3),"",'Z-scores'!SH9)</f>
        <v>0.63787940347536687</v>
      </c>
      <c r="SI9" s="6" t="str">
        <f>IF(OR('Z-scores'!SI9&gt;3,'Z-scores'!SI9&lt;-3),"",'Z-scores'!SI9)</f>
        <v/>
      </c>
      <c r="SJ9" s="6" t="str">
        <f>IF(OR('Z-scores'!SJ9&gt;3,'Z-scores'!SJ9&lt;-3),"",'Z-scores'!SJ9)</f>
        <v/>
      </c>
      <c r="SK9" s="6">
        <f>IF(OR('Z-scores'!SK9&gt;3,'Z-scores'!SK9&lt;-3),"",'Z-scores'!SK9)</f>
        <v>-0.52266954083340855</v>
      </c>
    </row>
    <row r="10" spans="1:505" x14ac:dyDescent="0.25">
      <c r="A10" s="14">
        <v>349438</v>
      </c>
      <c r="B10" s="14">
        <v>0</v>
      </c>
      <c r="C10" s="6">
        <f>IF(OR('Z-scores'!C10&gt;3,'Z-scores'!C10&lt;-3),"",'Z-scores'!C10)</f>
        <v>0.51239052125430884</v>
      </c>
      <c r="D10" s="6">
        <f>IF(OR('Z-scores'!D10&gt;3,'Z-scores'!D10&lt;-3),"",'Z-scores'!D10)</f>
        <v>0.11644283152460497</v>
      </c>
      <c r="E10" s="6">
        <f>IF(OR('Z-scores'!E10&gt;3,'Z-scores'!E10&lt;-3),"",'Z-scores'!E10)</f>
        <v>-0.46739777832756757</v>
      </c>
      <c r="F10" s="6">
        <f>IF(OR('Z-scores'!F10&gt;3,'Z-scores'!F10&lt;-3),"",'Z-scores'!F10)</f>
        <v>1.8243214883815442</v>
      </c>
      <c r="G10" s="6">
        <f>IF(OR('Z-scores'!G10&gt;3,'Z-scores'!G10&lt;-3),"",'Z-scores'!G10)</f>
        <v>-0.2419424760125638</v>
      </c>
      <c r="H10" s="6">
        <f>IF(OR('Z-scores'!H10&gt;3,'Z-scores'!H10&lt;-3),"",'Z-scores'!H10)</f>
        <v>1.3119080881599037</v>
      </c>
      <c r="I10" s="6">
        <f>IF(OR('Z-scores'!I10&gt;3,'Z-scores'!I10&lt;-3),"",'Z-scores'!I10)</f>
        <v>0.99113852294786142</v>
      </c>
      <c r="J10" s="6">
        <f>IF(OR('Z-scores'!J10&gt;3,'Z-scores'!J10&lt;-3),"",'Z-scores'!J10)</f>
        <v>0.29405437974445864</v>
      </c>
      <c r="K10" s="6">
        <f>IF(OR('Z-scores'!K10&gt;3,'Z-scores'!K10&lt;-3),"",'Z-scores'!K10)</f>
        <v>-0.52478962543131868</v>
      </c>
      <c r="L10" s="6">
        <f>IF(OR('Z-scores'!L10&gt;3,'Z-scores'!L10&lt;-3),"",'Z-scores'!L10)</f>
        <v>0.37659309725312207</v>
      </c>
      <c r="M10" s="6">
        <f>IF(OR('Z-scores'!M10&gt;3,'Z-scores'!M10&lt;-3),"",'Z-scores'!M10)</f>
        <v>1.4257928857639441</v>
      </c>
      <c r="N10" s="6">
        <f>IF(OR('Z-scores'!N10&gt;3,'Z-scores'!N10&lt;-3),"",'Z-scores'!N10)</f>
        <v>1.7841325250538578</v>
      </c>
      <c r="O10" s="6">
        <f>IF(OR('Z-scores'!O10&gt;3,'Z-scores'!O10&lt;-3),"",'Z-scores'!O10)</f>
        <v>-0.76825016838092886</v>
      </c>
      <c r="P10" s="6">
        <f>IF(OR('Z-scores'!P10&gt;3,'Z-scores'!P10&lt;-3),"",'Z-scores'!P10)</f>
        <v>-1.9019820057652255</v>
      </c>
      <c r="Q10" s="6">
        <f>IF(OR('Z-scores'!Q10&gt;3,'Z-scores'!Q10&lt;-3),"",'Z-scores'!Q10)</f>
        <v>-0.83273457114799765</v>
      </c>
      <c r="R10" s="6">
        <f>IF(OR('Z-scores'!R10&gt;3,'Z-scores'!R10&lt;-3),"",'Z-scores'!R10)</f>
        <v>-0.54913914014896137</v>
      </c>
      <c r="S10" s="6">
        <f>IF(OR('Z-scores'!S10&gt;3,'Z-scores'!S10&lt;-3),"",'Z-scores'!S10)</f>
        <v>-0.53778800548163352</v>
      </c>
      <c r="T10" s="6">
        <f>IF(OR('Z-scores'!T10&gt;3,'Z-scores'!T10&lt;-3),"",'Z-scores'!T10)</f>
        <v>-1.6411724098574438</v>
      </c>
      <c r="U10" s="6">
        <f>IF(OR('Z-scores'!U10&gt;3,'Z-scores'!U10&lt;-3),"",'Z-scores'!U10)</f>
        <v>-1.0711007606904408</v>
      </c>
      <c r="V10" s="6">
        <f>IF(OR('Z-scores'!V10&gt;3,'Z-scores'!V10&lt;-3),"",'Z-scores'!V10)</f>
        <v>-1.4263493167486185</v>
      </c>
      <c r="W10" s="6">
        <f>IF(OR('Z-scores'!W10&gt;3,'Z-scores'!W10&lt;-3),"",'Z-scores'!W10)</f>
        <v>-0.49527272844031994</v>
      </c>
      <c r="X10" s="6">
        <f>IF(OR('Z-scores'!X10&gt;3,'Z-scores'!X10&lt;-3),"",'Z-scores'!X10)</f>
        <v>0.5200796966373491</v>
      </c>
      <c r="Y10" s="6">
        <f>IF(OR('Z-scores'!Y10&gt;3,'Z-scores'!Y10&lt;-3),"",'Z-scores'!Y10)</f>
        <v>0.13229487184438027</v>
      </c>
      <c r="Z10" s="6">
        <f>IF(OR('Z-scores'!Z10&gt;3,'Z-scores'!Z10&lt;-3),"",'Z-scores'!Z10)</f>
        <v>-0.18298308379507375</v>
      </c>
      <c r="AA10" s="6">
        <f>IF(OR('Z-scores'!AA10&gt;3,'Z-scores'!AA10&lt;-3),"",'Z-scores'!AA10)</f>
        <v>-0.70216974696199885</v>
      </c>
      <c r="AB10" s="6">
        <f>IF(OR('Z-scores'!AB10&gt;3,'Z-scores'!AB10&lt;-3),"",'Z-scores'!AB10)</f>
        <v>-1.043000137997476</v>
      </c>
      <c r="AC10" s="6">
        <f>IF(OR('Z-scores'!AC10&gt;3,'Z-scores'!AC10&lt;-3),"",'Z-scores'!AC10)</f>
        <v>-0.58637382015743333</v>
      </c>
      <c r="AD10" s="6">
        <f>IF(OR('Z-scores'!AD10&gt;3,'Z-scores'!AD10&lt;-3),"",'Z-scores'!AD10)</f>
        <v>0.39524884000353733</v>
      </c>
      <c r="AE10" s="6">
        <f>IF(OR('Z-scores'!AE10&gt;3,'Z-scores'!AE10&lt;-3),"",'Z-scores'!AE10)</f>
        <v>0.8790846297598145</v>
      </c>
      <c r="AF10" s="6">
        <f>IF(OR('Z-scores'!AF10&gt;3,'Z-scores'!AF10&lt;-3),"",'Z-scores'!AF10)</f>
        <v>-0.43716327472071947</v>
      </c>
      <c r="AG10" s="6">
        <f>IF(OR('Z-scores'!AG10&gt;3,'Z-scores'!AG10&lt;-3),"",'Z-scores'!AG10)</f>
        <v>-0.84602135424436364</v>
      </c>
      <c r="AH10" s="6">
        <f>IF(OR('Z-scores'!AH10&gt;3,'Z-scores'!AH10&lt;-3),"",'Z-scores'!AH10)</f>
        <v>-0.94666700569582396</v>
      </c>
      <c r="AI10" s="6">
        <f>IF(OR('Z-scores'!AI10&gt;3,'Z-scores'!AI10&lt;-3),"",'Z-scores'!AI10)</f>
        <v>-0.62727419429517395</v>
      </c>
      <c r="AJ10" s="6">
        <f>IF(OR('Z-scores'!AJ10&gt;3,'Z-scores'!AJ10&lt;-3),"",'Z-scores'!AJ10)</f>
        <v>1.0380765786997446</v>
      </c>
      <c r="AK10" s="6">
        <f>IF(OR('Z-scores'!AK10&gt;3,'Z-scores'!AK10&lt;-3),"",'Z-scores'!AK10)</f>
        <v>2.4795571547755082</v>
      </c>
      <c r="AL10" s="6">
        <f>IF(OR('Z-scores'!AL10&gt;3,'Z-scores'!AL10&lt;-3),"",'Z-scores'!AL10)</f>
        <v>-0.64699532843209862</v>
      </c>
      <c r="AM10" s="6">
        <f>IF(OR('Z-scores'!AM10&gt;3,'Z-scores'!AM10&lt;-3),"",'Z-scores'!AM10)</f>
        <v>-0.41261985698226378</v>
      </c>
      <c r="AN10" s="6">
        <f>IF(OR('Z-scores'!AN10&gt;3,'Z-scores'!AN10&lt;-3),"",'Z-scores'!AN10)</f>
        <v>-0.69881236398942093</v>
      </c>
      <c r="AO10" s="6">
        <f>IF(OR('Z-scores'!AO10&gt;3,'Z-scores'!AO10&lt;-3),"",'Z-scores'!AO10)</f>
        <v>-4.8880727937708743E-2</v>
      </c>
      <c r="AP10" s="6">
        <f>IF(OR('Z-scores'!AP10&gt;3,'Z-scores'!AP10&lt;-3),"",'Z-scores'!AP10)</f>
        <v>1.173025648904342</v>
      </c>
      <c r="AQ10" s="6">
        <f>IF(OR('Z-scores'!AQ10&gt;3,'Z-scores'!AQ10&lt;-3),"",'Z-scores'!AQ10)</f>
        <v>0.73402725607340813</v>
      </c>
      <c r="AR10" s="6">
        <f>IF(OR('Z-scores'!AR10&gt;3,'Z-scores'!AR10&lt;-3),"",'Z-scores'!AR10)</f>
        <v>-0.87556335806359942</v>
      </c>
      <c r="AS10" s="6">
        <f>IF(OR('Z-scores'!AS10&gt;3,'Z-scores'!AS10&lt;-3),"",'Z-scores'!AS10)</f>
        <v>-1.2759846586954176</v>
      </c>
      <c r="AT10" s="6">
        <f>IF(OR('Z-scores'!AT10&gt;3,'Z-scores'!AT10&lt;-3),"",'Z-scores'!AT10)</f>
        <v>-0.77075784634060462</v>
      </c>
      <c r="AU10" s="6">
        <f>IF(OR('Z-scores'!AU10&gt;3,'Z-scores'!AU10&lt;-3),"",'Z-scores'!AU10)</f>
        <v>1.4076695808081705</v>
      </c>
      <c r="AV10" s="6">
        <f>IF(OR('Z-scores'!AV10&gt;3,'Z-scores'!AV10&lt;-3),"",'Z-scores'!AV10)</f>
        <v>2.1116616294465778</v>
      </c>
      <c r="AW10" s="6">
        <f>IF(OR('Z-scores'!AW10&gt;3,'Z-scores'!AW10&lt;-3),"",'Z-scores'!AW10)</f>
        <v>2.2329347134065145</v>
      </c>
      <c r="AX10" s="6">
        <f>IF(OR('Z-scores'!AX10&gt;3,'Z-scores'!AX10&lt;-3),"",'Z-scores'!AX10)</f>
        <v>1.2781082746442736</v>
      </c>
      <c r="AY10" s="6">
        <f>IF(OR('Z-scores'!AY10&gt;3,'Z-scores'!AY10&lt;-3),"",'Z-scores'!AY10)</f>
        <v>-0.29788237689520847</v>
      </c>
      <c r="AZ10" s="6">
        <f>IF(OR('Z-scores'!AZ10&gt;3,'Z-scores'!AZ10&lt;-3),"",'Z-scores'!AZ10)</f>
        <v>-1.1074132689079106</v>
      </c>
      <c r="BA10" s="6">
        <f>IF(OR('Z-scores'!BA10&gt;3,'Z-scores'!BA10&lt;-3),"",'Z-scores'!BA10)</f>
        <v>-0.81568360747269819</v>
      </c>
      <c r="BB10" s="6">
        <f>IF(OR('Z-scores'!BB10&gt;3,'Z-scores'!BB10&lt;-3),"",'Z-scores'!BB10)</f>
        <v>-0.70342300333505614</v>
      </c>
      <c r="BC10" s="6">
        <f>IF(OR('Z-scores'!BC10&gt;3,'Z-scores'!BC10&lt;-3),"",'Z-scores'!BC10)</f>
        <v>0.5566889543495932</v>
      </c>
      <c r="BD10" s="6">
        <f>IF(OR('Z-scores'!BD10&gt;3,'Z-scores'!BD10&lt;-3),"",'Z-scores'!BD10)</f>
        <v>-0.5729321208537943</v>
      </c>
      <c r="BE10" s="6">
        <f>IF(OR('Z-scores'!BE10&gt;3,'Z-scores'!BE10&lt;-3),"",'Z-scores'!BE10)</f>
        <v>-0.91870732392881149</v>
      </c>
      <c r="BF10" s="6">
        <f>IF(OR('Z-scores'!BF10&gt;3,'Z-scores'!BF10&lt;-3),"",'Z-scores'!BF10)</f>
        <v>-1.2516087967240901</v>
      </c>
      <c r="BG10" s="6">
        <f>IF(OR('Z-scores'!BG10&gt;3,'Z-scores'!BG10&lt;-3),"",'Z-scores'!BG10)</f>
        <v>-0.76154365468660656</v>
      </c>
      <c r="BH10" s="6">
        <f>IF(OR('Z-scores'!BH10&gt;3,'Z-scores'!BH10&lt;-3),"",'Z-scores'!BH10)</f>
        <v>-5.0355890340627339E-2</v>
      </c>
      <c r="BI10" s="6">
        <f>IF(OR('Z-scores'!BI10&gt;3,'Z-scores'!BI10&lt;-3),"",'Z-scores'!BI10)</f>
        <v>0.93786343464269217</v>
      </c>
      <c r="BJ10" s="6">
        <f>IF(OR('Z-scores'!BJ10&gt;3,'Z-scores'!BJ10&lt;-3),"",'Z-scores'!BJ10)</f>
        <v>2.202115782157934</v>
      </c>
      <c r="BK10" s="6">
        <f>IF(OR('Z-scores'!BK10&gt;3,'Z-scores'!BK10&lt;-3),"",'Z-scores'!BK10)</f>
        <v>1.6574667618101089</v>
      </c>
      <c r="BL10" s="6">
        <f>IF(OR('Z-scores'!BL10&gt;3,'Z-scores'!BL10&lt;-3),"",'Z-scores'!BL10)</f>
        <v>0.72947514322660723</v>
      </c>
      <c r="BM10" s="6">
        <f>IF(OR('Z-scores'!BM10&gt;3,'Z-scores'!BM10&lt;-3),"",'Z-scores'!BM10)</f>
        <v>-0.48734150581404595</v>
      </c>
      <c r="BN10" s="6">
        <f>IF(OR('Z-scores'!BN10&gt;3,'Z-scores'!BN10&lt;-3),"",'Z-scores'!BN10)</f>
        <v>-0.80869110618606821</v>
      </c>
      <c r="BO10" s="6">
        <f>IF(OR('Z-scores'!BO10&gt;3,'Z-scores'!BO10&lt;-3),"",'Z-scores'!BO10)</f>
        <v>-0.99378550529805787</v>
      </c>
      <c r="BP10" s="6">
        <f>IF(OR('Z-scores'!BP10&gt;3,'Z-scores'!BP10&lt;-3),"",'Z-scores'!BP10)</f>
        <v>-0.69011457562497158</v>
      </c>
      <c r="BQ10" s="6">
        <f>IF(OR('Z-scores'!BQ10&gt;3,'Z-scores'!BQ10&lt;-3),"",'Z-scores'!BQ10)</f>
        <v>-0.10461036879349893</v>
      </c>
      <c r="BR10" s="6">
        <f>IF(OR('Z-scores'!BR10&gt;3,'Z-scores'!BR10&lt;-3),"",'Z-scores'!BR10)</f>
        <v>-1.534332146828407E-2</v>
      </c>
      <c r="BS10" s="6">
        <f>IF(OR('Z-scores'!BS10&gt;3,'Z-scores'!BS10&lt;-3),"",'Z-scores'!BS10)</f>
        <v>-0.61963507305062815</v>
      </c>
      <c r="BT10" s="6">
        <f>IF(OR('Z-scores'!BT10&gt;3,'Z-scores'!BT10&lt;-3),"",'Z-scores'!BT10)</f>
        <v>1.1845839992333209</v>
      </c>
      <c r="BU10" s="6">
        <f>IF(OR('Z-scores'!BU10&gt;3,'Z-scores'!BU10&lt;-3),"",'Z-scores'!BU10)</f>
        <v>2.0974341161512111</v>
      </c>
      <c r="BV10" s="6">
        <f>IF(OR('Z-scores'!BV10&gt;3,'Z-scores'!BV10&lt;-3),"",'Z-scores'!BV10)</f>
        <v>0.64772487188143935</v>
      </c>
      <c r="BW10" s="6">
        <f>IF(OR('Z-scores'!BW10&gt;3,'Z-scores'!BW10&lt;-3),"",'Z-scores'!BW10)</f>
        <v>0.54378977802238415</v>
      </c>
      <c r="BX10" s="6">
        <f>IF(OR('Z-scores'!BX10&gt;3,'Z-scores'!BX10&lt;-3),"",'Z-scores'!BX10)</f>
        <v>0.4506862242792784</v>
      </c>
      <c r="BY10" s="6">
        <f>IF(OR('Z-scores'!BY10&gt;3,'Z-scores'!BY10&lt;-3),"",'Z-scores'!BY10)</f>
        <v>-0.6410301487765514</v>
      </c>
      <c r="BZ10" s="6">
        <f>IF(OR('Z-scores'!BZ10&gt;3,'Z-scores'!BZ10&lt;-3),"",'Z-scores'!BZ10)</f>
        <v>-0.22454120170007297</v>
      </c>
      <c r="CA10" s="6">
        <f>IF(OR('Z-scores'!CA10&gt;3,'Z-scores'!CA10&lt;-3),"",'Z-scores'!CA10)</f>
        <v>0.88999831520640482</v>
      </c>
      <c r="CB10" s="6">
        <f>IF(OR('Z-scores'!CB10&gt;3,'Z-scores'!CB10&lt;-3),"",'Z-scores'!CB10)</f>
        <v>0.12433249828424574</v>
      </c>
      <c r="CC10" s="6">
        <f>IF(OR('Z-scores'!CC10&gt;3,'Z-scores'!CC10&lt;-3),"",'Z-scores'!CC10)</f>
        <v>2.0031759535223661</v>
      </c>
      <c r="CD10" s="6">
        <f>IF(OR('Z-scores'!CD10&gt;3,'Z-scores'!CD10&lt;-3),"",'Z-scores'!CD10)</f>
        <v>-0.26522585733682852</v>
      </c>
      <c r="CE10" s="6">
        <f>IF(OR('Z-scores'!CE10&gt;3,'Z-scores'!CE10&lt;-3),"",'Z-scores'!CE10)</f>
        <v>-0.58692507628962687</v>
      </c>
      <c r="CF10" s="6">
        <f>IF(OR('Z-scores'!CF10&gt;3,'Z-scores'!CF10&lt;-3),"",'Z-scores'!CF10)</f>
        <v>-0.890545950879993</v>
      </c>
      <c r="CG10" s="6">
        <f>IF(OR('Z-scores'!CG10&gt;3,'Z-scores'!CG10&lt;-3),"",'Z-scores'!CG10)</f>
        <v>0.19068789731029956</v>
      </c>
      <c r="CH10" s="6">
        <f>IF(OR('Z-scores'!CH10&gt;3,'Z-scores'!CH10&lt;-3),"",'Z-scores'!CH10)</f>
        <v>-0.31026304385504211</v>
      </c>
      <c r="CI10" s="6">
        <f>IF(OR('Z-scores'!CI10&gt;3,'Z-scores'!CI10&lt;-3),"",'Z-scores'!CI10)</f>
        <v>1.7419600153718189</v>
      </c>
      <c r="CJ10" s="6">
        <f>IF(OR('Z-scores'!CJ10&gt;3,'Z-scores'!CJ10&lt;-3),"",'Z-scores'!CJ10)</f>
        <v>-0.31015570553256844</v>
      </c>
      <c r="CK10" s="6">
        <f>IF(OR('Z-scores'!CK10&gt;3,'Z-scores'!CK10&lt;-3),"",'Z-scores'!CK10)</f>
        <v>-0.52989034429749848</v>
      </c>
      <c r="CL10" s="6">
        <f>IF(OR('Z-scores'!CL10&gt;3,'Z-scores'!CL10&lt;-3),"",'Z-scores'!CL10)</f>
        <v>-0.48455168700154955</v>
      </c>
      <c r="CM10" s="6">
        <f>IF(OR('Z-scores'!CM10&gt;3,'Z-scores'!CM10&lt;-3),"",'Z-scores'!CM10)</f>
        <v>0.1532059600256018</v>
      </c>
      <c r="CN10" s="6">
        <f>IF(OR('Z-scores'!CN10&gt;3,'Z-scores'!CN10&lt;-3),"",'Z-scores'!CN10)</f>
        <v>0.47611398898197177</v>
      </c>
      <c r="CO10" s="6">
        <f>IF(OR('Z-scores'!CO10&gt;3,'Z-scores'!CO10&lt;-3),"",'Z-scores'!CO10)</f>
        <v>1.6542407942253408</v>
      </c>
      <c r="CP10" s="6">
        <f>IF(OR('Z-scores'!CP10&gt;3,'Z-scores'!CP10&lt;-3),"",'Z-scores'!CP10)</f>
        <v>1.2850308288851717</v>
      </c>
      <c r="CQ10" s="6">
        <f>IF(OR('Z-scores'!CQ10&gt;3,'Z-scores'!CQ10&lt;-3),"",'Z-scores'!CQ10)</f>
        <v>-0.53835977721451778</v>
      </c>
      <c r="CR10" s="6">
        <f>IF(OR('Z-scores'!CR10&gt;3,'Z-scores'!CR10&lt;-3),"",'Z-scores'!CR10)</f>
        <v>0.24546679915668013</v>
      </c>
      <c r="CS10" s="6">
        <f>IF(OR('Z-scores'!CS10&gt;3,'Z-scores'!CS10&lt;-3),"",'Z-scores'!CS10)</f>
        <v>1.0922042715931999</v>
      </c>
      <c r="CT10" s="6">
        <f>IF(OR('Z-scores'!CT10&gt;3,'Z-scores'!CT10&lt;-3),"",'Z-scores'!CT10)</f>
        <v>0.52007229880102057</v>
      </c>
      <c r="CU10" s="6">
        <f>IF(OR('Z-scores'!CU10&gt;3,'Z-scores'!CU10&lt;-3),"",'Z-scores'!CU10)</f>
        <v>-0.31419138035118432</v>
      </c>
      <c r="CV10" s="6">
        <f>IF(OR('Z-scores'!CV10&gt;3,'Z-scores'!CV10&lt;-3),"",'Z-scores'!CV10)</f>
        <v>-0.92155097767998806</v>
      </c>
      <c r="CW10" s="6">
        <f>IF(OR('Z-scores'!CW10&gt;3,'Z-scores'!CW10&lt;-3),"",'Z-scores'!CW10)</f>
        <v>0.41132633383117889</v>
      </c>
      <c r="CX10" s="6">
        <f>IF(OR('Z-scores'!CX10&gt;3,'Z-scores'!CX10&lt;-3),"",'Z-scores'!CX10)</f>
        <v>1.1155628524058034</v>
      </c>
      <c r="CY10" s="6">
        <f>IF(OR('Z-scores'!CY10&gt;3,'Z-scores'!CY10&lt;-3),"",'Z-scores'!CY10)</f>
        <v>1.9026734675509289</v>
      </c>
      <c r="CZ10" s="6">
        <f>IF(OR('Z-scores'!CZ10&gt;3,'Z-scores'!CZ10&lt;-3),"",'Z-scores'!CZ10)</f>
        <v>1.0916894447764811</v>
      </c>
      <c r="DA10" s="6">
        <f>IF(OR('Z-scores'!DA10&gt;3,'Z-scores'!DA10&lt;-3),"",'Z-scores'!DA10)</f>
        <v>-0.49614875863819297</v>
      </c>
      <c r="DB10" s="6">
        <f>IF(OR('Z-scores'!DB10&gt;3,'Z-scores'!DB10&lt;-3),"",'Z-scores'!DB10)</f>
        <v>-0.78271711711336212</v>
      </c>
      <c r="DC10" s="6">
        <f>IF(OR('Z-scores'!DC10&gt;3,'Z-scores'!DC10&lt;-3),"",'Z-scores'!DC10)</f>
        <v>0.27563618011298097</v>
      </c>
      <c r="DD10" s="6">
        <f>IF(OR('Z-scores'!DD10&gt;3,'Z-scores'!DD10&lt;-3),"",'Z-scores'!DD10)</f>
        <v>-9.0051125622575431E-2</v>
      </c>
      <c r="DE10" s="6">
        <f>IF(OR('Z-scores'!DE10&gt;3,'Z-scores'!DE10&lt;-3),"",'Z-scores'!DE10)</f>
        <v>-0.52868464053729747</v>
      </c>
      <c r="DF10" s="6">
        <f>IF(OR('Z-scores'!DF10&gt;3,'Z-scores'!DF10&lt;-3),"",'Z-scores'!DF10)</f>
        <v>-0.37058943013479489</v>
      </c>
      <c r="DG10" s="6">
        <f>IF(OR('Z-scores'!DG10&gt;3,'Z-scores'!DG10&lt;-3),"",'Z-scores'!DG10)</f>
        <v>-0.99457012476140028</v>
      </c>
      <c r="DH10" s="6">
        <f>IF(OR('Z-scores'!DH10&gt;3,'Z-scores'!DH10&lt;-3),"",'Z-scores'!DH10)</f>
        <v>-0.8971711678447315</v>
      </c>
      <c r="DI10" s="6">
        <f>IF(OR('Z-scores'!DI10&gt;3,'Z-scores'!DI10&lt;-3),"",'Z-scores'!DI10)</f>
        <v>0.31885984912896087</v>
      </c>
      <c r="DJ10" s="6">
        <f>IF(OR('Z-scores'!DJ10&gt;3,'Z-scores'!DJ10&lt;-3),"",'Z-scores'!DJ10)</f>
        <v>0.15557089870786342</v>
      </c>
      <c r="DK10" s="6">
        <f>IF(OR('Z-scores'!DK10&gt;3,'Z-scores'!DK10&lt;-3),"",'Z-scores'!DK10)</f>
        <v>-0.43064469809082917</v>
      </c>
      <c r="DL10" s="6">
        <f>IF(OR('Z-scores'!DL10&gt;3,'Z-scores'!DL10&lt;-3),"",'Z-scores'!DL10)</f>
        <v>-1.1139646214530767</v>
      </c>
      <c r="DM10" s="6">
        <f>IF(OR('Z-scores'!DM10&gt;3,'Z-scores'!DM10&lt;-3),"",'Z-scores'!DM10)</f>
        <v>-1.1908267251328999</v>
      </c>
      <c r="DN10" s="6">
        <f>IF(OR('Z-scores'!DN10&gt;3,'Z-scores'!DN10&lt;-3),"",'Z-scores'!DN10)</f>
        <v>-0.80901860258808656</v>
      </c>
      <c r="DO10" s="6">
        <f>IF(OR('Z-scores'!DO10&gt;3,'Z-scores'!DO10&lt;-3),"",'Z-scores'!DO10)</f>
        <v>0.1238176181538603</v>
      </c>
      <c r="DP10" s="6">
        <f>IF(OR('Z-scores'!DP10&gt;3,'Z-scores'!DP10&lt;-3),"",'Z-scores'!DP10)</f>
        <v>0.22928622271597826</v>
      </c>
      <c r="DQ10" s="6">
        <f>IF(OR('Z-scores'!DQ10&gt;3,'Z-scores'!DQ10&lt;-3),"",'Z-scores'!DQ10)</f>
        <v>0.59193489873591731</v>
      </c>
      <c r="DR10" s="6">
        <f>IF(OR('Z-scores'!DR10&gt;3,'Z-scores'!DR10&lt;-3),"",'Z-scores'!DR10)</f>
        <v>-0.39048946394397466</v>
      </c>
      <c r="DS10" s="6">
        <f>IF(OR('Z-scores'!DS10&gt;3,'Z-scores'!DS10&lt;-3),"",'Z-scores'!DS10)</f>
        <v>-0.62658939620220522</v>
      </c>
      <c r="DT10" s="6">
        <f>IF(OR('Z-scores'!DT10&gt;3,'Z-scores'!DT10&lt;-3),"",'Z-scores'!DT10)</f>
        <v>-4.9463722381315668E-2</v>
      </c>
      <c r="DU10" s="6">
        <f>IF(OR('Z-scores'!DU10&gt;3,'Z-scores'!DU10&lt;-3),"",'Z-scores'!DU10)</f>
        <v>-0.18030732551433598</v>
      </c>
      <c r="DV10" s="6">
        <f>IF(OR('Z-scores'!DV10&gt;3,'Z-scores'!DV10&lt;-3),"",'Z-scores'!DV10)</f>
        <v>0.13179082869783079</v>
      </c>
      <c r="DW10" s="6">
        <f>IF(OR('Z-scores'!DW10&gt;3,'Z-scores'!DW10&lt;-3),"",'Z-scores'!DW10)</f>
        <v>0.84235756937574968</v>
      </c>
      <c r="DX10" s="6">
        <f>IF(OR('Z-scores'!DX10&gt;3,'Z-scores'!DX10&lt;-3),"",'Z-scores'!DX10)</f>
        <v>-1.1095164995980678</v>
      </c>
      <c r="DY10" s="6">
        <f>IF(OR('Z-scores'!DY10&gt;3,'Z-scores'!DY10&lt;-3),"",'Z-scores'!DY10)</f>
        <v>-1.2541962050947615</v>
      </c>
      <c r="DZ10" s="6">
        <f>IF(OR('Z-scores'!DZ10&gt;3,'Z-scores'!DZ10&lt;-3),"",'Z-scores'!DZ10)</f>
        <v>-1.049773495401549</v>
      </c>
      <c r="EA10" s="6">
        <f>IF(OR('Z-scores'!EA10&gt;3,'Z-scores'!EA10&lt;-3),"",'Z-scores'!EA10)</f>
        <v>-0.90154136635081816</v>
      </c>
      <c r="EB10" s="6">
        <f>IF(OR('Z-scores'!EB10&gt;3,'Z-scores'!EB10&lt;-3),"",'Z-scores'!EB10)</f>
        <v>2.2626351904264599</v>
      </c>
      <c r="EC10" s="6" t="str">
        <f>IF(OR('Z-scores'!EC10&gt;3,'Z-scores'!EC10&lt;-3),"",'Z-scores'!EC10)</f>
        <v/>
      </c>
      <c r="ED10" s="6">
        <f>IF(OR('Z-scores'!ED10&gt;3,'Z-scores'!ED10&lt;-3),"",'Z-scores'!ED10)</f>
        <v>0.96531923562801492</v>
      </c>
      <c r="EE10" s="6">
        <f>IF(OR('Z-scores'!EE10&gt;3,'Z-scores'!EE10&lt;-3),"",'Z-scores'!EE10)</f>
        <v>-1.6177011940579444</v>
      </c>
      <c r="EF10" s="6">
        <f>IF(OR('Z-scores'!EF10&gt;3,'Z-scores'!EF10&lt;-3),"",'Z-scores'!EF10)</f>
        <v>0.34438790246571427</v>
      </c>
      <c r="EG10" s="6">
        <f>IF(OR('Z-scores'!EG10&gt;3,'Z-scores'!EG10&lt;-3),"",'Z-scores'!EG10)</f>
        <v>1.2821126406771888</v>
      </c>
      <c r="EH10" s="6" t="str">
        <f>IF(OR('Z-scores'!EH10&gt;3,'Z-scores'!EH10&lt;-3),"",'Z-scores'!EH10)</f>
        <v/>
      </c>
      <c r="EI10" s="6" t="str">
        <f>IF(OR('Z-scores'!EI10&gt;3,'Z-scores'!EI10&lt;-3),"",'Z-scores'!EI10)</f>
        <v/>
      </c>
      <c r="EJ10" s="6">
        <f>IF(OR('Z-scores'!EJ10&gt;3,'Z-scores'!EJ10&lt;-3),"",'Z-scores'!EJ10)</f>
        <v>0.52553976998478202</v>
      </c>
      <c r="EK10" s="6">
        <f>IF(OR('Z-scores'!EK10&gt;3,'Z-scores'!EK10&lt;-3),"",'Z-scores'!EK10)</f>
        <v>-0.7509635056613978</v>
      </c>
      <c r="EL10" s="6">
        <f>IF(OR('Z-scores'!EL10&gt;3,'Z-scores'!EL10&lt;-3),"",'Z-scores'!EL10)</f>
        <v>-9.3489638775147016E-2</v>
      </c>
      <c r="EM10" s="6" t="str">
        <f>IF(OR('Z-scores'!EM10&gt;3,'Z-scores'!EM10&lt;-3),"",'Z-scores'!EM10)</f>
        <v/>
      </c>
      <c r="EN10" s="6">
        <f>IF(OR('Z-scores'!EN10&gt;3,'Z-scores'!EN10&lt;-3),"",'Z-scores'!EN10)</f>
        <v>1.4929921370224422</v>
      </c>
      <c r="EO10" s="6">
        <f>IF(OR('Z-scores'!EO10&gt;3,'Z-scores'!EO10&lt;-3),"",'Z-scores'!EO10)</f>
        <v>-0.89629516624405425</v>
      </c>
      <c r="EP10" s="6">
        <f>IF(OR('Z-scores'!EP10&gt;3,'Z-scores'!EP10&lt;-3),"",'Z-scores'!EP10)</f>
        <v>2.2341006274407236</v>
      </c>
      <c r="EQ10" s="6">
        <f>IF(OR('Z-scores'!EQ10&gt;3,'Z-scores'!EQ10&lt;-3),"",'Z-scores'!EQ10)</f>
        <v>2.891549894832492</v>
      </c>
      <c r="ER10" s="6" t="str">
        <f>IF(OR('Z-scores'!ER10&gt;3,'Z-scores'!ER10&lt;-3),"",'Z-scores'!ER10)</f>
        <v/>
      </c>
      <c r="ES10" s="6">
        <f>IF(OR('Z-scores'!ES10&gt;3,'Z-scores'!ES10&lt;-3),"",'Z-scores'!ES10)</f>
        <v>2.3407907334110787</v>
      </c>
      <c r="ET10" s="6">
        <f>IF(OR('Z-scores'!ET10&gt;3,'Z-scores'!ET10&lt;-3),"",'Z-scores'!ET10)</f>
        <v>-0.80387705021614908</v>
      </c>
      <c r="EU10" s="6">
        <f>IF(OR('Z-scores'!EU10&gt;3,'Z-scores'!EU10&lt;-3),"",'Z-scores'!EU10)</f>
        <v>1.8160509353065786</v>
      </c>
      <c r="EV10" s="6">
        <f>IF(OR('Z-scores'!EV10&gt;3,'Z-scores'!EV10&lt;-3),"",'Z-scores'!EV10)</f>
        <v>0.30297107399245454</v>
      </c>
      <c r="EW10" s="6">
        <f>IF(OR('Z-scores'!EW10&gt;3,'Z-scores'!EW10&lt;-3),"",'Z-scores'!EW10)</f>
        <v>0.27618024118968809</v>
      </c>
      <c r="EX10" s="6">
        <f>IF(OR('Z-scores'!EX10&gt;3,'Z-scores'!EX10&lt;-3),"",'Z-scores'!EX10)</f>
        <v>0.47082403838981213</v>
      </c>
      <c r="EY10" s="6">
        <f>IF(OR('Z-scores'!EY10&gt;3,'Z-scores'!EY10&lt;-3),"",'Z-scores'!EY10)</f>
        <v>0.26284912660795323</v>
      </c>
      <c r="EZ10" s="6">
        <f>IF(OR('Z-scores'!EZ10&gt;3,'Z-scores'!EZ10&lt;-3),"",'Z-scores'!EZ10)</f>
        <v>-0.65930012098671587</v>
      </c>
      <c r="FA10" s="6">
        <f>IF(OR('Z-scores'!FA10&gt;3,'Z-scores'!FA10&lt;-3),"",'Z-scores'!FA10)</f>
        <v>2.9901903400529939</v>
      </c>
      <c r="FB10" s="6" t="str">
        <f>IF(OR('Z-scores'!FB10&gt;3,'Z-scores'!FB10&lt;-3),"",'Z-scores'!FB10)</f>
        <v/>
      </c>
      <c r="FC10" s="6">
        <f>IF(OR('Z-scores'!FC10&gt;3,'Z-scores'!FC10&lt;-3),"",'Z-scores'!FC10)</f>
        <v>0.48988886957918387</v>
      </c>
      <c r="FD10" s="6">
        <f>IF(OR('Z-scores'!FD10&gt;3,'Z-scores'!FD10&lt;-3),"",'Z-scores'!FD10)</f>
        <v>2.1304435034660334</v>
      </c>
      <c r="FE10" s="6" t="str">
        <f>IF(OR('Z-scores'!FE10&gt;3,'Z-scores'!FE10&lt;-3),"",'Z-scores'!FE10)</f>
        <v/>
      </c>
      <c r="FF10" s="6">
        <f>IF(OR('Z-scores'!FF10&gt;3,'Z-scores'!FF10&lt;-3),"",'Z-scores'!FF10)</f>
        <v>0.15306218709254138</v>
      </c>
      <c r="FG10" s="6">
        <f>IF(OR('Z-scores'!FG10&gt;3,'Z-scores'!FG10&lt;-3),"",'Z-scores'!FG10)</f>
        <v>8.3829080610927129E-2</v>
      </c>
      <c r="FH10" s="6">
        <f>IF(OR('Z-scores'!FH10&gt;3,'Z-scores'!FH10&lt;-3),"",'Z-scores'!FH10)</f>
        <v>-0.81657301963011808</v>
      </c>
      <c r="FI10" s="6">
        <f>IF(OR('Z-scores'!FI10&gt;3,'Z-scores'!FI10&lt;-3),"",'Z-scores'!FI10)</f>
        <v>0.75418046170337294</v>
      </c>
      <c r="FJ10" s="6">
        <f>IF(OR('Z-scores'!FJ10&gt;3,'Z-scores'!FJ10&lt;-3),"",'Z-scores'!FJ10)</f>
        <v>0.6912282107642902</v>
      </c>
      <c r="FK10" s="6">
        <f>IF(OR('Z-scores'!FK10&gt;3,'Z-scores'!FK10&lt;-3),"",'Z-scores'!FK10)</f>
        <v>0.1933415676815777</v>
      </c>
      <c r="FL10" s="6">
        <f>IF(OR('Z-scores'!FL10&gt;3,'Z-scores'!FL10&lt;-3),"",'Z-scores'!FL10)</f>
        <v>0.61513667815360906</v>
      </c>
      <c r="FM10" s="6">
        <f>IF(OR('Z-scores'!FM10&gt;3,'Z-scores'!FM10&lt;-3),"",'Z-scores'!FM10)</f>
        <v>0.44658083155312434</v>
      </c>
      <c r="FN10" s="6">
        <f>IF(OR('Z-scores'!FN10&gt;3,'Z-scores'!FN10&lt;-3),"",'Z-scores'!FN10)</f>
        <v>1.4105245275001359</v>
      </c>
      <c r="FO10" s="6">
        <f>IF(OR('Z-scores'!FO10&gt;3,'Z-scores'!FO10&lt;-3),"",'Z-scores'!FO10)</f>
        <v>-2.8935864793765489E-2</v>
      </c>
      <c r="FP10" s="6">
        <f>IF(OR('Z-scores'!FP10&gt;3,'Z-scores'!FP10&lt;-3),"",'Z-scores'!FP10)</f>
        <v>-0.71495839869735622</v>
      </c>
      <c r="FQ10" s="6">
        <f>IF(OR('Z-scores'!FQ10&gt;3,'Z-scores'!FQ10&lt;-3),"",'Z-scores'!FQ10)</f>
        <v>-0.68889702483177173</v>
      </c>
      <c r="FR10" s="6">
        <f>IF(OR('Z-scores'!FR10&gt;3,'Z-scores'!FR10&lt;-3),"",'Z-scores'!FR10)</f>
        <v>-0.71570134149186115</v>
      </c>
      <c r="FS10" s="6">
        <f>IF(OR('Z-scores'!FS10&gt;3,'Z-scores'!FS10&lt;-3),"",'Z-scores'!FS10)</f>
        <v>0.31433230535475881</v>
      </c>
      <c r="FT10" s="6">
        <f>IF(OR('Z-scores'!FT10&gt;3,'Z-scores'!FT10&lt;-3),"",'Z-scores'!FT10)</f>
        <v>0.74226812792549179</v>
      </c>
      <c r="FU10" s="6">
        <f>IF(OR('Z-scores'!FU10&gt;3,'Z-scores'!FU10&lt;-3),"",'Z-scores'!FU10)</f>
        <v>1.5465955857119926</v>
      </c>
      <c r="FV10" s="6">
        <f>IF(OR('Z-scores'!FV10&gt;3,'Z-scores'!FV10&lt;-3),"",'Z-scores'!FV10)</f>
        <v>0.46754444259966216</v>
      </c>
      <c r="FW10" s="6">
        <f>IF(OR('Z-scores'!FW10&gt;3,'Z-scores'!FW10&lt;-3),"",'Z-scores'!FW10)</f>
        <v>-0.16737139166902179</v>
      </c>
      <c r="FX10" s="6">
        <f>IF(OR('Z-scores'!FX10&gt;3,'Z-scores'!FX10&lt;-3),"",'Z-scores'!FX10)</f>
        <v>2.0772905053118587</v>
      </c>
      <c r="FY10" s="6">
        <f>IF(OR('Z-scores'!FY10&gt;3,'Z-scores'!FY10&lt;-3),"",'Z-scores'!FY10)</f>
        <v>1.1911738273561097</v>
      </c>
      <c r="FZ10" s="6">
        <f>IF(OR('Z-scores'!FZ10&gt;3,'Z-scores'!FZ10&lt;-3),"",'Z-scores'!FZ10)</f>
        <v>0.11174512388955959</v>
      </c>
      <c r="GA10" s="6">
        <f>IF(OR('Z-scores'!GA10&gt;3,'Z-scores'!GA10&lt;-3),"",'Z-scores'!GA10)</f>
        <v>0.58953619222718034</v>
      </c>
      <c r="GB10" s="6">
        <f>IF(OR('Z-scores'!GB10&gt;3,'Z-scores'!GB10&lt;-3),"",'Z-scores'!GB10)</f>
        <v>0.45733114148339205</v>
      </c>
      <c r="GC10" s="6">
        <f>IF(OR('Z-scores'!GC10&gt;3,'Z-scores'!GC10&lt;-3),"",'Z-scores'!GC10)</f>
        <v>-1.0935703638402188</v>
      </c>
      <c r="GD10" s="6">
        <f>IF(OR('Z-scores'!GD10&gt;3,'Z-scores'!GD10&lt;-3),"",'Z-scores'!GD10)</f>
        <v>-0.83637523340932052</v>
      </c>
      <c r="GE10" s="6">
        <f>IF(OR('Z-scores'!GE10&gt;3,'Z-scores'!GE10&lt;-3),"",'Z-scores'!GE10)</f>
        <v>-0.82908498712253687</v>
      </c>
      <c r="GF10" s="6">
        <f>IF(OR('Z-scores'!GF10&gt;3,'Z-scores'!GF10&lt;-3),"",'Z-scores'!GF10)</f>
        <v>0.26693235926334524</v>
      </c>
      <c r="GG10" s="6">
        <f>IF(OR('Z-scores'!GG10&gt;3,'Z-scores'!GG10&lt;-3),"",'Z-scores'!GG10)</f>
        <v>0.2860677342600268</v>
      </c>
      <c r="GH10" s="6">
        <f>IF(OR('Z-scores'!GH10&gt;3,'Z-scores'!GH10&lt;-3),"",'Z-scores'!GH10)</f>
        <v>-0.40274504504757491</v>
      </c>
      <c r="GI10" s="6">
        <f>IF(OR('Z-scores'!GI10&gt;3,'Z-scores'!GI10&lt;-3),"",'Z-scores'!GI10)</f>
        <v>-1.4276812598534303</v>
      </c>
      <c r="GJ10" s="6">
        <f>IF(OR('Z-scores'!GJ10&gt;3,'Z-scores'!GJ10&lt;-3),"",'Z-scores'!GJ10)</f>
        <v>-0.85871535446328229</v>
      </c>
      <c r="GK10" s="6">
        <f>IF(OR('Z-scores'!GK10&gt;3,'Z-scores'!GK10&lt;-3),"",'Z-scores'!GK10)</f>
        <v>-0.35347828787429558</v>
      </c>
      <c r="GL10" s="6">
        <f>IF(OR('Z-scores'!GL10&gt;3,'Z-scores'!GL10&lt;-3),"",'Z-scores'!GL10)</f>
        <v>1.3901377708619516</v>
      </c>
      <c r="GM10" s="6">
        <f>IF(OR('Z-scores'!GM10&gt;3,'Z-scores'!GM10&lt;-3),"",'Z-scores'!GM10)</f>
        <v>1.7223199727285916</v>
      </c>
      <c r="GN10" s="6">
        <f>IF(OR('Z-scores'!GN10&gt;3,'Z-scores'!GN10&lt;-3),"",'Z-scores'!GN10)</f>
        <v>2.8305652646538199E-3</v>
      </c>
      <c r="GO10" s="6">
        <f>IF(OR('Z-scores'!GO10&gt;3,'Z-scores'!GO10&lt;-3),"",'Z-scores'!GO10)</f>
        <v>-0.25944620510315641</v>
      </c>
      <c r="GP10" s="6">
        <f>IF(OR('Z-scores'!GP10&gt;3,'Z-scores'!GP10&lt;-3),"",'Z-scores'!GP10)</f>
        <v>-0.54484787438670135</v>
      </c>
      <c r="GQ10" s="6">
        <f>IF(OR('Z-scores'!GQ10&gt;3,'Z-scores'!GQ10&lt;-3),"",'Z-scores'!GQ10)</f>
        <v>-0.3003081594065577</v>
      </c>
      <c r="GR10" s="6">
        <f>IF(OR('Z-scores'!GR10&gt;3,'Z-scores'!GR10&lt;-3),"",'Z-scores'!GR10)</f>
        <v>-3.0331410806398281E-2</v>
      </c>
      <c r="GS10" s="6">
        <f>IF(OR('Z-scores'!GS10&gt;3,'Z-scores'!GS10&lt;-3),"",'Z-scores'!GS10)</f>
        <v>1.376929966664495</v>
      </c>
      <c r="GT10" s="6">
        <f>IF(OR('Z-scores'!GT10&gt;3,'Z-scores'!GT10&lt;-3),"",'Z-scores'!GT10)</f>
        <v>1.3348545787081865</v>
      </c>
      <c r="GU10" s="6">
        <f>IF(OR('Z-scores'!GU10&gt;3,'Z-scores'!GU10&lt;-3),"",'Z-scores'!GU10)</f>
        <v>0.72916624398162722</v>
      </c>
      <c r="GV10" s="6">
        <f>IF(OR('Z-scores'!GV10&gt;3,'Z-scores'!GV10&lt;-3),"",'Z-scores'!GV10)</f>
        <v>-0.1134593611285072</v>
      </c>
      <c r="GW10" s="6">
        <f>IF(OR('Z-scores'!GW10&gt;3,'Z-scores'!GW10&lt;-3),"",'Z-scores'!GW10)</f>
        <v>0.26548077394535485</v>
      </c>
      <c r="GX10" s="6">
        <f>IF(OR('Z-scores'!GX10&gt;3,'Z-scores'!GX10&lt;-3),"",'Z-scores'!GX10)</f>
        <v>0.79482777569437368</v>
      </c>
      <c r="GY10" s="6">
        <f>IF(OR('Z-scores'!GY10&gt;3,'Z-scores'!GY10&lt;-3),"",'Z-scores'!GY10)</f>
        <v>0.74723141729017695</v>
      </c>
      <c r="GZ10" s="6">
        <f>IF(OR('Z-scores'!GZ10&gt;3,'Z-scores'!GZ10&lt;-3),"",'Z-scores'!GZ10)</f>
        <v>0.4846213665900691</v>
      </c>
      <c r="HA10" s="6">
        <f>IF(OR('Z-scores'!HA10&gt;3,'Z-scores'!HA10&lt;-3),"",'Z-scores'!HA10)</f>
        <v>-0.19105160704716873</v>
      </c>
      <c r="HB10" s="6">
        <f>IF(OR('Z-scores'!HB10&gt;3,'Z-scores'!HB10&lt;-3),"",'Z-scores'!HB10)</f>
        <v>0.1080313773394497</v>
      </c>
      <c r="HC10" s="6">
        <f>IF(OR('Z-scores'!HC10&gt;3,'Z-scores'!HC10&lt;-3),"",'Z-scores'!HC10)</f>
        <v>0.33051096402372676</v>
      </c>
      <c r="HD10" s="6">
        <f>IF(OR('Z-scores'!HD10&gt;3,'Z-scores'!HD10&lt;-3),"",'Z-scores'!HD10)</f>
        <v>0.64858724506908483</v>
      </c>
      <c r="HE10" s="6">
        <f>IF(OR('Z-scores'!HE10&gt;3,'Z-scores'!HE10&lt;-3),"",'Z-scores'!HE10)</f>
        <v>0.90477964599847716</v>
      </c>
      <c r="HF10" s="6">
        <f>IF(OR('Z-scores'!HF10&gt;3,'Z-scores'!HF10&lt;-3),"",'Z-scores'!HF10)</f>
        <v>0.89384808786277103</v>
      </c>
      <c r="HG10" s="6">
        <f>IF(OR('Z-scores'!HG10&gt;3,'Z-scores'!HG10&lt;-3),"",'Z-scores'!HG10)</f>
        <v>0.55443819844736364</v>
      </c>
      <c r="HH10" s="6">
        <f>IF(OR('Z-scores'!HH10&gt;3,'Z-scores'!HH10&lt;-3),"",'Z-scores'!HH10)</f>
        <v>0.33985048515759797</v>
      </c>
      <c r="HI10" s="6">
        <f>IF(OR('Z-scores'!HI10&gt;3,'Z-scores'!HI10&lt;-3),"",'Z-scores'!HI10)</f>
        <v>-0.28766395779287685</v>
      </c>
      <c r="HJ10" s="6">
        <f>IF(OR('Z-scores'!HJ10&gt;3,'Z-scores'!HJ10&lt;-3),"",'Z-scores'!HJ10)</f>
        <v>-0.63731729616238275</v>
      </c>
      <c r="HK10" s="6">
        <f>IF(OR('Z-scores'!HK10&gt;3,'Z-scores'!HK10&lt;-3),"",'Z-scores'!HK10)</f>
        <v>2.732809431534454</v>
      </c>
      <c r="HL10" s="6">
        <f>IF(OR('Z-scores'!HL10&gt;3,'Z-scores'!HL10&lt;-3),"",'Z-scores'!HL10)</f>
        <v>-2.8188089313464618E-2</v>
      </c>
      <c r="HM10" s="6">
        <f>IF(OR('Z-scores'!HM10&gt;3,'Z-scores'!HM10&lt;-3),"",'Z-scores'!HM10)</f>
        <v>2.1448086546719884</v>
      </c>
      <c r="HN10" s="6">
        <f>IF(OR('Z-scores'!HN10&gt;3,'Z-scores'!HN10&lt;-3),"",'Z-scores'!HN10)</f>
        <v>-0.44432036082636989</v>
      </c>
      <c r="HO10" s="6">
        <f>IF(OR('Z-scores'!HO10&gt;3,'Z-scores'!HO10&lt;-3),"",'Z-scores'!HO10)</f>
        <v>0.44254245429109307</v>
      </c>
      <c r="HP10" s="6">
        <f>IF(OR('Z-scores'!HP10&gt;3,'Z-scores'!HP10&lt;-3),"",'Z-scores'!HP10)</f>
        <v>7.3892621217820378E-2</v>
      </c>
      <c r="HQ10" s="6">
        <f>IF(OR('Z-scores'!HQ10&gt;3,'Z-scores'!HQ10&lt;-3),"",'Z-scores'!HQ10)</f>
        <v>-0.52545399856631481</v>
      </c>
      <c r="HR10" s="6">
        <f>IF(OR('Z-scores'!HR10&gt;3,'Z-scores'!HR10&lt;-3),"",'Z-scores'!HR10)</f>
        <v>0.71393918943365009</v>
      </c>
      <c r="HS10" s="6">
        <f>IF(OR('Z-scores'!HS10&gt;3,'Z-scores'!HS10&lt;-3),"",'Z-scores'!HS10)</f>
        <v>-7.5097013385130779E-2</v>
      </c>
      <c r="HT10" s="6">
        <f>IF(OR('Z-scores'!HT10&gt;3,'Z-scores'!HT10&lt;-3),"",'Z-scores'!HT10)</f>
        <v>0.27310736461895874</v>
      </c>
      <c r="HU10" s="6">
        <f>IF(OR('Z-scores'!HU10&gt;3,'Z-scores'!HU10&lt;-3),"",'Z-scores'!HU10)</f>
        <v>-0.51713155078412676</v>
      </c>
      <c r="HV10" s="6">
        <f>IF(OR('Z-scores'!HV10&gt;3,'Z-scores'!HV10&lt;-3),"",'Z-scores'!HV10)</f>
        <v>-1.0917303380372887</v>
      </c>
      <c r="HW10" s="6">
        <f>IF(OR('Z-scores'!HW10&gt;3,'Z-scores'!HW10&lt;-3),"",'Z-scores'!HW10)</f>
        <v>-0.59093363433758206</v>
      </c>
      <c r="HX10" s="6">
        <f>IF(OR('Z-scores'!HX10&gt;3,'Z-scores'!HX10&lt;-3),"",'Z-scores'!HX10)</f>
        <v>-0.99813556368378142</v>
      </c>
      <c r="HY10" s="6">
        <f>IF(OR('Z-scores'!HY10&gt;3,'Z-scores'!HY10&lt;-3),"",'Z-scores'!HY10)</f>
        <v>-1.3794095003784759</v>
      </c>
      <c r="HZ10" s="6">
        <f>IF(OR('Z-scores'!HZ10&gt;3,'Z-scores'!HZ10&lt;-3),"",'Z-scores'!HZ10)</f>
        <v>-0.13183676279569553</v>
      </c>
      <c r="IA10" s="6">
        <f>IF(OR('Z-scores'!IA10&gt;3,'Z-scores'!IA10&lt;-3),"",'Z-scores'!IA10)</f>
        <v>-0.65583126075142639</v>
      </c>
      <c r="IB10" s="6">
        <f>IF(OR('Z-scores'!IB10&gt;3,'Z-scores'!IB10&lt;-3),"",'Z-scores'!IB10)</f>
        <v>-1.2941780498143569</v>
      </c>
      <c r="IC10" s="6">
        <f>IF(OR('Z-scores'!IC10&gt;3,'Z-scores'!IC10&lt;-3),"",'Z-scores'!IC10)</f>
        <v>-0.89937735055767232</v>
      </c>
      <c r="ID10" s="6">
        <f>IF(OR('Z-scores'!ID10&gt;3,'Z-scores'!ID10&lt;-3),"",'Z-scores'!ID10)</f>
        <v>-0.87071186627059716</v>
      </c>
      <c r="IE10" s="6">
        <f>IF(OR('Z-scores'!IE10&gt;3,'Z-scores'!IE10&lt;-3),"",'Z-scores'!IE10)</f>
        <v>-0.5934408590664364</v>
      </c>
      <c r="IF10" s="6">
        <f>IF(OR('Z-scores'!IF10&gt;3,'Z-scores'!IF10&lt;-3),"",'Z-scores'!IF10)</f>
        <v>-0.2480810851771981</v>
      </c>
      <c r="IG10" s="6">
        <f>IF(OR('Z-scores'!IG10&gt;3,'Z-scores'!IG10&lt;-3),"",'Z-scores'!IG10)</f>
        <v>0.71577450282020583</v>
      </c>
      <c r="IH10" s="6">
        <f>IF(OR('Z-scores'!IH10&gt;3,'Z-scores'!IH10&lt;-3),"",'Z-scores'!IH10)</f>
        <v>0.7179558267434496</v>
      </c>
      <c r="II10" s="6">
        <f>IF(OR('Z-scores'!II10&gt;3,'Z-scores'!II10&lt;-3),"",'Z-scores'!II10)</f>
        <v>-3.1314682039475128E-2</v>
      </c>
      <c r="IJ10" s="6">
        <f>IF(OR('Z-scores'!IJ10&gt;3,'Z-scores'!IJ10&lt;-3),"",'Z-scores'!IJ10)</f>
        <v>0.54041690361577521</v>
      </c>
      <c r="IK10" s="6">
        <f>IF(OR('Z-scores'!IK10&gt;3,'Z-scores'!IK10&lt;-3),"",'Z-scores'!IK10)</f>
        <v>-0.76562700885091861</v>
      </c>
      <c r="IL10" s="6">
        <f>IF(OR('Z-scores'!IL10&gt;3,'Z-scores'!IL10&lt;-3),"",'Z-scores'!IL10)</f>
        <v>0.18091628766182175</v>
      </c>
      <c r="IM10" s="6">
        <f>IF(OR('Z-scores'!IM10&gt;3,'Z-scores'!IM10&lt;-3),"",'Z-scores'!IM10)</f>
        <v>-0.54797316417998454</v>
      </c>
      <c r="IN10" s="6">
        <f>IF(OR('Z-scores'!IN10&gt;3,'Z-scores'!IN10&lt;-3),"",'Z-scores'!IN10)</f>
        <v>1.0518739671257573</v>
      </c>
      <c r="IO10" s="6">
        <f>IF(OR('Z-scores'!IO10&gt;3,'Z-scores'!IO10&lt;-3),"",'Z-scores'!IO10)</f>
        <v>0.21662887789775667</v>
      </c>
      <c r="IP10" s="6">
        <f>IF(OR('Z-scores'!IP10&gt;3,'Z-scores'!IP10&lt;-3),"",'Z-scores'!IP10)</f>
        <v>-0.43882783886904858</v>
      </c>
      <c r="IQ10" s="6">
        <f>IF(OR('Z-scores'!IQ10&gt;3,'Z-scores'!IQ10&lt;-3),"",'Z-scores'!IQ10)</f>
        <v>-0.22983846329876581</v>
      </c>
      <c r="IR10" s="6">
        <f>IF(OR('Z-scores'!IR10&gt;3,'Z-scores'!IR10&lt;-3),"",'Z-scores'!IR10)</f>
        <v>2.6364283157782968</v>
      </c>
      <c r="IS10" s="6">
        <f>IF(OR('Z-scores'!IS10&gt;3,'Z-scores'!IS10&lt;-3),"",'Z-scores'!IS10)</f>
        <v>0.81121905704410235</v>
      </c>
      <c r="IT10" s="6">
        <f>IF(OR('Z-scores'!IT10&gt;3,'Z-scores'!IT10&lt;-3),"",'Z-scores'!IT10)</f>
        <v>1.3855950159839183</v>
      </c>
      <c r="IU10" s="6">
        <f>IF(OR('Z-scores'!IU10&gt;3,'Z-scores'!IU10&lt;-3),"",'Z-scores'!IU10)</f>
        <v>1.1782480033271718</v>
      </c>
      <c r="IV10" s="6">
        <f>IF(OR('Z-scores'!IV10&gt;3,'Z-scores'!IV10&lt;-3),"",'Z-scores'!IV10)</f>
        <v>1.429231003655909</v>
      </c>
      <c r="IW10" s="6">
        <f>IF(OR('Z-scores'!IW10&gt;3,'Z-scores'!IW10&lt;-3),"",'Z-scores'!IW10)</f>
        <v>1.377642485069386</v>
      </c>
      <c r="IX10" s="6">
        <f>IF(OR('Z-scores'!IX10&gt;3,'Z-scores'!IX10&lt;-3),"",'Z-scores'!IX10)</f>
        <v>2.4778004904082542</v>
      </c>
      <c r="IY10" s="6">
        <f>IF(OR('Z-scores'!IY10&gt;3,'Z-scores'!IY10&lt;-3),"",'Z-scores'!IY10)</f>
        <v>8.1214682855749995E-2</v>
      </c>
      <c r="IZ10" s="6">
        <f>IF(OR('Z-scores'!IZ10&gt;3,'Z-scores'!IZ10&lt;-3),"",'Z-scores'!IZ10)</f>
        <v>1.4346485459691409</v>
      </c>
      <c r="JA10" s="6">
        <f>IF(OR('Z-scores'!JA10&gt;3,'Z-scores'!JA10&lt;-3),"",'Z-scores'!JA10)</f>
        <v>0.59810977343855998</v>
      </c>
      <c r="JB10" s="6">
        <f>IF(OR('Z-scores'!JB10&gt;3,'Z-scores'!JB10&lt;-3),"",'Z-scores'!JB10)</f>
        <v>-8.1700045674773097E-2</v>
      </c>
      <c r="JC10" s="6">
        <f>IF(OR('Z-scores'!JC10&gt;3,'Z-scores'!JC10&lt;-3),"",'Z-scores'!JC10)</f>
        <v>1.8318369425654786</v>
      </c>
      <c r="JD10" s="6">
        <f>IF(OR('Z-scores'!JD10&gt;3,'Z-scores'!JD10&lt;-3),"",'Z-scores'!JD10)</f>
        <v>0.27286792919334102</v>
      </c>
      <c r="JE10" s="6">
        <f>IF(OR('Z-scores'!JE10&gt;3,'Z-scores'!JE10&lt;-3),"",'Z-scores'!JE10)</f>
        <v>-0.86514148183077666</v>
      </c>
      <c r="JF10" s="6">
        <f>IF(OR('Z-scores'!JF10&gt;3,'Z-scores'!JF10&lt;-3),"",'Z-scores'!JF10)</f>
        <v>0.34199012111830285</v>
      </c>
      <c r="JG10" s="6">
        <f>IF(OR('Z-scores'!JG10&gt;3,'Z-scores'!JG10&lt;-3),"",'Z-scores'!JG10)</f>
        <v>-0.79651176773099308</v>
      </c>
      <c r="JH10" s="6">
        <f>IF(OR('Z-scores'!JH10&gt;3,'Z-scores'!JH10&lt;-3),"",'Z-scores'!JH10)</f>
        <v>-8.4602489041019482E-2</v>
      </c>
      <c r="JI10" s="6">
        <f>IF(OR('Z-scores'!JI10&gt;3,'Z-scores'!JI10&lt;-3),"",'Z-scores'!JI10)</f>
        <v>0.51168204758997682</v>
      </c>
      <c r="JJ10" s="6">
        <f>IF(OR('Z-scores'!JJ10&gt;3,'Z-scores'!JJ10&lt;-3),"",'Z-scores'!JJ10)</f>
        <v>2.2560113054593942</v>
      </c>
      <c r="JK10" s="6">
        <f>IF(OR('Z-scores'!JK10&gt;3,'Z-scores'!JK10&lt;-3),"",'Z-scores'!JK10)</f>
        <v>1.2461558488574713</v>
      </c>
      <c r="JL10" s="6">
        <f>IF(OR('Z-scores'!JL10&gt;3,'Z-scores'!JL10&lt;-3),"",'Z-scores'!JL10)</f>
        <v>0.48028164646219301</v>
      </c>
      <c r="JM10" s="6">
        <f>IF(OR('Z-scores'!JM10&gt;3,'Z-scores'!JM10&lt;-3),"",'Z-scores'!JM10)</f>
        <v>1.2642899932038099</v>
      </c>
      <c r="JN10" s="6">
        <f>IF(OR('Z-scores'!JN10&gt;3,'Z-scores'!JN10&lt;-3),"",'Z-scores'!JN10)</f>
        <v>0.38275313040592313</v>
      </c>
      <c r="JO10" s="6">
        <f>IF(OR('Z-scores'!JO10&gt;3,'Z-scores'!JO10&lt;-3),"",'Z-scores'!JO10)</f>
        <v>-0.16893655699878984</v>
      </c>
      <c r="JP10" s="6">
        <f>IF(OR('Z-scores'!JP10&gt;3,'Z-scores'!JP10&lt;-3),"",'Z-scores'!JP10)</f>
        <v>-0.43100936367071457</v>
      </c>
      <c r="JQ10" s="6">
        <f>IF(OR('Z-scores'!JQ10&gt;3,'Z-scores'!JQ10&lt;-3),"",'Z-scores'!JQ10)</f>
        <v>0.12247840055325317</v>
      </c>
      <c r="JR10" s="6">
        <f>IF(OR('Z-scores'!JR10&gt;3,'Z-scores'!JR10&lt;-3),"",'Z-scores'!JR10)</f>
        <v>0.14418118000824737</v>
      </c>
      <c r="JS10" s="6">
        <f>IF(OR('Z-scores'!JS10&gt;3,'Z-scores'!JS10&lt;-3),"",'Z-scores'!JS10)</f>
        <v>-1.2444797351972638</v>
      </c>
      <c r="JT10" s="6">
        <f>IF(OR('Z-scores'!JT10&gt;3,'Z-scores'!JT10&lt;-3),"",'Z-scores'!JT10)</f>
        <v>-0.98163717187229105</v>
      </c>
      <c r="JU10" s="6">
        <f>IF(OR('Z-scores'!JU10&gt;3,'Z-scores'!JU10&lt;-3),"",'Z-scores'!JU10)</f>
        <v>-0.67968916802209711</v>
      </c>
      <c r="JV10" s="6">
        <f>IF(OR('Z-scores'!JV10&gt;3,'Z-scores'!JV10&lt;-3),"",'Z-scores'!JV10)</f>
        <v>-0.1363126718340045</v>
      </c>
      <c r="JW10" s="6">
        <f>IF(OR('Z-scores'!JW10&gt;3,'Z-scores'!JW10&lt;-3),"",'Z-scores'!JW10)</f>
        <v>-0.44083494719044775</v>
      </c>
      <c r="JX10" s="6">
        <f>IF(OR('Z-scores'!JX10&gt;3,'Z-scores'!JX10&lt;-3),"",'Z-scores'!JX10)</f>
        <v>-0.31906306128339074</v>
      </c>
      <c r="JY10" s="6">
        <f>IF(OR('Z-scores'!JY10&gt;3,'Z-scores'!JY10&lt;-3),"",'Z-scores'!JY10)</f>
        <v>0.29334403540805659</v>
      </c>
      <c r="JZ10" s="6">
        <f>IF(OR('Z-scores'!JZ10&gt;3,'Z-scores'!JZ10&lt;-3),"",'Z-scores'!JZ10)</f>
        <v>0.43978122578783918</v>
      </c>
      <c r="KA10" s="6">
        <f>IF(OR('Z-scores'!KA10&gt;3,'Z-scores'!KA10&lt;-3),"",'Z-scores'!KA10)</f>
        <v>-0.53079358466732474</v>
      </c>
      <c r="KB10" s="6">
        <f>IF(OR('Z-scores'!KB10&gt;3,'Z-scores'!KB10&lt;-3),"",'Z-scores'!KB10)</f>
        <v>-3.2251520634623873E-2</v>
      </c>
      <c r="KC10" s="6">
        <f>IF(OR('Z-scores'!KC10&gt;3,'Z-scores'!KC10&lt;-3),"",'Z-scores'!KC10)</f>
        <v>-0.5346827142250945</v>
      </c>
      <c r="KD10" s="6">
        <f>IF(OR('Z-scores'!KD10&gt;3,'Z-scores'!KD10&lt;-3),"",'Z-scores'!KD10)</f>
        <v>1.3066182377792457</v>
      </c>
      <c r="KE10" s="6">
        <f>IF(OR('Z-scores'!KE10&gt;3,'Z-scores'!KE10&lt;-3),"",'Z-scores'!KE10)</f>
        <v>-0.36387155791062864</v>
      </c>
      <c r="KF10" s="6">
        <f>IF(OR('Z-scores'!KF10&gt;3,'Z-scores'!KF10&lt;-3),"",'Z-scores'!KF10)</f>
        <v>-0.88882205124010538</v>
      </c>
      <c r="KG10" s="6">
        <f>IF(OR('Z-scores'!KG10&gt;3,'Z-scores'!KG10&lt;-3),"",'Z-scores'!KG10)</f>
        <v>-0.41597976508234663</v>
      </c>
      <c r="KH10" s="6">
        <f>IF(OR('Z-scores'!KH10&gt;3,'Z-scores'!KH10&lt;-3),"",'Z-scores'!KH10)</f>
        <v>0.82535613455424983</v>
      </c>
      <c r="KI10" s="6">
        <f>IF(OR('Z-scores'!KI10&gt;3,'Z-scores'!KI10&lt;-3),"",'Z-scores'!KI10)</f>
        <v>-0.91417153764780734</v>
      </c>
      <c r="KJ10" s="6">
        <f>IF(OR('Z-scores'!KJ10&gt;3,'Z-scores'!KJ10&lt;-3),"",'Z-scores'!KJ10)</f>
        <v>0.25112481066537246</v>
      </c>
      <c r="KK10" s="6">
        <f>IF(OR('Z-scores'!KK10&gt;3,'Z-scores'!KK10&lt;-3),"",'Z-scores'!KK10)</f>
        <v>-0.46025697387473863</v>
      </c>
      <c r="KL10" s="6">
        <f>IF(OR('Z-scores'!KL10&gt;3,'Z-scores'!KL10&lt;-3),"",'Z-scores'!KL10)</f>
        <v>-0.24880472423535935</v>
      </c>
      <c r="KM10" s="6">
        <f>IF(OR('Z-scores'!KM10&gt;3,'Z-scores'!KM10&lt;-3),"",'Z-scores'!KM10)</f>
        <v>1.15352121409774</v>
      </c>
      <c r="KN10" s="6">
        <f>IF(OR('Z-scores'!KN10&gt;3,'Z-scores'!KN10&lt;-3),"",'Z-scores'!KN10)</f>
        <v>-0.4547171547597787</v>
      </c>
      <c r="KO10" s="6">
        <f>IF(OR('Z-scores'!KO10&gt;3,'Z-scores'!KO10&lt;-3),"",'Z-scores'!KO10)</f>
        <v>8.8345543919452693E-3</v>
      </c>
      <c r="KP10" s="6">
        <f>IF(OR('Z-scores'!KP10&gt;3,'Z-scores'!KP10&lt;-3),"",'Z-scores'!KP10)</f>
        <v>0.8299953868816371</v>
      </c>
      <c r="KQ10" s="6">
        <f>IF(OR('Z-scores'!KQ10&gt;3,'Z-scores'!KQ10&lt;-3),"",'Z-scores'!KQ10)</f>
        <v>-0.36477535495220675</v>
      </c>
      <c r="KR10" s="6">
        <f>IF(OR('Z-scores'!KR10&gt;3,'Z-scores'!KR10&lt;-3),"",'Z-scores'!KR10)</f>
        <v>-4.5683600933899782E-2</v>
      </c>
      <c r="KS10" s="6">
        <f>IF(OR('Z-scores'!KS10&gt;3,'Z-scores'!KS10&lt;-3),"",'Z-scores'!KS10)</f>
        <v>-0.76732773397743903</v>
      </c>
      <c r="KT10" s="6">
        <f>IF(OR('Z-scores'!KT10&gt;3,'Z-scores'!KT10&lt;-3),"",'Z-scores'!KT10)</f>
        <v>-0.34918765191384893</v>
      </c>
      <c r="KU10" s="6">
        <f>IF(OR('Z-scores'!KU10&gt;3,'Z-scores'!KU10&lt;-3),"",'Z-scores'!KU10)</f>
        <v>0.51525075409412335</v>
      </c>
      <c r="KV10" s="6">
        <f>IF(OR('Z-scores'!KV10&gt;3,'Z-scores'!KV10&lt;-3),"",'Z-scores'!KV10)</f>
        <v>-0.35792355130458142</v>
      </c>
      <c r="KW10" s="6">
        <f>IF(OR('Z-scores'!KW10&gt;3,'Z-scores'!KW10&lt;-3),"",'Z-scores'!KW10)</f>
        <v>-0.86486236299802011</v>
      </c>
      <c r="KX10" s="6">
        <f>IF(OR('Z-scores'!KX10&gt;3,'Z-scores'!KX10&lt;-3),"",'Z-scores'!KX10)</f>
        <v>-0.49239688641761292</v>
      </c>
      <c r="KY10" s="6">
        <f>IF(OR('Z-scores'!KY10&gt;3,'Z-scores'!KY10&lt;-3),"",'Z-scores'!KY10)</f>
        <v>-5.09967002154261E-2</v>
      </c>
      <c r="KZ10" s="6">
        <f>IF(OR('Z-scores'!KZ10&gt;3,'Z-scores'!KZ10&lt;-3),"",'Z-scores'!KZ10)</f>
        <v>-0.36396784687075501</v>
      </c>
      <c r="LA10" s="6">
        <f>IF(OR('Z-scores'!LA10&gt;3,'Z-scores'!LA10&lt;-3),"",'Z-scores'!LA10)</f>
        <v>0.8920979721994523</v>
      </c>
      <c r="LB10" s="6">
        <f>IF(OR('Z-scores'!LB10&gt;3,'Z-scores'!LB10&lt;-3),"",'Z-scores'!LB10)</f>
        <v>0.70427963275617722</v>
      </c>
      <c r="LC10" s="6">
        <f>IF(OR('Z-scores'!LC10&gt;3,'Z-scores'!LC10&lt;-3),"",'Z-scores'!LC10)</f>
        <v>-1.179049854035894E-2</v>
      </c>
      <c r="LD10" s="6">
        <f>IF(OR('Z-scores'!LD10&gt;3,'Z-scores'!LD10&lt;-3),"",'Z-scores'!LD10)</f>
        <v>-0.82747506527339798</v>
      </c>
      <c r="LE10" s="6">
        <f>IF(OR('Z-scores'!LE10&gt;3,'Z-scores'!LE10&lt;-3),"",'Z-scores'!LE10)</f>
        <v>-0.7240682163109311</v>
      </c>
      <c r="LF10" s="6">
        <f>IF(OR('Z-scores'!LF10&gt;3,'Z-scores'!LF10&lt;-3),"",'Z-scores'!LF10)</f>
        <v>0.19220503268585573</v>
      </c>
      <c r="LG10" s="6">
        <f>IF(OR('Z-scores'!LG10&gt;3,'Z-scores'!LG10&lt;-3),"",'Z-scores'!LG10)</f>
        <v>-1.657706687172647E-2</v>
      </c>
      <c r="LH10" s="6">
        <f>IF(OR('Z-scores'!LH10&gt;3,'Z-scores'!LH10&lt;-3),"",'Z-scores'!LH10)</f>
        <v>-0.43516529396724529</v>
      </c>
      <c r="LI10" s="6">
        <f>IF(OR('Z-scores'!LI10&gt;3,'Z-scores'!LI10&lt;-3),"",'Z-scores'!LI10)</f>
        <v>-0.84295635864669172</v>
      </c>
      <c r="LJ10" s="6">
        <f>IF(OR('Z-scores'!LJ10&gt;3,'Z-scores'!LJ10&lt;-3),"",'Z-scores'!LJ10)</f>
        <v>-1.3719578336978977</v>
      </c>
      <c r="LK10" s="6">
        <f>IF(OR('Z-scores'!LK10&gt;3,'Z-scores'!LK10&lt;-3),"",'Z-scores'!LK10)</f>
        <v>-0.8374965864295798</v>
      </c>
      <c r="LL10" s="6">
        <f>IF(OR('Z-scores'!LL10&gt;3,'Z-scores'!LL10&lt;-3),"",'Z-scores'!LL10)</f>
        <v>1.3655764660937193</v>
      </c>
      <c r="LM10" s="6">
        <f>IF(OR('Z-scores'!LM10&gt;3,'Z-scores'!LM10&lt;-3),"",'Z-scores'!LM10)</f>
        <v>-0.86134525521201077</v>
      </c>
      <c r="LN10" s="6">
        <f>IF(OR('Z-scores'!LN10&gt;3,'Z-scores'!LN10&lt;-3),"",'Z-scores'!LN10)</f>
        <v>-0.5735608561363853</v>
      </c>
      <c r="LO10" s="6">
        <f>IF(OR('Z-scores'!LO10&gt;3,'Z-scores'!LO10&lt;-3),"",'Z-scores'!LO10)</f>
        <v>-0.45475022081307187</v>
      </c>
      <c r="LP10" s="6">
        <f>IF(OR('Z-scores'!LP10&gt;3,'Z-scores'!LP10&lt;-3),"",'Z-scores'!LP10)</f>
        <v>-0.92764670040298669</v>
      </c>
      <c r="LQ10" s="6">
        <f>IF(OR('Z-scores'!LQ10&gt;3,'Z-scores'!LQ10&lt;-3),"",'Z-scores'!LQ10)</f>
        <v>0.4958635005826082</v>
      </c>
      <c r="LR10" s="6">
        <f>IF(OR('Z-scores'!LR10&gt;3,'Z-scores'!LR10&lt;-3),"",'Z-scores'!LR10)</f>
        <v>-0.40861257477238849</v>
      </c>
      <c r="LS10" s="6">
        <f>IF(OR('Z-scores'!LS10&gt;3,'Z-scores'!LS10&lt;-3),"",'Z-scores'!LS10)</f>
        <v>-0.45272326732269202</v>
      </c>
      <c r="LT10" s="6">
        <f>IF(OR('Z-scores'!LT10&gt;3,'Z-scores'!LT10&lt;-3),"",'Z-scores'!LT10)</f>
        <v>-0.344828812058246</v>
      </c>
      <c r="LU10" s="6">
        <f>IF(OR('Z-scores'!LU10&gt;3,'Z-scores'!LU10&lt;-3),"",'Z-scores'!LU10)</f>
        <v>-0.74994917582242848</v>
      </c>
      <c r="LV10" s="6">
        <f>IF(OR('Z-scores'!LV10&gt;3,'Z-scores'!LV10&lt;-3),"",'Z-scores'!LV10)</f>
        <v>-0.65195176563963386</v>
      </c>
      <c r="LW10" s="6">
        <f>IF(OR('Z-scores'!LW10&gt;3,'Z-scores'!LW10&lt;-3),"",'Z-scores'!LW10)</f>
        <v>-0.94698407161663312</v>
      </c>
      <c r="LX10" s="6">
        <f>IF(OR('Z-scores'!LX10&gt;3,'Z-scores'!LX10&lt;-3),"",'Z-scores'!LX10)</f>
        <v>-0.38816463175639143</v>
      </c>
      <c r="LY10" s="6">
        <f>IF(OR('Z-scores'!LY10&gt;3,'Z-scores'!LY10&lt;-3),"",'Z-scores'!LY10)</f>
        <v>-0.73122592646914064</v>
      </c>
      <c r="LZ10" s="6">
        <f>IF(OR('Z-scores'!LZ10&gt;3,'Z-scores'!LZ10&lt;-3),"",'Z-scores'!LZ10)</f>
        <v>-0.31275355890774292</v>
      </c>
      <c r="MA10" s="6">
        <f>IF(OR('Z-scores'!MA10&gt;3,'Z-scores'!MA10&lt;-3),"",'Z-scores'!MA10)</f>
        <v>0.37609963342855346</v>
      </c>
      <c r="MB10" s="6">
        <f>IF(OR('Z-scores'!MB10&gt;3,'Z-scores'!MB10&lt;-3),"",'Z-scores'!MB10)</f>
        <v>-0.57103913796856254</v>
      </c>
      <c r="MC10" s="6">
        <f>IF(OR('Z-scores'!MC10&gt;3,'Z-scores'!MC10&lt;-3),"",'Z-scores'!MC10)</f>
        <v>-0.52095513599857046</v>
      </c>
      <c r="MD10" s="6">
        <f>IF(OR('Z-scores'!MD10&gt;3,'Z-scores'!MD10&lt;-3),"",'Z-scores'!MD10)</f>
        <v>-0.68104319685311121</v>
      </c>
      <c r="ME10" s="6">
        <f>IF(OR('Z-scores'!ME10&gt;3,'Z-scores'!ME10&lt;-3),"",'Z-scores'!ME10)</f>
        <v>-1.5095336356775889E-2</v>
      </c>
      <c r="MF10" s="6">
        <f>IF(OR('Z-scores'!MF10&gt;3,'Z-scores'!MF10&lt;-3),"",'Z-scores'!MF10)</f>
        <v>-0.26053350232139055</v>
      </c>
      <c r="MG10" s="6">
        <f>IF(OR('Z-scores'!MG10&gt;3,'Z-scores'!MG10&lt;-3),"",'Z-scores'!MG10)</f>
        <v>-0.53953009876643043</v>
      </c>
      <c r="MH10" s="6">
        <f>IF(OR('Z-scores'!MH10&gt;3,'Z-scores'!MH10&lt;-3),"",'Z-scores'!MH10)</f>
        <v>-0.99986342597562083</v>
      </c>
      <c r="MI10" s="6">
        <f>IF(OR('Z-scores'!MI10&gt;3,'Z-scores'!MI10&lt;-3),"",'Z-scores'!MI10)</f>
        <v>-0.49581346578745167</v>
      </c>
      <c r="MJ10" s="6">
        <f>IF(OR('Z-scores'!MJ10&gt;3,'Z-scores'!MJ10&lt;-3),"",'Z-scores'!MJ10)</f>
        <v>-0.60495153961246595</v>
      </c>
      <c r="MK10" s="6">
        <f>IF(OR('Z-scores'!MK10&gt;3,'Z-scores'!MK10&lt;-3),"",'Z-scores'!MK10)</f>
        <v>-0.12163674890900845</v>
      </c>
      <c r="ML10" s="6">
        <f>IF(OR('Z-scores'!ML10&gt;3,'Z-scores'!ML10&lt;-3),"",'Z-scores'!ML10)</f>
        <v>-0.58709989161120779</v>
      </c>
      <c r="MM10" s="6">
        <f>IF(OR('Z-scores'!MM10&gt;3,'Z-scores'!MM10&lt;-3),"",'Z-scores'!MM10)</f>
        <v>-0.53981639263156755</v>
      </c>
      <c r="MN10" s="6">
        <f>IF(OR('Z-scores'!MN10&gt;3,'Z-scores'!MN10&lt;-3),"",'Z-scores'!MN10)</f>
        <v>0.10500443024190803</v>
      </c>
      <c r="MO10" s="6">
        <f>IF(OR('Z-scores'!MO10&gt;3,'Z-scores'!MO10&lt;-3),"",'Z-scores'!MO10)</f>
        <v>-0.8761526142570133</v>
      </c>
      <c r="MP10" s="6">
        <f>IF(OR('Z-scores'!MP10&gt;3,'Z-scores'!MP10&lt;-3),"",'Z-scores'!MP10)</f>
        <v>0.27727058492926188</v>
      </c>
      <c r="MQ10" s="6">
        <f>IF(OR('Z-scores'!MQ10&gt;3,'Z-scores'!MQ10&lt;-3),"",'Z-scores'!MQ10)</f>
        <v>0.90777026057706578</v>
      </c>
      <c r="MR10" s="6">
        <f>IF(OR('Z-scores'!MR10&gt;3,'Z-scores'!MR10&lt;-3),"",'Z-scores'!MR10)</f>
        <v>-0.64473866910417543</v>
      </c>
      <c r="MS10" s="6">
        <f>IF(OR('Z-scores'!MS10&gt;3,'Z-scores'!MS10&lt;-3),"",'Z-scores'!MS10)</f>
        <v>0.18835417353681744</v>
      </c>
      <c r="MT10" s="6">
        <f>IF(OR('Z-scores'!MT10&gt;3,'Z-scores'!MT10&lt;-3),"",'Z-scores'!MT10)</f>
        <v>-6.9794257461923206E-2</v>
      </c>
      <c r="MU10" s="6">
        <f>IF(OR('Z-scores'!MU10&gt;3,'Z-scores'!MU10&lt;-3),"",'Z-scores'!MU10)</f>
        <v>-0.47823612106114433</v>
      </c>
      <c r="MV10" s="6">
        <f>IF(OR('Z-scores'!MV10&gt;3,'Z-scores'!MV10&lt;-3),"",'Z-scores'!MV10)</f>
        <v>-0.6343134371898147</v>
      </c>
      <c r="MW10" s="6">
        <f>IF(OR('Z-scores'!MW10&gt;3,'Z-scores'!MW10&lt;-3),"",'Z-scores'!MW10)</f>
        <v>-0.37438171243397028</v>
      </c>
      <c r="MX10" s="6">
        <f>IF(OR('Z-scores'!MX10&gt;3,'Z-scores'!MX10&lt;-3),"",'Z-scores'!MX10)</f>
        <v>-0.76526134824746195</v>
      </c>
      <c r="MY10" s="6">
        <f>IF(OR('Z-scores'!MY10&gt;3,'Z-scores'!MY10&lt;-3),"",'Z-scores'!MY10)</f>
        <v>-0.83013777216293561</v>
      </c>
      <c r="MZ10" s="6">
        <f>IF(OR('Z-scores'!MZ10&gt;3,'Z-scores'!MZ10&lt;-3),"",'Z-scores'!MZ10)</f>
        <v>-0.79452985865461412</v>
      </c>
      <c r="NA10" s="6">
        <f>IF(OR('Z-scores'!NA10&gt;3,'Z-scores'!NA10&lt;-3),"",'Z-scores'!NA10)</f>
        <v>-1.0267009631789596</v>
      </c>
      <c r="NB10" s="6">
        <f>IF(OR('Z-scores'!NB10&gt;3,'Z-scores'!NB10&lt;-3),"",'Z-scores'!NB10)</f>
        <v>-0.89867357486832655</v>
      </c>
      <c r="NC10" s="6">
        <f>IF(OR('Z-scores'!NC10&gt;3,'Z-scores'!NC10&lt;-3),"",'Z-scores'!NC10)</f>
        <v>-0.23404119673992896</v>
      </c>
      <c r="ND10" s="6">
        <f>IF(OR('Z-scores'!ND10&gt;3,'Z-scores'!ND10&lt;-3),"",'Z-scores'!ND10)</f>
        <v>-0.18984844443089785</v>
      </c>
      <c r="NE10" s="6">
        <f>IF(OR('Z-scores'!NE10&gt;3,'Z-scores'!NE10&lt;-3),"",'Z-scores'!NE10)</f>
        <v>-0.95797525564530883</v>
      </c>
      <c r="NF10" s="6">
        <f>IF(OR('Z-scores'!NF10&gt;3,'Z-scores'!NF10&lt;-3),"",'Z-scores'!NF10)</f>
        <v>-0.8584491624095576</v>
      </c>
      <c r="NG10" s="6">
        <f>IF(OR('Z-scores'!NG10&gt;3,'Z-scores'!NG10&lt;-3),"",'Z-scores'!NG10)</f>
        <v>-0.30742470134481137</v>
      </c>
      <c r="NH10" s="6">
        <f>IF(OR('Z-scores'!NH10&gt;3,'Z-scores'!NH10&lt;-3),"",'Z-scores'!NH10)</f>
        <v>-0.299496798023767</v>
      </c>
      <c r="NI10" s="6">
        <f>IF(OR('Z-scores'!NI10&gt;3,'Z-scores'!NI10&lt;-3),"",'Z-scores'!NI10)</f>
        <v>0.17890851040983352</v>
      </c>
      <c r="NJ10" s="6">
        <f>IF(OR('Z-scores'!NJ10&gt;3,'Z-scores'!NJ10&lt;-3),"",'Z-scores'!NJ10)</f>
        <v>-0.18366050740346235</v>
      </c>
      <c r="NK10" s="6">
        <f>IF(OR('Z-scores'!NK10&gt;3,'Z-scores'!NK10&lt;-3),"",'Z-scores'!NK10)</f>
        <v>-0.30781137923808188</v>
      </c>
      <c r="NL10" s="6">
        <f>IF(OR('Z-scores'!NL10&gt;3,'Z-scores'!NL10&lt;-3),"",'Z-scores'!NL10)</f>
        <v>-1.3408646404735216</v>
      </c>
      <c r="NM10" s="6">
        <f>IF(OR('Z-scores'!NM10&gt;3,'Z-scores'!NM10&lt;-3),"",'Z-scores'!NM10)</f>
        <v>0.28659800810946567</v>
      </c>
      <c r="NN10" s="6">
        <f>IF(OR('Z-scores'!NN10&gt;3,'Z-scores'!NN10&lt;-3),"",'Z-scores'!NN10)</f>
        <v>-0.45648939234082664</v>
      </c>
      <c r="NO10" s="6">
        <f>IF(OR('Z-scores'!NO10&gt;3,'Z-scores'!NO10&lt;-3),"",'Z-scores'!NO10)</f>
        <v>-0.91890781123808174</v>
      </c>
      <c r="NP10" s="6">
        <f>IF(OR('Z-scores'!NP10&gt;3,'Z-scores'!NP10&lt;-3),"",'Z-scores'!NP10)</f>
        <v>-0.3390290559556049</v>
      </c>
      <c r="NQ10" s="6">
        <f>IF(OR('Z-scores'!NQ10&gt;3,'Z-scores'!NQ10&lt;-3),"",'Z-scores'!NQ10)</f>
        <v>-0.15081269211564854</v>
      </c>
      <c r="NR10" s="6">
        <f>IF(OR('Z-scores'!NR10&gt;3,'Z-scores'!NR10&lt;-3),"",'Z-scores'!NR10)</f>
        <v>1.2341060772257366</v>
      </c>
      <c r="NS10" s="6">
        <f>IF(OR('Z-scores'!NS10&gt;3,'Z-scores'!NS10&lt;-3),"",'Z-scores'!NS10)</f>
        <v>0.19989608933701047</v>
      </c>
      <c r="NT10" s="6">
        <f>IF(OR('Z-scores'!NT10&gt;3,'Z-scores'!NT10&lt;-3),"",'Z-scores'!NT10)</f>
        <v>-0.18773629873905559</v>
      </c>
      <c r="NU10" s="6">
        <f>IF(OR('Z-scores'!NU10&gt;3,'Z-scores'!NU10&lt;-3),"",'Z-scores'!NU10)</f>
        <v>-0.39843613935969602</v>
      </c>
      <c r="NV10" s="6">
        <f>IF(OR('Z-scores'!NV10&gt;3,'Z-scores'!NV10&lt;-3),"",'Z-scores'!NV10)</f>
        <v>-6.5020921585139155E-2</v>
      </c>
      <c r="NW10" s="6">
        <f>IF(OR('Z-scores'!NW10&gt;3,'Z-scores'!NW10&lt;-3),"",'Z-scores'!NW10)</f>
        <v>0.34267284202896331</v>
      </c>
      <c r="NX10" s="6">
        <f>IF(OR('Z-scores'!NX10&gt;3,'Z-scores'!NX10&lt;-3),"",'Z-scores'!NX10)</f>
        <v>0.386441904998161</v>
      </c>
      <c r="NY10" s="6">
        <f>IF(OR('Z-scores'!NY10&gt;3,'Z-scores'!NY10&lt;-3),"",'Z-scores'!NY10)</f>
        <v>-0.23576696975951872</v>
      </c>
      <c r="NZ10" s="6">
        <f>IF(OR('Z-scores'!NZ10&gt;3,'Z-scores'!NZ10&lt;-3),"",'Z-scores'!NZ10)</f>
        <v>-6.611712098872953E-2</v>
      </c>
      <c r="OA10" s="6">
        <f>IF(OR('Z-scores'!OA10&gt;3,'Z-scores'!OA10&lt;-3),"",'Z-scores'!OA10)</f>
        <v>-0.13057546657716126</v>
      </c>
      <c r="OB10" s="6">
        <f>IF(OR('Z-scores'!OB10&gt;3,'Z-scores'!OB10&lt;-3),"",'Z-scores'!OB10)</f>
        <v>-0.51254666738624821</v>
      </c>
      <c r="OC10" s="6">
        <f>IF(OR('Z-scores'!OC10&gt;3,'Z-scores'!OC10&lt;-3),"",'Z-scores'!OC10)</f>
        <v>-0.46769506441114495</v>
      </c>
      <c r="OD10" s="6">
        <f>IF(OR('Z-scores'!OD10&gt;3,'Z-scores'!OD10&lt;-3),"",'Z-scores'!OD10)</f>
        <v>-0.44264305244249602</v>
      </c>
      <c r="OE10" s="6">
        <f>IF(OR('Z-scores'!OE10&gt;3,'Z-scores'!OE10&lt;-3),"",'Z-scores'!OE10)</f>
        <v>-0.74849370055487374</v>
      </c>
      <c r="OF10" s="6">
        <f>IF(OR('Z-scores'!OF10&gt;3,'Z-scores'!OF10&lt;-3),"",'Z-scores'!OF10)</f>
        <v>0.57009620912455661</v>
      </c>
      <c r="OG10" s="6">
        <f>IF(OR('Z-scores'!OG10&gt;3,'Z-scores'!OG10&lt;-3),"",'Z-scores'!OG10)</f>
        <v>-1.1838994603179451</v>
      </c>
      <c r="OH10" s="6">
        <f>IF(OR('Z-scores'!OH10&gt;3,'Z-scores'!OH10&lt;-3),"",'Z-scores'!OH10)</f>
        <v>-0.50652568197748804</v>
      </c>
      <c r="OI10" s="6">
        <f>IF(OR('Z-scores'!OI10&gt;3,'Z-scores'!OI10&lt;-3),"",'Z-scores'!OI10)</f>
        <v>-0.75180933927984361</v>
      </c>
      <c r="OJ10" s="6">
        <f>IF(OR('Z-scores'!OJ10&gt;3,'Z-scores'!OJ10&lt;-3),"",'Z-scores'!OJ10)</f>
        <v>-0.4137243204295834</v>
      </c>
      <c r="OK10" s="6">
        <f>IF(OR('Z-scores'!OK10&gt;3,'Z-scores'!OK10&lt;-3),"",'Z-scores'!OK10)</f>
        <v>-1.0843514255881597</v>
      </c>
      <c r="OL10" s="6">
        <f>IF(OR('Z-scores'!OL10&gt;3,'Z-scores'!OL10&lt;-3),"",'Z-scores'!OL10)</f>
        <v>-0.56324342678025308</v>
      </c>
      <c r="OM10" s="6">
        <f>IF(OR('Z-scores'!OM10&gt;3,'Z-scores'!OM10&lt;-3),"",'Z-scores'!OM10)</f>
        <v>-1.0941365604560969</v>
      </c>
      <c r="ON10" s="6">
        <f>IF(OR('Z-scores'!ON10&gt;3,'Z-scores'!ON10&lt;-3),"",'Z-scores'!ON10)</f>
        <v>-0.60712871642667976</v>
      </c>
      <c r="OO10" s="6">
        <f>IF(OR('Z-scores'!OO10&gt;3,'Z-scores'!OO10&lt;-3),"",'Z-scores'!OO10)</f>
        <v>-0.75529151133163253</v>
      </c>
      <c r="OP10" s="6">
        <f>IF(OR('Z-scores'!OP10&gt;3,'Z-scores'!OP10&lt;-3),"",'Z-scores'!OP10)</f>
        <v>-0.52400059061075854</v>
      </c>
      <c r="OQ10" s="6">
        <f>IF(OR('Z-scores'!OQ10&gt;3,'Z-scores'!OQ10&lt;-3),"",'Z-scores'!OQ10)</f>
        <v>-0.68617531024088119</v>
      </c>
      <c r="OR10" s="6">
        <f>IF(OR('Z-scores'!OR10&gt;3,'Z-scores'!OR10&lt;-3),"",'Z-scores'!OR10)</f>
        <v>-0.28697706120671279</v>
      </c>
      <c r="OS10" s="6">
        <f>IF(OR('Z-scores'!OS10&gt;3,'Z-scores'!OS10&lt;-3),"",'Z-scores'!OS10)</f>
        <v>-0.36681007667262455</v>
      </c>
      <c r="OT10" s="6">
        <f>IF(OR('Z-scores'!OT10&gt;3,'Z-scores'!OT10&lt;-3),"",'Z-scores'!OT10)</f>
        <v>-0.37771645319240105</v>
      </c>
      <c r="OU10" s="6">
        <f>IF(OR('Z-scores'!OU10&gt;3,'Z-scores'!OU10&lt;-3),"",'Z-scores'!OU10)</f>
        <v>-0.94044615297358847</v>
      </c>
      <c r="OV10" s="6">
        <f>IF(OR('Z-scores'!OV10&gt;3,'Z-scores'!OV10&lt;-3),"",'Z-scores'!OV10)</f>
        <v>-0.831507576051153</v>
      </c>
      <c r="OW10" s="6">
        <f>IF(OR('Z-scores'!OW10&gt;3,'Z-scores'!OW10&lt;-3),"",'Z-scores'!OW10)</f>
        <v>-0.77701570772763717</v>
      </c>
      <c r="OX10" s="6">
        <f>IF(OR('Z-scores'!OX10&gt;3,'Z-scores'!OX10&lt;-3),"",'Z-scores'!OX10)</f>
        <v>-0.66321302477584954</v>
      </c>
      <c r="OY10" s="6">
        <f>IF(OR('Z-scores'!OY10&gt;3,'Z-scores'!OY10&lt;-3),"",'Z-scores'!OY10)</f>
        <v>-0.82707393779882443</v>
      </c>
      <c r="OZ10" s="6">
        <f>IF(OR('Z-scores'!OZ10&gt;3,'Z-scores'!OZ10&lt;-3),"",'Z-scores'!OZ10)</f>
        <v>-0.51707803900646809</v>
      </c>
      <c r="PA10" s="6">
        <f>IF(OR('Z-scores'!PA10&gt;3,'Z-scores'!PA10&lt;-3),"",'Z-scores'!PA10)</f>
        <v>-0.25000000000000006</v>
      </c>
      <c r="PB10" s="6">
        <f>IF(OR('Z-scores'!PB10&gt;3,'Z-scores'!PB10&lt;-3),"",'Z-scores'!PB10)</f>
        <v>-0.52434295075526782</v>
      </c>
      <c r="PC10" s="6">
        <f>IF(OR('Z-scores'!PC10&gt;3,'Z-scores'!PC10&lt;-3),"",'Z-scores'!PC10)</f>
        <v>-0.44323313704077177</v>
      </c>
      <c r="PD10" s="6">
        <f>IF(OR('Z-scores'!PD10&gt;3,'Z-scores'!PD10&lt;-3),"",'Z-scores'!PD10)</f>
        <v>-0.740570560758404</v>
      </c>
      <c r="PE10" s="6">
        <f>IF(OR('Z-scores'!PE10&gt;3,'Z-scores'!PE10&lt;-3),"",'Z-scores'!PE10)</f>
        <v>-0.35133400109558283</v>
      </c>
      <c r="PF10" s="6">
        <f>IF(OR('Z-scores'!PF10&gt;3,'Z-scores'!PF10&lt;-3),"",'Z-scores'!PF10)</f>
        <v>-0.63000226933721903</v>
      </c>
      <c r="PG10" s="6">
        <f>IF(OR('Z-scores'!PG10&gt;3,'Z-scores'!PG10&lt;-3),"",'Z-scores'!PG10)</f>
        <v>-0.6664541392196468</v>
      </c>
      <c r="PH10" s="6">
        <f>IF(OR('Z-scores'!PH10&gt;3,'Z-scores'!PH10&lt;-3),"",'Z-scores'!PH10)</f>
        <v>-0.33413639952301766</v>
      </c>
      <c r="PI10" s="6">
        <f>IF(OR('Z-scores'!PI10&gt;3,'Z-scores'!PI10&lt;-3),"",'Z-scores'!PI10)</f>
        <v>-0.32134799332442465</v>
      </c>
      <c r="PJ10" s="6">
        <f>IF(OR('Z-scores'!PJ10&gt;3,'Z-scores'!PJ10&lt;-3),"",'Z-scores'!PJ10)</f>
        <v>4.0172011581983233E-2</v>
      </c>
      <c r="PK10" s="6">
        <f>IF(OR('Z-scores'!PK10&gt;3,'Z-scores'!PK10&lt;-3),"",'Z-scores'!PK10)</f>
        <v>-0.52847482049575167</v>
      </c>
      <c r="PL10" s="6">
        <f>IF(OR('Z-scores'!PL10&gt;3,'Z-scores'!PL10&lt;-3),"",'Z-scores'!PL10)</f>
        <v>-0.83472028080184235</v>
      </c>
      <c r="PM10" s="6">
        <f>IF(OR('Z-scores'!PM10&gt;3,'Z-scores'!PM10&lt;-3),"",'Z-scores'!PM10)</f>
        <v>-0.24999999999999997</v>
      </c>
      <c r="PN10" s="6">
        <f>IF(OR('Z-scores'!PN10&gt;3,'Z-scores'!PN10&lt;-3),"",'Z-scores'!PN10)</f>
        <v>-0.56452941655470912</v>
      </c>
      <c r="PO10" s="6">
        <f>IF(OR('Z-scores'!PO10&gt;3,'Z-scores'!PO10&lt;-3),"",'Z-scores'!PO10)</f>
        <v>-0.3133025603838383</v>
      </c>
      <c r="PP10" s="6">
        <f>IF(OR('Z-scores'!PP10&gt;3,'Z-scores'!PP10&lt;-3),"",'Z-scores'!PP10)</f>
        <v>-0.35256601888648931</v>
      </c>
      <c r="PQ10" s="6">
        <f>IF(OR('Z-scores'!PQ10&gt;3,'Z-scores'!PQ10&lt;-3),"",'Z-scores'!PQ10)</f>
        <v>-0.28741381805435101</v>
      </c>
      <c r="PR10" s="6">
        <f>IF(OR('Z-scores'!PR10&gt;3,'Z-scores'!PR10&lt;-3),"",'Z-scores'!PR10)</f>
        <v>-0.34829205235337363</v>
      </c>
      <c r="PS10" s="6">
        <f>IF(OR('Z-scores'!PS10&gt;3,'Z-scores'!PS10&lt;-3),"",'Z-scores'!PS10)</f>
        <v>-0.29010262327226644</v>
      </c>
      <c r="PT10" s="6">
        <f>IF(OR('Z-scores'!PT10&gt;3,'Z-scores'!PT10&lt;-3),"",'Z-scores'!PT10)</f>
        <v>-0.25000000000000006</v>
      </c>
      <c r="PU10" s="6">
        <f>IF(OR('Z-scores'!PU10&gt;3,'Z-scores'!PU10&lt;-3),"",'Z-scores'!PU10)</f>
        <v>-0.25000000000000006</v>
      </c>
      <c r="PV10" s="6">
        <f>IF(OR('Z-scores'!PV10&gt;3,'Z-scores'!PV10&lt;-3),"",'Z-scores'!PV10)</f>
        <v>-0.35393626622875579</v>
      </c>
      <c r="PW10" s="6">
        <f>IF(OR('Z-scores'!PW10&gt;3,'Z-scores'!PW10&lt;-3),"",'Z-scores'!PW10)</f>
        <v>-0.37949839920671508</v>
      </c>
      <c r="PX10" s="6">
        <f>IF(OR('Z-scores'!PX10&gt;3,'Z-scores'!PX10&lt;-3),"",'Z-scores'!PX10)</f>
        <v>-0.80409509321649431</v>
      </c>
      <c r="PY10" s="6">
        <f>IF(OR('Z-scores'!PY10&gt;3,'Z-scores'!PY10&lt;-3),"",'Z-scores'!PY10)</f>
        <v>-0.88092062690601103</v>
      </c>
      <c r="PZ10" s="6">
        <f>IF(OR('Z-scores'!PZ10&gt;3,'Z-scores'!PZ10&lt;-3),"",'Z-scores'!PZ10)</f>
        <v>-0.38905923555374233</v>
      </c>
      <c r="QA10" s="6">
        <f>IF(OR('Z-scores'!QA10&gt;3,'Z-scores'!QA10&lt;-3),"",'Z-scores'!QA10)</f>
        <v>-0.25000000000000006</v>
      </c>
      <c r="QB10" s="6">
        <f>IF(OR('Z-scores'!QB10&gt;3,'Z-scores'!QB10&lt;-3),"",'Z-scores'!QB10)</f>
        <v>-0.60276794444068726</v>
      </c>
      <c r="QC10" s="6">
        <f>IF(OR('Z-scores'!QC10&gt;3,'Z-scores'!QC10&lt;-3),"",'Z-scores'!QC10)</f>
        <v>-0.73005528135170639</v>
      </c>
      <c r="QD10" s="6">
        <f>IF(OR('Z-scores'!QD10&gt;3,'Z-scores'!QD10&lt;-3),"",'Z-scores'!QD10)</f>
        <v>-0.25</v>
      </c>
      <c r="QE10" s="6">
        <f>IF(OR('Z-scores'!QE10&gt;3,'Z-scores'!QE10&lt;-3),"",'Z-scores'!QE10)</f>
        <v>-0.25</v>
      </c>
      <c r="QF10" s="6">
        <f>IF(OR('Z-scores'!QF10&gt;3,'Z-scores'!QF10&lt;-3),"",'Z-scores'!QF10)</f>
        <v>-0.77245778268957654</v>
      </c>
      <c r="QG10" s="6">
        <f>IF(OR('Z-scores'!QG10&gt;3,'Z-scores'!QG10&lt;-3),"",'Z-scores'!QG10)</f>
        <v>-0.61750131423599464</v>
      </c>
      <c r="QH10" s="6">
        <f>IF(OR('Z-scores'!QH10&gt;3,'Z-scores'!QH10&lt;-3),"",'Z-scores'!QH10)</f>
        <v>2.3465633701879901E-2</v>
      </c>
      <c r="QI10" s="6">
        <f>IF(OR('Z-scores'!QI10&gt;3,'Z-scores'!QI10&lt;-3),"",'Z-scores'!QI10)</f>
        <v>-0.34075723497006788</v>
      </c>
      <c r="QJ10" s="6">
        <f>IF(OR('Z-scores'!QJ10&gt;3,'Z-scores'!QJ10&lt;-3),"",'Z-scores'!QJ10)</f>
        <v>-0.20943278036050358</v>
      </c>
      <c r="QK10" s="6">
        <f>IF(OR('Z-scores'!QK10&gt;3,'Z-scores'!QK10&lt;-3),"",'Z-scores'!QK10)</f>
        <v>3.8080795250792852E-2</v>
      </c>
      <c r="QL10" s="6">
        <f>IF(OR('Z-scores'!QL10&gt;3,'Z-scores'!QL10&lt;-3),"",'Z-scores'!QL10)</f>
        <v>-0.44877217479114184</v>
      </c>
      <c r="QM10" s="6">
        <f>IF(OR('Z-scores'!QM10&gt;3,'Z-scores'!QM10&lt;-3),"",'Z-scores'!QM10)</f>
        <v>-0.33105410925889134</v>
      </c>
      <c r="QN10" s="6">
        <f>IF(OR('Z-scores'!QN10&gt;3,'Z-scores'!QN10&lt;-3),"",'Z-scores'!QN10)</f>
        <v>-0.15201857198435811</v>
      </c>
      <c r="QO10" s="6">
        <f>IF(OR('Z-scores'!QO10&gt;3,'Z-scores'!QO10&lt;-3),"",'Z-scores'!QO10)</f>
        <v>-0.18036247240048095</v>
      </c>
      <c r="QP10" s="6">
        <f>IF(OR('Z-scores'!QP10&gt;3,'Z-scores'!QP10&lt;-3),"",'Z-scores'!QP10)</f>
        <v>-0.99071948458372927</v>
      </c>
      <c r="QQ10" s="6">
        <f>IF(OR('Z-scores'!QQ10&gt;3,'Z-scores'!QQ10&lt;-3),"",'Z-scores'!QQ10)</f>
        <v>-0.55425591796534168</v>
      </c>
      <c r="QR10" s="6">
        <f>IF(OR('Z-scores'!QR10&gt;3,'Z-scores'!QR10&lt;-3),"",'Z-scores'!QR10)</f>
        <v>-0.28306102012186679</v>
      </c>
      <c r="QS10" s="6">
        <f>IF(OR('Z-scores'!QS10&gt;3,'Z-scores'!QS10&lt;-3),"",'Z-scores'!QS10)</f>
        <v>-0.68540524890092469</v>
      </c>
      <c r="QT10" s="6">
        <f>IF(OR('Z-scores'!QT10&gt;3,'Z-scores'!QT10&lt;-3),"",'Z-scores'!QT10)</f>
        <v>-0.78011709511397764</v>
      </c>
      <c r="QU10" s="6">
        <f>IF(OR('Z-scores'!QU10&gt;3,'Z-scores'!QU10&lt;-3),"",'Z-scores'!QU10)</f>
        <v>-0.78224567510684828</v>
      </c>
      <c r="QV10" s="6">
        <f>IF(OR('Z-scores'!QV10&gt;3,'Z-scores'!QV10&lt;-3),"",'Z-scores'!QV10)</f>
        <v>-1.0687855711071199</v>
      </c>
      <c r="QW10" s="6">
        <f>IF(OR('Z-scores'!QW10&gt;3,'Z-scores'!QW10&lt;-3),"",'Z-scores'!QW10)</f>
        <v>-0.62775310639316761</v>
      </c>
      <c r="QX10" s="6">
        <f>IF(OR('Z-scores'!QX10&gt;3,'Z-scores'!QX10&lt;-3),"",'Z-scores'!QX10)</f>
        <v>-0.79159790702743615</v>
      </c>
      <c r="QY10" s="6">
        <f>IF(OR('Z-scores'!QY10&gt;3,'Z-scores'!QY10&lt;-3),"",'Z-scores'!QY10)</f>
        <v>-1.3884657719204971</v>
      </c>
      <c r="QZ10" s="6">
        <f>IF(OR('Z-scores'!QZ10&gt;3,'Z-scores'!QZ10&lt;-3),"",'Z-scores'!QZ10)</f>
        <v>-0.19508184902578404</v>
      </c>
      <c r="RA10" s="6">
        <f>IF(OR('Z-scores'!RA10&gt;3,'Z-scores'!RA10&lt;-3),"",'Z-scores'!RA10)</f>
        <v>-1.7309854876467985</v>
      </c>
      <c r="RB10" s="6">
        <f>IF(OR('Z-scores'!RB10&gt;3,'Z-scores'!RB10&lt;-3),"",'Z-scores'!RB10)</f>
        <v>-0.26130068375159859</v>
      </c>
      <c r="RC10" s="6">
        <f>IF(OR('Z-scores'!RC10&gt;3,'Z-scores'!RC10&lt;-3),"",'Z-scores'!RC10)</f>
        <v>-0.62424826637273301</v>
      </c>
      <c r="RD10" s="6">
        <f>IF(OR('Z-scores'!RD10&gt;3,'Z-scores'!RD10&lt;-3),"",'Z-scores'!RD10)</f>
        <v>0.34956722047125888</v>
      </c>
      <c r="RE10" s="6">
        <f>IF(OR('Z-scores'!RE10&gt;3,'Z-scores'!RE10&lt;-3),"",'Z-scores'!RE10)</f>
        <v>-0.33133309331265737</v>
      </c>
      <c r="RF10" s="6">
        <f>IF(OR('Z-scores'!RF10&gt;3,'Z-scores'!RF10&lt;-3),"",'Z-scores'!RF10)</f>
        <v>-0.80730894361628769</v>
      </c>
      <c r="RG10" s="6">
        <f>IF(OR('Z-scores'!RG10&gt;3,'Z-scores'!RG10&lt;-3),"",'Z-scores'!RG10)</f>
        <v>-0.86460448612932306</v>
      </c>
      <c r="RH10" s="6">
        <f>IF(OR('Z-scores'!RH10&gt;3,'Z-scores'!RH10&lt;-3),"",'Z-scores'!RH10)</f>
        <v>-5.9749121634149312E-2</v>
      </c>
      <c r="RI10" s="6">
        <f>IF(OR('Z-scores'!RI10&gt;3,'Z-scores'!RI10&lt;-3),"",'Z-scores'!RI10)</f>
        <v>-0.63418998829102058</v>
      </c>
      <c r="RJ10" s="6">
        <f>IF(OR('Z-scores'!RJ10&gt;3,'Z-scores'!RJ10&lt;-3),"",'Z-scores'!RJ10)</f>
        <v>-0.57281246562587695</v>
      </c>
      <c r="RK10" s="6">
        <f>IF(OR('Z-scores'!RK10&gt;3,'Z-scores'!RK10&lt;-3),"",'Z-scores'!RK10)</f>
        <v>5.3990257565582995E-4</v>
      </c>
      <c r="RL10" s="6">
        <f>IF(OR('Z-scores'!RL10&gt;3,'Z-scores'!RL10&lt;-3),"",'Z-scores'!RL10)</f>
        <v>-1.0061713740771991</v>
      </c>
      <c r="RM10" s="6">
        <f>IF(OR('Z-scores'!RM10&gt;3,'Z-scores'!RM10&lt;-3),"",'Z-scores'!RM10)</f>
        <v>-0.33085929204758902</v>
      </c>
      <c r="RN10" s="6">
        <f>IF(OR('Z-scores'!RN10&gt;3,'Z-scores'!RN10&lt;-3),"",'Z-scores'!RN10)</f>
        <v>5.3274243870833432E-2</v>
      </c>
      <c r="RO10" s="6">
        <f>IF(OR('Z-scores'!RO10&gt;3,'Z-scores'!RO10&lt;-3),"",'Z-scores'!RO10)</f>
        <v>1.031237666861222</v>
      </c>
      <c r="RP10" s="6">
        <f>IF(OR('Z-scores'!RP10&gt;3,'Z-scores'!RP10&lt;-3),"",'Z-scores'!RP10)</f>
        <v>-0.22584377988528642</v>
      </c>
      <c r="RQ10" s="6">
        <f>IF(OR('Z-scores'!RQ10&gt;3,'Z-scores'!RQ10&lt;-3),"",'Z-scores'!RQ10)</f>
        <v>0.4923390384132747</v>
      </c>
      <c r="RR10" s="6" t="str">
        <f>IF(OR('Z-scores'!RR10&gt;3,'Z-scores'!RR10&lt;-3),"",'Z-scores'!RR10)</f>
        <v/>
      </c>
      <c r="RS10" s="6">
        <f>IF(OR('Z-scores'!RS10&gt;3,'Z-scores'!RS10&lt;-3),"",'Z-scores'!RS10)</f>
        <v>-0.79350837412439712</v>
      </c>
      <c r="RT10" s="6">
        <f>IF(OR('Z-scores'!RT10&gt;3,'Z-scores'!RT10&lt;-3),"",'Z-scores'!RT10)</f>
        <v>-1.2523532556569839</v>
      </c>
      <c r="RU10" s="6">
        <f>IF(OR('Z-scores'!RU10&gt;3,'Z-scores'!RU10&lt;-3),"",'Z-scores'!RU10)</f>
        <v>0.25031683479479866</v>
      </c>
      <c r="RV10" s="6">
        <f>IF(OR('Z-scores'!RV10&gt;3,'Z-scores'!RV10&lt;-3),"",'Z-scores'!RV10)</f>
        <v>-0.51521704372330257</v>
      </c>
      <c r="RW10" s="6">
        <f>IF(OR('Z-scores'!RW10&gt;3,'Z-scores'!RW10&lt;-3),"",'Z-scores'!RW10)</f>
        <v>-1.0498386040950238</v>
      </c>
      <c r="RX10" s="6">
        <f>IF(OR('Z-scores'!RX10&gt;3,'Z-scores'!RX10&lt;-3),"",'Z-scores'!RX10)</f>
        <v>-0.67803928480297604</v>
      </c>
      <c r="RY10" s="6">
        <f>IF(OR('Z-scores'!RY10&gt;3,'Z-scores'!RY10&lt;-3),"",'Z-scores'!RY10)</f>
        <v>-0.74909168587446517</v>
      </c>
      <c r="RZ10" s="6">
        <f>IF(OR('Z-scores'!RZ10&gt;3,'Z-scores'!RZ10&lt;-3),"",'Z-scores'!RZ10)</f>
        <v>8.1160790247139597E-2</v>
      </c>
      <c r="SA10" s="6">
        <f>IF(OR('Z-scores'!SA10&gt;3,'Z-scores'!SA10&lt;-3),"",'Z-scores'!SA10)</f>
        <v>-0.65848079298048068</v>
      </c>
      <c r="SB10" s="6">
        <f>IF(OR('Z-scores'!SB10&gt;3,'Z-scores'!SB10&lt;-3),"",'Z-scores'!SB10)</f>
        <v>-0.54947364302166268</v>
      </c>
      <c r="SC10" s="6">
        <f>IF(OR('Z-scores'!SC10&gt;3,'Z-scores'!SC10&lt;-3),"",'Z-scores'!SC10)</f>
        <v>-0.41931880272942429</v>
      </c>
      <c r="SD10" s="6">
        <f>IF(OR('Z-scores'!SD10&gt;3,'Z-scores'!SD10&lt;-3),"",'Z-scores'!SD10)</f>
        <v>-0.31256398636656241</v>
      </c>
      <c r="SE10" s="6">
        <f>IF(OR('Z-scores'!SE10&gt;3,'Z-scores'!SE10&lt;-3),"",'Z-scores'!SE10)</f>
        <v>-0.76059854794661019</v>
      </c>
      <c r="SF10" s="6">
        <f>IF(OR('Z-scores'!SF10&gt;3,'Z-scores'!SF10&lt;-3),"",'Z-scores'!SF10)</f>
        <v>0.31152381212491209</v>
      </c>
      <c r="SG10" s="6">
        <f>IF(OR('Z-scores'!SG10&gt;3,'Z-scores'!SG10&lt;-3),"",'Z-scores'!SG10)</f>
        <v>-1.0874121367794223</v>
      </c>
      <c r="SH10" s="6">
        <f>IF(OR('Z-scores'!SH10&gt;3,'Z-scores'!SH10&lt;-3),"",'Z-scores'!SH10)</f>
        <v>-0.6094647064805605</v>
      </c>
      <c r="SI10" s="6">
        <f>IF(OR('Z-scores'!SI10&gt;3,'Z-scores'!SI10&lt;-3),"",'Z-scores'!SI10)</f>
        <v>-0.34471758460937402</v>
      </c>
      <c r="SJ10" s="6">
        <f>IF(OR('Z-scores'!SJ10&gt;3,'Z-scores'!SJ10&lt;-3),"",'Z-scores'!SJ10)</f>
        <v>-0.4235692617138877</v>
      </c>
      <c r="SK10" s="6">
        <f>IF(OR('Z-scores'!SK10&gt;3,'Z-scores'!SK10&lt;-3),"",'Z-scores'!SK10)</f>
        <v>1.0216162735380856</v>
      </c>
    </row>
    <row r="11" spans="1:505" x14ac:dyDescent="0.25">
      <c r="A11" s="14">
        <v>354044</v>
      </c>
      <c r="B11" s="14">
        <v>0</v>
      </c>
      <c r="C11" s="6">
        <f>IF(OR('Z-scores'!C11&gt;3,'Z-scores'!C11&lt;-3),"",'Z-scores'!C11)</f>
        <v>2.9513469714310938</v>
      </c>
      <c r="D11" s="6">
        <f>IF(OR('Z-scores'!D11&gt;3,'Z-scores'!D11&lt;-3),"",'Z-scores'!D11)</f>
        <v>1.4279167532069823</v>
      </c>
      <c r="E11" s="6">
        <f>IF(OR('Z-scores'!E11&gt;3,'Z-scores'!E11&lt;-3),"",'Z-scores'!E11)</f>
        <v>0.44084829542031473</v>
      </c>
      <c r="F11" s="6">
        <f>IF(OR('Z-scores'!F11&gt;3,'Z-scores'!F11&lt;-3),"",'Z-scores'!F11)</f>
        <v>-0.42377108342934106</v>
      </c>
      <c r="G11" s="6">
        <f>IF(OR('Z-scores'!G11&gt;3,'Z-scores'!G11&lt;-3),"",'Z-scores'!G11)</f>
        <v>0.35521779694193234</v>
      </c>
      <c r="H11" s="6">
        <f>IF(OR('Z-scores'!H11&gt;3,'Z-scores'!H11&lt;-3),"",'Z-scores'!H11)</f>
        <v>-0.26859167952712798</v>
      </c>
      <c r="I11" s="6">
        <f>IF(OR('Z-scores'!I11&gt;3,'Z-scores'!I11&lt;-3),"",'Z-scores'!I11)</f>
        <v>-0.90612817869904583</v>
      </c>
      <c r="J11" s="6">
        <f>IF(OR('Z-scores'!J11&gt;3,'Z-scores'!J11&lt;-3),"",'Z-scores'!J11)</f>
        <v>-0.76649932812224042</v>
      </c>
      <c r="K11" s="6">
        <f>IF(OR('Z-scores'!K11&gt;3,'Z-scores'!K11&lt;-3),"",'Z-scores'!K11)</f>
        <v>-0.70796719273068331</v>
      </c>
      <c r="L11" s="6">
        <f>IF(OR('Z-scores'!L11&gt;3,'Z-scores'!L11&lt;-3),"",'Z-scores'!L11)</f>
        <v>2.2144195508012161</v>
      </c>
      <c r="M11" s="6">
        <f>IF(OR('Z-scores'!M11&gt;3,'Z-scores'!M11&lt;-3),"",'Z-scores'!M11)</f>
        <v>1.1269323820586459</v>
      </c>
      <c r="N11" s="6">
        <f>IF(OR('Z-scores'!N11&gt;3,'Z-scores'!N11&lt;-3),"",'Z-scores'!N11)</f>
        <v>-0.83868267766982041</v>
      </c>
      <c r="O11" s="6">
        <f>IF(OR('Z-scores'!O11&gt;3,'Z-scores'!O11&lt;-3),"",'Z-scores'!O11)</f>
        <v>-1.2676273376615916</v>
      </c>
      <c r="P11" s="6">
        <f>IF(OR('Z-scores'!P11&gt;3,'Z-scores'!P11&lt;-3),"",'Z-scores'!P11)</f>
        <v>8.3541687159892949E-2</v>
      </c>
      <c r="Q11" s="6">
        <f>IF(OR('Z-scores'!Q11&gt;3,'Z-scores'!Q11&lt;-3),"",'Z-scores'!Q11)</f>
        <v>-0.50250482122079587</v>
      </c>
      <c r="R11" s="6">
        <f>IF(OR('Z-scores'!R11&gt;3,'Z-scores'!R11&lt;-3),"",'Z-scores'!R11)</f>
        <v>-0.90549082070904252</v>
      </c>
      <c r="S11" s="6">
        <f>IF(OR('Z-scores'!S11&gt;3,'Z-scores'!S11&lt;-3),"",'Z-scores'!S11)</f>
        <v>-0.98754341165546089</v>
      </c>
      <c r="T11" s="6">
        <f>IF(OR('Z-scores'!T11&gt;3,'Z-scores'!T11&lt;-3),"",'Z-scores'!T11)</f>
        <v>-1.2318546067734559</v>
      </c>
      <c r="U11" s="6">
        <f>IF(OR('Z-scores'!U11&gt;3,'Z-scores'!U11&lt;-3),"",'Z-scores'!U11)</f>
        <v>-1.2118662006450154</v>
      </c>
      <c r="V11" s="6">
        <f>IF(OR('Z-scores'!V11&gt;3,'Z-scores'!V11&lt;-3),"",'Z-scores'!V11)</f>
        <v>-1.1762008511646609</v>
      </c>
      <c r="W11" s="6">
        <f>IF(OR('Z-scores'!W11&gt;3,'Z-scores'!W11&lt;-3),"",'Z-scores'!W11)</f>
        <v>-0.45491634037646994</v>
      </c>
      <c r="X11" s="6">
        <f>IF(OR('Z-scores'!X11&gt;3,'Z-scores'!X11&lt;-3),"",'Z-scores'!X11)</f>
        <v>-1.0410373681633442</v>
      </c>
      <c r="Y11" s="6">
        <f>IF(OR('Z-scores'!Y11&gt;3,'Z-scores'!Y11&lt;-3),"",'Z-scores'!Y11)</f>
        <v>-0.95004430627180325</v>
      </c>
      <c r="Z11" s="6">
        <f>IF(OR('Z-scores'!Z11&gt;3,'Z-scores'!Z11&lt;-3),"",'Z-scores'!Z11)</f>
        <v>-1.4548366168321463</v>
      </c>
      <c r="AA11" s="6">
        <f>IF(OR('Z-scores'!AA11&gt;3,'Z-scores'!AA11&lt;-3),"",'Z-scores'!AA11)</f>
        <v>-0.81208685716805395</v>
      </c>
      <c r="AB11" s="6">
        <f>IF(OR('Z-scores'!AB11&gt;3,'Z-scores'!AB11&lt;-3),"",'Z-scores'!AB11)</f>
        <v>-0.59952842236245396</v>
      </c>
      <c r="AC11" s="6">
        <f>IF(OR('Z-scores'!AC11&gt;3,'Z-scores'!AC11&lt;-3),"",'Z-scores'!AC11)</f>
        <v>-0.6787003686133829</v>
      </c>
      <c r="AD11" s="6">
        <f>IF(OR('Z-scores'!AD11&gt;3,'Z-scores'!AD11&lt;-3),"",'Z-scores'!AD11)</f>
        <v>-0.92562349235218078</v>
      </c>
      <c r="AE11" s="6">
        <f>IF(OR('Z-scores'!AE11&gt;3,'Z-scores'!AE11&lt;-3),"",'Z-scores'!AE11)</f>
        <v>-1.1368972062767904</v>
      </c>
      <c r="AF11" s="6">
        <f>IF(OR('Z-scores'!AF11&gt;3,'Z-scores'!AF11&lt;-3),"",'Z-scores'!AF11)</f>
        <v>-1.1555566005882378</v>
      </c>
      <c r="AG11" s="6">
        <f>IF(OR('Z-scores'!AG11&gt;3,'Z-scores'!AG11&lt;-3),"",'Z-scores'!AG11)</f>
        <v>-1.1869878917234866</v>
      </c>
      <c r="AH11" s="6">
        <f>IF(OR('Z-scores'!AH11&gt;3,'Z-scores'!AH11&lt;-3),"",'Z-scores'!AH11)</f>
        <v>0.45511444234633219</v>
      </c>
      <c r="AI11" s="6">
        <f>IF(OR('Z-scores'!AI11&gt;3,'Z-scores'!AI11&lt;-3),"",'Z-scores'!AI11)</f>
        <v>1.0955112367794984</v>
      </c>
      <c r="AJ11" s="6">
        <f>IF(OR('Z-scores'!AJ11&gt;3,'Z-scores'!AJ11&lt;-3),"",'Z-scores'!AJ11)</f>
        <v>0.10924888609379244</v>
      </c>
      <c r="AK11" s="6">
        <f>IF(OR('Z-scores'!AK11&gt;3,'Z-scores'!AK11&lt;-3),"",'Z-scores'!AK11)</f>
        <v>0.12158997940498481</v>
      </c>
      <c r="AL11" s="6">
        <f>IF(OR('Z-scores'!AL11&gt;3,'Z-scores'!AL11&lt;-3),"",'Z-scores'!AL11)</f>
        <v>-0.17493116074218018</v>
      </c>
      <c r="AM11" s="6">
        <f>IF(OR('Z-scores'!AM11&gt;3,'Z-scores'!AM11&lt;-3),"",'Z-scores'!AM11)</f>
        <v>0.3125083067588097</v>
      </c>
      <c r="AN11" s="6">
        <f>IF(OR('Z-scores'!AN11&gt;3,'Z-scores'!AN11&lt;-3),"",'Z-scores'!AN11)</f>
        <v>-3.3024242561514598E-3</v>
      </c>
      <c r="AO11" s="6">
        <f>IF(OR('Z-scores'!AO11&gt;3,'Z-scores'!AO11&lt;-3),"",'Z-scores'!AO11)</f>
        <v>0.27593087710510139</v>
      </c>
      <c r="AP11" s="6">
        <f>IF(OR('Z-scores'!AP11&gt;3,'Z-scores'!AP11&lt;-3),"",'Z-scores'!AP11)</f>
        <v>-7.3287724211487229E-2</v>
      </c>
      <c r="AQ11" s="6">
        <f>IF(OR('Z-scores'!AQ11&gt;3,'Z-scores'!AQ11&lt;-3),"",'Z-scores'!AQ11)</f>
        <v>-0.91468920879740157</v>
      </c>
      <c r="AR11" s="6">
        <f>IF(OR('Z-scores'!AR11&gt;3,'Z-scores'!AR11&lt;-3),"",'Z-scores'!AR11)</f>
        <v>-0.96985246370406275</v>
      </c>
      <c r="AS11" s="6">
        <f>IF(OR('Z-scores'!AS11&gt;3,'Z-scores'!AS11&lt;-3),"",'Z-scores'!AS11)</f>
        <v>-0.75182061261866562</v>
      </c>
      <c r="AT11" s="6">
        <f>IF(OR('Z-scores'!AT11&gt;3,'Z-scores'!AT11&lt;-3),"",'Z-scores'!AT11)</f>
        <v>-0.54238026341119583</v>
      </c>
      <c r="AU11" s="6">
        <f>IF(OR('Z-scores'!AU11&gt;3,'Z-scores'!AU11&lt;-3),"",'Z-scores'!AU11)</f>
        <v>-0.20554445469351221</v>
      </c>
      <c r="AV11" s="6">
        <f>IF(OR('Z-scores'!AV11&gt;3,'Z-scores'!AV11&lt;-3),"",'Z-scores'!AV11)</f>
        <v>-0.46243307867870631</v>
      </c>
      <c r="AW11" s="6">
        <f>IF(OR('Z-scores'!AW11&gt;3,'Z-scores'!AW11&lt;-3),"",'Z-scores'!AW11)</f>
        <v>-0.70617447860110971</v>
      </c>
      <c r="AX11" s="6">
        <f>IF(OR('Z-scores'!AX11&gt;3,'Z-scores'!AX11&lt;-3),"",'Z-scores'!AX11)</f>
        <v>-0.99142229984567232</v>
      </c>
      <c r="AY11" s="6">
        <f>IF(OR('Z-scores'!AY11&gt;3,'Z-scores'!AY11&lt;-3),"",'Z-scores'!AY11)</f>
        <v>-0.31762553402227783</v>
      </c>
      <c r="AZ11" s="6">
        <f>IF(OR('Z-scores'!AZ11&gt;3,'Z-scores'!AZ11&lt;-3),"",'Z-scores'!AZ11)</f>
        <v>0.74350441406893752</v>
      </c>
      <c r="BA11" s="6">
        <f>IF(OR('Z-scores'!BA11&gt;3,'Z-scores'!BA11&lt;-3),"",'Z-scores'!BA11)</f>
        <v>-0.41649577192159426</v>
      </c>
      <c r="BB11" s="6">
        <f>IF(OR('Z-scores'!BB11&gt;3,'Z-scores'!BB11&lt;-3),"",'Z-scores'!BB11)</f>
        <v>-0.65728936225354495</v>
      </c>
      <c r="BC11" s="6">
        <f>IF(OR('Z-scores'!BC11&gt;3,'Z-scores'!BC11&lt;-3),"",'Z-scores'!BC11)</f>
        <v>-1.5643382681655857</v>
      </c>
      <c r="BD11" s="6">
        <f>IF(OR('Z-scores'!BD11&gt;3,'Z-scores'!BD11&lt;-3),"",'Z-scores'!BD11)</f>
        <v>-1.6207725487621623</v>
      </c>
      <c r="BE11" s="6">
        <f>IF(OR('Z-scores'!BE11&gt;3,'Z-scores'!BE11&lt;-3),"",'Z-scores'!BE11)</f>
        <v>-1.6196838252899248</v>
      </c>
      <c r="BF11" s="6">
        <f>IF(OR('Z-scores'!BF11&gt;3,'Z-scores'!BF11&lt;-3),"",'Z-scores'!BF11)</f>
        <v>-1.1285618187209647</v>
      </c>
      <c r="BG11" s="6">
        <f>IF(OR('Z-scores'!BG11&gt;3,'Z-scores'!BG11&lt;-3),"",'Z-scores'!BG11)</f>
        <v>-0.11099649122051716</v>
      </c>
      <c r="BH11" s="6">
        <f>IF(OR('Z-scores'!BH11&gt;3,'Z-scores'!BH11&lt;-3),"",'Z-scores'!BH11)</f>
        <v>-2.849715693121934E-2</v>
      </c>
      <c r="BI11" s="6">
        <f>IF(OR('Z-scores'!BI11&gt;3,'Z-scores'!BI11&lt;-3),"",'Z-scores'!BI11)</f>
        <v>-0.6730178493478034</v>
      </c>
      <c r="BJ11" s="6">
        <f>IF(OR('Z-scores'!BJ11&gt;3,'Z-scores'!BJ11&lt;-3),"",'Z-scores'!BJ11)</f>
        <v>-1.0510313066166765</v>
      </c>
      <c r="BK11" s="6">
        <f>IF(OR('Z-scores'!BK11&gt;3,'Z-scores'!BK11&lt;-3),"",'Z-scores'!BK11)</f>
        <v>-1.1753483504029625</v>
      </c>
      <c r="BL11" s="6">
        <f>IF(OR('Z-scores'!BL11&gt;3,'Z-scores'!BL11&lt;-3),"",'Z-scores'!BL11)</f>
        <v>-0.49691259863673704</v>
      </c>
      <c r="BM11" s="6">
        <f>IF(OR('Z-scores'!BM11&gt;3,'Z-scores'!BM11&lt;-3),"",'Z-scores'!BM11)</f>
        <v>-1.086929927061421</v>
      </c>
      <c r="BN11" s="6">
        <f>IF(OR('Z-scores'!BN11&gt;3,'Z-scores'!BN11&lt;-3),"",'Z-scores'!BN11)</f>
        <v>-0.47308582730528131</v>
      </c>
      <c r="BO11" s="6">
        <f>IF(OR('Z-scores'!BO11&gt;3,'Z-scores'!BO11&lt;-3),"",'Z-scores'!BO11)</f>
        <v>0.203319102428521</v>
      </c>
      <c r="BP11" s="6">
        <f>IF(OR('Z-scores'!BP11&gt;3,'Z-scores'!BP11&lt;-3),"",'Z-scores'!BP11)</f>
        <v>-0.23753510729004815</v>
      </c>
      <c r="BQ11" s="6">
        <f>IF(OR('Z-scores'!BQ11&gt;3,'Z-scores'!BQ11&lt;-3),"",'Z-scores'!BQ11)</f>
        <v>-1.1424727758889175</v>
      </c>
      <c r="BR11" s="6">
        <f>IF(OR('Z-scores'!BR11&gt;3,'Z-scores'!BR11&lt;-3),"",'Z-scores'!BR11)</f>
        <v>-1.24534041222694</v>
      </c>
      <c r="BS11" s="6">
        <f>IF(OR('Z-scores'!BS11&gt;3,'Z-scores'!BS11&lt;-3),"",'Z-scores'!BS11)</f>
        <v>-0.23983502820109467</v>
      </c>
      <c r="BT11" s="6">
        <f>IF(OR('Z-scores'!BT11&gt;3,'Z-scores'!BT11&lt;-3),"",'Z-scores'!BT11)</f>
        <v>0.72758322789565899</v>
      </c>
      <c r="BU11" s="6">
        <f>IF(OR('Z-scores'!BU11&gt;3,'Z-scores'!BU11&lt;-3),"",'Z-scores'!BU11)</f>
        <v>-0.58774959384214054</v>
      </c>
      <c r="BV11" s="6">
        <f>IF(OR('Z-scores'!BV11&gt;3,'Z-scores'!BV11&lt;-3),"",'Z-scores'!BV11)</f>
        <v>-0.16161219147401321</v>
      </c>
      <c r="BW11" s="6">
        <f>IF(OR('Z-scores'!BW11&gt;3,'Z-scores'!BW11&lt;-3),"",'Z-scores'!BW11)</f>
        <v>-1.0238598020260514</v>
      </c>
      <c r="BX11" s="6">
        <f>IF(OR('Z-scores'!BX11&gt;3,'Z-scores'!BX11&lt;-3),"",'Z-scores'!BX11)</f>
        <v>-0.82885492191053545</v>
      </c>
      <c r="BY11" s="6">
        <f>IF(OR('Z-scores'!BY11&gt;3,'Z-scores'!BY11&lt;-3),"",'Z-scores'!BY11)</f>
        <v>-0.14921223784604359</v>
      </c>
      <c r="BZ11" s="6">
        <f>IF(OR('Z-scores'!BZ11&gt;3,'Z-scores'!BZ11&lt;-3),"",'Z-scores'!BZ11)</f>
        <v>0.98061661195921246</v>
      </c>
      <c r="CA11" s="6">
        <f>IF(OR('Z-scores'!CA11&gt;3,'Z-scores'!CA11&lt;-3),"",'Z-scores'!CA11)</f>
        <v>-3.974854799073247E-2</v>
      </c>
      <c r="CB11" s="6">
        <f>IF(OR('Z-scores'!CB11&gt;3,'Z-scores'!CB11&lt;-3),"",'Z-scores'!CB11)</f>
        <v>0.77957420542908884</v>
      </c>
      <c r="CC11" s="6">
        <f>IF(OR('Z-scores'!CC11&gt;3,'Z-scores'!CC11&lt;-3),"",'Z-scores'!CC11)</f>
        <v>-0.77679399991488574</v>
      </c>
      <c r="CD11" s="6">
        <f>IF(OR('Z-scores'!CD11&gt;3,'Z-scores'!CD11&lt;-3),"",'Z-scores'!CD11)</f>
        <v>-1.1666587990695303</v>
      </c>
      <c r="CE11" s="6">
        <f>IF(OR('Z-scores'!CE11&gt;3,'Z-scores'!CE11&lt;-3),"",'Z-scores'!CE11)</f>
        <v>-0.39336117919906499</v>
      </c>
      <c r="CF11" s="6">
        <f>IF(OR('Z-scores'!CF11&gt;3,'Z-scores'!CF11&lt;-3),"",'Z-scores'!CF11)</f>
        <v>-6.589934163642347E-2</v>
      </c>
      <c r="CG11" s="6">
        <f>IF(OR('Z-scores'!CG11&gt;3,'Z-scores'!CG11&lt;-3),"",'Z-scores'!CG11)</f>
        <v>-0.93425262114278818</v>
      </c>
      <c r="CH11" s="6">
        <f>IF(OR('Z-scores'!CH11&gt;3,'Z-scores'!CH11&lt;-3),"",'Z-scores'!CH11)</f>
        <v>2.6243765038061449E-2</v>
      </c>
      <c r="CI11" s="6">
        <f>IF(OR('Z-scores'!CI11&gt;3,'Z-scores'!CI11&lt;-3),"",'Z-scores'!CI11)</f>
        <v>-0.99000066873697334</v>
      </c>
      <c r="CJ11" s="6">
        <f>IF(OR('Z-scores'!CJ11&gt;3,'Z-scores'!CJ11&lt;-3),"",'Z-scores'!CJ11)</f>
        <v>-0.85310033683697362</v>
      </c>
      <c r="CK11" s="6">
        <f>IF(OR('Z-scores'!CK11&gt;3,'Z-scores'!CK11&lt;-3),"",'Z-scores'!CK11)</f>
        <v>-0.3170910117483498</v>
      </c>
      <c r="CL11" s="6">
        <f>IF(OR('Z-scores'!CL11&gt;3,'Z-scores'!CL11&lt;-3),"",'Z-scores'!CL11)</f>
        <v>-0.3374241339215921</v>
      </c>
      <c r="CM11" s="6">
        <f>IF(OR('Z-scores'!CM11&gt;3,'Z-scores'!CM11&lt;-3),"",'Z-scores'!CM11)</f>
        <v>-0.40834617783284871</v>
      </c>
      <c r="CN11" s="6">
        <f>IF(OR('Z-scores'!CN11&gt;3,'Z-scores'!CN11&lt;-3),"",'Z-scores'!CN11)</f>
        <v>-0.20361289069587213</v>
      </c>
      <c r="CO11" s="6">
        <f>IF(OR('Z-scores'!CO11&gt;3,'Z-scores'!CO11&lt;-3),"",'Z-scores'!CO11)</f>
        <v>-1.1312345659803322</v>
      </c>
      <c r="CP11" s="6">
        <f>IF(OR('Z-scores'!CP11&gt;3,'Z-scores'!CP11&lt;-3),"",'Z-scores'!CP11)</f>
        <v>-1.5547198650985612</v>
      </c>
      <c r="CQ11" s="6">
        <f>IF(OR('Z-scores'!CQ11&gt;3,'Z-scores'!CQ11&lt;-3),"",'Z-scores'!CQ11)</f>
        <v>-3.129761286804892E-2</v>
      </c>
      <c r="CR11" s="6">
        <f>IF(OR('Z-scores'!CR11&gt;3,'Z-scores'!CR11&lt;-3),"",'Z-scores'!CR11)</f>
        <v>0.23828965918635359</v>
      </c>
      <c r="CS11" s="6">
        <f>IF(OR('Z-scores'!CS11&gt;3,'Z-scores'!CS11&lt;-3),"",'Z-scores'!CS11)</f>
        <v>-0.57002721208517837</v>
      </c>
      <c r="CT11" s="6">
        <f>IF(OR('Z-scores'!CT11&gt;3,'Z-scores'!CT11&lt;-3),"",'Z-scores'!CT11)</f>
        <v>0.16865824251279823</v>
      </c>
      <c r="CU11" s="6">
        <f>IF(OR('Z-scores'!CU11&gt;3,'Z-scores'!CU11&lt;-3),"",'Z-scores'!CU11)</f>
        <v>-0.63456288576683639</v>
      </c>
      <c r="CV11" s="6">
        <f>IF(OR('Z-scores'!CV11&gt;3,'Z-scores'!CV11&lt;-3),"",'Z-scores'!CV11)</f>
        <v>0.11575754879507813</v>
      </c>
      <c r="CW11" s="6">
        <f>IF(OR('Z-scores'!CW11&gt;3,'Z-scores'!CW11&lt;-3),"",'Z-scores'!CW11)</f>
        <v>-0.58921553156583506</v>
      </c>
      <c r="CX11" s="6">
        <f>IF(OR('Z-scores'!CX11&gt;3,'Z-scores'!CX11&lt;-3),"",'Z-scores'!CX11)</f>
        <v>-0.8662090393387526</v>
      </c>
      <c r="CY11" s="6">
        <f>IF(OR('Z-scores'!CY11&gt;3,'Z-scores'!CY11&lt;-3),"",'Z-scores'!CY11)</f>
        <v>-1.0408564013791564</v>
      </c>
      <c r="CZ11" s="6">
        <f>IF(OR('Z-scores'!CZ11&gt;3,'Z-scores'!CZ11&lt;-3),"",'Z-scores'!CZ11)</f>
        <v>-0.2519917037603478</v>
      </c>
      <c r="DA11" s="6">
        <f>IF(OR('Z-scores'!DA11&gt;3,'Z-scores'!DA11&lt;-3),"",'Z-scores'!DA11)</f>
        <v>-0.91961652953122319</v>
      </c>
      <c r="DB11" s="6">
        <f>IF(OR('Z-scores'!DB11&gt;3,'Z-scores'!DB11&lt;-3),"",'Z-scores'!DB11)</f>
        <v>-0.44610962188759934</v>
      </c>
      <c r="DC11" s="6">
        <f>IF(OR('Z-scores'!DC11&gt;3,'Z-scores'!DC11&lt;-3),"",'Z-scores'!DC11)</f>
        <v>-0.19014485168047451</v>
      </c>
      <c r="DD11" s="6">
        <f>IF(OR('Z-scores'!DD11&gt;3,'Z-scores'!DD11&lt;-3),"",'Z-scores'!DD11)</f>
        <v>-0.33011552750616174</v>
      </c>
      <c r="DE11" s="6">
        <f>IF(OR('Z-scores'!DE11&gt;3,'Z-scores'!DE11&lt;-3),"",'Z-scores'!DE11)</f>
        <v>-0.91402060428926457</v>
      </c>
      <c r="DF11" s="6">
        <f>IF(OR('Z-scores'!DF11&gt;3,'Z-scores'!DF11&lt;-3),"",'Z-scores'!DF11)</f>
        <v>-0.27105797184624036</v>
      </c>
      <c r="DG11" s="6">
        <f>IF(OR('Z-scores'!DG11&gt;3,'Z-scores'!DG11&lt;-3),"",'Z-scores'!DG11)</f>
        <v>-0.79264952044234294</v>
      </c>
      <c r="DH11" s="6">
        <f>IF(OR('Z-scores'!DH11&gt;3,'Z-scores'!DH11&lt;-3),"",'Z-scores'!DH11)</f>
        <v>-0.4772051445243658</v>
      </c>
      <c r="DI11" s="6">
        <f>IF(OR('Z-scores'!DI11&gt;3,'Z-scores'!DI11&lt;-3),"",'Z-scores'!DI11)</f>
        <v>-0.24653623126210822</v>
      </c>
      <c r="DJ11" s="6">
        <f>IF(OR('Z-scores'!DJ11&gt;3,'Z-scores'!DJ11&lt;-3),"",'Z-scores'!DJ11)</f>
        <v>-0.34849784872455197</v>
      </c>
      <c r="DK11" s="6">
        <f>IF(OR('Z-scores'!DK11&gt;3,'Z-scores'!DK11&lt;-3),"",'Z-scores'!DK11)</f>
        <v>0.14821397515353221</v>
      </c>
      <c r="DL11" s="6">
        <f>IF(OR('Z-scores'!DL11&gt;3,'Z-scores'!DL11&lt;-3),"",'Z-scores'!DL11)</f>
        <v>0.16229623231580589</v>
      </c>
      <c r="DM11" s="6">
        <f>IF(OR('Z-scores'!DM11&gt;3,'Z-scores'!DM11&lt;-3),"",'Z-scores'!DM11)</f>
        <v>0.25842739537924803</v>
      </c>
      <c r="DN11" s="6">
        <f>IF(OR('Z-scores'!DN11&gt;3,'Z-scores'!DN11&lt;-3),"",'Z-scores'!DN11)</f>
        <v>0.50545149323664895</v>
      </c>
      <c r="DO11" s="6">
        <f>IF(OR('Z-scores'!DO11&gt;3,'Z-scores'!DO11&lt;-3),"",'Z-scores'!DO11)</f>
        <v>-0.24920839891320076</v>
      </c>
      <c r="DP11" s="6">
        <f>IF(OR('Z-scores'!DP11&gt;3,'Z-scores'!DP11&lt;-3),"",'Z-scores'!DP11)</f>
        <v>-4.6284931223825902E-3</v>
      </c>
      <c r="DQ11" s="6">
        <f>IF(OR('Z-scores'!DQ11&gt;3,'Z-scores'!DQ11&lt;-3),"",'Z-scores'!DQ11)</f>
        <v>-0.94194285199502448</v>
      </c>
      <c r="DR11" s="6">
        <f>IF(OR('Z-scores'!DR11&gt;3,'Z-scores'!DR11&lt;-3),"",'Z-scores'!DR11)</f>
        <v>1.144648474398021</v>
      </c>
      <c r="DS11" s="6">
        <f>IF(OR('Z-scores'!DS11&gt;3,'Z-scores'!DS11&lt;-3),"",'Z-scores'!DS11)</f>
        <v>0.33433997375270375</v>
      </c>
      <c r="DT11" s="6">
        <f>IF(OR('Z-scores'!DT11&gt;3,'Z-scores'!DT11&lt;-3),"",'Z-scores'!DT11)</f>
        <v>0.66964276187591965</v>
      </c>
      <c r="DU11" s="6">
        <f>IF(OR('Z-scores'!DU11&gt;3,'Z-scores'!DU11&lt;-3),"",'Z-scores'!DU11)</f>
        <v>-0.20310836028528456</v>
      </c>
      <c r="DV11" s="6">
        <f>IF(OR('Z-scores'!DV11&gt;3,'Z-scores'!DV11&lt;-3),"",'Z-scores'!DV11)</f>
        <v>-0.3504761788348475</v>
      </c>
      <c r="DW11" s="6">
        <f>IF(OR('Z-scores'!DW11&gt;3,'Z-scores'!DW11&lt;-3),"",'Z-scores'!DW11)</f>
        <v>-0.32443889418577337</v>
      </c>
      <c r="DX11" s="6">
        <f>IF(OR('Z-scores'!DX11&gt;3,'Z-scores'!DX11&lt;-3),"",'Z-scores'!DX11)</f>
        <v>0.23121635910082375</v>
      </c>
      <c r="DY11" s="6">
        <f>IF(OR('Z-scores'!DY11&gt;3,'Z-scores'!DY11&lt;-3),"",'Z-scores'!DY11)</f>
        <v>0.30583315556338431</v>
      </c>
      <c r="DZ11" s="6">
        <f>IF(OR('Z-scores'!DZ11&gt;3,'Z-scores'!DZ11&lt;-3),"",'Z-scores'!DZ11)</f>
        <v>-1.096225847799037E-2</v>
      </c>
      <c r="EA11" s="6">
        <f>IF(OR('Z-scores'!EA11&gt;3,'Z-scores'!EA11&lt;-3),"",'Z-scores'!EA11)</f>
        <v>0.57949702306601614</v>
      </c>
      <c r="EB11" s="6">
        <f>IF(OR('Z-scores'!EB11&gt;3,'Z-scores'!EB11&lt;-3),"",'Z-scores'!EB11)</f>
        <v>-0.29072998610089246</v>
      </c>
      <c r="EC11" s="6">
        <f>IF(OR('Z-scores'!EC11&gt;3,'Z-scores'!EC11&lt;-3),"",'Z-scores'!EC11)</f>
        <v>-0.2028777330735837</v>
      </c>
      <c r="ED11" s="6">
        <f>IF(OR('Z-scores'!ED11&gt;3,'Z-scores'!ED11&lt;-3),"",'Z-scores'!ED11)</f>
        <v>-1.0398817427816842</v>
      </c>
      <c r="EE11" s="6">
        <f>IF(OR('Z-scores'!EE11&gt;3,'Z-scores'!EE11&lt;-3),"",'Z-scores'!EE11)</f>
        <v>0.50159602733725916</v>
      </c>
      <c r="EF11" s="6">
        <f>IF(OR('Z-scores'!EF11&gt;3,'Z-scores'!EF11&lt;-3),"",'Z-scores'!EF11)</f>
        <v>9.0284803825264937E-2</v>
      </c>
      <c r="EG11" s="6">
        <f>IF(OR('Z-scores'!EG11&gt;3,'Z-scores'!EG11&lt;-3),"",'Z-scores'!EG11)</f>
        <v>0.43256642050437999</v>
      </c>
      <c r="EH11" s="6">
        <f>IF(OR('Z-scores'!EH11&gt;3,'Z-scores'!EH11&lt;-3),"",'Z-scores'!EH11)</f>
        <v>5.1235396911608833E-2</v>
      </c>
      <c r="EI11" s="6">
        <f>IF(OR('Z-scores'!EI11&gt;3,'Z-scores'!EI11&lt;-3),"",'Z-scores'!EI11)</f>
        <v>-0.44816572664773696</v>
      </c>
      <c r="EJ11" s="6">
        <f>IF(OR('Z-scores'!EJ11&gt;3,'Z-scores'!EJ11&lt;-3),"",'Z-scores'!EJ11)</f>
        <v>-0.13611658925327286</v>
      </c>
      <c r="EK11" s="6">
        <f>IF(OR('Z-scores'!EK11&gt;3,'Z-scores'!EK11&lt;-3),"",'Z-scores'!EK11)</f>
        <v>2.6346793740976184</v>
      </c>
      <c r="EL11" s="6">
        <f>IF(OR('Z-scores'!EL11&gt;3,'Z-scores'!EL11&lt;-3),"",'Z-scores'!EL11)</f>
        <v>0.72842637173791325</v>
      </c>
      <c r="EM11" s="6">
        <f>IF(OR('Z-scores'!EM11&gt;3,'Z-scores'!EM11&lt;-3),"",'Z-scores'!EM11)</f>
        <v>-0.31976309802325398</v>
      </c>
      <c r="EN11" s="6">
        <f>IF(OR('Z-scores'!EN11&gt;3,'Z-scores'!EN11&lt;-3),"",'Z-scores'!EN11)</f>
        <v>-1.0934219789593143</v>
      </c>
      <c r="EO11" s="6">
        <f>IF(OR('Z-scores'!EO11&gt;3,'Z-scores'!EO11&lt;-3),"",'Z-scores'!EO11)</f>
        <v>-0.79748916495983269</v>
      </c>
      <c r="EP11" s="6">
        <f>IF(OR('Z-scores'!EP11&gt;3,'Z-scores'!EP11&lt;-3),"",'Z-scores'!EP11)</f>
        <v>-7.461508707430628E-2</v>
      </c>
      <c r="EQ11" s="6">
        <f>IF(OR('Z-scores'!EQ11&gt;3,'Z-scores'!EQ11&lt;-3),"",'Z-scores'!EQ11)</f>
        <v>-0.25640696764560783</v>
      </c>
      <c r="ER11" s="6">
        <f>IF(OR('Z-scores'!ER11&gt;3,'Z-scores'!ER11&lt;-3),"",'Z-scores'!ER11)</f>
        <v>-0.30229267763259465</v>
      </c>
      <c r="ES11" s="6">
        <f>IF(OR('Z-scores'!ES11&gt;3,'Z-scores'!ES11&lt;-3),"",'Z-scores'!ES11)</f>
        <v>-1.1308393176422988</v>
      </c>
      <c r="ET11" s="6">
        <f>IF(OR('Z-scores'!ET11&gt;3,'Z-scores'!ET11&lt;-3),"",'Z-scores'!ET11)</f>
        <v>-1.114293744479522</v>
      </c>
      <c r="EU11" s="6">
        <f>IF(OR('Z-scores'!EU11&gt;3,'Z-scores'!EU11&lt;-3),"",'Z-scores'!EU11)</f>
        <v>-0.50953027533629625</v>
      </c>
      <c r="EV11" s="6">
        <f>IF(OR('Z-scores'!EV11&gt;3,'Z-scores'!EV11&lt;-3),"",'Z-scores'!EV11)</f>
        <v>-0.51042203348319537</v>
      </c>
      <c r="EW11" s="6">
        <f>IF(OR('Z-scores'!EW11&gt;3,'Z-scores'!EW11&lt;-3),"",'Z-scores'!EW11)</f>
        <v>-0.97055268491723901</v>
      </c>
      <c r="EX11" s="6">
        <f>IF(OR('Z-scores'!EX11&gt;3,'Z-scores'!EX11&lt;-3),"",'Z-scores'!EX11)</f>
        <v>-0.68190602944306933</v>
      </c>
      <c r="EY11" s="6">
        <f>IF(OR('Z-scores'!EY11&gt;3,'Z-scores'!EY11&lt;-3),"",'Z-scores'!EY11)</f>
        <v>-0.74509588019051021</v>
      </c>
      <c r="EZ11" s="6">
        <f>IF(OR('Z-scores'!EZ11&gt;3,'Z-scores'!EZ11&lt;-3),"",'Z-scores'!EZ11)</f>
        <v>0.71844592986479439</v>
      </c>
      <c r="FA11" s="6">
        <f>IF(OR('Z-scores'!FA11&gt;3,'Z-scores'!FA11&lt;-3),"",'Z-scores'!FA11)</f>
        <v>-0.22646180379506176</v>
      </c>
      <c r="FB11" s="6">
        <f>IF(OR('Z-scores'!FB11&gt;3,'Z-scores'!FB11&lt;-3),"",'Z-scores'!FB11)</f>
        <v>-0.459292227223282</v>
      </c>
      <c r="FC11" s="6">
        <f>IF(OR('Z-scores'!FC11&gt;3,'Z-scores'!FC11&lt;-3),"",'Z-scores'!FC11)</f>
        <v>-1.399098271098081</v>
      </c>
      <c r="FD11" s="6">
        <f>IF(OR('Z-scores'!FD11&gt;3,'Z-scores'!FD11&lt;-3),"",'Z-scores'!FD11)</f>
        <v>1.2618807691173848</v>
      </c>
      <c r="FE11" s="6">
        <f>IF(OR('Z-scores'!FE11&gt;3,'Z-scores'!FE11&lt;-3),"",'Z-scores'!FE11)</f>
        <v>-0.42809730084925729</v>
      </c>
      <c r="FF11" s="6">
        <f>IF(OR('Z-scores'!FF11&gt;3,'Z-scores'!FF11&lt;-3),"",'Z-scores'!FF11)</f>
        <v>-0.85883021025232464</v>
      </c>
      <c r="FG11" s="6">
        <f>IF(OR('Z-scores'!FG11&gt;3,'Z-scores'!FG11&lt;-3),"",'Z-scores'!FG11)</f>
        <v>-1.1551599929735701</v>
      </c>
      <c r="FH11" s="6">
        <f>IF(OR('Z-scores'!FH11&gt;3,'Z-scores'!FH11&lt;-3),"",'Z-scores'!FH11)</f>
        <v>0.17854595012687233</v>
      </c>
      <c r="FI11" s="6">
        <f>IF(OR('Z-scores'!FI11&gt;3,'Z-scores'!FI11&lt;-3),"",'Z-scores'!FI11)</f>
        <v>-0.55471678356755116</v>
      </c>
      <c r="FJ11" s="6">
        <f>IF(OR('Z-scores'!FJ11&gt;3,'Z-scores'!FJ11&lt;-3),"",'Z-scores'!FJ11)</f>
        <v>-0.31269028750279004</v>
      </c>
      <c r="FK11" s="6">
        <f>IF(OR('Z-scores'!FK11&gt;3,'Z-scores'!FK11&lt;-3),"",'Z-scores'!FK11)</f>
        <v>-0.72929579990934668</v>
      </c>
      <c r="FL11" s="6">
        <f>IF(OR('Z-scores'!FL11&gt;3,'Z-scores'!FL11&lt;-3),"",'Z-scores'!FL11)</f>
        <v>-1.4712044801338249</v>
      </c>
      <c r="FM11" s="6">
        <f>IF(OR('Z-scores'!FM11&gt;3,'Z-scores'!FM11&lt;-3),"",'Z-scores'!FM11)</f>
        <v>-1.2092573354371521</v>
      </c>
      <c r="FN11" s="6">
        <f>IF(OR('Z-scores'!FN11&gt;3,'Z-scores'!FN11&lt;-3),"",'Z-scores'!FN11)</f>
        <v>-0.85895674444159065</v>
      </c>
      <c r="FO11" s="6">
        <f>IF(OR('Z-scores'!FO11&gt;3,'Z-scores'!FO11&lt;-3),"",'Z-scores'!FO11)</f>
        <v>0.19150009590553216</v>
      </c>
      <c r="FP11" s="6">
        <f>IF(OR('Z-scores'!FP11&gt;3,'Z-scores'!FP11&lt;-3),"",'Z-scores'!FP11)</f>
        <v>-0.31685451520622399</v>
      </c>
      <c r="FQ11" s="6">
        <f>IF(OR('Z-scores'!FQ11&gt;3,'Z-scores'!FQ11&lt;-3),"",'Z-scores'!FQ11)</f>
        <v>-0.78019741133144505</v>
      </c>
      <c r="FR11" s="6">
        <f>IF(OR('Z-scores'!FR11&gt;3,'Z-scores'!FR11&lt;-3),"",'Z-scores'!FR11)</f>
        <v>-1.3403352724191955</v>
      </c>
      <c r="FS11" s="6">
        <f>IF(OR('Z-scores'!FS11&gt;3,'Z-scores'!FS11&lt;-3),"",'Z-scores'!FS11)</f>
        <v>-0.8251929657596625</v>
      </c>
      <c r="FT11" s="6">
        <f>IF(OR('Z-scores'!FT11&gt;3,'Z-scores'!FT11&lt;-3),"",'Z-scores'!FT11)</f>
        <v>-0.84764357317635175</v>
      </c>
      <c r="FU11" s="6">
        <f>IF(OR('Z-scores'!FU11&gt;3,'Z-scores'!FU11&lt;-3),"",'Z-scores'!FU11)</f>
        <v>-1.5465023216879052</v>
      </c>
      <c r="FV11" s="6">
        <f>IF(OR('Z-scores'!FV11&gt;3,'Z-scores'!FV11&lt;-3),"",'Z-scores'!FV11)</f>
        <v>-0.93785473915516671</v>
      </c>
      <c r="FW11" s="6">
        <f>IF(OR('Z-scores'!FW11&gt;3,'Z-scores'!FW11&lt;-3),"",'Z-scores'!FW11)</f>
        <v>-0.78841626633320694</v>
      </c>
      <c r="FX11" s="6">
        <f>IF(OR('Z-scores'!FX11&gt;3,'Z-scores'!FX11&lt;-3),"",'Z-scores'!FX11)</f>
        <v>-0.75226270917847926</v>
      </c>
      <c r="FY11" s="6">
        <f>IF(OR('Z-scores'!FY11&gt;3,'Z-scores'!FY11&lt;-3),"",'Z-scores'!FY11)</f>
        <v>-0.25235922041572839</v>
      </c>
      <c r="FZ11" s="6">
        <f>IF(OR('Z-scores'!FZ11&gt;3,'Z-scores'!FZ11&lt;-3),"",'Z-scores'!FZ11)</f>
        <v>-0.8120831812496343</v>
      </c>
      <c r="GA11" s="6">
        <f>IF(OR('Z-scores'!GA11&gt;3,'Z-scores'!GA11&lt;-3),"",'Z-scores'!GA11)</f>
        <v>-0.26731113026387227</v>
      </c>
      <c r="GB11" s="6">
        <f>IF(OR('Z-scores'!GB11&gt;3,'Z-scores'!GB11&lt;-3),"",'Z-scores'!GB11)</f>
        <v>-1.1709403316596649</v>
      </c>
      <c r="GC11" s="6">
        <f>IF(OR('Z-scores'!GC11&gt;3,'Z-scores'!GC11&lt;-3),"",'Z-scores'!GC11)</f>
        <v>-0.8028001047215293</v>
      </c>
      <c r="GD11" s="6">
        <f>IF(OR('Z-scores'!GD11&gt;3,'Z-scores'!GD11&lt;-3),"",'Z-scores'!GD11)</f>
        <v>1.4226780444131801</v>
      </c>
      <c r="GE11" s="6">
        <f>IF(OR('Z-scores'!GE11&gt;3,'Z-scores'!GE11&lt;-3),"",'Z-scores'!GE11)</f>
        <v>0.45788589321708922</v>
      </c>
      <c r="GF11" s="6">
        <f>IF(OR('Z-scores'!GF11&gt;3,'Z-scores'!GF11&lt;-3),"",'Z-scores'!GF11)</f>
        <v>-0.77719725256639505</v>
      </c>
      <c r="GG11" s="6">
        <f>IF(OR('Z-scores'!GG11&gt;3,'Z-scores'!GG11&lt;-3),"",'Z-scores'!GG11)</f>
        <v>-0.7096749077887442</v>
      </c>
      <c r="GH11" s="6">
        <f>IF(OR('Z-scores'!GH11&gt;3,'Z-scores'!GH11&lt;-3),"",'Z-scores'!GH11)</f>
        <v>-1.4247312850704408</v>
      </c>
      <c r="GI11" s="6">
        <f>IF(OR('Z-scores'!GI11&gt;3,'Z-scores'!GI11&lt;-3),"",'Z-scores'!GI11)</f>
        <v>-1.2109545113453435</v>
      </c>
      <c r="GJ11" s="6">
        <f>IF(OR('Z-scores'!GJ11&gt;3,'Z-scores'!GJ11&lt;-3),"",'Z-scores'!GJ11)</f>
        <v>-2.4863859291956669E-2</v>
      </c>
      <c r="GK11" s="6">
        <f>IF(OR('Z-scores'!GK11&gt;3,'Z-scores'!GK11&lt;-3),"",'Z-scores'!GK11)</f>
        <v>-0.40402724188398742</v>
      </c>
      <c r="GL11" s="6">
        <f>IF(OR('Z-scores'!GL11&gt;3,'Z-scores'!GL11&lt;-3),"",'Z-scores'!GL11)</f>
        <v>-0.33053255215228494</v>
      </c>
      <c r="GM11" s="6">
        <f>IF(OR('Z-scores'!GM11&gt;3,'Z-scores'!GM11&lt;-3),"",'Z-scores'!GM11)</f>
        <v>-0.80218392959781604</v>
      </c>
      <c r="GN11" s="6">
        <f>IF(OR('Z-scores'!GN11&gt;3,'Z-scores'!GN11&lt;-3),"",'Z-scores'!GN11)</f>
        <v>-0.89724732059821488</v>
      </c>
      <c r="GO11" s="6">
        <f>IF(OR('Z-scores'!GO11&gt;3,'Z-scores'!GO11&lt;-3),"",'Z-scores'!GO11)</f>
        <v>-0.32308383651044525</v>
      </c>
      <c r="GP11" s="6">
        <f>IF(OR('Z-scores'!GP11&gt;3,'Z-scores'!GP11&lt;-3),"",'Z-scores'!GP11)</f>
        <v>-0.21862901658557057</v>
      </c>
      <c r="GQ11" s="6">
        <f>IF(OR('Z-scores'!GQ11&gt;3,'Z-scores'!GQ11&lt;-3),"",'Z-scores'!GQ11)</f>
        <v>-0.14469375001980472</v>
      </c>
      <c r="GR11" s="6">
        <f>IF(OR('Z-scores'!GR11&gt;3,'Z-scores'!GR11&lt;-3),"",'Z-scores'!GR11)</f>
        <v>0.1595350805611587</v>
      </c>
      <c r="GS11" s="6">
        <f>IF(OR('Z-scores'!GS11&gt;3,'Z-scores'!GS11&lt;-3),"",'Z-scores'!GS11)</f>
        <v>-0.58839996403819284</v>
      </c>
      <c r="GT11" s="6">
        <f>IF(OR('Z-scores'!GT11&gt;3,'Z-scores'!GT11&lt;-3),"",'Z-scores'!GT11)</f>
        <v>-1.0707800490262538</v>
      </c>
      <c r="GU11" s="6">
        <f>IF(OR('Z-scores'!GU11&gt;3,'Z-scores'!GU11&lt;-3),"",'Z-scores'!GU11)</f>
        <v>-0.60120810916798517</v>
      </c>
      <c r="GV11" s="6">
        <f>IF(OR('Z-scores'!GV11&gt;3,'Z-scores'!GV11&lt;-3),"",'Z-scores'!GV11)</f>
        <v>-2.1289991892439949E-2</v>
      </c>
      <c r="GW11" s="6">
        <f>IF(OR('Z-scores'!GW11&gt;3,'Z-scores'!GW11&lt;-3),"",'Z-scores'!GW11)</f>
        <v>-1.0046244483061646</v>
      </c>
      <c r="GX11" s="6">
        <f>IF(OR('Z-scores'!GX11&gt;3,'Z-scores'!GX11&lt;-3),"",'Z-scores'!GX11)</f>
        <v>-0.93634444959773544</v>
      </c>
      <c r="GY11" s="6">
        <f>IF(OR('Z-scores'!GY11&gt;3,'Z-scores'!GY11&lt;-3),"",'Z-scores'!GY11)</f>
        <v>-1.3083684287053052</v>
      </c>
      <c r="GZ11" s="6">
        <f>IF(OR('Z-scores'!GZ11&gt;3,'Z-scores'!GZ11&lt;-3),"",'Z-scores'!GZ11)</f>
        <v>0.8004869034979547</v>
      </c>
      <c r="HA11" s="6">
        <f>IF(OR('Z-scores'!HA11&gt;3,'Z-scores'!HA11&lt;-3),"",'Z-scores'!HA11)</f>
        <v>-0.17745756151358894</v>
      </c>
      <c r="HB11" s="6">
        <f>IF(OR('Z-scores'!HB11&gt;3,'Z-scores'!HB11&lt;-3),"",'Z-scores'!HB11)</f>
        <v>-0.14411075532746714</v>
      </c>
      <c r="HC11" s="6">
        <f>IF(OR('Z-scores'!HC11&gt;3,'Z-scores'!HC11&lt;-3),"",'Z-scores'!HC11)</f>
        <v>-0.25224552162043823</v>
      </c>
      <c r="HD11" s="6">
        <f>IF(OR('Z-scores'!HD11&gt;3,'Z-scores'!HD11&lt;-3),"",'Z-scores'!HD11)</f>
        <v>-0.55472859568419464</v>
      </c>
      <c r="HE11" s="6">
        <f>IF(OR('Z-scores'!HE11&gt;3,'Z-scores'!HE11&lt;-3),"",'Z-scores'!HE11)</f>
        <v>-0.79284310678059</v>
      </c>
      <c r="HF11" s="6">
        <f>IF(OR('Z-scores'!HF11&gt;3,'Z-scores'!HF11&lt;-3),"",'Z-scores'!HF11)</f>
        <v>-0.84853570426997682</v>
      </c>
      <c r="HG11" s="6">
        <f>IF(OR('Z-scores'!HG11&gt;3,'Z-scores'!HG11&lt;-3),"",'Z-scores'!HG11)</f>
        <v>-0.73226772371599647</v>
      </c>
      <c r="HH11" s="6">
        <f>IF(OR('Z-scores'!HH11&gt;3,'Z-scores'!HH11&lt;-3),"",'Z-scores'!HH11)</f>
        <v>-0.37712137711619043</v>
      </c>
      <c r="HI11" s="6">
        <f>IF(OR('Z-scores'!HI11&gt;3,'Z-scores'!HI11&lt;-3),"",'Z-scores'!HI11)</f>
        <v>-0.54438065831021765</v>
      </c>
      <c r="HJ11" s="6">
        <f>IF(OR('Z-scores'!HJ11&gt;3,'Z-scores'!HJ11&lt;-3),"",'Z-scores'!HJ11)</f>
        <v>-0.82714017699074804</v>
      </c>
      <c r="HK11" s="6">
        <f>IF(OR('Z-scores'!HK11&gt;3,'Z-scores'!HK11&lt;-3),"",'Z-scores'!HK11)</f>
        <v>0.58754655037678039</v>
      </c>
      <c r="HL11" s="6">
        <f>IF(OR('Z-scores'!HL11&gt;3,'Z-scores'!HL11&lt;-3),"",'Z-scores'!HL11)</f>
        <v>1.8666113472884762</v>
      </c>
      <c r="HM11" s="6">
        <f>IF(OR('Z-scores'!HM11&gt;3,'Z-scores'!HM11&lt;-3),"",'Z-scores'!HM11)</f>
        <v>-0.36294337467144716</v>
      </c>
      <c r="HN11" s="6">
        <f>IF(OR('Z-scores'!HN11&gt;3,'Z-scores'!HN11&lt;-3),"",'Z-scores'!HN11)</f>
        <v>-0.76096669059954758</v>
      </c>
      <c r="HO11" s="6">
        <f>IF(OR('Z-scores'!HO11&gt;3,'Z-scores'!HO11&lt;-3),"",'Z-scores'!HO11)</f>
        <v>-8.3299948154789902E-2</v>
      </c>
      <c r="HP11" s="6">
        <f>IF(OR('Z-scores'!HP11&gt;3,'Z-scores'!HP11&lt;-3),"",'Z-scores'!HP11)</f>
        <v>0.5471543656124298</v>
      </c>
      <c r="HQ11" s="6">
        <f>IF(OR('Z-scores'!HQ11&gt;3,'Z-scores'!HQ11&lt;-3),"",'Z-scores'!HQ11)</f>
        <v>0.77801900884850395</v>
      </c>
      <c r="HR11" s="6">
        <f>IF(OR('Z-scores'!HR11&gt;3,'Z-scores'!HR11&lt;-3),"",'Z-scores'!HR11)</f>
        <v>0.70469796213406677</v>
      </c>
      <c r="HS11" s="6">
        <f>IF(OR('Z-scores'!HS11&gt;3,'Z-scores'!HS11&lt;-3),"",'Z-scores'!HS11)</f>
        <v>-2.2330310996315609E-2</v>
      </c>
      <c r="HT11" s="6">
        <f>IF(OR('Z-scores'!HT11&gt;3,'Z-scores'!HT11&lt;-3),"",'Z-scores'!HT11)</f>
        <v>0.35326680116692161</v>
      </c>
      <c r="HU11" s="6">
        <f>IF(OR('Z-scores'!HU11&gt;3,'Z-scores'!HU11&lt;-3),"",'Z-scores'!HU11)</f>
        <v>0.57647935447036736</v>
      </c>
      <c r="HV11" s="6">
        <f>IF(OR('Z-scores'!HV11&gt;3,'Z-scores'!HV11&lt;-3),"",'Z-scores'!HV11)</f>
        <v>0.94981701608636859</v>
      </c>
      <c r="HW11" s="6">
        <f>IF(OR('Z-scores'!HW11&gt;3,'Z-scores'!HW11&lt;-3),"",'Z-scores'!HW11)</f>
        <v>-0.67529351567124041</v>
      </c>
      <c r="HX11" s="6">
        <f>IF(OR('Z-scores'!HX11&gt;3,'Z-scores'!HX11&lt;-3),"",'Z-scores'!HX11)</f>
        <v>-0.92758549172613325</v>
      </c>
      <c r="HY11" s="6">
        <f>IF(OR('Z-scores'!HY11&gt;3,'Z-scores'!HY11&lt;-3),"",'Z-scores'!HY11)</f>
        <v>1.547180791606106</v>
      </c>
      <c r="HZ11" s="6">
        <f>IF(OR('Z-scores'!HZ11&gt;3,'Z-scores'!HZ11&lt;-3),"",'Z-scores'!HZ11)</f>
        <v>-0.30794853954543566</v>
      </c>
      <c r="IA11" s="6">
        <f>IF(OR('Z-scores'!IA11&gt;3,'Z-scores'!IA11&lt;-3),"",'Z-scores'!IA11)</f>
        <v>0.10010885469637354</v>
      </c>
      <c r="IB11" s="6">
        <f>IF(OR('Z-scores'!IB11&gt;3,'Z-scores'!IB11&lt;-3),"",'Z-scores'!IB11)</f>
        <v>1.6517369471226946</v>
      </c>
      <c r="IC11" s="6">
        <f>IF(OR('Z-scores'!IC11&gt;3,'Z-scores'!IC11&lt;-3),"",'Z-scores'!IC11)</f>
        <v>1.5732016962387321E-2</v>
      </c>
      <c r="ID11" s="6">
        <f>IF(OR('Z-scores'!ID11&gt;3,'Z-scores'!ID11&lt;-3),"",'Z-scores'!ID11)</f>
        <v>0.54087198867521513</v>
      </c>
      <c r="IE11" s="6">
        <f>IF(OR('Z-scores'!IE11&gt;3,'Z-scores'!IE11&lt;-3),"",'Z-scores'!IE11)</f>
        <v>1.6114234984914761</v>
      </c>
      <c r="IF11" s="6">
        <f>IF(OR('Z-scores'!IF11&gt;3,'Z-scores'!IF11&lt;-3),"",'Z-scores'!IF11)</f>
        <v>-9.6617228383201192E-2</v>
      </c>
      <c r="IG11" s="6">
        <f>IF(OR('Z-scores'!IG11&gt;3,'Z-scores'!IG11&lt;-3),"",'Z-scores'!IG11)</f>
        <v>-0.192485471906472</v>
      </c>
      <c r="IH11" s="6">
        <f>IF(OR('Z-scores'!IH11&gt;3,'Z-scores'!IH11&lt;-3),"",'Z-scores'!IH11)</f>
        <v>-0.86724491005122262</v>
      </c>
      <c r="II11" s="6">
        <f>IF(OR('Z-scores'!II11&gt;3,'Z-scores'!II11&lt;-3),"",'Z-scores'!II11)</f>
        <v>0.89195893669396176</v>
      </c>
      <c r="IJ11" s="6">
        <f>IF(OR('Z-scores'!IJ11&gt;3,'Z-scores'!IJ11&lt;-3),"",'Z-scores'!IJ11)</f>
        <v>-1.0857873869118178</v>
      </c>
      <c r="IK11" s="6">
        <f>IF(OR('Z-scores'!IK11&gt;3,'Z-scores'!IK11&lt;-3),"",'Z-scores'!IK11)</f>
        <v>1.5260557539276705</v>
      </c>
      <c r="IL11" s="6">
        <f>IF(OR('Z-scores'!IL11&gt;3,'Z-scores'!IL11&lt;-3),"",'Z-scores'!IL11)</f>
        <v>2.1358603219559218E-2</v>
      </c>
      <c r="IM11" s="6">
        <f>IF(OR('Z-scores'!IM11&gt;3,'Z-scores'!IM11&lt;-3),"",'Z-scores'!IM11)</f>
        <v>0.97727333692977314</v>
      </c>
      <c r="IN11" s="6">
        <f>IF(OR('Z-scores'!IN11&gt;3,'Z-scores'!IN11&lt;-3),"",'Z-scores'!IN11)</f>
        <v>-1.7309316519253199</v>
      </c>
      <c r="IO11" s="6">
        <f>IF(OR('Z-scores'!IO11&gt;3,'Z-scores'!IO11&lt;-3),"",'Z-scores'!IO11)</f>
        <v>-1.0761212866059893</v>
      </c>
      <c r="IP11" s="6">
        <f>IF(OR('Z-scores'!IP11&gt;3,'Z-scores'!IP11&lt;-3),"",'Z-scores'!IP11)</f>
        <v>-1.2413412957349015</v>
      </c>
      <c r="IQ11" s="6">
        <f>IF(OR('Z-scores'!IQ11&gt;3,'Z-scores'!IQ11&lt;-3),"",'Z-scores'!IQ11)</f>
        <v>-1.4326212174822401</v>
      </c>
      <c r="IR11" s="6">
        <f>IF(OR('Z-scores'!IR11&gt;3,'Z-scores'!IR11&lt;-3),"",'Z-scores'!IR11)</f>
        <v>-0.67606054993500664</v>
      </c>
      <c r="IS11" s="6">
        <f>IF(OR('Z-scores'!IS11&gt;3,'Z-scores'!IS11&lt;-3),"",'Z-scores'!IS11)</f>
        <v>-1.8202273791674786</v>
      </c>
      <c r="IT11" s="6">
        <f>IF(OR('Z-scores'!IT11&gt;3,'Z-scores'!IT11&lt;-3),"",'Z-scores'!IT11)</f>
        <v>-0.29643360243761785</v>
      </c>
      <c r="IU11" s="6">
        <f>IF(OR('Z-scores'!IU11&gt;3,'Z-scores'!IU11&lt;-3),"",'Z-scores'!IU11)</f>
        <v>-0.59167208935038162</v>
      </c>
      <c r="IV11" s="6">
        <f>IF(OR('Z-scores'!IV11&gt;3,'Z-scores'!IV11&lt;-3),"",'Z-scores'!IV11)</f>
        <v>-0.82170941590757107</v>
      </c>
      <c r="IW11" s="6">
        <f>IF(OR('Z-scores'!IW11&gt;3,'Z-scores'!IW11&lt;-3),"",'Z-scores'!IW11)</f>
        <v>0.65068811133757098</v>
      </c>
      <c r="IX11" s="6">
        <f>IF(OR('Z-scores'!IX11&gt;3,'Z-scores'!IX11&lt;-3),"",'Z-scores'!IX11)</f>
        <v>0.26121787439838773</v>
      </c>
      <c r="IY11" s="6">
        <f>IF(OR('Z-scores'!IY11&gt;3,'Z-scores'!IY11&lt;-3),"",'Z-scores'!IY11)</f>
        <v>0.45058907071505899</v>
      </c>
      <c r="IZ11" s="6">
        <f>IF(OR('Z-scores'!IZ11&gt;3,'Z-scores'!IZ11&lt;-3),"",'Z-scores'!IZ11)</f>
        <v>-1.3367886576102233</v>
      </c>
      <c r="JA11" s="6">
        <f>IF(OR('Z-scores'!JA11&gt;3,'Z-scores'!JA11&lt;-3),"",'Z-scores'!JA11)</f>
        <v>-0.62016871797724338</v>
      </c>
      <c r="JB11" s="6">
        <f>IF(OR('Z-scores'!JB11&gt;3,'Z-scores'!JB11&lt;-3),"",'Z-scores'!JB11)</f>
        <v>0.66576861459790104</v>
      </c>
      <c r="JC11" s="6">
        <f>IF(OR('Z-scores'!JC11&gt;3,'Z-scores'!JC11&lt;-3),"",'Z-scores'!JC11)</f>
        <v>0.57380901977594234</v>
      </c>
      <c r="JD11" s="6">
        <f>IF(OR('Z-scores'!JD11&gt;3,'Z-scores'!JD11&lt;-3),"",'Z-scores'!JD11)</f>
        <v>-6.8246129156895263E-2</v>
      </c>
      <c r="JE11" s="6">
        <f>IF(OR('Z-scores'!JE11&gt;3,'Z-scores'!JE11&lt;-3),"",'Z-scores'!JE11)</f>
        <v>1.1907863559348555</v>
      </c>
      <c r="JF11" s="6">
        <f>IF(OR('Z-scores'!JF11&gt;3,'Z-scores'!JF11&lt;-3),"",'Z-scores'!JF11)</f>
        <v>2.6456437839391835</v>
      </c>
      <c r="JG11" s="6">
        <f>IF(OR('Z-scores'!JG11&gt;3,'Z-scores'!JG11&lt;-3),"",'Z-scores'!JG11)</f>
        <v>0.55986702676027811</v>
      </c>
      <c r="JH11" s="6">
        <f>IF(OR('Z-scores'!JH11&gt;3,'Z-scores'!JH11&lt;-3),"",'Z-scores'!JH11)</f>
        <v>-0.91883747461589493</v>
      </c>
      <c r="JI11" s="6">
        <f>IF(OR('Z-scores'!JI11&gt;3,'Z-scores'!JI11&lt;-3),"",'Z-scores'!JI11)</f>
        <v>-0.19566496936976122</v>
      </c>
      <c r="JJ11" s="6">
        <f>IF(OR('Z-scores'!JJ11&gt;3,'Z-scores'!JJ11&lt;-3),"",'Z-scores'!JJ11)</f>
        <v>1.6248722985042323</v>
      </c>
      <c r="JK11" s="6">
        <f>IF(OR('Z-scores'!JK11&gt;3,'Z-scores'!JK11&lt;-3),"",'Z-scores'!JK11)</f>
        <v>-1.2912924061036377</v>
      </c>
      <c r="JL11" s="6">
        <f>IF(OR('Z-scores'!JL11&gt;3,'Z-scores'!JL11&lt;-3),"",'Z-scores'!JL11)</f>
        <v>-1.6090102325008879</v>
      </c>
      <c r="JM11" s="6">
        <f>IF(OR('Z-scores'!JM11&gt;3,'Z-scores'!JM11&lt;-3),"",'Z-scores'!JM11)</f>
        <v>-2.9735992717299469E-2</v>
      </c>
      <c r="JN11" s="6">
        <f>IF(OR('Z-scores'!JN11&gt;3,'Z-scores'!JN11&lt;-3),"",'Z-scores'!JN11)</f>
        <v>-0.26253348025003131</v>
      </c>
      <c r="JO11" s="6">
        <f>IF(OR('Z-scores'!JO11&gt;3,'Z-scores'!JO11&lt;-3),"",'Z-scores'!JO11)</f>
        <v>-0.2209023758989018</v>
      </c>
      <c r="JP11" s="6">
        <f>IF(OR('Z-scores'!JP11&gt;3,'Z-scores'!JP11&lt;-3),"",'Z-scores'!JP11)</f>
        <v>-0.49210569247285074</v>
      </c>
      <c r="JQ11" s="6">
        <f>IF(OR('Z-scores'!JQ11&gt;3,'Z-scores'!JQ11&lt;-3),"",'Z-scores'!JQ11)</f>
        <v>-0.80959735235175867</v>
      </c>
      <c r="JR11" s="6">
        <f>IF(OR('Z-scores'!JR11&gt;3,'Z-scores'!JR11&lt;-3),"",'Z-scores'!JR11)</f>
        <v>-0.63461035823249068</v>
      </c>
      <c r="JS11" s="6">
        <f>IF(OR('Z-scores'!JS11&gt;3,'Z-scores'!JS11&lt;-3),"",'Z-scores'!JS11)</f>
        <v>0.37052300085733125</v>
      </c>
      <c r="JT11" s="6">
        <f>IF(OR('Z-scores'!JT11&gt;3,'Z-scores'!JT11&lt;-3),"",'Z-scores'!JT11)</f>
        <v>-0.36853572144205032</v>
      </c>
      <c r="JU11" s="6">
        <f>IF(OR('Z-scores'!JU11&gt;3,'Z-scores'!JU11&lt;-3),"",'Z-scores'!JU11)</f>
        <v>0.26299093045887439</v>
      </c>
      <c r="JV11" s="6">
        <f>IF(OR('Z-scores'!JV11&gt;3,'Z-scores'!JV11&lt;-3),"",'Z-scores'!JV11)</f>
        <v>1.488448653103533</v>
      </c>
      <c r="JW11" s="6">
        <f>IF(OR('Z-scores'!JW11&gt;3,'Z-scores'!JW11&lt;-3),"",'Z-scores'!JW11)</f>
        <v>-0.21447122398073676</v>
      </c>
      <c r="JX11" s="6">
        <f>IF(OR('Z-scores'!JX11&gt;3,'Z-scores'!JX11&lt;-3),"",'Z-scores'!JX11)</f>
        <v>-0.23757877083896697</v>
      </c>
      <c r="JY11" s="6">
        <f>IF(OR('Z-scores'!JY11&gt;3,'Z-scores'!JY11&lt;-3),"",'Z-scores'!JY11)</f>
        <v>-5.1807943413605222E-2</v>
      </c>
      <c r="JZ11" s="6">
        <f>IF(OR('Z-scores'!JZ11&gt;3,'Z-scores'!JZ11&lt;-3),"",'Z-scores'!JZ11)</f>
        <v>-0.61011581987715846</v>
      </c>
      <c r="KA11" s="6">
        <f>IF(OR('Z-scores'!KA11&gt;3,'Z-scores'!KA11&lt;-3),"",'Z-scores'!KA11)</f>
        <v>-0.70344140578535097</v>
      </c>
      <c r="KB11" s="6">
        <f>IF(OR('Z-scores'!KB11&gt;3,'Z-scores'!KB11&lt;-3),"",'Z-scores'!KB11)</f>
        <v>4.6776035606466711E-2</v>
      </c>
      <c r="KC11" s="6">
        <f>IF(OR('Z-scores'!KC11&gt;3,'Z-scores'!KC11&lt;-3),"",'Z-scores'!KC11)</f>
        <v>-0.5130339985103759</v>
      </c>
      <c r="KD11" s="6">
        <f>IF(OR('Z-scores'!KD11&gt;3,'Z-scores'!KD11&lt;-3),"",'Z-scores'!KD11)</f>
        <v>1.6655662203477533</v>
      </c>
      <c r="KE11" s="6">
        <f>IF(OR('Z-scores'!KE11&gt;3,'Z-scores'!KE11&lt;-3),"",'Z-scores'!KE11)</f>
        <v>-0.79255127633898093</v>
      </c>
      <c r="KF11" s="6">
        <f>IF(OR('Z-scores'!KF11&gt;3,'Z-scores'!KF11&lt;-3),"",'Z-scores'!KF11)</f>
        <v>5.3614706474274743E-2</v>
      </c>
      <c r="KG11" s="6">
        <f>IF(OR('Z-scores'!KG11&gt;3,'Z-scores'!KG11&lt;-3),"",'Z-scores'!KG11)</f>
        <v>-0.41597976508234663</v>
      </c>
      <c r="KH11" s="6">
        <f>IF(OR('Z-scores'!KH11&gt;3,'Z-scores'!KH11&lt;-3),"",'Z-scores'!KH11)</f>
        <v>-8.8855170509941003E-2</v>
      </c>
      <c r="KI11" s="6">
        <f>IF(OR('Z-scores'!KI11&gt;3,'Z-scores'!KI11&lt;-3),"",'Z-scores'!KI11)</f>
        <v>0.27788570726108475</v>
      </c>
      <c r="KJ11" s="6">
        <f>IF(OR('Z-scores'!KJ11&gt;3,'Z-scores'!KJ11&lt;-3),"",'Z-scores'!KJ11)</f>
        <v>-0.50867406474552457</v>
      </c>
      <c r="KK11" s="6">
        <f>IF(OR('Z-scores'!KK11&gt;3,'Z-scores'!KK11&lt;-3),"",'Z-scores'!KK11)</f>
        <v>3.0443930431867959E-2</v>
      </c>
      <c r="KL11" s="6">
        <f>IF(OR('Z-scores'!KL11&gt;3,'Z-scores'!KL11&lt;-3),"",'Z-scores'!KL11)</f>
        <v>-0.11580833310519846</v>
      </c>
      <c r="KM11" s="6">
        <f>IF(OR('Z-scores'!KM11&gt;3,'Z-scores'!KM11&lt;-3),"",'Z-scores'!KM11)</f>
        <v>0.39782241195957341</v>
      </c>
      <c r="KN11" s="6">
        <f>IF(OR('Z-scores'!KN11&gt;3,'Z-scores'!KN11&lt;-3),"",'Z-scores'!KN11)</f>
        <v>-4.6378778766171261E-2</v>
      </c>
      <c r="KO11" s="6">
        <f>IF(OR('Z-scores'!KO11&gt;3,'Z-scores'!KO11&lt;-3),"",'Z-scores'!KO11)</f>
        <v>0.90661522946395712</v>
      </c>
      <c r="KP11" s="6">
        <f>IF(OR('Z-scores'!KP11&gt;3,'Z-scores'!KP11&lt;-3),"",'Z-scores'!KP11)</f>
        <v>0.84416913768229407</v>
      </c>
      <c r="KQ11" s="6">
        <f>IF(OR('Z-scores'!KQ11&gt;3,'Z-scores'!KQ11&lt;-3),"",'Z-scores'!KQ11)</f>
        <v>0.98334905197201117</v>
      </c>
      <c r="KR11" s="6">
        <f>IF(OR('Z-scores'!KR11&gt;3,'Z-scores'!KR11&lt;-3),"",'Z-scores'!KR11)</f>
        <v>0.68333625860772051</v>
      </c>
      <c r="KS11" s="6">
        <f>IF(OR('Z-scores'!KS11&gt;3,'Z-scores'!KS11&lt;-3),"",'Z-scores'!KS11)</f>
        <v>-0.32236891990774713</v>
      </c>
      <c r="KT11" s="6">
        <f>IF(OR('Z-scores'!KT11&gt;3,'Z-scores'!KT11&lt;-3),"",'Z-scores'!KT11)</f>
        <v>0.59863754588122631</v>
      </c>
      <c r="KU11" s="6">
        <f>IF(OR('Z-scores'!KU11&gt;3,'Z-scores'!KU11&lt;-3),"",'Z-scores'!KU11)</f>
        <v>-0.39709362504713847</v>
      </c>
      <c r="KV11" s="6">
        <f>IF(OR('Z-scores'!KV11&gt;3,'Z-scores'!KV11&lt;-3),"",'Z-scores'!KV11)</f>
        <v>-0.46636012125179727</v>
      </c>
      <c r="KW11" s="6">
        <f>IF(OR('Z-scores'!KW11&gt;3,'Z-scores'!KW11&lt;-3),"",'Z-scores'!KW11)</f>
        <v>-0.56193175318812116</v>
      </c>
      <c r="KX11" s="6">
        <f>IF(OR('Z-scores'!KX11&gt;3,'Z-scores'!KX11&lt;-3),"",'Z-scores'!KX11)</f>
        <v>0.13593008132780107</v>
      </c>
      <c r="KY11" s="6">
        <f>IF(OR('Z-scores'!KY11&gt;3,'Z-scores'!KY11&lt;-3),"",'Z-scores'!KY11)</f>
        <v>-0.80980588545247634</v>
      </c>
      <c r="KZ11" s="6">
        <f>IF(OR('Z-scores'!KZ11&gt;3,'Z-scores'!KZ11&lt;-3),"",'Z-scores'!KZ11)</f>
        <v>-0.36396784687075501</v>
      </c>
      <c r="LA11" s="6">
        <f>IF(OR('Z-scores'!LA11&gt;3,'Z-scores'!LA11&lt;-3),"",'Z-scores'!LA11)</f>
        <v>0.34874718858201453</v>
      </c>
      <c r="LB11" s="6">
        <f>IF(OR('Z-scores'!LB11&gt;3,'Z-scores'!LB11&lt;-3),"",'Z-scores'!LB11)</f>
        <v>0.17399291822447385</v>
      </c>
      <c r="LC11" s="6">
        <f>IF(OR('Z-scores'!LC11&gt;3,'Z-scores'!LC11&lt;-3),"",'Z-scores'!LC11)</f>
        <v>-6.9592168740378865E-2</v>
      </c>
      <c r="LD11" s="6">
        <f>IF(OR('Z-scores'!LD11&gt;3,'Z-scores'!LD11&lt;-3),"",'Z-scores'!LD11)</f>
        <v>2.793944202740389E-2</v>
      </c>
      <c r="LE11" s="6">
        <f>IF(OR('Z-scores'!LE11&gt;3,'Z-scores'!LE11&lt;-3),"",'Z-scores'!LE11)</f>
        <v>0.24321567354399523</v>
      </c>
      <c r="LF11" s="6">
        <f>IF(OR('Z-scores'!LF11&gt;3,'Z-scores'!LF11&lt;-3),"",'Z-scores'!LF11)</f>
        <v>0.47568947814903245</v>
      </c>
      <c r="LG11" s="6">
        <f>IF(OR('Z-scores'!LG11&gt;3,'Z-scores'!LG11&lt;-3),"",'Z-scores'!LG11)</f>
        <v>-0.60272451509267422</v>
      </c>
      <c r="LH11" s="6">
        <f>IF(OR('Z-scores'!LH11&gt;3,'Z-scores'!LH11&lt;-3),"",'Z-scores'!LH11)</f>
        <v>1.3551508511937971</v>
      </c>
      <c r="LI11" s="6">
        <f>IF(OR('Z-scores'!LI11&gt;3,'Z-scores'!LI11&lt;-3),"",'Z-scores'!LI11)</f>
        <v>-0.29935285711032639</v>
      </c>
      <c r="LJ11" s="6">
        <f>IF(OR('Z-scores'!LJ11&gt;3,'Z-scores'!LJ11&lt;-3),"",'Z-scores'!LJ11)</f>
        <v>0.7071335701657232</v>
      </c>
      <c r="LK11" s="6">
        <f>IF(OR('Z-scores'!LK11&gt;3,'Z-scores'!LK11&lt;-3),"",'Z-scores'!LK11)</f>
        <v>1.5992523290105294</v>
      </c>
      <c r="LL11" s="6">
        <f>IF(OR('Z-scores'!LL11&gt;3,'Z-scores'!LL11&lt;-3),"",'Z-scores'!LL11)</f>
        <v>-0.94704206995548368</v>
      </c>
      <c r="LM11" s="6">
        <f>IF(OR('Z-scores'!LM11&gt;3,'Z-scores'!LM11&lt;-3),"",'Z-scores'!LM11)</f>
        <v>-0.28943760796619783</v>
      </c>
      <c r="LN11" s="6">
        <f>IF(OR('Z-scores'!LN11&gt;3,'Z-scores'!LN11&lt;-3),"",'Z-scores'!LN11)</f>
        <v>5.8413631888664143E-2</v>
      </c>
      <c r="LO11" s="6" t="str">
        <f>IF(OR('Z-scores'!LO11&gt;3,'Z-scores'!LO11&lt;-3),"",'Z-scores'!LO11)</f>
        <v/>
      </c>
      <c r="LP11" s="6">
        <f>IF(OR('Z-scores'!LP11&gt;3,'Z-scores'!LP11&lt;-3),"",'Z-scores'!LP11)</f>
        <v>1.1740461618565561</v>
      </c>
      <c r="LQ11" s="6">
        <f>IF(OR('Z-scores'!LQ11&gt;3,'Z-scores'!LQ11&lt;-3),"",'Z-scores'!LQ11)</f>
        <v>0.76721749050222754</v>
      </c>
      <c r="LR11" s="6">
        <f>IF(OR('Z-scores'!LR11&gt;3,'Z-scores'!LR11&lt;-3),"",'Z-scores'!LR11)</f>
        <v>0.10026288231505383</v>
      </c>
      <c r="LS11" s="6">
        <f>IF(OR('Z-scores'!LS11&gt;3,'Z-scores'!LS11&lt;-3),"",'Z-scores'!LS11)</f>
        <v>-0.29453992794648359</v>
      </c>
      <c r="LT11" s="6">
        <f>IF(OR('Z-scores'!LT11&gt;3,'Z-scores'!LT11&lt;-3),"",'Z-scores'!LT11)</f>
        <v>-0.344828812058246</v>
      </c>
      <c r="LU11" s="6">
        <f>IF(OR('Z-scores'!LU11&gt;3,'Z-scores'!LU11&lt;-3),"",'Z-scores'!LU11)</f>
        <v>-5.7558287324515303E-2</v>
      </c>
      <c r="LV11" s="6">
        <f>IF(OR('Z-scores'!LV11&gt;3,'Z-scores'!LV11&lt;-3),"",'Z-scores'!LV11)</f>
        <v>2.9129305143864603</v>
      </c>
      <c r="LW11" s="6">
        <f>IF(OR('Z-scores'!LW11&gt;3,'Z-scores'!LW11&lt;-3),"",'Z-scores'!LW11)</f>
        <v>1.3500502379959118</v>
      </c>
      <c r="LX11" s="6" t="str">
        <f>IF(OR('Z-scores'!LX11&gt;3,'Z-scores'!LX11&lt;-3),"",'Z-scores'!LX11)</f>
        <v/>
      </c>
      <c r="LY11" s="6">
        <f>IF(OR('Z-scores'!LY11&gt;3,'Z-scores'!LY11&lt;-3),"",'Z-scores'!LY11)</f>
        <v>-0.34077782603830437</v>
      </c>
      <c r="LZ11" s="6">
        <f>IF(OR('Z-scores'!LZ11&gt;3,'Z-scores'!LZ11&lt;-3),"",'Z-scores'!LZ11)</f>
        <v>-0.14544664686304615</v>
      </c>
      <c r="MA11" s="6">
        <f>IF(OR('Z-scores'!MA11&gt;3,'Z-scores'!MA11&lt;-3),"",'Z-scores'!MA11)</f>
        <v>1.8760480682656362</v>
      </c>
      <c r="MB11" s="6">
        <f>IF(OR('Z-scores'!MB11&gt;3,'Z-scores'!MB11&lt;-3),"",'Z-scores'!MB11)</f>
        <v>-0.51037544896952303</v>
      </c>
      <c r="MC11" s="6">
        <f>IF(OR('Z-scores'!MC11&gt;3,'Z-scores'!MC11&lt;-3),"",'Z-scores'!MC11)</f>
        <v>-0.31530375551570883</v>
      </c>
      <c r="MD11" s="6">
        <f>IF(OR('Z-scores'!MD11&gt;3,'Z-scores'!MD11&lt;-3),"",'Z-scores'!MD11)</f>
        <v>-0.30202885134657353</v>
      </c>
      <c r="ME11" s="6">
        <f>IF(OR('Z-scores'!ME11&gt;3,'Z-scores'!ME11&lt;-3),"",'Z-scores'!ME11)</f>
        <v>-0.58241943603302726</v>
      </c>
      <c r="MF11" s="6">
        <f>IF(OR('Z-scores'!MF11&gt;3,'Z-scores'!MF11&lt;-3),"",'Z-scores'!MF11)</f>
        <v>-9.9504541542198469E-2</v>
      </c>
      <c r="MG11" s="6">
        <f>IF(OR('Z-scores'!MG11&gt;3,'Z-scores'!MG11&lt;-3),"",'Z-scores'!MG11)</f>
        <v>-0.32058962282266834</v>
      </c>
      <c r="MH11" s="6">
        <f>IF(OR('Z-scores'!MH11&gt;3,'Z-scores'!MH11&lt;-3),"",'Z-scores'!MH11)</f>
        <v>1.2285690912333191</v>
      </c>
      <c r="MI11" s="6">
        <f>IF(OR('Z-scores'!MI11&gt;3,'Z-scores'!MI11&lt;-3),"",'Z-scores'!MI11)</f>
        <v>-0.39267057162555424</v>
      </c>
      <c r="MJ11" s="6">
        <f>IF(OR('Z-scores'!MJ11&gt;3,'Z-scores'!MJ11&lt;-3),"",'Z-scores'!MJ11)</f>
        <v>0.15973444822254734</v>
      </c>
      <c r="MK11" s="6">
        <f>IF(OR('Z-scores'!MK11&gt;3,'Z-scores'!MK11&lt;-3),"",'Z-scores'!MK11)</f>
        <v>0.11393349332231209</v>
      </c>
      <c r="ML11" s="6">
        <f>IF(OR('Z-scores'!ML11&gt;3,'Z-scores'!ML11&lt;-3),"",'Z-scores'!ML11)</f>
        <v>0.65104002738149036</v>
      </c>
      <c r="MM11" s="6">
        <f>IF(OR('Z-scores'!MM11&gt;3,'Z-scores'!MM11&lt;-3),"",'Z-scores'!MM11)</f>
        <v>0.22949975240854514</v>
      </c>
      <c r="MN11" s="6">
        <f>IF(OR('Z-scores'!MN11&gt;3,'Z-scores'!MN11&lt;-3),"",'Z-scores'!MN11)</f>
        <v>-1.1254874745298995</v>
      </c>
      <c r="MO11" s="6">
        <f>IF(OR('Z-scores'!MO11&gt;3,'Z-scores'!MO11&lt;-3),"",'Z-scores'!MO11)</f>
        <v>-0.52162247501894354</v>
      </c>
      <c r="MP11" s="6">
        <f>IF(OR('Z-scores'!MP11&gt;3,'Z-scores'!MP11&lt;-3),"",'Z-scores'!MP11)</f>
        <v>-0.41509641371617645</v>
      </c>
      <c r="MQ11" s="6">
        <f>IF(OR('Z-scores'!MQ11&gt;3,'Z-scores'!MQ11&lt;-3),"",'Z-scores'!MQ11)</f>
        <v>1.0772845788461618</v>
      </c>
      <c r="MR11" s="6">
        <f>IF(OR('Z-scores'!MR11&gt;3,'Z-scores'!MR11&lt;-3),"",'Z-scores'!MR11)</f>
        <v>1.4584354263608901</v>
      </c>
      <c r="MS11" s="6">
        <f>IF(OR('Z-scores'!MS11&gt;3,'Z-scores'!MS11&lt;-3),"",'Z-scores'!MS11)</f>
        <v>2.6019109180095268</v>
      </c>
      <c r="MT11" s="6">
        <f>IF(OR('Z-scores'!MT11&gt;3,'Z-scores'!MT11&lt;-3),"",'Z-scores'!MT11)</f>
        <v>1.5978238656520691</v>
      </c>
      <c r="MU11" s="6">
        <f>IF(OR('Z-scores'!MU11&gt;3,'Z-scores'!MU11&lt;-3),"",'Z-scores'!MU11)</f>
        <v>1.0415763339109723</v>
      </c>
      <c r="MV11" s="6">
        <f>IF(OR('Z-scores'!MV11&gt;3,'Z-scores'!MV11&lt;-3),"",'Z-scores'!MV11)</f>
        <v>-0.52719121783550149</v>
      </c>
      <c r="MW11" s="6">
        <f>IF(OR('Z-scores'!MW11&gt;3,'Z-scores'!MW11&lt;-3),"",'Z-scores'!MW11)</f>
        <v>0.62237323718341009</v>
      </c>
      <c r="MX11" s="6">
        <f>IF(OR('Z-scores'!MX11&gt;3,'Z-scores'!MX11&lt;-3),"",'Z-scores'!MX11)</f>
        <v>0.4927912001782947</v>
      </c>
      <c r="MY11" s="6">
        <f>IF(OR('Z-scores'!MY11&gt;3,'Z-scores'!MY11&lt;-3),"",'Z-scores'!MY11)</f>
        <v>-0.53278188140937</v>
      </c>
      <c r="MZ11" s="6">
        <f>IF(OR('Z-scores'!MZ11&gt;3,'Z-scores'!MZ11&lt;-3),"",'Z-scores'!MZ11)</f>
        <v>0.68456107645694442</v>
      </c>
      <c r="NA11" s="6">
        <f>IF(OR('Z-scores'!NA11&gt;3,'Z-scores'!NA11&lt;-3),"",'Z-scores'!NA11)</f>
        <v>-1.1794646228033765</v>
      </c>
      <c r="NB11" s="6">
        <f>IF(OR('Z-scores'!NB11&gt;3,'Z-scores'!NB11&lt;-3),"",'Z-scores'!NB11)</f>
        <v>-0.37993161434835804</v>
      </c>
      <c r="NC11" s="6">
        <f>IF(OR('Z-scores'!NC11&gt;3,'Z-scores'!NC11&lt;-3),"",'Z-scores'!NC11)</f>
        <v>-0.55039727903106217</v>
      </c>
      <c r="ND11" s="6" t="str">
        <f>IF(OR('Z-scores'!ND11&gt;3,'Z-scores'!ND11&lt;-3),"",'Z-scores'!ND11)</f>
        <v/>
      </c>
      <c r="NE11" s="6">
        <f>IF(OR('Z-scores'!NE11&gt;3,'Z-scores'!NE11&lt;-3),"",'Z-scores'!NE11)</f>
        <v>2.5573799995472841</v>
      </c>
      <c r="NF11" s="6">
        <f>IF(OR('Z-scores'!NF11&gt;3,'Z-scores'!NF11&lt;-3),"",'Z-scores'!NF11)</f>
        <v>0.1012010243482334</v>
      </c>
      <c r="NG11" s="6">
        <f>IF(OR('Z-scores'!NG11&gt;3,'Z-scores'!NG11&lt;-3),"",'Z-scores'!NG11)</f>
        <v>0.2349875682446749</v>
      </c>
      <c r="NH11" s="6">
        <f>IF(OR('Z-scores'!NH11&gt;3,'Z-scores'!NH11&lt;-3),"",'Z-scores'!NH11)</f>
        <v>0.92306855040396574</v>
      </c>
      <c r="NI11" s="6">
        <f>IF(OR('Z-scores'!NI11&gt;3,'Z-scores'!NI11&lt;-3),"",'Z-scores'!NI11)</f>
        <v>0.77924975456641932</v>
      </c>
      <c r="NJ11" s="6">
        <f>IF(OR('Z-scores'!NJ11&gt;3,'Z-scores'!NJ11&lt;-3),"",'Z-scores'!NJ11)</f>
        <v>0.61697007634466061</v>
      </c>
      <c r="NK11" s="6">
        <f>IF(OR('Z-scores'!NK11&gt;3,'Z-scores'!NK11&lt;-3),"",'Z-scores'!NK11)</f>
        <v>0.896692632499828</v>
      </c>
      <c r="NL11" s="6">
        <f>IF(OR('Z-scores'!NL11&gt;3,'Z-scores'!NL11&lt;-3),"",'Z-scores'!NL11)</f>
        <v>0.80016366209677203</v>
      </c>
      <c r="NM11" s="6">
        <f>IF(OR('Z-scores'!NM11&gt;3,'Z-scores'!NM11&lt;-3),"",'Z-scores'!NM11)</f>
        <v>1.3901919722409077</v>
      </c>
      <c r="NN11" s="6">
        <f>IF(OR('Z-scores'!NN11&gt;3,'Z-scores'!NN11&lt;-3),"",'Z-scores'!NN11)</f>
        <v>1.0828438556777009</v>
      </c>
      <c r="NO11" s="6">
        <f>IF(OR('Z-scores'!NO11&gt;3,'Z-scores'!NO11&lt;-3),"",'Z-scores'!NO11)</f>
        <v>0.55293589248869046</v>
      </c>
      <c r="NP11" s="6">
        <f>IF(OR('Z-scores'!NP11&gt;3,'Z-scores'!NP11&lt;-3),"",'Z-scores'!NP11)</f>
        <v>0.65194266156275626</v>
      </c>
      <c r="NQ11" s="6">
        <f>IF(OR('Z-scores'!NQ11&gt;3,'Z-scores'!NQ11&lt;-3),"",'Z-scores'!NQ11)</f>
        <v>-0.44128865343121304</v>
      </c>
      <c r="NR11" s="6">
        <f>IF(OR('Z-scores'!NR11&gt;3,'Z-scores'!NR11&lt;-3),"",'Z-scores'!NR11)</f>
        <v>-1.1813252395036475</v>
      </c>
      <c r="NS11" s="6">
        <f>IF(OR('Z-scores'!NS11&gt;3,'Z-scores'!NS11&lt;-3),"",'Z-scores'!NS11)</f>
        <v>-0.86244549189747821</v>
      </c>
      <c r="NT11" s="6">
        <f>IF(OR('Z-scores'!NT11&gt;3,'Z-scores'!NT11&lt;-3),"",'Z-scores'!NT11)</f>
        <v>0.90561507864472635</v>
      </c>
      <c r="NU11" s="6">
        <f>IF(OR('Z-scores'!NU11&gt;3,'Z-scores'!NU11&lt;-3),"",'Z-scores'!NU11)</f>
        <v>0.11400856047908942</v>
      </c>
      <c r="NV11" s="6">
        <f>IF(OR('Z-scores'!NV11&gt;3,'Z-scores'!NV11&lt;-3),"",'Z-scores'!NV11)</f>
        <v>0.18063357469207059</v>
      </c>
      <c r="NW11" s="6">
        <f>IF(OR('Z-scores'!NW11&gt;3,'Z-scores'!NW11&lt;-3),"",'Z-scores'!NW11)</f>
        <v>-0.54109672415549903</v>
      </c>
      <c r="NX11" s="6">
        <f>IF(OR('Z-scores'!NX11&gt;3,'Z-scores'!NX11&lt;-3),"",'Z-scores'!NX11)</f>
        <v>-0.52378710363483494</v>
      </c>
      <c r="NY11" s="6">
        <f>IF(OR('Z-scores'!NY11&gt;3,'Z-scores'!NY11&lt;-3),"",'Z-scores'!NY11)</f>
        <v>4.1365569963970332E-2</v>
      </c>
      <c r="NZ11" s="6">
        <f>IF(OR('Z-scores'!NZ11&gt;3,'Z-scores'!NZ11&lt;-3),"",'Z-scores'!NZ11)</f>
        <v>0.98723976251530987</v>
      </c>
      <c r="OA11" s="6">
        <f>IF(OR('Z-scores'!OA11&gt;3,'Z-scores'!OA11&lt;-3),"",'Z-scores'!OA11)</f>
        <v>0.14113507753731158</v>
      </c>
      <c r="OB11" s="6">
        <f>IF(OR('Z-scores'!OB11&gt;3,'Z-scores'!OB11&lt;-3),"",'Z-scores'!OB11)</f>
        <v>-0.51254666738624821</v>
      </c>
      <c r="OC11" s="6" t="str">
        <f>IF(OR('Z-scores'!OC11&gt;3,'Z-scores'!OC11&lt;-3),"",'Z-scores'!OC11)</f>
        <v/>
      </c>
      <c r="OD11" s="6">
        <f>IF(OR('Z-scores'!OD11&gt;3,'Z-scores'!OD11&lt;-3),"",'Z-scores'!OD11)</f>
        <v>-7.3542887803669937E-2</v>
      </c>
      <c r="OE11" s="6">
        <f>IF(OR('Z-scores'!OE11&gt;3,'Z-scores'!OE11&lt;-3),"",'Z-scores'!OE11)</f>
        <v>-0.72332603930645245</v>
      </c>
      <c r="OF11" s="6">
        <f>IF(OR('Z-scores'!OF11&gt;3,'Z-scores'!OF11&lt;-3),"",'Z-scores'!OF11)</f>
        <v>-0.81470494115151371</v>
      </c>
      <c r="OG11" s="6">
        <f>IF(OR('Z-scores'!OG11&gt;3,'Z-scores'!OG11&lt;-3),"",'Z-scores'!OG11)</f>
        <v>0.47799195612832479</v>
      </c>
      <c r="OH11" s="6">
        <f>IF(OR('Z-scores'!OH11&gt;3,'Z-scores'!OH11&lt;-3),"",'Z-scores'!OH11)</f>
        <v>0.83326907578887577</v>
      </c>
      <c r="OI11" s="6">
        <f>IF(OR('Z-scores'!OI11&gt;3,'Z-scores'!OI11&lt;-3),"",'Z-scores'!OI11)</f>
        <v>2.5275410849734055</v>
      </c>
      <c r="OJ11" s="6">
        <f>IF(OR('Z-scores'!OJ11&gt;3,'Z-scores'!OJ11&lt;-3),"",'Z-scores'!OJ11)</f>
        <v>-0.4137243204295834</v>
      </c>
      <c r="OK11" s="6">
        <f>IF(OR('Z-scores'!OK11&gt;3,'Z-scores'!OK11&lt;-3),"",'Z-scores'!OK11)</f>
        <v>1.7201992920964484</v>
      </c>
      <c r="OL11" s="6">
        <f>IF(OR('Z-scores'!OL11&gt;3,'Z-scores'!OL11&lt;-3),"",'Z-scores'!OL11)</f>
        <v>1.7167757361242111</v>
      </c>
      <c r="OM11" s="6">
        <f>IF(OR('Z-scores'!OM11&gt;3,'Z-scores'!OM11&lt;-3),"",'Z-scores'!OM11)</f>
        <v>1.4982454054959653</v>
      </c>
      <c r="ON11" s="6">
        <f>IF(OR('Z-scores'!ON11&gt;3,'Z-scores'!ON11&lt;-3),"",'Z-scores'!ON11)</f>
        <v>2.1105249555385819</v>
      </c>
      <c r="OO11" s="6">
        <f>IF(OR('Z-scores'!OO11&gt;3,'Z-scores'!OO11&lt;-3),"",'Z-scores'!OO11)</f>
        <v>-0.39722421573961858</v>
      </c>
      <c r="OP11" s="6">
        <f>IF(OR('Z-scores'!OP11&gt;3,'Z-scores'!OP11&lt;-3),"",'Z-scores'!OP11)</f>
        <v>-0.30454843821318511</v>
      </c>
      <c r="OQ11" s="6">
        <f>IF(OR('Z-scores'!OQ11&gt;3,'Z-scores'!OQ11&lt;-3),"",'Z-scores'!OQ11)</f>
        <v>-0.52861831201095255</v>
      </c>
      <c r="OR11" s="6" t="str">
        <f>IF(OR('Z-scores'!OR11&gt;3,'Z-scores'!OR11&lt;-3),"",'Z-scores'!OR11)</f>
        <v/>
      </c>
      <c r="OS11" s="6" t="str">
        <f>IF(OR('Z-scores'!OS11&gt;3,'Z-scores'!OS11&lt;-3),"",'Z-scores'!OS11)</f>
        <v/>
      </c>
      <c r="OT11" s="6" t="str">
        <f>IF(OR('Z-scores'!OT11&gt;3,'Z-scores'!OT11&lt;-3),"",'Z-scores'!OT11)</f>
        <v/>
      </c>
      <c r="OU11" s="6" t="str">
        <f>IF(OR('Z-scores'!OU11&gt;3,'Z-scores'!OU11&lt;-3),"",'Z-scores'!OU11)</f>
        <v/>
      </c>
      <c r="OV11" s="6">
        <f>IF(OR('Z-scores'!OV11&gt;3,'Z-scores'!OV11&lt;-3),"",'Z-scores'!OV11)</f>
        <v>0.66430806111849772</v>
      </c>
      <c r="OW11" s="6">
        <f>IF(OR('Z-scores'!OW11&gt;3,'Z-scores'!OW11&lt;-3),"",'Z-scores'!OW11)</f>
        <v>1.4492774750221995</v>
      </c>
      <c r="OX11" s="6">
        <f>IF(OR('Z-scores'!OX11&gt;3,'Z-scores'!OX11&lt;-3),"",'Z-scores'!OX11)</f>
        <v>2.6212543578226675</v>
      </c>
      <c r="OY11" s="6">
        <f>IF(OR('Z-scores'!OY11&gt;3,'Z-scores'!OY11&lt;-3),"",'Z-scores'!OY11)</f>
        <v>1.0631783189435426</v>
      </c>
      <c r="OZ11" s="6">
        <f>IF(OR('Z-scores'!OZ11&gt;3,'Z-scores'!OZ11&lt;-3),"",'Z-scores'!OZ11)</f>
        <v>0.15672073332932582</v>
      </c>
      <c r="PA11" s="6" t="str">
        <f>IF(OR('Z-scores'!PA11&gt;3,'Z-scores'!PA11&lt;-3),"",'Z-scores'!PA11)</f>
        <v/>
      </c>
      <c r="PB11" s="6">
        <f>IF(OR('Z-scores'!PB11&gt;3,'Z-scores'!PB11&lt;-3),"",'Z-scores'!PB11)</f>
        <v>2.0456526801317243</v>
      </c>
      <c r="PC11" s="6">
        <f>IF(OR('Z-scores'!PC11&gt;3,'Z-scores'!PC11&lt;-3),"",'Z-scores'!PC11)</f>
        <v>2.7317970035460046</v>
      </c>
      <c r="PD11" s="6">
        <f>IF(OR('Z-scores'!PD11&gt;3,'Z-scores'!PD11&lt;-3),"",'Z-scores'!PD11)</f>
        <v>0.47394269233182779</v>
      </c>
      <c r="PE11" s="6">
        <f>IF(OR('Z-scores'!PE11&gt;3,'Z-scores'!PE11&lt;-3),"",'Z-scores'!PE11)</f>
        <v>-0.35133400109558283</v>
      </c>
      <c r="PF11" s="6">
        <f>IF(OR('Z-scores'!PF11&gt;3,'Z-scores'!PF11&lt;-3),"",'Z-scores'!PF11)</f>
        <v>1.0523261116292775</v>
      </c>
      <c r="PG11" s="6">
        <f>IF(OR('Z-scores'!PG11&gt;3,'Z-scores'!PG11&lt;-3),"",'Z-scores'!PG11)</f>
        <v>2.7966674686891366</v>
      </c>
      <c r="PH11" s="6">
        <f>IF(OR('Z-scores'!PH11&gt;3,'Z-scores'!PH11&lt;-3),"",'Z-scores'!PH11)</f>
        <v>0.85557817472423936</v>
      </c>
      <c r="PI11" s="6">
        <f>IF(OR('Z-scores'!PI11&gt;3,'Z-scores'!PI11&lt;-3),"",'Z-scores'!PI11)</f>
        <v>0.93902145303203177</v>
      </c>
      <c r="PJ11" s="6">
        <f>IF(OR('Z-scores'!PJ11&gt;3,'Z-scores'!PJ11&lt;-3),"",'Z-scores'!PJ11)</f>
        <v>0.62625471429562651</v>
      </c>
      <c r="PK11" s="6">
        <f>IF(OR('Z-scores'!PK11&gt;3,'Z-scores'!PK11&lt;-3),"",'Z-scores'!PK11)</f>
        <v>-0.27992612730087102</v>
      </c>
      <c r="PL11" s="6">
        <f>IF(OR('Z-scores'!PL11&gt;3,'Z-scores'!PL11&lt;-3),"",'Z-scores'!PL11)</f>
        <v>-0.60699415719266536</v>
      </c>
      <c r="PM11" s="6" t="str">
        <f>IF(OR('Z-scores'!PM11&gt;3,'Z-scores'!PM11&lt;-3),"",'Z-scores'!PM11)</f>
        <v/>
      </c>
      <c r="PN11" s="6" t="str">
        <f>IF(OR('Z-scores'!PN11&gt;3,'Z-scores'!PN11&lt;-3),"",'Z-scores'!PN11)</f>
        <v/>
      </c>
      <c r="PO11" s="6" t="str">
        <f>IF(OR('Z-scores'!PO11&gt;3,'Z-scores'!PO11&lt;-3),"",'Z-scores'!PO11)</f>
        <v/>
      </c>
      <c r="PP11" s="6">
        <f>IF(OR('Z-scores'!PP11&gt;3,'Z-scores'!PP11&lt;-3),"",'Z-scores'!PP11)</f>
        <v>1.7337664292176089</v>
      </c>
      <c r="PQ11" s="6">
        <f>IF(OR('Z-scores'!PQ11&gt;3,'Z-scores'!PQ11&lt;-3),"",'Z-scores'!PQ11)</f>
        <v>0.31660187216790786</v>
      </c>
      <c r="PR11" s="6">
        <f>IF(OR('Z-scores'!PR11&gt;3,'Z-scores'!PR11&lt;-3),"",'Z-scores'!PR11)</f>
        <v>0.99481217952089707</v>
      </c>
      <c r="PS11" s="6">
        <f>IF(OR('Z-scores'!PS11&gt;3,'Z-scores'!PS11&lt;-3),"",'Z-scores'!PS11)</f>
        <v>0.36126749320326507</v>
      </c>
      <c r="PT11" s="6">
        <f>IF(OR('Z-scores'!PT11&gt;3,'Z-scores'!PT11&lt;-3),"",'Z-scores'!PT11)</f>
        <v>-0.25000000000000006</v>
      </c>
      <c r="PU11" s="6">
        <f>IF(OR('Z-scores'!PU11&gt;3,'Z-scores'!PU11&lt;-3),"",'Z-scores'!PU11)</f>
        <v>-0.25000000000000006</v>
      </c>
      <c r="PV11" s="6" t="str">
        <f>IF(OR('Z-scores'!PV11&gt;3,'Z-scores'!PV11&lt;-3),"",'Z-scores'!PV11)</f>
        <v/>
      </c>
      <c r="PW11" s="6">
        <f>IF(OR('Z-scores'!PW11&gt;3,'Z-scores'!PW11&lt;-3),"",'Z-scores'!PW11)</f>
        <v>1.6608889518389323</v>
      </c>
      <c r="PX11" s="6">
        <f>IF(OR('Z-scores'!PX11&gt;3,'Z-scores'!PX11&lt;-3),"",'Z-scores'!PX11)</f>
        <v>1.217863643548567</v>
      </c>
      <c r="PY11" s="6">
        <f>IF(OR('Z-scores'!PY11&gt;3,'Z-scores'!PY11&lt;-3),"",'Z-scores'!PY11)</f>
        <v>2.3920842242769766</v>
      </c>
      <c r="PZ11" s="6">
        <f>IF(OR('Z-scores'!PZ11&gt;3,'Z-scores'!PZ11&lt;-3),"",'Z-scores'!PZ11)</f>
        <v>1.6196791637923817</v>
      </c>
      <c r="QA11" s="6">
        <f>IF(OR('Z-scores'!QA11&gt;3,'Z-scores'!QA11&lt;-3),"",'Z-scores'!QA11)</f>
        <v>-0.25000000000000006</v>
      </c>
      <c r="QB11" s="6">
        <f>IF(OR('Z-scores'!QB11&gt;3,'Z-scores'!QB11&lt;-3),"",'Z-scores'!QB11)</f>
        <v>0.72471925566667361</v>
      </c>
      <c r="QC11" s="6">
        <f>IF(OR('Z-scores'!QC11&gt;3,'Z-scores'!QC11&lt;-3),"",'Z-scores'!QC11)</f>
        <v>2.1624353167238897</v>
      </c>
      <c r="QD11" s="6">
        <f>IF(OR('Z-scores'!QD11&gt;3,'Z-scores'!QD11&lt;-3),"",'Z-scores'!QD11)</f>
        <v>-0.25</v>
      </c>
      <c r="QE11" s="6">
        <f>IF(OR('Z-scores'!QE11&gt;3,'Z-scores'!QE11&lt;-3),"",'Z-scores'!QE11)</f>
        <v>-0.25</v>
      </c>
      <c r="QF11" s="6">
        <f>IF(OR('Z-scores'!QF11&gt;3,'Z-scores'!QF11&lt;-3),"",'Z-scores'!QF11)</f>
        <v>-0.46392114379711441</v>
      </c>
      <c r="QG11" s="6">
        <f>IF(OR('Z-scores'!QG11&gt;3,'Z-scores'!QG11&lt;-3),"",'Z-scores'!QG11)</f>
        <v>-0.61750131423599464</v>
      </c>
      <c r="QH11" s="6">
        <f>IF(OR('Z-scores'!QH11&gt;3,'Z-scores'!QH11&lt;-3),"",'Z-scores'!QH11)</f>
        <v>-0.29469879476557836</v>
      </c>
      <c r="QI11" s="6">
        <f>IF(OR('Z-scores'!QI11&gt;3,'Z-scores'!QI11&lt;-3),"",'Z-scores'!QI11)</f>
        <v>-0.38896663104097057</v>
      </c>
      <c r="QJ11" s="6">
        <f>IF(OR('Z-scores'!QJ11&gt;3,'Z-scores'!QJ11&lt;-3),"",'Z-scores'!QJ11)</f>
        <v>0.48083188850922931</v>
      </c>
      <c r="QK11" s="6">
        <f>IF(OR('Z-scores'!QK11&gt;3,'Z-scores'!QK11&lt;-3),"",'Z-scores'!QK11)</f>
        <v>2.7392271855840309</v>
      </c>
      <c r="QL11" s="6">
        <f>IF(OR('Z-scores'!QL11&gt;3,'Z-scores'!QL11&lt;-3),"",'Z-scores'!QL11)</f>
        <v>-0.51897487373190321</v>
      </c>
      <c r="QM11" s="6">
        <f>IF(OR('Z-scores'!QM11&gt;3,'Z-scores'!QM11&lt;-3),"",'Z-scores'!QM11)</f>
        <v>0.5900685237945007</v>
      </c>
      <c r="QN11" s="6">
        <f>IF(OR('Z-scores'!QN11&gt;3,'Z-scores'!QN11&lt;-3),"",'Z-scores'!QN11)</f>
        <v>-0.85898546227880102</v>
      </c>
      <c r="QO11" s="6">
        <f>IF(OR('Z-scores'!QO11&gt;3,'Z-scores'!QO11&lt;-3),"",'Z-scores'!QO11)</f>
        <v>1.304703953808531</v>
      </c>
      <c r="QP11" s="6">
        <f>IF(OR('Z-scores'!QP11&gt;3,'Z-scores'!QP11&lt;-3),"",'Z-scores'!QP11)</f>
        <v>-0.5127619576633754</v>
      </c>
      <c r="QQ11" s="6" t="str">
        <f>IF(OR('Z-scores'!QQ11&gt;3,'Z-scores'!QQ11&lt;-3),"",'Z-scores'!QQ11)</f>
        <v/>
      </c>
      <c r="QR11" s="6">
        <f>IF(OR('Z-scores'!QR11&gt;3,'Z-scores'!QR11&lt;-3),"",'Z-scores'!QR11)</f>
        <v>0.84822264225453037</v>
      </c>
      <c r="QS11" s="6">
        <f>IF(OR('Z-scores'!QS11&gt;3,'Z-scores'!QS11&lt;-3),"",'Z-scores'!QS11)</f>
        <v>2.8155047040680832</v>
      </c>
      <c r="QT11" s="6">
        <f>IF(OR('Z-scores'!QT11&gt;3,'Z-scores'!QT11&lt;-3),"",'Z-scores'!QT11)</f>
        <v>1.5839828934154103</v>
      </c>
      <c r="QU11" s="6">
        <f>IF(OR('Z-scores'!QU11&gt;3,'Z-scores'!QU11&lt;-3),"",'Z-scores'!QU11)</f>
        <v>-0.10903307402080037</v>
      </c>
      <c r="QV11" s="6">
        <f>IF(OR('Z-scores'!QV11&gt;3,'Z-scores'!QV11&lt;-3),"",'Z-scores'!QV11)</f>
        <v>1.1786545254364602</v>
      </c>
      <c r="QW11" s="6">
        <f>IF(OR('Z-scores'!QW11&gt;3,'Z-scores'!QW11&lt;-3),"",'Z-scores'!QW11)</f>
        <v>0.39408868640347089</v>
      </c>
      <c r="QX11" s="6">
        <f>IF(OR('Z-scores'!QX11&gt;3,'Z-scores'!QX11&lt;-3),"",'Z-scores'!QX11)</f>
        <v>-0.83726567846624267</v>
      </c>
      <c r="QY11" s="6">
        <f>IF(OR('Z-scores'!QY11&gt;3,'Z-scores'!QY11&lt;-3),"",'Z-scores'!QY11)</f>
        <v>3.5677135334276189E-2</v>
      </c>
      <c r="QZ11" s="6">
        <f>IF(OR('Z-scores'!QZ11&gt;3,'Z-scores'!QZ11&lt;-3),"",'Z-scores'!QZ11)</f>
        <v>1.659345005724131</v>
      </c>
      <c r="RA11" s="6">
        <f>IF(OR('Z-scores'!RA11&gt;3,'Z-scores'!RA11&lt;-3),"",'Z-scores'!RA11)</f>
        <v>0.43764269764105257</v>
      </c>
      <c r="RB11" s="6">
        <f>IF(OR('Z-scores'!RB11&gt;3,'Z-scores'!RB11&lt;-3),"",'Z-scores'!RB11)</f>
        <v>-8.8296932099632006E-2</v>
      </c>
      <c r="RC11" s="6">
        <f>IF(OR('Z-scores'!RC11&gt;3,'Z-scores'!RC11&lt;-3),"",'Z-scores'!RC11)</f>
        <v>2.0975323623136384</v>
      </c>
      <c r="RD11" s="6">
        <f>IF(OR('Z-scores'!RD11&gt;3,'Z-scores'!RD11&lt;-3),"",'Z-scores'!RD11)</f>
        <v>0.15955396382224946</v>
      </c>
      <c r="RE11" s="6">
        <f>IF(OR('Z-scores'!RE11&gt;3,'Z-scores'!RE11&lt;-3),"",'Z-scores'!RE11)</f>
        <v>-0.49910874635014291</v>
      </c>
      <c r="RF11" s="6">
        <f>IF(OR('Z-scores'!RF11&gt;3,'Z-scores'!RF11&lt;-3),"",'Z-scores'!RF11)</f>
        <v>-0.44280994007400104</v>
      </c>
      <c r="RG11" s="6">
        <f>IF(OR('Z-scores'!RG11&gt;3,'Z-scores'!RG11&lt;-3),"",'Z-scores'!RG11)</f>
        <v>-0.26708792109450286</v>
      </c>
      <c r="RH11" s="6">
        <f>IF(OR('Z-scores'!RH11&gt;3,'Z-scores'!RH11&lt;-3),"",'Z-scores'!RH11)</f>
        <v>1.2623004204558292</v>
      </c>
      <c r="RI11" s="6">
        <f>IF(OR('Z-scores'!RI11&gt;3,'Z-scores'!RI11&lt;-3),"",'Z-scores'!RI11)</f>
        <v>-0.66663753207026966</v>
      </c>
      <c r="RJ11" s="6">
        <f>IF(OR('Z-scores'!RJ11&gt;3,'Z-scores'!RJ11&lt;-3),"",'Z-scores'!RJ11)</f>
        <v>-4.20558189839699E-2</v>
      </c>
      <c r="RK11" s="6">
        <f>IF(OR('Z-scores'!RK11&gt;3,'Z-scores'!RK11&lt;-3),"",'Z-scores'!RK11)</f>
        <v>-0.26571952986766645</v>
      </c>
      <c r="RL11" s="6">
        <f>IF(OR('Z-scores'!RL11&gt;3,'Z-scores'!RL11&lt;-3),"",'Z-scores'!RL11)</f>
        <v>3.0575737051554631E-2</v>
      </c>
      <c r="RM11" s="6">
        <f>IF(OR('Z-scores'!RM11&gt;3,'Z-scores'!RM11&lt;-3),"",'Z-scores'!RM11)</f>
        <v>-0.46598695603315127</v>
      </c>
      <c r="RN11" s="6">
        <f>IF(OR('Z-scores'!RN11&gt;3,'Z-scores'!RN11&lt;-3),"",'Z-scores'!RN11)</f>
        <v>-2.1725696878950078</v>
      </c>
      <c r="RO11" s="6">
        <f>IF(OR('Z-scores'!RO11&gt;3,'Z-scores'!RO11&lt;-3),"",'Z-scores'!RO11)</f>
        <v>-3.9387039714100743E-2</v>
      </c>
      <c r="RP11" s="6">
        <f>IF(OR('Z-scores'!RP11&gt;3,'Z-scores'!RP11&lt;-3),"",'Z-scores'!RP11)</f>
        <v>0.16702223205026176</v>
      </c>
      <c r="RQ11" s="6">
        <f>IF(OR('Z-scores'!RQ11&gt;3,'Z-scores'!RQ11&lt;-3),"",'Z-scores'!RQ11)</f>
        <v>-1.1053868540520715</v>
      </c>
      <c r="RR11" s="6">
        <f>IF(OR('Z-scores'!RR11&gt;3,'Z-scores'!RR11&lt;-3),"",'Z-scores'!RR11)</f>
        <v>0.27762633592157954</v>
      </c>
      <c r="RS11" s="6">
        <f>IF(OR('Z-scores'!RS11&gt;3,'Z-scores'!RS11&lt;-3),"",'Z-scores'!RS11)</f>
        <v>-3.5937749805501983E-2</v>
      </c>
      <c r="RT11" s="6">
        <f>IF(OR('Z-scores'!RT11&gt;3,'Z-scores'!RT11&lt;-3),"",'Z-scores'!RT11)</f>
        <v>-0.8445976011476436</v>
      </c>
      <c r="RU11" s="6">
        <f>IF(OR('Z-scores'!RU11&gt;3,'Z-scores'!RU11&lt;-3),"",'Z-scores'!RU11)</f>
        <v>0.24093973166211899</v>
      </c>
      <c r="RV11" s="6">
        <f>IF(OR('Z-scores'!RV11&gt;3,'Z-scores'!RV11&lt;-3),"",'Z-scores'!RV11)</f>
        <v>-5.9364424566754351E-2</v>
      </c>
      <c r="RW11" s="6">
        <f>IF(OR('Z-scores'!RW11&gt;3,'Z-scores'!RW11&lt;-3),"",'Z-scores'!RW11)</f>
        <v>-0.27339051982976265</v>
      </c>
      <c r="RX11" s="6">
        <f>IF(OR('Z-scores'!RX11&gt;3,'Z-scores'!RX11&lt;-3),"",'Z-scores'!RX11)</f>
        <v>2.5393275581851404</v>
      </c>
      <c r="RY11" s="6">
        <f>IF(OR('Z-scores'!RY11&gt;3,'Z-scores'!RY11&lt;-3),"",'Z-scores'!RY11)</f>
        <v>-1.0487733394757628</v>
      </c>
      <c r="RZ11" s="6">
        <f>IF(OR('Z-scores'!RZ11&gt;3,'Z-scores'!RZ11&lt;-3),"",'Z-scores'!RZ11)</f>
        <v>0.79026065075397933</v>
      </c>
      <c r="SA11" s="6">
        <f>IF(OR('Z-scores'!SA11&gt;3,'Z-scores'!SA11&lt;-3),"",'Z-scores'!SA11)</f>
        <v>0.27945634399199581</v>
      </c>
      <c r="SB11" s="6">
        <f>IF(OR('Z-scores'!SB11&gt;3,'Z-scores'!SB11&lt;-3),"",'Z-scores'!SB11)</f>
        <v>0.25118166763337246</v>
      </c>
      <c r="SC11" s="6">
        <f>IF(OR('Z-scores'!SC11&gt;3,'Z-scores'!SC11&lt;-3),"",'Z-scores'!SC11)</f>
        <v>-0.32762548873467279</v>
      </c>
      <c r="SD11" s="6">
        <f>IF(OR('Z-scores'!SD11&gt;3,'Z-scores'!SD11&lt;-3),"",'Z-scores'!SD11)</f>
        <v>-0.58783384492073087</v>
      </c>
      <c r="SE11" s="6">
        <f>IF(OR('Z-scores'!SE11&gt;3,'Z-scores'!SE11&lt;-3),"",'Z-scores'!SE11)</f>
        <v>-0.76117667104418407</v>
      </c>
      <c r="SF11" s="6">
        <f>IF(OR('Z-scores'!SF11&gt;3,'Z-scores'!SF11&lt;-3),"",'Z-scores'!SF11)</f>
        <v>-0.11953397180433853</v>
      </c>
      <c r="SG11" s="6">
        <f>IF(OR('Z-scores'!SG11&gt;3,'Z-scores'!SG11&lt;-3),"",'Z-scores'!SG11)</f>
        <v>0.31193326753099743</v>
      </c>
      <c r="SH11" s="6">
        <f>IF(OR('Z-scores'!SH11&gt;3,'Z-scores'!SH11&lt;-3),"",'Z-scores'!SH11)</f>
        <v>-0.36776849708708942</v>
      </c>
      <c r="SI11" s="6">
        <f>IF(OR('Z-scores'!SI11&gt;3,'Z-scores'!SI11&lt;-3),"",'Z-scores'!SI11)</f>
        <v>1.3756253559290528</v>
      </c>
      <c r="SJ11" s="6">
        <f>IF(OR('Z-scores'!SJ11&gt;3,'Z-scores'!SJ11&lt;-3),"",'Z-scores'!SJ11)</f>
        <v>1.3226058069453464</v>
      </c>
      <c r="SK11" s="6">
        <f>IF(OR('Z-scores'!SK11&gt;3,'Z-scores'!SK11&lt;-3),"",'Z-scores'!SK11)</f>
        <v>-0.91883269861958772</v>
      </c>
    </row>
    <row r="12" spans="1:505" x14ac:dyDescent="0.25">
      <c r="A12" s="14">
        <v>354519</v>
      </c>
      <c r="B12" s="14">
        <v>0</v>
      </c>
      <c r="C12" s="6">
        <f>IF(OR('Z-scores'!C12&gt;3,'Z-scores'!C12&lt;-3),"",'Z-scores'!C12)</f>
        <v>-0.47500405149352087</v>
      </c>
      <c r="D12" s="6">
        <f>IF(OR('Z-scores'!D12&gt;3,'Z-scores'!D12&lt;-3),"",'Z-scores'!D12)</f>
        <v>1.1109760410243057</v>
      </c>
      <c r="E12" s="6">
        <f>IF(OR('Z-scores'!E12&gt;3,'Z-scores'!E12&lt;-3),"",'Z-scores'!E12)</f>
        <v>0.91475120881659844</v>
      </c>
      <c r="F12" s="6">
        <f>IF(OR('Z-scores'!F12&gt;3,'Z-scores'!F12&lt;-3),"",'Z-scores'!F12)</f>
        <v>-0.64465639369277805</v>
      </c>
      <c r="G12" s="6">
        <f>IF(OR('Z-scores'!G12&gt;3,'Z-scores'!G12&lt;-3),"",'Z-scores'!G12)</f>
        <v>1.8074334323907284</v>
      </c>
      <c r="H12" s="6">
        <f>IF(OR('Z-scores'!H12&gt;3,'Z-scores'!H12&lt;-3),"",'Z-scores'!H12)</f>
        <v>0.9099008095541945</v>
      </c>
      <c r="I12" s="6">
        <f>IF(OR('Z-scores'!I12&gt;3,'Z-scores'!I12&lt;-3),"",'Z-scores'!I12)</f>
        <v>-0.95602296067960246</v>
      </c>
      <c r="J12" s="6">
        <f>IF(OR('Z-scores'!J12&gt;3,'Z-scores'!J12&lt;-3),"",'Z-scores'!J12)</f>
        <v>-1.0692523228649167</v>
      </c>
      <c r="K12" s="6">
        <f>IF(OR('Z-scores'!K12&gt;3,'Z-scores'!K12&lt;-3),"",'Z-scores'!K12)</f>
        <v>-0.68150599064980899</v>
      </c>
      <c r="L12" s="6">
        <f>IF(OR('Z-scores'!L12&gt;3,'Z-scores'!L12&lt;-3),"",'Z-scores'!L12)</f>
        <v>0.86906522514720386</v>
      </c>
      <c r="M12" s="6">
        <f>IF(OR('Z-scores'!M12&gt;3,'Z-scores'!M12&lt;-3),"",'Z-scores'!M12)</f>
        <v>1.5040199127267488</v>
      </c>
      <c r="N12" s="6">
        <f>IF(OR('Z-scores'!N12&gt;3,'Z-scores'!N12&lt;-3),"",'Z-scores'!N12)</f>
        <v>0.9986674095088961</v>
      </c>
      <c r="O12" s="6">
        <f>IF(OR('Z-scores'!O12&gt;3,'Z-scores'!O12&lt;-3),"",'Z-scores'!O12)</f>
        <v>-0.15577509949327625</v>
      </c>
      <c r="P12" s="6">
        <f>IF(OR('Z-scores'!P12&gt;3,'Z-scores'!P12&lt;-3),"",'Z-scores'!P12)</f>
        <v>-1.3014637116424823</v>
      </c>
      <c r="Q12" s="6">
        <f>IF(OR('Z-scores'!Q12&gt;3,'Z-scores'!Q12&lt;-3),"",'Z-scores'!Q12)</f>
        <v>0.64059069104187627</v>
      </c>
      <c r="R12" s="6">
        <f>IF(OR('Z-scores'!R12&gt;3,'Z-scores'!R12&lt;-3),"",'Z-scores'!R12)</f>
        <v>1.7657097820843148</v>
      </c>
      <c r="S12" s="6">
        <f>IF(OR('Z-scores'!S12&gt;3,'Z-scores'!S12&lt;-3),"",'Z-scores'!S12)</f>
        <v>1.3042600741730723</v>
      </c>
      <c r="T12" s="6">
        <f>IF(OR('Z-scores'!T12&gt;3,'Z-scores'!T12&lt;-3),"",'Z-scores'!T12)</f>
        <v>-0.85616543080245067</v>
      </c>
      <c r="U12" s="6">
        <f>IF(OR('Z-scores'!U12&gt;3,'Z-scores'!U12&lt;-3),"",'Z-scores'!U12)</f>
        <v>-1.2290043392802303</v>
      </c>
      <c r="V12" s="6">
        <f>IF(OR('Z-scores'!V12&gt;3,'Z-scores'!V12&lt;-3),"",'Z-scores'!V12)</f>
        <v>0.89422660296592948</v>
      </c>
      <c r="W12" s="6">
        <f>IF(OR('Z-scores'!W12&gt;3,'Z-scores'!W12&lt;-3),"",'Z-scores'!W12)</f>
        <v>1.7323244609770858</v>
      </c>
      <c r="X12" s="6">
        <f>IF(OR('Z-scores'!X12&gt;3,'Z-scores'!X12&lt;-3),"",'Z-scores'!X12)</f>
        <v>0.25711744335330694</v>
      </c>
      <c r="Y12" s="6">
        <f>IF(OR('Z-scores'!Y12&gt;3,'Z-scores'!Y12&lt;-3),"",'Z-scores'!Y12)</f>
        <v>0.6532997461129666</v>
      </c>
      <c r="Z12" s="6">
        <f>IF(OR('Z-scores'!Z12&gt;3,'Z-scores'!Z12&lt;-3),"",'Z-scores'!Z12)</f>
        <v>-6.2713259549569994E-2</v>
      </c>
      <c r="AA12" s="6">
        <f>IF(OR('Z-scores'!AA12&gt;3,'Z-scores'!AA12&lt;-3),"",'Z-scores'!AA12)</f>
        <v>-0.31468130768788377</v>
      </c>
      <c r="AB12" s="6">
        <f>IF(OR('Z-scores'!AB12&gt;3,'Z-scores'!AB12&lt;-3),"",'Z-scores'!AB12)</f>
        <v>0.11726978450900372</v>
      </c>
      <c r="AC12" s="6">
        <f>IF(OR('Z-scores'!AC12&gt;3,'Z-scores'!AC12&lt;-3),"",'Z-scores'!AC12)</f>
        <v>1.9395710405174467</v>
      </c>
      <c r="AD12" s="6">
        <f>IF(OR('Z-scores'!AD12&gt;3,'Z-scores'!AD12&lt;-3),"",'Z-scores'!AD12)</f>
        <v>1.2078208420741714</v>
      </c>
      <c r="AE12" s="6">
        <f>IF(OR('Z-scores'!AE12&gt;3,'Z-scores'!AE12&lt;-3),"",'Z-scores'!AE12)</f>
        <v>0.63703582832813843</v>
      </c>
      <c r="AF12" s="6">
        <f>IF(OR('Z-scores'!AF12&gt;3,'Z-scores'!AF12&lt;-3),"",'Z-scores'!AF12)</f>
        <v>-0.13406865619703831</v>
      </c>
      <c r="AG12" s="6">
        <f>IF(OR('Z-scores'!AG12&gt;3,'Z-scores'!AG12&lt;-3),"",'Z-scores'!AG12)</f>
        <v>-1.167083518080725E-2</v>
      </c>
      <c r="AH12" s="6">
        <f>IF(OR('Z-scores'!AH12&gt;3,'Z-scores'!AH12&lt;-3),"",'Z-scores'!AH12)</f>
        <v>-0.30797485955689735</v>
      </c>
      <c r="AI12" s="6">
        <f>IF(OR('Z-scores'!AI12&gt;3,'Z-scores'!AI12&lt;-3),"",'Z-scores'!AI12)</f>
        <v>0.62952627329057698</v>
      </c>
      <c r="AJ12" s="6">
        <f>IF(OR('Z-scores'!AJ12&gt;3,'Z-scores'!AJ12&lt;-3),"",'Z-scores'!AJ12)</f>
        <v>0.7744818149681203</v>
      </c>
      <c r="AK12" s="6">
        <f>IF(OR('Z-scores'!AK12&gt;3,'Z-scores'!AK12&lt;-3),"",'Z-scores'!AK12)</f>
        <v>-1.0125921883450479</v>
      </c>
      <c r="AL12" s="6">
        <f>IF(OR('Z-scores'!AL12&gt;3,'Z-scores'!AL12&lt;-3),"",'Z-scores'!AL12)</f>
        <v>-1.8776871252372489</v>
      </c>
      <c r="AM12" s="6">
        <f>IF(OR('Z-scores'!AM12&gt;3,'Z-scores'!AM12&lt;-3),"",'Z-scores'!AM12)</f>
        <v>-1.5769051108503755</v>
      </c>
      <c r="AN12" s="6">
        <f>IF(OR('Z-scores'!AN12&gt;3,'Z-scores'!AN12&lt;-3),"",'Z-scores'!AN12)</f>
        <v>0.4172333145096408</v>
      </c>
      <c r="AO12" s="6">
        <f>IF(OR('Z-scores'!AO12&gt;3,'Z-scores'!AO12&lt;-3),"",'Z-scores'!AO12)</f>
        <v>0.17196947161878864</v>
      </c>
      <c r="AP12" s="6">
        <f>IF(OR('Z-scores'!AP12&gt;3,'Z-scores'!AP12&lt;-3),"",'Z-scores'!AP12)</f>
        <v>-0.33480148294377032</v>
      </c>
      <c r="AQ12" s="6">
        <f>IF(OR('Z-scores'!AQ12&gt;3,'Z-scores'!AQ12&lt;-3),"",'Z-scores'!AQ12)</f>
        <v>-0.21445786278961071</v>
      </c>
      <c r="AR12" s="6">
        <f>IF(OR('Z-scores'!AR12&gt;3,'Z-scores'!AR12&lt;-3),"",'Z-scores'!AR12)</f>
        <v>-1.029094867467601</v>
      </c>
      <c r="AS12" s="6">
        <f>IF(OR('Z-scores'!AS12&gt;3,'Z-scores'!AS12&lt;-3),"",'Z-scores'!AS12)</f>
        <v>-0.93927685660876981</v>
      </c>
      <c r="AT12" s="6">
        <f>IF(OR('Z-scores'!AT12&gt;3,'Z-scores'!AT12&lt;-3),"",'Z-scores'!AT12)</f>
        <v>-0.5796298591342488</v>
      </c>
      <c r="AU12" s="6">
        <f>IF(OR('Z-scores'!AU12&gt;3,'Z-scores'!AU12&lt;-3),"",'Z-scores'!AU12)</f>
        <v>1.1591678514071779</v>
      </c>
      <c r="AV12" s="6">
        <f>IF(OR('Z-scores'!AV12&gt;3,'Z-scores'!AV12&lt;-3),"",'Z-scores'!AV12)</f>
        <v>0.63307222658730256</v>
      </c>
      <c r="AW12" s="6">
        <f>IF(OR('Z-scores'!AW12&gt;3,'Z-scores'!AW12&lt;-3),"",'Z-scores'!AW12)</f>
        <v>5.3674505982731532E-2</v>
      </c>
      <c r="AX12" s="6">
        <f>IF(OR('Z-scores'!AX12&gt;3,'Z-scores'!AX12&lt;-3),"",'Z-scores'!AX12)</f>
        <v>1.4118669538125577</v>
      </c>
      <c r="AY12" s="6">
        <f>IF(OR('Z-scores'!AY12&gt;3,'Z-scores'!AY12&lt;-3),"",'Z-scores'!AY12)</f>
        <v>1.4976808241321808</v>
      </c>
      <c r="AZ12" s="6">
        <f>IF(OR('Z-scores'!AZ12&gt;3,'Z-scores'!AZ12&lt;-3),"",'Z-scores'!AZ12)</f>
        <v>1.2691211675437157</v>
      </c>
      <c r="BA12" s="6">
        <f>IF(OR('Z-scores'!BA12&gt;3,'Z-scores'!BA12&lt;-3),"",'Z-scores'!BA12)</f>
        <v>1.5123019391488544</v>
      </c>
      <c r="BB12" s="6">
        <f>IF(OR('Z-scores'!BB12&gt;3,'Z-scores'!BB12&lt;-3),"",'Z-scores'!BB12)</f>
        <v>1.658794002481063</v>
      </c>
      <c r="BC12" s="6">
        <f>IF(OR('Z-scores'!BC12&gt;3,'Z-scores'!BC12&lt;-3),"",'Z-scores'!BC12)</f>
        <v>1.0152594560399235</v>
      </c>
      <c r="BD12" s="6">
        <f>IF(OR('Z-scores'!BD12&gt;3,'Z-scores'!BD12&lt;-3),"",'Z-scores'!BD12)</f>
        <v>0.92454245863311701</v>
      </c>
      <c r="BE12" s="6">
        <f>IF(OR('Z-scores'!BE12&gt;3,'Z-scores'!BE12&lt;-3),"",'Z-scores'!BE12)</f>
        <v>0.20549579638764257</v>
      </c>
      <c r="BF12" s="6">
        <f>IF(OR('Z-scores'!BF12&gt;3,'Z-scores'!BF12&lt;-3),"",'Z-scores'!BF12)</f>
        <v>0.42725868380530418</v>
      </c>
      <c r="BG12" s="6">
        <f>IF(OR('Z-scores'!BG12&gt;3,'Z-scores'!BG12&lt;-3),"",'Z-scores'!BG12)</f>
        <v>0.36712688953002648</v>
      </c>
      <c r="BH12" s="6">
        <f>IF(OR('Z-scores'!BH12&gt;3,'Z-scores'!BH12&lt;-3),"",'Z-scores'!BH12)</f>
        <v>0.6237043294483996</v>
      </c>
      <c r="BI12" s="6">
        <f>IF(OR('Z-scores'!BI12&gt;3,'Z-scores'!BI12&lt;-3),"",'Z-scores'!BI12)</f>
        <v>1.3250229619665137</v>
      </c>
      <c r="BJ12" s="6">
        <f>IF(OR('Z-scores'!BJ12&gt;3,'Z-scores'!BJ12&lt;-3),"",'Z-scores'!BJ12)</f>
        <v>1.5262160856686502</v>
      </c>
      <c r="BK12" s="6">
        <f>IF(OR('Z-scores'!BK12&gt;3,'Z-scores'!BK12&lt;-3),"",'Z-scores'!BK12)</f>
        <v>-1.241047977275901E-2</v>
      </c>
      <c r="BL12" s="6">
        <f>IF(OR('Z-scores'!BL12&gt;3,'Z-scores'!BL12&lt;-3),"",'Z-scores'!BL12)</f>
        <v>-0.38254584859584262</v>
      </c>
      <c r="BM12" s="6">
        <f>IF(OR('Z-scores'!BM12&gt;3,'Z-scores'!BM12&lt;-3),"",'Z-scores'!BM12)</f>
        <v>-0.29474554326707114</v>
      </c>
      <c r="BN12" s="6">
        <f>IF(OR('Z-scores'!BN12&gt;3,'Z-scores'!BN12&lt;-3),"",'Z-scores'!BN12)</f>
        <v>0.97621545735684001</v>
      </c>
      <c r="BO12" s="6">
        <f>IF(OR('Z-scores'!BO12&gt;3,'Z-scores'!BO12&lt;-3),"",'Z-scores'!BO12)</f>
        <v>0.99827502651164579</v>
      </c>
      <c r="BP12" s="6">
        <f>IF(OR('Z-scores'!BP12&gt;3,'Z-scores'!BP12&lt;-3),"",'Z-scores'!BP12)</f>
        <v>1.4632668547863219</v>
      </c>
      <c r="BQ12" s="6">
        <f>IF(OR('Z-scores'!BQ12&gt;3,'Z-scores'!BQ12&lt;-3),"",'Z-scores'!BQ12)</f>
        <v>0.55544913727024103</v>
      </c>
      <c r="BR12" s="6">
        <f>IF(OR('Z-scores'!BR12&gt;3,'Z-scores'!BR12&lt;-3),"",'Z-scores'!BR12)</f>
        <v>-0.9575883558409416</v>
      </c>
      <c r="BS12" s="6">
        <f>IF(OR('Z-scores'!BS12&gt;3,'Z-scores'!BS12&lt;-3),"",'Z-scores'!BS12)</f>
        <v>2.0141389346169984</v>
      </c>
      <c r="BT12" s="6">
        <f>IF(OR('Z-scores'!BT12&gt;3,'Z-scores'!BT12&lt;-3),"",'Z-scores'!BT12)</f>
        <v>0.99374956757899802</v>
      </c>
      <c r="BU12" s="6">
        <f>IF(OR('Z-scores'!BU12&gt;3,'Z-scores'!BU12&lt;-3),"",'Z-scores'!BU12)</f>
        <v>0.6984776231087112</v>
      </c>
      <c r="BV12" s="6">
        <f>IF(OR('Z-scores'!BV12&gt;3,'Z-scores'!BV12&lt;-3),"",'Z-scores'!BV12)</f>
        <v>1.1505970947630979</v>
      </c>
      <c r="BW12" s="6">
        <f>IF(OR('Z-scores'!BW12&gt;3,'Z-scores'!BW12&lt;-3),"",'Z-scores'!BW12)</f>
        <v>1.5745661015693682</v>
      </c>
      <c r="BX12" s="6">
        <f>IF(OR('Z-scores'!BX12&gt;3,'Z-scores'!BX12&lt;-3),"",'Z-scores'!BX12)</f>
        <v>1.5713210217257743</v>
      </c>
      <c r="BY12" s="6">
        <f>IF(OR('Z-scores'!BY12&gt;3,'Z-scores'!BY12&lt;-3),"",'Z-scores'!BY12)</f>
        <v>0.51604570520608717</v>
      </c>
      <c r="BZ12" s="6">
        <f>IF(OR('Z-scores'!BZ12&gt;3,'Z-scores'!BZ12&lt;-3),"",'Z-scores'!BZ12)</f>
        <v>0.96514492781932915</v>
      </c>
      <c r="CA12" s="6">
        <f>IF(OR('Z-scores'!CA12&gt;3,'Z-scores'!CA12&lt;-3),"",'Z-scores'!CA12)</f>
        <v>0.75194602345468964</v>
      </c>
      <c r="CB12" s="6">
        <f>IF(OR('Z-scores'!CB12&gt;3,'Z-scores'!CB12&lt;-3),"",'Z-scores'!CB12)</f>
        <v>1.1745052666397819</v>
      </c>
      <c r="CC12" s="6">
        <f>IF(OR('Z-scores'!CC12&gt;3,'Z-scores'!CC12&lt;-3),"",'Z-scores'!CC12)</f>
        <v>2.0344557121303377</v>
      </c>
      <c r="CD12" s="6">
        <f>IF(OR('Z-scores'!CD12&gt;3,'Z-scores'!CD12&lt;-3),"",'Z-scores'!CD12)</f>
        <v>1.2028769140225066</v>
      </c>
      <c r="CE12" s="6">
        <f>IF(OR('Z-scores'!CE12&gt;3,'Z-scores'!CE12&lt;-3),"",'Z-scores'!CE12)</f>
        <v>-0.72105995425951341</v>
      </c>
      <c r="CF12" s="6">
        <f>IF(OR('Z-scores'!CF12&gt;3,'Z-scores'!CF12&lt;-3),"",'Z-scores'!CF12)</f>
        <v>0.40459898188635901</v>
      </c>
      <c r="CG12" s="6">
        <f>IF(OR('Z-scores'!CG12&gt;3,'Z-scores'!CG12&lt;-3),"",'Z-scores'!CG12)</f>
        <v>0.68211204993085817</v>
      </c>
      <c r="CH12" s="6">
        <f>IF(OR('Z-scores'!CH12&gt;3,'Z-scores'!CH12&lt;-3),"",'Z-scores'!CH12)</f>
        <v>0.65517587394049326</v>
      </c>
      <c r="CI12" s="6">
        <f>IF(OR('Z-scores'!CI12&gt;3,'Z-scores'!CI12&lt;-3),"",'Z-scores'!CI12)</f>
        <v>0.31390125188679102</v>
      </c>
      <c r="CJ12" s="6">
        <f>IF(OR('Z-scores'!CJ12&gt;3,'Z-scores'!CJ12&lt;-3),"",'Z-scores'!CJ12)</f>
        <v>0.82169160926959095</v>
      </c>
      <c r="CK12" s="6">
        <f>IF(OR('Z-scores'!CK12&gt;3,'Z-scores'!CK12&lt;-3),"",'Z-scores'!CK12)</f>
        <v>-9.2494670406048696E-2</v>
      </c>
      <c r="CL12" s="6">
        <f>IF(OR('Z-scores'!CL12&gt;3,'Z-scores'!CL12&lt;-3),"",'Z-scores'!CL12)</f>
        <v>1.8541241441472336</v>
      </c>
      <c r="CM12" s="6">
        <f>IF(OR('Z-scores'!CM12&gt;3,'Z-scores'!CM12&lt;-3),"",'Z-scores'!CM12)</f>
        <v>0.297553268636149</v>
      </c>
      <c r="CN12" s="6">
        <f>IF(OR('Z-scores'!CN12&gt;3,'Z-scores'!CN12&lt;-3),"",'Z-scores'!CN12)</f>
        <v>1.5212263858695569</v>
      </c>
      <c r="CO12" s="6">
        <f>IF(OR('Z-scores'!CO12&gt;3,'Z-scores'!CO12&lt;-3),"",'Z-scores'!CO12)</f>
        <v>0.30575963588470523</v>
      </c>
      <c r="CP12" s="6">
        <f>IF(OR('Z-scores'!CP12&gt;3,'Z-scores'!CP12&lt;-3),"",'Z-scores'!CP12)</f>
        <v>-0.75304410716661518</v>
      </c>
      <c r="CQ12" s="6">
        <f>IF(OR('Z-scores'!CQ12&gt;3,'Z-scores'!CQ12&lt;-3),"",'Z-scores'!CQ12)</f>
        <v>0.94622166447524403</v>
      </c>
      <c r="CR12" s="6">
        <f>IF(OR('Z-scores'!CR12&gt;3,'Z-scores'!CR12&lt;-3),"",'Z-scores'!CR12)</f>
        <v>-0.48707167307043731</v>
      </c>
      <c r="CS12" s="6">
        <f>IF(OR('Z-scores'!CS12&gt;3,'Z-scores'!CS12&lt;-3),"",'Z-scores'!CS12)</f>
        <v>-0.47581756352955501</v>
      </c>
      <c r="CT12" s="6">
        <f>IF(OR('Z-scores'!CT12&gt;3,'Z-scores'!CT12&lt;-3),"",'Z-scores'!CT12)</f>
        <v>0.60591196075625231</v>
      </c>
      <c r="CU12" s="6">
        <f>IF(OR('Z-scores'!CU12&gt;3,'Z-scores'!CU12&lt;-3),"",'Z-scores'!CU12)</f>
        <v>2.7404117799462218</v>
      </c>
      <c r="CV12" s="6">
        <f>IF(OR('Z-scores'!CV12&gt;3,'Z-scores'!CV12&lt;-3),"",'Z-scores'!CV12)</f>
        <v>2.8774243576771408</v>
      </c>
      <c r="CW12" s="6" t="str">
        <f>IF(OR('Z-scores'!CW12&gt;3,'Z-scores'!CW12&lt;-3),"",'Z-scores'!CW12)</f>
        <v/>
      </c>
      <c r="CX12" s="6">
        <f>IF(OR('Z-scores'!CX12&gt;3,'Z-scores'!CX12&lt;-3),"",'Z-scores'!CX12)</f>
        <v>1.4933283036257126</v>
      </c>
      <c r="CY12" s="6">
        <f>IF(OR('Z-scores'!CY12&gt;3,'Z-scores'!CY12&lt;-3),"",'Z-scores'!CY12)</f>
        <v>0.11580434788829828</v>
      </c>
      <c r="CZ12" s="6">
        <f>IF(OR('Z-scores'!CZ12&gt;3,'Z-scores'!CZ12&lt;-3),"",'Z-scores'!CZ12)</f>
        <v>0.45944451529007241</v>
      </c>
      <c r="DA12" s="6">
        <f>IF(OR('Z-scores'!DA12&gt;3,'Z-scores'!DA12&lt;-3),"",'Z-scores'!DA12)</f>
        <v>0.87384227089036381</v>
      </c>
      <c r="DB12" s="6">
        <f>IF(OR('Z-scores'!DB12&gt;3,'Z-scores'!DB12&lt;-3),"",'Z-scores'!DB12)</f>
        <v>1.221746348870159</v>
      </c>
      <c r="DC12" s="6">
        <f>IF(OR('Z-scores'!DC12&gt;3,'Z-scores'!DC12&lt;-3),"",'Z-scores'!DC12)</f>
        <v>-0.63151410599777369</v>
      </c>
      <c r="DD12" s="6">
        <f>IF(OR('Z-scores'!DD12&gt;3,'Z-scores'!DD12&lt;-3),"",'Z-scores'!DD12)</f>
        <v>0.16092602932028818</v>
      </c>
      <c r="DE12" s="6">
        <f>IF(OR('Z-scores'!DE12&gt;3,'Z-scores'!DE12&lt;-3),"",'Z-scores'!DE12)</f>
        <v>1.0845463862762559</v>
      </c>
      <c r="DF12" s="6">
        <f>IF(OR('Z-scores'!DF12&gt;3,'Z-scores'!DF12&lt;-3),"",'Z-scores'!DF12)</f>
        <v>2.2982496171119218</v>
      </c>
      <c r="DG12" s="6">
        <f>IF(OR('Z-scores'!DG12&gt;3,'Z-scores'!DG12&lt;-3),"",'Z-scores'!DG12)</f>
        <v>2.9714545994585677</v>
      </c>
      <c r="DH12" s="6">
        <f>IF(OR('Z-scores'!DH12&gt;3,'Z-scores'!DH12&lt;-3),"",'Z-scores'!DH12)</f>
        <v>2.5470101639900937</v>
      </c>
      <c r="DI12" s="6">
        <f>IF(OR('Z-scores'!DI12&gt;3,'Z-scores'!DI12&lt;-3),"",'Z-scores'!DI12)</f>
        <v>0.39808003333697251</v>
      </c>
      <c r="DJ12" s="6">
        <f>IF(OR('Z-scores'!DJ12&gt;3,'Z-scores'!DJ12&lt;-3),"",'Z-scores'!DJ12)</f>
        <v>0.1720909930292229</v>
      </c>
      <c r="DK12" s="6">
        <f>IF(OR('Z-scores'!DK12&gt;3,'Z-scores'!DK12&lt;-3),"",'Z-scores'!DK12)</f>
        <v>0.48866932431000293</v>
      </c>
      <c r="DL12" s="6">
        <f>IF(OR('Z-scores'!DL12&gt;3,'Z-scores'!DL12&lt;-3),"",'Z-scores'!DL12)</f>
        <v>1.939759195801352</v>
      </c>
      <c r="DM12" s="6">
        <f>IF(OR('Z-scores'!DM12&gt;3,'Z-scores'!DM12&lt;-3),"",'Z-scores'!DM12)</f>
        <v>2.13867600770081</v>
      </c>
      <c r="DN12" s="6">
        <f>IF(OR('Z-scores'!DN12&gt;3,'Z-scores'!DN12&lt;-3),"",'Z-scores'!DN12)</f>
        <v>2.0930051194963659</v>
      </c>
      <c r="DO12" s="6">
        <f>IF(OR('Z-scores'!DO12&gt;3,'Z-scores'!DO12&lt;-3),"",'Z-scores'!DO12)</f>
        <v>0.72401675700393031</v>
      </c>
      <c r="DP12" s="6">
        <f>IF(OR('Z-scores'!DP12&gt;3,'Z-scores'!DP12&lt;-3),"",'Z-scores'!DP12)</f>
        <v>2.1336729114323836</v>
      </c>
      <c r="DQ12" s="6">
        <f>IF(OR('Z-scores'!DQ12&gt;3,'Z-scores'!DQ12&lt;-3),"",'Z-scores'!DQ12)</f>
        <v>1.0536550771501736</v>
      </c>
      <c r="DR12" s="6">
        <f>IF(OR('Z-scores'!DR12&gt;3,'Z-scores'!DR12&lt;-3),"",'Z-scores'!DR12)</f>
        <v>2.5242365507377569</v>
      </c>
      <c r="DS12" s="6" t="str">
        <f>IF(OR('Z-scores'!DS12&gt;3,'Z-scores'!DS12&lt;-3),"",'Z-scores'!DS12)</f>
        <v/>
      </c>
      <c r="DT12" s="6">
        <f>IF(OR('Z-scores'!DT12&gt;3,'Z-scores'!DT12&lt;-3),"",'Z-scores'!DT12)</f>
        <v>2.1584486102362477</v>
      </c>
      <c r="DU12" s="6" t="str">
        <f>IF(OR('Z-scores'!DU12&gt;3,'Z-scores'!DU12&lt;-3),"",'Z-scores'!DU12)</f>
        <v/>
      </c>
      <c r="DV12" s="6">
        <f>IF(OR('Z-scores'!DV12&gt;3,'Z-scores'!DV12&lt;-3),"",'Z-scores'!DV12)</f>
        <v>1.3204304878952713</v>
      </c>
      <c r="DW12" s="6">
        <f>IF(OR('Z-scores'!DW12&gt;3,'Z-scores'!DW12&lt;-3),"",'Z-scores'!DW12)</f>
        <v>-0.56801958745577297</v>
      </c>
      <c r="DX12" s="6">
        <f>IF(OR('Z-scores'!DX12&gt;3,'Z-scores'!DX12&lt;-3),"",'Z-scores'!DX12)</f>
        <v>1.3408446120503041</v>
      </c>
      <c r="DY12" s="6">
        <f>IF(OR('Z-scores'!DY12&gt;3,'Z-scores'!DY12&lt;-3),"",'Z-scores'!DY12)</f>
        <v>0.69510253080951834</v>
      </c>
      <c r="DZ12" s="6">
        <f>IF(OR('Z-scores'!DZ12&gt;3,'Z-scores'!DZ12&lt;-3),"",'Z-scores'!DZ12)</f>
        <v>0.9668753979723711</v>
      </c>
      <c r="EA12" s="6">
        <f>IF(OR('Z-scores'!EA12&gt;3,'Z-scores'!EA12&lt;-3),"",'Z-scores'!EA12)</f>
        <v>1.3745861259076673</v>
      </c>
      <c r="EB12" s="6">
        <f>IF(OR('Z-scores'!EB12&gt;3,'Z-scores'!EB12&lt;-3),"",'Z-scores'!EB12)</f>
        <v>0.55522181328466946</v>
      </c>
      <c r="EC12" s="6">
        <f>IF(OR('Z-scores'!EC12&gt;3,'Z-scores'!EC12&lt;-3),"",'Z-scores'!EC12)</f>
        <v>0.17045313720194299</v>
      </c>
      <c r="ED12" s="6">
        <f>IF(OR('Z-scores'!ED12&gt;3,'Z-scores'!ED12&lt;-3),"",'Z-scores'!ED12)</f>
        <v>0.11063941203271629</v>
      </c>
      <c r="EE12" s="6">
        <f>IF(OR('Z-scores'!EE12&gt;3,'Z-scores'!EE12&lt;-3),"",'Z-scores'!EE12)</f>
        <v>-0.8778705085904901</v>
      </c>
      <c r="EF12" s="6" t="str">
        <f>IF(OR('Z-scores'!EF12&gt;3,'Z-scores'!EF12&lt;-3),"",'Z-scores'!EF12)</f>
        <v/>
      </c>
      <c r="EG12" s="6">
        <f>IF(OR('Z-scores'!EG12&gt;3,'Z-scores'!EG12&lt;-3),"",'Z-scores'!EG12)</f>
        <v>1.6790629203951548</v>
      </c>
      <c r="EH12" s="6">
        <f>IF(OR('Z-scores'!EH12&gt;3,'Z-scores'!EH12&lt;-3),"",'Z-scores'!EH12)</f>
        <v>0.25961397382803048</v>
      </c>
      <c r="EI12" s="6">
        <f>IF(OR('Z-scores'!EI12&gt;3,'Z-scores'!EI12&lt;-3),"",'Z-scores'!EI12)</f>
        <v>-1.2798763119631001E-2</v>
      </c>
      <c r="EJ12" s="6">
        <f>IF(OR('Z-scores'!EJ12&gt;3,'Z-scores'!EJ12&lt;-3),"",'Z-scores'!EJ12)</f>
        <v>-0.73129421886738943</v>
      </c>
      <c r="EK12" s="6">
        <f>IF(OR('Z-scores'!EK12&gt;3,'Z-scores'!EK12&lt;-3),"",'Z-scores'!EK12)</f>
        <v>0.56489329469191996</v>
      </c>
      <c r="EL12" s="6">
        <f>IF(OR('Z-scores'!EL12&gt;3,'Z-scores'!EL12&lt;-3),"",'Z-scores'!EL12)</f>
        <v>1.4900184547340716</v>
      </c>
      <c r="EM12" s="6">
        <f>IF(OR('Z-scores'!EM12&gt;3,'Z-scores'!EM12&lt;-3),"",'Z-scores'!EM12)</f>
        <v>0.56919465566928418</v>
      </c>
      <c r="EN12" s="6">
        <f>IF(OR('Z-scores'!EN12&gt;3,'Z-scores'!EN12&lt;-3),"",'Z-scores'!EN12)</f>
        <v>0.39455346335350217</v>
      </c>
      <c r="EO12" s="6">
        <f>IF(OR('Z-scores'!EO12&gt;3,'Z-scores'!EO12&lt;-3),"",'Z-scores'!EO12)</f>
        <v>-0.34412537796875586</v>
      </c>
      <c r="EP12" s="6">
        <f>IF(OR('Z-scores'!EP12&gt;3,'Z-scores'!EP12&lt;-3),"",'Z-scores'!EP12)</f>
        <v>0.22469233385337278</v>
      </c>
      <c r="EQ12" s="6">
        <f>IF(OR('Z-scores'!EQ12&gt;3,'Z-scores'!EQ12&lt;-3),"",'Z-scores'!EQ12)</f>
        <v>1.9726351231329193</v>
      </c>
      <c r="ER12" s="6">
        <f>IF(OR('Z-scores'!ER12&gt;3,'Z-scores'!ER12&lt;-3),"",'Z-scores'!ER12)</f>
        <v>1.5360291265511423</v>
      </c>
      <c r="ES12" s="6">
        <f>IF(OR('Z-scores'!ES12&gt;3,'Z-scores'!ES12&lt;-3),"",'Z-scores'!ES12)</f>
        <v>0.43217240983271615</v>
      </c>
      <c r="ET12" s="6">
        <f>IF(OR('Z-scores'!ET12&gt;3,'Z-scores'!ET12&lt;-3),"",'Z-scores'!ET12)</f>
        <v>-0.38195030008533071</v>
      </c>
      <c r="EU12" s="6">
        <f>IF(OR('Z-scores'!EU12&gt;3,'Z-scores'!EU12&lt;-3),"",'Z-scores'!EU12)</f>
        <v>-0.41648455724100597</v>
      </c>
      <c r="EV12" s="6">
        <f>IF(OR('Z-scores'!EV12&gt;3,'Z-scores'!EV12&lt;-3),"",'Z-scores'!EV12)</f>
        <v>-0.10548939831737213</v>
      </c>
      <c r="EW12" s="6">
        <f>IF(OR('Z-scores'!EW12&gt;3,'Z-scores'!EW12&lt;-3),"",'Z-scores'!EW12)</f>
        <v>-0.28046284602589788</v>
      </c>
      <c r="EX12" s="6">
        <f>IF(OR('Z-scores'!EX12&gt;3,'Z-scores'!EX12&lt;-3),"",'Z-scores'!EX12)</f>
        <v>-1.2769842232802167</v>
      </c>
      <c r="EY12" s="6">
        <f>IF(OR('Z-scores'!EY12&gt;3,'Z-scores'!EY12&lt;-3),"",'Z-scores'!EY12)</f>
        <v>-0.28600655741573572</v>
      </c>
      <c r="EZ12" s="6" t="str">
        <f>IF(OR('Z-scores'!EZ12&gt;3,'Z-scores'!EZ12&lt;-3),"",'Z-scores'!EZ12)</f>
        <v/>
      </c>
      <c r="FA12" s="6">
        <f>IF(OR('Z-scores'!FA12&gt;3,'Z-scores'!FA12&lt;-3),"",'Z-scores'!FA12)</f>
        <v>0.77758564691845988</v>
      </c>
      <c r="FB12" s="6">
        <f>IF(OR('Z-scores'!FB12&gt;3,'Z-scores'!FB12&lt;-3),"",'Z-scores'!FB12)</f>
        <v>0.29607164067671188</v>
      </c>
      <c r="FC12" s="6">
        <f>IF(OR('Z-scores'!FC12&gt;3,'Z-scores'!FC12&lt;-3),"",'Z-scores'!FC12)</f>
        <v>0.77980538169337843</v>
      </c>
      <c r="FD12" s="6">
        <f>IF(OR('Z-scores'!FD12&gt;3,'Z-scores'!FD12&lt;-3),"",'Z-scores'!FD12)</f>
        <v>1.9617499918009234</v>
      </c>
      <c r="FE12" s="6">
        <f>IF(OR('Z-scores'!FE12&gt;3,'Z-scores'!FE12&lt;-3),"",'Z-scores'!FE12)</f>
        <v>1.174439693600613</v>
      </c>
      <c r="FF12" s="6">
        <f>IF(OR('Z-scores'!FF12&gt;3,'Z-scores'!FF12&lt;-3),"",'Z-scores'!FF12)</f>
        <v>0.31249526894138291</v>
      </c>
      <c r="FG12" s="6">
        <f>IF(OR('Z-scores'!FG12&gt;3,'Z-scores'!FG12&lt;-3),"",'Z-scores'!FG12)</f>
        <v>-0.34637835788835408</v>
      </c>
      <c r="FH12" s="6">
        <f>IF(OR('Z-scores'!FH12&gt;3,'Z-scores'!FH12&lt;-3),"",'Z-scores'!FH12)</f>
        <v>-1.5033064043594624</v>
      </c>
      <c r="FI12" s="6">
        <f>IF(OR('Z-scores'!FI12&gt;3,'Z-scores'!FI12&lt;-3),"",'Z-scores'!FI12)</f>
        <v>1.3479021669784728</v>
      </c>
      <c r="FJ12" s="6">
        <f>IF(OR('Z-scores'!FJ12&gt;3,'Z-scores'!FJ12&lt;-3),"",'Z-scores'!FJ12)</f>
        <v>-0.16478981448796592</v>
      </c>
      <c r="FK12" s="6">
        <f>IF(OR('Z-scores'!FK12&gt;3,'Z-scores'!FK12&lt;-3),"",'Z-scores'!FK12)</f>
        <v>0.94450713633453964</v>
      </c>
      <c r="FL12" s="6">
        <f>IF(OR('Z-scores'!FL12&gt;3,'Z-scores'!FL12&lt;-3),"",'Z-scores'!FL12)</f>
        <v>0.71475659869264396</v>
      </c>
      <c r="FM12" s="6">
        <f>IF(OR('Z-scores'!FM12&gt;3,'Z-scores'!FM12&lt;-3),"",'Z-scores'!FM12)</f>
        <v>-0.42190451445584692</v>
      </c>
      <c r="FN12" s="6">
        <f>IF(OR('Z-scores'!FN12&gt;3,'Z-scores'!FN12&lt;-3),"",'Z-scores'!FN12)</f>
        <v>-0.60146206161952576</v>
      </c>
      <c r="FO12" s="6">
        <f>IF(OR('Z-scores'!FO12&gt;3,'Z-scores'!FO12&lt;-3),"",'Z-scores'!FO12)</f>
        <v>-0.73206763056962365</v>
      </c>
      <c r="FP12" s="6">
        <f>IF(OR('Z-scores'!FP12&gt;3,'Z-scores'!FP12&lt;-3),"",'Z-scores'!FP12)</f>
        <v>-0.38465777220159275</v>
      </c>
      <c r="FQ12" s="6">
        <f>IF(OR('Z-scores'!FQ12&gt;3,'Z-scores'!FQ12&lt;-3),"",'Z-scores'!FQ12)</f>
        <v>-0.54080881537137981</v>
      </c>
      <c r="FR12" s="6">
        <f>IF(OR('Z-scores'!FR12&gt;3,'Z-scores'!FR12&lt;-3),"",'Z-scores'!FR12)</f>
        <v>-0.4823594056091734</v>
      </c>
      <c r="FS12" s="6">
        <f>IF(OR('Z-scores'!FS12&gt;3,'Z-scores'!FS12&lt;-3),"",'Z-scores'!FS12)</f>
        <v>4.7161135892979017E-2</v>
      </c>
      <c r="FT12" s="6">
        <f>IF(OR('Z-scores'!FT12&gt;3,'Z-scores'!FT12&lt;-3),"",'Z-scores'!FT12)</f>
        <v>0.87897661275668326</v>
      </c>
      <c r="FU12" s="6">
        <f>IF(OR('Z-scores'!FU12&gt;3,'Z-scores'!FU12&lt;-3),"",'Z-scores'!FU12)</f>
        <v>0.6786204927433046</v>
      </c>
      <c r="FV12" s="6">
        <f>IF(OR('Z-scores'!FV12&gt;3,'Z-scores'!FV12&lt;-3),"",'Z-scores'!FV12)</f>
        <v>-0.90866049090616474</v>
      </c>
      <c r="FW12" s="6">
        <f>IF(OR('Z-scores'!FW12&gt;3,'Z-scores'!FW12&lt;-3),"",'Z-scores'!FW12)</f>
        <v>0.11433736993942586</v>
      </c>
      <c r="FX12" s="6">
        <f>IF(OR('Z-scores'!FX12&gt;3,'Z-scores'!FX12&lt;-3),"",'Z-scores'!FX12)</f>
        <v>-0.13617848334237873</v>
      </c>
      <c r="FY12" s="6">
        <f>IF(OR('Z-scores'!FY12&gt;3,'Z-scores'!FY12&lt;-3),"",'Z-scores'!FY12)</f>
        <v>2.1300987794212762</v>
      </c>
      <c r="FZ12" s="6">
        <f>IF(OR('Z-scores'!FZ12&gt;3,'Z-scores'!FZ12&lt;-3),"",'Z-scores'!FZ12)</f>
        <v>3.4512058734471902E-3</v>
      </c>
      <c r="GA12" s="6">
        <f>IF(OR('Z-scores'!GA12&gt;3,'Z-scores'!GA12&lt;-3),"",'Z-scores'!GA12)</f>
        <v>1.5078036267438992</v>
      </c>
      <c r="GB12" s="6">
        <f>IF(OR('Z-scores'!GB12&gt;3,'Z-scores'!GB12&lt;-3),"",'Z-scores'!GB12)</f>
        <v>1.1376955514969949</v>
      </c>
      <c r="GC12" s="6">
        <f>IF(OR('Z-scores'!GC12&gt;3,'Z-scores'!GC12&lt;-3),"",'Z-scores'!GC12)</f>
        <v>0.29409601227919091</v>
      </c>
      <c r="GD12" s="6">
        <f>IF(OR('Z-scores'!GD12&gt;3,'Z-scores'!GD12&lt;-3),"",'Z-scores'!GD12)</f>
        <v>0.3994276053706845</v>
      </c>
      <c r="GE12" s="6">
        <f>IF(OR('Z-scores'!GE12&gt;3,'Z-scores'!GE12&lt;-3),"",'Z-scores'!GE12)</f>
        <v>1.1684604235285789</v>
      </c>
      <c r="GF12" s="6">
        <f>IF(OR('Z-scores'!GF12&gt;3,'Z-scores'!GF12&lt;-3),"",'Z-scores'!GF12)</f>
        <v>-0.37834783650873943</v>
      </c>
      <c r="GG12" s="6">
        <f>IF(OR('Z-scores'!GG12&gt;3,'Z-scores'!GG12&lt;-3),"",'Z-scores'!GG12)</f>
        <v>2.1623978430235602</v>
      </c>
      <c r="GH12" s="6">
        <f>IF(OR('Z-scores'!GH12&gt;3,'Z-scores'!GH12&lt;-3),"",'Z-scores'!GH12)</f>
        <v>0.93484443238299886</v>
      </c>
      <c r="GI12" s="6">
        <f>IF(OR('Z-scores'!GI12&gt;3,'Z-scores'!GI12&lt;-3),"",'Z-scores'!GI12)</f>
        <v>-6.0329201942460262E-2</v>
      </c>
      <c r="GJ12" s="6">
        <f>IF(OR('Z-scores'!GJ12&gt;3,'Z-scores'!GJ12&lt;-3),"",'Z-scores'!GJ12)</f>
        <v>0.65774935656706079</v>
      </c>
      <c r="GK12" s="6">
        <f>IF(OR('Z-scores'!GK12&gt;3,'Z-scores'!GK12&lt;-3),"",'Z-scores'!GK12)</f>
        <v>1.791261761005556E-2</v>
      </c>
      <c r="GL12" s="6">
        <f>IF(OR('Z-scores'!GL12&gt;3,'Z-scores'!GL12&lt;-3),"",'Z-scores'!GL12)</f>
        <v>0.75449017449727118</v>
      </c>
      <c r="GM12" s="6">
        <f>IF(OR('Z-scores'!GM12&gt;3,'Z-scores'!GM12&lt;-3),"",'Z-scores'!GM12)</f>
        <v>0.19163124771847562</v>
      </c>
      <c r="GN12" s="6">
        <f>IF(OR('Z-scores'!GN12&gt;3,'Z-scores'!GN12&lt;-3),"",'Z-scores'!GN12)</f>
        <v>-0.39995586205499661</v>
      </c>
      <c r="GO12" s="6">
        <f>IF(OR('Z-scores'!GO12&gt;3,'Z-scores'!GO12&lt;-3),"",'Z-scores'!GO12)</f>
        <v>0.23798949489248919</v>
      </c>
      <c r="GP12" s="6">
        <f>IF(OR('Z-scores'!GP12&gt;3,'Z-scores'!GP12&lt;-3),"",'Z-scores'!GP12)</f>
        <v>1.9650605363104849</v>
      </c>
      <c r="GQ12" s="6">
        <f>IF(OR('Z-scores'!GQ12&gt;3,'Z-scores'!GQ12&lt;-3),"",'Z-scores'!GQ12)</f>
        <v>0.76134143398455345</v>
      </c>
      <c r="GR12" s="6">
        <f>IF(OR('Z-scores'!GR12&gt;3,'Z-scores'!GR12&lt;-3),"",'Z-scores'!GR12)</f>
        <v>0.94748452958523788</v>
      </c>
      <c r="GS12" s="6">
        <f>IF(OR('Z-scores'!GS12&gt;3,'Z-scores'!GS12&lt;-3),"",'Z-scores'!GS12)</f>
        <v>0.44203725982082737</v>
      </c>
      <c r="GT12" s="6">
        <f>IF(OR('Z-scores'!GT12&gt;3,'Z-scores'!GT12&lt;-3),"",'Z-scores'!GT12)</f>
        <v>-0.2669950274906403</v>
      </c>
      <c r="GU12" s="6">
        <f>IF(OR('Z-scores'!GU12&gt;3,'Z-scores'!GU12&lt;-3),"",'Z-scores'!GU12)</f>
        <v>-0.27073121040953319</v>
      </c>
      <c r="GV12" s="6">
        <f>IF(OR('Z-scores'!GV12&gt;3,'Z-scores'!GV12&lt;-3),"",'Z-scores'!GV12)</f>
        <v>0.2023698425098194</v>
      </c>
      <c r="GW12" s="6">
        <f>IF(OR('Z-scores'!GW12&gt;3,'Z-scores'!GW12&lt;-3),"",'Z-scores'!GW12)</f>
        <v>-0.30245490263770042</v>
      </c>
      <c r="GX12" s="6">
        <f>IF(OR('Z-scores'!GX12&gt;3,'Z-scores'!GX12&lt;-3),"",'Z-scores'!GX12)</f>
        <v>-0.57232890769798417</v>
      </c>
      <c r="GY12" s="6">
        <f>IF(OR('Z-scores'!GY12&gt;3,'Z-scores'!GY12&lt;-3),"",'Z-scores'!GY12)</f>
        <v>-0.73043913462610199</v>
      </c>
      <c r="GZ12" s="6">
        <f>IF(OR('Z-scores'!GZ12&gt;3,'Z-scores'!GZ12&lt;-3),"",'Z-scores'!GZ12)</f>
        <v>-6.6081179880306776E-2</v>
      </c>
      <c r="HA12" s="6">
        <f>IF(OR('Z-scores'!HA12&gt;3,'Z-scores'!HA12&lt;-3),"",'Z-scores'!HA12)</f>
        <v>-0.4552236423124249</v>
      </c>
      <c r="HB12" s="6">
        <f>IF(OR('Z-scores'!HB12&gt;3,'Z-scores'!HB12&lt;-3),"",'Z-scores'!HB12)</f>
        <v>0.64822304394626251</v>
      </c>
      <c r="HC12" s="6">
        <f>IF(OR('Z-scores'!HC12&gt;3,'Z-scores'!HC12&lt;-3),"",'Z-scores'!HC12)</f>
        <v>0.97372643237317247</v>
      </c>
      <c r="HD12" s="6">
        <f>IF(OR('Z-scores'!HD12&gt;3,'Z-scores'!HD12&lt;-3),"",'Z-scores'!HD12)</f>
        <v>5.3390110733417949E-2</v>
      </c>
      <c r="HE12" s="6">
        <f>IF(OR('Z-scores'!HE12&gt;3,'Z-scores'!HE12&lt;-3),"",'Z-scores'!HE12)</f>
        <v>-0.40425168868544648</v>
      </c>
      <c r="HF12" s="6">
        <f>IF(OR('Z-scores'!HF12&gt;3,'Z-scores'!HF12&lt;-3),"",'Z-scores'!HF12)</f>
        <v>-0.31123341745563354</v>
      </c>
      <c r="HG12" s="6">
        <f>IF(OR('Z-scores'!HG12&gt;3,'Z-scores'!HG12&lt;-3),"",'Z-scores'!HG12)</f>
        <v>-0.7233900193652445</v>
      </c>
      <c r="HH12" s="6">
        <f>IF(OR('Z-scores'!HH12&gt;3,'Z-scores'!HH12&lt;-3),"",'Z-scores'!HH12)</f>
        <v>-8.5911335194540001E-2</v>
      </c>
      <c r="HI12" s="6">
        <f>IF(OR('Z-scores'!HI12&gt;3,'Z-scores'!HI12&lt;-3),"",'Z-scores'!HI12)</f>
        <v>-0.55103394154457974</v>
      </c>
      <c r="HJ12" s="6">
        <f>IF(OR('Z-scores'!HJ12&gt;3,'Z-scores'!HJ12&lt;-3),"",'Z-scores'!HJ12)</f>
        <v>-0.338346053517186</v>
      </c>
      <c r="HK12" s="6">
        <f>IF(OR('Z-scores'!HK12&gt;3,'Z-scores'!HK12&lt;-3),"",'Z-scores'!HK12)</f>
        <v>0.60078247131812934</v>
      </c>
      <c r="HL12" s="6">
        <f>IF(OR('Z-scores'!HL12&gt;3,'Z-scores'!HL12&lt;-3),"",'Z-scores'!HL12)</f>
        <v>7.4789701297129196E-2</v>
      </c>
      <c r="HM12" s="6">
        <f>IF(OR('Z-scores'!HM12&gt;3,'Z-scores'!HM12&lt;-3),"",'Z-scores'!HM12)</f>
        <v>2.0870640319732114</v>
      </c>
      <c r="HN12" s="6">
        <f>IF(OR('Z-scores'!HN12&gt;3,'Z-scores'!HN12&lt;-3),"",'Z-scores'!HN12)</f>
        <v>-0.83445664136446196</v>
      </c>
      <c r="HO12" s="6">
        <f>IF(OR('Z-scores'!HO12&gt;3,'Z-scores'!HO12&lt;-3),"",'Z-scores'!HO12)</f>
        <v>0.93189122398413571</v>
      </c>
      <c r="HP12" s="6">
        <f>IF(OR('Z-scores'!HP12&gt;3,'Z-scores'!HP12&lt;-3),"",'Z-scores'!HP12)</f>
        <v>-9.6635710978918696E-2</v>
      </c>
      <c r="HQ12" s="6">
        <f>IF(OR('Z-scores'!HQ12&gt;3,'Z-scores'!HQ12&lt;-3),"",'Z-scores'!HQ12)</f>
        <v>0.48306243665121379</v>
      </c>
      <c r="HR12" s="6">
        <f>IF(OR('Z-scores'!HR12&gt;3,'Z-scores'!HR12&lt;-3),"",'Z-scores'!HR12)</f>
        <v>0.34933205704463716</v>
      </c>
      <c r="HS12" s="6">
        <f>IF(OR('Z-scores'!HS12&gt;3,'Z-scores'!HS12&lt;-3),"",'Z-scores'!HS12)</f>
        <v>-0.16917810173125425</v>
      </c>
      <c r="HT12" s="6">
        <f>IF(OR('Z-scores'!HT12&gt;3,'Z-scores'!HT12&lt;-3),"",'Z-scores'!HT12)</f>
        <v>-7.5633972839496411E-2</v>
      </c>
      <c r="HU12" s="6">
        <f>IF(OR('Z-scores'!HU12&gt;3,'Z-scores'!HU12&lt;-3),"",'Z-scores'!HU12)</f>
        <v>1.182866573502307</v>
      </c>
      <c r="HV12" s="6">
        <f>IF(OR('Z-scores'!HV12&gt;3,'Z-scores'!HV12&lt;-3),"",'Z-scores'!HV12)</f>
        <v>0.88563483003475163</v>
      </c>
      <c r="HW12" s="6">
        <f>IF(OR('Z-scores'!HW12&gt;3,'Z-scores'!HW12&lt;-3),"",'Z-scores'!HW12)</f>
        <v>0.61379633755220708</v>
      </c>
      <c r="HX12" s="6">
        <f>IF(OR('Z-scores'!HX12&gt;3,'Z-scores'!HX12&lt;-3),"",'Z-scores'!HX12)</f>
        <v>0.43147207007896116</v>
      </c>
      <c r="HY12" s="6">
        <f>IF(OR('Z-scores'!HY12&gt;3,'Z-scores'!HY12&lt;-3),"",'Z-scores'!HY12)</f>
        <v>1.5533291551055886</v>
      </c>
      <c r="HZ12" s="6">
        <f>IF(OR('Z-scores'!HZ12&gt;3,'Z-scores'!HZ12&lt;-3),"",'Z-scores'!HZ12)</f>
        <v>-0.79708625704269642</v>
      </c>
      <c r="IA12" s="6">
        <f>IF(OR('Z-scores'!IA12&gt;3,'Z-scores'!IA12&lt;-3),"",'Z-scores'!IA12)</f>
        <v>-8.3055895353824225E-2</v>
      </c>
      <c r="IB12" s="6">
        <f>IF(OR('Z-scores'!IB12&gt;3,'Z-scores'!IB12&lt;-3),"",'Z-scores'!IB12)</f>
        <v>1.3166237017421918</v>
      </c>
      <c r="IC12" s="6">
        <f>IF(OR('Z-scores'!IC12&gt;3,'Z-scores'!IC12&lt;-3),"",'Z-scores'!IC12)</f>
        <v>0.75040079106146851</v>
      </c>
      <c r="ID12" s="6">
        <f>IF(OR('Z-scores'!ID12&gt;3,'Z-scores'!ID12&lt;-3),"",'Z-scores'!ID12)</f>
        <v>2.5982006808239202</v>
      </c>
      <c r="IE12" s="6">
        <f>IF(OR('Z-scores'!IE12&gt;3,'Z-scores'!IE12&lt;-3),"",'Z-scores'!IE12)</f>
        <v>1.2739664112401539</v>
      </c>
      <c r="IF12" s="6">
        <f>IF(OR('Z-scores'!IF12&gt;3,'Z-scores'!IF12&lt;-3),"",'Z-scores'!IF12)</f>
        <v>2.2702296277650107</v>
      </c>
      <c r="IG12" s="6">
        <f>IF(OR('Z-scores'!IG12&gt;3,'Z-scores'!IG12&lt;-3),"",'Z-scores'!IG12)</f>
        <v>1.4842919462854454</v>
      </c>
      <c r="IH12" s="6" t="str">
        <f>IF(OR('Z-scores'!IH12&gt;3,'Z-scores'!IH12&lt;-3),"",'Z-scores'!IH12)</f>
        <v/>
      </c>
      <c r="II12" s="6">
        <f>IF(OR('Z-scores'!II12&gt;3,'Z-scores'!II12&lt;-3),"",'Z-scores'!II12)</f>
        <v>0.23793251860926554</v>
      </c>
      <c r="IJ12" s="6">
        <f>IF(OR('Z-scores'!IJ12&gt;3,'Z-scores'!IJ12&lt;-3),"",'Z-scores'!IJ12)</f>
        <v>2.4268302537680504</v>
      </c>
      <c r="IK12" s="6">
        <f>IF(OR('Z-scores'!IK12&gt;3,'Z-scores'!IK12&lt;-3),"",'Z-scores'!IK12)</f>
        <v>0.52568597958795349</v>
      </c>
      <c r="IL12" s="6">
        <f>IF(OR('Z-scores'!IL12&gt;3,'Z-scores'!IL12&lt;-3),"",'Z-scores'!IL12)</f>
        <v>2.4954580553626644</v>
      </c>
      <c r="IM12" s="6">
        <f>IF(OR('Z-scores'!IM12&gt;3,'Z-scores'!IM12&lt;-3),"",'Z-scores'!IM12)</f>
        <v>0.64261903773610873</v>
      </c>
      <c r="IN12" s="6">
        <f>IF(OR('Z-scores'!IN12&gt;3,'Z-scores'!IN12&lt;-3),"",'Z-scores'!IN12)</f>
        <v>-2.0993374994443179E-2</v>
      </c>
      <c r="IO12" s="6">
        <f>IF(OR('Z-scores'!IO12&gt;3,'Z-scores'!IO12&lt;-3),"",'Z-scores'!IO12)</f>
        <v>-7.0214294739105497E-3</v>
      </c>
      <c r="IP12" s="6">
        <f>IF(OR('Z-scores'!IP12&gt;3,'Z-scores'!IP12&lt;-3),"",'Z-scores'!IP12)</f>
        <v>-0.73763065383342741</v>
      </c>
      <c r="IQ12" s="6">
        <f>IF(OR('Z-scores'!IQ12&gt;3,'Z-scores'!IQ12&lt;-3),"",'Z-scores'!IQ12)</f>
        <v>-1.1843351661080199</v>
      </c>
      <c r="IR12" s="6">
        <f>IF(OR('Z-scores'!IR12&gt;3,'Z-scores'!IR12&lt;-3),"",'Z-scores'!IR12)</f>
        <v>0.43874395431790197</v>
      </c>
      <c r="IS12" s="6">
        <f>IF(OR('Z-scores'!IS12&gt;3,'Z-scores'!IS12&lt;-3),"",'Z-scores'!IS12)</f>
        <v>-6.6176044214355231E-2</v>
      </c>
      <c r="IT12" s="6">
        <f>IF(OR('Z-scores'!IT12&gt;3,'Z-scores'!IT12&lt;-3),"",'Z-scores'!IT12)</f>
        <v>-0.4830450838998423</v>
      </c>
      <c r="IU12" s="6">
        <f>IF(OR('Z-scores'!IU12&gt;3,'Z-scores'!IU12&lt;-3),"",'Z-scores'!IU12)</f>
        <v>-0.39241675385301533</v>
      </c>
      <c r="IV12" s="6">
        <f>IF(OR('Z-scores'!IV12&gt;3,'Z-scores'!IV12&lt;-3),"",'Z-scores'!IV12)</f>
        <v>-0.12544931916671176</v>
      </c>
      <c r="IW12" s="6">
        <f>IF(OR('Z-scores'!IW12&gt;3,'Z-scores'!IW12&lt;-3),"",'Z-scores'!IW12)</f>
        <v>0.99182613081522442</v>
      </c>
      <c r="IX12" s="6">
        <f>IF(OR('Z-scores'!IX12&gt;3,'Z-scores'!IX12&lt;-3),"",'Z-scores'!IX12)</f>
        <v>8.7355022248087097E-2</v>
      </c>
      <c r="IY12" s="6">
        <f>IF(OR('Z-scores'!IY12&gt;3,'Z-scores'!IY12&lt;-3),"",'Z-scores'!IY12)</f>
        <v>-1.1180760183070502</v>
      </c>
      <c r="IZ12" s="6">
        <f>IF(OR('Z-scores'!IZ12&gt;3,'Z-scores'!IZ12&lt;-3),"",'Z-scores'!IZ12)</f>
        <v>0.2828322768125453</v>
      </c>
      <c r="JA12" s="6">
        <f>IF(OR('Z-scores'!JA12&gt;3,'Z-scores'!JA12&lt;-3),"",'Z-scores'!JA12)</f>
        <v>-0.96582571186975419</v>
      </c>
      <c r="JB12" s="6">
        <f>IF(OR('Z-scores'!JB12&gt;3,'Z-scores'!JB12&lt;-3),"",'Z-scores'!JB12)</f>
        <v>0.34637217940732468</v>
      </c>
      <c r="JC12" s="6">
        <f>IF(OR('Z-scores'!JC12&gt;3,'Z-scores'!JC12&lt;-3),"",'Z-scores'!JC12)</f>
        <v>-7.2714049383851301E-2</v>
      </c>
      <c r="JD12" s="6">
        <f>IF(OR('Z-scores'!JD12&gt;3,'Z-scores'!JD12&lt;-3),"",'Z-scores'!JD12)</f>
        <v>2.1233266996750761</v>
      </c>
      <c r="JE12" s="6">
        <f>IF(OR('Z-scores'!JE12&gt;3,'Z-scores'!JE12&lt;-3),"",'Z-scores'!JE12)</f>
        <v>1.2654517520537714</v>
      </c>
      <c r="JF12" s="6">
        <f>IF(OR('Z-scores'!JF12&gt;3,'Z-scores'!JF12&lt;-3),"",'Z-scores'!JF12)</f>
        <v>-0.45908436846346423</v>
      </c>
      <c r="JG12" s="6">
        <f>IF(OR('Z-scores'!JG12&gt;3,'Z-scores'!JG12&lt;-3),"",'Z-scores'!JG12)</f>
        <v>-0.79651176773099308</v>
      </c>
      <c r="JH12" s="6">
        <f>IF(OR('Z-scores'!JH12&gt;3,'Z-scores'!JH12&lt;-3),"",'Z-scores'!JH12)</f>
        <v>0.10743373911382348</v>
      </c>
      <c r="JI12" s="6">
        <f>IF(OR('Z-scores'!JI12&gt;3,'Z-scores'!JI12&lt;-3),"",'Z-scores'!JI12)</f>
        <v>-1.1057284708884938</v>
      </c>
      <c r="JJ12" s="6">
        <f>IF(OR('Z-scores'!JJ12&gt;3,'Z-scores'!JJ12&lt;-3),"",'Z-scores'!JJ12)</f>
        <v>-0.49514634121625789</v>
      </c>
      <c r="JK12" s="6">
        <f>IF(OR('Z-scores'!JK12&gt;3,'Z-scores'!JK12&lt;-3),"",'Z-scores'!JK12)</f>
        <v>-0.83065895054970518</v>
      </c>
      <c r="JL12" s="6">
        <f>IF(OR('Z-scores'!JL12&gt;3,'Z-scores'!JL12&lt;-3),"",'Z-scores'!JL12)</f>
        <v>0.66600037083783836</v>
      </c>
      <c r="JM12" s="6">
        <f>IF(OR('Z-scores'!JM12&gt;3,'Z-scores'!JM12&lt;-3),"",'Z-scores'!JM12)</f>
        <v>-1.339294700812582E-2</v>
      </c>
      <c r="JN12" s="6">
        <f>IF(OR('Z-scores'!JN12&gt;3,'Z-scores'!JN12&lt;-3),"",'Z-scores'!JN12)</f>
        <v>0.73015757702925477</v>
      </c>
      <c r="JO12" s="6">
        <f>IF(OR('Z-scores'!JO12&gt;3,'Z-scores'!JO12&lt;-3),"",'Z-scores'!JO12)</f>
        <v>0.83869879669833092</v>
      </c>
      <c r="JP12" s="6">
        <f>IF(OR('Z-scores'!JP12&gt;3,'Z-scores'!JP12&lt;-3),"",'Z-scores'!JP12)</f>
        <v>-0.49265377357056084</v>
      </c>
      <c r="JQ12" s="6">
        <f>IF(OR('Z-scores'!JQ12&gt;3,'Z-scores'!JQ12&lt;-3),"",'Z-scores'!JQ12)</f>
        <v>-1.6532053421256294</v>
      </c>
      <c r="JR12" s="6">
        <f>IF(OR('Z-scores'!JR12&gt;3,'Z-scores'!JR12&lt;-3),"",'Z-scores'!JR12)</f>
        <v>-1.7835370787245319</v>
      </c>
      <c r="JS12" s="6">
        <f>IF(OR('Z-scores'!JS12&gt;3,'Z-scores'!JS12&lt;-3),"",'Z-scores'!JS12)</f>
        <v>1.672540969167956</v>
      </c>
      <c r="JT12" s="6">
        <f>IF(OR('Z-scores'!JT12&gt;3,'Z-scores'!JT12&lt;-3),"",'Z-scores'!JT12)</f>
        <v>-0.226794671860093</v>
      </c>
      <c r="JU12" s="6">
        <f>IF(OR('Z-scores'!JU12&gt;3,'Z-scores'!JU12&lt;-3),"",'Z-scores'!JU12)</f>
        <v>-0.19058038006679295</v>
      </c>
      <c r="JV12" s="6">
        <f>IF(OR('Z-scores'!JV12&gt;3,'Z-scores'!JV12&lt;-3),"",'Z-scores'!JV12)</f>
        <v>0.68162258907958218</v>
      </c>
      <c r="JW12" s="6">
        <f>IF(OR('Z-scores'!JW12&gt;3,'Z-scores'!JW12&lt;-3),"",'Z-scores'!JW12)</f>
        <v>-0.44838107070719141</v>
      </c>
      <c r="JX12" s="6">
        <f>IF(OR('Z-scores'!JX12&gt;3,'Z-scores'!JX12&lt;-3),"",'Z-scores'!JX12)</f>
        <v>-1.0347940438251206</v>
      </c>
      <c r="JY12" s="6">
        <f>IF(OR('Z-scores'!JY12&gt;3,'Z-scores'!JY12&lt;-3),"",'Z-scores'!JY12)</f>
        <v>-0.54813769870425377</v>
      </c>
      <c r="JZ12" s="6">
        <f>IF(OR('Z-scores'!JZ12&gt;3,'Z-scores'!JZ12&lt;-3),"",'Z-scores'!JZ12)</f>
        <v>-1.9595951797661315</v>
      </c>
      <c r="KA12" s="6">
        <f>IF(OR('Z-scores'!KA12&gt;3,'Z-scores'!KA12&lt;-3),"",'Z-scores'!KA12)</f>
        <v>1.8094741000307151</v>
      </c>
      <c r="KB12" s="6">
        <f>IF(OR('Z-scores'!KB12&gt;3,'Z-scores'!KB12&lt;-3),"",'Z-scores'!KB12)</f>
        <v>-1.7577321908329007</v>
      </c>
      <c r="KC12" s="6">
        <f>IF(OR('Z-scores'!KC12&gt;3,'Z-scores'!KC12&lt;-3),"",'Z-scores'!KC12)</f>
        <v>1.0991067176869935</v>
      </c>
      <c r="KD12" s="6">
        <f>IF(OR('Z-scores'!KD12&gt;3,'Z-scores'!KD12&lt;-3),"",'Z-scores'!KD12)</f>
        <v>-1.6104237788169924</v>
      </c>
      <c r="KE12" s="6">
        <f>IF(OR('Z-scores'!KE12&gt;3,'Z-scores'!KE12&lt;-3),"",'Z-scores'!KE12)</f>
        <v>-0.6320988679279248</v>
      </c>
      <c r="KF12" s="6">
        <f>IF(OR('Z-scores'!KF12&gt;3,'Z-scores'!KF12&lt;-3),"",'Z-scores'!KF12)</f>
        <v>-1.8502348190526838</v>
      </c>
      <c r="KG12" s="6">
        <f>IF(OR('Z-scores'!KG12&gt;3,'Z-scores'!KG12&lt;-3),"",'Z-scores'!KG12)</f>
        <v>-0.41597976508234663</v>
      </c>
      <c r="KH12" s="6">
        <f>IF(OR('Z-scores'!KH12&gt;3,'Z-scores'!KH12&lt;-3),"",'Z-scores'!KH12)</f>
        <v>0.17868745038502332</v>
      </c>
      <c r="KI12" s="6">
        <f>IF(OR('Z-scores'!KI12&gt;3,'Z-scores'!KI12&lt;-3),"",'Z-scores'!KI12)</f>
        <v>0.15619731195659128</v>
      </c>
      <c r="KJ12" s="6">
        <f>IF(OR('Z-scores'!KJ12&gt;3,'Z-scores'!KJ12&lt;-3),"",'Z-scores'!KJ12)</f>
        <v>0.25948655770982942</v>
      </c>
      <c r="KK12" s="6">
        <f>IF(OR('Z-scores'!KK12&gt;3,'Z-scores'!KK12&lt;-3),"",'Z-scores'!KK12)</f>
        <v>-0.95009271997042066</v>
      </c>
      <c r="KL12" s="6">
        <f>IF(OR('Z-scores'!KL12&gt;3,'Z-scores'!KL12&lt;-3),"",'Z-scores'!KL12)</f>
        <v>-1.0978600356203236</v>
      </c>
      <c r="KM12" s="6">
        <f>IF(OR('Z-scores'!KM12&gt;3,'Z-scores'!KM12&lt;-3),"",'Z-scores'!KM12)</f>
        <v>-1.7895940536295938</v>
      </c>
      <c r="KN12" s="6">
        <f>IF(OR('Z-scores'!KN12&gt;3,'Z-scores'!KN12&lt;-3),"",'Z-scores'!KN12)</f>
        <v>-1.1368259060705412</v>
      </c>
      <c r="KO12" s="6">
        <f>IF(OR('Z-scores'!KO12&gt;3,'Z-scores'!KO12&lt;-3),"",'Z-scores'!KO12)</f>
        <v>-1.2622958341553736</v>
      </c>
      <c r="KP12" s="6">
        <f>IF(OR('Z-scores'!KP12&gt;3,'Z-scores'!KP12&lt;-3),"",'Z-scores'!KP12)</f>
        <v>-1.7621930131923371</v>
      </c>
      <c r="KQ12" s="6">
        <f>IF(OR('Z-scores'!KQ12&gt;3,'Z-scores'!KQ12&lt;-3),"",'Z-scores'!KQ12)</f>
        <v>-0.68613729566652493</v>
      </c>
      <c r="KR12" s="6">
        <f>IF(OR('Z-scores'!KR12&gt;3,'Z-scores'!KR12&lt;-3),"",'Z-scores'!KR12)</f>
        <v>-1.6123368449539044</v>
      </c>
      <c r="KS12" s="6">
        <f>IF(OR('Z-scores'!KS12&gt;3,'Z-scores'!KS12&lt;-3),"",'Z-scores'!KS12)</f>
        <v>-0.55496241830972848</v>
      </c>
      <c r="KT12" s="6">
        <f>IF(OR('Z-scores'!KT12&gt;3,'Z-scores'!KT12&lt;-3),"",'Z-scores'!KT12)</f>
        <v>-1.4367669262898637</v>
      </c>
      <c r="KU12" s="6">
        <f>IF(OR('Z-scores'!KU12&gt;3,'Z-scores'!KU12&lt;-3),"",'Z-scores'!KU12)</f>
        <v>-1.4996723504013822</v>
      </c>
      <c r="KV12" s="6">
        <f>IF(OR('Z-scores'!KV12&gt;3,'Z-scores'!KV12&lt;-3),"",'Z-scores'!KV12)</f>
        <v>-0.76612679372939008</v>
      </c>
      <c r="KW12" s="6">
        <f>IF(OR('Z-scores'!KW12&gt;3,'Z-scores'!KW12&lt;-3),"",'Z-scores'!KW12)</f>
        <v>0.70018964872321554</v>
      </c>
      <c r="KX12" s="6">
        <f>IF(OR('Z-scores'!KX12&gt;3,'Z-scores'!KX12&lt;-3),"",'Z-scores'!KX12)</f>
        <v>-0.47749418185135922</v>
      </c>
      <c r="KY12" s="6">
        <f>IF(OR('Z-scores'!KY12&gt;3,'Z-scores'!KY12&lt;-3),"",'Z-scores'!KY12)</f>
        <v>-1.0998656345970785</v>
      </c>
      <c r="KZ12" s="6">
        <f>IF(OR('Z-scores'!KZ12&gt;3,'Z-scores'!KZ12&lt;-3),"",'Z-scores'!KZ12)</f>
        <v>-0.36396784687075501</v>
      </c>
      <c r="LA12" s="6">
        <f>IF(OR('Z-scores'!LA12&gt;3,'Z-scores'!LA12&lt;-3),"",'Z-scores'!LA12)</f>
        <v>-0.62823120758083706</v>
      </c>
      <c r="LB12" s="6">
        <f>IF(OR('Z-scores'!LB12&gt;3,'Z-scores'!LB12&lt;-3),"",'Z-scores'!LB12)</f>
        <v>-1.8723649833436611</v>
      </c>
      <c r="LC12" s="6">
        <f>IF(OR('Z-scores'!LC12&gt;3,'Z-scores'!LC12&lt;-3),"",'Z-scores'!LC12)</f>
        <v>-1.653739122337947</v>
      </c>
      <c r="LD12" s="6">
        <f>IF(OR('Z-scores'!LD12&gt;3,'Z-scores'!LD12&lt;-3),"",'Z-scores'!LD12)</f>
        <v>-1.0424425230839609</v>
      </c>
      <c r="LE12" s="6">
        <f>IF(OR('Z-scores'!LE12&gt;3,'Z-scores'!LE12&lt;-3),"",'Z-scores'!LE12)</f>
        <v>-1.6164165342071106</v>
      </c>
      <c r="LF12" s="6">
        <f>IF(OR('Z-scores'!LF12&gt;3,'Z-scores'!LF12&lt;-3),"",'Z-scores'!LF12)</f>
        <v>-2.2082658699986277</v>
      </c>
      <c r="LG12" s="6">
        <f>IF(OR('Z-scores'!LG12&gt;3,'Z-scores'!LG12&lt;-3),"",'Z-scores'!LG12)</f>
        <v>-0.93123363514290758</v>
      </c>
      <c r="LH12" s="6">
        <f>IF(OR('Z-scores'!LH12&gt;3,'Z-scores'!LH12&lt;-3),"",'Z-scores'!LH12)</f>
        <v>0.84273561231957816</v>
      </c>
      <c r="LI12" s="6">
        <f>IF(OR('Z-scores'!LI12&gt;3,'Z-scores'!LI12&lt;-3),"",'Z-scores'!LI12)</f>
        <v>-0.1564160744978193</v>
      </c>
      <c r="LJ12" s="6">
        <f>IF(OR('Z-scores'!LJ12&gt;3,'Z-scores'!LJ12&lt;-3),"",'Z-scores'!LJ12)</f>
        <v>-0.86165949164268951</v>
      </c>
      <c r="LK12" s="6">
        <f>IF(OR('Z-scores'!LK12&gt;3,'Z-scores'!LK12&lt;-3),"",'Z-scores'!LK12)</f>
        <v>-0.14312970184037163</v>
      </c>
      <c r="LL12" s="6">
        <f>IF(OR('Z-scores'!LL12&gt;3,'Z-scores'!LL12&lt;-3),"",'Z-scores'!LL12)</f>
        <v>-0.23522889687231863</v>
      </c>
      <c r="LM12" s="6">
        <f>IF(OR('Z-scores'!LM12&gt;3,'Z-scores'!LM12&lt;-3),"",'Z-scores'!LM12)</f>
        <v>-0.86134525521201077</v>
      </c>
      <c r="LN12" s="6">
        <f>IF(OR('Z-scores'!LN12&gt;3,'Z-scores'!LN12&lt;-3),"",'Z-scores'!LN12)</f>
        <v>0.67259963602078332</v>
      </c>
      <c r="LO12" s="6">
        <f>IF(OR('Z-scores'!LO12&gt;3,'Z-scores'!LO12&lt;-3),"",'Z-scores'!LO12)</f>
        <v>-0.46925855427526009</v>
      </c>
      <c r="LP12" s="6">
        <f>IF(OR('Z-scores'!LP12&gt;3,'Z-scores'!LP12&lt;-3),"",'Z-scores'!LP12)</f>
        <v>-4.7258135256899272E-2</v>
      </c>
      <c r="LQ12" s="6">
        <f>IF(OR('Z-scores'!LQ12&gt;3,'Z-scores'!LQ12&lt;-3),"",'Z-scores'!LQ12)</f>
        <v>0.59163071395035916</v>
      </c>
      <c r="LR12" s="6">
        <f>IF(OR('Z-scores'!LR12&gt;3,'Z-scores'!LR12&lt;-3),"",'Z-scores'!LR12)</f>
        <v>-0.45676972162213036</v>
      </c>
      <c r="LS12" s="6">
        <f>IF(OR('Z-scores'!LS12&gt;3,'Z-scores'!LS12&lt;-3),"",'Z-scores'!LS12)</f>
        <v>-0.49100811199011918</v>
      </c>
      <c r="LT12" s="6">
        <f>IF(OR('Z-scores'!LT12&gt;3,'Z-scores'!LT12&lt;-3),"",'Z-scores'!LT12)</f>
        <v>-0.344828812058246</v>
      </c>
      <c r="LU12" s="6">
        <f>IF(OR('Z-scores'!LU12&gt;3,'Z-scores'!LU12&lt;-3),"",'Z-scores'!LU12)</f>
        <v>-0.39785778218365608</v>
      </c>
      <c r="LV12" s="6">
        <f>IF(OR('Z-scores'!LV12&gt;3,'Z-scores'!LV12&lt;-3),"",'Z-scores'!LV12)</f>
        <v>-0.65195176563963386</v>
      </c>
      <c r="LW12" s="6">
        <f>IF(OR('Z-scores'!LW12&gt;3,'Z-scores'!LW12&lt;-3),"",'Z-scores'!LW12)</f>
        <v>1.7490357752867653</v>
      </c>
      <c r="LX12" s="6">
        <f>IF(OR('Z-scores'!LX12&gt;3,'Z-scores'!LX12&lt;-3),"",'Z-scores'!LX12)</f>
        <v>-0.38816463175639143</v>
      </c>
      <c r="LY12" s="6">
        <f>IF(OR('Z-scores'!LY12&gt;3,'Z-scores'!LY12&lt;-3),"",'Z-scores'!LY12)</f>
        <v>-0.43682378698049207</v>
      </c>
      <c r="LZ12" s="6">
        <f>IF(OR('Z-scores'!LZ12&gt;3,'Z-scores'!LZ12&lt;-3),"",'Z-scores'!LZ12)</f>
        <v>-0.31275355890774292</v>
      </c>
      <c r="MA12" s="6">
        <f>IF(OR('Z-scores'!MA12&gt;3,'Z-scores'!MA12&lt;-3),"",'Z-scores'!MA12)</f>
        <v>-0.66625277576542419</v>
      </c>
      <c r="MB12" s="6">
        <f>IF(OR('Z-scores'!MB12&gt;3,'Z-scores'!MB12&lt;-3),"",'Z-scores'!MB12)</f>
        <v>-0.44924219789084202</v>
      </c>
      <c r="MC12" s="6">
        <f>IF(OR('Z-scores'!MC12&gt;3,'Z-scores'!MC12&lt;-3),"",'Z-scores'!MC12)</f>
        <v>-0.51172517224790182</v>
      </c>
      <c r="MD12" s="6">
        <f>IF(OR('Z-scores'!MD12&gt;3,'Z-scores'!MD12&lt;-3),"",'Z-scores'!MD12)</f>
        <v>-0.69748474635751856</v>
      </c>
      <c r="ME12" s="6">
        <f>IF(OR('Z-scores'!ME12&gt;3,'Z-scores'!ME12&lt;-3),"",'Z-scores'!ME12)</f>
        <v>-0.82186016733528322</v>
      </c>
      <c r="MF12" s="6">
        <f>IF(OR('Z-scores'!MF12&gt;3,'Z-scores'!MF12&lt;-3),"",'Z-scores'!MF12)</f>
        <v>-0.26053350232139055</v>
      </c>
      <c r="MG12" s="6">
        <f>IF(OR('Z-scores'!MG12&gt;3,'Z-scores'!MG12&lt;-3),"",'Z-scores'!MG12)</f>
        <v>-0.55393998595428207</v>
      </c>
      <c r="MH12" s="6">
        <f>IF(OR('Z-scores'!MH12&gt;3,'Z-scores'!MH12&lt;-3),"",'Z-scores'!MH12)</f>
        <v>0.57059686290989842</v>
      </c>
      <c r="MI12" s="6">
        <f>IF(OR('Z-scores'!MI12&gt;3,'Z-scores'!MI12&lt;-3),"",'Z-scores'!MI12)</f>
        <v>-0.44568561822863284</v>
      </c>
      <c r="MJ12" s="6">
        <f>IF(OR('Z-scores'!MJ12&gt;3,'Z-scores'!MJ12&lt;-3),"",'Z-scores'!MJ12)</f>
        <v>-0.59196546747637624</v>
      </c>
      <c r="MK12" s="6">
        <f>IF(OR('Z-scores'!MK12&gt;3,'Z-scores'!MK12&lt;-3),"",'Z-scores'!MK12)</f>
        <v>-0.28247492459487422</v>
      </c>
      <c r="ML12" s="6">
        <f>IF(OR('Z-scores'!ML12&gt;3,'Z-scores'!ML12&lt;-3),"",'Z-scores'!ML12)</f>
        <v>-0.67530491161876638</v>
      </c>
      <c r="MM12" s="6">
        <f>IF(OR('Z-scores'!MM12&gt;3,'Z-scores'!MM12&lt;-3),"",'Z-scores'!MM12)</f>
        <v>-0.66326692992658709</v>
      </c>
      <c r="MN12" s="6">
        <f>IF(OR('Z-scores'!MN12&gt;3,'Z-scores'!MN12&lt;-3),"",'Z-scores'!MN12)</f>
        <v>-1.9691722293975717</v>
      </c>
      <c r="MO12" s="6">
        <f>IF(OR('Z-scores'!MO12&gt;3,'Z-scores'!MO12&lt;-3),"",'Z-scores'!MO12)</f>
        <v>-1.0446715139999956</v>
      </c>
      <c r="MP12" s="6">
        <f>IF(OR('Z-scores'!MP12&gt;3,'Z-scores'!MP12&lt;-3),"",'Z-scores'!MP12)</f>
        <v>-1.8164993973106758</v>
      </c>
      <c r="MQ12" s="6">
        <f>IF(OR('Z-scores'!MQ12&gt;3,'Z-scores'!MQ12&lt;-3),"",'Z-scores'!MQ12)</f>
        <v>-2.1267570459733238</v>
      </c>
      <c r="MR12" s="6">
        <f>IF(OR('Z-scores'!MR12&gt;3,'Z-scores'!MR12&lt;-3),"",'Z-scores'!MR12)</f>
        <v>-0.68633976992119394</v>
      </c>
      <c r="MS12" s="6">
        <f>IF(OR('Z-scores'!MS12&gt;3,'Z-scores'!MS12&lt;-3),"",'Z-scores'!MS12)</f>
        <v>-0.54569981341534068</v>
      </c>
      <c r="MT12" s="6">
        <f>IF(OR('Z-scores'!MT12&gt;3,'Z-scores'!MT12&lt;-3),"",'Z-scores'!MT12)</f>
        <v>-0.65185105217979089</v>
      </c>
      <c r="MU12" s="6">
        <f>IF(OR('Z-scores'!MU12&gt;3,'Z-scores'!MU12&lt;-3),"",'Z-scores'!MU12)</f>
        <v>0.69935340072751073</v>
      </c>
      <c r="MV12" s="6">
        <f>IF(OR('Z-scores'!MV12&gt;3,'Z-scores'!MV12&lt;-3),"",'Z-scores'!MV12)</f>
        <v>-2.0257896909912674</v>
      </c>
      <c r="MW12" s="6">
        <f>IF(OR('Z-scores'!MW12&gt;3,'Z-scores'!MW12&lt;-3),"",'Z-scores'!MW12)</f>
        <v>-1.1285392706379418</v>
      </c>
      <c r="MX12" s="6">
        <f>IF(OR('Z-scores'!MX12&gt;3,'Z-scores'!MX12&lt;-3),"",'Z-scores'!MX12)</f>
        <v>-0.23949682385925178</v>
      </c>
      <c r="MY12" s="6">
        <f>IF(OR('Z-scores'!MY12&gt;3,'Z-scores'!MY12&lt;-3),"",'Z-scores'!MY12)</f>
        <v>-0.66107378606163836</v>
      </c>
      <c r="MZ12" s="6">
        <f>IF(OR('Z-scores'!MZ12&gt;3,'Z-scores'!MZ12&lt;-3),"",'Z-scores'!MZ12)</f>
        <v>-0.53874252277215273</v>
      </c>
      <c r="NA12" s="6">
        <f>IF(OR('Z-scores'!NA12&gt;3,'Z-scores'!NA12&lt;-3),"",'Z-scores'!NA12)</f>
        <v>-1.1043748198863625</v>
      </c>
      <c r="NB12" s="6">
        <f>IF(OR('Z-scores'!NB12&gt;3,'Z-scores'!NB12&lt;-3),"",'Z-scores'!NB12)</f>
        <v>-0.87570993871530678</v>
      </c>
      <c r="NC12" s="6">
        <f>IF(OR('Z-scores'!NC12&gt;3,'Z-scores'!NC12&lt;-3),"",'Z-scores'!NC12)</f>
        <v>0.2573463285344994</v>
      </c>
      <c r="ND12" s="6">
        <f>IF(OR('Z-scores'!ND12&gt;3,'Z-scores'!ND12&lt;-3),"",'Z-scores'!ND12)</f>
        <v>-0.45234024245807791</v>
      </c>
      <c r="NE12" s="6">
        <f>IF(OR('Z-scores'!NE12&gt;3,'Z-scores'!NE12&lt;-3),"",'Z-scores'!NE12)</f>
        <v>-0.19959395312135036</v>
      </c>
      <c r="NF12" s="6">
        <f>IF(OR('Z-scores'!NF12&gt;3,'Z-scores'!NF12&lt;-3),"",'Z-scores'!NF12)</f>
        <v>-1.3233809627911204</v>
      </c>
      <c r="NG12" s="6">
        <f>IF(OR('Z-scores'!NG12&gt;3,'Z-scores'!NG12&lt;-3),"",'Z-scores'!NG12)</f>
        <v>-1.1006182222590641</v>
      </c>
      <c r="NH12" s="6">
        <f>IF(OR('Z-scores'!NH12&gt;3,'Z-scores'!NH12&lt;-3),"",'Z-scores'!NH12)</f>
        <v>-0.44752519535728519</v>
      </c>
      <c r="NI12" s="6">
        <f>IF(OR('Z-scores'!NI12&gt;3,'Z-scores'!NI12&lt;-3),"",'Z-scores'!NI12)</f>
        <v>-0.58274300541995483</v>
      </c>
      <c r="NJ12" s="6">
        <f>IF(OR('Z-scores'!NJ12&gt;3,'Z-scores'!NJ12&lt;-3),"",'Z-scores'!NJ12)</f>
        <v>-0.3538827473971487</v>
      </c>
      <c r="NK12" s="6">
        <f>IF(OR('Z-scores'!NK12&gt;3,'Z-scores'!NK12&lt;-3),"",'Z-scores'!NK12)</f>
        <v>-0.73776469870446126</v>
      </c>
      <c r="NL12" s="6">
        <f>IF(OR('Z-scores'!NL12&gt;3,'Z-scores'!NL12&lt;-3),"",'Z-scores'!NL12)</f>
        <v>1.3543000451554201E-3</v>
      </c>
      <c r="NM12" s="6">
        <f>IF(OR('Z-scores'!NM12&gt;3,'Z-scores'!NM12&lt;-3),"",'Z-scores'!NM12)</f>
        <v>-0.91709672125377484</v>
      </c>
      <c r="NN12" s="6">
        <f>IF(OR('Z-scores'!NN12&gt;3,'Z-scores'!NN12&lt;-3),"",'Z-scores'!NN12)</f>
        <v>-0.84745643595542697</v>
      </c>
      <c r="NO12" s="6">
        <f>IF(OR('Z-scores'!NO12&gt;3,'Z-scores'!NO12&lt;-3),"",'Z-scores'!NO12)</f>
        <v>-0.21287722108283741</v>
      </c>
      <c r="NP12" s="6">
        <f>IF(OR('Z-scores'!NP12&gt;3,'Z-scores'!NP12&lt;-3),"",'Z-scores'!NP12)</f>
        <v>-0.2432985257146455</v>
      </c>
      <c r="NQ12" s="6">
        <f>IF(OR('Z-scores'!NQ12&gt;3,'Z-scores'!NQ12&lt;-3),"",'Z-scores'!NQ12)</f>
        <v>-0.60261989303304053</v>
      </c>
      <c r="NR12" s="6">
        <f>IF(OR('Z-scores'!NR12&gt;3,'Z-scores'!NR12&lt;-3),"",'Z-scores'!NR12)</f>
        <v>-1.0210072527246832</v>
      </c>
      <c r="NS12" s="6">
        <f>IF(OR('Z-scores'!NS12&gt;3,'Z-scores'!NS12&lt;-3),"",'Z-scores'!NS12)</f>
        <v>-0.77294091209902216</v>
      </c>
      <c r="NT12" s="6">
        <f>IF(OR('Z-scores'!NT12&gt;3,'Z-scores'!NT12&lt;-3),"",'Z-scores'!NT12)</f>
        <v>-0.54608583045111025</v>
      </c>
      <c r="NU12" s="6">
        <f>IF(OR('Z-scores'!NU12&gt;3,'Z-scores'!NU12&lt;-3),"",'Z-scores'!NU12)</f>
        <v>-0.5657845491482163</v>
      </c>
      <c r="NV12" s="6">
        <f>IF(OR('Z-scores'!NV12&gt;3,'Z-scores'!NV12&lt;-3),"",'Z-scores'!NV12)</f>
        <v>-1.1902233179236157</v>
      </c>
      <c r="NW12" s="6">
        <f>IF(OR('Z-scores'!NW12&gt;3,'Z-scores'!NW12&lt;-3),"",'Z-scores'!NW12)</f>
        <v>-1.4926658870214164</v>
      </c>
      <c r="NX12" s="6">
        <f>IF(OR('Z-scores'!NX12&gt;3,'Z-scores'!NX12&lt;-3),"",'Z-scores'!NX12)</f>
        <v>-0.69028522823785765</v>
      </c>
      <c r="NY12" s="6">
        <f>IF(OR('Z-scores'!NY12&gt;3,'Z-scores'!NY12&lt;-3),"",'Z-scores'!NY12)</f>
        <v>-1.1060703771384242</v>
      </c>
      <c r="NZ12" s="6">
        <f>IF(OR('Z-scores'!NZ12&gt;3,'Z-scores'!NZ12&lt;-3),"",'Z-scores'!NZ12)</f>
        <v>-1.1492300083969047</v>
      </c>
      <c r="OA12" s="6">
        <f>IF(OR('Z-scores'!OA12&gt;3,'Z-scores'!OA12&lt;-3),"",'Z-scores'!OA12)</f>
        <v>-1.1840149705366549</v>
      </c>
      <c r="OB12" s="6">
        <f>IF(OR('Z-scores'!OB12&gt;3,'Z-scores'!OB12&lt;-3),"",'Z-scores'!OB12)</f>
        <v>2.7238577420374415</v>
      </c>
      <c r="OC12" s="6">
        <f>IF(OR('Z-scores'!OC12&gt;3,'Z-scores'!OC12&lt;-3),"",'Z-scores'!OC12)</f>
        <v>-0.25809737742124234</v>
      </c>
      <c r="OD12" s="6">
        <f>IF(OR('Z-scores'!OD12&gt;3,'Z-scores'!OD12&lt;-3),"",'Z-scores'!OD12)</f>
        <v>-0.59096591248347319</v>
      </c>
      <c r="OE12" s="6">
        <f>IF(OR('Z-scores'!OE12&gt;3,'Z-scores'!OE12&lt;-3),"",'Z-scores'!OE12)</f>
        <v>0.66673299087431237</v>
      </c>
      <c r="OF12" s="6">
        <f>IF(OR('Z-scores'!OF12&gt;3,'Z-scores'!OF12&lt;-3),"",'Z-scores'!OF12)</f>
        <v>1.2183923315154013</v>
      </c>
      <c r="OG12" s="6">
        <f>IF(OR('Z-scores'!OG12&gt;3,'Z-scores'!OG12&lt;-3),"",'Z-scores'!OG12)</f>
        <v>-1.3669333094512079</v>
      </c>
      <c r="OH12" s="6">
        <f>IF(OR('Z-scores'!OH12&gt;3,'Z-scores'!OH12&lt;-3),"",'Z-scores'!OH12)</f>
        <v>-0.68780676762446513</v>
      </c>
      <c r="OI12" s="6">
        <f>IF(OR('Z-scores'!OI12&gt;3,'Z-scores'!OI12&lt;-3),"",'Z-scores'!OI12)</f>
        <v>1.228808190699672</v>
      </c>
      <c r="OJ12" s="6">
        <f>IF(OR('Z-scores'!OJ12&gt;3,'Z-scores'!OJ12&lt;-3),"",'Z-scores'!OJ12)</f>
        <v>2.5806758049636089E-2</v>
      </c>
      <c r="OK12" s="6">
        <f>IF(OR('Z-scores'!OK12&gt;3,'Z-scores'!OK12&lt;-3),"",'Z-scores'!OK12)</f>
        <v>-0.28781382413029843</v>
      </c>
      <c r="OL12" s="6">
        <f>IF(OR('Z-scores'!OL12&gt;3,'Z-scores'!OL12&lt;-3),"",'Z-scores'!OL12)</f>
        <v>-0.50630323065760185</v>
      </c>
      <c r="OM12" s="6">
        <f>IF(OR('Z-scores'!OM12&gt;3,'Z-scores'!OM12&lt;-3),"",'Z-scores'!OM12)</f>
        <v>0.98634900124092639</v>
      </c>
      <c r="ON12" s="6">
        <f>IF(OR('Z-scores'!ON12&gt;3,'Z-scores'!ON12&lt;-3),"",'Z-scores'!ON12)</f>
        <v>-0.67333285063839432</v>
      </c>
      <c r="OO12" s="6">
        <f>IF(OR('Z-scores'!OO12&gt;3,'Z-scores'!OO12&lt;-3),"",'Z-scores'!OO12)</f>
        <v>1.1185178341083459</v>
      </c>
      <c r="OP12" s="6">
        <f>IF(OR('Z-scores'!OP12&gt;3,'Z-scores'!OP12&lt;-3),"",'Z-scores'!OP12)</f>
        <v>-0.30227058319984312</v>
      </c>
      <c r="OQ12" s="6">
        <f>IF(OR('Z-scores'!OQ12&gt;3,'Z-scores'!OQ12&lt;-3),"",'Z-scores'!OQ12)</f>
        <v>1.0203736997744821</v>
      </c>
      <c r="OR12" s="6">
        <f>IF(OR('Z-scores'!OR12&gt;3,'Z-scores'!OR12&lt;-3),"",'Z-scores'!OR12)</f>
        <v>-0.28697706120671279</v>
      </c>
      <c r="OS12" s="6">
        <f>IF(OR('Z-scores'!OS12&gt;3,'Z-scores'!OS12&lt;-3),"",'Z-scores'!OS12)</f>
        <v>-0.36681007667262455</v>
      </c>
      <c r="OT12" s="6">
        <f>IF(OR('Z-scores'!OT12&gt;3,'Z-scores'!OT12&lt;-3),"",'Z-scores'!OT12)</f>
        <v>-0.32621940332426269</v>
      </c>
      <c r="OU12" s="6">
        <f>IF(OR('Z-scores'!OU12&gt;3,'Z-scores'!OU12&lt;-3),"",'Z-scores'!OU12)</f>
        <v>5.3408925515565878E-2</v>
      </c>
      <c r="OV12" s="6">
        <f>IF(OR('Z-scores'!OV12&gt;3,'Z-scores'!OV12&lt;-3),"",'Z-scores'!OV12)</f>
        <v>-0.84573672384937348</v>
      </c>
      <c r="OW12" s="6">
        <f>IF(OR('Z-scores'!OW12&gt;3,'Z-scores'!OW12&lt;-3),"",'Z-scores'!OW12)</f>
        <v>-0.75711248765952199</v>
      </c>
      <c r="OX12" s="6">
        <f>IF(OR('Z-scores'!OX12&gt;3,'Z-scores'!OX12&lt;-3),"",'Z-scores'!OX12)</f>
        <v>-1.1177234482269307</v>
      </c>
      <c r="OY12" s="6">
        <f>IF(OR('Z-scores'!OY12&gt;3,'Z-scores'!OY12&lt;-3),"",'Z-scores'!OY12)</f>
        <v>-0.82204652726544936</v>
      </c>
      <c r="OZ12" s="6">
        <f>IF(OR('Z-scores'!OZ12&gt;3,'Z-scores'!OZ12&lt;-3),"",'Z-scores'!OZ12)</f>
        <v>-0.50498157120275244</v>
      </c>
      <c r="PA12" s="6">
        <f>IF(OR('Z-scores'!PA12&gt;3,'Z-scores'!PA12&lt;-3),"",'Z-scores'!PA12)</f>
        <v>-0.25000000000000006</v>
      </c>
      <c r="PB12" s="6">
        <f>IF(OR('Z-scores'!PB12&gt;3,'Z-scores'!PB12&lt;-3),"",'Z-scores'!PB12)</f>
        <v>-0.48502093596967771</v>
      </c>
      <c r="PC12" s="6">
        <f>IF(OR('Z-scores'!PC12&gt;3,'Z-scores'!PC12&lt;-3),"",'Z-scores'!PC12)</f>
        <v>-0.44323313704077177</v>
      </c>
      <c r="PD12" s="6">
        <f>IF(OR('Z-scores'!PD12&gt;3,'Z-scores'!PD12&lt;-3),"",'Z-scores'!PD12)</f>
        <v>-0.75608994303681087</v>
      </c>
      <c r="PE12" s="6">
        <f>IF(OR('Z-scores'!PE12&gt;3,'Z-scores'!PE12&lt;-3),"",'Z-scores'!PE12)</f>
        <v>-0.35133400109558283</v>
      </c>
      <c r="PF12" s="6">
        <f>IF(OR('Z-scores'!PF12&gt;3,'Z-scores'!PF12&lt;-3),"",'Z-scores'!PF12)</f>
        <v>-0.63000226933721903</v>
      </c>
      <c r="PG12" s="6">
        <f>IF(OR('Z-scores'!PG12&gt;3,'Z-scores'!PG12&lt;-3),"",'Z-scores'!PG12)</f>
        <v>-0.65343955133823606</v>
      </c>
      <c r="PH12" s="6">
        <f>IF(OR('Z-scores'!PH12&gt;3,'Z-scores'!PH12&lt;-3),"",'Z-scores'!PH12)</f>
        <v>-0.33413639952301766</v>
      </c>
      <c r="PI12" s="6">
        <f>IF(OR('Z-scores'!PI12&gt;3,'Z-scores'!PI12&lt;-3),"",'Z-scores'!PI12)</f>
        <v>-0.32134799332442465</v>
      </c>
      <c r="PJ12" s="6">
        <f>IF(OR('Z-scores'!PJ12&gt;3,'Z-scores'!PJ12&lt;-3),"",'Z-scores'!PJ12)</f>
        <v>-0.66828754456118011</v>
      </c>
      <c r="PK12" s="6">
        <f>IF(OR('Z-scores'!PK12&gt;3,'Z-scores'!PK12&lt;-3),"",'Z-scores'!PK12)</f>
        <v>-7.0611478867213501E-2</v>
      </c>
      <c r="PL12" s="6">
        <f>IF(OR('Z-scores'!PL12&gt;3,'Z-scores'!PL12&lt;-3),"",'Z-scores'!PL12)</f>
        <v>-0.83472028080184235</v>
      </c>
      <c r="PM12" s="6">
        <f>IF(OR('Z-scores'!PM12&gt;3,'Z-scores'!PM12&lt;-3),"",'Z-scores'!PM12)</f>
        <v>-0.24999999999999997</v>
      </c>
      <c r="PN12" s="6">
        <f>IF(OR('Z-scores'!PN12&gt;3,'Z-scores'!PN12&lt;-3),"",'Z-scores'!PN12)</f>
        <v>-0.56452941655470912</v>
      </c>
      <c r="PO12" s="6">
        <f>IF(OR('Z-scores'!PO12&gt;3,'Z-scores'!PO12&lt;-3),"",'Z-scores'!PO12)</f>
        <v>-0.3133025603838383</v>
      </c>
      <c r="PP12" s="6">
        <f>IF(OR('Z-scores'!PP12&gt;3,'Z-scores'!PP12&lt;-3),"",'Z-scores'!PP12)</f>
        <v>-0.35256601888648931</v>
      </c>
      <c r="PQ12" s="6">
        <f>IF(OR('Z-scores'!PQ12&gt;3,'Z-scores'!PQ12&lt;-3),"",'Z-scores'!PQ12)</f>
        <v>-0.28741381805435101</v>
      </c>
      <c r="PR12" s="6">
        <f>IF(OR('Z-scores'!PR12&gt;3,'Z-scores'!PR12&lt;-3),"",'Z-scores'!PR12)</f>
        <v>-0.34829205235337363</v>
      </c>
      <c r="PS12" s="6">
        <f>IF(OR('Z-scores'!PS12&gt;3,'Z-scores'!PS12&lt;-3),"",'Z-scores'!PS12)</f>
        <v>-0.29010262327226644</v>
      </c>
      <c r="PT12" s="6">
        <f>IF(OR('Z-scores'!PT12&gt;3,'Z-scores'!PT12&lt;-3),"",'Z-scores'!PT12)</f>
        <v>-0.25000000000000006</v>
      </c>
      <c r="PU12" s="6">
        <f>IF(OR('Z-scores'!PU12&gt;3,'Z-scores'!PU12&lt;-3),"",'Z-scores'!PU12)</f>
        <v>-0.25000000000000006</v>
      </c>
      <c r="PV12" s="6">
        <f>IF(OR('Z-scores'!PV12&gt;3,'Z-scores'!PV12&lt;-3),"",'Z-scores'!PV12)</f>
        <v>-0.35393626622875579</v>
      </c>
      <c r="PW12" s="6">
        <f>IF(OR('Z-scores'!PW12&gt;3,'Z-scores'!PW12&lt;-3),"",'Z-scores'!PW12)</f>
        <v>-0.37949839920671508</v>
      </c>
      <c r="PX12" s="6">
        <f>IF(OR('Z-scores'!PX12&gt;3,'Z-scores'!PX12&lt;-3),"",'Z-scores'!PX12)</f>
        <v>1.0436631115824784</v>
      </c>
      <c r="PY12" s="6">
        <f>IF(OR('Z-scores'!PY12&gt;3,'Z-scores'!PY12&lt;-3),"",'Z-scores'!PY12)</f>
        <v>0.41728457851769307</v>
      </c>
      <c r="PZ12" s="6">
        <f>IF(OR('Z-scores'!PZ12&gt;3,'Z-scores'!PZ12&lt;-3),"",'Z-scores'!PZ12)</f>
        <v>-0.38905923555374233</v>
      </c>
      <c r="QA12" s="6">
        <f>IF(OR('Z-scores'!QA12&gt;3,'Z-scores'!QA12&lt;-3),"",'Z-scores'!QA12)</f>
        <v>-0.25000000000000006</v>
      </c>
      <c r="QB12" s="6">
        <f>IF(OR('Z-scores'!QB12&gt;3,'Z-scores'!QB12&lt;-3),"",'Z-scores'!QB12)</f>
        <v>-8.2582145053027425E-2</v>
      </c>
      <c r="QC12" s="6">
        <f>IF(OR('Z-scores'!QC12&gt;3,'Z-scores'!QC12&lt;-3),"",'Z-scores'!QC12)</f>
        <v>-7.2220535586295834E-2</v>
      </c>
      <c r="QD12" s="6">
        <f>IF(OR('Z-scores'!QD12&gt;3,'Z-scores'!QD12&lt;-3),"",'Z-scores'!QD12)</f>
        <v>-0.25</v>
      </c>
      <c r="QE12" s="6">
        <f>IF(OR('Z-scores'!QE12&gt;3,'Z-scores'!QE12&lt;-3),"",'Z-scores'!QE12)</f>
        <v>-0.25</v>
      </c>
      <c r="QF12" s="6">
        <f>IF(OR('Z-scores'!QF12&gt;3,'Z-scores'!QF12&lt;-3),"",'Z-scores'!QF12)</f>
        <v>-0.24067541342339757</v>
      </c>
      <c r="QG12" s="6">
        <f>IF(OR('Z-scores'!QG12&gt;3,'Z-scores'!QG12&lt;-3),"",'Z-scores'!QG12)</f>
        <v>-0.61750131423599464</v>
      </c>
      <c r="QH12" s="6">
        <f>IF(OR('Z-scores'!QH12&gt;3,'Z-scores'!QH12&lt;-3),"",'Z-scores'!QH12)</f>
        <v>-0.45024212681889303</v>
      </c>
      <c r="QI12" s="6">
        <f>IF(OR('Z-scores'!QI12&gt;3,'Z-scores'!QI12&lt;-3),"",'Z-scores'!QI12)</f>
        <v>-0.53426727189465273</v>
      </c>
      <c r="QJ12" s="6">
        <f>IF(OR('Z-scores'!QJ12&gt;3,'Z-scores'!QJ12&lt;-3),"",'Z-scores'!QJ12)</f>
        <v>-1.2927555603968275</v>
      </c>
      <c r="QK12" s="6">
        <f>IF(OR('Z-scores'!QK12&gt;3,'Z-scores'!QK12&lt;-3),"",'Z-scores'!QK12)</f>
        <v>1.5250362744288954</v>
      </c>
      <c r="QL12" s="6">
        <f>IF(OR('Z-scores'!QL12&gt;3,'Z-scores'!QL12&lt;-3),"",'Z-scores'!QL12)</f>
        <v>1.5122197465341569</v>
      </c>
      <c r="QM12" s="6">
        <f>IF(OR('Z-scores'!QM12&gt;3,'Z-scores'!QM12&lt;-3),"",'Z-scores'!QM12)</f>
        <v>-0.49329396143509252</v>
      </c>
      <c r="QN12" s="6">
        <f>IF(OR('Z-scores'!QN12&gt;3,'Z-scores'!QN12&lt;-3),"",'Z-scores'!QN12)</f>
        <v>-0.58676152139670623</v>
      </c>
      <c r="QO12" s="6">
        <f>IF(OR('Z-scores'!QO12&gt;3,'Z-scores'!QO12&lt;-3),"",'Z-scores'!QO12)</f>
        <v>-0.76094493189470125</v>
      </c>
      <c r="QP12" s="6">
        <f>IF(OR('Z-scores'!QP12&gt;3,'Z-scores'!QP12&lt;-3),"",'Z-scores'!QP12)</f>
        <v>8.1393391297321913E-2</v>
      </c>
      <c r="QQ12" s="6">
        <f>IF(OR('Z-scores'!QQ12&gt;3,'Z-scores'!QQ12&lt;-3),"",'Z-scores'!QQ12)</f>
        <v>-0.41207721351571786</v>
      </c>
      <c r="QR12" s="6">
        <f>IF(OR('Z-scores'!QR12&gt;3,'Z-scores'!QR12&lt;-3),"",'Z-scores'!QR12)</f>
        <v>1.9333792725729935</v>
      </c>
      <c r="QS12" s="6">
        <f>IF(OR('Z-scores'!QS12&gt;3,'Z-scores'!QS12&lt;-3),"",'Z-scores'!QS12)</f>
        <v>-0.68540524890092469</v>
      </c>
      <c r="QT12" s="6">
        <f>IF(OR('Z-scores'!QT12&gt;3,'Z-scores'!QT12&lt;-3),"",'Z-scores'!QT12)</f>
        <v>-0.45492398727455907</v>
      </c>
      <c r="QU12" s="6">
        <f>IF(OR('Z-scores'!QU12&gt;3,'Z-scores'!QU12&lt;-3),"",'Z-scores'!QU12)</f>
        <v>0.44857619528164472</v>
      </c>
      <c r="QV12" s="6">
        <f>IF(OR('Z-scores'!QV12&gt;3,'Z-scores'!QV12&lt;-3),"",'Z-scores'!QV12)</f>
        <v>-0.91978162612458669</v>
      </c>
      <c r="QW12" s="6">
        <f>IF(OR('Z-scores'!QW12&gt;3,'Z-scores'!QW12&lt;-3),"",'Z-scores'!QW12)</f>
        <v>-0.62775310639316761</v>
      </c>
      <c r="QX12" s="6">
        <f>IF(OR('Z-scores'!QX12&gt;3,'Z-scores'!QX12&lt;-3),"",'Z-scores'!QX12)</f>
        <v>-0.23930780616547523</v>
      </c>
      <c r="QY12" s="6">
        <f>IF(OR('Z-scores'!QY12&gt;3,'Z-scores'!QY12&lt;-3),"",'Z-scores'!QY12)</f>
        <v>-1.3380883064394831</v>
      </c>
      <c r="QZ12" s="6">
        <f>IF(OR('Z-scores'!QZ12&gt;3,'Z-scores'!QZ12&lt;-3),"",'Z-scores'!QZ12)</f>
        <v>-0.63317166051285467</v>
      </c>
      <c r="RA12" s="6">
        <f>IF(OR('Z-scores'!RA12&gt;3,'Z-scores'!RA12&lt;-3),"",'Z-scores'!RA12)</f>
        <v>1.0783694102414019</v>
      </c>
      <c r="RB12" s="6">
        <f>IF(OR('Z-scores'!RB12&gt;3,'Z-scores'!RB12&lt;-3),"",'Z-scores'!RB12)</f>
        <v>-0.26130068375159859</v>
      </c>
      <c r="RC12" s="6">
        <f>IF(OR('Z-scores'!RC12&gt;3,'Z-scores'!RC12&lt;-3),"",'Z-scores'!RC12)</f>
        <v>-0.31722985971593121</v>
      </c>
      <c r="RD12" s="6">
        <f>IF(OR('Z-scores'!RD12&gt;3,'Z-scores'!RD12&lt;-3),"",'Z-scores'!RD12)</f>
        <v>-9.5919166124999622E-2</v>
      </c>
      <c r="RE12" s="6">
        <f>IF(OR('Z-scores'!RE12&gt;3,'Z-scores'!RE12&lt;-3),"",'Z-scores'!RE12)</f>
        <v>-0.73780794041807185</v>
      </c>
      <c r="RF12" s="6">
        <f>IF(OR('Z-scores'!RF12&gt;3,'Z-scores'!RF12&lt;-3),"",'Z-scores'!RF12)</f>
        <v>0.65017132159145496</v>
      </c>
      <c r="RG12" s="6">
        <f>IF(OR('Z-scores'!RG12&gt;3,'Z-scores'!RG12&lt;-3),"",'Z-scores'!RG12)</f>
        <v>0.81702077341002721</v>
      </c>
      <c r="RH12" s="6">
        <f>IF(OR('Z-scores'!RH12&gt;3,'Z-scores'!RH12&lt;-3),"",'Z-scores'!RH12)</f>
        <v>0.91541678509502389</v>
      </c>
      <c r="RI12" s="6">
        <f>IF(OR('Z-scores'!RI12&gt;3,'Z-scores'!RI12&lt;-3),"",'Z-scores'!RI12)</f>
        <v>-0.18551387531821753</v>
      </c>
      <c r="RJ12" s="6">
        <f>IF(OR('Z-scores'!RJ12&gt;3,'Z-scores'!RJ12&lt;-3),"",'Z-scores'!RJ12)</f>
        <v>-0.58048645485712802</v>
      </c>
      <c r="RK12" s="6">
        <f>IF(OR('Z-scores'!RK12&gt;3,'Z-scores'!RK12&lt;-3),"",'Z-scores'!RK12)</f>
        <v>0.97327436355275954</v>
      </c>
      <c r="RL12" s="6">
        <f>IF(OR('Z-scores'!RL12&gt;3,'Z-scores'!RL12&lt;-3),"",'Z-scores'!RL12)</f>
        <v>-0.87955989381400679</v>
      </c>
      <c r="RM12" s="6">
        <f>IF(OR('Z-scores'!RM12&gt;3,'Z-scores'!RM12&lt;-3),"",'Z-scores'!RM12)</f>
        <v>-0.60899288766765658</v>
      </c>
      <c r="RN12" s="6">
        <f>IF(OR('Z-scores'!RN12&gt;3,'Z-scores'!RN12&lt;-3),"",'Z-scores'!RN12)</f>
        <v>-0.84527657673485701</v>
      </c>
      <c r="RO12" s="6">
        <f>IF(OR('Z-scores'!RO12&gt;3,'Z-scores'!RO12&lt;-3),"",'Z-scores'!RO12)</f>
        <v>-0.56162827396778026</v>
      </c>
      <c r="RP12" s="6">
        <f>IF(OR('Z-scores'!RP12&gt;3,'Z-scores'!RP12&lt;-3),"",'Z-scores'!RP12)</f>
        <v>0.22466678436237458</v>
      </c>
      <c r="RQ12" s="6">
        <f>IF(OR('Z-scores'!RQ12&gt;3,'Z-scores'!RQ12&lt;-3),"",'Z-scores'!RQ12)</f>
        <v>-0.64110228994111707</v>
      </c>
      <c r="RR12" s="6">
        <f>IF(OR('Z-scores'!RR12&gt;3,'Z-scores'!RR12&lt;-3),"",'Z-scores'!RR12)</f>
        <v>0.21768311163254173</v>
      </c>
      <c r="RS12" s="6">
        <f>IF(OR('Z-scores'!RS12&gt;3,'Z-scores'!RS12&lt;-3),"",'Z-scores'!RS12)</f>
        <v>1.1557825105021493</v>
      </c>
      <c r="RT12" s="6">
        <f>IF(OR('Z-scores'!RT12&gt;3,'Z-scores'!RT12&lt;-3),"",'Z-scores'!RT12)</f>
        <v>-0.89870392361088491</v>
      </c>
      <c r="RU12" s="6">
        <f>IF(OR('Z-scores'!RU12&gt;3,'Z-scores'!RU12&lt;-3),"",'Z-scores'!RU12)</f>
        <v>0.65344468904950292</v>
      </c>
      <c r="RV12" s="6">
        <f>IF(OR('Z-scores'!RV12&gt;3,'Z-scores'!RV12&lt;-3),"",'Z-scores'!RV12)</f>
        <v>0.58803680301465788</v>
      </c>
      <c r="RW12" s="6">
        <f>IF(OR('Z-scores'!RW12&gt;3,'Z-scores'!RW12&lt;-3),"",'Z-scores'!RW12)</f>
        <v>-0.16249692926806825</v>
      </c>
      <c r="RX12" s="6">
        <f>IF(OR('Z-scores'!RX12&gt;3,'Z-scores'!RX12&lt;-3),"",'Z-scores'!RX12)</f>
        <v>-0.17263724132333538</v>
      </c>
      <c r="RY12" s="6">
        <f>IF(OR('Z-scores'!RY12&gt;3,'Z-scores'!RY12&lt;-3),"",'Z-scores'!RY12)</f>
        <v>-1.3575265078872607</v>
      </c>
      <c r="RZ12" s="6">
        <f>IF(OR('Z-scores'!RZ12&gt;3,'Z-scores'!RZ12&lt;-3),"",'Z-scores'!RZ12)</f>
        <v>-1.4849281530655714</v>
      </c>
      <c r="SA12" s="6">
        <f>IF(OR('Z-scores'!SA12&gt;3,'Z-scores'!SA12&lt;-3),"",'Z-scores'!SA12)</f>
        <v>9.4671475906563801E-3</v>
      </c>
      <c r="SB12" s="6">
        <f>IF(OR('Z-scores'!SB12&gt;3,'Z-scores'!SB12&lt;-3),"",'Z-scores'!SB12)</f>
        <v>-0.33738691729588566</v>
      </c>
      <c r="SC12" s="6">
        <f>IF(OR('Z-scores'!SC12&gt;3,'Z-scores'!SC12&lt;-3),"",'Z-scores'!SC12)</f>
        <v>-1.0251063449684215</v>
      </c>
      <c r="SD12" s="6">
        <f>IF(OR('Z-scores'!SD12&gt;3,'Z-scores'!SD12&lt;-3),"",'Z-scores'!SD12)</f>
        <v>-0.42614698686013158</v>
      </c>
      <c r="SE12" s="6">
        <f>IF(OR('Z-scores'!SE12&gt;3,'Z-scores'!SE12&lt;-3),"",'Z-scores'!SE12)</f>
        <v>-0.17010051171737262</v>
      </c>
      <c r="SF12" s="6">
        <f>IF(OR('Z-scores'!SF12&gt;3,'Z-scores'!SF12&lt;-3),"",'Z-scores'!SF12)</f>
        <v>-0.10998858478069549</v>
      </c>
      <c r="SG12" s="6">
        <f>IF(OR('Z-scores'!SG12&gt;3,'Z-scores'!SG12&lt;-3),"",'Z-scores'!SG12)</f>
        <v>5.4129039980142429E-2</v>
      </c>
      <c r="SH12" s="6">
        <f>IF(OR('Z-scores'!SH12&gt;3,'Z-scores'!SH12&lt;-3),"",'Z-scores'!SH12)</f>
        <v>-0.49721445360668004</v>
      </c>
      <c r="SI12" s="6">
        <f>IF(OR('Z-scores'!SI12&gt;3,'Z-scores'!SI12&lt;-3),"",'Z-scores'!SI12)</f>
        <v>-0.34471758460937402</v>
      </c>
      <c r="SJ12" s="6">
        <f>IF(OR('Z-scores'!SJ12&gt;3,'Z-scores'!SJ12&lt;-3),"",'Z-scores'!SJ12)</f>
        <v>-0.4235692617138877</v>
      </c>
      <c r="SK12" s="6">
        <f>IF(OR('Z-scores'!SK12&gt;3,'Z-scores'!SK12&lt;-3),"",'Z-scores'!SK12)</f>
        <v>-0.91883269861958772</v>
      </c>
    </row>
    <row r="13" spans="1:505" x14ac:dyDescent="0.25">
      <c r="A13" s="14">
        <v>354522</v>
      </c>
      <c r="B13" s="14">
        <v>0</v>
      </c>
      <c r="C13" s="6">
        <f>IF(OR('Z-scores'!C13&gt;3,'Z-scores'!C13&lt;-3),"",'Z-scores'!C13)</f>
        <v>-0.47500405149352087</v>
      </c>
      <c r="D13" s="6">
        <f>IF(OR('Z-scores'!D13&gt;3,'Z-scores'!D13&lt;-3),"",'Z-scores'!D13)</f>
        <v>-1.1192928888004043</v>
      </c>
      <c r="E13" s="6">
        <f>IF(OR('Z-scores'!E13&gt;3,'Z-scores'!E13&lt;-3),"",'Z-scores'!E13)</f>
        <v>-0.73680812212271429</v>
      </c>
      <c r="F13" s="6">
        <f>IF(OR('Z-scores'!F13&gt;3,'Z-scores'!F13&lt;-3),"",'Z-scores'!F13)</f>
        <v>-0.79456045125116093</v>
      </c>
      <c r="G13" s="6">
        <f>IF(OR('Z-scores'!G13&gt;3,'Z-scores'!G13&lt;-3),"",'Z-scores'!G13)</f>
        <v>-0.72525597408513764</v>
      </c>
      <c r="H13" s="6">
        <f>IF(OR('Z-scores'!H13&gt;3,'Z-scores'!H13&lt;-3),"",'Z-scores'!H13)</f>
        <v>-0.50313295723803075</v>
      </c>
      <c r="I13" s="6">
        <f>IF(OR('Z-scores'!I13&gt;3,'Z-scores'!I13&lt;-3),"",'Z-scores'!I13)</f>
        <v>-1.1240912333196404</v>
      </c>
      <c r="J13" s="6">
        <f>IF(OR('Z-scores'!J13&gt;3,'Z-scores'!J13&lt;-3),"",'Z-scores'!J13)</f>
        <v>-1.4519951221228595</v>
      </c>
      <c r="K13" s="6">
        <f>IF(OR('Z-scores'!K13&gt;3,'Z-scores'!K13&lt;-3),"",'Z-scores'!K13)</f>
        <v>-0.88512601224452014</v>
      </c>
      <c r="L13" s="6">
        <f>IF(OR('Z-scores'!L13&gt;3,'Z-scores'!L13&lt;-3),"",'Z-scores'!L13)</f>
        <v>1.0066862024019252</v>
      </c>
      <c r="M13" s="6">
        <f>IF(OR('Z-scores'!M13&gt;3,'Z-scores'!M13&lt;-3),"",'Z-scores'!M13)</f>
        <v>-0.66778812733827198</v>
      </c>
      <c r="N13" s="6">
        <f>IF(OR('Z-scores'!N13&gt;3,'Z-scores'!N13&lt;-3),"",'Z-scores'!N13)</f>
        <v>-1.2604838747737248</v>
      </c>
      <c r="O13" s="6">
        <f>IF(OR('Z-scores'!O13&gt;3,'Z-scores'!O13&lt;-3),"",'Z-scores'!O13)</f>
        <v>-1.4648638480181879</v>
      </c>
      <c r="P13" s="6">
        <f>IF(OR('Z-scores'!P13&gt;3,'Z-scores'!P13&lt;-3),"",'Z-scores'!P13)</f>
        <v>-1.3286532910603186</v>
      </c>
      <c r="Q13" s="6">
        <f>IF(OR('Z-scores'!Q13&gt;3,'Z-scores'!Q13&lt;-3),"",'Z-scores'!Q13)</f>
        <v>-0.37158195892976642</v>
      </c>
      <c r="R13" s="6">
        <f>IF(OR('Z-scores'!R13&gt;3,'Z-scores'!R13&lt;-3),"",'Z-scores'!R13)</f>
        <v>1.0557312211579126</v>
      </c>
      <c r="S13" s="6">
        <f>IF(OR('Z-scores'!S13&gt;3,'Z-scores'!S13&lt;-3),"",'Z-scores'!S13)</f>
        <v>-0.77804121305410889</v>
      </c>
      <c r="T13" s="6">
        <f>IF(OR('Z-scores'!T13&gt;3,'Z-scores'!T13&lt;-3),"",'Z-scores'!T13)</f>
        <v>0.36460730709058276</v>
      </c>
      <c r="U13" s="6">
        <f>IF(OR('Z-scores'!U13&gt;3,'Z-scores'!U13&lt;-3),"",'Z-scores'!U13)</f>
        <v>1.368209854597721E-2</v>
      </c>
      <c r="V13" s="6">
        <f>IF(OR('Z-scores'!V13&gt;3,'Z-scores'!V13&lt;-3),"",'Z-scores'!V13)</f>
        <v>0.52809485685276736</v>
      </c>
      <c r="W13" s="6">
        <f>IF(OR('Z-scores'!W13&gt;3,'Z-scores'!W13&lt;-3),"",'Z-scores'!W13)</f>
        <v>-0.70771953294046297</v>
      </c>
      <c r="X13" s="6">
        <f>IF(OR('Z-scores'!X13&gt;3,'Z-scores'!X13&lt;-3),"",'Z-scores'!X13)</f>
        <v>-0.17470740323625297</v>
      </c>
      <c r="Y13" s="6">
        <f>IF(OR('Z-scores'!Y13&gt;3,'Z-scores'!Y13&lt;-3),"",'Z-scores'!Y13)</f>
        <v>-1.0276638667627878</v>
      </c>
      <c r="Z13" s="6">
        <f>IF(OR('Z-scores'!Z13&gt;3,'Z-scores'!Z13&lt;-3),"",'Z-scores'!Z13)</f>
        <v>-0.42533675878800509</v>
      </c>
      <c r="AA13" s="6">
        <f>IF(OR('Z-scores'!AA13&gt;3,'Z-scores'!AA13&lt;-3),"",'Z-scores'!AA13)</f>
        <v>0.83565392076445344</v>
      </c>
      <c r="AB13" s="6">
        <f>IF(OR('Z-scores'!AB13&gt;3,'Z-scores'!AB13&lt;-3),"",'Z-scores'!AB13)</f>
        <v>2.5331346266314378</v>
      </c>
      <c r="AC13" s="6">
        <f>IF(OR('Z-scores'!AC13&gt;3,'Z-scores'!AC13&lt;-3),"",'Z-scores'!AC13)</f>
        <v>-0.81103117683299897</v>
      </c>
      <c r="AD13" s="6">
        <f>IF(OR('Z-scores'!AD13&gt;3,'Z-scores'!AD13&lt;-3),"",'Z-scores'!AD13)</f>
        <v>-0.68013372070275557</v>
      </c>
      <c r="AE13" s="6">
        <f>IF(OR('Z-scores'!AE13&gt;3,'Z-scores'!AE13&lt;-3),"",'Z-scores'!AE13)</f>
        <v>-1.0540537276817012</v>
      </c>
      <c r="AF13" s="6">
        <f>IF(OR('Z-scores'!AF13&gt;3,'Z-scores'!AF13&lt;-3),"",'Z-scores'!AF13)</f>
        <v>-0.8333489383113023</v>
      </c>
      <c r="AG13" s="6">
        <f>IF(OR('Z-scores'!AG13&gt;3,'Z-scores'!AG13&lt;-3),"",'Z-scores'!AG13)</f>
        <v>-0.83246031636431506</v>
      </c>
      <c r="AH13" s="6">
        <f>IF(OR('Z-scores'!AH13&gt;3,'Z-scores'!AH13&lt;-3),"",'Z-scores'!AH13)</f>
        <v>0.68697128696426979</v>
      </c>
      <c r="AI13" s="6">
        <f>IF(OR('Z-scores'!AI13&gt;3,'Z-scores'!AI13&lt;-3),"",'Z-scores'!AI13)</f>
        <v>-0.46151517026142741</v>
      </c>
      <c r="AJ13" s="6">
        <f>IF(OR('Z-scores'!AJ13&gt;3,'Z-scores'!AJ13&lt;-3),"",'Z-scores'!AJ13)</f>
        <v>1.0931278171956347</v>
      </c>
      <c r="AK13" s="6">
        <f>IF(OR('Z-scores'!AK13&gt;3,'Z-scores'!AK13&lt;-3),"",'Z-scores'!AK13)</f>
        <v>-0.27221415911999514</v>
      </c>
      <c r="AL13" s="6">
        <f>IF(OR('Z-scores'!AL13&gt;3,'Z-scores'!AL13&lt;-3),"",'Z-scores'!AL13)</f>
        <v>0.50124005655486048</v>
      </c>
      <c r="AM13" s="6">
        <f>IF(OR('Z-scores'!AM13&gt;3,'Z-scores'!AM13&lt;-3),"",'Z-scores'!AM13)</f>
        <v>1.3665944965738195</v>
      </c>
      <c r="AN13" s="6">
        <f>IF(OR('Z-scores'!AN13&gt;3,'Z-scores'!AN13&lt;-3),"",'Z-scores'!AN13)</f>
        <v>0.55004091186393633</v>
      </c>
      <c r="AO13" s="6">
        <f>IF(OR('Z-scores'!AO13&gt;3,'Z-scores'!AO13&lt;-3),"",'Z-scores'!AO13)</f>
        <v>-0.28246459808687202</v>
      </c>
      <c r="AP13" s="6">
        <f>IF(OR('Z-scores'!AP13&gt;3,'Z-scores'!AP13&lt;-3),"",'Z-scores'!AP13)</f>
        <v>0.92439185310140692</v>
      </c>
      <c r="AQ13" s="6">
        <f>IF(OR('Z-scores'!AQ13&gt;3,'Z-scores'!AQ13&lt;-3),"",'Z-scores'!AQ13)</f>
        <v>-0.66551345175949883</v>
      </c>
      <c r="AR13" s="6">
        <f>IF(OR('Z-scores'!AR13&gt;3,'Z-scores'!AR13&lt;-3),"",'Z-scores'!AR13)</f>
        <v>-0.44123224945013728</v>
      </c>
      <c r="AS13" s="6">
        <f>IF(OR('Z-scores'!AS13&gt;3,'Z-scores'!AS13&lt;-3),"",'Z-scores'!AS13)</f>
        <v>0.45136158750340216</v>
      </c>
      <c r="AT13" s="6">
        <f>IF(OR('Z-scores'!AT13&gt;3,'Z-scores'!AT13&lt;-3),"",'Z-scores'!AT13)</f>
        <v>3.4814296201933777E-2</v>
      </c>
      <c r="AU13" s="6">
        <f>IF(OR('Z-scores'!AU13&gt;3,'Z-scores'!AU13&lt;-3),"",'Z-scores'!AU13)</f>
        <v>-0.98550730309556378</v>
      </c>
      <c r="AV13" s="6">
        <f>IF(OR('Z-scores'!AV13&gt;3,'Z-scores'!AV13&lt;-3),"",'Z-scores'!AV13)</f>
        <v>-0.44146527070846392</v>
      </c>
      <c r="AW13" s="6">
        <f>IF(OR('Z-scores'!AW13&gt;3,'Z-scores'!AW13&lt;-3),"",'Z-scores'!AW13)</f>
        <v>-0.4631846405398255</v>
      </c>
      <c r="AX13" s="6">
        <f>IF(OR('Z-scores'!AX13&gt;3,'Z-scores'!AX13&lt;-3),"",'Z-scores'!AX13)</f>
        <v>0.16903107425074712</v>
      </c>
      <c r="AY13" s="6">
        <f>IF(OR('Z-scores'!AY13&gt;3,'Z-scores'!AY13&lt;-3),"",'Z-scores'!AY13)</f>
        <v>-0.51138742442326535</v>
      </c>
      <c r="AZ13" s="6">
        <f>IF(OR('Z-scores'!AZ13&gt;3,'Z-scores'!AZ13&lt;-3),"",'Z-scores'!AZ13)</f>
        <v>1.5728989457459435</v>
      </c>
      <c r="BA13" s="6">
        <f>IF(OR('Z-scores'!BA13&gt;3,'Z-scores'!BA13&lt;-3),"",'Z-scores'!BA13)</f>
        <v>-0.196566487948311</v>
      </c>
      <c r="BB13" s="6">
        <f>IF(OR('Z-scores'!BB13&gt;3,'Z-scores'!BB13&lt;-3),"",'Z-scores'!BB13)</f>
        <v>2.2433950821228428</v>
      </c>
      <c r="BC13" s="6">
        <f>IF(OR('Z-scores'!BC13&gt;3,'Z-scores'!BC13&lt;-3),"",'Z-scores'!BC13)</f>
        <v>0.65631513634207395</v>
      </c>
      <c r="BD13" s="6">
        <f>IF(OR('Z-scores'!BD13&gt;3,'Z-scores'!BD13&lt;-3),"",'Z-scores'!BD13)</f>
        <v>0.39476941921012265</v>
      </c>
      <c r="BE13" s="6">
        <f>IF(OR('Z-scores'!BE13&gt;3,'Z-scores'!BE13&lt;-3),"",'Z-scores'!BE13)</f>
        <v>-0.36914941625505143</v>
      </c>
      <c r="BF13" s="6">
        <f>IF(OR('Z-scores'!BF13&gt;3,'Z-scores'!BF13&lt;-3),"",'Z-scores'!BF13)</f>
        <v>0.25239665890121371</v>
      </c>
      <c r="BG13" s="6">
        <f>IF(OR('Z-scores'!BG13&gt;3,'Z-scores'!BG13&lt;-3),"",'Z-scores'!BG13)</f>
        <v>0.30276362091804609</v>
      </c>
      <c r="BH13" s="6">
        <f>IF(OR('Z-scores'!BH13&gt;3,'Z-scores'!BH13&lt;-3),"",'Z-scores'!BH13)</f>
        <v>0.12853373030115969</v>
      </c>
      <c r="BI13" s="6">
        <f>IF(OR('Z-scores'!BI13&gt;3,'Z-scores'!BI13&lt;-3),"",'Z-scores'!BI13)</f>
        <v>2.2162402275502289E-2</v>
      </c>
      <c r="BJ13" s="6">
        <f>IF(OR('Z-scores'!BJ13&gt;3,'Z-scores'!BJ13&lt;-3),"",'Z-scores'!BJ13)</f>
        <v>-0.34139936617646033</v>
      </c>
      <c r="BK13" s="6">
        <f>IF(OR('Z-scores'!BK13&gt;3,'Z-scores'!BK13&lt;-3),"",'Z-scores'!BK13)</f>
        <v>-1.429696143787466</v>
      </c>
      <c r="BL13" s="6">
        <f>IF(OR('Z-scores'!BL13&gt;3,'Z-scores'!BL13&lt;-3),"",'Z-scores'!BL13)</f>
        <v>-1.1526852836650503</v>
      </c>
      <c r="BM13" s="6">
        <f>IF(OR('Z-scores'!BM13&gt;3,'Z-scores'!BM13&lt;-3),"",'Z-scores'!BM13)</f>
        <v>1.1191307225631619</v>
      </c>
      <c r="BN13" s="6">
        <f>IF(OR('Z-scores'!BN13&gt;3,'Z-scores'!BN13&lt;-3),"",'Z-scores'!BN13)</f>
        <v>0.69703200140583632</v>
      </c>
      <c r="BO13" s="6">
        <f>IF(OR('Z-scores'!BO13&gt;3,'Z-scores'!BO13&lt;-3),"",'Z-scores'!BO13)</f>
        <v>1.1885615730536181</v>
      </c>
      <c r="BP13" s="6">
        <f>IF(OR('Z-scores'!BP13&gt;3,'Z-scores'!BP13&lt;-3),"",'Z-scores'!BP13)</f>
        <v>0.99169614847638932</v>
      </c>
      <c r="BQ13" s="6">
        <f>IF(OR('Z-scores'!BQ13&gt;3,'Z-scores'!BQ13&lt;-3),"",'Z-scores'!BQ13)</f>
        <v>-0.68179557895552578</v>
      </c>
      <c r="BR13" s="6">
        <f>IF(OR('Z-scores'!BR13&gt;3,'Z-scores'!BR13&lt;-3),"",'Z-scores'!BR13)</f>
        <v>-0.67841082057150537</v>
      </c>
      <c r="BS13" s="6">
        <f>IF(OR('Z-scores'!BS13&gt;3,'Z-scores'!BS13&lt;-3),"",'Z-scores'!BS13)</f>
        <v>-8.0061801137502803E-2</v>
      </c>
      <c r="BT13" s="6">
        <f>IF(OR('Z-scores'!BT13&gt;3,'Z-scores'!BT13&lt;-3),"",'Z-scores'!BT13)</f>
        <v>1.295435661918567</v>
      </c>
      <c r="BU13" s="6">
        <f>IF(OR('Z-scores'!BU13&gt;3,'Z-scores'!BU13&lt;-3),"",'Z-scores'!BU13)</f>
        <v>0.57495615606462802</v>
      </c>
      <c r="BV13" s="6">
        <f>IF(OR('Z-scores'!BV13&gt;3,'Z-scores'!BV13&lt;-3),"",'Z-scores'!BV13)</f>
        <v>2.479624407862008</v>
      </c>
      <c r="BW13" s="6">
        <f>IF(OR('Z-scores'!BW13&gt;3,'Z-scores'!BW13&lt;-3),"",'Z-scores'!BW13)</f>
        <v>-0.20960708645777446</v>
      </c>
      <c r="BX13" s="6">
        <f>IF(OR('Z-scores'!BX13&gt;3,'Z-scores'!BX13&lt;-3),"",'Z-scores'!BX13)</f>
        <v>-0.47259997494458206</v>
      </c>
      <c r="BY13" s="6">
        <f>IF(OR('Z-scores'!BY13&gt;3,'Z-scores'!BY13&lt;-3),"",'Z-scores'!BY13)</f>
        <v>-0.24504977672638203</v>
      </c>
      <c r="BZ13" s="6">
        <f>IF(OR('Z-scores'!BZ13&gt;3,'Z-scores'!BZ13&lt;-3),"",'Z-scores'!BZ13)</f>
        <v>0.91278582116941309</v>
      </c>
      <c r="CA13" s="6">
        <f>IF(OR('Z-scores'!CA13&gt;3,'Z-scores'!CA13&lt;-3),"",'Z-scores'!CA13)</f>
        <v>0.76361637024570872</v>
      </c>
      <c r="CB13" s="6">
        <f>IF(OR('Z-scores'!CB13&gt;3,'Z-scores'!CB13&lt;-3),"",'Z-scores'!CB13)</f>
        <v>1.9476438649183621</v>
      </c>
      <c r="CC13" s="6">
        <f>IF(OR('Z-scores'!CC13&gt;3,'Z-scores'!CC13&lt;-3),"",'Z-scores'!CC13)</f>
        <v>-0.45417355706687479</v>
      </c>
      <c r="CD13" s="6">
        <f>IF(OR('Z-scores'!CD13&gt;3,'Z-scores'!CD13&lt;-3),"",'Z-scores'!CD13)</f>
        <v>-1.0512579301732075</v>
      </c>
      <c r="CE13" s="6">
        <f>IF(OR('Z-scores'!CE13&gt;3,'Z-scores'!CE13&lt;-3),"",'Z-scores'!CE13)</f>
        <v>-0.17887204724396724</v>
      </c>
      <c r="CF13" s="6">
        <f>IF(OR('Z-scores'!CF13&gt;3,'Z-scores'!CF13&lt;-3),"",'Z-scores'!CF13)</f>
        <v>0.65152197571633075</v>
      </c>
      <c r="CG13" s="6">
        <f>IF(OR('Z-scores'!CG13&gt;3,'Z-scores'!CG13&lt;-3),"",'Z-scores'!CG13)</f>
        <v>-7.364740980360962E-2</v>
      </c>
      <c r="CH13" s="6">
        <f>IF(OR('Z-scores'!CH13&gt;3,'Z-scores'!CH13&lt;-3),"",'Z-scores'!CH13)</f>
        <v>-0.42330111491670547</v>
      </c>
      <c r="CI13" s="6">
        <f>IF(OR('Z-scores'!CI13&gt;3,'Z-scores'!CI13&lt;-3),"",'Z-scores'!CI13)</f>
        <v>-0.7876899161544122</v>
      </c>
      <c r="CJ13" s="6">
        <f>IF(OR('Z-scores'!CJ13&gt;3,'Z-scores'!CJ13&lt;-3),"",'Z-scores'!CJ13)</f>
        <v>-0.62812155918125878</v>
      </c>
      <c r="CK13" s="6">
        <f>IF(OR('Z-scores'!CK13&gt;3,'Z-scores'!CK13&lt;-3),"",'Z-scores'!CK13)</f>
        <v>0.24245117352689882</v>
      </c>
      <c r="CL13" s="6">
        <f>IF(OR('Z-scores'!CL13&gt;3,'Z-scores'!CL13&lt;-3),"",'Z-scores'!CL13)</f>
        <v>1.0083697470314223</v>
      </c>
      <c r="CM13" s="6">
        <f>IF(OR('Z-scores'!CM13&gt;3,'Z-scores'!CM13&lt;-3),"",'Z-scores'!CM13)</f>
        <v>0.80377876111233693</v>
      </c>
      <c r="CN13" s="6">
        <f>IF(OR('Z-scores'!CN13&gt;3,'Z-scores'!CN13&lt;-3),"",'Z-scores'!CN13)</f>
        <v>1.7581450776916436</v>
      </c>
      <c r="CO13" s="6">
        <f>IF(OR('Z-scores'!CO13&gt;3,'Z-scores'!CO13&lt;-3),"",'Z-scores'!CO13)</f>
        <v>-0.71166588049168045</v>
      </c>
      <c r="CP13" s="6">
        <f>IF(OR('Z-scores'!CP13&gt;3,'Z-scores'!CP13&lt;-3),"",'Z-scores'!CP13)</f>
        <v>-1.2480854967112542</v>
      </c>
      <c r="CQ13" s="6">
        <f>IF(OR('Z-scores'!CQ13&gt;3,'Z-scores'!CQ13&lt;-3),"",'Z-scores'!CQ13)</f>
        <v>3.6451907331455972E-2</v>
      </c>
      <c r="CR13" s="6">
        <f>IF(OR('Z-scores'!CR13&gt;3,'Z-scores'!CR13&lt;-3),"",'Z-scores'!CR13)</f>
        <v>-2.124650462993084E-2</v>
      </c>
      <c r="CS13" s="6">
        <f>IF(OR('Z-scores'!CS13&gt;3,'Z-scores'!CS13&lt;-3),"",'Z-scores'!CS13)</f>
        <v>-0.17607573799483717</v>
      </c>
      <c r="CT13" s="6">
        <f>IF(OR('Z-scores'!CT13&gt;3,'Z-scores'!CT13&lt;-3),"",'Z-scores'!CT13)</f>
        <v>1.0994072685993481</v>
      </c>
      <c r="CU13" s="6">
        <f>IF(OR('Z-scores'!CU13&gt;3,'Z-scores'!CU13&lt;-3),"",'Z-scores'!CU13)</f>
        <v>-0.10996719986640519</v>
      </c>
      <c r="CV13" s="6">
        <f>IF(OR('Z-scores'!CV13&gt;3,'Z-scores'!CV13&lt;-3),"",'Z-scores'!CV13)</f>
        <v>0.44851560630933995</v>
      </c>
      <c r="CW13" s="6">
        <f>IF(OR('Z-scores'!CW13&gt;3,'Z-scores'!CW13&lt;-3),"",'Z-scores'!CW13)</f>
        <v>-0.29849247480983643</v>
      </c>
      <c r="CX13" s="6">
        <f>IF(OR('Z-scores'!CX13&gt;3,'Z-scores'!CX13&lt;-3),"",'Z-scores'!CX13)</f>
        <v>3.6323730344202353E-2</v>
      </c>
      <c r="CY13" s="6">
        <f>IF(OR('Z-scores'!CY13&gt;3,'Z-scores'!CY13&lt;-3),"",'Z-scores'!CY13)</f>
        <v>0.17379220393835898</v>
      </c>
      <c r="CZ13" s="6">
        <f>IF(OR('Z-scores'!CZ13&gt;3,'Z-scores'!CZ13&lt;-3),"",'Z-scores'!CZ13)</f>
        <v>1.8187503006141701</v>
      </c>
      <c r="DA13" s="6">
        <f>IF(OR('Z-scores'!DA13&gt;3,'Z-scores'!DA13&lt;-3),"",'Z-scores'!DA13)</f>
        <v>-7.7698785014842967E-2</v>
      </c>
      <c r="DB13" s="6">
        <f>IF(OR('Z-scores'!DB13&gt;3,'Z-scores'!DB13&lt;-3),"",'Z-scores'!DB13)</f>
        <v>0.39508162560200966</v>
      </c>
      <c r="DC13" s="6">
        <f>IF(OR('Z-scores'!DC13&gt;3,'Z-scores'!DC13&lt;-3),"",'Z-scores'!DC13)</f>
        <v>3.9748686025311293E-2</v>
      </c>
      <c r="DD13" s="6">
        <f>IF(OR('Z-scores'!DD13&gt;3,'Z-scores'!DD13&lt;-3),"",'Z-scores'!DD13)</f>
        <v>-0.23646865181217444</v>
      </c>
      <c r="DE13" s="6">
        <f>IF(OR('Z-scores'!DE13&gt;3,'Z-scores'!DE13&lt;-3),"",'Z-scores'!DE13)</f>
        <v>-0.70130093999462784</v>
      </c>
      <c r="DF13" s="6">
        <f>IF(OR('Z-scores'!DF13&gt;3,'Z-scores'!DF13&lt;-3),"",'Z-scores'!DF13)</f>
        <v>0.32012056507505221</v>
      </c>
      <c r="DG13" s="6">
        <f>IF(OR('Z-scores'!DG13&gt;3,'Z-scores'!DG13&lt;-3),"",'Z-scores'!DG13)</f>
        <v>-7.1540995486991166E-2</v>
      </c>
      <c r="DH13" s="6">
        <f>IF(OR('Z-scores'!DH13&gt;3,'Z-scores'!DH13&lt;-3),"",'Z-scores'!DH13)</f>
        <v>0.72769304207514207</v>
      </c>
      <c r="DI13" s="6">
        <f>IF(OR('Z-scores'!DI13&gt;3,'Z-scores'!DI13&lt;-3),"",'Z-scores'!DI13)</f>
        <v>-0.35117488832614674</v>
      </c>
      <c r="DJ13" s="6">
        <f>IF(OR('Z-scores'!DJ13&gt;3,'Z-scores'!DJ13&lt;-3),"",'Z-scores'!DJ13)</f>
        <v>-2.0375918732101189E-2</v>
      </c>
      <c r="DK13" s="6">
        <f>IF(OR('Z-scores'!DK13&gt;3,'Z-scores'!DK13&lt;-3),"",'Z-scores'!DK13)</f>
        <v>-0.65547568946648915</v>
      </c>
      <c r="DL13" s="6">
        <f>IF(OR('Z-scores'!DL13&gt;3,'Z-scores'!DL13&lt;-3),"",'Z-scores'!DL13)</f>
        <v>-2.494213564851085E-2</v>
      </c>
      <c r="DM13" s="6">
        <f>IF(OR('Z-scores'!DM13&gt;3,'Z-scores'!DM13&lt;-3),"",'Z-scores'!DM13)</f>
        <v>1.3209035544885797</v>
      </c>
      <c r="DN13" s="6">
        <f>IF(OR('Z-scores'!DN13&gt;3,'Z-scores'!DN13&lt;-3),"",'Z-scores'!DN13)</f>
        <v>1.5685024020603615</v>
      </c>
      <c r="DO13" s="6">
        <f>IF(OR('Z-scores'!DO13&gt;3,'Z-scores'!DO13&lt;-3),"",'Z-scores'!DO13)</f>
        <v>-0.54506295767864088</v>
      </c>
      <c r="DP13" s="6">
        <f>IF(OR('Z-scores'!DP13&gt;3,'Z-scores'!DP13&lt;-3),"",'Z-scores'!DP13)</f>
        <v>-0.36832574801412937</v>
      </c>
      <c r="DQ13" s="6">
        <f>IF(OR('Z-scores'!DQ13&gt;3,'Z-scores'!DQ13&lt;-3),"",'Z-scores'!DQ13)</f>
        <v>-1.050870374616695</v>
      </c>
      <c r="DR13" s="6">
        <f>IF(OR('Z-scores'!DR13&gt;3,'Z-scores'!DR13&lt;-3),"",'Z-scores'!DR13)</f>
        <v>-1.2607595521479271</v>
      </c>
      <c r="DS13" s="6">
        <f>IF(OR('Z-scores'!DS13&gt;3,'Z-scores'!DS13&lt;-3),"",'Z-scores'!DS13)</f>
        <v>-0.80876500348761882</v>
      </c>
      <c r="DT13" s="6">
        <f>IF(OR('Z-scores'!DT13&gt;3,'Z-scores'!DT13&lt;-3),"",'Z-scores'!DT13)</f>
        <v>0.10169756083729747</v>
      </c>
      <c r="DU13" s="6">
        <f>IF(OR('Z-scores'!DU13&gt;3,'Z-scores'!DU13&lt;-3),"",'Z-scores'!DU13)</f>
        <v>-0.26407181099555432</v>
      </c>
      <c r="DV13" s="6">
        <f>IF(OR('Z-scores'!DV13&gt;3,'Z-scores'!DV13&lt;-3),"",'Z-scores'!DV13)</f>
        <v>-5.2380724716658889E-2</v>
      </c>
      <c r="DW13" s="6">
        <f>IF(OR('Z-scores'!DW13&gt;3,'Z-scores'!DW13&lt;-3),"",'Z-scores'!DW13)</f>
        <v>-0.23785150590275603</v>
      </c>
      <c r="DX13" s="6">
        <f>IF(OR('Z-scores'!DX13&gt;3,'Z-scores'!DX13&lt;-3),"",'Z-scores'!DX13)</f>
        <v>0.75927009418491942</v>
      </c>
      <c r="DY13" s="6">
        <f>IF(OR('Z-scores'!DY13&gt;3,'Z-scores'!DY13&lt;-3),"",'Z-scores'!DY13)</f>
        <v>1.2418019484683671</v>
      </c>
      <c r="DZ13" s="6">
        <f>IF(OR('Z-scores'!DZ13&gt;3,'Z-scores'!DZ13&lt;-3),"",'Z-scores'!DZ13)</f>
        <v>1.3355962868062106</v>
      </c>
      <c r="EA13" s="6">
        <f>IF(OR('Z-scores'!EA13&gt;3,'Z-scores'!EA13&lt;-3),"",'Z-scores'!EA13)</f>
        <v>1.7754600156155873</v>
      </c>
      <c r="EB13" s="6">
        <f>IF(OR('Z-scores'!EB13&gt;3,'Z-scores'!EB13&lt;-3),"",'Z-scores'!EB13)</f>
        <v>-0.20343400775042605</v>
      </c>
      <c r="EC13" s="6">
        <f>IF(OR('Z-scores'!EC13&gt;3,'Z-scores'!EC13&lt;-3),"",'Z-scores'!EC13)</f>
        <v>-8.2837305657080293E-2</v>
      </c>
      <c r="ED13" s="6">
        <f>IF(OR('Z-scores'!ED13&gt;3,'Z-scores'!ED13&lt;-3),"",'Z-scores'!ED13)</f>
        <v>-1.1847053690237852</v>
      </c>
      <c r="EE13" s="6">
        <f>IF(OR('Z-scores'!EE13&gt;3,'Z-scores'!EE13&lt;-3),"",'Z-scores'!EE13)</f>
        <v>-1.0613494982149314</v>
      </c>
      <c r="EF13" s="6">
        <f>IF(OR('Z-scores'!EF13&gt;3,'Z-scores'!EF13&lt;-3),"",'Z-scores'!EF13)</f>
        <v>-0.40511258424332292</v>
      </c>
      <c r="EG13" s="6">
        <f>IF(OR('Z-scores'!EG13&gt;3,'Z-scores'!EG13&lt;-3),"",'Z-scores'!EG13)</f>
        <v>-0.31160354944481161</v>
      </c>
      <c r="EH13" s="6">
        <f>IF(OR('Z-scores'!EH13&gt;3,'Z-scores'!EH13&lt;-3),"",'Z-scores'!EH13)</f>
        <v>-7.6761544078169153E-2</v>
      </c>
      <c r="EI13" s="6">
        <f>IF(OR('Z-scores'!EI13&gt;3,'Z-scores'!EI13&lt;-3),"",'Z-scores'!EI13)</f>
        <v>-0.67642345955023575</v>
      </c>
      <c r="EJ13" s="6">
        <f>IF(OR('Z-scores'!EJ13&gt;3,'Z-scores'!EJ13&lt;-3),"",'Z-scores'!EJ13)</f>
        <v>-0.21186814320317546</v>
      </c>
      <c r="EK13" s="6">
        <f>IF(OR('Z-scores'!EK13&gt;3,'Z-scores'!EK13&lt;-3),"",'Z-scores'!EK13)</f>
        <v>-0.27771190452741029</v>
      </c>
      <c r="EL13" s="6">
        <f>IF(OR('Z-scores'!EL13&gt;3,'Z-scores'!EL13&lt;-3),"",'Z-scores'!EL13)</f>
        <v>-0.56754884563755026</v>
      </c>
      <c r="EM13" s="6">
        <f>IF(OR('Z-scores'!EM13&gt;3,'Z-scores'!EM13&lt;-3),"",'Z-scores'!EM13)</f>
        <v>-0.44671136677657841</v>
      </c>
      <c r="EN13" s="6">
        <f>IF(OR('Z-scores'!EN13&gt;3,'Z-scores'!EN13&lt;-3),"",'Z-scores'!EN13)</f>
        <v>-1.1748985616536711</v>
      </c>
      <c r="EO13" s="6">
        <f>IF(OR('Z-scores'!EO13&gt;3,'Z-scores'!EO13&lt;-3),"",'Z-scores'!EO13)</f>
        <v>-1.6331069720083131</v>
      </c>
      <c r="EP13" s="6">
        <f>IF(OR('Z-scores'!EP13&gt;3,'Z-scores'!EP13&lt;-3),"",'Z-scores'!EP13)</f>
        <v>-0.14447021773277133</v>
      </c>
      <c r="EQ13" s="6">
        <f>IF(OR('Z-scores'!EQ13&gt;3,'Z-scores'!EQ13&lt;-3),"",'Z-scores'!EQ13)</f>
        <v>-0.6727025273959264</v>
      </c>
      <c r="ER13" s="6">
        <f>IF(OR('Z-scores'!ER13&gt;3,'Z-scores'!ER13&lt;-3),"",'Z-scores'!ER13)</f>
        <v>-0.60610611767875011</v>
      </c>
      <c r="ES13" s="6">
        <f>IF(OR('Z-scores'!ES13&gt;3,'Z-scores'!ES13&lt;-3),"",'Z-scores'!ES13)</f>
        <v>-1.133246488914784</v>
      </c>
      <c r="ET13" s="6">
        <f>IF(OR('Z-scores'!ET13&gt;3,'Z-scores'!ET13&lt;-3),"",'Z-scores'!ET13)</f>
        <v>-1.5438920331971664</v>
      </c>
      <c r="EU13" s="6">
        <f>IF(OR('Z-scores'!EU13&gt;3,'Z-scores'!EU13&lt;-3),"",'Z-scores'!EU13)</f>
        <v>-0.75996684865569508</v>
      </c>
      <c r="EV13" s="6">
        <f>IF(OR('Z-scores'!EV13&gt;3,'Z-scores'!EV13&lt;-3),"",'Z-scores'!EV13)</f>
        <v>-1.2796569882265205</v>
      </c>
      <c r="EW13" s="6">
        <f>IF(OR('Z-scores'!EW13&gt;3,'Z-scores'!EW13&lt;-3),"",'Z-scores'!EW13)</f>
        <v>-1.414256219241159</v>
      </c>
      <c r="EX13" s="6">
        <f>IF(OR('Z-scores'!EX13&gt;3,'Z-scores'!EX13&lt;-3),"",'Z-scores'!EX13)</f>
        <v>-1.3190850922570099</v>
      </c>
      <c r="EY13" s="6">
        <f>IF(OR('Z-scores'!EY13&gt;3,'Z-scores'!EY13&lt;-3),"",'Z-scores'!EY13)</f>
        <v>-0.69786609281986967</v>
      </c>
      <c r="EZ13" s="6">
        <f>IF(OR('Z-scores'!EZ13&gt;3,'Z-scores'!EZ13&lt;-3),"",'Z-scores'!EZ13)</f>
        <v>-0.45161548342956315</v>
      </c>
      <c r="FA13" s="6">
        <f>IF(OR('Z-scores'!FA13&gt;3,'Z-scores'!FA13&lt;-3),"",'Z-scores'!FA13)</f>
        <v>-0.58451572035703958</v>
      </c>
      <c r="FB13" s="6">
        <f>IF(OR('Z-scores'!FB13&gt;3,'Z-scores'!FB13&lt;-3),"",'Z-scores'!FB13)</f>
        <v>-0.50769033741747915</v>
      </c>
      <c r="FC13" s="6">
        <f>IF(OR('Z-scores'!FC13&gt;3,'Z-scores'!FC13&lt;-3),"",'Z-scores'!FC13)</f>
        <v>-1.0428183050999495</v>
      </c>
      <c r="FD13" s="6">
        <f>IF(OR('Z-scores'!FD13&gt;3,'Z-scores'!FD13&lt;-3),"",'Z-scores'!FD13)</f>
        <v>-0.85439589556329365</v>
      </c>
      <c r="FE13" s="6">
        <f>IF(OR('Z-scores'!FE13&gt;3,'Z-scores'!FE13&lt;-3),"",'Z-scores'!FE13)</f>
        <v>-0.95770541610809001</v>
      </c>
      <c r="FF13" s="6">
        <f>IF(OR('Z-scores'!FF13&gt;3,'Z-scores'!FF13&lt;-3),"",'Z-scores'!FF13)</f>
        <v>-1.5832280619640726</v>
      </c>
      <c r="FG13" s="6">
        <f>IF(OR('Z-scores'!FG13&gt;3,'Z-scores'!FG13&lt;-3),"",'Z-scores'!FG13)</f>
        <v>-1.2869193666746601</v>
      </c>
      <c r="FH13" s="6">
        <f>IF(OR('Z-scores'!FH13&gt;3,'Z-scores'!FH13&lt;-3),"",'Z-scores'!FH13)</f>
        <v>-0.85570811037153816</v>
      </c>
      <c r="FI13" s="6">
        <f>IF(OR('Z-scores'!FI13&gt;3,'Z-scores'!FI13&lt;-3),"",'Z-scores'!FI13)</f>
        <v>2.9447123517651503</v>
      </c>
      <c r="FJ13" s="6">
        <f>IF(OR('Z-scores'!FJ13&gt;3,'Z-scores'!FJ13&lt;-3),"",'Z-scores'!FJ13)</f>
        <v>-0.49640468766634899</v>
      </c>
      <c r="FK13" s="6">
        <f>IF(OR('Z-scores'!FK13&gt;3,'Z-scores'!FK13&lt;-3),"",'Z-scores'!FK13)</f>
        <v>-1.526865648821141</v>
      </c>
      <c r="FL13" s="6">
        <f>IF(OR('Z-scores'!FL13&gt;3,'Z-scores'!FL13&lt;-3),"",'Z-scores'!FL13)</f>
        <v>-1.3863552569442519</v>
      </c>
      <c r="FM13" s="6">
        <f>IF(OR('Z-scores'!FM13&gt;3,'Z-scores'!FM13&lt;-3),"",'Z-scores'!FM13)</f>
        <v>-1.6567831861671691</v>
      </c>
      <c r="FN13" s="6">
        <f>IF(OR('Z-scores'!FN13&gt;3,'Z-scores'!FN13&lt;-3),"",'Z-scores'!FN13)</f>
        <v>-1.211569016301614</v>
      </c>
      <c r="FO13" s="6">
        <f>IF(OR('Z-scores'!FO13&gt;3,'Z-scores'!FO13&lt;-3),"",'Z-scores'!FO13)</f>
        <v>1.0228827882018814</v>
      </c>
      <c r="FP13" s="6">
        <f>IF(OR('Z-scores'!FP13&gt;3,'Z-scores'!FP13&lt;-3),"",'Z-scores'!FP13)</f>
        <v>-0.53983115379683677</v>
      </c>
      <c r="FQ13" s="6">
        <f>IF(OR('Z-scores'!FQ13&gt;3,'Z-scores'!FQ13&lt;-3),"",'Z-scores'!FQ13)</f>
        <v>-0.44379024837782993</v>
      </c>
      <c r="FR13" s="6">
        <f>IF(OR('Z-scores'!FR13&gt;3,'Z-scores'!FR13&lt;-3),"",'Z-scores'!FR13)</f>
        <v>-0.54896261545529634</v>
      </c>
      <c r="FS13" s="6">
        <f>IF(OR('Z-scores'!FS13&gt;3,'Z-scores'!FS13&lt;-3),"",'Z-scores'!FS13)</f>
        <v>-0.29146290026064176</v>
      </c>
      <c r="FT13" s="6">
        <f>IF(OR('Z-scores'!FT13&gt;3,'Z-scores'!FT13&lt;-3),"",'Z-scores'!FT13)</f>
        <v>-1.5822957833593443</v>
      </c>
      <c r="FU13" s="6">
        <f>IF(OR('Z-scores'!FU13&gt;3,'Z-scores'!FU13&lt;-3),"",'Z-scores'!FU13)</f>
        <v>-1.4989823529541497</v>
      </c>
      <c r="FV13" s="6">
        <f>IF(OR('Z-scores'!FV13&gt;3,'Z-scores'!FV13&lt;-3),"",'Z-scores'!FV13)</f>
        <v>-1.9209391115095047</v>
      </c>
      <c r="FW13" s="6">
        <f>IF(OR('Z-scores'!FW13&gt;3,'Z-scores'!FW13&lt;-3),"",'Z-scores'!FW13)</f>
        <v>-0.78841626633320694</v>
      </c>
      <c r="FX13" s="6">
        <f>IF(OR('Z-scores'!FX13&gt;3,'Z-scores'!FX13&lt;-3),"",'Z-scores'!FX13)</f>
        <v>-0.25200521850516938</v>
      </c>
      <c r="FY13" s="6">
        <f>IF(OR('Z-scores'!FY13&gt;3,'Z-scores'!FY13&lt;-3),"",'Z-scores'!FY13)</f>
        <v>-0.60376129649182908</v>
      </c>
      <c r="FZ13" s="6">
        <f>IF(OR('Z-scores'!FZ13&gt;3,'Z-scores'!FZ13&lt;-3),"",'Z-scores'!FZ13)</f>
        <v>-0.96780359813541594</v>
      </c>
      <c r="GA13" s="6">
        <f>IF(OR('Z-scores'!GA13&gt;3,'Z-scores'!GA13&lt;-3),"",'Z-scores'!GA13)</f>
        <v>0.57544603093552649</v>
      </c>
      <c r="GB13" s="6">
        <f>IF(OR('Z-scores'!GB13&gt;3,'Z-scores'!GB13&lt;-3),"",'Z-scores'!GB13)</f>
        <v>-0.65078558462702052</v>
      </c>
      <c r="GC13" s="6">
        <f>IF(OR('Z-scores'!GC13&gt;3,'Z-scores'!GC13&lt;-3),"",'Z-scores'!GC13)</f>
        <v>-0.72306158726222181</v>
      </c>
      <c r="GD13" s="6">
        <f>IF(OR('Z-scores'!GD13&gt;3,'Z-scores'!GD13&lt;-3),"",'Z-scores'!GD13)</f>
        <v>2.2438770398601271</v>
      </c>
      <c r="GE13" s="6">
        <f>IF(OR('Z-scores'!GE13&gt;3,'Z-scores'!GE13&lt;-3),"",'Z-scores'!GE13)</f>
        <v>2.0309861144062786</v>
      </c>
      <c r="GF13" s="6" t="str">
        <f>IF(OR('Z-scores'!GF13&gt;3,'Z-scores'!GF13&lt;-3),"",'Z-scores'!GF13)</f>
        <v/>
      </c>
      <c r="GG13" s="6">
        <f>IF(OR('Z-scores'!GG13&gt;3,'Z-scores'!GG13&lt;-3),"",'Z-scores'!GG13)</f>
        <v>-0.23986174426318124</v>
      </c>
      <c r="GH13" s="6">
        <f>IF(OR('Z-scores'!GH13&gt;3,'Z-scores'!GH13&lt;-3),"",'Z-scores'!GH13)</f>
        <v>-0.48008162876535021</v>
      </c>
      <c r="GI13" s="6">
        <f>IF(OR('Z-scores'!GI13&gt;3,'Z-scores'!GI13&lt;-3),"",'Z-scores'!GI13)</f>
        <v>-0.61323691618133469</v>
      </c>
      <c r="GJ13" s="6">
        <f>IF(OR('Z-scores'!GJ13&gt;3,'Z-scores'!GJ13&lt;-3),"",'Z-scores'!GJ13)</f>
        <v>1.0493945311955513</v>
      </c>
      <c r="GK13" s="6">
        <f>IF(OR('Z-scores'!GK13&gt;3,'Z-scores'!GK13&lt;-3),"",'Z-scores'!GK13)</f>
        <v>0.15089506428079233</v>
      </c>
      <c r="GL13" s="6">
        <f>IF(OR('Z-scores'!GL13&gt;3,'Z-scores'!GL13&lt;-3),"",'Z-scores'!GL13)</f>
        <v>-0.35636733945140847</v>
      </c>
      <c r="GM13" s="6">
        <f>IF(OR('Z-scores'!GM13&gt;3,'Z-scores'!GM13&lt;-3),"",'Z-scores'!GM13)</f>
        <v>-0.28792106607046958</v>
      </c>
      <c r="GN13" s="6">
        <f>IF(OR('Z-scores'!GN13&gt;3,'Z-scores'!GN13&lt;-3),"",'Z-scores'!GN13)</f>
        <v>-0.5488925197494966</v>
      </c>
      <c r="GO13" s="6">
        <f>IF(OR('Z-scores'!GO13&gt;3,'Z-scores'!GO13&lt;-3),"",'Z-scores'!GO13)</f>
        <v>0.46005348095227788</v>
      </c>
      <c r="GP13" s="6">
        <f>IF(OR('Z-scores'!GP13&gt;3,'Z-scores'!GP13&lt;-3),"",'Z-scores'!GP13)</f>
        <v>0.45112967437511114</v>
      </c>
      <c r="GQ13" s="6">
        <f>IF(OR('Z-scores'!GQ13&gt;3,'Z-scores'!GQ13&lt;-3),"",'Z-scores'!GQ13)</f>
        <v>0.39253438994221229</v>
      </c>
      <c r="GR13" s="6">
        <f>IF(OR('Z-scores'!GR13&gt;3,'Z-scores'!GR13&lt;-3),"",'Z-scores'!GR13)</f>
        <v>0.98474101823971516</v>
      </c>
      <c r="GS13" s="6">
        <f>IF(OR('Z-scores'!GS13&gt;3,'Z-scores'!GS13&lt;-3),"",'Z-scores'!GS13)</f>
        <v>-0.16267412226945538</v>
      </c>
      <c r="GT13" s="6">
        <f>IF(OR('Z-scores'!GT13&gt;3,'Z-scores'!GT13&lt;-3),"",'Z-scores'!GT13)</f>
        <v>-0.91162868508082151</v>
      </c>
      <c r="GU13" s="6">
        <f>IF(OR('Z-scores'!GU13&gt;3,'Z-scores'!GU13&lt;-3),"",'Z-scores'!GU13)</f>
        <v>1.0053786008369352</v>
      </c>
      <c r="GV13" s="6">
        <f>IF(OR('Z-scores'!GV13&gt;3,'Z-scores'!GV13&lt;-3),"",'Z-scores'!GV13)</f>
        <v>-0.36010072106987906</v>
      </c>
      <c r="GW13" s="6">
        <f>IF(OR('Z-scores'!GW13&gt;3,'Z-scores'!GW13&lt;-3),"",'Z-scores'!GW13)</f>
        <v>-0.10035049090896303</v>
      </c>
      <c r="GX13" s="6">
        <f>IF(OR('Z-scores'!GX13&gt;3,'Z-scores'!GX13&lt;-3),"",'Z-scores'!GX13)</f>
        <v>-0.40042723068427605</v>
      </c>
      <c r="GY13" s="6">
        <f>IF(OR('Z-scores'!GY13&gt;3,'Z-scores'!GY13&lt;-3),"",'Z-scores'!GY13)</f>
        <v>-0.79607731164632267</v>
      </c>
      <c r="GZ13" s="6">
        <f>IF(OR('Z-scores'!GZ13&gt;3,'Z-scores'!GZ13&lt;-3),"",'Z-scores'!GZ13)</f>
        <v>-1.5311435533100675</v>
      </c>
      <c r="HA13" s="6">
        <f>IF(OR('Z-scores'!HA13&gt;3,'Z-scores'!HA13&lt;-3),"",'Z-scores'!HA13)</f>
        <v>0.46761259725799909</v>
      </c>
      <c r="HB13" s="6">
        <f>IF(OR('Z-scores'!HB13&gt;3,'Z-scores'!HB13&lt;-3),"",'Z-scores'!HB13)</f>
        <v>-3.9358280673460221E-2</v>
      </c>
      <c r="HC13" s="6">
        <f>IF(OR('Z-scores'!HC13&gt;3,'Z-scores'!HC13&lt;-3),"",'Z-scores'!HC13)</f>
        <v>1.043795292254305</v>
      </c>
      <c r="HD13" s="6">
        <f>IF(OR('Z-scores'!HD13&gt;3,'Z-scores'!HD13&lt;-3),"",'Z-scores'!HD13)</f>
        <v>-0.11202280521364753</v>
      </c>
      <c r="HE13" s="6">
        <f>IF(OR('Z-scores'!HE13&gt;3,'Z-scores'!HE13&lt;-3),"",'Z-scores'!HE13)</f>
        <v>-0.69797833438387091</v>
      </c>
      <c r="HF13" s="6">
        <f>IF(OR('Z-scores'!HF13&gt;3,'Z-scores'!HF13&lt;-3),"",'Z-scores'!HF13)</f>
        <v>-1.5011493813046086</v>
      </c>
      <c r="HG13" s="6">
        <f>IF(OR('Z-scores'!HG13&gt;3,'Z-scores'!HG13&lt;-3),"",'Z-scores'!HG13)</f>
        <v>-0.63011291251587331</v>
      </c>
      <c r="HH13" s="6">
        <f>IF(OR('Z-scores'!HH13&gt;3,'Z-scores'!HH13&lt;-3),"",'Z-scores'!HH13)</f>
        <v>-0.57935903501596075</v>
      </c>
      <c r="HI13" s="6">
        <f>IF(OR('Z-scores'!HI13&gt;3,'Z-scores'!HI13&lt;-3),"",'Z-scores'!HI13)</f>
        <v>-0.55681461514390196</v>
      </c>
      <c r="HJ13" s="6">
        <f>IF(OR('Z-scores'!HJ13&gt;3,'Z-scores'!HJ13&lt;-3),"",'Z-scores'!HJ13)</f>
        <v>-0.81961770724230909</v>
      </c>
      <c r="HK13" s="6">
        <f>IF(OR('Z-scores'!HK13&gt;3,'Z-scores'!HK13&lt;-3),"",'Z-scores'!HK13)</f>
        <v>-1.219563987630008</v>
      </c>
      <c r="HL13" s="6">
        <f>IF(OR('Z-scores'!HL13&gt;3,'Z-scores'!HL13&lt;-3),"",'Z-scores'!HL13)</f>
        <v>-0.86426347563534134</v>
      </c>
      <c r="HM13" s="6">
        <f>IF(OR('Z-scores'!HM13&gt;3,'Z-scores'!HM13&lt;-3),"",'Z-scores'!HM13)</f>
        <v>-1.2002784190582501</v>
      </c>
      <c r="HN13" s="6">
        <f>IF(OR('Z-scores'!HN13&gt;3,'Z-scores'!HN13&lt;-3),"",'Z-scores'!HN13)</f>
        <v>-1.8276528842234239</v>
      </c>
      <c r="HO13" s="6">
        <f>IF(OR('Z-scores'!HO13&gt;3,'Z-scores'!HO13&lt;-3),"",'Z-scores'!HO13)</f>
        <v>-0.18050789665895242</v>
      </c>
      <c r="HP13" s="6">
        <f>IF(OR('Z-scores'!HP13&gt;3,'Z-scores'!HP13&lt;-3),"",'Z-scores'!HP13)</f>
        <v>-2.0658037410990033</v>
      </c>
      <c r="HQ13" s="6">
        <f>IF(OR('Z-scores'!HQ13&gt;3,'Z-scores'!HQ13&lt;-3),"",'Z-scores'!HQ13)</f>
        <v>-0.74402102099001255</v>
      </c>
      <c r="HR13" s="6">
        <f>IF(OR('Z-scores'!HR13&gt;3,'Z-scores'!HR13&lt;-3),"",'Z-scores'!HR13)</f>
        <v>-0.25516643665546968</v>
      </c>
      <c r="HS13" s="6">
        <f>IF(OR('Z-scores'!HS13&gt;3,'Z-scores'!HS13&lt;-3),"",'Z-scores'!HS13)</f>
        <v>6.0325134511137697E-2</v>
      </c>
      <c r="HT13" s="6">
        <f>IF(OR('Z-scores'!HT13&gt;3,'Z-scores'!HT13&lt;-3),"",'Z-scores'!HT13)</f>
        <v>-0.49256367746140778</v>
      </c>
      <c r="HU13" s="6">
        <f>IF(OR('Z-scores'!HU13&gt;3,'Z-scores'!HU13&lt;-3),"",'Z-scores'!HU13)</f>
        <v>0.59540321500162185</v>
      </c>
      <c r="HV13" s="6">
        <f>IF(OR('Z-scores'!HV13&gt;3,'Z-scores'!HV13&lt;-3),"",'Z-scores'!HV13)</f>
        <v>0.42533144781900811</v>
      </c>
      <c r="HW13" s="6">
        <f>IF(OR('Z-scores'!HW13&gt;3,'Z-scores'!HW13&lt;-3),"",'Z-scores'!HW13)</f>
        <v>-1.4020575260732655</v>
      </c>
      <c r="HX13" s="6">
        <f>IF(OR('Z-scores'!HX13&gt;3,'Z-scores'!HX13&lt;-3),"",'Z-scores'!HX13)</f>
        <v>-1.007827560177365</v>
      </c>
      <c r="HY13" s="6">
        <f>IF(OR('Z-scores'!HY13&gt;3,'Z-scores'!HY13&lt;-3),"",'Z-scores'!HY13)</f>
        <v>1.6079223141710144</v>
      </c>
      <c r="HZ13" s="6">
        <f>IF(OR('Z-scores'!HZ13&gt;3,'Z-scores'!HZ13&lt;-3),"",'Z-scores'!HZ13)</f>
        <v>0.40936972696741208</v>
      </c>
      <c r="IA13" s="6">
        <f>IF(OR('Z-scores'!IA13&gt;3,'Z-scores'!IA13&lt;-3),"",'Z-scores'!IA13)</f>
        <v>-0.23679313825714149</v>
      </c>
      <c r="IB13" s="6">
        <f>IF(OR('Z-scores'!IB13&gt;3,'Z-scores'!IB13&lt;-3),"",'Z-scores'!IB13)</f>
        <v>1.118619943103363</v>
      </c>
      <c r="IC13" s="6">
        <f>IF(OR('Z-scores'!IC13&gt;3,'Z-scores'!IC13&lt;-3),"",'Z-scores'!IC13)</f>
        <v>2.4255076925127526</v>
      </c>
      <c r="ID13" s="6">
        <f>IF(OR('Z-scores'!ID13&gt;3,'Z-scores'!ID13&lt;-3),"",'Z-scores'!ID13)</f>
        <v>1.253374739853333</v>
      </c>
      <c r="IE13" s="6">
        <f>IF(OR('Z-scores'!IE13&gt;3,'Z-scores'!IE13&lt;-3),"",'Z-scores'!IE13)</f>
        <v>2.4514879912190994</v>
      </c>
      <c r="IF13" s="6">
        <f>IF(OR('Z-scores'!IF13&gt;3,'Z-scores'!IF13&lt;-3),"",'Z-scores'!IF13)</f>
        <v>2.2503993934433164</v>
      </c>
      <c r="IG13" s="6">
        <f>IF(OR('Z-scores'!IG13&gt;3,'Z-scores'!IG13&lt;-3),"",'Z-scores'!IG13)</f>
        <v>-1.0545609641722897</v>
      </c>
      <c r="IH13" s="6">
        <f>IF(OR('Z-scores'!IH13&gt;3,'Z-scores'!IH13&lt;-3),"",'Z-scores'!IH13)</f>
        <v>-1.1704774342036213</v>
      </c>
      <c r="II13" s="6">
        <f>IF(OR('Z-scores'!II13&gt;3,'Z-scores'!II13&lt;-3),"",'Z-scores'!II13)</f>
        <v>-0.18381418231301316</v>
      </c>
      <c r="IJ13" s="6">
        <f>IF(OR('Z-scores'!IJ13&gt;3,'Z-scores'!IJ13&lt;-3),"",'Z-scores'!IJ13)</f>
        <v>-1.1179152603038407</v>
      </c>
      <c r="IK13" s="6">
        <f>IF(OR('Z-scores'!IK13&gt;3,'Z-scores'!IK13&lt;-3),"",'Z-scores'!IK13)</f>
        <v>-0.23163368732737857</v>
      </c>
      <c r="IL13" s="6">
        <f>IF(OR('Z-scores'!IL13&gt;3,'Z-scores'!IL13&lt;-3),"",'Z-scores'!IL13)</f>
        <v>-0.71667572088033549</v>
      </c>
      <c r="IM13" s="6">
        <f>IF(OR('Z-scores'!IM13&gt;3,'Z-scores'!IM13&lt;-3),"",'Z-scores'!IM13)</f>
        <v>-7.0182983295796711E-2</v>
      </c>
      <c r="IN13" s="6">
        <f>IF(OR('Z-scores'!IN13&gt;3,'Z-scores'!IN13&lt;-3),"",'Z-scores'!IN13)</f>
        <v>-1.8371893747921277</v>
      </c>
      <c r="IO13" s="6">
        <f>IF(OR('Z-scores'!IO13&gt;3,'Z-scores'!IO13&lt;-3),"",'Z-scores'!IO13)</f>
        <v>-1.1939272656644291</v>
      </c>
      <c r="IP13" s="6">
        <f>IF(OR('Z-scores'!IP13&gt;3,'Z-scores'!IP13&lt;-3),"",'Z-scores'!IP13)</f>
        <v>-1.249438127224302</v>
      </c>
      <c r="IQ13" s="6">
        <f>IF(OR('Z-scores'!IQ13&gt;3,'Z-scores'!IQ13&lt;-3),"",'Z-scores'!IQ13)</f>
        <v>-1.3671566634338668</v>
      </c>
      <c r="IR13" s="6">
        <f>IF(OR('Z-scores'!IR13&gt;3,'Z-scores'!IR13&lt;-3),"",'Z-scores'!IR13)</f>
        <v>-0.68030892617155758</v>
      </c>
      <c r="IS13" s="6">
        <f>IF(OR('Z-scores'!IS13&gt;3,'Z-scores'!IS13&lt;-3),"",'Z-scores'!IS13)</f>
        <v>-1.2533678991349795</v>
      </c>
      <c r="IT13" s="6">
        <f>IF(OR('Z-scores'!IT13&gt;3,'Z-scores'!IT13&lt;-3),"",'Z-scores'!IT13)</f>
        <v>-0.62771991899599922</v>
      </c>
      <c r="IU13" s="6">
        <f>IF(OR('Z-scores'!IU13&gt;3,'Z-scores'!IU13&lt;-3),"",'Z-scores'!IU13)</f>
        <v>-0.89532247684233812</v>
      </c>
      <c r="IV13" s="6">
        <f>IF(OR('Z-scores'!IV13&gt;3,'Z-scores'!IV13&lt;-3),"",'Z-scores'!IV13)</f>
        <v>-1.65283455261401</v>
      </c>
      <c r="IW13" s="6">
        <f>IF(OR('Z-scores'!IW13&gt;3,'Z-scores'!IW13&lt;-3),"",'Z-scores'!IW13)</f>
        <v>-0.48207196806176295</v>
      </c>
      <c r="IX13" s="6">
        <f>IF(OR('Z-scores'!IX13&gt;3,'Z-scores'!IX13&lt;-3),"",'Z-scores'!IX13)</f>
        <v>-1.4943112268106187</v>
      </c>
      <c r="IY13" s="6">
        <f>IF(OR('Z-scores'!IY13&gt;3,'Z-scores'!IY13&lt;-3),"",'Z-scores'!IY13)</f>
        <v>-0.39594157550189107</v>
      </c>
      <c r="IZ13" s="6">
        <f>IF(OR('Z-scores'!IZ13&gt;3,'Z-scores'!IZ13&lt;-3),"",'Z-scores'!IZ13)</f>
        <v>-2.1699869034834882</v>
      </c>
      <c r="JA13" s="6">
        <f>IF(OR('Z-scores'!JA13&gt;3,'Z-scores'!JA13&lt;-3),"",'Z-scores'!JA13)</f>
        <v>-1.3423782074185453</v>
      </c>
      <c r="JB13" s="6">
        <f>IF(OR('Z-scores'!JB13&gt;3,'Z-scores'!JB13&lt;-3),"",'Z-scores'!JB13)</f>
        <v>-1.5114470081104086</v>
      </c>
      <c r="JC13" s="6">
        <f>IF(OR('Z-scores'!JC13&gt;3,'Z-scores'!JC13&lt;-3),"",'Z-scores'!JC13)</f>
        <v>-0.71867281011035233</v>
      </c>
      <c r="JD13" s="6">
        <f>IF(OR('Z-scores'!JD13&gt;3,'Z-scores'!JD13&lt;-3),"",'Z-scores'!JD13)</f>
        <v>-1.076207851958165</v>
      </c>
      <c r="JE13" s="6">
        <f>IF(OR('Z-scores'!JE13&gt;3,'Z-scores'!JE13&lt;-3),"",'Z-scores'!JE13)</f>
        <v>-0.5234834362499533</v>
      </c>
      <c r="JF13" s="6">
        <f>IF(OR('Z-scores'!JF13&gt;3,'Z-scores'!JF13&lt;-3),"",'Z-scores'!JF13)</f>
        <v>-0.37259266213539244</v>
      </c>
      <c r="JG13" s="6">
        <f>IF(OR('Z-scores'!JG13&gt;3,'Z-scores'!JG13&lt;-3),"",'Z-scores'!JG13)</f>
        <v>-0.79651176773099308</v>
      </c>
      <c r="JH13" s="6">
        <f>IF(OR('Z-scores'!JH13&gt;3,'Z-scores'!JH13&lt;-3),"",'Z-scores'!JH13)</f>
        <v>-0.52455427217139539</v>
      </c>
      <c r="JI13" s="6">
        <f>IF(OR('Z-scores'!JI13&gt;3,'Z-scores'!JI13&lt;-3),"",'Z-scores'!JI13)</f>
        <v>-1.8090203425066396</v>
      </c>
      <c r="JJ13" s="6">
        <f>IF(OR('Z-scores'!JJ13&gt;3,'Z-scores'!JJ13&lt;-3),"",'Z-scores'!JJ13)</f>
        <v>-1.2195131573379507</v>
      </c>
      <c r="JK13" s="6">
        <f>IF(OR('Z-scores'!JK13&gt;3,'Z-scores'!JK13&lt;-3),"",'Z-scores'!JK13)</f>
        <v>-2.2426783079441952</v>
      </c>
      <c r="JL13" s="6">
        <f>IF(OR('Z-scores'!JL13&gt;3,'Z-scores'!JL13&lt;-3),"",'Z-scores'!JL13)</f>
        <v>-2.0422760993045412</v>
      </c>
      <c r="JM13" s="6">
        <f>IF(OR('Z-scores'!JM13&gt;3,'Z-scores'!JM13&lt;-3),"",'Z-scores'!JM13)</f>
        <v>-1.3544501882140063</v>
      </c>
      <c r="JN13" s="6">
        <f>IF(OR('Z-scores'!JN13&gt;3,'Z-scores'!JN13&lt;-3),"",'Z-scores'!JN13)</f>
        <v>0.25078672960026049</v>
      </c>
      <c r="JO13" s="6">
        <f>IF(OR('Z-scores'!JO13&gt;3,'Z-scores'!JO13&lt;-3),"",'Z-scores'!JO13)</f>
        <v>0.98266735559184448</v>
      </c>
      <c r="JP13" s="6">
        <f>IF(OR('Z-scores'!JP13&gt;3,'Z-scores'!JP13&lt;-3),"",'Z-scores'!JP13)</f>
        <v>0.32555013741539052</v>
      </c>
      <c r="JQ13" s="6">
        <f>IF(OR('Z-scores'!JQ13&gt;3,'Z-scores'!JQ13&lt;-3),"",'Z-scores'!JQ13)</f>
        <v>-1.4579257961297236</v>
      </c>
      <c r="JR13" s="6">
        <f>IF(OR('Z-scores'!JR13&gt;3,'Z-scores'!JR13&lt;-3),"",'Z-scores'!JR13)</f>
        <v>9.8903645387763528E-2</v>
      </c>
      <c r="JS13" s="6">
        <f>IF(OR('Z-scores'!JS13&gt;3,'Z-scores'!JS13&lt;-3),"",'Z-scores'!JS13)</f>
        <v>-0.30118586589856139</v>
      </c>
      <c r="JT13" s="6">
        <f>IF(OR('Z-scores'!JT13&gt;3,'Z-scores'!JT13&lt;-3),"",'Z-scores'!JT13)</f>
        <v>-1.1621546557924787</v>
      </c>
      <c r="JU13" s="6">
        <f>IF(OR('Z-scores'!JU13&gt;3,'Z-scores'!JU13&lt;-3),"",'Z-scores'!JU13)</f>
        <v>-0.40073262341940369</v>
      </c>
      <c r="JV13" s="6">
        <f>IF(OR('Z-scores'!JV13&gt;3,'Z-scores'!JV13&lt;-3),"",'Z-scores'!JV13)</f>
        <v>-0.21043578252788037</v>
      </c>
      <c r="JW13" s="6">
        <f>IF(OR('Z-scores'!JW13&gt;3,'Z-scores'!JW13&lt;-3),"",'Z-scores'!JW13)</f>
        <v>-0.24995664170669513</v>
      </c>
      <c r="JX13" s="6">
        <f>IF(OR('Z-scores'!JX13&gt;3,'Z-scores'!JX13&lt;-3),"",'Z-scores'!JX13)</f>
        <v>0.93218352301121632</v>
      </c>
      <c r="JY13" s="6">
        <f>IF(OR('Z-scores'!JY13&gt;3,'Z-scores'!JY13&lt;-3),"",'Z-scores'!JY13)</f>
        <v>2.3670462647640504</v>
      </c>
      <c r="JZ13" s="6">
        <f>IF(OR('Z-scores'!JZ13&gt;3,'Z-scores'!JZ13&lt;-3),"",'Z-scores'!JZ13)</f>
        <v>-9.6940256649847897E-3</v>
      </c>
      <c r="KA13" s="6">
        <f>IF(OR('Z-scores'!KA13&gt;3,'Z-scores'!KA13&lt;-3),"",'Z-scores'!KA13)</f>
        <v>0.28248369661593542</v>
      </c>
      <c r="KB13" s="6">
        <f>IF(OR('Z-scores'!KB13&gt;3,'Z-scores'!KB13&lt;-3),"",'Z-scores'!KB13)</f>
        <v>-1.3790730811708074</v>
      </c>
      <c r="KC13" s="6">
        <f>IF(OR('Z-scores'!KC13&gt;3,'Z-scores'!KC13&lt;-3),"",'Z-scores'!KC13)</f>
        <v>1.5775953870000146</v>
      </c>
      <c r="KD13" s="6">
        <f>IF(OR('Z-scores'!KD13&gt;3,'Z-scores'!KD13&lt;-3),"",'Z-scores'!KD13)</f>
        <v>-0.8115863708455493</v>
      </c>
      <c r="KE13" s="6">
        <f>IF(OR('Z-scores'!KE13&gt;3,'Z-scores'!KE13&lt;-3),"",'Z-scores'!KE13)</f>
        <v>-0.85122342013155594</v>
      </c>
      <c r="KF13" s="6">
        <f>IF(OR('Z-scores'!KF13&gt;3,'Z-scores'!KF13&lt;-3),"",'Z-scores'!KF13)</f>
        <v>1.5469096526323105</v>
      </c>
      <c r="KG13" s="6">
        <f>IF(OR('Z-scores'!KG13&gt;3,'Z-scores'!KG13&lt;-3),"",'Z-scores'!KG13)</f>
        <v>0.4207559909246984</v>
      </c>
      <c r="KH13" s="6">
        <f>IF(OR('Z-scores'!KH13&gt;3,'Z-scores'!KH13&lt;-3),"",'Z-scores'!KH13)</f>
        <v>-0.94755490736967718</v>
      </c>
      <c r="KI13" s="6">
        <f>IF(OR('Z-scores'!KI13&gt;3,'Z-scores'!KI13&lt;-3),"",'Z-scores'!KI13)</f>
        <v>-1.5804064908465116</v>
      </c>
      <c r="KJ13" s="6">
        <f>IF(OR('Z-scores'!KJ13&gt;3,'Z-scores'!KJ13&lt;-3),"",'Z-scores'!KJ13)</f>
        <v>0.88368683603654152</v>
      </c>
      <c r="KK13" s="6">
        <f>IF(OR('Z-scores'!KK13&gt;3,'Z-scores'!KK13&lt;-3),"",'Z-scores'!KK13)</f>
        <v>0.2393255933815692</v>
      </c>
      <c r="KL13" s="6">
        <f>IF(OR('Z-scores'!KL13&gt;3,'Z-scores'!KL13&lt;-3),"",'Z-scores'!KL13)</f>
        <v>5.3522353272827193E-2</v>
      </c>
      <c r="KM13" s="6">
        <f>IF(OR('Z-scores'!KM13&gt;3,'Z-scores'!KM13&lt;-3),"",'Z-scores'!KM13)</f>
        <v>-0.14004375563908858</v>
      </c>
      <c r="KN13" s="6">
        <f>IF(OR('Z-scores'!KN13&gt;3,'Z-scores'!KN13&lt;-3),"",'Z-scores'!KN13)</f>
        <v>0.23187517124144902</v>
      </c>
      <c r="KO13" s="6">
        <f>IF(OR('Z-scores'!KO13&gt;3,'Z-scores'!KO13&lt;-3),"",'Z-scores'!KO13)</f>
        <v>1.1530696088119194</v>
      </c>
      <c r="KP13" s="6">
        <f>IF(OR('Z-scores'!KP13&gt;3,'Z-scores'!KP13&lt;-3),"",'Z-scores'!KP13)</f>
        <v>1.0063620679466547</v>
      </c>
      <c r="KQ13" s="6">
        <f>IF(OR('Z-scores'!KQ13&gt;3,'Z-scores'!KQ13&lt;-3),"",'Z-scores'!KQ13)</f>
        <v>1.2359147371849877</v>
      </c>
      <c r="KR13" s="6">
        <f>IF(OR('Z-scores'!KR13&gt;3,'Z-scores'!KR13&lt;-3),"",'Z-scores'!KR13)</f>
        <v>0.20813480714840457</v>
      </c>
      <c r="KS13" s="6">
        <f>IF(OR('Z-scores'!KS13&gt;3,'Z-scores'!KS13&lt;-3),"",'Z-scores'!KS13)</f>
        <v>0.12403121613874242</v>
      </c>
      <c r="KT13" s="6">
        <f>IF(OR('Z-scores'!KT13&gt;3,'Z-scores'!KT13&lt;-3),"",'Z-scores'!KT13)</f>
        <v>0.28164891728409358</v>
      </c>
      <c r="KU13" s="6">
        <f>IF(OR('Z-scores'!KU13&gt;3,'Z-scores'!KU13&lt;-3),"",'Z-scores'!KU13)</f>
        <v>0.22922387093899735</v>
      </c>
      <c r="KV13" s="6">
        <f>IF(OR('Z-scores'!KV13&gt;3,'Z-scores'!KV13&lt;-3),"",'Z-scores'!KV13)</f>
        <v>1.3096474566797467</v>
      </c>
      <c r="KW13" s="6">
        <f>IF(OR('Z-scores'!KW13&gt;3,'Z-scores'!KW13&lt;-3),"",'Z-scores'!KW13)</f>
        <v>1.3913003970263027</v>
      </c>
      <c r="KX13" s="6">
        <f>IF(OR('Z-scores'!KX13&gt;3,'Z-scores'!KX13&lt;-3),"",'Z-scores'!KX13)</f>
        <v>-1.113114040906179</v>
      </c>
      <c r="KY13" s="6">
        <f>IF(OR('Z-scores'!KY13&gt;3,'Z-scores'!KY13&lt;-3),"",'Z-scores'!KY13)</f>
        <v>-0.7336712097259771</v>
      </c>
      <c r="KZ13" s="6">
        <f>IF(OR('Z-scores'!KZ13&gt;3,'Z-scores'!KZ13&lt;-3),"",'Z-scores'!KZ13)</f>
        <v>-0.36396784687075501</v>
      </c>
      <c r="LA13" s="6">
        <f>IF(OR('Z-scores'!LA13&gt;3,'Z-scores'!LA13&lt;-3),"",'Z-scores'!LA13)</f>
        <v>0.50085406188344916</v>
      </c>
      <c r="LB13" s="6">
        <f>IF(OR('Z-scores'!LB13&gt;3,'Z-scores'!LB13&lt;-3),"",'Z-scores'!LB13)</f>
        <v>1.4204136194261761</v>
      </c>
      <c r="LC13" s="6">
        <f>IF(OR('Z-scores'!LC13&gt;3,'Z-scores'!LC13&lt;-3),"",'Z-scores'!LC13)</f>
        <v>-0.31322506746927359</v>
      </c>
      <c r="LD13" s="6">
        <f>IF(OR('Z-scores'!LD13&gt;3,'Z-scores'!LD13&lt;-3),"",'Z-scores'!LD13)</f>
        <v>-0.57284720666033462</v>
      </c>
      <c r="LE13" s="6">
        <f>IF(OR('Z-scores'!LE13&gt;3,'Z-scores'!LE13&lt;-3),"",'Z-scores'!LE13)</f>
        <v>0.34469865291650809</v>
      </c>
      <c r="LF13" s="6">
        <f>IF(OR('Z-scores'!LF13&gt;3,'Z-scores'!LF13&lt;-3),"",'Z-scores'!LF13)</f>
        <v>-0.25411785810937154</v>
      </c>
      <c r="LG13" s="6">
        <f>IF(OR('Z-scores'!LG13&gt;3,'Z-scores'!LG13&lt;-3),"",'Z-scores'!LG13)</f>
        <v>-0.86185771845309544</v>
      </c>
      <c r="LH13" s="6">
        <f>IF(OR('Z-scores'!LH13&gt;3,'Z-scores'!LH13&lt;-3),"",'Z-scores'!LH13)</f>
        <v>0.52128808044872232</v>
      </c>
      <c r="LI13" s="6">
        <f>IF(OR('Z-scores'!LI13&gt;3,'Z-scores'!LI13&lt;-3),"",'Z-scores'!LI13)</f>
        <v>0.91336595531914033</v>
      </c>
      <c r="LJ13" s="6">
        <f>IF(OR('Z-scores'!LJ13&gt;3,'Z-scores'!LJ13&lt;-3),"",'Z-scores'!LJ13)</f>
        <v>0.54592655489257036</v>
      </c>
      <c r="LK13" s="6">
        <f>IF(OR('Z-scores'!LK13&gt;3,'Z-scores'!LK13&lt;-3),"",'Z-scores'!LK13)</f>
        <v>0.87450039325843298</v>
      </c>
      <c r="LL13" s="6">
        <f>IF(OR('Z-scores'!LL13&gt;3,'Z-scores'!LL13&lt;-3),"",'Z-scores'!LL13)</f>
        <v>-1.1935890223784951</v>
      </c>
      <c r="LM13" s="6">
        <f>IF(OR('Z-scores'!LM13&gt;3,'Z-scores'!LM13&lt;-3),"",'Z-scores'!LM13)</f>
        <v>-0.86134525521201077</v>
      </c>
      <c r="LN13" s="6">
        <f>IF(OR('Z-scores'!LN13&gt;3,'Z-scores'!LN13&lt;-3),"",'Z-scores'!LN13)</f>
        <v>-0.66074458889282317</v>
      </c>
      <c r="LO13" s="6">
        <f>IF(OR('Z-scores'!LO13&gt;3,'Z-scores'!LO13&lt;-3),"",'Z-scores'!LO13)</f>
        <v>-0.47520526190203788</v>
      </c>
      <c r="LP13" s="6">
        <f>IF(OR('Z-scores'!LP13&gt;3,'Z-scores'!LP13&lt;-3),"",'Z-scores'!LP13)</f>
        <v>-0.81969524067421617</v>
      </c>
      <c r="LQ13" s="6">
        <f>IF(OR('Z-scores'!LQ13&gt;3,'Z-scores'!LQ13&lt;-3),"",'Z-scores'!LQ13)</f>
        <v>-0.73273370851446695</v>
      </c>
      <c r="LR13" s="6">
        <f>IF(OR('Z-scores'!LR13&gt;3,'Z-scores'!LR13&lt;-3),"",'Z-scores'!LR13)</f>
        <v>-0.32801819176036473</v>
      </c>
      <c r="LS13" s="6">
        <f>IF(OR('Z-scores'!LS13&gt;3,'Z-scores'!LS13&lt;-3),"",'Z-scores'!LS13)</f>
        <v>-0.5639389286966402</v>
      </c>
      <c r="LT13" s="6">
        <f>IF(OR('Z-scores'!LT13&gt;3,'Z-scores'!LT13&lt;-3),"",'Z-scores'!LT13)</f>
        <v>-0.344828812058246</v>
      </c>
      <c r="LU13" s="6">
        <f>IF(OR('Z-scores'!LU13&gt;3,'Z-scores'!LU13&lt;-3),"",'Z-scores'!LU13)</f>
        <v>-0.67992103521466041</v>
      </c>
      <c r="LV13" s="6">
        <f>IF(OR('Z-scores'!LV13&gt;3,'Z-scores'!LV13&lt;-3),"",'Z-scores'!LV13)</f>
        <v>0.37802387682494198</v>
      </c>
      <c r="LW13" s="6">
        <f>IF(OR('Z-scores'!LW13&gt;3,'Z-scores'!LW13&lt;-3),"",'Z-scores'!LW13)</f>
        <v>-0.82237756223732339</v>
      </c>
      <c r="LX13" s="6">
        <f>IF(OR('Z-scores'!LX13&gt;3,'Z-scores'!LX13&lt;-3),"",'Z-scores'!LX13)</f>
        <v>-0.29976218721462994</v>
      </c>
      <c r="LY13" s="6">
        <f>IF(OR('Z-scores'!LY13&gt;3,'Z-scores'!LY13&lt;-3),"",'Z-scores'!LY13)</f>
        <v>-0.73122592646914064</v>
      </c>
      <c r="LZ13" s="6">
        <f>IF(OR('Z-scores'!LZ13&gt;3,'Z-scores'!LZ13&lt;-3),"",'Z-scores'!LZ13)</f>
        <v>-0.31275355890774292</v>
      </c>
      <c r="MA13" s="6">
        <f>IF(OR('Z-scores'!MA13&gt;3,'Z-scores'!MA13&lt;-3),"",'Z-scores'!MA13)</f>
        <v>-0.6571456717790003</v>
      </c>
      <c r="MB13" s="6">
        <f>IF(OR('Z-scores'!MB13&gt;3,'Z-scores'!MB13&lt;-3),"",'Z-scores'!MB13)</f>
        <v>-0.46854028784907586</v>
      </c>
      <c r="MC13" s="6">
        <f>IF(OR('Z-scores'!MC13&gt;3,'Z-scores'!MC13&lt;-3),"",'Z-scores'!MC13)</f>
        <v>0.62495126514235455</v>
      </c>
      <c r="MD13" s="6">
        <f>IF(OR('Z-scores'!MD13&gt;3,'Z-scores'!MD13&lt;-3),"",'Z-scores'!MD13)</f>
        <v>1.2500573742657457</v>
      </c>
      <c r="ME13" s="6">
        <f>IF(OR('Z-scores'!ME13&gt;3,'Z-scores'!ME13&lt;-3),"",'Z-scores'!ME13)</f>
        <v>-0.20973248513927575</v>
      </c>
      <c r="MF13" s="6">
        <f>IF(OR('Z-scores'!MF13&gt;3,'Z-scores'!MF13&lt;-3),"",'Z-scores'!MF13)</f>
        <v>-0.26053350232139055</v>
      </c>
      <c r="MG13" s="6">
        <f>IF(OR('Z-scores'!MG13&gt;3,'Z-scores'!MG13&lt;-3),"",'Z-scores'!MG13)</f>
        <v>1.160460312591975</v>
      </c>
      <c r="MH13" s="6">
        <f>IF(OR('Z-scores'!MH13&gt;3,'Z-scores'!MH13&lt;-3),"",'Z-scores'!MH13)</f>
        <v>-0.80040515582080074</v>
      </c>
      <c r="MI13" s="6">
        <f>IF(OR('Z-scores'!MI13&gt;3,'Z-scores'!MI13&lt;-3),"",'Z-scores'!MI13)</f>
        <v>-0.33288908687487012</v>
      </c>
      <c r="MJ13" s="6">
        <f>IF(OR('Z-scores'!MJ13&gt;3,'Z-scores'!MJ13&lt;-3),"",'Z-scores'!MJ13)</f>
        <v>-0.46164221892873969</v>
      </c>
      <c r="MK13" s="6">
        <f>IF(OR('Z-scores'!MK13&gt;3,'Z-scores'!MK13&lt;-3),"",'Z-scores'!MK13)</f>
        <v>-0.21981318444115039</v>
      </c>
      <c r="ML13" s="6">
        <f>IF(OR('Z-scores'!ML13&gt;3,'Z-scores'!ML13&lt;-3),"",'Z-scores'!ML13)</f>
        <v>-0.62170892985023596</v>
      </c>
      <c r="MM13" s="6">
        <f>IF(OR('Z-scores'!MM13&gt;3,'Z-scores'!MM13&lt;-3),"",'Z-scores'!MM13)</f>
        <v>-0.37752592791186335</v>
      </c>
      <c r="MN13" s="6">
        <f>IF(OR('Z-scores'!MN13&gt;3,'Z-scores'!MN13&lt;-3),"",'Z-scores'!MN13)</f>
        <v>0.407907847328631</v>
      </c>
      <c r="MO13" s="6">
        <f>IF(OR('Z-scores'!MO13&gt;3,'Z-scores'!MO13&lt;-3),"",'Z-scores'!MO13)</f>
        <v>-0.3856762454815833</v>
      </c>
      <c r="MP13" s="6">
        <f>IF(OR('Z-scores'!MP13&gt;3,'Z-scores'!MP13&lt;-3),"",'Z-scores'!MP13)</f>
        <v>0.84383380116264539</v>
      </c>
      <c r="MQ13" s="6">
        <f>IF(OR('Z-scores'!MQ13&gt;3,'Z-scores'!MQ13&lt;-3),"",'Z-scores'!MQ13)</f>
        <v>0.77102753659025269</v>
      </c>
      <c r="MR13" s="6">
        <f>IF(OR('Z-scores'!MR13&gt;3,'Z-scores'!MR13&lt;-3),"",'Z-scores'!MR13)</f>
        <v>-0.68823846513649023</v>
      </c>
      <c r="MS13" s="6">
        <f>IF(OR('Z-scores'!MS13&gt;3,'Z-scores'!MS13&lt;-3),"",'Z-scores'!MS13)</f>
        <v>-0.7352684457406069</v>
      </c>
      <c r="MT13" s="6">
        <f>IF(OR('Z-scores'!MT13&gt;3,'Z-scores'!MT13&lt;-3),"",'Z-scores'!MT13)</f>
        <v>-0.45735460673833239</v>
      </c>
      <c r="MU13" s="6">
        <f>IF(OR('Z-scores'!MU13&gt;3,'Z-scores'!MU13&lt;-3),"",'Z-scores'!MU13)</f>
        <v>1.7884270179016022</v>
      </c>
      <c r="MV13" s="6">
        <f>IF(OR('Z-scores'!MV13&gt;3,'Z-scores'!MV13&lt;-3),"",'Z-scores'!MV13)</f>
        <v>1.2476968692012573</v>
      </c>
      <c r="MW13" s="6">
        <f>IF(OR('Z-scores'!MW13&gt;3,'Z-scores'!MW13&lt;-3),"",'Z-scores'!MW13)</f>
        <v>1.0316443671193865</v>
      </c>
      <c r="MX13" s="6">
        <f>IF(OR('Z-scores'!MX13&gt;3,'Z-scores'!MX13&lt;-3),"",'Z-scores'!MX13)</f>
        <v>-0.11108189164770284</v>
      </c>
      <c r="MY13" s="6">
        <f>IF(OR('Z-scores'!MY13&gt;3,'Z-scores'!MY13&lt;-3),"",'Z-scores'!MY13)</f>
        <v>2.6913111172247679</v>
      </c>
      <c r="MZ13" s="6">
        <f>IF(OR('Z-scores'!MZ13&gt;3,'Z-scores'!MZ13&lt;-3),"",'Z-scores'!MZ13)</f>
        <v>0.16477129081720931</v>
      </c>
      <c r="NA13" s="6">
        <f>IF(OR('Z-scores'!NA13&gt;3,'Z-scores'!NA13&lt;-3),"",'Z-scores'!NA13)</f>
        <v>-9.3192927443109409E-3</v>
      </c>
      <c r="NB13" s="6">
        <f>IF(OR('Z-scores'!NB13&gt;3,'Z-scores'!NB13&lt;-3),"",'Z-scores'!NB13)</f>
        <v>-9.4681629191411003E-4</v>
      </c>
      <c r="NC13" s="6">
        <f>IF(OR('Z-scores'!NC13&gt;3,'Z-scores'!NC13&lt;-3),"",'Z-scores'!NC13)</f>
        <v>-0.60466059238052605</v>
      </c>
      <c r="ND13" s="6">
        <f>IF(OR('Z-scores'!ND13&gt;3,'Z-scores'!ND13&lt;-3),"",'Z-scores'!ND13)</f>
        <v>-8.4187966617720267E-2</v>
      </c>
      <c r="NE13" s="6">
        <f>IF(OR('Z-scores'!NE13&gt;3,'Z-scores'!NE13&lt;-3),"",'Z-scores'!NE13)</f>
        <v>0.15756131482660632</v>
      </c>
      <c r="NF13" s="6">
        <f>IF(OR('Z-scores'!NF13&gt;3,'Z-scores'!NF13&lt;-3),"",'Z-scores'!NF13)</f>
        <v>-0.26953030710666309</v>
      </c>
      <c r="NG13" s="6">
        <f>IF(OR('Z-scores'!NG13&gt;3,'Z-scores'!NG13&lt;-3),"",'Z-scores'!NG13)</f>
        <v>1.0188738624739406</v>
      </c>
      <c r="NH13" s="6">
        <f>IF(OR('Z-scores'!NH13&gt;3,'Z-scores'!NH13&lt;-3),"",'Z-scores'!NH13)</f>
        <v>0.25708878518451789</v>
      </c>
      <c r="NI13" s="6">
        <f>IF(OR('Z-scores'!NI13&gt;3,'Z-scores'!NI13&lt;-3),"",'Z-scores'!NI13)</f>
        <v>1.2140075911222816</v>
      </c>
      <c r="NJ13" s="6">
        <f>IF(OR('Z-scores'!NJ13&gt;3,'Z-scores'!NJ13&lt;-3),"",'Z-scores'!NJ13)</f>
        <v>0.52702286176930102</v>
      </c>
      <c r="NK13" s="6">
        <f>IF(OR('Z-scores'!NK13&gt;3,'Z-scores'!NK13&lt;-3),"",'Z-scores'!NK13)</f>
        <v>1.0570644780811265</v>
      </c>
      <c r="NL13" s="6">
        <f>IF(OR('Z-scores'!NL13&gt;3,'Z-scores'!NL13&lt;-3),"",'Z-scores'!NL13)</f>
        <v>0.85320204406881894</v>
      </c>
      <c r="NM13" s="6">
        <f>IF(OR('Z-scores'!NM13&gt;3,'Z-scores'!NM13&lt;-3),"",'Z-scores'!NM13)</f>
        <v>2.4514433621640297</v>
      </c>
      <c r="NN13" s="6">
        <f>IF(OR('Z-scores'!NN13&gt;3,'Z-scores'!NN13&lt;-3),"",'Z-scores'!NN13)</f>
        <v>2.0918237301282971</v>
      </c>
      <c r="NO13" s="6">
        <f>IF(OR('Z-scores'!NO13&gt;3,'Z-scores'!NO13&lt;-3),"",'Z-scores'!NO13)</f>
        <v>-5.242643580546695E-2</v>
      </c>
      <c r="NP13" s="6">
        <f>IF(OR('Z-scores'!NP13&gt;3,'Z-scores'!NP13&lt;-3),"",'Z-scores'!NP13)</f>
        <v>-0.80357425668626137</v>
      </c>
      <c r="NQ13" s="6">
        <f>IF(OR('Z-scores'!NQ13&gt;3,'Z-scores'!NQ13&lt;-3),"",'Z-scores'!NQ13)</f>
        <v>-0.5778350282449346</v>
      </c>
      <c r="NR13" s="6">
        <f>IF(OR('Z-scores'!NR13&gt;3,'Z-scores'!NR13&lt;-3),"",'Z-scores'!NR13)</f>
        <v>-0.93693460763286784</v>
      </c>
      <c r="NS13" s="6">
        <f>IF(OR('Z-scores'!NS13&gt;3,'Z-scores'!NS13&lt;-3),"",'Z-scores'!NS13)</f>
        <v>-1.341414950555621</v>
      </c>
      <c r="NT13" s="6">
        <f>IF(OR('Z-scores'!NT13&gt;3,'Z-scores'!NT13&lt;-3),"",'Z-scores'!NT13)</f>
        <v>2.6840794326551727</v>
      </c>
      <c r="NU13" s="6">
        <f>IF(OR('Z-scores'!NU13&gt;3,'Z-scores'!NU13&lt;-3),"",'Z-scores'!NU13)</f>
        <v>-0.72343713453338665</v>
      </c>
      <c r="NV13" s="6">
        <f>IF(OR('Z-scores'!NV13&gt;3,'Z-scores'!NV13&lt;-3),"",'Z-scores'!NV13)</f>
        <v>2.2844305441923907</v>
      </c>
      <c r="NW13" s="6">
        <f>IF(OR('Z-scores'!NW13&gt;3,'Z-scores'!NW13&lt;-3),"",'Z-scores'!NW13)</f>
        <v>0.19176349857271294</v>
      </c>
      <c r="NX13" s="6">
        <f>IF(OR('Z-scores'!NX13&gt;3,'Z-scores'!NX13&lt;-3),"",'Z-scores'!NX13)</f>
        <v>-0.42495201213477712</v>
      </c>
      <c r="NY13" s="6">
        <f>IF(OR('Z-scores'!NY13&gt;3,'Z-scores'!NY13&lt;-3),"",'Z-scores'!NY13)</f>
        <v>0.71977049462854892</v>
      </c>
      <c r="NZ13" s="6">
        <f>IF(OR('Z-scores'!NZ13&gt;3,'Z-scores'!NZ13&lt;-3),"",'Z-scores'!NZ13)</f>
        <v>-2.5157105090581069E-2</v>
      </c>
      <c r="OA13" s="6">
        <f>IF(OR('Z-scores'!OA13&gt;3,'Z-scores'!OA13&lt;-3),"",'Z-scores'!OA13)</f>
        <v>0.83839713745364441</v>
      </c>
      <c r="OB13" s="6">
        <f>IF(OR('Z-scores'!OB13&gt;3,'Z-scores'!OB13&lt;-3),"",'Z-scores'!OB13)</f>
        <v>-0.51254666738624821</v>
      </c>
      <c r="OC13" s="6">
        <f>IF(OR('Z-scores'!OC13&gt;3,'Z-scores'!OC13&lt;-3),"",'Z-scores'!OC13)</f>
        <v>-0.46769506441114495</v>
      </c>
      <c r="OD13" s="6">
        <f>IF(OR('Z-scores'!OD13&gt;3,'Z-scores'!OD13&lt;-3),"",'Z-scores'!OD13)</f>
        <v>-0.32102267841450982</v>
      </c>
      <c r="OE13" s="6">
        <f>IF(OR('Z-scores'!OE13&gt;3,'Z-scores'!OE13&lt;-3),"",'Z-scores'!OE13)</f>
        <v>0.75242369477631477</v>
      </c>
      <c r="OF13" s="6">
        <f>IF(OR('Z-scores'!OF13&gt;3,'Z-scores'!OF13&lt;-3),"",'Z-scores'!OF13)</f>
        <v>0.78478546384635861</v>
      </c>
      <c r="OG13" s="6">
        <f>IF(OR('Z-scores'!OG13&gt;3,'Z-scores'!OG13&lt;-3),"",'Z-scores'!OG13)</f>
        <v>1.4358290983477182</v>
      </c>
      <c r="OH13" s="6">
        <f>IF(OR('Z-scores'!OH13&gt;3,'Z-scores'!OH13&lt;-3),"",'Z-scores'!OH13)</f>
        <v>-0.38580760609530967</v>
      </c>
      <c r="OI13" s="6">
        <f>IF(OR('Z-scores'!OI13&gt;3,'Z-scores'!OI13&lt;-3),"",'Z-scores'!OI13)</f>
        <v>1.231187825588612E-2</v>
      </c>
      <c r="OJ13" s="6">
        <f>IF(OR('Z-scores'!OJ13&gt;3,'Z-scores'!OJ13&lt;-3),"",'Z-scores'!OJ13)</f>
        <v>-0.4137243204295834</v>
      </c>
      <c r="OK13" s="6">
        <f>IF(OR('Z-scores'!OK13&gt;3,'Z-scores'!OK13&lt;-3),"",'Z-scores'!OK13)</f>
        <v>-0.10332198045312946</v>
      </c>
      <c r="OL13" s="6">
        <f>IF(OR('Z-scores'!OL13&gt;3,'Z-scores'!OL13&lt;-3),"",'Z-scores'!OL13)</f>
        <v>-0.60041731266220377</v>
      </c>
      <c r="OM13" s="6">
        <f>IF(OR('Z-scores'!OM13&gt;3,'Z-scores'!OM13&lt;-3),"",'Z-scores'!OM13)</f>
        <v>-0.44503419617522766</v>
      </c>
      <c r="ON13" s="6">
        <f>IF(OR('Z-scores'!ON13&gt;3,'Z-scores'!ON13&lt;-3),"",'Z-scores'!ON13)</f>
        <v>5.0650876284802403E-3</v>
      </c>
      <c r="OO13" s="6">
        <f>IF(OR('Z-scores'!OO13&gt;3,'Z-scores'!OO13&lt;-3),"",'Z-scores'!OO13)</f>
        <v>-9.2772797435904525E-2</v>
      </c>
      <c r="OP13" s="6">
        <f>IF(OR('Z-scores'!OP13&gt;3,'Z-scores'!OP13&lt;-3),"",'Z-scores'!OP13)</f>
        <v>-0.32244699283614137</v>
      </c>
      <c r="OQ13" s="6">
        <f>IF(OR('Z-scores'!OQ13&gt;3,'Z-scores'!OQ13&lt;-3),"",'Z-scores'!OQ13)</f>
        <v>-0.28602047413307413</v>
      </c>
      <c r="OR13" s="6">
        <f>IF(OR('Z-scores'!OR13&gt;3,'Z-scores'!OR13&lt;-3),"",'Z-scores'!OR13)</f>
        <v>-0.28697706120671279</v>
      </c>
      <c r="OS13" s="6">
        <f>IF(OR('Z-scores'!OS13&gt;3,'Z-scores'!OS13&lt;-3),"",'Z-scores'!OS13)</f>
        <v>1.2991474544816499</v>
      </c>
      <c r="OT13" s="6">
        <f>IF(OR('Z-scores'!OT13&gt;3,'Z-scores'!OT13&lt;-3),"",'Z-scores'!OT13)</f>
        <v>-0.30930976360881707</v>
      </c>
      <c r="OU13" s="6">
        <f>IF(OR('Z-scores'!OU13&gt;3,'Z-scores'!OU13&lt;-3),"",'Z-scores'!OU13)</f>
        <v>0.81679561175624926</v>
      </c>
      <c r="OV13" s="6">
        <f>IF(OR('Z-scores'!OV13&gt;3,'Z-scores'!OV13&lt;-3),"",'Z-scores'!OV13)</f>
        <v>-0.42213465503836251</v>
      </c>
      <c r="OW13" s="6">
        <f>IF(OR('Z-scores'!OW13&gt;3,'Z-scores'!OW13&lt;-3),"",'Z-scores'!OW13)</f>
        <v>0.55691232831221094</v>
      </c>
      <c r="OX13" s="6">
        <f>IF(OR('Z-scores'!OX13&gt;3,'Z-scores'!OX13&lt;-3),"",'Z-scores'!OX13)</f>
        <v>6.069332862754697E-2</v>
      </c>
      <c r="OY13" s="6">
        <f>IF(OR('Z-scores'!OY13&gt;3,'Z-scores'!OY13&lt;-3),"",'Z-scores'!OY13)</f>
        <v>3.9810096142526417E-2</v>
      </c>
      <c r="OZ13" s="6">
        <f>IF(OR('Z-scores'!OZ13&gt;3,'Z-scores'!OZ13&lt;-3),"",'Z-scores'!OZ13)</f>
        <v>-0.31127789062026529</v>
      </c>
      <c r="PA13" s="6">
        <f>IF(OR('Z-scores'!PA13&gt;3,'Z-scores'!PA13&lt;-3),"",'Z-scores'!PA13)</f>
        <v>-0.25000000000000006</v>
      </c>
      <c r="PB13" s="6">
        <f>IF(OR('Z-scores'!PB13&gt;3,'Z-scores'!PB13&lt;-3),"",'Z-scores'!PB13)</f>
        <v>-0.49064176233768586</v>
      </c>
      <c r="PC13" s="6">
        <f>IF(OR('Z-scores'!PC13&gt;3,'Z-scores'!PC13&lt;-3),"",'Z-scores'!PC13)</f>
        <v>-0.44323313704077177</v>
      </c>
      <c r="PD13" s="6">
        <f>IF(OR('Z-scores'!PD13&gt;3,'Z-scores'!PD13&lt;-3),"",'Z-scores'!PD13)</f>
        <v>-0.44875756724912863</v>
      </c>
      <c r="PE13" s="6">
        <f>IF(OR('Z-scores'!PE13&gt;3,'Z-scores'!PE13&lt;-3),"",'Z-scores'!PE13)</f>
        <v>-0.35133400109558283</v>
      </c>
      <c r="PF13" s="6">
        <f>IF(OR('Z-scores'!PF13&gt;3,'Z-scores'!PF13&lt;-3),"",'Z-scores'!PF13)</f>
        <v>-8.6433870217591108E-3</v>
      </c>
      <c r="PG13" s="6">
        <f>IF(OR('Z-scores'!PG13&gt;3,'Z-scores'!PG13&lt;-3),"",'Z-scores'!PG13)</f>
        <v>-7.1282613231540518E-2</v>
      </c>
      <c r="PH13" s="6">
        <f>IF(OR('Z-scores'!PH13&gt;3,'Z-scores'!PH13&lt;-3),"",'Z-scores'!PH13)</f>
        <v>-0.24027804378770845</v>
      </c>
      <c r="PI13" s="6">
        <f>IF(OR('Z-scores'!PI13&gt;3,'Z-scores'!PI13&lt;-3),"",'Z-scores'!PI13)</f>
        <v>-0.32134799332442465</v>
      </c>
      <c r="PJ13" s="6">
        <f>IF(OR('Z-scores'!PJ13&gt;3,'Z-scores'!PJ13&lt;-3),"",'Z-scores'!PJ13)</f>
        <v>1.0721160387739825</v>
      </c>
      <c r="PK13" s="6">
        <f>IF(OR('Z-scores'!PK13&gt;3,'Z-scores'!PK13&lt;-3),"",'Z-scores'!PK13)</f>
        <v>1.722140695813644</v>
      </c>
      <c r="PL13" s="6">
        <f>IF(OR('Z-scores'!PL13&gt;3,'Z-scores'!PL13&lt;-3),"",'Z-scores'!PL13)</f>
        <v>2.1730632846280247</v>
      </c>
      <c r="PM13" s="6">
        <f>IF(OR('Z-scores'!PM13&gt;3,'Z-scores'!PM13&lt;-3),"",'Z-scores'!PM13)</f>
        <v>-0.24999999999999997</v>
      </c>
      <c r="PN13" s="6">
        <f>IF(OR('Z-scores'!PN13&gt;3,'Z-scores'!PN13&lt;-3),"",'Z-scores'!PN13)</f>
        <v>0.6977464161178496</v>
      </c>
      <c r="PO13" s="6">
        <f>IF(OR('Z-scores'!PO13&gt;3,'Z-scores'!PO13&lt;-3),"",'Z-scores'!PO13)</f>
        <v>-0.3133025603838383</v>
      </c>
      <c r="PP13" s="6">
        <f>IF(OR('Z-scores'!PP13&gt;3,'Z-scores'!PP13&lt;-3),"",'Z-scores'!PP13)</f>
        <v>-0.35256601888648931</v>
      </c>
      <c r="PQ13" s="6">
        <f>IF(OR('Z-scores'!PQ13&gt;3,'Z-scores'!PQ13&lt;-3),"",'Z-scores'!PQ13)</f>
        <v>-0.28741381805435101</v>
      </c>
      <c r="PR13" s="6">
        <f>IF(OR('Z-scores'!PR13&gt;3,'Z-scores'!PR13&lt;-3),"",'Z-scores'!PR13)</f>
        <v>-0.34829205235337363</v>
      </c>
      <c r="PS13" s="6">
        <f>IF(OR('Z-scores'!PS13&gt;3,'Z-scores'!PS13&lt;-3),"",'Z-scores'!PS13)</f>
        <v>-0.29010262327226644</v>
      </c>
      <c r="PT13" s="6">
        <f>IF(OR('Z-scores'!PT13&gt;3,'Z-scores'!PT13&lt;-3),"",'Z-scores'!PT13)</f>
        <v>-0.25000000000000006</v>
      </c>
      <c r="PU13" s="6">
        <f>IF(OR('Z-scores'!PU13&gt;3,'Z-scores'!PU13&lt;-3),"",'Z-scores'!PU13)</f>
        <v>-0.25000000000000006</v>
      </c>
      <c r="PV13" s="6">
        <f>IF(OR('Z-scores'!PV13&gt;3,'Z-scores'!PV13&lt;-3),"",'Z-scores'!PV13)</f>
        <v>-0.35393626622875579</v>
      </c>
      <c r="PW13" s="6">
        <f>IF(OR('Z-scores'!PW13&gt;3,'Z-scores'!PW13&lt;-3),"",'Z-scores'!PW13)</f>
        <v>-0.2329126331314024</v>
      </c>
      <c r="PX13" s="6">
        <f>IF(OR('Z-scores'!PX13&gt;3,'Z-scores'!PX13&lt;-3),"",'Z-scores'!PX13)</f>
        <v>-0.60103467320747539</v>
      </c>
      <c r="PY13" s="6">
        <f>IF(OR('Z-scores'!PY13&gt;3,'Z-scores'!PY13&lt;-3),"",'Z-scores'!PY13)</f>
        <v>0.81925525863992943</v>
      </c>
      <c r="PZ13" s="6">
        <f>IF(OR('Z-scores'!PZ13&gt;3,'Z-scores'!PZ13&lt;-3),"",'Z-scores'!PZ13)</f>
        <v>0.12543118162201541</v>
      </c>
      <c r="QA13" s="6">
        <f>IF(OR('Z-scores'!QA13&gt;3,'Z-scores'!QA13&lt;-3),"",'Z-scores'!QA13)</f>
        <v>-0.25000000000000006</v>
      </c>
      <c r="QB13" s="6">
        <f>IF(OR('Z-scores'!QB13&gt;3,'Z-scores'!QB13&lt;-3),"",'Z-scores'!QB13)</f>
        <v>0.54104793067648149</v>
      </c>
      <c r="QC13" s="6">
        <f>IF(OR('Z-scores'!QC13&gt;3,'Z-scores'!QC13&lt;-3),"",'Z-scores'!QC13)</f>
        <v>0.82984026807740918</v>
      </c>
      <c r="QD13" s="6">
        <f>IF(OR('Z-scores'!QD13&gt;3,'Z-scores'!QD13&lt;-3),"",'Z-scores'!QD13)</f>
        <v>-0.25</v>
      </c>
      <c r="QE13" s="6">
        <f>IF(OR('Z-scores'!QE13&gt;3,'Z-scores'!QE13&lt;-3),"",'Z-scores'!QE13)</f>
        <v>-0.25</v>
      </c>
      <c r="QF13" s="6">
        <f>IF(OR('Z-scores'!QF13&gt;3,'Z-scores'!QF13&lt;-3),"",'Z-scores'!QF13)</f>
        <v>1.018309675464864</v>
      </c>
      <c r="QG13" s="6">
        <f>IF(OR('Z-scores'!QG13&gt;3,'Z-scores'!QG13&lt;-3),"",'Z-scores'!QG13)</f>
        <v>1.3678667789261663</v>
      </c>
      <c r="QH13" s="6">
        <f>IF(OR('Z-scores'!QH13&gt;3,'Z-scores'!QH13&lt;-3),"",'Z-scores'!QH13)</f>
        <v>-0.69121308579040297</v>
      </c>
      <c r="QI13" s="6">
        <f>IF(OR('Z-scores'!QI13&gt;3,'Z-scores'!QI13&lt;-3),"",'Z-scores'!QI13)</f>
        <v>-0.75205770825774698</v>
      </c>
      <c r="QJ13" s="6">
        <f>IF(OR('Z-scores'!QJ13&gt;3,'Z-scores'!QJ13&lt;-3),"",'Z-scores'!QJ13)</f>
        <v>0.90888940225387682</v>
      </c>
      <c r="QK13" s="6">
        <f>IF(OR('Z-scores'!QK13&gt;3,'Z-scores'!QK13&lt;-3),"",'Z-scores'!QK13)</f>
        <v>0.85301252458441867</v>
      </c>
      <c r="QL13" s="6">
        <f>IF(OR('Z-scores'!QL13&gt;3,'Z-scores'!QL13&lt;-3),"",'Z-scores'!QL13)</f>
        <v>1.0388071957716891</v>
      </c>
      <c r="QM13" s="6">
        <f>IF(OR('Z-scores'!QM13&gt;3,'Z-scores'!QM13&lt;-3),"",'Z-scores'!QM13)</f>
        <v>-0.56216998459232703</v>
      </c>
      <c r="QN13" s="6">
        <f>IF(OR('Z-scores'!QN13&gt;3,'Z-scores'!QN13&lt;-3),"",'Z-scores'!QN13)</f>
        <v>-0.97995553246707745</v>
      </c>
      <c r="QO13" s="6">
        <f>IF(OR('Z-scores'!QO13&gt;3,'Z-scores'!QO13&lt;-3),"",'Z-scores'!QO13)</f>
        <v>-0.55218993104015301</v>
      </c>
      <c r="QP13" s="6">
        <f>IF(OR('Z-scores'!QP13&gt;3,'Z-scores'!QP13&lt;-3),"",'Z-scores'!QP13)</f>
        <v>-2.4666274509042119E-2</v>
      </c>
      <c r="QQ13" s="6">
        <f>IF(OR('Z-scores'!QQ13&gt;3,'Z-scores'!QQ13&lt;-3),"",'Z-scores'!QQ13)</f>
        <v>1.4421207882280699E-3</v>
      </c>
      <c r="QR13" s="6">
        <f>IF(OR('Z-scores'!QR13&gt;3,'Z-scores'!QR13&lt;-3),"",'Z-scores'!QR13)</f>
        <v>-0.39408540975457396</v>
      </c>
      <c r="QS13" s="6">
        <f>IF(OR('Z-scores'!QS13&gt;3,'Z-scores'!QS13&lt;-3),"",'Z-scores'!QS13)</f>
        <v>-0.16092758299328319</v>
      </c>
      <c r="QT13" s="6">
        <f>IF(OR('Z-scores'!QT13&gt;3,'Z-scores'!QT13&lt;-3),"",'Z-scores'!QT13)</f>
        <v>0.11634131284376685</v>
      </c>
      <c r="QU13" s="6">
        <f>IF(OR('Z-scores'!QU13&gt;3,'Z-scores'!QU13&lt;-3),"",'Z-scores'!QU13)</f>
        <v>0.17019927678186475</v>
      </c>
      <c r="QV13" s="6">
        <f>IF(OR('Z-scores'!QV13&gt;3,'Z-scores'!QV13&lt;-3),"",'Z-scores'!QV13)</f>
        <v>3.367249630915263E-2</v>
      </c>
      <c r="QW13" s="6">
        <f>IF(OR('Z-scores'!QW13&gt;3,'Z-scores'!QW13&lt;-3),"",'Z-scores'!QW13)</f>
        <v>-0.62775310639316761</v>
      </c>
      <c r="QX13" s="6">
        <f>IF(OR('Z-scores'!QX13&gt;3,'Z-scores'!QX13&lt;-3),"",'Z-scores'!QX13)</f>
        <v>-6.7382456628566345E-2</v>
      </c>
      <c r="QY13" s="6">
        <f>IF(OR('Z-scores'!QY13&gt;3,'Z-scores'!QY13&lt;-3),"",'Z-scores'!QY13)</f>
        <v>-1.6458278911610748E-2</v>
      </c>
      <c r="QZ13" s="6">
        <f>IF(OR('Z-scores'!QZ13&gt;3,'Z-scores'!QZ13&lt;-3),"",'Z-scores'!QZ13)</f>
        <v>0.36428865332168187</v>
      </c>
      <c r="RA13" s="6">
        <f>IF(OR('Z-scores'!RA13&gt;3,'Z-scores'!RA13&lt;-3),"",'Z-scores'!RA13)</f>
        <v>0.58422051074289583</v>
      </c>
      <c r="RB13" s="6">
        <f>IF(OR('Z-scores'!RB13&gt;3,'Z-scores'!RB13&lt;-3),"",'Z-scores'!RB13)</f>
        <v>-0.26130068375159859</v>
      </c>
      <c r="RC13" s="6">
        <f>IF(OR('Z-scores'!RC13&gt;3,'Z-scores'!RC13&lt;-3),"",'Z-scores'!RC13)</f>
        <v>8.85514191981851E-2</v>
      </c>
      <c r="RD13" s="6">
        <f>IF(OR('Z-scores'!RD13&gt;3,'Z-scores'!RD13&lt;-3),"",'Z-scores'!RD13)</f>
        <v>2.3674484193677476</v>
      </c>
      <c r="RE13" s="6">
        <f>IF(OR('Z-scores'!RE13&gt;3,'Z-scores'!RE13&lt;-3),"",'Z-scores'!RE13)</f>
        <v>-0.2007087295042814</v>
      </c>
      <c r="RF13" s="6">
        <f>IF(OR('Z-scores'!RF13&gt;3,'Z-scores'!RF13&lt;-3),"",'Z-scores'!RF13)</f>
        <v>0.92748457678427931</v>
      </c>
      <c r="RG13" s="6">
        <f>IF(OR('Z-scores'!RG13&gt;3,'Z-scores'!RG13&lt;-3),"",'Z-scores'!RG13)</f>
        <v>2.4000172239822213</v>
      </c>
      <c r="RH13" s="6">
        <f>IF(OR('Z-scores'!RH13&gt;3,'Z-scores'!RH13&lt;-3),"",'Z-scores'!RH13)</f>
        <v>2.538201345628651</v>
      </c>
      <c r="RI13" s="6">
        <f>IF(OR('Z-scores'!RI13&gt;3,'Z-scores'!RI13&lt;-3),"",'Z-scores'!RI13)</f>
        <v>1.084208180581927</v>
      </c>
      <c r="RJ13" s="6">
        <f>IF(OR('Z-scores'!RJ13&gt;3,'Z-scores'!RJ13&lt;-3),"",'Z-scores'!RJ13)</f>
        <v>-0.28924008500813109</v>
      </c>
      <c r="RK13" s="6">
        <f>IF(OR('Z-scores'!RK13&gt;3,'Z-scores'!RK13&lt;-3),"",'Z-scores'!RK13)</f>
        <v>-0.63210966820031689</v>
      </c>
      <c r="RL13" s="6">
        <f>IF(OR('Z-scores'!RL13&gt;3,'Z-scores'!RL13&lt;-3),"",'Z-scores'!RL13)</f>
        <v>-0.48112059702048221</v>
      </c>
      <c r="RM13" s="6">
        <f>IF(OR('Z-scores'!RM13&gt;3,'Z-scores'!RM13&lt;-3),"",'Z-scores'!RM13)</f>
        <v>-0.66440329029103429</v>
      </c>
      <c r="RN13" s="6">
        <f>IF(OR('Z-scores'!RN13&gt;3,'Z-scores'!RN13&lt;-3),"",'Z-scores'!RN13)</f>
        <v>-1.0504572830987686</v>
      </c>
      <c r="RO13" s="6">
        <f>IF(OR('Z-scores'!RO13&gt;3,'Z-scores'!RO13&lt;-3),"",'Z-scores'!RO13)</f>
        <v>-1.2778184291450694</v>
      </c>
      <c r="RP13" s="6">
        <f>IF(OR('Z-scores'!RP13&gt;3,'Z-scores'!RP13&lt;-3),"",'Z-scores'!RP13)</f>
        <v>0.27121928030709946</v>
      </c>
      <c r="RQ13" s="6">
        <f>IF(OR('Z-scores'!RQ13&gt;3,'Z-scores'!RQ13&lt;-3),"",'Z-scores'!RQ13)</f>
        <v>-7.657172494628986E-2</v>
      </c>
      <c r="RR13" s="6">
        <f>IF(OR('Z-scores'!RR13&gt;3,'Z-scores'!RR13&lt;-3),"",'Z-scores'!RR13)</f>
        <v>-0.61447708078440233</v>
      </c>
      <c r="RS13" s="6">
        <f>IF(OR('Z-scores'!RS13&gt;3,'Z-scores'!RS13&lt;-3),"",'Z-scores'!RS13)</f>
        <v>5.7663835136183818E-2</v>
      </c>
      <c r="RT13" s="6">
        <f>IF(OR('Z-scores'!RT13&gt;3,'Z-scores'!RT13&lt;-3),"",'Z-scores'!RT13)</f>
        <v>-0.10609423917957299</v>
      </c>
      <c r="RU13" s="6">
        <f>IF(OR('Z-scores'!RU13&gt;3,'Z-scores'!RU13&lt;-3),"",'Z-scores'!RU13)</f>
        <v>2.6772799764699529</v>
      </c>
      <c r="RV13" s="6">
        <f>IF(OR('Z-scores'!RV13&gt;3,'Z-scores'!RV13&lt;-3),"",'Z-scores'!RV13)</f>
        <v>0.26783713324521469</v>
      </c>
      <c r="RW13" s="6">
        <f>IF(OR('Z-scores'!RW13&gt;3,'Z-scores'!RW13&lt;-3),"",'Z-scores'!RW13)</f>
        <v>-0.72011185517433585</v>
      </c>
      <c r="RX13" s="6">
        <f>IF(OR('Z-scores'!RX13&gt;3,'Z-scores'!RX13&lt;-3),"",'Z-scores'!RX13)</f>
        <v>-0.67803928480297604</v>
      </c>
      <c r="RY13" s="6">
        <f>IF(OR('Z-scores'!RY13&gt;3,'Z-scores'!RY13&lt;-3),"",'Z-scores'!RY13)</f>
        <v>0.42519504531770641</v>
      </c>
      <c r="RZ13" s="6">
        <f>IF(OR('Z-scores'!RZ13&gt;3,'Z-scores'!RZ13&lt;-3),"",'Z-scores'!RZ13)</f>
        <v>-0.58517516765984345</v>
      </c>
      <c r="SA13" s="6">
        <f>IF(OR('Z-scores'!SA13&gt;3,'Z-scores'!SA13&lt;-3),"",'Z-scores'!SA13)</f>
        <v>0.1695021520479307</v>
      </c>
      <c r="SB13" s="6">
        <f>IF(OR('Z-scores'!SB13&gt;3,'Z-scores'!SB13&lt;-3),"",'Z-scores'!SB13)</f>
        <v>2.9955219190732669</v>
      </c>
      <c r="SC13" s="6">
        <f>IF(OR('Z-scores'!SC13&gt;3,'Z-scores'!SC13&lt;-3),"",'Z-scores'!SC13)</f>
        <v>-0.47597543044004492</v>
      </c>
      <c r="SD13" s="6">
        <f>IF(OR('Z-scores'!SD13&gt;3,'Z-scores'!SD13&lt;-3),"",'Z-scores'!SD13)</f>
        <v>0.23213060370993069</v>
      </c>
      <c r="SE13" s="6">
        <f>IF(OR('Z-scores'!SE13&gt;3,'Z-scores'!SE13&lt;-3),"",'Z-scores'!SE13)</f>
        <v>0.90470143827851779</v>
      </c>
      <c r="SF13" s="6">
        <f>IF(OR('Z-scores'!SF13&gt;3,'Z-scores'!SF13&lt;-3),"",'Z-scores'!SF13)</f>
        <v>-0.25282885688634915</v>
      </c>
      <c r="SG13" s="6">
        <f>IF(OR('Z-scores'!SG13&gt;3,'Z-scores'!SG13&lt;-3),"",'Z-scores'!SG13)</f>
        <v>2.4747803585804928</v>
      </c>
      <c r="SH13" s="6">
        <f>IF(OR('Z-scores'!SH13&gt;3,'Z-scores'!SH13&lt;-3),"",'Z-scores'!SH13)</f>
        <v>1.7344461621751799</v>
      </c>
      <c r="SI13" s="6">
        <f>IF(OR('Z-scores'!SI13&gt;3,'Z-scores'!SI13&lt;-3),"",'Z-scores'!SI13)</f>
        <v>-0.34471758460937402</v>
      </c>
      <c r="SJ13" s="6">
        <f>IF(OR('Z-scores'!SJ13&gt;3,'Z-scores'!SJ13&lt;-3),"",'Z-scores'!SJ13)</f>
        <v>1.0511515750337177</v>
      </c>
      <c r="SK13" s="6">
        <f>IF(OR('Z-scores'!SK13&gt;3,'Z-scores'!SK13&lt;-3),"",'Z-scores'!SK13)</f>
        <v>-0.91883269861958772</v>
      </c>
    </row>
    <row r="14" spans="1:505" x14ac:dyDescent="0.25">
      <c r="A14" s="14">
        <v>348034</v>
      </c>
      <c r="B14" s="14">
        <v>1</v>
      </c>
      <c r="C14" s="6">
        <f>IF(OR('Z-scores'!C14&gt;3,'Z-scores'!C14&lt;-3),"",'Z-scores'!C14)</f>
        <v>1.758045043818532</v>
      </c>
      <c r="D14" s="6">
        <f>IF(OR('Z-scores'!D14&gt;3,'Z-scores'!D14&lt;-3),"",'Z-scores'!D14)</f>
        <v>-1.4637670898207908</v>
      </c>
      <c r="E14" s="6">
        <f>IF(OR('Z-scores'!E14&gt;3,'Z-scores'!E14&lt;-3),"",'Z-scores'!E14)</f>
        <v>-0.9733414963383562</v>
      </c>
      <c r="F14" s="6">
        <f>IF(OR('Z-scores'!F14&gt;3,'Z-scores'!F14&lt;-3),"",'Z-scores'!F14)</f>
        <v>-3.4165061790574799E-3</v>
      </c>
      <c r="G14" s="6">
        <f>IF(OR('Z-scores'!G14&gt;3,'Z-scores'!G14&lt;-3),"",'Z-scores'!G14)</f>
        <v>-0.6294880403845865</v>
      </c>
      <c r="H14" s="6">
        <f>IF(OR('Z-scores'!H14&gt;3,'Z-scores'!H14&lt;-3),"",'Z-scores'!H14)</f>
        <v>0.33127498137749373</v>
      </c>
      <c r="I14" s="6">
        <f>IF(OR('Z-scores'!I14&gt;3,'Z-scores'!I14&lt;-3),"",'Z-scores'!I14)</f>
        <v>1.5735592104290372</v>
      </c>
      <c r="J14" s="6">
        <f>IF(OR('Z-scores'!J14&gt;3,'Z-scores'!J14&lt;-3),"",'Z-scores'!J14)</f>
        <v>0.48900482693543246</v>
      </c>
      <c r="K14" s="6">
        <f>IF(OR('Z-scores'!K14&gt;3,'Z-scores'!K14&lt;-3),"",'Z-scores'!K14)</f>
        <v>-0.36833276250751146</v>
      </c>
      <c r="L14" s="6">
        <f>IF(OR('Z-scores'!L14&gt;3,'Z-scores'!L14&lt;-3),"",'Z-scores'!L14)</f>
        <v>-0.55262646273648752</v>
      </c>
      <c r="M14" s="6">
        <f>IF(OR('Z-scores'!M14&gt;3,'Z-scores'!M14&lt;-3),"",'Z-scores'!M14)</f>
        <v>-0.23432530046363265</v>
      </c>
      <c r="N14" s="6">
        <f>IF(OR('Z-scores'!N14&gt;3,'Z-scores'!N14&lt;-3),"",'Z-scores'!N14)</f>
        <v>0.10681935361766798</v>
      </c>
      <c r="O14" s="6">
        <f>IF(OR('Z-scores'!O14&gt;3,'Z-scores'!O14&lt;-3),"",'Z-scores'!O14)</f>
        <v>-0.27586303560807407</v>
      </c>
      <c r="P14" s="6">
        <f>IF(OR('Z-scores'!P14&gt;3,'Z-scores'!P14&lt;-3),"",'Z-scores'!P14)</f>
        <v>-1.0521744155256187</v>
      </c>
      <c r="Q14" s="6">
        <f>IF(OR('Z-scores'!Q14&gt;3,'Z-scores'!Q14&lt;-3),"",'Z-scores'!Q14)</f>
        <v>-7.0693598033532729E-2</v>
      </c>
      <c r="R14" s="6">
        <f>IF(OR('Z-scores'!R14&gt;3,'Z-scores'!R14&lt;-3),"",'Z-scores'!R14)</f>
        <v>1.3757394469252082</v>
      </c>
      <c r="S14" s="6">
        <f>IF(OR('Z-scores'!S14&gt;3,'Z-scores'!S14&lt;-3),"",'Z-scores'!S14)</f>
        <v>2.3071874696657506</v>
      </c>
      <c r="T14" s="6">
        <f>IF(OR('Z-scores'!T14&gt;3,'Z-scores'!T14&lt;-3),"",'Z-scores'!T14)</f>
        <v>0.95095608157130163</v>
      </c>
      <c r="U14" s="6">
        <f>IF(OR('Z-scores'!U14&gt;3,'Z-scores'!U14&lt;-3),"",'Z-scores'!U14)</f>
        <v>0.73422099323237888</v>
      </c>
      <c r="V14" s="6">
        <f>IF(OR('Z-scores'!V14&gt;3,'Z-scores'!V14&lt;-3),"",'Z-scores'!V14)</f>
        <v>0.78997145371457755</v>
      </c>
      <c r="W14" s="6">
        <f>IF(OR('Z-scores'!W14&gt;3,'Z-scores'!W14&lt;-3),"",'Z-scores'!W14)</f>
        <v>-0.63509066317656515</v>
      </c>
      <c r="X14" s="6">
        <f>IF(OR('Z-scores'!X14&gt;3,'Z-scores'!X14&lt;-3),"",'Z-scores'!X14)</f>
        <v>-0.12814381406143213</v>
      </c>
      <c r="Y14" s="6">
        <f>IF(OR('Z-scores'!Y14&gt;3,'Z-scores'!Y14&lt;-3),"",'Z-scores'!Y14)</f>
        <v>0.6416255543202003</v>
      </c>
      <c r="Z14" s="6">
        <f>IF(OR('Z-scores'!Z14&gt;3,'Z-scores'!Z14&lt;-3),"",'Z-scores'!Z14)</f>
        <v>0.55361865260511167</v>
      </c>
      <c r="AA14" s="6">
        <f>IF(OR('Z-scores'!AA14&gt;3,'Z-scores'!AA14&lt;-3),"",'Z-scores'!AA14)</f>
        <v>3.2972733808323371E-2</v>
      </c>
      <c r="AB14" s="6">
        <f>IF(OR('Z-scores'!AB14&gt;3,'Z-scores'!AB14&lt;-3),"",'Z-scores'!AB14)</f>
        <v>-0.17407156100350155</v>
      </c>
      <c r="AC14" s="6">
        <f>IF(OR('Z-scores'!AC14&gt;3,'Z-scores'!AC14&lt;-3),"",'Z-scores'!AC14)</f>
        <v>-0.56008303987843744</v>
      </c>
      <c r="AD14" s="6">
        <f>IF(OR('Z-scores'!AD14&gt;3,'Z-scores'!AD14&lt;-3),"",'Z-scores'!AD14)</f>
        <v>0.81072437564406863</v>
      </c>
      <c r="AE14" s="6">
        <f>IF(OR('Z-scores'!AE14&gt;3,'Z-scores'!AE14&lt;-3),"",'Z-scores'!AE14)</f>
        <v>1.5502042535441538</v>
      </c>
      <c r="AF14" s="6">
        <f>IF(OR('Z-scores'!AF14&gt;3,'Z-scores'!AF14&lt;-3),"",'Z-scores'!AF14)</f>
        <v>2.720409753250618</v>
      </c>
      <c r="AG14" s="6">
        <f>IF(OR('Z-scores'!AG14&gt;3,'Z-scores'!AG14&lt;-3),"",'Z-scores'!AG14)</f>
        <v>1.1622009490129992</v>
      </c>
      <c r="AH14" s="6">
        <f>IF(OR('Z-scores'!AH14&gt;3,'Z-scores'!AH14&lt;-3),"",'Z-scores'!AH14)</f>
        <v>-0.67945349812894895</v>
      </c>
      <c r="AI14" s="6">
        <f>IF(OR('Z-scores'!AI14&gt;3,'Z-scores'!AI14&lt;-3),"",'Z-scores'!AI14)</f>
        <v>-1.1471527687857073</v>
      </c>
      <c r="AJ14" s="6">
        <f>IF(OR('Z-scores'!AJ14&gt;3,'Z-scores'!AJ14&lt;-3),"",'Z-scores'!AJ14)</f>
        <v>-6.7431820596599024E-2</v>
      </c>
      <c r="AK14" s="6">
        <f>IF(OR('Z-scores'!AK14&gt;3,'Z-scores'!AK14&lt;-3),"",'Z-scores'!AK14)</f>
        <v>-0.15604631881421044</v>
      </c>
      <c r="AL14" s="6">
        <f>IF(OR('Z-scores'!AL14&gt;3,'Z-scores'!AL14&lt;-3),"",'Z-scores'!AL14)</f>
        <v>0.68310228566849929</v>
      </c>
      <c r="AM14" s="6">
        <f>IF(OR('Z-scores'!AM14&gt;3,'Z-scores'!AM14&lt;-3),"",'Z-scores'!AM14)</f>
        <v>-0.32191023137449948</v>
      </c>
      <c r="AN14" s="6">
        <f>IF(OR('Z-scores'!AN14&gt;3,'Z-scores'!AN14&lt;-3),"",'Z-scores'!AN14)</f>
        <v>-0.87450381433453717</v>
      </c>
      <c r="AO14" s="6">
        <f>IF(OR('Z-scores'!AO14&gt;3,'Z-scores'!AO14&lt;-3),"",'Z-scores'!AO14)</f>
        <v>-0.43814920194629897</v>
      </c>
      <c r="AP14" s="6">
        <f>IF(OR('Z-scores'!AP14&gt;3,'Z-scores'!AP14&lt;-3),"",'Z-scores'!AP14)</f>
        <v>0.88200976853691726</v>
      </c>
      <c r="AQ14" s="6">
        <f>IF(OR('Z-scores'!AQ14&gt;3,'Z-scores'!AQ14&lt;-3),"",'Z-scores'!AQ14)</f>
        <v>1.186139180535964</v>
      </c>
      <c r="AR14" s="6">
        <f>IF(OR('Z-scores'!AR14&gt;3,'Z-scores'!AR14&lt;-3),"",'Z-scores'!AR14)</f>
        <v>1.9902645177803444</v>
      </c>
      <c r="AS14" s="6">
        <f>IF(OR('Z-scores'!AS14&gt;3,'Z-scores'!AS14&lt;-3),"",'Z-scores'!AS14)</f>
        <v>1.0713064222303197</v>
      </c>
      <c r="AT14" s="6">
        <f>IF(OR('Z-scores'!AT14&gt;3,'Z-scores'!AT14&lt;-3),"",'Z-scores'!AT14)</f>
        <v>-0.36016309308514854</v>
      </c>
      <c r="AU14" s="6">
        <f>IF(OR('Z-scores'!AU14&gt;3,'Z-scores'!AU14&lt;-3),"",'Z-scores'!AU14)</f>
        <v>-0.70717570045553657</v>
      </c>
      <c r="AV14" s="6">
        <f>IF(OR('Z-scores'!AV14&gt;3,'Z-scores'!AV14&lt;-3),"",'Z-scores'!AV14)</f>
        <v>-0.81020457445064498</v>
      </c>
      <c r="AW14" s="6">
        <f>IF(OR('Z-scores'!AW14&gt;3,'Z-scores'!AW14&lt;-3),"",'Z-scores'!AW14)</f>
        <v>-0.29568455521813103</v>
      </c>
      <c r="AX14" s="6">
        <f>IF(OR('Z-scores'!AX14&gt;3,'Z-scores'!AX14&lt;-3),"",'Z-scores'!AX14)</f>
        <v>0.47085920186193014</v>
      </c>
      <c r="AY14" s="6">
        <f>IF(OR('Z-scores'!AY14&gt;3,'Z-scores'!AY14&lt;-3),"",'Z-scores'!AY14)</f>
        <v>-0.50084228668771902</v>
      </c>
      <c r="AZ14" s="6">
        <f>IF(OR('Z-scores'!AZ14&gt;3,'Z-scores'!AZ14&lt;-3),"",'Z-scores'!AZ14)</f>
        <v>-1.0236495329297792</v>
      </c>
      <c r="BA14" s="6">
        <f>IF(OR('Z-scores'!BA14&gt;3,'Z-scores'!BA14&lt;-3),"",'Z-scores'!BA14)</f>
        <v>-0.7646306380403145</v>
      </c>
      <c r="BB14" s="6">
        <f>IF(OR('Z-scores'!BB14&gt;3,'Z-scores'!BB14&lt;-3),"",'Z-scores'!BB14)</f>
        <v>-0.33381198769332876</v>
      </c>
      <c r="BC14" s="6">
        <f>IF(OR('Z-scores'!BC14&gt;3,'Z-scores'!BC14&lt;-3),"",'Z-scores'!BC14)</f>
        <v>0.6203859198292182</v>
      </c>
      <c r="BD14" s="6">
        <f>IF(OR('Z-scores'!BD14&gt;3,'Z-scores'!BD14&lt;-3),"",'Z-scores'!BD14)</f>
        <v>2.192025682733362</v>
      </c>
      <c r="BE14" s="6">
        <f>IF(OR('Z-scores'!BE14&gt;3,'Z-scores'!BE14&lt;-3),"",'Z-scores'!BE14)</f>
        <v>1.5442715330914503</v>
      </c>
      <c r="BF14" s="6">
        <f>IF(OR('Z-scores'!BF14&gt;3,'Z-scores'!BF14&lt;-3),"",'Z-scores'!BF14)</f>
        <v>0.62938440044282951</v>
      </c>
      <c r="BG14" s="6">
        <f>IF(OR('Z-scores'!BG14&gt;3,'Z-scores'!BG14&lt;-3),"",'Z-scores'!BG14)</f>
        <v>-1.2962590003775434</v>
      </c>
      <c r="BH14" s="6">
        <f>IF(OR('Z-scores'!BH14&gt;3,'Z-scores'!BH14&lt;-3),"",'Z-scores'!BH14)</f>
        <v>-0.77444864987049589</v>
      </c>
      <c r="BI14" s="6">
        <f>IF(OR('Z-scores'!BI14&gt;3,'Z-scores'!BI14&lt;-3),"",'Z-scores'!BI14)</f>
        <v>-0.32308877138228886</v>
      </c>
      <c r="BJ14" s="6">
        <f>IF(OR('Z-scores'!BJ14&gt;3,'Z-scores'!BJ14&lt;-3),"",'Z-scores'!BJ14)</f>
        <v>0.77086286985886965</v>
      </c>
      <c r="BK14" s="6">
        <f>IF(OR('Z-scores'!BK14&gt;3,'Z-scores'!BK14&lt;-3),"",'Z-scores'!BK14)</f>
        <v>0.71840797073593876</v>
      </c>
      <c r="BL14" s="6">
        <f>IF(OR('Z-scores'!BL14&gt;3,'Z-scores'!BL14&lt;-3),"",'Z-scores'!BL14)</f>
        <v>-0.78801628615984587</v>
      </c>
      <c r="BM14" s="6">
        <f>IF(OR('Z-scores'!BM14&gt;3,'Z-scores'!BM14&lt;-3),"",'Z-scores'!BM14)</f>
        <v>-0.70515662228848108</v>
      </c>
      <c r="BN14" s="6">
        <f>IF(OR('Z-scores'!BN14&gt;3,'Z-scores'!BN14&lt;-3),"",'Z-scores'!BN14)</f>
        <v>-0.55576233949812048</v>
      </c>
      <c r="BO14" s="6">
        <f>IF(OR('Z-scores'!BO14&gt;3,'Z-scores'!BO14&lt;-3),"",'Z-scores'!BO14)</f>
        <v>0.80859199962196193</v>
      </c>
      <c r="BP14" s="6">
        <f>IF(OR('Z-scores'!BP14&gt;3,'Z-scores'!BP14&lt;-3),"",'Z-scores'!BP14)</f>
        <v>1.6107090388540046</v>
      </c>
      <c r="BQ14" s="6">
        <f>IF(OR('Z-scores'!BQ14&gt;3,'Z-scores'!BQ14&lt;-3),"",'Z-scores'!BQ14)</f>
        <v>1.9678875818500445</v>
      </c>
      <c r="BR14" s="6">
        <f>IF(OR('Z-scores'!BR14&gt;3,'Z-scores'!BR14&lt;-3),"",'Z-scores'!BR14)</f>
        <v>0.66073029217802992</v>
      </c>
      <c r="BS14" s="6">
        <f>IF(OR('Z-scores'!BS14&gt;3,'Z-scores'!BS14&lt;-3),"",'Z-scores'!BS14)</f>
        <v>-0.77607257074114044</v>
      </c>
      <c r="BT14" s="6">
        <f>IF(OR('Z-scores'!BT14&gt;3,'Z-scores'!BT14&lt;-3),"",'Z-scores'!BT14)</f>
        <v>-0.98592685955918824</v>
      </c>
      <c r="BU14" s="6">
        <f>IF(OR('Z-scores'!BU14&gt;3,'Z-scores'!BU14&lt;-3),"",'Z-scores'!BU14)</f>
        <v>-0.55944675987997683</v>
      </c>
      <c r="BV14" s="6">
        <f>IF(OR('Z-scores'!BV14&gt;3,'Z-scores'!BV14&lt;-3),"",'Z-scores'!BV14)</f>
        <v>0.34802728906434138</v>
      </c>
      <c r="BW14" s="6">
        <f>IF(OR('Z-scores'!BW14&gt;3,'Z-scores'!BW14&lt;-3),"",'Z-scores'!BW14)</f>
        <v>0.40572828111366116</v>
      </c>
      <c r="BX14" s="6">
        <f>IF(OR('Z-scores'!BX14&gt;3,'Z-scores'!BX14&lt;-3),"",'Z-scores'!BX14)</f>
        <v>-0.57243655663927828</v>
      </c>
      <c r="BY14" s="6">
        <f>IF(OR('Z-scores'!BY14&gt;3,'Z-scores'!BY14&lt;-3),"",'Z-scores'!BY14)</f>
        <v>-0.62931527176823177</v>
      </c>
      <c r="BZ14" s="6">
        <f>IF(OR('Z-scores'!BZ14&gt;3,'Z-scores'!BZ14&lt;-3),"",'Z-scores'!BZ14)</f>
        <v>-1.1344356437727323</v>
      </c>
      <c r="CA14" s="6">
        <f>IF(OR('Z-scores'!CA14&gt;3,'Z-scores'!CA14&lt;-3),"",'Z-scores'!CA14)</f>
        <v>-0.90380061396705247</v>
      </c>
      <c r="CB14" s="6">
        <f>IF(OR('Z-scores'!CB14&gt;3,'Z-scores'!CB14&lt;-3),"",'Z-scores'!CB14)</f>
        <v>-0.40159868837821466</v>
      </c>
      <c r="CC14" s="6">
        <f>IF(OR('Z-scores'!CC14&gt;3,'Z-scores'!CC14&lt;-3),"",'Z-scores'!CC14)</f>
        <v>0.26959150708167351</v>
      </c>
      <c r="CD14" s="6">
        <f>IF(OR('Z-scores'!CD14&gt;3,'Z-scores'!CD14&lt;-3),"",'Z-scores'!CD14)</f>
        <v>-0.10107067189460024</v>
      </c>
      <c r="CE14" s="6">
        <f>IF(OR('Z-scores'!CE14&gt;3,'Z-scores'!CE14&lt;-3),"",'Z-scores'!CE14)</f>
        <v>-0.63872413332902711</v>
      </c>
      <c r="CF14" s="6">
        <f>IF(OR('Z-scores'!CF14&gt;3,'Z-scores'!CF14&lt;-3),"",'Z-scores'!CF14)</f>
        <v>-1.01450313802146</v>
      </c>
      <c r="CG14" s="6">
        <f>IF(OR('Z-scores'!CG14&gt;3,'Z-scores'!CG14&lt;-3),"",'Z-scores'!CG14)</f>
        <v>-4.4577333402082031E-2</v>
      </c>
      <c r="CH14" s="6">
        <f>IF(OR('Z-scores'!CH14&gt;3,'Z-scores'!CH14&lt;-3),"",'Z-scores'!CH14)</f>
        <v>-0.69928556028081901</v>
      </c>
      <c r="CI14" s="6">
        <f>IF(OR('Z-scores'!CI14&gt;3,'Z-scores'!CI14&lt;-3),"",'Z-scores'!CI14)</f>
        <v>-0.43611387941311963</v>
      </c>
      <c r="CJ14" s="6">
        <f>IF(OR('Z-scores'!CJ14&gt;3,'Z-scores'!CJ14&lt;-3),"",'Z-scores'!CJ14)</f>
        <v>-9.4402199058158068E-2</v>
      </c>
      <c r="CK14" s="6">
        <f>IF(OR('Z-scores'!CK14&gt;3,'Z-scores'!CK14&lt;-3),"",'Z-scores'!CK14)</f>
        <v>-0.83467538943154473</v>
      </c>
      <c r="CL14" s="6">
        <f>IF(OR('Z-scores'!CL14&gt;3,'Z-scores'!CL14&lt;-3),"",'Z-scores'!CL14)</f>
        <v>-0.98697968701827343</v>
      </c>
      <c r="CM14" s="6">
        <f>IF(OR('Z-scores'!CM14&gt;3,'Z-scores'!CM14&lt;-3),"",'Z-scores'!CM14)</f>
        <v>-0.81299387979448146</v>
      </c>
      <c r="CN14" s="6">
        <f>IF(OR('Z-scores'!CN14&gt;3,'Z-scores'!CN14&lt;-3),"",'Z-scores'!CN14)</f>
        <v>-0.32924616785133481</v>
      </c>
      <c r="CO14" s="6">
        <f>IF(OR('Z-scores'!CO14&gt;3,'Z-scores'!CO14&lt;-3),"",'Z-scores'!CO14)</f>
        <v>0.51930779090995172</v>
      </c>
      <c r="CP14" s="6">
        <f>IF(OR('Z-scores'!CP14&gt;3,'Z-scores'!CP14&lt;-3),"",'Z-scores'!CP14)</f>
        <v>0.17393440452616141</v>
      </c>
      <c r="CQ14" s="6">
        <f>IF(OR('Z-scores'!CQ14&gt;3,'Z-scores'!CQ14&lt;-3),"",'Z-scores'!CQ14)</f>
        <v>-0.49728595363432798</v>
      </c>
      <c r="CR14" s="6">
        <f>IF(OR('Z-scores'!CR14&gt;3,'Z-scores'!CR14&lt;-3),"",'Z-scores'!CR14)</f>
        <v>-9.470870837296072E-2</v>
      </c>
      <c r="CS14" s="6">
        <f>IF(OR('Z-scores'!CS14&gt;3,'Z-scores'!CS14&lt;-3),"",'Z-scores'!CS14)</f>
        <v>0.55311462622962915</v>
      </c>
      <c r="CT14" s="6">
        <f>IF(OR('Z-scores'!CT14&gt;3,'Z-scores'!CT14&lt;-3),"",'Z-scores'!CT14)</f>
        <v>0.65940206748272956</v>
      </c>
      <c r="CU14" s="6">
        <f>IF(OR('Z-scores'!CU14&gt;3,'Z-scores'!CU14&lt;-3),"",'Z-scores'!CU14)</f>
        <v>1.1184595047460519</v>
      </c>
      <c r="CV14" s="6">
        <f>IF(OR('Z-scores'!CV14&gt;3,'Z-scores'!CV14&lt;-3),"",'Z-scores'!CV14)</f>
        <v>-0.82497339909124212</v>
      </c>
      <c r="CW14" s="6">
        <f>IF(OR('Z-scores'!CW14&gt;3,'Z-scores'!CW14&lt;-3),"",'Z-scores'!CW14)</f>
        <v>-0.53268868047785733</v>
      </c>
      <c r="CX14" s="6">
        <f>IF(OR('Z-scores'!CX14&gt;3,'Z-scores'!CX14&lt;-3),"",'Z-scores'!CX14)</f>
        <v>-0.63377238004649605</v>
      </c>
      <c r="CY14" s="6">
        <f>IF(OR('Z-scores'!CY14&gt;3,'Z-scores'!CY14&lt;-3),"",'Z-scores'!CY14)</f>
        <v>-0.30559185474896472</v>
      </c>
      <c r="CZ14" s="6">
        <f>IF(OR('Z-scores'!CZ14&gt;3,'Z-scores'!CZ14&lt;-3),"",'Z-scores'!CZ14)</f>
        <v>-5.4304680170309982E-2</v>
      </c>
      <c r="DA14" s="6">
        <f>IF(OR('Z-scores'!DA14&gt;3,'Z-scores'!DA14&lt;-3),"",'Z-scores'!DA14)</f>
        <v>-0.69919713795449301</v>
      </c>
      <c r="DB14" s="6">
        <f>IF(OR('Z-scores'!DB14&gt;3,'Z-scores'!DB14&lt;-3),"",'Z-scores'!DB14)</f>
        <v>-0.35099070647663483</v>
      </c>
      <c r="DC14" s="6">
        <f>IF(OR('Z-scores'!DC14&gt;3,'Z-scores'!DC14&lt;-3),"",'Z-scores'!DC14)</f>
        <v>-0.56509743777050581</v>
      </c>
      <c r="DD14" s="6">
        <f>IF(OR('Z-scores'!DD14&gt;3,'Z-scores'!DD14&lt;-3),"",'Z-scores'!DD14)</f>
        <v>0.39060349103155789</v>
      </c>
      <c r="DE14" s="6">
        <f>IF(OR('Z-scores'!DE14&gt;3,'Z-scores'!DE14&lt;-3),"",'Z-scores'!DE14)</f>
        <v>0.7888962847400276</v>
      </c>
      <c r="DF14" s="6">
        <f>IF(OR('Z-scores'!DF14&gt;3,'Z-scores'!DF14&lt;-3),"",'Z-scores'!DF14)</f>
        <v>0.46233007296091877</v>
      </c>
      <c r="DG14" s="6">
        <f>IF(OR('Z-scores'!DG14&gt;3,'Z-scores'!DG14&lt;-3),"",'Z-scores'!DG14)</f>
        <v>-0.10015723088212755</v>
      </c>
      <c r="DH14" s="6">
        <f>IF(OR('Z-scores'!DH14&gt;3,'Z-scores'!DH14&lt;-3),"",'Z-scores'!DH14)</f>
        <v>-1.1017017126546127</v>
      </c>
      <c r="DI14" s="6">
        <f>IF(OR('Z-scores'!DI14&gt;3,'Z-scores'!DI14&lt;-3),"",'Z-scores'!DI14)</f>
        <v>-0.52607857716376272</v>
      </c>
      <c r="DJ14" s="6">
        <f>IF(OR('Z-scores'!DJ14&gt;3,'Z-scores'!DJ14&lt;-3),"",'Z-scores'!DJ14)</f>
        <v>0.63683744581623636</v>
      </c>
      <c r="DK14" s="6">
        <f>IF(OR('Z-scores'!DK14&gt;3,'Z-scores'!DK14&lt;-3),"",'Z-scores'!DK14)</f>
        <v>0.83563966727124883</v>
      </c>
      <c r="DL14" s="6">
        <f>IF(OR('Z-scores'!DL14&gt;3,'Z-scores'!DL14&lt;-3),"",'Z-scores'!DL14)</f>
        <v>0.36850962977963436</v>
      </c>
      <c r="DM14" s="6">
        <f>IF(OR('Z-scores'!DM14&gt;3,'Z-scores'!DM14&lt;-3),"",'Z-scores'!DM14)</f>
        <v>-0.50680385010586593</v>
      </c>
      <c r="DN14" s="6">
        <f>IF(OR('Z-scores'!DN14&gt;3,'Z-scores'!DN14&lt;-3),"",'Z-scores'!DN14)</f>
        <v>-0.46678726723658803</v>
      </c>
      <c r="DO14" s="6">
        <f>IF(OR('Z-scores'!DO14&gt;3,'Z-scores'!DO14&lt;-3),"",'Z-scores'!DO14)</f>
        <v>-0.56446710264219957</v>
      </c>
      <c r="DP14" s="6">
        <f>IF(OR('Z-scores'!DP14&gt;3,'Z-scores'!DP14&lt;-3),"",'Z-scores'!DP14)</f>
        <v>-0.30935220129605423</v>
      </c>
      <c r="DQ14" s="6">
        <f>IF(OR('Z-scores'!DQ14&gt;3,'Z-scores'!DQ14&lt;-3),"",'Z-scores'!DQ14)</f>
        <v>-8.4142999657320472E-2</v>
      </c>
      <c r="DR14" s="6">
        <f>IF(OR('Z-scores'!DR14&gt;3,'Z-scores'!DR14&lt;-3),"",'Z-scores'!DR14)</f>
        <v>0.19832021710872597</v>
      </c>
      <c r="DS14" s="6">
        <f>IF(OR('Z-scores'!DS14&gt;3,'Z-scores'!DS14&lt;-3),"",'Z-scores'!DS14)</f>
        <v>-0.461397930983178</v>
      </c>
      <c r="DT14" s="6">
        <f>IF(OR('Z-scores'!DT14&gt;3,'Z-scores'!DT14&lt;-3),"",'Z-scores'!DT14)</f>
        <v>-0.54250164151705016</v>
      </c>
      <c r="DU14" s="6">
        <f>IF(OR('Z-scores'!DU14&gt;3,'Z-scores'!DU14&lt;-3),"",'Z-scores'!DU14)</f>
        <v>-0.32621824086979961</v>
      </c>
      <c r="DV14" s="6">
        <f>IF(OR('Z-scores'!DV14&gt;3,'Z-scores'!DV14&lt;-3),"",'Z-scores'!DV14)</f>
        <v>-0.60616796377971416</v>
      </c>
      <c r="DW14" s="6">
        <f>IF(OR('Z-scores'!DW14&gt;3,'Z-scores'!DW14&lt;-3),"",'Z-scores'!DW14)</f>
        <v>7.5286428303400016E-2</v>
      </c>
      <c r="DX14" s="6">
        <f>IF(OR('Z-scores'!DX14&gt;3,'Z-scores'!DX14&lt;-3),"",'Z-scores'!DX14)</f>
        <v>0.76121105873557771</v>
      </c>
      <c r="DY14" s="6">
        <f>IF(OR('Z-scores'!DY14&gt;3,'Z-scores'!DY14&lt;-3),"",'Z-scores'!DY14)</f>
        <v>-0.29361139275866555</v>
      </c>
      <c r="DZ14" s="6">
        <f>IF(OR('Z-scores'!DZ14&gt;3,'Z-scores'!DZ14&lt;-3),"",'Z-scores'!DZ14)</f>
        <v>-3.9922257292475602E-2</v>
      </c>
      <c r="EA14" s="6">
        <f>IF(OR('Z-scores'!EA14&gt;3,'Z-scores'!EA14&lt;-3),"",'Z-scores'!EA14)</f>
        <v>-0.97035666543190169</v>
      </c>
      <c r="EB14" s="6">
        <f>IF(OR('Z-scores'!EB14&gt;3,'Z-scores'!EB14&lt;-3),"",'Z-scores'!EB14)</f>
        <v>-0.71068419892856549</v>
      </c>
      <c r="EC14" s="6">
        <f>IF(OR('Z-scores'!EC14&gt;3,'Z-scores'!EC14&lt;-3),"",'Z-scores'!EC14)</f>
        <v>-0.50389224755080464</v>
      </c>
      <c r="ED14" s="6">
        <f>IF(OR('Z-scores'!ED14&gt;3,'Z-scores'!ED14&lt;-3),"",'Z-scores'!ED14)</f>
        <v>-0.93707894419175908</v>
      </c>
      <c r="EE14" s="6">
        <f>IF(OR('Z-scores'!EE14&gt;3,'Z-scores'!EE14&lt;-3),"",'Z-scores'!EE14)</f>
        <v>-1.3935787718070223</v>
      </c>
      <c r="EF14" s="6">
        <f>IF(OR('Z-scores'!EF14&gt;3,'Z-scores'!EF14&lt;-3),"",'Z-scores'!EF14)</f>
        <v>-0.40511258424332292</v>
      </c>
      <c r="EG14" s="6">
        <f>IF(OR('Z-scores'!EG14&gt;3,'Z-scores'!EG14&lt;-3),"",'Z-scores'!EG14)</f>
        <v>-0.63444519890350892</v>
      </c>
      <c r="EH14" s="6">
        <f>IF(OR('Z-scores'!EH14&gt;3,'Z-scores'!EH14&lt;-3),"",'Z-scores'!EH14)</f>
        <v>-0.48720326405090109</v>
      </c>
      <c r="EI14" s="6">
        <f>IF(OR('Z-scores'!EI14&gt;3,'Z-scores'!EI14&lt;-3),"",'Z-scores'!EI14)</f>
        <v>-0.71067724906487051</v>
      </c>
      <c r="EJ14" s="6">
        <f>IF(OR('Z-scores'!EJ14&gt;3,'Z-scores'!EJ14&lt;-3),"",'Z-scores'!EJ14)</f>
        <v>-1.5403560498857625</v>
      </c>
      <c r="EK14" s="6">
        <f>IF(OR('Z-scores'!EK14&gt;3,'Z-scores'!EK14&lt;-3),"",'Z-scores'!EK14)</f>
        <v>-0.72077913437209007</v>
      </c>
      <c r="EL14" s="6">
        <f>IF(OR('Z-scores'!EL14&gt;3,'Z-scores'!EL14&lt;-3),"",'Z-scores'!EL14)</f>
        <v>-0.81368322642800728</v>
      </c>
      <c r="EM14" s="6">
        <f>IF(OR('Z-scores'!EM14&gt;3,'Z-scores'!EM14&lt;-3),"",'Z-scores'!EM14)</f>
        <v>-0.44096909014973767</v>
      </c>
      <c r="EN14" s="6">
        <f>IF(OR('Z-scores'!EN14&gt;3,'Z-scores'!EN14&lt;-3),"",'Z-scores'!EN14)</f>
        <v>-0.69644384841954377</v>
      </c>
      <c r="EO14" s="6">
        <f>IF(OR('Z-scores'!EO14&gt;3,'Z-scores'!EO14&lt;-3),"",'Z-scores'!EO14)</f>
        <v>-0.96348347055556605</v>
      </c>
      <c r="EP14" s="6">
        <f>IF(OR('Z-scores'!EP14&gt;3,'Z-scores'!EP14&lt;-3),"",'Z-scores'!EP14)</f>
        <v>-0.59892834085143576</v>
      </c>
      <c r="EQ14" s="6">
        <f>IF(OR('Z-scores'!EQ14&gt;3,'Z-scores'!EQ14&lt;-3),"",'Z-scores'!EQ14)</f>
        <v>-0.56947695543960564</v>
      </c>
      <c r="ER14" s="6">
        <f>IF(OR('Z-scores'!ER14&gt;3,'Z-scores'!ER14&lt;-3),"",'Z-scores'!ER14)</f>
        <v>-0.43663942683003648</v>
      </c>
      <c r="ES14" s="6">
        <f>IF(OR('Z-scores'!ES14&gt;3,'Z-scores'!ES14&lt;-3),"",'Z-scores'!ES14)</f>
        <v>-0.78012035638405142</v>
      </c>
      <c r="ET14" s="6">
        <f>IF(OR('Z-scores'!ET14&gt;3,'Z-scores'!ET14&lt;-3),"",'Z-scores'!ET14)</f>
        <v>-1.2111810572303219</v>
      </c>
      <c r="EU14" s="6">
        <f>IF(OR('Z-scores'!EU14&gt;3,'Z-scores'!EU14&lt;-3),"",'Z-scores'!EU14)</f>
        <v>0.63821073736885514</v>
      </c>
      <c r="EV14" s="6">
        <f>IF(OR('Z-scores'!EV14&gt;3,'Z-scores'!EV14&lt;-3),"",'Z-scores'!EV14)</f>
        <v>1.1620587592282785</v>
      </c>
      <c r="EW14" s="6">
        <f>IF(OR('Z-scores'!EW14&gt;3,'Z-scores'!EW14&lt;-3),"",'Z-scores'!EW14)</f>
        <v>-0.96150933073176326</v>
      </c>
      <c r="EX14" s="6">
        <f>IF(OR('Z-scores'!EX14&gt;3,'Z-scores'!EX14&lt;-3),"",'Z-scores'!EX14)</f>
        <v>-1.4818260278699338</v>
      </c>
      <c r="EY14" s="6">
        <f>IF(OR('Z-scores'!EY14&gt;3,'Z-scores'!EY14&lt;-3),"",'Z-scores'!EY14)</f>
        <v>-0.85074613155980516</v>
      </c>
      <c r="EZ14" s="6">
        <f>IF(OR('Z-scores'!EZ14&gt;3,'Z-scores'!EZ14&lt;-3),"",'Z-scores'!EZ14)</f>
        <v>-0.65930012098671587</v>
      </c>
      <c r="FA14" s="6">
        <f>IF(OR('Z-scores'!FA14&gt;3,'Z-scores'!FA14&lt;-3),"",'Z-scores'!FA14)</f>
        <v>-0.74242697651342582</v>
      </c>
      <c r="FB14" s="6">
        <f>IF(OR('Z-scores'!FB14&gt;3,'Z-scores'!FB14&lt;-3),"",'Z-scores'!FB14)</f>
        <v>-0.47554258120505849</v>
      </c>
      <c r="FC14" s="6">
        <f>IF(OR('Z-scores'!FC14&gt;3,'Z-scores'!FC14&lt;-3),"",'Z-scores'!FC14)</f>
        <v>-0.4326227618018435</v>
      </c>
      <c r="FD14" s="6">
        <f>IF(OR('Z-scores'!FD14&gt;3,'Z-scores'!FD14&lt;-3),"",'Z-scores'!FD14)</f>
        <v>0.85273536619424561</v>
      </c>
      <c r="FE14" s="6">
        <f>IF(OR('Z-scores'!FE14&gt;3,'Z-scores'!FE14&lt;-3),"",'Z-scores'!FE14)</f>
        <v>-8.0535756584289603E-2</v>
      </c>
      <c r="FF14" s="6">
        <f>IF(OR('Z-scores'!FF14&gt;3,'Z-scores'!FF14&lt;-3),"",'Z-scores'!FF14)</f>
        <v>-1.0689220831778887</v>
      </c>
      <c r="FG14" s="6">
        <f>IF(OR('Z-scores'!FG14&gt;3,'Z-scores'!FG14&lt;-3),"",'Z-scores'!FG14)</f>
        <v>-1.6076795361558529</v>
      </c>
      <c r="FH14" s="6">
        <f>IF(OR('Z-scores'!FH14&gt;3,'Z-scores'!FH14&lt;-3),"",'Z-scores'!FH14)</f>
        <v>-0.56321704230448433</v>
      </c>
      <c r="FI14" s="6">
        <f>IF(OR('Z-scores'!FI14&gt;3,'Z-scores'!FI14&lt;-3),"",'Z-scores'!FI14)</f>
        <v>-0.55471678356755116</v>
      </c>
      <c r="FJ14" s="6">
        <f>IF(OR('Z-scores'!FJ14&gt;3,'Z-scores'!FJ14&lt;-3),"",'Z-scores'!FJ14)</f>
        <v>-0.69136917570132883</v>
      </c>
      <c r="FK14" s="6">
        <f>IF(OR('Z-scores'!FK14&gt;3,'Z-scores'!FK14&lt;-3),"",'Z-scores'!FK14)</f>
        <v>0.1948648484941766</v>
      </c>
      <c r="FL14" s="6">
        <f>IF(OR('Z-scores'!FL14&gt;3,'Z-scores'!FL14&lt;-3),"",'Z-scores'!FL14)</f>
        <v>-0.55597847589206162</v>
      </c>
      <c r="FM14" s="6">
        <f>IF(OR('Z-scores'!FM14&gt;3,'Z-scores'!FM14&lt;-3),"",'Z-scores'!FM14)</f>
        <v>-3.4736015139493252E-2</v>
      </c>
      <c r="FN14" s="6">
        <f>IF(OR('Z-scores'!FN14&gt;3,'Z-scores'!FN14&lt;-3),"",'Z-scores'!FN14)</f>
        <v>-0.36592811867240949</v>
      </c>
      <c r="FO14" s="6">
        <f>IF(OR('Z-scores'!FO14&gt;3,'Z-scores'!FO14&lt;-3),"",'Z-scores'!FO14)</f>
        <v>-0.12871107086819636</v>
      </c>
      <c r="FP14" s="6">
        <f>IF(OR('Z-scores'!FP14&gt;3,'Z-scores'!FP14&lt;-3),"",'Z-scores'!FP14)</f>
        <v>-0.72851555317806616</v>
      </c>
      <c r="FQ14" s="6">
        <f>IF(OR('Z-scores'!FQ14&gt;3,'Z-scores'!FQ14&lt;-3),"",'Z-scores'!FQ14)</f>
        <v>-0.34098132531868969</v>
      </c>
      <c r="FR14" s="6">
        <f>IF(OR('Z-scores'!FR14&gt;3,'Z-scores'!FR14&lt;-3),"",'Z-scores'!FR14)</f>
        <v>0.59742870652008384</v>
      </c>
      <c r="FS14" s="6">
        <f>IF(OR('Z-scores'!FS14&gt;3,'Z-scores'!FS14&lt;-3),"",'Z-scores'!FS14)</f>
        <v>-1.0937424822400919</v>
      </c>
      <c r="FT14" s="6">
        <f>IF(OR('Z-scores'!FT14&gt;3,'Z-scores'!FT14&lt;-3),"",'Z-scores'!FT14)</f>
        <v>-0.63368471999999232</v>
      </c>
      <c r="FU14" s="6">
        <f>IF(OR('Z-scores'!FU14&gt;3,'Z-scores'!FU14&lt;-3),"",'Z-scores'!FU14)</f>
        <v>-3.1886495202506249E-2</v>
      </c>
      <c r="FV14" s="6">
        <f>IF(OR('Z-scores'!FV14&gt;3,'Z-scores'!FV14&lt;-3),"",'Z-scores'!FV14)</f>
        <v>-0.22609198898324337</v>
      </c>
      <c r="FW14" s="6">
        <f>IF(OR('Z-scores'!FW14&gt;3,'Z-scores'!FW14&lt;-3),"",'Z-scores'!FW14)</f>
        <v>-0.78841626633320694</v>
      </c>
      <c r="FX14" s="6">
        <f>IF(OR('Z-scores'!FX14&gt;3,'Z-scores'!FX14&lt;-3),"",'Z-scores'!FX14)</f>
        <v>-0.94629051942641684</v>
      </c>
      <c r="FY14" s="6">
        <f>IF(OR('Z-scores'!FY14&gt;3,'Z-scores'!FY14&lt;-3),"",'Z-scores'!FY14)</f>
        <v>-0.9436425670852161</v>
      </c>
      <c r="FZ14" s="6">
        <f>IF(OR('Z-scores'!FZ14&gt;3,'Z-scores'!FZ14&lt;-3),"",'Z-scores'!FZ14)</f>
        <v>-0.8582207249299636</v>
      </c>
      <c r="GA14" s="6">
        <f>IF(OR('Z-scores'!GA14&gt;3,'Z-scores'!GA14&lt;-3),"",'Z-scores'!GA14)</f>
        <v>-0.60725667815851736</v>
      </c>
      <c r="GB14" s="6">
        <f>IF(OR('Z-scores'!GB14&gt;3,'Z-scores'!GB14&lt;-3),"",'Z-scores'!GB14)</f>
        <v>-0.52104044820589202</v>
      </c>
      <c r="GC14" s="6">
        <f>IF(OR('Z-scores'!GC14&gt;3,'Z-scores'!GC14&lt;-3),"",'Z-scores'!GC14)</f>
        <v>-0.23014743864335549</v>
      </c>
      <c r="GD14" s="6">
        <f>IF(OR('Z-scores'!GD14&gt;3,'Z-scores'!GD14&lt;-3),"",'Z-scores'!GD14)</f>
        <v>2.0395840007809869E-2</v>
      </c>
      <c r="GE14" s="6">
        <f>IF(OR('Z-scores'!GE14&gt;3,'Z-scores'!GE14&lt;-3),"",'Z-scores'!GE14)</f>
        <v>-0.49619879554868845</v>
      </c>
      <c r="GF14" s="6">
        <f>IF(OR('Z-scores'!GF14&gt;3,'Z-scores'!GF14&lt;-3),"",'Z-scores'!GF14)</f>
        <v>-0.27651951463874763</v>
      </c>
      <c r="GG14" s="6">
        <f>IF(OR('Z-scores'!GG14&gt;3,'Z-scores'!GG14&lt;-3),"",'Z-scores'!GG14)</f>
        <v>0.41649510148744828</v>
      </c>
      <c r="GH14" s="6">
        <f>IF(OR('Z-scores'!GH14&gt;3,'Z-scores'!GH14&lt;-3),"",'Z-scores'!GH14)</f>
        <v>1.6381435861932385</v>
      </c>
      <c r="GI14" s="6">
        <f>IF(OR('Z-scores'!GI14&gt;3,'Z-scores'!GI14&lt;-3),"",'Z-scores'!GI14)</f>
        <v>1.1211818131944999</v>
      </c>
      <c r="GJ14" s="6">
        <f>IF(OR('Z-scores'!GJ14&gt;3,'Z-scores'!GJ14&lt;-3),"",'Z-scores'!GJ14)</f>
        <v>-0.55786593609490365</v>
      </c>
      <c r="GK14" s="6">
        <f>IF(OR('Z-scores'!GK14&gt;3,'Z-scores'!GK14&lt;-3),"",'Z-scores'!GK14)</f>
        <v>-0.57691433440692375</v>
      </c>
      <c r="GL14" s="6">
        <f>IF(OR('Z-scores'!GL14&gt;3,'Z-scores'!GL14&lt;-3),"",'Z-scores'!GL14)</f>
        <v>-0.62439274113031662</v>
      </c>
      <c r="GM14" s="6">
        <f>IF(OR('Z-scores'!GM14&gt;3,'Z-scores'!GM14&lt;-3),"",'Z-scores'!GM14)</f>
        <v>-0.30154265331927527</v>
      </c>
      <c r="GN14" s="6">
        <f>IF(OR('Z-scores'!GN14&gt;3,'Z-scores'!GN14&lt;-3),"",'Z-scores'!GN14)</f>
        <v>-0.31193449433972087</v>
      </c>
      <c r="GO14" s="6">
        <f>IF(OR('Z-scores'!GO14&gt;3,'Z-scores'!GO14&lt;-3),"",'Z-scores'!GO14)</f>
        <v>-0.92942232185297513</v>
      </c>
      <c r="GP14" s="6">
        <f>IF(OR('Z-scores'!GP14&gt;3,'Z-scores'!GP14&lt;-3),"",'Z-scores'!GP14)</f>
        <v>-0.87268897898593001</v>
      </c>
      <c r="GQ14" s="6">
        <f>IF(OR('Z-scores'!GQ14&gt;3,'Z-scores'!GQ14&lt;-3),"",'Z-scores'!GQ14)</f>
        <v>-0.77000359663453422</v>
      </c>
      <c r="GR14" s="6">
        <f>IF(OR('Z-scores'!GR14&gt;3,'Z-scores'!GR14&lt;-3),"",'Z-scores'!GR14)</f>
        <v>-0.51388995702703288</v>
      </c>
      <c r="GS14" s="6">
        <f>IF(OR('Z-scores'!GS14&gt;3,'Z-scores'!GS14&lt;-3),"",'Z-scores'!GS14)</f>
        <v>0.16043521850187209</v>
      </c>
      <c r="GT14" s="6">
        <f>IF(OR('Z-scores'!GT14&gt;3,'Z-scores'!GT14&lt;-3),"",'Z-scores'!GT14)</f>
        <v>0.70368242344093856</v>
      </c>
      <c r="GU14" s="6">
        <f>IF(OR('Z-scores'!GU14&gt;3,'Z-scores'!GU14&lt;-3),"",'Z-scores'!GU14)</f>
        <v>-1.3246626241706025</v>
      </c>
      <c r="GV14" s="6">
        <f>IF(OR('Z-scores'!GV14&gt;3,'Z-scores'!GV14&lt;-3),"",'Z-scores'!GV14)</f>
        <v>-0.48099673361864476</v>
      </c>
      <c r="GW14" s="6">
        <f>IF(OR('Z-scores'!GW14&gt;3,'Z-scores'!GW14&lt;-3),"",'Z-scores'!GW14)</f>
        <v>-0.5851555694530497</v>
      </c>
      <c r="GX14" s="6">
        <f>IF(OR('Z-scores'!GX14&gt;3,'Z-scores'!GX14&lt;-3),"",'Z-scores'!GX14)</f>
        <v>5.6195873574946898E-3</v>
      </c>
      <c r="GY14" s="6">
        <f>IF(OR('Z-scores'!GY14&gt;3,'Z-scores'!GY14&lt;-3),"",'Z-scores'!GY14)</f>
        <v>0.16573563195138272</v>
      </c>
      <c r="GZ14" s="6">
        <f>IF(OR('Z-scores'!GZ14&gt;3,'Z-scores'!GZ14&lt;-3),"",'Z-scores'!GZ14)</f>
        <v>-0.39145184059202626</v>
      </c>
      <c r="HA14" s="6">
        <f>IF(OR('Z-scores'!HA14&gt;3,'Z-scores'!HA14&lt;-3),"",'Z-scores'!HA14)</f>
        <v>-0.6736761415151068</v>
      </c>
      <c r="HB14" s="6">
        <f>IF(OR('Z-scores'!HB14&gt;3,'Z-scores'!HB14&lt;-3),"",'Z-scores'!HB14)</f>
        <v>-0.93506892429927813</v>
      </c>
      <c r="HC14" s="6">
        <f>IF(OR('Z-scores'!HC14&gt;3,'Z-scores'!HC14&lt;-3),"",'Z-scores'!HC14)</f>
        <v>-0.63250630557775434</v>
      </c>
      <c r="HD14" s="6">
        <f>IF(OR('Z-scores'!HD14&gt;3,'Z-scores'!HD14&lt;-3),"",'Z-scores'!HD14)</f>
        <v>-0.1697088774120325</v>
      </c>
      <c r="HE14" s="6">
        <f>IF(OR('Z-scores'!HE14&gt;3,'Z-scores'!HE14&lt;-3),"",'Z-scores'!HE14)</f>
        <v>7.7296960670956399E-2</v>
      </c>
      <c r="HF14" s="6">
        <f>IF(OR('Z-scores'!HF14&gt;3,'Z-scores'!HF14&lt;-3),"",'Z-scores'!HF14)</f>
        <v>-0.91116208085456318</v>
      </c>
      <c r="HG14" s="6">
        <f>IF(OR('Z-scores'!HG14&gt;3,'Z-scores'!HG14&lt;-3),"",'Z-scores'!HG14)</f>
        <v>-0.73640042940811201</v>
      </c>
      <c r="HH14" s="6">
        <f>IF(OR('Z-scores'!HH14&gt;3,'Z-scores'!HH14&lt;-3),"",'Z-scores'!HH14)</f>
        <v>-0.27670439404541547</v>
      </c>
      <c r="HI14" s="6">
        <f>IF(OR('Z-scores'!HI14&gt;3,'Z-scores'!HI14&lt;-3),"",'Z-scores'!HI14)</f>
        <v>-0.56579211140709029</v>
      </c>
      <c r="HJ14" s="6">
        <f>IF(OR('Z-scores'!HJ14&gt;3,'Z-scores'!HJ14&lt;-3),"",'Z-scores'!HJ14)</f>
        <v>-0.30755261606189038</v>
      </c>
      <c r="HK14" s="6">
        <f>IF(OR('Z-scores'!HK14&gt;3,'Z-scores'!HK14&lt;-3),"",'Z-scores'!HK14)</f>
        <v>-0.13965080860279724</v>
      </c>
      <c r="HL14" s="6">
        <f>IF(OR('Z-scores'!HL14&gt;3,'Z-scores'!HL14&lt;-3),"",'Z-scores'!HL14)</f>
        <v>-0.74181385859764215</v>
      </c>
      <c r="HM14" s="6">
        <f>IF(OR('Z-scores'!HM14&gt;3,'Z-scores'!HM14&lt;-3),"",'Z-scores'!HM14)</f>
        <v>-0.60970729652845912</v>
      </c>
      <c r="HN14" s="6">
        <f>IF(OR('Z-scores'!HN14&gt;3,'Z-scores'!HN14&lt;-3),"",'Z-scores'!HN14)</f>
        <v>0.30813133054651981</v>
      </c>
      <c r="HO14" s="6">
        <f>IF(OR('Z-scores'!HO14&gt;3,'Z-scores'!HO14&lt;-3),"",'Z-scores'!HO14)</f>
        <v>1.0321488008878643</v>
      </c>
      <c r="HP14" s="6">
        <f>IF(OR('Z-scores'!HP14&gt;3,'Z-scores'!HP14&lt;-3),"",'Z-scores'!HP14)</f>
        <v>0.40003065889986233</v>
      </c>
      <c r="HQ14" s="6">
        <f>IF(OR('Z-scores'!HQ14&gt;3,'Z-scores'!HQ14&lt;-3),"",'Z-scores'!HQ14)</f>
        <v>6.1287493631729272E-2</v>
      </c>
      <c r="HR14" s="6">
        <f>IF(OR('Z-scores'!HR14&gt;3,'Z-scores'!HR14&lt;-3),"",'Z-scores'!HR14)</f>
        <v>-0.49515744085534641</v>
      </c>
      <c r="HS14" s="6">
        <f>IF(OR('Z-scores'!HS14&gt;3,'Z-scores'!HS14&lt;-3),"",'Z-scores'!HS14)</f>
        <v>-0.59793794127199207</v>
      </c>
      <c r="HT14" s="6">
        <f>IF(OR('Z-scores'!HT14&gt;3,'Z-scores'!HT14&lt;-3),"",'Z-scores'!HT14)</f>
        <v>-9.089327901437122E-2</v>
      </c>
      <c r="HU14" s="6">
        <f>IF(OR('Z-scores'!HU14&gt;3,'Z-scores'!HU14&lt;-3),"",'Z-scores'!HU14)</f>
        <v>-0.45633351411738204</v>
      </c>
      <c r="HV14" s="6">
        <f>IF(OR('Z-scores'!HV14&gt;3,'Z-scores'!HV14&lt;-3),"",'Z-scores'!HV14)</f>
        <v>-1.3770443663155181</v>
      </c>
      <c r="HW14" s="6">
        <f>IF(OR('Z-scores'!HW14&gt;3,'Z-scores'!HW14&lt;-3),"",'Z-scores'!HW14)</f>
        <v>-2.591687437294192E-2</v>
      </c>
      <c r="HX14" s="6">
        <f>IF(OR('Z-scores'!HX14&gt;3,'Z-scores'!HX14&lt;-3),"",'Z-scores'!HX14)</f>
        <v>1.2988772998913878</v>
      </c>
      <c r="HY14" s="6">
        <f>IF(OR('Z-scores'!HY14&gt;3,'Z-scores'!HY14&lt;-3),"",'Z-scores'!HY14)</f>
        <v>-0.41885398779544053</v>
      </c>
      <c r="HZ14" s="6">
        <f>IF(OR('Z-scores'!HZ14&gt;3,'Z-scores'!HZ14&lt;-3),"",'Z-scores'!HZ14)</f>
        <v>0.21938360881713687</v>
      </c>
      <c r="IA14" s="6">
        <f>IF(OR('Z-scores'!IA14&gt;3,'Z-scores'!IA14&lt;-3),"",'Z-scores'!IA14)</f>
        <v>0.6665190102870292</v>
      </c>
      <c r="IB14" s="6">
        <f>IF(OR('Z-scores'!IB14&gt;3,'Z-scores'!IB14&lt;-3),"",'Z-scores'!IB14)</f>
        <v>-0.97246226916598111</v>
      </c>
      <c r="IC14" s="6">
        <f>IF(OR('Z-scores'!IC14&gt;3,'Z-scores'!IC14&lt;-3),"",'Z-scores'!IC14)</f>
        <v>-0.88103175866455596</v>
      </c>
      <c r="ID14" s="6">
        <f>IF(OR('Z-scores'!ID14&gt;3,'Z-scores'!ID14&lt;-3),"",'Z-scores'!ID14)</f>
        <v>-0.99747720205685098</v>
      </c>
      <c r="IE14" s="6">
        <f>IF(OR('Z-scores'!IE14&gt;3,'Z-scores'!IE14&lt;-3),"",'Z-scores'!IE14)</f>
        <v>-0.82236006834514996</v>
      </c>
      <c r="IF14" s="6">
        <f>IF(OR('Z-scores'!IF14&gt;3,'Z-scores'!IF14&lt;-3),"",'Z-scores'!IF14)</f>
        <v>-0.35359706371240662</v>
      </c>
      <c r="IG14" s="6">
        <f>IF(OR('Z-scores'!IG14&gt;3,'Z-scores'!IG14&lt;-3),"",'Z-scores'!IG14)</f>
        <v>7.2300294318767104E-3</v>
      </c>
      <c r="IH14" s="6">
        <f>IF(OR('Z-scores'!IH14&gt;3,'Z-scores'!IH14&lt;-3),"",'Z-scores'!IH14)</f>
        <v>-0.48402018246208878</v>
      </c>
      <c r="II14" s="6">
        <f>IF(OR('Z-scores'!II14&gt;3,'Z-scores'!II14&lt;-3),"",'Z-scores'!II14)</f>
        <v>-0.64717068723451365</v>
      </c>
      <c r="IJ14" s="6">
        <f>IF(OR('Z-scores'!IJ14&gt;3,'Z-scores'!IJ14&lt;-3),"",'Z-scores'!IJ14)</f>
        <v>-0.26198703828137071</v>
      </c>
      <c r="IK14" s="6">
        <f>IF(OR('Z-scores'!IK14&gt;3,'Z-scores'!IK14&lt;-3),"",'Z-scores'!IK14)</f>
        <v>-0.81078231363356812</v>
      </c>
      <c r="IL14" s="6">
        <f>IF(OR('Z-scores'!IL14&gt;3,'Z-scores'!IL14&lt;-3),"",'Z-scores'!IL14)</f>
        <v>-1.0201386990222823</v>
      </c>
      <c r="IM14" s="6">
        <f>IF(OR('Z-scores'!IM14&gt;3,'Z-scores'!IM14&lt;-3),"",'Z-scores'!IM14)</f>
        <v>-9.3225152072377401E-2</v>
      </c>
      <c r="IN14" s="6">
        <f>IF(OR('Z-scores'!IN14&gt;3,'Z-scores'!IN14&lt;-3),"",'Z-scores'!IN14)</f>
        <v>7.5261276981177821E-2</v>
      </c>
      <c r="IO14" s="6">
        <f>IF(OR('Z-scores'!IO14&gt;3,'Z-scores'!IO14&lt;-3),"",'Z-scores'!IO14)</f>
        <v>0.6072291044665149</v>
      </c>
      <c r="IP14" s="6">
        <f>IF(OR('Z-scores'!IP14&gt;3,'Z-scores'!IP14&lt;-3),"",'Z-scores'!IP14)</f>
        <v>0.33206565447427605</v>
      </c>
      <c r="IQ14" s="6">
        <f>IF(OR('Z-scores'!IQ14&gt;3,'Z-scores'!IQ14&lt;-3),"",'Z-scores'!IQ14)</f>
        <v>0.7446945639581094</v>
      </c>
      <c r="IR14" s="6">
        <f>IF(OR('Z-scores'!IR14&gt;3,'Z-scores'!IR14&lt;-3),"",'Z-scores'!IR14)</f>
        <v>-0.21987360944548431</v>
      </c>
      <c r="IS14" s="6">
        <f>IF(OR('Z-scores'!IS14&gt;3,'Z-scores'!IS14&lt;-3),"",'Z-scores'!IS14)</f>
        <v>0.44575985051324563</v>
      </c>
      <c r="IT14" s="6">
        <f>IF(OR('Z-scores'!IT14&gt;3,'Z-scores'!IT14&lt;-3),"",'Z-scores'!IT14)</f>
        <v>-7.6578564322226539E-2</v>
      </c>
      <c r="IU14" s="6">
        <f>IF(OR('Z-scores'!IU14&gt;3,'Z-scores'!IU14&lt;-3),"",'Z-scores'!IU14)</f>
        <v>0.24019550199733183</v>
      </c>
      <c r="IV14" s="6">
        <f>IF(OR('Z-scores'!IV14&gt;3,'Z-scores'!IV14&lt;-3),"",'Z-scores'!IV14)</f>
        <v>-0.54044248137396678</v>
      </c>
      <c r="IW14" s="6">
        <f>IF(OR('Z-scores'!IW14&gt;3,'Z-scores'!IW14&lt;-3),"",'Z-scores'!IW14)</f>
        <v>-0.75864691618678448</v>
      </c>
      <c r="IX14" s="6">
        <f>IF(OR('Z-scores'!IX14&gt;3,'Z-scores'!IX14&lt;-3),"",'Z-scores'!IX14)</f>
        <v>-0.34798516176305105</v>
      </c>
      <c r="IY14" s="6">
        <f>IF(OR('Z-scores'!IY14&gt;3,'Z-scores'!IY14&lt;-3),"",'Z-scores'!IY14)</f>
        <v>-0.87564955284530854</v>
      </c>
      <c r="IZ14" s="6">
        <f>IF(OR('Z-scores'!IZ14&gt;3,'Z-scores'!IZ14&lt;-3),"",'Z-scores'!IZ14)</f>
        <v>-1.3742926151229811</v>
      </c>
      <c r="JA14" s="6">
        <f>IF(OR('Z-scores'!JA14&gt;3,'Z-scores'!JA14&lt;-3),"",'Z-scores'!JA14)</f>
        <v>-0.18670805290246689</v>
      </c>
      <c r="JB14" s="6">
        <f>IF(OR('Z-scores'!JB14&gt;3,'Z-scores'!JB14&lt;-3),"",'Z-scores'!JB14)</f>
        <v>0.87185714614313248</v>
      </c>
      <c r="JC14" s="6">
        <f>IF(OR('Z-scores'!JC14&gt;3,'Z-scores'!JC14&lt;-3),"",'Z-scores'!JC14)</f>
        <v>0.50881650934184686</v>
      </c>
      <c r="JD14" s="6">
        <f>IF(OR('Z-scores'!JD14&gt;3,'Z-scores'!JD14&lt;-3),"",'Z-scores'!JD14)</f>
        <v>-0.4002699664820718</v>
      </c>
      <c r="JE14" s="6">
        <f>IF(OR('Z-scores'!JE14&gt;3,'Z-scores'!JE14&lt;-3),"",'Z-scores'!JE14)</f>
        <v>-0.42102271597438368</v>
      </c>
      <c r="JF14" s="6">
        <f>IF(OR('Z-scores'!JF14&gt;3,'Z-scores'!JF14&lt;-3),"",'Z-scores'!JF14)</f>
        <v>0.68284843447736809</v>
      </c>
      <c r="JG14" s="6">
        <f>IF(OR('Z-scores'!JG14&gt;3,'Z-scores'!JG14&lt;-3),"",'Z-scores'!JG14)</f>
        <v>-0.79651176773099308</v>
      </c>
      <c r="JH14" s="6">
        <f>IF(OR('Z-scores'!JH14&gt;3,'Z-scores'!JH14&lt;-3),"",'Z-scores'!JH14)</f>
        <v>-0.58599289118295372</v>
      </c>
      <c r="JI14" s="6">
        <f>IF(OR('Z-scores'!JI14&gt;3,'Z-scores'!JI14&lt;-3),"",'Z-scores'!JI14)</f>
        <v>-0.21021342611973198</v>
      </c>
      <c r="JJ14" s="6">
        <f>IF(OR('Z-scores'!JJ14&gt;3,'Z-scores'!JJ14&lt;-3),"",'Z-scores'!JJ14)</f>
        <v>-0.77401337298941353</v>
      </c>
      <c r="JK14" s="6">
        <f>IF(OR('Z-scores'!JK14&gt;3,'Z-scores'!JK14&lt;-3),"",'Z-scores'!JK14)</f>
        <v>-0.60781420451421186</v>
      </c>
      <c r="JL14" s="6">
        <f>IF(OR('Z-scores'!JL14&gt;3,'Z-scores'!JL14&lt;-3),"",'Z-scores'!JL14)</f>
        <v>0.94567010643564664</v>
      </c>
      <c r="JM14" s="6">
        <f>IF(OR('Z-scores'!JM14&gt;3,'Z-scores'!JM14&lt;-3),"",'Z-scores'!JM14)</f>
        <v>-0.75600894283346509</v>
      </c>
      <c r="JN14" s="6">
        <f>IF(OR('Z-scores'!JN14&gt;3,'Z-scores'!JN14&lt;-3),"",'Z-scores'!JN14)</f>
        <v>-1.0125761415938546</v>
      </c>
      <c r="JO14" s="6">
        <f>IF(OR('Z-scores'!JO14&gt;3,'Z-scores'!JO14&lt;-3),"",'Z-scores'!JO14)</f>
        <v>-1.4173393014080915</v>
      </c>
      <c r="JP14" s="6">
        <f>IF(OR('Z-scores'!JP14&gt;3,'Z-scores'!JP14&lt;-3),"",'Z-scores'!JP14)</f>
        <v>-0.90324189889711404</v>
      </c>
      <c r="JQ14" s="6">
        <f>IF(OR('Z-scores'!JQ14&gt;3,'Z-scores'!JQ14&lt;-3),"",'Z-scores'!JQ14)</f>
        <v>-0.800317764435718</v>
      </c>
      <c r="JR14" s="6">
        <f>IF(OR('Z-scores'!JR14&gt;3,'Z-scores'!JR14&lt;-3),"",'Z-scores'!JR14)</f>
        <v>-0.50999154390287094</v>
      </c>
      <c r="JS14" s="6">
        <f>IF(OR('Z-scores'!JS14&gt;3,'Z-scores'!JS14&lt;-3),"",'Z-scores'!JS14)</f>
        <v>-1.2853820181971987</v>
      </c>
      <c r="JT14" s="6">
        <f>IF(OR('Z-scores'!JT14&gt;3,'Z-scores'!JT14&lt;-3),"",'Z-scores'!JT14)</f>
        <v>1.505185612211992</v>
      </c>
      <c r="JU14" s="6">
        <f>IF(OR('Z-scores'!JU14&gt;3,'Z-scores'!JU14&lt;-3),"",'Z-scores'!JU14)</f>
        <v>-0.77212703994113452</v>
      </c>
      <c r="JV14" s="6">
        <f>IF(OR('Z-scores'!JV14&gt;3,'Z-scores'!JV14&lt;-3),"",'Z-scores'!JV14)</f>
        <v>1.2011866934126572</v>
      </c>
      <c r="JW14" s="6">
        <f>IF(OR('Z-scores'!JW14&gt;3,'Z-scores'!JW14&lt;-3),"",'Z-scores'!JW14)</f>
        <v>-0.19435740324277498</v>
      </c>
      <c r="JX14" s="6">
        <f>IF(OR('Z-scores'!JX14&gt;3,'Z-scores'!JX14&lt;-3),"",'Z-scores'!JX14)</f>
        <v>-0.72280171107423152</v>
      </c>
      <c r="JY14" s="6">
        <f>IF(OR('Z-scores'!JY14&gt;3,'Z-scores'!JY14&lt;-3),"",'Z-scores'!JY14)</f>
        <v>-0.25857499130719097</v>
      </c>
      <c r="JZ14" s="6">
        <f>IF(OR('Z-scores'!JZ14&gt;3,'Z-scores'!JZ14&lt;-3),"",'Z-scores'!JZ14)</f>
        <v>-0.91001999118999444</v>
      </c>
      <c r="KA14" s="6">
        <f>IF(OR('Z-scores'!KA14&gt;3,'Z-scores'!KA14&lt;-3),"",'Z-scores'!KA14)</f>
        <v>-1.0867608357341567</v>
      </c>
      <c r="KB14" s="6">
        <f>IF(OR('Z-scores'!KB14&gt;3,'Z-scores'!KB14&lt;-3),"",'Z-scores'!KB14)</f>
        <v>-0.40169174319729167</v>
      </c>
      <c r="KC14" s="6">
        <f>IF(OR('Z-scores'!KC14&gt;3,'Z-scores'!KC14&lt;-3),"",'Z-scores'!KC14)</f>
        <v>-1.4374040068067571</v>
      </c>
      <c r="KD14" s="6">
        <f>IF(OR('Z-scores'!KD14&gt;3,'Z-scores'!KD14&lt;-3),"",'Z-scores'!KD14)</f>
        <v>-0.73184434459664294</v>
      </c>
      <c r="KE14" s="6">
        <f>IF(OR('Z-scores'!KE14&gt;3,'Z-scores'!KE14&lt;-3),"",'Z-scores'!KE14)</f>
        <v>-0.71820132251495883</v>
      </c>
      <c r="KF14" s="6">
        <f>IF(OR('Z-scores'!KF14&gt;3,'Z-scores'!KF14&lt;-3),"",'Z-scores'!KF14)</f>
        <v>0.14206038551591299</v>
      </c>
      <c r="KG14" s="6">
        <f>IF(OR('Z-scores'!KG14&gt;3,'Z-scores'!KG14&lt;-3),"",'Z-scores'!KG14)</f>
        <v>-0.41597976508234663</v>
      </c>
      <c r="KH14" s="6">
        <f>IF(OR('Z-scores'!KH14&gt;3,'Z-scores'!KH14&lt;-3),"",'Z-scores'!KH14)</f>
        <v>1.2879259774829088</v>
      </c>
      <c r="KI14" s="6">
        <f>IF(OR('Z-scores'!KI14&gt;3,'Z-scores'!KI14&lt;-3),"",'Z-scores'!KI14)</f>
        <v>1.099537702895423</v>
      </c>
      <c r="KJ14" s="6">
        <f>IF(OR('Z-scores'!KJ14&gt;3,'Z-scores'!KJ14&lt;-3),"",'Z-scores'!KJ14)</f>
        <v>-0.12781707923478225</v>
      </c>
      <c r="KK14" s="6">
        <f>IF(OR('Z-scores'!KK14&gt;3,'Z-scores'!KK14&lt;-3),"",'Z-scores'!KK14)</f>
        <v>-0.11345244700771524</v>
      </c>
      <c r="KL14" s="6">
        <f>IF(OR('Z-scores'!KL14&gt;3,'Z-scores'!KL14&lt;-3),"",'Z-scores'!KL14)</f>
        <v>-0.42307812895668534</v>
      </c>
      <c r="KM14" s="6">
        <f>IF(OR('Z-scores'!KM14&gt;3,'Z-scores'!KM14&lt;-3),"",'Z-scores'!KM14)</f>
        <v>-0.38860216855439933</v>
      </c>
      <c r="KN14" s="6">
        <f>IF(OR('Z-scores'!KN14&gt;3,'Z-scores'!KN14&lt;-3),"",'Z-scores'!KN14)</f>
        <v>0.44113019243480689</v>
      </c>
      <c r="KO14" s="6">
        <f>IF(OR('Z-scores'!KO14&gt;3,'Z-scores'!KO14&lt;-3),"",'Z-scores'!KO14)</f>
        <v>0.32616524084932014</v>
      </c>
      <c r="KP14" s="6">
        <f>IF(OR('Z-scores'!KP14&gt;3,'Z-scores'!KP14&lt;-3),"",'Z-scores'!KP14)</f>
        <v>-0.56049746975561576</v>
      </c>
      <c r="KQ14" s="6">
        <f>IF(OR('Z-scores'!KQ14&gt;3,'Z-scores'!KQ14&lt;-3),"",'Z-scores'!KQ14)</f>
        <v>-0.51834948461742403</v>
      </c>
      <c r="KR14" s="6">
        <f>IF(OR('Z-scores'!KR14&gt;3,'Z-scores'!KR14&lt;-3),"",'Z-scores'!KR14)</f>
        <v>-0.94891939249972168</v>
      </c>
      <c r="KS14" s="6">
        <f>IF(OR('Z-scores'!KS14&gt;3,'Z-scores'!KS14&lt;-3),"",'Z-scores'!KS14)</f>
        <v>0.27722309520256294</v>
      </c>
      <c r="KT14" s="6">
        <f>IF(OR('Z-scores'!KT14&gt;3,'Z-scores'!KT14&lt;-3),"",'Z-scores'!KT14)</f>
        <v>-0.63287370233836759</v>
      </c>
      <c r="KU14" s="6">
        <f>IF(OR('Z-scores'!KU14&gt;3,'Z-scores'!KU14&lt;-3),"",'Z-scores'!KU14)</f>
        <v>-1.3049083098896856</v>
      </c>
      <c r="KV14" s="6">
        <f>IF(OR('Z-scores'!KV14&gt;3,'Z-scores'!KV14&lt;-3),"",'Z-scores'!KV14)</f>
        <v>-0.50856334310125417</v>
      </c>
      <c r="KW14" s="6">
        <f>IF(OR('Z-scores'!KW14&gt;3,'Z-scores'!KW14&lt;-3),"",'Z-scores'!KW14)</f>
        <v>-0.79905290373632032</v>
      </c>
      <c r="KX14" s="6">
        <f>IF(OR('Z-scores'!KX14&gt;3,'Z-scores'!KX14&lt;-3),"",'Z-scores'!KX14)</f>
        <v>-1.1649742836320285</v>
      </c>
      <c r="KY14" s="6">
        <f>IF(OR('Z-scores'!KY14&gt;3,'Z-scores'!KY14&lt;-3),"",'Z-scores'!KY14)</f>
        <v>-1.1175665922625757</v>
      </c>
      <c r="KZ14" s="6">
        <f>IF(OR('Z-scores'!KZ14&gt;3,'Z-scores'!KZ14&lt;-3),"",'Z-scores'!KZ14)</f>
        <v>-0.36396784687075501</v>
      </c>
      <c r="LA14" s="6">
        <f>IF(OR('Z-scores'!LA14&gt;3,'Z-scores'!LA14&lt;-3),"",'Z-scores'!LA14)</f>
        <v>-0.62823120758083706</v>
      </c>
      <c r="LB14" s="6">
        <f>IF(OR('Z-scores'!LB14&gt;3,'Z-scores'!LB14&lt;-3),"",'Z-scores'!LB14)</f>
        <v>-0.88988596821845711</v>
      </c>
      <c r="LC14" s="6">
        <f>IF(OR('Z-scores'!LC14&gt;3,'Z-scores'!LC14&lt;-3),"",'Z-scores'!LC14)</f>
        <v>0.13390403576274459</v>
      </c>
      <c r="LD14" s="6">
        <f>IF(OR('Z-scores'!LD14&gt;3,'Z-scores'!LD14&lt;-3),"",'Z-scores'!LD14)</f>
        <v>-0.39873617492314739</v>
      </c>
      <c r="LE14" s="6">
        <f>IF(OR('Z-scores'!LE14&gt;3,'Z-scores'!LE14&lt;-3),"",'Z-scores'!LE14)</f>
        <v>-0.31477200088296015</v>
      </c>
      <c r="LF14" s="6">
        <f>IF(OR('Z-scores'!LF14&gt;3,'Z-scores'!LF14&lt;-3),"",'Z-scores'!LF14)</f>
        <v>0.55718697637481973</v>
      </c>
      <c r="LG14" s="6">
        <f>IF(OR('Z-scores'!LG14&gt;3,'Z-scores'!LG14&lt;-3),"",'Z-scores'!LG14)</f>
        <v>0.79430886079351004</v>
      </c>
      <c r="LH14" s="6">
        <f>IF(OR('Z-scores'!LH14&gt;3,'Z-scores'!LH14&lt;-3),"",'Z-scores'!LH14)</f>
        <v>0.62216453668491356</v>
      </c>
      <c r="LI14" s="6">
        <f>IF(OR('Z-scores'!LI14&gt;3,'Z-scores'!LI14&lt;-3),"",'Z-scores'!LI14)</f>
        <v>-0.39257708553139942</v>
      </c>
      <c r="LJ14" s="6">
        <f>IF(OR('Z-scores'!LJ14&gt;3,'Z-scores'!LJ14&lt;-3),"",'Z-scores'!LJ14)</f>
        <v>-8.9556985772041853E-2</v>
      </c>
      <c r="LK14" s="6">
        <f>IF(OR('Z-scores'!LK14&gt;3,'Z-scores'!LK14&lt;-3),"",'Z-scores'!LK14)</f>
        <v>2.1729455983462542</v>
      </c>
      <c r="LL14" s="6">
        <f>IF(OR('Z-scores'!LL14&gt;3,'Z-scores'!LL14&lt;-3),"",'Z-scores'!LL14)</f>
        <v>1.5657294763680238</v>
      </c>
      <c r="LM14" s="6">
        <f>IF(OR('Z-scores'!LM14&gt;3,'Z-scores'!LM14&lt;-3),"",'Z-scores'!LM14)</f>
        <v>2.120480707879123</v>
      </c>
      <c r="LN14" s="6">
        <f>IF(OR('Z-scores'!LN14&gt;3,'Z-scores'!LN14&lt;-3),"",'Z-scores'!LN14)</f>
        <v>-0.9203533064764754</v>
      </c>
      <c r="LO14" s="6">
        <f>IF(OR('Z-scores'!LO14&gt;3,'Z-scores'!LO14&lt;-3),"",'Z-scores'!LO14)</f>
        <v>-0.42277699292642823</v>
      </c>
      <c r="LP14" s="6">
        <f>IF(OR('Z-scores'!LP14&gt;3,'Z-scores'!LP14&lt;-3),"",'Z-scores'!LP14)</f>
        <v>-0.92764670040298669</v>
      </c>
      <c r="LQ14" s="6" t="str">
        <f>IF(OR('Z-scores'!LQ14&gt;3,'Z-scores'!LQ14&lt;-3),"",'Z-scores'!LQ14)</f>
        <v/>
      </c>
      <c r="LR14" s="6">
        <f>IF(OR('Z-scores'!LR14&gt;3,'Z-scores'!LR14&lt;-3),"",'Z-scores'!LR14)</f>
        <v>-0.45676972162213036</v>
      </c>
      <c r="LS14" s="6" t="str">
        <f>IF(OR('Z-scores'!LS14&gt;3,'Z-scores'!LS14&lt;-3),"",'Z-scores'!LS14)</f>
        <v/>
      </c>
      <c r="LT14" s="6">
        <f>IF(OR('Z-scores'!LT14&gt;3,'Z-scores'!LT14&lt;-3),"",'Z-scores'!LT14)</f>
        <v>-0.344828812058246</v>
      </c>
      <c r="LU14" s="6" t="str">
        <f>IF(OR('Z-scores'!LU14&gt;3,'Z-scores'!LU14&lt;-3),"",'Z-scores'!LU14)</f>
        <v/>
      </c>
      <c r="LV14" s="6">
        <f>IF(OR('Z-scores'!LV14&gt;3,'Z-scores'!LV14&lt;-3),"",'Z-scores'!LV14)</f>
        <v>-0.65195176563963386</v>
      </c>
      <c r="LW14" s="6">
        <f>IF(OR('Z-scores'!LW14&gt;3,'Z-scores'!LW14&lt;-3),"",'Z-scores'!LW14)</f>
        <v>9.4379811916728881E-2</v>
      </c>
      <c r="LX14" s="6">
        <f>IF(OR('Z-scores'!LX14&gt;3,'Z-scores'!LX14&lt;-3),"",'Z-scores'!LX14)</f>
        <v>-0.38816463175639143</v>
      </c>
      <c r="LY14" s="6">
        <f>IF(OR('Z-scores'!LY14&gt;3,'Z-scores'!LY14&lt;-3),"",'Z-scores'!LY14)</f>
        <v>-0.73122592646914064</v>
      </c>
      <c r="LZ14" s="6">
        <f>IF(OR('Z-scores'!LZ14&gt;3,'Z-scores'!LZ14&lt;-3),"",'Z-scores'!LZ14)</f>
        <v>-0.31275355890774292</v>
      </c>
      <c r="MA14" s="6">
        <f>IF(OR('Z-scores'!MA14&gt;3,'Z-scores'!MA14&lt;-3),"",'Z-scores'!MA14)</f>
        <v>2.6584383146089161</v>
      </c>
      <c r="MB14" s="6" t="str">
        <f>IF(OR('Z-scores'!MB14&gt;3,'Z-scores'!MB14&lt;-3),"",'Z-scores'!MB14)</f>
        <v/>
      </c>
      <c r="MC14" s="6" t="str">
        <f>IF(OR('Z-scores'!MC14&gt;3,'Z-scores'!MC14&lt;-3),"",'Z-scores'!MC14)</f>
        <v/>
      </c>
      <c r="MD14" s="6">
        <f>IF(OR('Z-scores'!MD14&gt;3,'Z-scores'!MD14&lt;-3),"",'Z-scores'!MD14)</f>
        <v>0.34076822363721709</v>
      </c>
      <c r="ME14" s="6">
        <f>IF(OR('Z-scores'!ME14&gt;3,'Z-scores'!ME14&lt;-3),"",'Z-scores'!ME14)</f>
        <v>2.6944049935055543</v>
      </c>
      <c r="MF14" s="6">
        <f>IF(OR('Z-scores'!MF14&gt;3,'Z-scores'!MF14&lt;-3),"",'Z-scores'!MF14)</f>
        <v>-0.26053350232139055</v>
      </c>
      <c r="MG14" s="6" t="str">
        <f>IF(OR('Z-scores'!MG14&gt;3,'Z-scores'!MG14&lt;-3),"",'Z-scores'!MG14)</f>
        <v/>
      </c>
      <c r="MH14" s="6">
        <f>IF(OR('Z-scores'!MH14&gt;3,'Z-scores'!MH14&lt;-3),"",'Z-scores'!MH14)</f>
        <v>-1.0939845725211772</v>
      </c>
      <c r="MI14" s="6">
        <f>IF(OR('Z-scores'!MI14&gt;3,'Z-scores'!MI14&lt;-3),"",'Z-scores'!MI14)</f>
        <v>2.5943448399225835</v>
      </c>
      <c r="MJ14" s="6">
        <f>IF(OR('Z-scores'!MJ14&gt;3,'Z-scores'!MJ14&lt;-3),"",'Z-scores'!MJ14)</f>
        <v>1.9879053738702086</v>
      </c>
      <c r="MK14" s="6" t="str">
        <f>IF(OR('Z-scores'!MK14&gt;3,'Z-scores'!MK14&lt;-3),"",'Z-scores'!MK14)</f>
        <v/>
      </c>
      <c r="ML14" s="6" t="str">
        <f>IF(OR('Z-scores'!ML14&gt;3,'Z-scores'!ML14&lt;-3),"",'Z-scores'!ML14)</f>
        <v/>
      </c>
      <c r="MM14" s="6">
        <f>IF(OR('Z-scores'!MM14&gt;3,'Z-scores'!MM14&lt;-3),"",'Z-scores'!MM14)</f>
        <v>2.9653723717056613</v>
      </c>
      <c r="MN14" s="6">
        <f>IF(OR('Z-scores'!MN14&gt;3,'Z-scores'!MN14&lt;-3),"",'Z-scores'!MN14)</f>
        <v>1.5663363332316347</v>
      </c>
      <c r="MO14" s="6">
        <f>IF(OR('Z-scores'!MO14&gt;3,'Z-scores'!MO14&lt;-3),"",'Z-scores'!MO14)</f>
        <v>-0.34123542186285155</v>
      </c>
      <c r="MP14" s="6">
        <f>IF(OR('Z-scores'!MP14&gt;3,'Z-scores'!MP14&lt;-3),"",'Z-scores'!MP14)</f>
        <v>-0.55372597739449236</v>
      </c>
      <c r="MQ14" s="6">
        <f>IF(OR('Z-scores'!MQ14&gt;3,'Z-scores'!MQ14&lt;-3),"",'Z-scores'!MQ14)</f>
        <v>-1.0791892268478365</v>
      </c>
      <c r="MR14" s="6">
        <f>IF(OR('Z-scores'!MR14&gt;3,'Z-scores'!MR14&lt;-3),"",'Z-scores'!MR14)</f>
        <v>2.7788175412490324</v>
      </c>
      <c r="MS14" s="6">
        <f>IF(OR('Z-scores'!MS14&gt;3,'Z-scores'!MS14&lt;-3),"",'Z-scores'!MS14)</f>
        <v>-0.67227429905545988</v>
      </c>
      <c r="MT14" s="6">
        <f>IF(OR('Z-scores'!MT14&gt;3,'Z-scores'!MT14&lt;-3),"",'Z-scores'!MT14)</f>
        <v>2.9319031241124449</v>
      </c>
      <c r="MU14" s="6">
        <f>IF(OR('Z-scores'!MU14&gt;3,'Z-scores'!MU14&lt;-3),"",'Z-scores'!MU14)</f>
        <v>0.67627124087018586</v>
      </c>
      <c r="MV14" s="6">
        <f>IF(OR('Z-scores'!MV14&gt;3,'Z-scores'!MV14&lt;-3),"",'Z-scores'!MV14)</f>
        <v>0.10345327562529995</v>
      </c>
      <c r="MW14" s="6">
        <f>IF(OR('Z-scores'!MW14&gt;3,'Z-scores'!MW14&lt;-3),"",'Z-scores'!MW14)</f>
        <v>0.4214060377534678</v>
      </c>
      <c r="MX14" s="6">
        <f>IF(OR('Z-scores'!MX14&gt;3,'Z-scores'!MX14&lt;-3),"",'Z-scores'!MX14)</f>
        <v>1.7188845946237614</v>
      </c>
      <c r="MY14" s="6">
        <f>IF(OR('Z-scores'!MY14&gt;3,'Z-scores'!MY14&lt;-3),"",'Z-scores'!MY14)</f>
        <v>-0.62734017378336981</v>
      </c>
      <c r="MZ14" s="6">
        <f>IF(OR('Z-scores'!MZ14&gt;3,'Z-scores'!MZ14&lt;-3),"",'Z-scores'!MZ14)</f>
        <v>0.30249610327984577</v>
      </c>
      <c r="NA14" s="6">
        <f>IF(OR('Z-scores'!NA14&gt;3,'Z-scores'!NA14&lt;-3),"",'Z-scores'!NA14)</f>
        <v>0.66781842165465</v>
      </c>
      <c r="NB14" s="6">
        <f>IF(OR('Z-scores'!NB14&gt;3,'Z-scores'!NB14&lt;-3),"",'Z-scores'!NB14)</f>
        <v>1.0374218463528528</v>
      </c>
      <c r="NC14" s="6">
        <f>IF(OR('Z-scores'!NC14&gt;3,'Z-scores'!NC14&lt;-3),"",'Z-scores'!NC14)</f>
        <v>0.2138314258544399</v>
      </c>
      <c r="ND14" s="6">
        <f>IF(OR('Z-scores'!ND14&gt;3,'Z-scores'!ND14&lt;-3),"",'Z-scores'!ND14)</f>
        <v>0.33714912510393402</v>
      </c>
      <c r="NE14" s="6">
        <f>IF(OR('Z-scores'!NE14&gt;3,'Z-scores'!NE14&lt;-3),"",'Z-scores'!NE14)</f>
        <v>5.0295422888828198E-2</v>
      </c>
      <c r="NF14" s="6">
        <f>IF(OR('Z-scores'!NF14&gt;3,'Z-scores'!NF14&lt;-3),"",'Z-scores'!NF14)</f>
        <v>0.9089310654523669</v>
      </c>
      <c r="NG14" s="6">
        <f>IF(OR('Z-scores'!NG14&gt;3,'Z-scores'!NG14&lt;-3),"",'Z-scores'!NG14)</f>
        <v>5.7955813218694432E-2</v>
      </c>
      <c r="NH14" s="6">
        <f>IF(OR('Z-scores'!NH14&gt;3,'Z-scores'!NH14&lt;-3),"",'Z-scores'!NH14)</f>
        <v>0.70605788888294985</v>
      </c>
      <c r="NI14" s="6">
        <f>IF(OR('Z-scores'!NI14&gt;3,'Z-scores'!NI14&lt;-3),"",'Z-scores'!NI14)</f>
        <v>0.37402964446397685</v>
      </c>
      <c r="NJ14" s="6">
        <f>IF(OR('Z-scores'!NJ14&gt;3,'Z-scores'!NJ14&lt;-3),"",'Z-scores'!NJ14)</f>
        <v>0.92828802280302136</v>
      </c>
      <c r="NK14" s="6">
        <f>IF(OR('Z-scores'!NK14&gt;3,'Z-scores'!NK14&lt;-3),"",'Z-scores'!NK14)</f>
        <v>0.93601771128332012</v>
      </c>
      <c r="NL14" s="6">
        <f>IF(OR('Z-scores'!NL14&gt;3,'Z-scores'!NL14&lt;-3),"",'Z-scores'!NL14)</f>
        <v>1.3590701995824248</v>
      </c>
      <c r="NM14" s="6">
        <f>IF(OR('Z-scores'!NM14&gt;3,'Z-scores'!NM14&lt;-3),"",'Z-scores'!NM14)</f>
        <v>0.11653962348669179</v>
      </c>
      <c r="NN14" s="6">
        <f>IF(OR('Z-scores'!NN14&gt;3,'Z-scores'!NN14&lt;-3),"",'Z-scores'!NN14)</f>
        <v>0.14780542155905138</v>
      </c>
      <c r="NO14" s="6">
        <f>IF(OR('Z-scores'!NO14&gt;3,'Z-scores'!NO14&lt;-3),"",'Z-scores'!NO14)</f>
        <v>1.111337111672047</v>
      </c>
      <c r="NP14" s="6">
        <f>IF(OR('Z-scores'!NP14&gt;3,'Z-scores'!NP14&lt;-3),"",'Z-scores'!NP14)</f>
        <v>0.4595310794055455</v>
      </c>
      <c r="NQ14" s="6">
        <f>IF(OR('Z-scores'!NQ14&gt;3,'Z-scores'!NQ14&lt;-3),"",'Z-scores'!NQ14)</f>
        <v>-0.34998795346194128</v>
      </c>
      <c r="NR14" s="6">
        <f>IF(OR('Z-scores'!NR14&gt;3,'Z-scores'!NR14&lt;-3),"",'Z-scores'!NR14)</f>
        <v>-1.3199243495043114</v>
      </c>
      <c r="NS14" s="6">
        <f>IF(OR('Z-scores'!NS14&gt;3,'Z-scores'!NS14&lt;-3),"",'Z-scores'!NS14)</f>
        <v>-1.1159676312423579</v>
      </c>
      <c r="NT14" s="6">
        <f>IF(OR('Z-scores'!NT14&gt;3,'Z-scores'!NT14&lt;-3),"",'Z-scores'!NT14)</f>
        <v>-0.28479836017056431</v>
      </c>
      <c r="NU14" s="6">
        <f>IF(OR('Z-scores'!NU14&gt;3,'Z-scores'!NU14&lt;-3),"",'Z-scores'!NU14)</f>
        <v>-0.10393567910833988</v>
      </c>
      <c r="NV14" s="6">
        <f>IF(OR('Z-scores'!NV14&gt;3,'Z-scores'!NV14&lt;-3),"",'Z-scores'!NV14)</f>
        <v>-0.3553028772544054</v>
      </c>
      <c r="NW14" s="6">
        <f>IF(OR('Z-scores'!NW14&gt;3,'Z-scores'!NW14&lt;-3),"",'Z-scores'!NW14)</f>
        <v>-0.19186188817343353</v>
      </c>
      <c r="NX14" s="6">
        <f>IF(OR('Z-scores'!NX14&gt;3,'Z-scores'!NX14&lt;-3),"",'Z-scores'!NX14)</f>
        <v>-0.24120231478398174</v>
      </c>
      <c r="NY14" s="6">
        <f>IF(OR('Z-scores'!NY14&gt;3,'Z-scores'!NY14&lt;-3),"",'Z-scores'!NY14)</f>
        <v>1.6487375620006239E-2</v>
      </c>
      <c r="NZ14" s="6">
        <f>IF(OR('Z-scores'!NZ14&gt;3,'Z-scores'!NZ14&lt;-3),"",'Z-scores'!NZ14)</f>
        <v>0.52196384439701149</v>
      </c>
      <c r="OA14" s="6">
        <f>IF(OR('Z-scores'!OA14&gt;3,'Z-scores'!OA14&lt;-3),"",'Z-scores'!OA14)</f>
        <v>-1.106666639814542E-2</v>
      </c>
      <c r="OB14" s="6">
        <f>IF(OR('Z-scores'!OB14&gt;3,'Z-scores'!OB14&lt;-3),"",'Z-scores'!OB14)</f>
        <v>1.1658816604531981</v>
      </c>
      <c r="OC14" s="6">
        <f>IF(OR('Z-scores'!OC14&gt;3,'Z-scores'!OC14&lt;-3),"",'Z-scores'!OC14)</f>
        <v>-0.25029658709531261</v>
      </c>
      <c r="OD14" s="6">
        <f>IF(OR('Z-scores'!OD14&gt;3,'Z-scores'!OD14&lt;-3),"",'Z-scores'!OD14)</f>
        <v>-0.26521700490686673</v>
      </c>
      <c r="OE14" s="6">
        <f>IF(OR('Z-scores'!OE14&gt;3,'Z-scores'!OE14&lt;-3),"",'Z-scores'!OE14)</f>
        <v>1.1211506555442303</v>
      </c>
      <c r="OF14" s="6">
        <f>IF(OR('Z-scores'!OF14&gt;3,'Z-scores'!OF14&lt;-3),"",'Z-scores'!OF14)</f>
        <v>-0.67010905674888466</v>
      </c>
      <c r="OG14" s="6">
        <f>IF(OR('Z-scores'!OG14&gt;3,'Z-scores'!OG14&lt;-3),"",'Z-scores'!OG14)</f>
        <v>-0.58353434130361637</v>
      </c>
      <c r="OH14" s="6">
        <f>IF(OR('Z-scores'!OH14&gt;3,'Z-scores'!OH14&lt;-3),"",'Z-scores'!OH14)</f>
        <v>0.43356743776408446</v>
      </c>
      <c r="OI14" s="6">
        <f>IF(OR('Z-scores'!OI14&gt;3,'Z-scores'!OI14&lt;-3),"",'Z-scores'!OI14)</f>
        <v>0.55801250708528338</v>
      </c>
      <c r="OJ14" s="6" t="str">
        <f>IF(OR('Z-scores'!OJ14&gt;3,'Z-scores'!OJ14&lt;-3),"",'Z-scores'!OJ14)</f>
        <v/>
      </c>
      <c r="OK14" s="6">
        <f>IF(OR('Z-scores'!OK14&gt;3,'Z-scores'!OK14&lt;-3),"",'Z-scores'!OK14)</f>
        <v>1.2138590807110787</v>
      </c>
      <c r="OL14" s="6">
        <f>IF(OR('Z-scores'!OL14&gt;3,'Z-scores'!OL14&lt;-3),"",'Z-scores'!OL14)</f>
        <v>1.7854259023406023</v>
      </c>
      <c r="OM14" s="6">
        <f>IF(OR('Z-scores'!OM14&gt;3,'Z-scores'!OM14&lt;-3),"",'Z-scores'!OM14)</f>
        <v>1.1645078997074596</v>
      </c>
      <c r="ON14" s="6">
        <f>IF(OR('Z-scores'!ON14&gt;3,'Z-scores'!ON14&lt;-3),"",'Z-scores'!ON14)</f>
        <v>0.66113046740053993</v>
      </c>
      <c r="OO14" s="6">
        <f>IF(OR('Z-scores'!OO14&gt;3,'Z-scores'!OO14&lt;-3),"",'Z-scores'!OO14)</f>
        <v>1.3180999542121621</v>
      </c>
      <c r="OP14" s="6" t="str">
        <f>IF(OR('Z-scores'!OP14&gt;3,'Z-scores'!OP14&lt;-3),"",'Z-scores'!OP14)</f>
        <v/>
      </c>
      <c r="OQ14" s="6">
        <f>IF(OR('Z-scores'!OQ14&gt;3,'Z-scores'!OQ14&lt;-3),"",'Z-scores'!OQ14)</f>
        <v>1.0767757524418879</v>
      </c>
      <c r="OR14" s="6">
        <f>IF(OR('Z-scores'!OR14&gt;3,'Z-scores'!OR14&lt;-3),"",'Z-scores'!OR14)</f>
        <v>-0.28697706120671279</v>
      </c>
      <c r="OS14" s="6">
        <f>IF(OR('Z-scores'!OS14&gt;3,'Z-scores'!OS14&lt;-3),"",'Z-scores'!OS14)</f>
        <v>-0.36681007667262455</v>
      </c>
      <c r="OT14" s="6">
        <f>IF(OR('Z-scores'!OT14&gt;3,'Z-scores'!OT14&lt;-3),"",'Z-scores'!OT14)</f>
        <v>-0.20560576351234292</v>
      </c>
      <c r="OU14" s="6">
        <f>IF(OR('Z-scores'!OU14&gt;3,'Z-scores'!OU14&lt;-3),"",'Z-scores'!OU14)</f>
        <v>-0.48965053811465586</v>
      </c>
      <c r="OV14" s="6">
        <f>IF(OR('Z-scores'!OV14&gt;3,'Z-scores'!OV14&lt;-3),"",'Z-scores'!OV14)</f>
        <v>1.6338721519801416</v>
      </c>
      <c r="OW14" s="6">
        <f>IF(OR('Z-scores'!OW14&gt;3,'Z-scores'!OW14&lt;-3),"",'Z-scores'!OW14)</f>
        <v>1.4100915721059322</v>
      </c>
      <c r="OX14" s="6">
        <f>IF(OR('Z-scores'!OX14&gt;3,'Z-scores'!OX14&lt;-3),"",'Z-scores'!OX14)</f>
        <v>0.2343705780819256</v>
      </c>
      <c r="OY14" s="6">
        <f>IF(OR('Z-scores'!OY14&gt;3,'Z-scores'!OY14&lt;-3),"",'Z-scores'!OY14)</f>
        <v>1.0468942711935707</v>
      </c>
      <c r="OZ14" s="6" t="str">
        <f>IF(OR('Z-scores'!OZ14&gt;3,'Z-scores'!OZ14&lt;-3),"",'Z-scores'!OZ14)</f>
        <v/>
      </c>
      <c r="PA14" s="6">
        <f>IF(OR('Z-scores'!PA14&gt;3,'Z-scores'!PA14&lt;-3),"",'Z-scores'!PA14)</f>
        <v>-0.25000000000000006</v>
      </c>
      <c r="PB14" s="6">
        <f>IF(OR('Z-scores'!PB14&gt;3,'Z-scores'!PB14&lt;-3),"",'Z-scores'!PB14)</f>
        <v>1.220084482830463E-2</v>
      </c>
      <c r="PC14" s="6">
        <f>IF(OR('Z-scores'!PC14&gt;3,'Z-scores'!PC14&lt;-3),"",'Z-scores'!PC14)</f>
        <v>-0.44323313704077177</v>
      </c>
      <c r="PD14" s="6">
        <f>IF(OR('Z-scores'!PD14&gt;3,'Z-scores'!PD14&lt;-3),"",'Z-scores'!PD14)</f>
        <v>2.4279949847599895</v>
      </c>
      <c r="PE14" s="6">
        <f>IF(OR('Z-scores'!PE14&gt;3,'Z-scores'!PE14&lt;-3),"",'Z-scores'!PE14)</f>
        <v>-0.35133400109558283</v>
      </c>
      <c r="PF14" s="6">
        <f>IF(OR('Z-scores'!PF14&gt;3,'Z-scores'!PF14&lt;-3),"",'Z-scores'!PF14)</f>
        <v>0.42120509545791213</v>
      </c>
      <c r="PG14" s="6">
        <f>IF(OR('Z-scores'!PG14&gt;3,'Z-scores'!PG14&lt;-3),"",'Z-scores'!PG14)</f>
        <v>0.76683781814831531</v>
      </c>
      <c r="PH14" s="6">
        <f>IF(OR('Z-scores'!PH14&gt;3,'Z-scores'!PH14&lt;-3),"",'Z-scores'!PH14)</f>
        <v>-0.33413639952301766</v>
      </c>
      <c r="PI14" s="6">
        <f>IF(OR('Z-scores'!PI14&gt;3,'Z-scores'!PI14&lt;-3),"",'Z-scores'!PI14)</f>
        <v>-0.32134799332442465</v>
      </c>
      <c r="PJ14" s="6">
        <f>IF(OR('Z-scores'!PJ14&gt;3,'Z-scores'!PJ14&lt;-3),"",'Z-scores'!PJ14)</f>
        <v>-0.94723099482713957</v>
      </c>
      <c r="PK14" s="6">
        <f>IF(OR('Z-scores'!PK14&gt;3,'Z-scores'!PK14&lt;-3),"",'Z-scores'!PK14)</f>
        <v>0.10496585484666004</v>
      </c>
      <c r="PL14" s="6">
        <f>IF(OR('Z-scores'!PL14&gt;3,'Z-scores'!PL14&lt;-3),"",'Z-scores'!PL14)</f>
        <v>-7.8339156859267706E-3</v>
      </c>
      <c r="PM14" s="6">
        <f>IF(OR('Z-scores'!PM14&gt;3,'Z-scores'!PM14&lt;-3),"",'Z-scores'!PM14)</f>
        <v>-0.24999999999999997</v>
      </c>
      <c r="PN14" s="6">
        <f>IF(OR('Z-scores'!PN14&gt;3,'Z-scores'!PN14&lt;-3),"",'Z-scores'!PN14)</f>
        <v>-0.47208340642861757</v>
      </c>
      <c r="PO14" s="6">
        <f>IF(OR('Z-scores'!PO14&gt;3,'Z-scores'!PO14&lt;-3),"",'Z-scores'!PO14)</f>
        <v>-0.3133025603838383</v>
      </c>
      <c r="PP14" s="6">
        <f>IF(OR('Z-scores'!PP14&gt;3,'Z-scores'!PP14&lt;-3),"",'Z-scores'!PP14)</f>
        <v>-0.35256601888648931</v>
      </c>
      <c r="PQ14" s="6">
        <f>IF(OR('Z-scores'!PQ14&gt;3,'Z-scores'!PQ14&lt;-3),"",'Z-scores'!PQ14)</f>
        <v>-0.28741381805435101</v>
      </c>
      <c r="PR14" s="6">
        <f>IF(OR('Z-scores'!PR14&gt;3,'Z-scores'!PR14&lt;-3),"",'Z-scores'!PR14)</f>
        <v>-0.34829205235337363</v>
      </c>
      <c r="PS14" s="6">
        <f>IF(OR('Z-scores'!PS14&gt;3,'Z-scores'!PS14&lt;-3),"",'Z-scores'!PS14)</f>
        <v>-0.29010262327226644</v>
      </c>
      <c r="PT14" s="6">
        <f>IF(OR('Z-scores'!PT14&gt;3,'Z-scores'!PT14&lt;-3),"",'Z-scores'!PT14)</f>
        <v>-0.25000000000000006</v>
      </c>
      <c r="PU14" s="6">
        <f>IF(OR('Z-scores'!PU14&gt;3,'Z-scores'!PU14&lt;-3),"",'Z-scores'!PU14)</f>
        <v>-0.25000000000000006</v>
      </c>
      <c r="PV14" s="6">
        <f>IF(OR('Z-scores'!PV14&gt;3,'Z-scores'!PV14&lt;-3),"",'Z-scores'!PV14)</f>
        <v>-0.35393626622875579</v>
      </c>
      <c r="PW14" s="6">
        <f>IF(OR('Z-scores'!PW14&gt;3,'Z-scores'!PW14&lt;-3),"",'Z-scores'!PW14)</f>
        <v>-0.28491170387770098</v>
      </c>
      <c r="PX14" s="6">
        <f>IF(OR('Z-scores'!PX14&gt;3,'Z-scores'!PX14&lt;-3),"",'Z-scores'!PX14)</f>
        <v>-0.15608311661183499</v>
      </c>
      <c r="PY14" s="6">
        <f>IF(OR('Z-scores'!PY14&gt;3,'Z-scores'!PY14&lt;-3),"",'Z-scores'!PY14)</f>
        <v>0.50622727452339567</v>
      </c>
      <c r="PZ14" s="6">
        <f>IF(OR('Z-scores'!PZ14&gt;3,'Z-scores'!PZ14&lt;-3),"",'Z-scores'!PZ14)</f>
        <v>-0.37962391183984245</v>
      </c>
      <c r="QA14" s="6">
        <f>IF(OR('Z-scores'!QA14&gt;3,'Z-scores'!QA14&lt;-3),"",'Z-scores'!QA14)</f>
        <v>-0.25000000000000006</v>
      </c>
      <c r="QB14" s="6">
        <f>IF(OR('Z-scores'!QB14&gt;3,'Z-scores'!QB14&lt;-3),"",'Z-scores'!QB14)</f>
        <v>-0.3836630386673589</v>
      </c>
      <c r="QC14" s="6">
        <f>IF(OR('Z-scores'!QC14&gt;3,'Z-scores'!QC14&lt;-3),"",'Z-scores'!QC14)</f>
        <v>-0.86951168084395658</v>
      </c>
      <c r="QD14" s="6">
        <f>IF(OR('Z-scores'!QD14&gt;3,'Z-scores'!QD14&lt;-3),"",'Z-scores'!QD14)</f>
        <v>-0.25</v>
      </c>
      <c r="QE14" s="6">
        <f>IF(OR('Z-scores'!QE14&gt;3,'Z-scores'!QE14&lt;-3),"",'Z-scores'!QE14)</f>
        <v>-0.25</v>
      </c>
      <c r="QF14" s="6">
        <f>IF(OR('Z-scores'!QF14&gt;3,'Z-scores'!QF14&lt;-3),"",'Z-scores'!QF14)</f>
        <v>-1.0803226761503775</v>
      </c>
      <c r="QG14" s="6">
        <f>IF(OR('Z-scores'!QG14&gt;3,'Z-scores'!QG14&lt;-3),"",'Z-scores'!QG14)</f>
        <v>1.6217131377679568</v>
      </c>
      <c r="QH14" s="6">
        <f>IF(OR('Z-scores'!QH14&gt;3,'Z-scores'!QH14&lt;-3),"",'Z-scores'!QH14)</f>
        <v>-0.7615780204249365</v>
      </c>
      <c r="QI14" s="6">
        <f>IF(OR('Z-scores'!QI14&gt;3,'Z-scores'!QI14&lt;-3),"",'Z-scores'!QI14)</f>
        <v>-0.76525193932134716</v>
      </c>
      <c r="QJ14" s="6">
        <f>IF(OR('Z-scores'!QJ14&gt;3,'Z-scores'!QJ14&lt;-3),"",'Z-scores'!QJ14)</f>
        <v>-1.2246179019337309</v>
      </c>
      <c r="QK14" s="6">
        <f>IF(OR('Z-scores'!QK14&gt;3,'Z-scores'!QK14&lt;-3),"",'Z-scores'!QK14)</f>
        <v>-0.59364444402827365</v>
      </c>
      <c r="QL14" s="6">
        <f>IF(OR('Z-scores'!QL14&gt;3,'Z-scores'!QL14&lt;-3),"",'Z-scores'!QL14)</f>
        <v>-0.43339596582996426</v>
      </c>
      <c r="QM14" s="6">
        <f>IF(OR('Z-scores'!QM14&gt;3,'Z-scores'!QM14&lt;-3),"",'Z-scores'!QM14)</f>
        <v>-0.11711386086662312</v>
      </c>
      <c r="QN14" s="6">
        <f>IF(OR('Z-scores'!QN14&gt;3,'Z-scores'!QN14&lt;-3),"",'Z-scores'!QN14)</f>
        <v>-0.96362089255169581</v>
      </c>
      <c r="QO14" s="6">
        <f>IF(OR('Z-scores'!QO14&gt;3,'Z-scores'!QO14&lt;-3),"",'Z-scores'!QO14)</f>
        <v>-3.6671281842716508E-2</v>
      </c>
      <c r="QP14" s="6">
        <f>IF(OR('Z-scores'!QP14&gt;3,'Z-scores'!QP14&lt;-3),"",'Z-scores'!QP14)</f>
        <v>-3.1261125689450969E-2</v>
      </c>
      <c r="QQ14" s="6">
        <f>IF(OR('Z-scores'!QQ14&gt;3,'Z-scores'!QQ14&lt;-3),"",'Z-scores'!QQ14)</f>
        <v>0.31213208411075494</v>
      </c>
      <c r="QR14" s="6">
        <f>IF(OR('Z-scores'!QR14&gt;3,'Z-scores'!QR14&lt;-3),"",'Z-scores'!QR14)</f>
        <v>-0.68936601367226646</v>
      </c>
      <c r="QS14" s="6">
        <f>IF(OR('Z-scores'!QS14&gt;3,'Z-scores'!QS14&lt;-3),"",'Z-scores'!QS14)</f>
        <v>0.31457330007210871</v>
      </c>
      <c r="QT14" s="6">
        <f>IF(OR('Z-scores'!QT14&gt;3,'Z-scores'!QT14&lt;-3),"",'Z-scores'!QT14)</f>
        <v>-0.6415736312274759</v>
      </c>
      <c r="QU14" s="6">
        <f>IF(OR('Z-scores'!QU14&gt;3,'Z-scores'!QU14&lt;-3),"",'Z-scores'!QU14)</f>
        <v>-0.32349957910470972</v>
      </c>
      <c r="QV14" s="6">
        <f>IF(OR('Z-scores'!QV14&gt;3,'Z-scores'!QV14&lt;-3),"",'Z-scores'!QV14)</f>
        <v>1.0375256133634763</v>
      </c>
      <c r="QW14" s="6">
        <f>IF(OR('Z-scores'!QW14&gt;3,'Z-scores'!QW14&lt;-3),"",'Z-scores'!QW14)</f>
        <v>2.8447680200214616</v>
      </c>
      <c r="QX14" s="6">
        <f>IF(OR('Z-scores'!QX14&gt;3,'Z-scores'!QX14&lt;-3),"",'Z-scores'!QX14)</f>
        <v>0.14817350855332972</v>
      </c>
      <c r="QY14" s="6">
        <f>IF(OR('Z-scores'!QY14&gt;3,'Z-scores'!QY14&lt;-3),"",'Z-scores'!QY14)</f>
        <v>-0.46283551784380961</v>
      </c>
      <c r="QZ14" s="6">
        <f>IF(OR('Z-scores'!QZ14&gt;3,'Z-scores'!QZ14&lt;-3),"",'Z-scores'!QZ14)</f>
        <v>0.91365224274736356</v>
      </c>
      <c r="RA14" s="6">
        <f>IF(OR('Z-scores'!RA14&gt;3,'Z-scores'!RA14&lt;-3),"",'Z-scores'!RA14)</f>
        <v>0.32728271222337263</v>
      </c>
      <c r="RB14" s="6">
        <f>IF(OR('Z-scores'!RB14&gt;3,'Z-scores'!RB14&lt;-3),"",'Z-scores'!RB14)</f>
        <v>-0.26130068375159859</v>
      </c>
      <c r="RC14" s="6">
        <f>IF(OR('Z-scores'!RC14&gt;3,'Z-scores'!RC14&lt;-3),"",'Z-scores'!RC14)</f>
        <v>-5.4778196817252017E-2</v>
      </c>
      <c r="RD14" s="6">
        <f>IF(OR('Z-scores'!RD14&gt;3,'Z-scores'!RD14&lt;-3),"",'Z-scores'!RD14)</f>
        <v>-1.1407585904012338</v>
      </c>
      <c r="RE14" s="6">
        <f>IF(OR('Z-scores'!RE14&gt;3,'Z-scores'!RE14&lt;-3),"",'Z-scores'!RE14)</f>
        <v>-0.42589678182147789</v>
      </c>
      <c r="RF14" s="6">
        <f>IF(OR('Z-scores'!RF14&gt;3,'Z-scores'!RF14&lt;-3),"",'Z-scores'!RF14)</f>
        <v>-0.20126866870535615</v>
      </c>
      <c r="RG14" s="6">
        <f>IF(OR('Z-scores'!RG14&gt;3,'Z-scores'!RG14&lt;-3),"",'Z-scores'!RG14)</f>
        <v>-1.4624716795086568</v>
      </c>
      <c r="RH14" s="6">
        <f>IF(OR('Z-scores'!RH14&gt;3,'Z-scores'!RH14&lt;-3),"",'Z-scores'!RH14)</f>
        <v>-0.17582003979425107</v>
      </c>
      <c r="RI14" s="6">
        <f>IF(OR('Z-scores'!RI14&gt;3,'Z-scores'!RI14&lt;-3),"",'Z-scores'!RI14)</f>
        <v>-0.29453377863314806</v>
      </c>
      <c r="RJ14" s="6" t="str">
        <f>IF(OR('Z-scores'!RJ14&gt;3,'Z-scores'!RJ14&lt;-3),"",'Z-scores'!RJ14)</f>
        <v/>
      </c>
      <c r="RK14" s="6" t="str">
        <f>IF(OR('Z-scores'!RK14&gt;3,'Z-scores'!RK14&lt;-3),"",'Z-scores'!RK14)</f>
        <v/>
      </c>
      <c r="RL14" s="6">
        <f>IF(OR('Z-scores'!RL14&gt;3,'Z-scores'!RL14&lt;-3),"",'Z-scores'!RL14)</f>
        <v>1.3510339536952711</v>
      </c>
      <c r="RM14" s="6" t="str">
        <f>IF(OR('Z-scores'!RM14&gt;3,'Z-scores'!RM14&lt;-3),"",'Z-scores'!RM14)</f>
        <v/>
      </c>
      <c r="RN14" s="6">
        <f>IF(OR('Z-scores'!RN14&gt;3,'Z-scores'!RN14&lt;-3),"",'Z-scores'!RN14)</f>
        <v>0.41419323085097981</v>
      </c>
      <c r="RO14" s="6">
        <f>IF(OR('Z-scores'!RO14&gt;3,'Z-scores'!RO14&lt;-3),"",'Z-scores'!RO14)</f>
        <v>0.81058284015433579</v>
      </c>
      <c r="RP14" s="6">
        <f>IF(OR('Z-scores'!RP14&gt;3,'Z-scores'!RP14&lt;-3),"",'Z-scores'!RP14)</f>
        <v>-0.37663466331454337</v>
      </c>
      <c r="RQ14" s="6">
        <f>IF(OR('Z-scores'!RQ14&gt;3,'Z-scores'!RQ14&lt;-3),"",'Z-scores'!RQ14)</f>
        <v>-0.16524461475319641</v>
      </c>
      <c r="RR14" s="6">
        <f>IF(OR('Z-scores'!RR14&gt;3,'Z-scores'!RR14&lt;-3),"",'Z-scores'!RR14)</f>
        <v>-0.76511258997518095</v>
      </c>
      <c r="RS14" s="6">
        <f>IF(OR('Z-scores'!RS14&gt;3,'Z-scores'!RS14&lt;-3),"",'Z-scores'!RS14)</f>
        <v>0.65768921146807968</v>
      </c>
      <c r="RT14" s="6">
        <f>IF(OR('Z-scores'!RT14&gt;3,'Z-scores'!RT14&lt;-3),"",'Z-scores'!RT14)</f>
        <v>1.9104104341058683</v>
      </c>
      <c r="RU14" s="6">
        <f>IF(OR('Z-scores'!RU14&gt;3,'Z-scores'!RU14&lt;-3),"",'Z-scores'!RU14)</f>
        <v>0.10802827517007418</v>
      </c>
      <c r="RV14" s="6">
        <f>IF(OR('Z-scores'!RV14&gt;3,'Z-scores'!RV14&lt;-3),"",'Z-scores'!RV14)</f>
        <v>-1.4395084865560865</v>
      </c>
      <c r="RW14" s="6">
        <f>IF(OR('Z-scores'!RW14&gt;3,'Z-scores'!RW14&lt;-3),"",'Z-scores'!RW14)</f>
        <v>-0.68072286323913411</v>
      </c>
      <c r="RX14" s="6">
        <f>IF(OR('Z-scores'!RX14&gt;3,'Z-scores'!RX14&lt;-3),"",'Z-scores'!RX14)</f>
        <v>-0.41593325619475685</v>
      </c>
      <c r="RY14" s="6">
        <f>IF(OR('Z-scores'!RY14&gt;3,'Z-scores'!RY14&lt;-3),"",'Z-scores'!RY14)</f>
        <v>0.92854291327202387</v>
      </c>
      <c r="RZ14" s="6">
        <f>IF(OR('Z-scores'!RZ14&gt;3,'Z-scores'!RZ14&lt;-3),"",'Z-scores'!RZ14)</f>
        <v>-0.35849171203624469</v>
      </c>
      <c r="SA14" s="6">
        <f>IF(OR('Z-scores'!SA14&gt;3,'Z-scores'!SA14&lt;-3),"",'Z-scores'!SA14)</f>
        <v>1.6242417852205704</v>
      </c>
      <c r="SB14" s="6">
        <f>IF(OR('Z-scores'!SB14&gt;3,'Z-scores'!SB14&lt;-3),"",'Z-scores'!SB14)</f>
        <v>-0.26575407295574444</v>
      </c>
      <c r="SC14" s="6">
        <f>IF(OR('Z-scores'!SC14&gt;3,'Z-scores'!SC14&lt;-3),"",'Z-scores'!SC14)</f>
        <v>-1.0764635742926749</v>
      </c>
      <c r="SD14" s="6">
        <f>IF(OR('Z-scores'!SD14&gt;3,'Z-scores'!SD14&lt;-3),"",'Z-scores'!SD14)</f>
        <v>-0.59739685925482278</v>
      </c>
      <c r="SE14" s="6">
        <f>IF(OR('Z-scores'!SE14&gt;3,'Z-scores'!SE14&lt;-3),"",'Z-scores'!SE14)</f>
        <v>-0.79454446672850731</v>
      </c>
      <c r="SF14" s="6">
        <f>IF(OR('Z-scores'!SF14&gt;3,'Z-scores'!SF14&lt;-3),"",'Z-scores'!SF14)</f>
        <v>2.078178945863991</v>
      </c>
      <c r="SG14" s="6">
        <f>IF(OR('Z-scores'!SG14&gt;3,'Z-scores'!SG14&lt;-3),"",'Z-scores'!SG14)</f>
        <v>-1.3147294974809893</v>
      </c>
      <c r="SH14" s="6">
        <f>IF(OR('Z-scores'!SH14&gt;3,'Z-scores'!SH14&lt;-3),"",'Z-scores'!SH14)</f>
        <v>0.60960465139144371</v>
      </c>
      <c r="SI14" s="6">
        <f>IF(OR('Z-scores'!SI14&gt;3,'Z-scores'!SI14&lt;-3),"",'Z-scores'!SI14)</f>
        <v>-0.34471758460937402</v>
      </c>
      <c r="SJ14" s="6">
        <f>IF(OR('Z-scores'!SJ14&gt;3,'Z-scores'!SJ14&lt;-3),"",'Z-scores'!SJ14)</f>
        <v>-0.4235692617138877</v>
      </c>
      <c r="SK14" s="6">
        <f>IF(OR('Z-scores'!SK14&gt;3,'Z-scores'!SK14&lt;-3),"",'Z-scores'!SK14)</f>
        <v>-0.33370794764028855</v>
      </c>
    </row>
    <row r="15" spans="1:505" x14ac:dyDescent="0.25">
      <c r="A15" s="14">
        <v>349022</v>
      </c>
      <c r="B15" s="14">
        <v>1</v>
      </c>
      <c r="C15" s="6">
        <f>IF(OR('Z-scores'!C15&gt;3,'Z-scores'!C15&lt;-3),"",'Z-scores'!C15)</f>
        <v>-0.47500405149352087</v>
      </c>
      <c r="D15" s="6">
        <f>IF(OR('Z-scores'!D15&gt;3,'Z-scores'!D15&lt;-3),"",'Z-scores'!D15)</f>
        <v>1.8756536524423604</v>
      </c>
      <c r="E15" s="6">
        <f>IF(OR('Z-scores'!E15&gt;3,'Z-scores'!E15&lt;-3),"",'Z-scores'!E15)</f>
        <v>2.4612144397192184</v>
      </c>
      <c r="F15" s="6">
        <f>IF(OR('Z-scores'!F15&gt;3,'Z-scores'!F15&lt;-3),"",'Z-scores'!F15)</f>
        <v>0.17197471669596354</v>
      </c>
      <c r="G15" s="6">
        <f>IF(OR('Z-scores'!G15&gt;3,'Z-scores'!G15&lt;-3),"",'Z-scores'!G15)</f>
        <v>-0.8945459951281457</v>
      </c>
      <c r="H15" s="6">
        <f>IF(OR('Z-scores'!H15&gt;3,'Z-scores'!H15&lt;-3),"",'Z-scores'!H15)</f>
        <v>-0.56568768420978366</v>
      </c>
      <c r="I15" s="6">
        <f>IF(OR('Z-scores'!I15&gt;3,'Z-scores'!I15&lt;-3),"",'Z-scores'!I15)</f>
        <v>-0.18431315534283332</v>
      </c>
      <c r="J15" s="6">
        <f>IF(OR('Z-scores'!J15&gt;3,'Z-scores'!J15&lt;-3),"",'Z-scores'!J15)</f>
        <v>-8.7289648250290006E-5</v>
      </c>
      <c r="K15" s="6">
        <f>IF(OR('Z-scores'!K15&gt;3,'Z-scores'!K15&lt;-3),"",'Z-scores'!K15)</f>
        <v>-0.1188041622089808</v>
      </c>
      <c r="L15" s="6">
        <f>IF(OR('Z-scores'!L15&gt;3,'Z-scores'!L15&lt;-3),"",'Z-scores'!L15)</f>
        <v>-7.2914085744928914E-2</v>
      </c>
      <c r="M15" s="6">
        <f>IF(OR('Z-scores'!M15&gt;3,'Z-scores'!M15&lt;-3),"",'Z-scores'!M15)</f>
        <v>1.2193253422614863</v>
      </c>
      <c r="N15" s="6">
        <f>IF(OR('Z-scores'!N15&gt;3,'Z-scores'!N15&lt;-3),"",'Z-scores'!N15)</f>
        <v>1.2755154279527445</v>
      </c>
      <c r="O15" s="6">
        <f>IF(OR('Z-scores'!O15&gt;3,'Z-scores'!O15&lt;-3),"",'Z-scores'!O15)</f>
        <v>-0.57269545032437363</v>
      </c>
      <c r="P15" s="6">
        <f>IF(OR('Z-scores'!P15&gt;3,'Z-scores'!P15&lt;-3),"",'Z-scores'!P15)</f>
        <v>1.350909554189031</v>
      </c>
      <c r="Q15" s="6">
        <f>IF(OR('Z-scores'!Q15&gt;3,'Z-scores'!Q15&lt;-3),"",'Z-scores'!Q15)</f>
        <v>-0.57103297879930426</v>
      </c>
      <c r="R15" s="6">
        <f>IF(OR('Z-scores'!R15&gt;3,'Z-scores'!R15&lt;-3),"",'Z-scores'!R15)</f>
        <v>-1.1193547907007817</v>
      </c>
      <c r="S15" s="6">
        <f>IF(OR('Z-scores'!S15&gt;3,'Z-scores'!S15&lt;-3),"",'Z-scores'!S15)</f>
        <v>-0.88545372176761483</v>
      </c>
      <c r="T15" s="6">
        <f>IF(OR('Z-scores'!T15&gt;3,'Z-scores'!T15&lt;-3),"",'Z-scores'!T15)</f>
        <v>-0.74495682442772482</v>
      </c>
      <c r="U15" s="6">
        <f>IF(OR('Z-scores'!U15&gt;3,'Z-scores'!U15&lt;-3),"",'Z-scores'!U15)</f>
        <v>-0.62485766681524924</v>
      </c>
      <c r="V15" s="6">
        <f>IF(OR('Z-scores'!V15&gt;3,'Z-scores'!V15&lt;-3),"",'Z-scores'!V15)</f>
        <v>-0.19651223124406733</v>
      </c>
      <c r="W15" s="6">
        <f>IF(OR('Z-scores'!W15&gt;3,'Z-scores'!W15&lt;-3),"",'Z-scores'!W15)</f>
        <v>-0.63969799768198732</v>
      </c>
      <c r="X15" s="6">
        <f>IF(OR('Z-scores'!X15&gt;3,'Z-scores'!X15&lt;-3),"",'Z-scores'!X15)</f>
        <v>-1.1068819008910442</v>
      </c>
      <c r="Y15" s="6">
        <f>IF(OR('Z-scores'!Y15&gt;3,'Z-scores'!Y15&lt;-3),"",'Z-scores'!Y15)</f>
        <v>-0.67574397407293607</v>
      </c>
      <c r="Z15" s="6">
        <f>IF(OR('Z-scores'!Z15&gt;3,'Z-scores'!Z15&lt;-3),"",'Z-scores'!Z15)</f>
        <v>-1.2374995154583961</v>
      </c>
      <c r="AA15" s="6">
        <f>IF(OR('Z-scores'!AA15&gt;3,'Z-scores'!AA15&lt;-3),"",'Z-scores'!AA15)</f>
        <v>-0.1009259412009719</v>
      </c>
      <c r="AB15" s="6">
        <f>IF(OR('Z-scores'!AB15&gt;3,'Z-scores'!AB15&lt;-3),"",'Z-scores'!AB15)</f>
        <v>-0.25101828820531302</v>
      </c>
      <c r="AC15" s="6">
        <f>IF(OR('Z-scores'!AC15&gt;3,'Z-scores'!AC15&lt;-3),"",'Z-scores'!AC15)</f>
        <v>-0.76291507245640855</v>
      </c>
      <c r="AD15" s="6">
        <f>IF(OR('Z-scores'!AD15&gt;3,'Z-scores'!AD15&lt;-3),"",'Z-scores'!AD15)</f>
        <v>-0.90437152543741317</v>
      </c>
      <c r="AE15" s="6">
        <f>IF(OR('Z-scores'!AE15&gt;3,'Z-scores'!AE15&lt;-3),"",'Z-scores'!AE15)</f>
        <v>-0.4339622257349815</v>
      </c>
      <c r="AF15" s="6">
        <f>IF(OR('Z-scores'!AF15&gt;3,'Z-scores'!AF15&lt;-3),"",'Z-scores'!AF15)</f>
        <v>-0.57003766573968828</v>
      </c>
      <c r="AG15" s="6">
        <f>IF(OR('Z-scores'!AG15&gt;3,'Z-scores'!AG15&lt;-3),"",'Z-scores'!AG15)</f>
        <v>0.17914376421373834</v>
      </c>
      <c r="AH15" s="6">
        <f>IF(OR('Z-scores'!AH15&gt;3,'Z-scores'!AH15&lt;-3),"",'Z-scores'!AH15)</f>
        <v>-0.38213845239737121</v>
      </c>
      <c r="AI15" s="6">
        <f>IF(OR('Z-scores'!AI15&gt;3,'Z-scores'!AI15&lt;-3),"",'Z-scores'!AI15)</f>
        <v>-0.33940466714434192</v>
      </c>
      <c r="AJ15" s="6">
        <f>IF(OR('Z-scores'!AJ15&gt;3,'Z-scores'!AJ15&lt;-3),"",'Z-scores'!AJ15)</f>
        <v>-0.68387248175612791</v>
      </c>
      <c r="AK15" s="6">
        <f>IF(OR('Z-scores'!AK15&gt;3,'Z-scores'!AK15&lt;-3),"",'Z-scores'!AK15)</f>
        <v>-0.83242376688039499</v>
      </c>
      <c r="AL15" s="6">
        <f>IF(OR('Z-scores'!AL15&gt;3,'Z-scores'!AL15&lt;-3),"",'Z-scores'!AL15)</f>
        <v>-0.39813683438747016</v>
      </c>
      <c r="AM15" s="6">
        <f>IF(OR('Z-scores'!AM15&gt;3,'Z-scores'!AM15&lt;-3),"",'Z-scores'!AM15)</f>
        <v>3.7105303179950102E-3</v>
      </c>
      <c r="AN15" s="6">
        <f>IF(OR('Z-scores'!AN15&gt;3,'Z-scores'!AN15&lt;-3),"",'Z-scores'!AN15)</f>
        <v>-0.3449068278151905</v>
      </c>
      <c r="AO15" s="6">
        <f>IF(OR('Z-scores'!AO15&gt;3,'Z-scores'!AO15&lt;-3),"",'Z-scores'!AO15)</f>
        <v>-0.57599158672820217</v>
      </c>
      <c r="AP15" s="6">
        <f>IF(OR('Z-scores'!AP15&gt;3,'Z-scores'!AP15&lt;-3),"",'Z-scores'!AP15)</f>
        <v>-0.93896113094142952</v>
      </c>
      <c r="AQ15" s="6">
        <f>IF(OR('Z-scores'!AQ15&gt;3,'Z-scores'!AQ15&lt;-3),"",'Z-scores'!AQ15)</f>
        <v>-0.47177610685347421</v>
      </c>
      <c r="AR15" s="6">
        <f>IF(OR('Z-scores'!AR15&gt;3,'Z-scores'!AR15&lt;-3),"",'Z-scores'!AR15)</f>
        <v>-0.16058268308864168</v>
      </c>
      <c r="AS15" s="6">
        <f>IF(OR('Z-scores'!AS15&gt;3,'Z-scores'!AS15&lt;-3),"",'Z-scores'!AS15)</f>
        <v>-0.44378109553621981</v>
      </c>
      <c r="AT15" s="6">
        <f>IF(OR('Z-scores'!AT15&gt;3,'Z-scores'!AT15&lt;-3),"",'Z-scores'!AT15)</f>
        <v>-0.53334434795949515</v>
      </c>
      <c r="AU15" s="6">
        <f>IF(OR('Z-scores'!AU15&gt;3,'Z-scores'!AU15&lt;-3),"",'Z-scores'!AU15)</f>
        <v>-1.0873791625329476</v>
      </c>
      <c r="AV15" s="6">
        <f>IF(OR('Z-scores'!AV15&gt;3,'Z-scores'!AV15&lt;-3),"",'Z-scores'!AV15)</f>
        <v>-1.0105033425512668</v>
      </c>
      <c r="AW15" s="6">
        <f>IF(OR('Z-scores'!AW15&gt;3,'Z-scores'!AW15&lt;-3),"",'Z-scores'!AW15)</f>
        <v>-0.61338805859995538</v>
      </c>
      <c r="AX15" s="6">
        <f>IF(OR('Z-scores'!AX15&gt;3,'Z-scores'!AX15&lt;-3),"",'Z-scores'!AX15)</f>
        <v>-0.61414715212573523</v>
      </c>
      <c r="AY15" s="6">
        <f>IF(OR('Z-scores'!AY15&gt;3,'Z-scores'!AY15&lt;-3),"",'Z-scores'!AY15)</f>
        <v>0.7149413971825308</v>
      </c>
      <c r="AZ15" s="6">
        <f>IF(OR('Z-scores'!AZ15&gt;3,'Z-scores'!AZ15&lt;-3),"",'Z-scores'!AZ15)</f>
        <v>-0.41553978591656132</v>
      </c>
      <c r="BA15" s="6">
        <f>IF(OR('Z-scores'!BA15&gt;3,'Z-scores'!BA15&lt;-3),"",'Z-scores'!BA15)</f>
        <v>-0.76852731920960293</v>
      </c>
      <c r="BB15" s="6">
        <f>IF(OR('Z-scores'!BB15&gt;3,'Z-scores'!BB15&lt;-3),"",'Z-scores'!BB15)</f>
        <v>-0.99865127597490866</v>
      </c>
      <c r="BC15" s="6">
        <f>IF(OR('Z-scores'!BC15&gt;3,'Z-scores'!BC15&lt;-3),"",'Z-scores'!BC15)</f>
        <v>-1.8755899064394264</v>
      </c>
      <c r="BD15" s="6">
        <f>IF(OR('Z-scores'!BD15&gt;3,'Z-scores'!BD15&lt;-3),"",'Z-scores'!BD15)</f>
        <v>-1.7789264163581886</v>
      </c>
      <c r="BE15" s="6">
        <f>IF(OR('Z-scores'!BE15&gt;3,'Z-scores'!BE15&lt;-3),"",'Z-scores'!BE15)</f>
        <v>-0.81711281059680207</v>
      </c>
      <c r="BF15" s="6">
        <f>IF(OR('Z-scores'!BF15&gt;3,'Z-scores'!BF15&lt;-3),"",'Z-scores'!BF15)</f>
        <v>-0.17478727749584091</v>
      </c>
      <c r="BG15" s="6">
        <f>IF(OR('Z-scores'!BG15&gt;3,'Z-scores'!BG15&lt;-3),"",'Z-scores'!BG15)</f>
        <v>-1.2745989448625832</v>
      </c>
      <c r="BH15" s="6">
        <f>IF(OR('Z-scores'!BH15&gt;3,'Z-scores'!BH15&lt;-3),"",'Z-scores'!BH15)</f>
        <v>-1.0121179324997556</v>
      </c>
      <c r="BI15" s="6">
        <f>IF(OR('Z-scores'!BI15&gt;3,'Z-scores'!BI15&lt;-3),"",'Z-scores'!BI15)</f>
        <v>-1.3061150270787449</v>
      </c>
      <c r="BJ15" s="6">
        <f>IF(OR('Z-scores'!BJ15&gt;3,'Z-scores'!BJ15&lt;-3),"",'Z-scores'!BJ15)</f>
        <v>-0.70521137792145339</v>
      </c>
      <c r="BK15" s="6">
        <f>IF(OR('Z-scores'!BK15&gt;3,'Z-scores'!BK15&lt;-3),"",'Z-scores'!BK15)</f>
        <v>-4.3933957343651138E-2</v>
      </c>
      <c r="BL15" s="6">
        <f>IF(OR('Z-scores'!BL15&gt;3,'Z-scores'!BL15&lt;-3),"",'Z-scores'!BL15)</f>
        <v>-0.58154964278964605</v>
      </c>
      <c r="BM15" s="6">
        <f>IF(OR('Z-scores'!BM15&gt;3,'Z-scores'!BM15&lt;-3),"",'Z-scores'!BM15)</f>
        <v>-0.49931073872542703</v>
      </c>
      <c r="BN15" s="6">
        <f>IF(OR('Z-scores'!BN15&gt;3,'Z-scores'!BN15&lt;-3),"",'Z-scores'!BN15)</f>
        <v>-1.1905276225211514</v>
      </c>
      <c r="BO15" s="6">
        <f>IF(OR('Z-scores'!BO15&gt;3,'Z-scores'!BO15&lt;-3),"",'Z-scores'!BO15)</f>
        <v>-1.3746818925448989</v>
      </c>
      <c r="BP15" s="6">
        <f>IF(OR('Z-scores'!BP15&gt;3,'Z-scores'!BP15&lt;-3),"",'Z-scores'!BP15)</f>
        <v>-1.1880215314652367</v>
      </c>
      <c r="BQ15" s="6">
        <f>IF(OR('Z-scores'!BQ15&gt;3,'Z-scores'!BQ15&lt;-3),"",'Z-scores'!BQ15)</f>
        <v>-0.27191230866263866</v>
      </c>
      <c r="BR15" s="6">
        <f>IF(OR('Z-scores'!BR15&gt;3,'Z-scores'!BR15&lt;-3),"",'Z-scores'!BR15)</f>
        <v>0.21005846218039778</v>
      </c>
      <c r="BS15" s="6">
        <f>IF(OR('Z-scores'!BS15&gt;3,'Z-scores'!BS15&lt;-3),"",'Z-scores'!BS15)</f>
        <v>-0.65052612165703916</v>
      </c>
      <c r="BT15" s="6">
        <f>IF(OR('Z-scores'!BT15&gt;3,'Z-scores'!BT15&lt;-3),"",'Z-scores'!BT15)</f>
        <v>-1.3740622288532172</v>
      </c>
      <c r="BU15" s="6">
        <f>IF(OR('Z-scores'!BU15&gt;3,'Z-scores'!BU15&lt;-3),"",'Z-scores'!BU15)</f>
        <v>-1.325002770600145</v>
      </c>
      <c r="BV15" s="6">
        <f>IF(OR('Z-scores'!BV15&gt;3,'Z-scores'!BV15&lt;-3),"",'Z-scores'!BV15)</f>
        <v>-1.5966922454230823</v>
      </c>
      <c r="BW15" s="6">
        <f>IF(OR('Z-scores'!BW15&gt;3,'Z-scores'!BW15&lt;-3),"",'Z-scores'!BW15)</f>
        <v>-0.98798632126342056</v>
      </c>
      <c r="BX15" s="6">
        <f>IF(OR('Z-scores'!BX15&gt;3,'Z-scores'!BX15&lt;-3),"",'Z-scores'!BX15)</f>
        <v>-0.11632315691244149</v>
      </c>
      <c r="BY15" s="6">
        <f>IF(OR('Z-scores'!BY15&gt;3,'Z-scores'!BY15&lt;-3),"",'Z-scores'!BY15)</f>
        <v>5.763092829173927E-2</v>
      </c>
      <c r="BZ15" s="6">
        <f>IF(OR('Z-scores'!BZ15&gt;3,'Z-scores'!BZ15&lt;-3),"",'Z-scores'!BZ15)</f>
        <v>-1.0058124028044451</v>
      </c>
      <c r="CA15" s="6">
        <f>IF(OR('Z-scores'!CA15&gt;3,'Z-scores'!CA15&lt;-3),"",'Z-scores'!CA15)</f>
        <v>-0.91115017578381863</v>
      </c>
      <c r="CB15" s="6">
        <f>IF(OR('Z-scores'!CB15&gt;3,'Z-scores'!CB15&lt;-3),"",'Z-scores'!CB15)</f>
        <v>-1.1954660638271177</v>
      </c>
      <c r="CC15" s="6">
        <f>IF(OR('Z-scores'!CC15&gt;3,'Z-scores'!CC15&lt;-3),"",'Z-scores'!CC15)</f>
        <v>-0.99422897398412979</v>
      </c>
      <c r="CD15" s="6">
        <f>IF(OR('Z-scores'!CD15&gt;3,'Z-scores'!CD15&lt;-3),"",'Z-scores'!CD15)</f>
        <v>-1.0453490864610968</v>
      </c>
      <c r="CE15" s="6">
        <f>IF(OR('Z-scores'!CE15&gt;3,'Z-scores'!CE15&lt;-3),"",'Z-scores'!CE15)</f>
        <v>0.74663947039392065</v>
      </c>
      <c r="CF15" s="6">
        <f>IF(OR('Z-scores'!CF15&gt;3,'Z-scores'!CF15&lt;-3),"",'Z-scores'!CF15)</f>
        <v>0.2970551761812632</v>
      </c>
      <c r="CG15" s="6">
        <f>IF(OR('Z-scores'!CG15&gt;3,'Z-scores'!CG15&lt;-3),"",'Z-scores'!CG15)</f>
        <v>0.10344896328997746</v>
      </c>
      <c r="CH15" s="6">
        <f>IF(OR('Z-scores'!CH15&gt;3,'Z-scores'!CH15&lt;-3),"",'Z-scores'!CH15)</f>
        <v>-0.59360798816662008</v>
      </c>
      <c r="CI15" s="6">
        <f>IF(OR('Z-scores'!CI15&gt;3,'Z-scores'!CI15&lt;-3),"",'Z-scores'!CI15)</f>
        <v>-0.17965298081858191</v>
      </c>
      <c r="CJ15" s="6">
        <f>IF(OR('Z-scores'!CJ15&gt;3,'Z-scores'!CJ15&lt;-3),"",'Z-scores'!CJ15)</f>
        <v>5.317597970271757E-2</v>
      </c>
      <c r="CK15" s="6">
        <f>IF(OR('Z-scores'!CK15&gt;3,'Z-scores'!CK15&lt;-3),"",'Z-scores'!CK15)</f>
        <v>-0.15850449016301518</v>
      </c>
      <c r="CL15" s="6">
        <f>IF(OR('Z-scores'!CL15&gt;3,'Z-scores'!CL15&lt;-3),"",'Z-scores'!CL15)</f>
        <v>-1.0473911213610148</v>
      </c>
      <c r="CM15" s="6">
        <f>IF(OR('Z-scores'!CM15&gt;3,'Z-scores'!CM15&lt;-3),"",'Z-scores'!CM15)</f>
        <v>-0.77664928459520255</v>
      </c>
      <c r="CN15" s="6">
        <f>IF(OR('Z-scores'!CN15&gt;3,'Z-scores'!CN15&lt;-3),"",'Z-scores'!CN15)</f>
        <v>-1.2797880189323614</v>
      </c>
      <c r="CO15" s="6">
        <f>IF(OR('Z-scores'!CO15&gt;3,'Z-scores'!CO15&lt;-3),"",'Z-scores'!CO15)</f>
        <v>-0.56917292998200786</v>
      </c>
      <c r="CP15" s="6">
        <f>IF(OR('Z-scores'!CP15&gt;3,'Z-scores'!CP15&lt;-3),"",'Z-scores'!CP15)</f>
        <v>0.18854550909439524</v>
      </c>
      <c r="CQ15" s="6">
        <f>IF(OR('Z-scores'!CQ15&gt;3,'Z-scores'!CQ15&lt;-3),"",'Z-scores'!CQ15)</f>
        <v>-0.92779416680053417</v>
      </c>
      <c r="CR15" s="6">
        <f>IF(OR('Z-scores'!CR15&gt;3,'Z-scores'!CR15&lt;-3),"",'Z-scores'!CR15)</f>
        <v>-0.96776294583085298</v>
      </c>
      <c r="CS15" s="6">
        <f>IF(OR('Z-scores'!CS15&gt;3,'Z-scores'!CS15&lt;-3),"",'Z-scores'!CS15)</f>
        <v>-0.67676293724756231</v>
      </c>
      <c r="CT15" s="6">
        <f>IF(OR('Z-scores'!CT15&gt;3,'Z-scores'!CT15&lt;-3),"",'Z-scores'!CT15)</f>
        <v>-0.69439611793551836</v>
      </c>
      <c r="CU15" s="6">
        <f>IF(OR('Z-scores'!CU15&gt;3,'Z-scores'!CU15&lt;-3),"",'Z-scores'!CU15)</f>
        <v>0.51821606333424364</v>
      </c>
      <c r="CV15" s="6">
        <f>IF(OR('Z-scores'!CV15&gt;3,'Z-scores'!CV15&lt;-3),"",'Z-scores'!CV15)</f>
        <v>-7.3600950503637325E-2</v>
      </c>
      <c r="CW15" s="6">
        <f>IF(OR('Z-scores'!CW15&gt;3,'Z-scores'!CW15&lt;-3),"",'Z-scores'!CW15)</f>
        <v>-0.72255271748499605</v>
      </c>
      <c r="CX15" s="6">
        <f>IF(OR('Z-scores'!CX15&gt;3,'Z-scores'!CX15&lt;-3),"",'Z-scores'!CX15)</f>
        <v>-0.87313172651488236</v>
      </c>
      <c r="CY15" s="6">
        <f>IF(OR('Z-scores'!CY15&gt;3,'Z-scores'!CY15&lt;-3),"",'Z-scores'!CY15)</f>
        <v>-0.67000167272706257</v>
      </c>
      <c r="CZ15" s="6">
        <f>IF(OR('Z-scores'!CZ15&gt;3,'Z-scores'!CZ15&lt;-3),"",'Z-scores'!CZ15)</f>
        <v>-0.64473728979989609</v>
      </c>
      <c r="DA15" s="6">
        <f>IF(OR('Z-scores'!DA15&gt;3,'Z-scores'!DA15&lt;-3),"",'Z-scores'!DA15)</f>
        <v>0.81079902117741665</v>
      </c>
      <c r="DB15" s="6">
        <f>IF(OR('Z-scores'!DB15&gt;3,'Z-scores'!DB15&lt;-3),"",'Z-scores'!DB15)</f>
        <v>-0.35382646928673545</v>
      </c>
      <c r="DC15" s="6">
        <f>IF(OR('Z-scores'!DC15&gt;3,'Z-scores'!DC15&lt;-3),"",'Z-scores'!DC15)</f>
        <v>-0.65742579016413871</v>
      </c>
      <c r="DD15" s="6">
        <f>IF(OR('Z-scores'!DD15&gt;3,'Z-scores'!DD15&lt;-3),"",'Z-scores'!DD15)</f>
        <v>-0.54561701544608787</v>
      </c>
      <c r="DE15" s="6">
        <f>IF(OR('Z-scores'!DE15&gt;3,'Z-scores'!DE15&lt;-3),"",'Z-scores'!DE15)</f>
        <v>0.1013459536676299</v>
      </c>
      <c r="DF15" s="6">
        <f>IF(OR('Z-scores'!DF15&gt;3,'Z-scores'!DF15&lt;-3),"",'Z-scores'!DF15)</f>
        <v>0.28663725595278988</v>
      </c>
      <c r="DG15" s="6">
        <f>IF(OR('Z-scores'!DG15&gt;3,'Z-scores'!DG15&lt;-3),"",'Z-scores'!DG15)</f>
        <v>1.2480413643911843</v>
      </c>
      <c r="DH15" s="6">
        <f>IF(OR('Z-scores'!DH15&gt;3,'Z-scores'!DH15&lt;-3),"",'Z-scores'!DH15)</f>
        <v>0.30520750128153601</v>
      </c>
      <c r="DI15" s="6">
        <f>IF(OR('Z-scores'!DI15&gt;3,'Z-scores'!DI15&lt;-3),"",'Z-scores'!DI15)</f>
        <v>-0.66326114418870663</v>
      </c>
      <c r="DJ15" s="6">
        <f>IF(OR('Z-scores'!DJ15&gt;3,'Z-scores'!DJ15&lt;-3),"",'Z-scores'!DJ15)</f>
        <v>-0.77367997191368421</v>
      </c>
      <c r="DK15" s="6">
        <f>IF(OR('Z-scores'!DK15&gt;3,'Z-scores'!DK15&lt;-3),"",'Z-scores'!DK15)</f>
        <v>0.76674677905038091</v>
      </c>
      <c r="DL15" s="6">
        <f>IF(OR('Z-scores'!DL15&gt;3,'Z-scores'!DL15&lt;-3),"",'Z-scores'!DL15)</f>
        <v>0.73072821473018268</v>
      </c>
      <c r="DM15" s="6">
        <f>IF(OR('Z-scores'!DM15&gt;3,'Z-scores'!DM15&lt;-3),"",'Z-scores'!DM15)</f>
        <v>0.82194673059412415</v>
      </c>
      <c r="DN15" s="6">
        <f>IF(OR('Z-scores'!DN15&gt;3,'Z-scores'!DN15&lt;-3),"",'Z-scores'!DN15)</f>
        <v>-0.19163781305017125</v>
      </c>
      <c r="DO15" s="6">
        <f>IF(OR('Z-scores'!DO15&gt;3,'Z-scores'!DO15&lt;-3),"",'Z-scores'!DO15)</f>
        <v>-0.13457311410750492</v>
      </c>
      <c r="DP15" s="6">
        <f>IF(OR('Z-scores'!DP15&gt;3,'Z-scores'!DP15&lt;-3),"",'Z-scores'!DP15)</f>
        <v>-0.20640541277113136</v>
      </c>
      <c r="DQ15" s="6">
        <f>IF(OR('Z-scores'!DQ15&gt;3,'Z-scores'!DQ15&lt;-3),"",'Z-scores'!DQ15)</f>
        <v>0.41161967958519313</v>
      </c>
      <c r="DR15" s="6">
        <f>IF(OR('Z-scores'!DR15&gt;3,'Z-scores'!DR15&lt;-3),"",'Z-scores'!DR15)</f>
        <v>-7.2097863748752739E-2</v>
      </c>
      <c r="DS15" s="6">
        <f>IF(OR('Z-scores'!DS15&gt;3,'Z-scores'!DS15&lt;-3),"",'Z-scores'!DS15)</f>
        <v>-0.14473345854259745</v>
      </c>
      <c r="DT15" s="6">
        <f>IF(OR('Z-scores'!DT15&gt;3,'Z-scores'!DT15&lt;-3),"",'Z-scores'!DT15)</f>
        <v>0.31236662652636621</v>
      </c>
      <c r="DU15" s="6">
        <f>IF(OR('Z-scores'!DU15&gt;3,'Z-scores'!DU15&lt;-3),"",'Z-scores'!DU15)</f>
        <v>-0.74865253967180723</v>
      </c>
      <c r="DV15" s="6">
        <f>IF(OR('Z-scores'!DV15&gt;3,'Z-scores'!DV15&lt;-3),"",'Z-scores'!DV15)</f>
        <v>-0.93511704398239082</v>
      </c>
      <c r="DW15" s="6">
        <f>IF(OR('Z-scores'!DW15&gt;3,'Z-scores'!DW15&lt;-3),"",'Z-scores'!DW15)</f>
        <v>0.10324808182002909</v>
      </c>
      <c r="DX15" s="6">
        <f>IF(OR('Z-scores'!DX15&gt;3,'Z-scores'!DX15&lt;-3),"",'Z-scores'!DX15)</f>
        <v>6.7058360265788583E-2</v>
      </c>
      <c r="DY15" s="6">
        <f>IF(OR('Z-scores'!DY15&gt;3,'Z-scores'!DY15&lt;-3),"",'Z-scores'!DY15)</f>
        <v>1.2600172166610462</v>
      </c>
      <c r="DZ15" s="6">
        <f>IF(OR('Z-scores'!DZ15&gt;3,'Z-scores'!DZ15&lt;-3),"",'Z-scores'!DZ15)</f>
        <v>0.52399623709798271</v>
      </c>
      <c r="EA15" s="6">
        <f>IF(OR('Z-scores'!EA15&gt;3,'Z-scores'!EA15&lt;-3),"",'Z-scores'!EA15)</f>
        <v>-0.98078053604226478</v>
      </c>
      <c r="EB15" s="6">
        <f>IF(OR('Z-scores'!EB15&gt;3,'Z-scores'!EB15&lt;-3),"",'Z-scores'!EB15)</f>
        <v>-0.3816167419941584</v>
      </c>
      <c r="EC15" s="6">
        <f>IF(OR('Z-scores'!EC15&gt;3,'Z-scores'!EC15&lt;-3),"",'Z-scores'!EC15)</f>
        <v>-0.15922090808392075</v>
      </c>
      <c r="ED15" s="6">
        <f>IF(OR('Z-scores'!ED15&gt;3,'Z-scores'!ED15&lt;-3),"",'Z-scores'!ED15)</f>
        <v>-0.38295058195411397</v>
      </c>
      <c r="EE15" s="6">
        <f>IF(OR('Z-scores'!EE15&gt;3,'Z-scores'!EE15&lt;-3),"",'Z-scores'!EE15)</f>
        <v>1.1868316852170597</v>
      </c>
      <c r="EF15" s="6">
        <f>IF(OR('Z-scores'!EF15&gt;3,'Z-scores'!EF15&lt;-3),"",'Z-scores'!EF15)</f>
        <v>-0.40511258424332292</v>
      </c>
      <c r="EG15" s="6">
        <f>IF(OR('Z-scores'!EG15&gt;3,'Z-scores'!EG15&lt;-3),"",'Z-scores'!EG15)</f>
        <v>-0.58009732200147457</v>
      </c>
      <c r="EH15" s="6">
        <f>IF(OR('Z-scores'!EH15&gt;3,'Z-scores'!EH15&lt;-3),"",'Z-scores'!EH15)</f>
        <v>-0.74957486557412512</v>
      </c>
      <c r="EI15" s="6">
        <f>IF(OR('Z-scores'!EI15&gt;3,'Z-scores'!EI15&lt;-3),"",'Z-scores'!EI15)</f>
        <v>-0.51734336067029851</v>
      </c>
      <c r="EJ15" s="6">
        <f>IF(OR('Z-scores'!EJ15&gt;3,'Z-scores'!EJ15&lt;-3),"",'Z-scores'!EJ15)</f>
        <v>0.45152167427080769</v>
      </c>
      <c r="EK15" s="6">
        <f>IF(OR('Z-scores'!EK15&gt;3,'Z-scores'!EK15&lt;-3),"",'Z-scores'!EK15)</f>
        <v>-0.68141397726232245</v>
      </c>
      <c r="EL15" s="6">
        <f>IF(OR('Z-scores'!EL15&gt;3,'Z-scores'!EL15&lt;-3),"",'Z-scores'!EL15)</f>
        <v>-0.35233345878634936</v>
      </c>
      <c r="EM15" s="6">
        <f>IF(OR('Z-scores'!EM15&gt;3,'Z-scores'!EM15&lt;-3),"",'Z-scores'!EM15)</f>
        <v>-0.3952497893758134</v>
      </c>
      <c r="EN15" s="6">
        <f>IF(OR('Z-scores'!EN15&gt;3,'Z-scores'!EN15&lt;-3),"",'Z-scores'!EN15)</f>
        <v>-0.31420507971032208</v>
      </c>
      <c r="EO15" s="6">
        <f>IF(OR('Z-scores'!EO15&gt;3,'Z-scores'!EO15&lt;-3),"",'Z-scores'!EO15)</f>
        <v>1.6118795012124969</v>
      </c>
      <c r="EP15" s="6">
        <f>IF(OR('Z-scores'!EP15&gt;3,'Z-scores'!EP15&lt;-3),"",'Z-scores'!EP15)</f>
        <v>2.6705276925084345</v>
      </c>
      <c r="EQ15" s="6">
        <f>IF(OR('Z-scores'!EQ15&gt;3,'Z-scores'!EQ15&lt;-3),"",'Z-scores'!EQ15)</f>
        <v>0.35796704692306863</v>
      </c>
      <c r="ER15" s="6">
        <f>IF(OR('Z-scores'!ER15&gt;3,'Z-scores'!ER15&lt;-3),"",'Z-scores'!ER15)</f>
        <v>-0.10309462445554335</v>
      </c>
      <c r="ES15" s="6">
        <f>IF(OR('Z-scores'!ES15&gt;3,'Z-scores'!ES15&lt;-3),"",'Z-scores'!ES15)</f>
        <v>1.101848459610366E-2</v>
      </c>
      <c r="ET15" s="6">
        <f>IF(OR('Z-scores'!ET15&gt;3,'Z-scores'!ET15&lt;-3),"",'Z-scores'!ET15)</f>
        <v>1.0511428250176182</v>
      </c>
      <c r="EU15" s="6">
        <f>IF(OR('Z-scores'!EU15&gt;3,'Z-scores'!EU15&lt;-3),"",'Z-scores'!EU15)</f>
        <v>6.6789164459521997E-4</v>
      </c>
      <c r="EV15" s="6">
        <f>IF(OR('Z-scores'!EV15&gt;3,'Z-scores'!EV15&lt;-3),"",'Z-scores'!EV15)</f>
        <v>0.11379427874032437</v>
      </c>
      <c r="EW15" s="6">
        <f>IF(OR('Z-scores'!EW15&gt;3,'Z-scores'!EW15&lt;-3),"",'Z-scores'!EW15)</f>
        <v>0.79887955042588477</v>
      </c>
      <c r="EX15" s="6">
        <f>IF(OR('Z-scores'!EX15&gt;3,'Z-scores'!EX15&lt;-3),"",'Z-scores'!EX15)</f>
        <v>0.20127063333152695</v>
      </c>
      <c r="EY15" s="6">
        <f>IF(OR('Z-scores'!EY15&gt;3,'Z-scores'!EY15&lt;-3),"",'Z-scores'!EY15)</f>
        <v>1.1769985525853122</v>
      </c>
      <c r="EZ15" s="6">
        <f>IF(OR('Z-scores'!EZ15&gt;3,'Z-scores'!EZ15&lt;-3),"",'Z-scores'!EZ15)</f>
        <v>8.7760781608364313E-2</v>
      </c>
      <c r="FA15" s="6">
        <f>IF(OR('Z-scores'!FA15&gt;3,'Z-scores'!FA15&lt;-3),"",'Z-scores'!FA15)</f>
        <v>4.0116542411663229E-2</v>
      </c>
      <c r="FB15" s="6">
        <f>IF(OR('Z-scores'!FB15&gt;3,'Z-scores'!FB15&lt;-3),"",'Z-scores'!FB15)</f>
        <v>-4.1350399508545667E-2</v>
      </c>
      <c r="FC15" s="6">
        <f>IF(OR('Z-scores'!FC15&gt;3,'Z-scores'!FC15&lt;-3),"",'Z-scores'!FC15)</f>
        <v>0.11191085138224346</v>
      </c>
      <c r="FD15" s="6">
        <f>IF(OR('Z-scores'!FD15&gt;3,'Z-scores'!FD15&lt;-3),"",'Z-scores'!FD15)</f>
        <v>0.16544751036963593</v>
      </c>
      <c r="FE15" s="6">
        <f>IF(OR('Z-scores'!FE15&gt;3,'Z-scores'!FE15&lt;-3),"",'Z-scores'!FE15)</f>
        <v>-6.1224323219277947E-2</v>
      </c>
      <c r="FF15" s="6">
        <f>IF(OR('Z-scores'!FF15&gt;3,'Z-scores'!FF15&lt;-3),"",'Z-scores'!FF15)</f>
        <v>1.0916442136586331</v>
      </c>
      <c r="FG15" s="6">
        <f>IF(OR('Z-scores'!FG15&gt;3,'Z-scores'!FG15&lt;-3),"",'Z-scores'!FG15)</f>
        <v>1.0312814003927067</v>
      </c>
      <c r="FH15" s="6">
        <f>IF(OR('Z-scores'!FH15&gt;3,'Z-scores'!FH15&lt;-3),"",'Z-scores'!FH15)</f>
        <v>1.4686989975012146</v>
      </c>
      <c r="FI15" s="6">
        <f>IF(OR('Z-scores'!FI15&gt;3,'Z-scores'!FI15&lt;-3),"",'Z-scores'!FI15)</f>
        <v>0.55596894794355844</v>
      </c>
      <c r="FJ15" s="6">
        <f>IF(OR('Z-scores'!FJ15&gt;3,'Z-scores'!FJ15&lt;-3),"",'Z-scores'!FJ15)</f>
        <v>-0.52683611266851049</v>
      </c>
      <c r="FK15" s="6">
        <f>IF(OR('Z-scores'!FK15&gt;3,'Z-scores'!FK15&lt;-3),"",'Z-scores'!FK15)</f>
        <v>-0.57036019876392863</v>
      </c>
      <c r="FL15" s="6">
        <f>IF(OR('Z-scores'!FL15&gt;3,'Z-scores'!FL15&lt;-3),"",'Z-scores'!FL15)</f>
        <v>-0.40530861255399758</v>
      </c>
      <c r="FM15" s="6">
        <f>IF(OR('Z-scores'!FM15&gt;3,'Z-scores'!FM15&lt;-3),"",'Z-scores'!FM15)</f>
        <v>-0.4828173849536222</v>
      </c>
      <c r="FN15" s="6">
        <f>IF(OR('Z-scores'!FN15&gt;3,'Z-scores'!FN15&lt;-3),"",'Z-scores'!FN15)</f>
        <v>2.4705664649437601E-3</v>
      </c>
      <c r="FO15" s="6">
        <f>IF(OR('Z-scores'!FO15&gt;3,'Z-scores'!FO15&lt;-3),"",'Z-scores'!FO15)</f>
        <v>-1.6074735517708305</v>
      </c>
      <c r="FP15" s="6">
        <f>IF(OR('Z-scores'!FP15&gt;3,'Z-scores'!FP15&lt;-3),"",'Z-scores'!FP15)</f>
        <v>-1.4696387942243951</v>
      </c>
      <c r="FQ15" s="6">
        <f>IF(OR('Z-scores'!FQ15&gt;3,'Z-scores'!FQ15&lt;-3),"",'Z-scores'!FQ15)</f>
        <v>-1.1218092350471927</v>
      </c>
      <c r="FR15" s="6">
        <f>IF(OR('Z-scores'!FR15&gt;3,'Z-scores'!FR15&lt;-3),"",'Z-scores'!FR15)</f>
        <v>-1.0754170265614451</v>
      </c>
      <c r="FS15" s="6">
        <f>IF(OR('Z-scores'!FS15&gt;3,'Z-scores'!FS15&lt;-3),"",'Z-scores'!FS15)</f>
        <v>-1.2904992349551201</v>
      </c>
      <c r="FT15" s="6">
        <f>IF(OR('Z-scores'!FT15&gt;3,'Z-scores'!FT15&lt;-3),"",'Z-scores'!FT15)</f>
        <v>-0.98446680055272051</v>
      </c>
      <c r="FU15" s="6">
        <f>IF(OR('Z-scores'!FU15&gt;3,'Z-scores'!FU15&lt;-3),"",'Z-scores'!FU15)</f>
        <v>7.3836653598636989E-2</v>
      </c>
      <c r="FV15" s="6">
        <f>IF(OR('Z-scores'!FV15&gt;3,'Z-scores'!FV15&lt;-3),"",'Z-scores'!FV15)</f>
        <v>0.48187821126663494</v>
      </c>
      <c r="FW15" s="6">
        <f>IF(OR('Z-scores'!FW15&gt;3,'Z-scores'!FW15&lt;-3),"",'Z-scores'!FW15)</f>
        <v>1.3195739483532312</v>
      </c>
      <c r="FX15" s="6">
        <f>IF(OR('Z-scores'!FX15&gt;3,'Z-scores'!FX15&lt;-3),"",'Z-scores'!FX15)</f>
        <v>-0.93692466648952732</v>
      </c>
      <c r="FY15" s="6">
        <f>IF(OR('Z-scores'!FY15&gt;3,'Z-scores'!FY15&lt;-3),"",'Z-scores'!FY15)</f>
        <v>-1.114372366003396</v>
      </c>
      <c r="FZ15" s="6">
        <f>IF(OR('Z-scores'!FZ15&gt;3,'Z-scores'!FZ15&lt;-3),"",'Z-scores'!FZ15)</f>
        <v>-0.73623595132442965</v>
      </c>
      <c r="GA15" s="6">
        <f>IF(OR('Z-scores'!GA15&gt;3,'Z-scores'!GA15&lt;-3),"",'Z-scores'!GA15)</f>
        <v>-1.3679386923737424</v>
      </c>
      <c r="GB15" s="6">
        <f>IF(OR('Z-scores'!GB15&gt;3,'Z-scores'!GB15&lt;-3),"",'Z-scores'!GB15)</f>
        <v>-0.21842138139113923</v>
      </c>
      <c r="GC15" s="6">
        <f>IF(OR('Z-scores'!GC15&gt;3,'Z-scores'!GC15&lt;-3),"",'Z-scores'!GC15)</f>
        <v>0.28187276652079263</v>
      </c>
      <c r="GD15" s="6">
        <f>IF(OR('Z-scores'!GD15&gt;3,'Z-scores'!GD15&lt;-3),"",'Z-scores'!GD15)</f>
        <v>1.7569629949932119E-2</v>
      </c>
      <c r="GE15" s="6">
        <f>IF(OR('Z-scores'!GE15&gt;3,'Z-scores'!GE15&lt;-3),"",'Z-scores'!GE15)</f>
        <v>-0.62265260562461044</v>
      </c>
      <c r="GF15" s="6">
        <f>IF(OR('Z-scores'!GF15&gt;3,'Z-scores'!GF15&lt;-3),"",'Z-scores'!GF15)</f>
        <v>-0.67012749911439184</v>
      </c>
      <c r="GG15" s="6">
        <f>IF(OR('Z-scores'!GG15&gt;3,'Z-scores'!GG15&lt;-3),"",'Z-scores'!GG15)</f>
        <v>-1.14944155098445</v>
      </c>
      <c r="GH15" s="6">
        <f>IF(OR('Z-scores'!GH15&gt;3,'Z-scores'!GH15&lt;-3),"",'Z-scores'!GH15)</f>
        <v>-0.43525043751008413</v>
      </c>
      <c r="GI15" s="6">
        <f>IF(OR('Z-scores'!GI15&gt;3,'Z-scores'!GI15&lt;-3),"",'Z-scores'!GI15)</f>
        <v>0.13691189716952065</v>
      </c>
      <c r="GJ15" s="6">
        <f>IF(OR('Z-scores'!GJ15&gt;3,'Z-scores'!GJ15&lt;-3),"",'Z-scores'!GJ15)</f>
        <v>-0.61252527782262323</v>
      </c>
      <c r="GK15" s="6">
        <f>IF(OR('Z-scores'!GK15&gt;3,'Z-scores'!GK15&lt;-3),"",'Z-scores'!GK15)</f>
        <v>-0.62360308106886353</v>
      </c>
      <c r="GL15" s="6">
        <f>IF(OR('Z-scores'!GL15&gt;3,'Z-scores'!GL15&lt;-3),"",'Z-scores'!GL15)</f>
        <v>-0.88857381859187512</v>
      </c>
      <c r="GM15" s="6">
        <f>IF(OR('Z-scores'!GM15&gt;3,'Z-scores'!GM15&lt;-3),"",'Z-scores'!GM15)</f>
        <v>-0.51543802894342972</v>
      </c>
      <c r="GN15" s="6">
        <f>IF(OR('Z-scores'!GN15&gt;3,'Z-scores'!GN15&lt;-3),"",'Z-scores'!GN15)</f>
        <v>-0.6836403600351183</v>
      </c>
      <c r="GO15" s="6">
        <f>IF(OR('Z-scores'!GO15&gt;3,'Z-scores'!GO15&lt;-3),"",'Z-scores'!GO15)</f>
        <v>0.25481001549475529</v>
      </c>
      <c r="GP15" s="6">
        <f>IF(OR('Z-scores'!GP15&gt;3,'Z-scores'!GP15&lt;-3),"",'Z-scores'!GP15)</f>
        <v>-1.1352886745643367</v>
      </c>
      <c r="GQ15" s="6">
        <f>IF(OR('Z-scores'!GQ15&gt;3,'Z-scores'!GQ15&lt;-3),"",'Z-scores'!GQ15)</f>
        <v>-0.59563343888322662</v>
      </c>
      <c r="GR15" s="6">
        <f>IF(OR('Z-scores'!GR15&gt;3,'Z-scores'!GR15&lt;-3),"",'Z-scores'!GR15)</f>
        <v>-1.0377945403301452</v>
      </c>
      <c r="GS15" s="6">
        <f>IF(OR('Z-scores'!GS15&gt;3,'Z-scores'!GS15&lt;-3),"",'Z-scores'!GS15)</f>
        <v>-0.51474408664889626</v>
      </c>
      <c r="GT15" s="6">
        <f>IF(OR('Z-scores'!GT15&gt;3,'Z-scores'!GT15&lt;-3),"",'Z-scores'!GT15)</f>
        <v>-0.41160675179150247</v>
      </c>
      <c r="GU15" s="6">
        <f>IF(OR('Z-scores'!GU15&gt;3,'Z-scores'!GU15&lt;-3),"",'Z-scores'!GU15)</f>
        <v>-1.6610960635430481</v>
      </c>
      <c r="GV15" s="6">
        <f>IF(OR('Z-scores'!GV15&gt;3,'Z-scores'!GV15&lt;-3),"",'Z-scores'!GV15)</f>
        <v>-1.9308517472377673</v>
      </c>
      <c r="GW15" s="6">
        <f>IF(OR('Z-scores'!GW15&gt;3,'Z-scores'!GW15&lt;-3),"",'Z-scores'!GW15)</f>
        <v>-1.178049021618766</v>
      </c>
      <c r="GX15" s="6">
        <f>IF(OR('Z-scores'!GX15&gt;3,'Z-scores'!GX15&lt;-3),"",'Z-scores'!GX15)</f>
        <v>-0.63975412134918186</v>
      </c>
      <c r="GY15" s="6">
        <f>IF(OR('Z-scores'!GY15&gt;3,'Z-scores'!GY15&lt;-3),"",'Z-scores'!GY15)</f>
        <v>-0.16540177908990755</v>
      </c>
      <c r="GZ15" s="6">
        <f>IF(OR('Z-scores'!GZ15&gt;3,'Z-scores'!GZ15&lt;-3),"",'Z-scores'!GZ15)</f>
        <v>0.60699320822931946</v>
      </c>
      <c r="HA15" s="6">
        <f>IF(OR('Z-scores'!HA15&gt;3,'Z-scores'!HA15&lt;-3),"",'Z-scores'!HA15)</f>
        <v>-0.50925318235643091</v>
      </c>
      <c r="HB15" s="6">
        <f>IF(OR('Z-scores'!HB15&gt;3,'Z-scores'!HB15&lt;-3),"",'Z-scores'!HB15)</f>
        <v>-1.4055889399401527</v>
      </c>
      <c r="HC15" s="6">
        <f>IF(OR('Z-scores'!HC15&gt;3,'Z-scores'!HC15&lt;-3),"",'Z-scores'!HC15)</f>
        <v>-0.96491875733754751</v>
      </c>
      <c r="HD15" s="6">
        <f>IF(OR('Z-scores'!HD15&gt;3,'Z-scores'!HD15&lt;-3),"",'Z-scores'!HD15)</f>
        <v>-0.31744670216437965</v>
      </c>
      <c r="HE15" s="6">
        <f>IF(OR('Z-scores'!HE15&gt;3,'Z-scores'!HE15&lt;-3),"",'Z-scores'!HE15)</f>
        <v>-0.43419032054399392</v>
      </c>
      <c r="HF15" s="6">
        <f>IF(OR('Z-scores'!HF15&gt;3,'Z-scores'!HF15&lt;-3),"",'Z-scores'!HF15)</f>
        <v>0.6083318521810136</v>
      </c>
      <c r="HG15" s="6">
        <f>IF(OR('Z-scores'!HG15&gt;3,'Z-scores'!HG15&lt;-3),"",'Z-scores'!HG15)</f>
        <v>-0.18022737538834466</v>
      </c>
      <c r="HH15" s="6">
        <f>IF(OR('Z-scores'!HH15&gt;3,'Z-scores'!HH15&lt;-3),"",'Z-scores'!HH15)</f>
        <v>1.4667165168476299</v>
      </c>
      <c r="HI15" s="6">
        <f>IF(OR('Z-scores'!HI15&gt;3,'Z-scores'!HI15&lt;-3),"",'Z-scores'!HI15)</f>
        <v>-0.49326034939823094</v>
      </c>
      <c r="HJ15" s="6">
        <f>IF(OR('Z-scores'!HJ15&gt;3,'Z-scores'!HJ15&lt;-3),"",'Z-scores'!HJ15)</f>
        <v>2.0572889172441884</v>
      </c>
      <c r="HK15" s="6">
        <f>IF(OR('Z-scores'!HK15&gt;3,'Z-scores'!HK15&lt;-3),"",'Z-scores'!HK15)</f>
        <v>-0.57006635095535063</v>
      </c>
      <c r="HL15" s="6">
        <f>IF(OR('Z-scores'!HL15&gt;3,'Z-scores'!HL15&lt;-3),"",'Z-scores'!HL15)</f>
        <v>2.3897054471062291</v>
      </c>
      <c r="HM15" s="6">
        <f>IF(OR('Z-scores'!HM15&gt;3,'Z-scores'!HM15&lt;-3),"",'Z-scores'!HM15)</f>
        <v>1.1758963510820402</v>
      </c>
      <c r="HN15" s="6">
        <f>IF(OR('Z-scores'!HN15&gt;3,'Z-scores'!HN15&lt;-3),"",'Z-scores'!HN15)</f>
        <v>-2.0729439981129012</v>
      </c>
      <c r="HO15" s="6">
        <f>IF(OR('Z-scores'!HO15&gt;3,'Z-scores'!HO15&lt;-3),"",'Z-scores'!HO15)</f>
        <v>-1.6732132801963249</v>
      </c>
      <c r="HP15" s="6">
        <f>IF(OR('Z-scores'!HP15&gt;3,'Z-scores'!HP15&lt;-3),"",'Z-scores'!HP15)</f>
        <v>-1.6184140720919684</v>
      </c>
      <c r="HQ15" s="6">
        <f>IF(OR('Z-scores'!HQ15&gt;3,'Z-scores'!HQ15&lt;-3),"",'Z-scores'!HQ15)</f>
        <v>-1.169612303278367</v>
      </c>
      <c r="HR15" s="6">
        <f>IF(OR('Z-scores'!HR15&gt;3,'Z-scores'!HR15&lt;-3),"",'Z-scores'!HR15)</f>
        <v>-0.40634331045416072</v>
      </c>
      <c r="HS15" s="6">
        <f>IF(OR('Z-scores'!HS15&gt;3,'Z-scores'!HS15&lt;-3),"",'Z-scores'!HS15)</f>
        <v>-0.99621567836148972</v>
      </c>
      <c r="HT15" s="6">
        <f>IF(OR('Z-scores'!HT15&gt;3,'Z-scores'!HT15&lt;-3),"",'Z-scores'!HT15)</f>
        <v>-0.60655088461686546</v>
      </c>
      <c r="HU15" s="6">
        <f>IF(OR('Z-scores'!HU15&gt;3,'Z-scores'!HU15&lt;-3),"",'Z-scores'!HU15)</f>
        <v>-0.17034910752615073</v>
      </c>
      <c r="HV15" s="6">
        <f>IF(OR('Z-scores'!HV15&gt;3,'Z-scores'!HV15&lt;-3),"",'Z-scores'!HV15)</f>
        <v>-0.11033481183165354</v>
      </c>
      <c r="HW15" s="6">
        <f>IF(OR('Z-scores'!HW15&gt;3,'Z-scores'!HW15&lt;-3),"",'Z-scores'!HW15)</f>
        <v>0.18373172438661006</v>
      </c>
      <c r="HX15" s="6">
        <f>IF(OR('Z-scores'!HX15&gt;3,'Z-scores'!HX15&lt;-3),"",'Z-scores'!HX15)</f>
        <v>0.47599546386718833</v>
      </c>
      <c r="HY15" s="6">
        <f>IF(OR('Z-scores'!HY15&gt;3,'Z-scores'!HY15&lt;-3),"",'Z-scores'!HY15)</f>
        <v>-0.36127056595193757</v>
      </c>
      <c r="HZ15" s="6">
        <f>IF(OR('Z-scores'!HZ15&gt;3,'Z-scores'!HZ15&lt;-3),"",'Z-scores'!HZ15)</f>
        <v>0.39350583073778239</v>
      </c>
      <c r="IA15" s="6">
        <f>IF(OR('Z-scores'!IA15&gt;3,'Z-scores'!IA15&lt;-3),"",'Z-scores'!IA15)</f>
        <v>7.5171432907435276E-2</v>
      </c>
      <c r="IB15" s="6">
        <f>IF(OR('Z-scores'!IB15&gt;3,'Z-scores'!IB15&lt;-3),"",'Z-scores'!IB15)</f>
        <v>-0.62423775893217004</v>
      </c>
      <c r="IC15" s="6">
        <f>IF(OR('Z-scores'!IC15&gt;3,'Z-scores'!IC15&lt;-3),"",'Z-scores'!IC15)</f>
        <v>-0.67993142526480643</v>
      </c>
      <c r="ID15" s="6">
        <f>IF(OR('Z-scores'!ID15&gt;3,'Z-scores'!ID15&lt;-3),"",'Z-scores'!ID15)</f>
        <v>-0.68013222858370548</v>
      </c>
      <c r="IE15" s="6">
        <f>IF(OR('Z-scores'!IE15&gt;3,'Z-scores'!IE15&lt;-3),"",'Z-scores'!IE15)</f>
        <v>-0.74650648785549034</v>
      </c>
      <c r="IF15" s="6">
        <f>IF(OR('Z-scores'!IF15&gt;3,'Z-scores'!IF15&lt;-3),"",'Z-scores'!IF15)</f>
        <v>-0.59583732885226137</v>
      </c>
      <c r="IG15" s="6">
        <f>IF(OR('Z-scores'!IG15&gt;3,'Z-scores'!IG15&lt;-3),"",'Z-scores'!IG15)</f>
        <v>-0.86798491117003418</v>
      </c>
      <c r="IH15" s="6">
        <f>IF(OR('Z-scores'!IH15&gt;3,'Z-scores'!IH15&lt;-3),"",'Z-scores'!IH15)</f>
        <v>-0.55169799775462847</v>
      </c>
      <c r="II15" s="6">
        <f>IF(OR('Z-scores'!II15&gt;3,'Z-scores'!II15&lt;-3),"",'Z-scores'!II15)</f>
        <v>-0.10996116943928114</v>
      </c>
      <c r="IJ15" s="6">
        <f>IF(OR('Z-scores'!IJ15&gt;3,'Z-scores'!IJ15&lt;-3),"",'Z-scores'!IJ15)</f>
        <v>0.53290313473673356</v>
      </c>
      <c r="IK15" s="6">
        <f>IF(OR('Z-scores'!IK15&gt;3,'Z-scores'!IK15&lt;-3),"",'Z-scores'!IK15)</f>
        <v>-0.23983046867854374</v>
      </c>
      <c r="IL15" s="6">
        <f>IF(OR('Z-scores'!IL15&gt;3,'Z-scores'!IL15&lt;-3),"",'Z-scores'!IL15)</f>
        <v>0.30156932943692766</v>
      </c>
      <c r="IM15" s="6">
        <f>IF(OR('Z-scores'!IM15&gt;3,'Z-scores'!IM15&lt;-3),"",'Z-scores'!IM15)</f>
        <v>-0.63648797044257654</v>
      </c>
      <c r="IN15" s="6">
        <f>IF(OR('Z-scores'!IN15&gt;3,'Z-scores'!IN15&lt;-3),"",'Z-scores'!IN15)</f>
        <v>-0.48072750698510569</v>
      </c>
      <c r="IO15" s="6">
        <f>IF(OR('Z-scores'!IO15&gt;3,'Z-scores'!IO15&lt;-3),"",'Z-scores'!IO15)</f>
        <v>-0.63788895916845745</v>
      </c>
      <c r="IP15" s="6">
        <f>IF(OR('Z-scores'!IP15&gt;3,'Z-scores'!IP15&lt;-3),"",'Z-scores'!IP15)</f>
        <v>-0.88304933471358427</v>
      </c>
      <c r="IQ15" s="6">
        <f>IF(OR('Z-scores'!IQ15&gt;3,'Z-scores'!IQ15&lt;-3),"",'Z-scores'!IQ15)</f>
        <v>-0.84251807937745693</v>
      </c>
      <c r="IR15" s="6">
        <f>IF(OR('Z-scores'!IR15&gt;3,'Z-scores'!IR15&lt;-3),"",'Z-scores'!IR15)</f>
        <v>-0.21314247187284949</v>
      </c>
      <c r="IS15" s="6">
        <f>IF(OR('Z-scores'!IS15&gt;3,'Z-scores'!IS15&lt;-3),"",'Z-scores'!IS15)</f>
        <v>-0.26495835222199399</v>
      </c>
      <c r="IT15" s="6">
        <f>IF(OR('Z-scores'!IT15&gt;3,'Z-scores'!IT15&lt;-3),"",'Z-scores'!IT15)</f>
        <v>-0.31019455769052906</v>
      </c>
      <c r="IU15" s="6">
        <f>IF(OR('Z-scores'!IU15&gt;3,'Z-scores'!IU15&lt;-3),"",'Z-scores'!IU15)</f>
        <v>-1.1634776220533738</v>
      </c>
      <c r="IV15" s="6">
        <f>IF(OR('Z-scores'!IV15&gt;3,'Z-scores'!IV15&lt;-3),"",'Z-scores'!IV15)</f>
        <v>-0.74244765201993335</v>
      </c>
      <c r="IW15" s="6">
        <f>IF(OR('Z-scores'!IW15&gt;3,'Z-scores'!IW15&lt;-3),"",'Z-scores'!IW15)</f>
        <v>8.6615539331374725E-2</v>
      </c>
      <c r="IX15" s="6">
        <f>IF(OR('Z-scores'!IX15&gt;3,'Z-scores'!IX15&lt;-3),"",'Z-scores'!IX15)</f>
        <v>0.64932506926833544</v>
      </c>
      <c r="IY15" s="6">
        <f>IF(OR('Z-scores'!IY15&gt;3,'Z-scores'!IY15&lt;-3),"",'Z-scores'!IY15)</f>
        <v>-2.4411949055918061E-2</v>
      </c>
      <c r="IZ15" s="6">
        <f>IF(OR('Z-scores'!IZ15&gt;3,'Z-scores'!IZ15&lt;-3),"",'Z-scores'!IZ15)</f>
        <v>0.2379812485816557</v>
      </c>
      <c r="JA15" s="6">
        <f>IF(OR('Z-scores'!JA15&gt;3,'Z-scores'!JA15&lt;-3),"",'Z-scores'!JA15)</f>
        <v>4.0693698890244767E-2</v>
      </c>
      <c r="JB15" s="6">
        <f>IF(OR('Z-scores'!JB15&gt;3,'Z-scores'!JB15&lt;-3),"",'Z-scores'!JB15)</f>
        <v>0.22208291262644539</v>
      </c>
      <c r="JC15" s="6">
        <f>IF(OR('Z-scores'!JC15&gt;3,'Z-scores'!JC15&lt;-3),"",'Z-scores'!JC15)</f>
        <v>-0.51784762891690495</v>
      </c>
      <c r="JD15" s="6">
        <f>IF(OR('Z-scores'!JD15&gt;3,'Z-scores'!JD15&lt;-3),"",'Z-scores'!JD15)</f>
        <v>0.62344545283624342</v>
      </c>
      <c r="JE15" s="6">
        <f>IF(OR('Z-scores'!JE15&gt;3,'Z-scores'!JE15&lt;-3),"",'Z-scores'!JE15)</f>
        <v>2.3389420650337147</v>
      </c>
      <c r="JF15" s="6">
        <f>IF(OR('Z-scores'!JF15&gt;3,'Z-scores'!JF15&lt;-3),"",'Z-scores'!JF15)</f>
        <v>0.96791966714441569</v>
      </c>
      <c r="JG15" s="6">
        <f>IF(OR('Z-scores'!JG15&gt;3,'Z-scores'!JG15&lt;-3),"",'Z-scores'!JG15)</f>
        <v>1.6911237446687748</v>
      </c>
      <c r="JH15" s="6">
        <f>IF(OR('Z-scores'!JH15&gt;3,'Z-scores'!JH15&lt;-3),"",'Z-scores'!JH15)</f>
        <v>-0.75943687171290364</v>
      </c>
      <c r="JI15" s="6">
        <f>IF(OR('Z-scores'!JI15&gt;3,'Z-scores'!JI15&lt;-3),"",'Z-scores'!JI15)</f>
        <v>-1.5076764799495603</v>
      </c>
      <c r="JJ15" s="6">
        <f>IF(OR('Z-scores'!JJ15&gt;3,'Z-scores'!JJ15&lt;-3),"",'Z-scores'!JJ15)</f>
        <v>-0.57635459164517067</v>
      </c>
      <c r="JK15" s="6">
        <f>IF(OR('Z-scores'!JK15&gt;3,'Z-scores'!JK15&lt;-3),"",'Z-scores'!JK15)</f>
        <v>-0.79531954888004708</v>
      </c>
      <c r="JL15" s="6">
        <f>IF(OR('Z-scores'!JL15&gt;3,'Z-scores'!JL15&lt;-3),"",'Z-scores'!JL15)</f>
        <v>-0.28600831719401004</v>
      </c>
      <c r="JM15" s="6">
        <f>IF(OR('Z-scores'!JM15&gt;3,'Z-scores'!JM15&lt;-3),"",'Z-scores'!JM15)</f>
        <v>-0.58044720314647236</v>
      </c>
      <c r="JN15" s="6">
        <f>IF(OR('Z-scores'!JN15&gt;3,'Z-scores'!JN15&lt;-3),"",'Z-scores'!JN15)</f>
        <v>-0.30603526667895448</v>
      </c>
      <c r="JO15" s="6">
        <f>IF(OR('Z-scores'!JO15&gt;3,'Z-scores'!JO15&lt;-3),"",'Z-scores'!JO15)</f>
        <v>-1.1265862406041227</v>
      </c>
      <c r="JP15" s="6">
        <f>IF(OR('Z-scores'!JP15&gt;3,'Z-scores'!JP15&lt;-3),"",'Z-scores'!JP15)</f>
        <v>-0.54391418437543615</v>
      </c>
      <c r="JQ15" s="6">
        <f>IF(OR('Z-scores'!JQ15&gt;3,'Z-scores'!JQ15&lt;-3),"",'Z-scores'!JQ15)</f>
        <v>-0.29457898942128374</v>
      </c>
      <c r="JR15" s="6">
        <f>IF(OR('Z-scores'!JR15&gt;3,'Z-scores'!JR15&lt;-3),"",'Z-scores'!JR15)</f>
        <v>-1.1737360149091884</v>
      </c>
      <c r="JS15" s="6">
        <f>IF(OR('Z-scores'!JS15&gt;3,'Z-scores'!JS15&lt;-3),"",'Z-scores'!JS15)</f>
        <v>-0.18339403977751809</v>
      </c>
      <c r="JT15" s="6">
        <f>IF(OR('Z-scores'!JT15&gt;3,'Z-scores'!JT15&lt;-3),"",'Z-scores'!JT15)</f>
        <v>-0.5478974947369788</v>
      </c>
      <c r="JU15" s="6">
        <f>IF(OR('Z-scores'!JU15&gt;3,'Z-scores'!JU15&lt;-3),"",'Z-scores'!JU15)</f>
        <v>4.9526437229663739E-2</v>
      </c>
      <c r="JV15" s="6">
        <f>IF(OR('Z-scores'!JV15&gt;3,'Z-scores'!JV15&lt;-3),"",'Z-scores'!JV15)</f>
        <v>-1.0446111714158073</v>
      </c>
      <c r="JW15" s="6">
        <f>IF(OR('Z-scores'!JW15&gt;3,'Z-scores'!JW15&lt;-3),"",'Z-scores'!JW15)</f>
        <v>-0.61579765475716941</v>
      </c>
      <c r="JX15" s="6">
        <f>IF(OR('Z-scores'!JX15&gt;3,'Z-scores'!JX15&lt;-3),"",'Z-scores'!JX15)</f>
        <v>0.47199370397230889</v>
      </c>
      <c r="JY15" s="6">
        <f>IF(OR('Z-scores'!JY15&gt;3,'Z-scores'!JY15&lt;-3),"",'Z-scores'!JY15)</f>
        <v>-0.40190469074750257</v>
      </c>
      <c r="JZ15" s="6">
        <f>IF(OR('Z-scores'!JZ15&gt;3,'Z-scores'!JZ15&lt;-3),"",'Z-scores'!JZ15)</f>
        <v>0.55575766028932549</v>
      </c>
      <c r="KA15" s="6">
        <f>IF(OR('Z-scores'!KA15&gt;3,'Z-scores'!KA15&lt;-3),"",'Z-scores'!KA15)</f>
        <v>-0.24974126547814421</v>
      </c>
      <c r="KB15" s="6">
        <f>IF(OR('Z-scores'!KB15&gt;3,'Z-scores'!KB15&lt;-3),"",'Z-scores'!KB15)</f>
        <v>5.6427797289758989E-2</v>
      </c>
      <c r="KC15" s="6">
        <f>IF(OR('Z-scores'!KC15&gt;3,'Z-scores'!KC15&lt;-3),"",'Z-scores'!KC15)</f>
        <v>-0.26643553794941627</v>
      </c>
      <c r="KD15" s="6">
        <f>IF(OR('Z-scores'!KD15&gt;3,'Z-scores'!KD15&lt;-3),"",'Z-scores'!KD15)</f>
        <v>1.0481988333434575</v>
      </c>
      <c r="KE15" s="6">
        <f>IF(OR('Z-scores'!KE15&gt;3,'Z-scores'!KE15&lt;-3),"",'Z-scores'!KE15)</f>
        <v>0.15614440739049107</v>
      </c>
      <c r="KF15" s="6">
        <f>IF(OR('Z-scores'!KF15&gt;3,'Z-scores'!KF15&lt;-3),"",'Z-scores'!KF15)</f>
        <v>1.085504281443054</v>
      </c>
      <c r="KG15" s="6">
        <f>IF(OR('Z-scores'!KG15&gt;3,'Z-scores'!KG15&lt;-3),"",'Z-scores'!KG15)</f>
        <v>-0.41597976508234663</v>
      </c>
      <c r="KH15" s="6">
        <f>IF(OR('Z-scores'!KH15&gt;3,'Z-scores'!KH15&lt;-3),"",'Z-scores'!KH15)</f>
        <v>0.75739792825660179</v>
      </c>
      <c r="KI15" s="6">
        <f>IF(OR('Z-scores'!KI15&gt;3,'Z-scores'!KI15&lt;-3),"",'Z-scores'!KI15)</f>
        <v>1.5357157596081559</v>
      </c>
      <c r="KJ15" s="6">
        <f>IF(OR('Z-scores'!KJ15&gt;3,'Z-scores'!KJ15&lt;-3),"",'Z-scores'!KJ15)</f>
        <v>0.20403744039908817</v>
      </c>
      <c r="KK15" s="6">
        <f>IF(OR('Z-scores'!KK15&gt;3,'Z-scores'!KK15&lt;-3),"",'Z-scores'!KK15)</f>
        <v>1.0804685520282593</v>
      </c>
      <c r="KL15" s="6">
        <f>IF(OR('Z-scores'!KL15&gt;3,'Z-scores'!KL15&lt;-3),"",'Z-scores'!KL15)</f>
        <v>0.63343988403202278</v>
      </c>
      <c r="KM15" s="6">
        <f>IF(OR('Z-scores'!KM15&gt;3,'Z-scores'!KM15&lt;-3),"",'Z-scores'!KM15)</f>
        <v>0.84862777541165024</v>
      </c>
      <c r="KN15" s="6">
        <f>IF(OR('Z-scores'!KN15&gt;3,'Z-scores'!KN15&lt;-3),"",'Z-scores'!KN15)</f>
        <v>-0.39951218109212794</v>
      </c>
      <c r="KO15" s="6">
        <f>IF(OR('Z-scores'!KO15&gt;3,'Z-scores'!KO15&lt;-3),"",'Z-scores'!KO15)</f>
        <v>-0.4702537823382581</v>
      </c>
      <c r="KP15" s="6">
        <f>IF(OR('Z-scores'!KP15&gt;3,'Z-scores'!KP15&lt;-3),"",'Z-scores'!KP15)</f>
        <v>-3.4515107038422858E-2</v>
      </c>
      <c r="KQ15" s="6">
        <f>IF(OR('Z-scores'!KQ15&gt;3,'Z-scores'!KQ15&lt;-3),"",'Z-scores'!KQ15)</f>
        <v>-0.119233235937011</v>
      </c>
      <c r="KR15" s="6">
        <f>IF(OR('Z-scores'!KR15&gt;3,'Z-scores'!KR15&lt;-3),"",'Z-scores'!KR15)</f>
        <v>0.69842901390585976</v>
      </c>
      <c r="KS15" s="6">
        <f>IF(OR('Z-scores'!KS15&gt;3,'Z-scores'!KS15&lt;-3),"",'Z-scores'!KS15)</f>
        <v>2.4805750004826509E-2</v>
      </c>
      <c r="KT15" s="6">
        <f>IF(OR('Z-scores'!KT15&gt;3,'Z-scores'!KT15&lt;-3),"",'Z-scores'!KT15)</f>
        <v>0.67922680918360134</v>
      </c>
      <c r="KU15" s="6">
        <f>IF(OR('Z-scores'!KU15&gt;3,'Z-scores'!KU15&lt;-3),"",'Z-scores'!KU15)</f>
        <v>1.0662394729877891</v>
      </c>
      <c r="KV15" s="6">
        <f>IF(OR('Z-scores'!KV15&gt;3,'Z-scores'!KV15&lt;-3),"",'Z-scores'!KV15)</f>
        <v>1.0827865697138908</v>
      </c>
      <c r="KW15" s="6">
        <f>IF(OR('Z-scores'!KW15&gt;3,'Z-scores'!KW15&lt;-3),"",'Z-scores'!KW15)</f>
        <v>-0.29693311007758516</v>
      </c>
      <c r="KX15" s="6">
        <f>IF(OR('Z-scores'!KX15&gt;3,'Z-scores'!KX15&lt;-3),"",'Z-scores'!KX15)</f>
        <v>1.1084827801738868</v>
      </c>
      <c r="KY15" s="6">
        <f>IF(OR('Z-scores'!KY15&gt;3,'Z-scores'!KY15&lt;-3),"",'Z-scores'!KY15)</f>
        <v>0.7226301592354768</v>
      </c>
      <c r="KZ15" s="6">
        <f>IF(OR('Z-scores'!KZ15&gt;3,'Z-scores'!KZ15&lt;-3),"",'Z-scores'!KZ15)</f>
        <v>-0.36396784687075501</v>
      </c>
      <c r="LA15" s="6" t="str">
        <f>IF(OR('Z-scores'!LA15&gt;3,'Z-scores'!LA15&lt;-3),"",'Z-scores'!LA15)</f>
        <v/>
      </c>
      <c r="LB15" s="6">
        <f>IF(OR('Z-scores'!LB15&gt;3,'Z-scores'!LB15&lt;-3),"",'Z-scores'!LB15)</f>
        <v>0.26726055065527626</v>
      </c>
      <c r="LC15" s="6">
        <f>IF(OR('Z-scores'!LC15&gt;3,'Z-scores'!LC15&lt;-3),"",'Z-scores'!LC15)</f>
        <v>0.1129171328710888</v>
      </c>
      <c r="LD15" s="6">
        <f>IF(OR('Z-scores'!LD15&gt;3,'Z-scores'!LD15&lt;-3),"",'Z-scores'!LD15)</f>
        <v>0.62090811718735506</v>
      </c>
      <c r="LE15" s="6">
        <f>IF(OR('Z-scores'!LE15&gt;3,'Z-scores'!LE15&lt;-3),"",'Z-scores'!LE15)</f>
        <v>-0.38181715246414633</v>
      </c>
      <c r="LF15" s="6">
        <f>IF(OR('Z-scores'!LF15&gt;3,'Z-scores'!LF15&lt;-3),"",'Z-scores'!LF15)</f>
        <v>0.72574520219309901</v>
      </c>
      <c r="LG15" s="6">
        <f>IF(OR('Z-scores'!LG15&gt;3,'Z-scores'!LG15&lt;-3),"",'Z-scores'!LG15)</f>
        <v>0.72625669252282721</v>
      </c>
      <c r="LH15" s="6">
        <f>IF(OR('Z-scores'!LH15&gt;3,'Z-scores'!LH15&lt;-3),"",'Z-scores'!LH15)</f>
        <v>-1.4753165298665678</v>
      </c>
      <c r="LI15" s="6">
        <f>IF(OR('Z-scores'!LI15&gt;3,'Z-scores'!LI15&lt;-3),"",'Z-scores'!LI15)</f>
        <v>0.10616436892668743</v>
      </c>
      <c r="LJ15" s="6">
        <f>IF(OR('Z-scores'!LJ15&gt;3,'Z-scores'!LJ15&lt;-3),"",'Z-scores'!LJ15)</f>
        <v>0.52254758036222648</v>
      </c>
      <c r="LK15" s="6">
        <f>IF(OR('Z-scores'!LK15&gt;3,'Z-scores'!LK15&lt;-3),"",'Z-scores'!LK15)</f>
        <v>-0.33979033314864227</v>
      </c>
      <c r="LL15" s="6">
        <f>IF(OR('Z-scores'!LL15&gt;3,'Z-scores'!LL15&lt;-3),"",'Z-scores'!LL15)</f>
        <v>-1.437460346899096E-2</v>
      </c>
      <c r="LM15" s="6">
        <f>IF(OR('Z-scores'!LM15&gt;3,'Z-scores'!LM15&lt;-3),"",'Z-scores'!LM15)</f>
        <v>-0.44178762334270016</v>
      </c>
      <c r="LN15" s="6">
        <f>IF(OR('Z-scores'!LN15&gt;3,'Z-scores'!LN15&lt;-3),"",'Z-scores'!LN15)</f>
        <v>1.4809408951612222</v>
      </c>
      <c r="LO15" s="6">
        <f>IF(OR('Z-scores'!LO15&gt;3,'Z-scores'!LO15&lt;-3),"",'Z-scores'!LO15)</f>
        <v>-0.14541369828646755</v>
      </c>
      <c r="LP15" s="6">
        <f>IF(OR('Z-scores'!LP15&gt;3,'Z-scores'!LP15&lt;-3),"",'Z-scores'!LP15)</f>
        <v>0.30581305795591163</v>
      </c>
      <c r="LQ15" s="6">
        <f>IF(OR('Z-scores'!LQ15&gt;3,'Z-scores'!LQ15&lt;-3),"",'Z-scores'!LQ15)</f>
        <v>-0.65532264849070732</v>
      </c>
      <c r="LR15" s="6">
        <f>IF(OR('Z-scores'!LR15&gt;3,'Z-scores'!LR15&lt;-3),"",'Z-scores'!LR15)</f>
        <v>-0.21158262620945117</v>
      </c>
      <c r="LS15" s="6">
        <f>IF(OR('Z-scores'!LS15&gt;3,'Z-scores'!LS15&lt;-3),"",'Z-scores'!LS15)</f>
        <v>-0.37296943125792054</v>
      </c>
      <c r="LT15" s="6">
        <f>IF(OR('Z-scores'!LT15&gt;3,'Z-scores'!LT15&lt;-3),"",'Z-scores'!LT15)</f>
        <v>-0.344828812058246</v>
      </c>
      <c r="LU15" s="6">
        <f>IF(OR('Z-scores'!LU15&gt;3,'Z-scores'!LU15&lt;-3),"",'Z-scores'!LU15)</f>
        <v>-0.42576067396191314</v>
      </c>
      <c r="LV15" s="6">
        <f>IF(OR('Z-scores'!LV15&gt;3,'Z-scores'!LV15&lt;-3),"",'Z-scores'!LV15)</f>
        <v>0.65566632139195791</v>
      </c>
      <c r="LW15" s="6">
        <f>IF(OR('Z-scores'!LW15&gt;3,'Z-scores'!LW15&lt;-3),"",'Z-scores'!LW15)</f>
        <v>-0.97110236080817969</v>
      </c>
      <c r="LX15" s="6">
        <f>IF(OR('Z-scores'!LX15&gt;3,'Z-scores'!LX15&lt;-3),"",'Z-scores'!LX15)</f>
        <v>-0.24787413620123649</v>
      </c>
      <c r="LY15" s="6">
        <f>IF(OR('Z-scores'!LY15&gt;3,'Z-scores'!LY15&lt;-3),"",'Z-scores'!LY15)</f>
        <v>-0.15835200120505463</v>
      </c>
      <c r="LZ15" s="6">
        <f>IF(OR('Z-scores'!LZ15&gt;3,'Z-scores'!LZ15&lt;-3),"",'Z-scores'!LZ15)</f>
        <v>-0.31275355890774292</v>
      </c>
      <c r="MA15" s="6">
        <f>IF(OR('Z-scores'!MA15&gt;3,'Z-scores'!MA15&lt;-3),"",'Z-scores'!MA15)</f>
        <v>-0.61494206451784794</v>
      </c>
      <c r="MB15" s="6">
        <f>IF(OR('Z-scores'!MB15&gt;3,'Z-scores'!MB15&lt;-3),"",'Z-scores'!MB15)</f>
        <v>-0.15140690095679954</v>
      </c>
      <c r="MC15" s="6">
        <f>IF(OR('Z-scores'!MC15&gt;3,'Z-scores'!MC15&lt;-3),"",'Z-scores'!MC15)</f>
        <v>-0.52095513599857046</v>
      </c>
      <c r="MD15" s="6">
        <f>IF(OR('Z-scores'!MD15&gt;3,'Z-scores'!MD15&lt;-3),"",'Z-scores'!MD15)</f>
        <v>-0.57964523049159178</v>
      </c>
      <c r="ME15" s="6">
        <f>IF(OR('Z-scores'!ME15&gt;3,'Z-scores'!ME15&lt;-3),"",'Z-scores'!ME15)</f>
        <v>0.23658312484884883</v>
      </c>
      <c r="MF15" s="6">
        <f>IF(OR('Z-scores'!MF15&gt;3,'Z-scores'!MF15&lt;-3),"",'Z-scores'!MF15)</f>
        <v>-0.26053350232139055</v>
      </c>
      <c r="MG15" s="6">
        <f>IF(OR('Z-scores'!MG15&gt;3,'Z-scores'!MG15&lt;-3),"",'Z-scores'!MG15)</f>
        <v>-0.50502902569049779</v>
      </c>
      <c r="MH15" s="6">
        <f>IF(OR('Z-scores'!MH15&gt;3,'Z-scores'!MH15&lt;-3),"",'Z-scores'!MH15)</f>
        <v>0.21052602696033221</v>
      </c>
      <c r="MI15" s="6">
        <f>IF(OR('Z-scores'!MI15&gt;3,'Z-scores'!MI15&lt;-3),"",'Z-scores'!MI15)</f>
        <v>-0.27783012260946782</v>
      </c>
      <c r="MJ15" s="6">
        <f>IF(OR('Z-scores'!MJ15&gt;3,'Z-scores'!MJ15&lt;-3),"",'Z-scores'!MJ15)</f>
        <v>-0.60495153961246595</v>
      </c>
      <c r="MK15" s="6">
        <f>IF(OR('Z-scores'!MK15&gt;3,'Z-scores'!MK15&lt;-3),"",'Z-scores'!MK15)</f>
        <v>-0.43542279621502306</v>
      </c>
      <c r="ML15" s="6">
        <f>IF(OR('Z-scores'!ML15&gt;3,'Z-scores'!ML15&lt;-3),"",'Z-scores'!ML15)</f>
        <v>-0.57907206114547183</v>
      </c>
      <c r="MM15" s="6">
        <f>IF(OR('Z-scores'!MM15&gt;3,'Z-scores'!MM15&lt;-3),"",'Z-scores'!MM15)</f>
        <v>-0.3723099788798927</v>
      </c>
      <c r="MN15" s="6">
        <f>IF(OR('Z-scores'!MN15&gt;3,'Z-scores'!MN15&lt;-3),"",'Z-scores'!MN15)</f>
        <v>0.13851450205015581</v>
      </c>
      <c r="MO15" s="6">
        <f>IF(OR('Z-scores'!MO15&gt;3,'Z-scores'!MO15&lt;-3),"",'Z-scores'!MO15)</f>
        <v>-0.55880892543309524</v>
      </c>
      <c r="MP15" s="6">
        <f>IF(OR('Z-scores'!MP15&gt;3,'Z-scores'!MP15&lt;-3),"",'Z-scores'!MP15)</f>
        <v>0.40804286987613458</v>
      </c>
      <c r="MQ15" s="6">
        <f>IF(OR('Z-scores'!MQ15&gt;3,'Z-scores'!MQ15&lt;-3),"",'Z-scores'!MQ15)</f>
        <v>0.26767294753902066</v>
      </c>
      <c r="MR15" s="6">
        <f>IF(OR('Z-scores'!MR15&gt;3,'Z-scores'!MR15&lt;-3),"",'Z-scores'!MR15)</f>
        <v>-0.64673632973116646</v>
      </c>
      <c r="MS15" s="6">
        <f>IF(OR('Z-scores'!MS15&gt;3,'Z-scores'!MS15&lt;-3),"",'Z-scores'!MS15)</f>
        <v>-7.3735748372041804E-2</v>
      </c>
      <c r="MT15" s="6">
        <f>IF(OR('Z-scores'!MT15&gt;3,'Z-scores'!MT15&lt;-3),"",'Z-scores'!MT15)</f>
        <v>-0.25933736722770845</v>
      </c>
      <c r="MU15" s="6">
        <f>IF(OR('Z-scores'!MU15&gt;3,'Z-scores'!MU15&lt;-3),"",'Z-scores'!MU15)</f>
        <v>-1.0692481483088552</v>
      </c>
      <c r="MV15" s="6">
        <f>IF(OR('Z-scores'!MV15&gt;3,'Z-scores'!MV15&lt;-3),"",'Z-scores'!MV15)</f>
        <v>0.76682812504615638</v>
      </c>
      <c r="MW15" s="6">
        <f>IF(OR('Z-scores'!MW15&gt;3,'Z-scores'!MW15&lt;-3),"",'Z-scores'!MW15)</f>
        <v>0.76772103124227131</v>
      </c>
      <c r="MX15" s="6">
        <f>IF(OR('Z-scores'!MX15&gt;3,'Z-scores'!MX15&lt;-3),"",'Z-scores'!MX15)</f>
        <v>-0.36667370644896941</v>
      </c>
      <c r="MY15" s="6">
        <f>IF(OR('Z-scores'!MY15&gt;3,'Z-scores'!MY15&lt;-3),"",'Z-scores'!MY15)</f>
        <v>-0.79621537961257138</v>
      </c>
      <c r="MZ15" s="6">
        <f>IF(OR('Z-scores'!MZ15&gt;3,'Z-scores'!MZ15&lt;-3),"",'Z-scores'!MZ15)</f>
        <v>1.410987648962861</v>
      </c>
      <c r="NA15" s="6">
        <f>IF(OR('Z-scores'!NA15&gt;3,'Z-scores'!NA15&lt;-3),"",'Z-scores'!NA15)</f>
        <v>0.87026301067185197</v>
      </c>
      <c r="NB15" s="6">
        <f>IF(OR('Z-scores'!NB15&gt;3,'Z-scores'!NB15&lt;-3),"",'Z-scores'!NB15)</f>
        <v>0.59360060203237464</v>
      </c>
      <c r="NC15" s="6">
        <f>IF(OR('Z-scores'!NC15&gt;3,'Z-scores'!NC15&lt;-3),"",'Z-scores'!NC15)</f>
        <v>0.31335780467095398</v>
      </c>
      <c r="ND15" s="6">
        <f>IF(OR('Z-scores'!ND15&gt;3,'Z-scores'!ND15&lt;-3),"",'Z-scores'!ND15)</f>
        <v>-0.24769870981622757</v>
      </c>
      <c r="NE15" s="6">
        <f>IF(OR('Z-scores'!NE15&gt;3,'Z-scores'!NE15&lt;-3),"",'Z-scores'!NE15)</f>
        <v>0.89611159667097939</v>
      </c>
      <c r="NF15" s="6">
        <f>IF(OR('Z-scores'!NF15&gt;3,'Z-scores'!NF15&lt;-3),"",'Z-scores'!NF15)</f>
        <v>0.86805965943396635</v>
      </c>
      <c r="NG15" s="6">
        <f>IF(OR('Z-scores'!NG15&gt;3,'Z-scores'!NG15&lt;-3),"",'Z-scores'!NG15)</f>
        <v>0.6986272093576984</v>
      </c>
      <c r="NH15" s="6">
        <f>IF(OR('Z-scores'!NH15&gt;3,'Z-scores'!NH15&lt;-3),"",'Z-scores'!NH15)</f>
        <v>-0.41519884320551964</v>
      </c>
      <c r="NI15" s="6">
        <f>IF(OR('Z-scores'!NI15&gt;3,'Z-scores'!NI15&lt;-3),"",'Z-scores'!NI15)</f>
        <v>1.3622284986187143</v>
      </c>
      <c r="NJ15" s="6">
        <f>IF(OR('Z-scores'!NJ15&gt;3,'Z-scores'!NJ15&lt;-3),"",'Z-scores'!NJ15)</f>
        <v>1.3985816691179844</v>
      </c>
      <c r="NK15" s="6">
        <f>IF(OR('Z-scores'!NK15&gt;3,'Z-scores'!NK15&lt;-3),"",'Z-scores'!NK15)</f>
        <v>0.57832139985640219</v>
      </c>
      <c r="NL15" s="6">
        <f>IF(OR('Z-scores'!NL15&gt;3,'Z-scores'!NL15&lt;-3),"",'Z-scores'!NL15)</f>
        <v>0.14510434052644902</v>
      </c>
      <c r="NM15" s="6">
        <f>IF(OR('Z-scores'!NM15&gt;3,'Z-scores'!NM15&lt;-3),"",'Z-scores'!NM15)</f>
        <v>0.26613717580093005</v>
      </c>
      <c r="NN15" s="6">
        <f>IF(OR('Z-scores'!NN15&gt;3,'Z-scores'!NN15&lt;-3),"",'Z-scores'!NN15)</f>
        <v>0.37702806680281326</v>
      </c>
      <c r="NO15" s="6">
        <f>IF(OR('Z-scores'!NO15&gt;3,'Z-scores'!NO15&lt;-3),"",'Z-scores'!NO15)</f>
        <v>-0.10829698285401226</v>
      </c>
      <c r="NP15" s="6">
        <f>IF(OR('Z-scores'!NP15&gt;3,'Z-scores'!NP15&lt;-3),"",'Z-scores'!NP15)</f>
        <v>3.7085188706430468E-2</v>
      </c>
      <c r="NQ15" s="6">
        <f>IF(OR('Z-scores'!NQ15&gt;3,'Z-scores'!NQ15&lt;-3),"",'Z-scores'!NQ15)</f>
        <v>-0.19063011901441546</v>
      </c>
      <c r="NR15" s="6">
        <f>IF(OR('Z-scores'!NR15&gt;3,'Z-scores'!NR15&lt;-3),"",'Z-scores'!NR15)</f>
        <v>0.72226001727846867</v>
      </c>
      <c r="NS15" s="6">
        <f>IF(OR('Z-scores'!NS15&gt;3,'Z-scores'!NS15&lt;-3),"",'Z-scores'!NS15)</f>
        <v>1.0987044482314734</v>
      </c>
      <c r="NT15" s="6">
        <f>IF(OR('Z-scores'!NT15&gt;3,'Z-scores'!NT15&lt;-3),"",'Z-scores'!NT15)</f>
        <v>0.32010142869249891</v>
      </c>
      <c r="NU15" s="6">
        <f>IF(OR('Z-scores'!NU15&gt;3,'Z-scores'!NU15&lt;-3),"",'Z-scores'!NU15)</f>
        <v>-0.17970454341058109</v>
      </c>
      <c r="NV15" s="6">
        <f>IF(OR('Z-scores'!NV15&gt;3,'Z-scores'!NV15&lt;-3),"",'Z-scores'!NV15)</f>
        <v>1.2870338112281339</v>
      </c>
      <c r="NW15" s="6">
        <f>IF(OR('Z-scores'!NW15&gt;3,'Z-scores'!NW15&lt;-3),"",'Z-scores'!NW15)</f>
        <v>0.57811797917970742</v>
      </c>
      <c r="NX15" s="6">
        <f>IF(OR('Z-scores'!NX15&gt;3,'Z-scores'!NX15&lt;-3),"",'Z-scores'!NX15)</f>
        <v>0.25390207272106813</v>
      </c>
      <c r="NY15" s="6">
        <f>IF(OR('Z-scores'!NY15&gt;3,'Z-scores'!NY15&lt;-3),"",'Z-scores'!NY15)</f>
        <v>0.46812487987356571</v>
      </c>
      <c r="NZ15" s="6">
        <f>IF(OR('Z-scores'!NZ15&gt;3,'Z-scores'!NZ15&lt;-3),"",'Z-scores'!NZ15)</f>
        <v>0.31125272121149855</v>
      </c>
      <c r="OA15" s="6">
        <f>IF(OR('Z-scores'!OA15&gt;3,'Z-scores'!OA15&lt;-3),"",'Z-scores'!OA15)</f>
        <v>1.2726023621322631</v>
      </c>
      <c r="OB15" s="6">
        <f>IF(OR('Z-scores'!OB15&gt;3,'Z-scores'!OB15&lt;-3),"",'Z-scores'!OB15)</f>
        <v>-0.51254666738624821</v>
      </c>
      <c r="OC15" s="6">
        <f>IF(OR('Z-scores'!OC15&gt;3,'Z-scores'!OC15&lt;-3),"",'Z-scores'!OC15)</f>
        <v>-0.46769506441114495</v>
      </c>
      <c r="OD15" s="6">
        <f>IF(OR('Z-scores'!OD15&gt;3,'Z-scores'!OD15&lt;-3),"",'Z-scores'!OD15)</f>
        <v>-0.62390048812543231</v>
      </c>
      <c r="OE15" s="6">
        <f>IF(OR('Z-scores'!OE15&gt;3,'Z-scores'!OE15&lt;-3),"",'Z-scores'!OE15)</f>
        <v>-0.87754767763429542</v>
      </c>
      <c r="OF15" s="6">
        <f>IF(OR('Z-scores'!OF15&gt;3,'Z-scores'!OF15&lt;-3),"",'Z-scores'!OF15)</f>
        <v>0.52086492817470542</v>
      </c>
      <c r="OG15" s="6">
        <f>IF(OR('Z-scores'!OG15&gt;3,'Z-scores'!OG15&lt;-3),"",'Z-scores'!OG15)</f>
        <v>0.77495150068304808</v>
      </c>
      <c r="OH15" s="6">
        <f>IF(OR('Z-scores'!OH15&gt;3,'Z-scores'!OH15&lt;-3),"",'Z-scores'!OH15)</f>
        <v>-0.86336318056160755</v>
      </c>
      <c r="OI15" s="6">
        <f>IF(OR('Z-scores'!OI15&gt;3,'Z-scores'!OI15&lt;-3),"",'Z-scores'!OI15)</f>
        <v>-0.72871097860876999</v>
      </c>
      <c r="OJ15" s="6">
        <f>IF(OR('Z-scores'!OJ15&gt;3,'Z-scores'!OJ15&lt;-3),"",'Z-scores'!OJ15)</f>
        <v>-0.4137243204295834</v>
      </c>
      <c r="OK15" s="6">
        <f>IF(OR('Z-scores'!OK15&gt;3,'Z-scores'!OK15&lt;-3),"",'Z-scores'!OK15)</f>
        <v>-0.43767474854130933</v>
      </c>
      <c r="OL15" s="6">
        <f>IF(OR('Z-scores'!OL15&gt;3,'Z-scores'!OL15&lt;-3),"",'Z-scores'!OL15)</f>
        <v>-0.91942470244896202</v>
      </c>
      <c r="OM15" s="6">
        <f>IF(OR('Z-scores'!OM15&gt;3,'Z-scores'!OM15&lt;-3),"",'Z-scores'!OM15)</f>
        <v>-0.86790515749808872</v>
      </c>
      <c r="ON15" s="6">
        <f>IF(OR('Z-scores'!ON15&gt;3,'Z-scores'!ON15&lt;-3),"",'Z-scores'!ON15)</f>
        <v>-0.59892146089375897</v>
      </c>
      <c r="OO15" s="6">
        <f>IF(OR('Z-scores'!OO15&gt;3,'Z-scores'!OO15&lt;-3),"",'Z-scores'!OO15)</f>
        <v>6.9501477374728476E-2</v>
      </c>
      <c r="OP15" s="6">
        <f>IF(OR('Z-scores'!OP15&gt;3,'Z-scores'!OP15&lt;-3),"",'Z-scores'!OP15)</f>
        <v>-2.2395706169651419E-2</v>
      </c>
      <c r="OQ15" s="6">
        <f>IF(OR('Z-scores'!OQ15&gt;3,'Z-scores'!OQ15&lt;-3),"",'Z-scores'!OQ15)</f>
        <v>-0.29775242886302905</v>
      </c>
      <c r="OR15" s="6">
        <f>IF(OR('Z-scores'!OR15&gt;3,'Z-scores'!OR15&lt;-3),"",'Z-scores'!OR15)</f>
        <v>-0.28697706120671279</v>
      </c>
      <c r="OS15" s="6">
        <f>IF(OR('Z-scores'!OS15&gt;3,'Z-scores'!OS15&lt;-3),"",'Z-scores'!OS15)</f>
        <v>-0.23462028105874008</v>
      </c>
      <c r="OT15" s="6">
        <f>IF(OR('Z-scores'!OT15&gt;3,'Z-scores'!OT15&lt;-3),"",'Z-scores'!OT15)</f>
        <v>-0.37604632725926018</v>
      </c>
      <c r="OU15" s="6">
        <f>IF(OR('Z-scores'!OU15&gt;3,'Z-scores'!OU15&lt;-3),"",'Z-scores'!OU15)</f>
        <v>-2.5455476528172431E-2</v>
      </c>
      <c r="OV15" s="6">
        <f>IF(OR('Z-scores'!OV15&gt;3,'Z-scores'!OV15&lt;-3),"",'Z-scores'!OV15)</f>
        <v>-0.76103638471153245</v>
      </c>
      <c r="OW15" s="6">
        <f>IF(OR('Z-scores'!OW15&gt;3,'Z-scores'!OW15&lt;-3),"",'Z-scores'!OW15)</f>
        <v>-0.46762890903648047</v>
      </c>
      <c r="OX15" s="6">
        <f>IF(OR('Z-scores'!OX15&gt;3,'Z-scores'!OX15&lt;-3),"",'Z-scores'!OX15)</f>
        <v>0.47826502163240259</v>
      </c>
      <c r="OY15" s="6">
        <f>IF(OR('Z-scores'!OY15&gt;3,'Z-scores'!OY15&lt;-3),"",'Z-scores'!OY15)</f>
        <v>-0.71334907855771235</v>
      </c>
      <c r="OZ15" s="6">
        <f>IF(OR('Z-scores'!OZ15&gt;3,'Z-scores'!OZ15&lt;-3),"",'Z-scores'!OZ15)</f>
        <v>-0.50295500768433155</v>
      </c>
      <c r="PA15" s="6">
        <f>IF(OR('Z-scores'!PA15&gt;3,'Z-scores'!PA15&lt;-3),"",'Z-scores'!PA15)</f>
        <v>-0.25000000000000006</v>
      </c>
      <c r="PB15" s="6">
        <f>IF(OR('Z-scores'!PB15&gt;3,'Z-scores'!PB15&lt;-3),"",'Z-scores'!PB15)</f>
        <v>-0.52897971197474714</v>
      </c>
      <c r="PC15" s="6">
        <f>IF(OR('Z-scores'!PC15&gt;3,'Z-scores'!PC15&lt;-3),"",'Z-scores'!PC15)</f>
        <v>-0.44323313704077177</v>
      </c>
      <c r="PD15" s="6">
        <f>IF(OR('Z-scores'!PD15&gt;3,'Z-scores'!PD15&lt;-3),"",'Z-scores'!PD15)</f>
        <v>-0.62436177332461296</v>
      </c>
      <c r="PE15" s="6">
        <f>IF(OR('Z-scores'!PE15&gt;3,'Z-scores'!PE15&lt;-3),"",'Z-scores'!PE15)</f>
        <v>-0.35133400109558283</v>
      </c>
      <c r="PF15" s="6">
        <f>IF(OR('Z-scores'!PF15&gt;3,'Z-scores'!PF15&lt;-3),"",'Z-scores'!PF15)</f>
        <v>-0.54729986416414922</v>
      </c>
      <c r="PG15" s="6">
        <f>IF(OR('Z-scores'!PG15&gt;3,'Z-scores'!PG15&lt;-3),"",'Z-scores'!PG15)</f>
        <v>-0.52726441467238561</v>
      </c>
      <c r="PH15" s="6">
        <f>IF(OR('Z-scores'!PH15&gt;3,'Z-scores'!PH15&lt;-3),"",'Z-scores'!PH15)</f>
        <v>-0.33413639952301766</v>
      </c>
      <c r="PI15" s="6">
        <f>IF(OR('Z-scores'!PI15&gt;3,'Z-scores'!PI15&lt;-3),"",'Z-scores'!PI15)</f>
        <v>-0.32134799332442465</v>
      </c>
      <c r="PJ15" s="6">
        <f>IF(OR('Z-scores'!PJ15&gt;3,'Z-scores'!PJ15&lt;-3),"",'Z-scores'!PJ15)</f>
        <v>0.55950130889048011</v>
      </c>
      <c r="PK15" s="6">
        <f>IF(OR('Z-scores'!PK15&gt;3,'Z-scores'!PK15&lt;-3),"",'Z-scores'!PK15)</f>
        <v>-0.29479828586266454</v>
      </c>
      <c r="PL15" s="6">
        <f>IF(OR('Z-scores'!PL15&gt;3,'Z-scores'!PL15&lt;-3),"",'Z-scores'!PL15)</f>
        <v>1.8263444022122672</v>
      </c>
      <c r="PM15" s="6">
        <f>IF(OR('Z-scores'!PM15&gt;3,'Z-scores'!PM15&lt;-3),"",'Z-scores'!PM15)</f>
        <v>-0.24999999999999997</v>
      </c>
      <c r="PN15" s="6">
        <f>IF(OR('Z-scores'!PN15&gt;3,'Z-scores'!PN15&lt;-3),"",'Z-scores'!PN15)</f>
        <v>-0.56452941655470912</v>
      </c>
      <c r="PO15" s="6">
        <f>IF(OR('Z-scores'!PO15&gt;3,'Z-scores'!PO15&lt;-3),"",'Z-scores'!PO15)</f>
        <v>-0.3133025603838383</v>
      </c>
      <c r="PP15" s="6">
        <f>IF(OR('Z-scores'!PP15&gt;3,'Z-scores'!PP15&lt;-3),"",'Z-scores'!PP15)</f>
        <v>-0.35256601888648931</v>
      </c>
      <c r="PQ15" s="6">
        <f>IF(OR('Z-scores'!PQ15&gt;3,'Z-scores'!PQ15&lt;-3),"",'Z-scores'!PQ15)</f>
        <v>-0.28741381805435101</v>
      </c>
      <c r="PR15" s="6">
        <f>IF(OR('Z-scores'!PR15&gt;3,'Z-scores'!PR15&lt;-3),"",'Z-scores'!PR15)</f>
        <v>-0.34829205235337363</v>
      </c>
      <c r="PS15" s="6">
        <f>IF(OR('Z-scores'!PS15&gt;3,'Z-scores'!PS15&lt;-3),"",'Z-scores'!PS15)</f>
        <v>-0.29010262327226644</v>
      </c>
      <c r="PT15" s="6">
        <f>IF(OR('Z-scores'!PT15&gt;3,'Z-scores'!PT15&lt;-3),"",'Z-scores'!PT15)</f>
        <v>-0.25000000000000006</v>
      </c>
      <c r="PU15" s="6">
        <f>IF(OR('Z-scores'!PU15&gt;3,'Z-scores'!PU15&lt;-3),"",'Z-scores'!PU15)</f>
        <v>-0.25000000000000006</v>
      </c>
      <c r="PV15" s="6">
        <f>IF(OR('Z-scores'!PV15&gt;3,'Z-scores'!PV15&lt;-3),"",'Z-scores'!PV15)</f>
        <v>-0.35393626622875579</v>
      </c>
      <c r="PW15" s="6">
        <f>IF(OR('Z-scores'!PW15&gt;3,'Z-scores'!PW15&lt;-3),"",'Z-scores'!PW15)</f>
        <v>-0.33028933339066707</v>
      </c>
      <c r="PX15" s="6">
        <f>IF(OR('Z-scores'!PX15&gt;3,'Z-scores'!PX15&lt;-3),"",'Z-scores'!PX15)</f>
        <v>-0.68150670828433912</v>
      </c>
      <c r="PY15" s="6">
        <f>IF(OR('Z-scores'!PY15&gt;3,'Z-scores'!PY15&lt;-3),"",'Z-scores'!PY15)</f>
        <v>-0.45400063491979509</v>
      </c>
      <c r="PZ15" s="6">
        <f>IF(OR('Z-scores'!PZ15&gt;3,'Z-scores'!PZ15&lt;-3),"",'Z-scores'!PZ15)</f>
        <v>-0.38109365567294479</v>
      </c>
      <c r="QA15" s="6">
        <f>IF(OR('Z-scores'!QA15&gt;3,'Z-scores'!QA15&lt;-3),"",'Z-scores'!QA15)</f>
        <v>-0.25000000000000006</v>
      </c>
      <c r="QB15" s="6">
        <f>IF(OR('Z-scores'!QB15&gt;3,'Z-scores'!QB15&lt;-3),"",'Z-scores'!QB15)</f>
        <v>-0.2880685502976873</v>
      </c>
      <c r="QC15" s="6">
        <f>IF(OR('Z-scores'!QC15&gt;3,'Z-scores'!QC15&lt;-3),"",'Z-scores'!QC15)</f>
        <v>0.45540505649154467</v>
      </c>
      <c r="QD15" s="6">
        <f>IF(OR('Z-scores'!QD15&gt;3,'Z-scores'!QD15&lt;-3),"",'Z-scores'!QD15)</f>
        <v>-0.25</v>
      </c>
      <c r="QE15" s="6">
        <f>IF(OR('Z-scores'!QE15&gt;3,'Z-scores'!QE15&lt;-3),"",'Z-scores'!QE15)</f>
        <v>-0.25</v>
      </c>
      <c r="QF15" s="6">
        <f>IF(OR('Z-scores'!QF15&gt;3,'Z-scores'!QF15&lt;-3),"",'Z-scores'!QF15)</f>
        <v>-0.33391922588808554</v>
      </c>
      <c r="QG15" s="6">
        <f>IF(OR('Z-scores'!QG15&gt;3,'Z-scores'!QG15&lt;-3),"",'Z-scores'!QG15)</f>
        <v>0.64277290091914385</v>
      </c>
      <c r="QH15" s="6">
        <f>IF(OR('Z-scores'!QH15&gt;3,'Z-scores'!QH15&lt;-3),"",'Z-scores'!QH15)</f>
        <v>-0.42214670022454603</v>
      </c>
      <c r="QI15" s="6">
        <f>IF(OR('Z-scores'!QI15&gt;3,'Z-scores'!QI15&lt;-3),"",'Z-scores'!QI15)</f>
        <v>-0.14903234857813158</v>
      </c>
      <c r="QJ15" s="6">
        <f>IF(OR('Z-scores'!QJ15&gt;3,'Z-scores'!QJ15&lt;-3),"",'Z-scores'!QJ15)</f>
        <v>0.73467819961075553</v>
      </c>
      <c r="QK15" s="6">
        <f>IF(OR('Z-scores'!QK15&gt;3,'Z-scores'!QK15&lt;-3),"",'Z-scores'!QK15)</f>
        <v>-0.39161572428945651</v>
      </c>
      <c r="QL15" s="6">
        <f>IF(OR('Z-scores'!QL15&gt;3,'Z-scores'!QL15&lt;-3),"",'Z-scores'!QL15)</f>
        <v>-9.6511411969801203E-2</v>
      </c>
      <c r="QM15" s="6">
        <f>IF(OR('Z-scores'!QM15&gt;3,'Z-scores'!QM15&lt;-3),"",'Z-scores'!QM15)</f>
        <v>-0.43951429585527413</v>
      </c>
      <c r="QN15" s="6">
        <f>IF(OR('Z-scores'!QN15&gt;3,'Z-scores'!QN15&lt;-3),"",'Z-scores'!QN15)</f>
        <v>1.3454673618105708</v>
      </c>
      <c r="QO15" s="6">
        <f>IF(OR('Z-scores'!QO15&gt;3,'Z-scores'!QO15&lt;-3),"",'Z-scores'!QO15)</f>
        <v>-0.31093654647997038</v>
      </c>
      <c r="QP15" s="6">
        <f>IF(OR('Z-scores'!QP15&gt;3,'Z-scores'!QP15&lt;-3),"",'Z-scores'!QP15)</f>
        <v>-0.32784388170695156</v>
      </c>
      <c r="QQ15" s="6">
        <f>IF(OR('Z-scores'!QQ15&gt;3,'Z-scores'!QQ15&lt;-3),"",'Z-scores'!QQ15)</f>
        <v>-0.55425591796534168</v>
      </c>
      <c r="QR15" s="6">
        <f>IF(OR('Z-scores'!QR15&gt;3,'Z-scores'!QR15&lt;-3),"",'Z-scores'!QR15)</f>
        <v>-0.40378690412619805</v>
      </c>
      <c r="QS15" s="6">
        <f>IF(OR('Z-scores'!QS15&gt;3,'Z-scores'!QS15&lt;-3),"",'Z-scores'!QS15)</f>
        <v>-0.65369777448301403</v>
      </c>
      <c r="QT15" s="6">
        <f>IF(OR('Z-scores'!QT15&gt;3,'Z-scores'!QT15&lt;-3),"",'Z-scores'!QT15)</f>
        <v>-0.23521736458024439</v>
      </c>
      <c r="QU15" s="6">
        <f>IF(OR('Z-scores'!QU15&gt;3,'Z-scores'!QU15&lt;-3),"",'Z-scores'!QU15)</f>
        <v>1.1185293807935945</v>
      </c>
      <c r="QV15" s="6">
        <f>IF(OR('Z-scores'!QV15&gt;3,'Z-scores'!QV15&lt;-3),"",'Z-scores'!QV15)</f>
        <v>0.12273964318803747</v>
      </c>
      <c r="QW15" s="6">
        <f>IF(OR('Z-scores'!QW15&gt;3,'Z-scores'!QW15&lt;-3),"",'Z-scores'!QW15)</f>
        <v>-0.36002659016466754</v>
      </c>
      <c r="QX15" s="6">
        <f>IF(OR('Z-scores'!QX15&gt;3,'Z-scores'!QX15&lt;-3),"",'Z-scores'!QX15)</f>
        <v>-0.22030783039003632</v>
      </c>
      <c r="QY15" s="6">
        <f>IF(OR('Z-scores'!QY15&gt;3,'Z-scores'!QY15&lt;-3),"",'Z-scores'!QY15)</f>
        <v>0.78115567222786875</v>
      </c>
      <c r="QZ15" s="6">
        <f>IF(OR('Z-scores'!QZ15&gt;3,'Z-scores'!QZ15&lt;-3),"",'Z-scores'!QZ15)</f>
        <v>-0.88444031536635559</v>
      </c>
      <c r="RA15" s="6">
        <f>IF(OR('Z-scores'!RA15&gt;3,'Z-scores'!RA15&lt;-3),"",'Z-scores'!RA15)</f>
        <v>-0.78888153818752993</v>
      </c>
      <c r="RB15" s="6">
        <f>IF(OR('Z-scores'!RB15&gt;3,'Z-scores'!RB15&lt;-3),"",'Z-scores'!RB15)</f>
        <v>-0.26130068375159859</v>
      </c>
      <c r="RC15" s="6">
        <f>IF(OR('Z-scores'!RC15&gt;3,'Z-scores'!RC15&lt;-3),"",'Z-scores'!RC15)</f>
        <v>-0.43300543843671063</v>
      </c>
      <c r="RD15" s="6">
        <f>IF(OR('Z-scores'!RD15&gt;3,'Z-scores'!RD15&lt;-3),"",'Z-scores'!RD15)</f>
        <v>-0.40012207175444403</v>
      </c>
      <c r="RE15" s="6">
        <f>IF(OR('Z-scores'!RE15&gt;3,'Z-scores'!RE15&lt;-3),"",'Z-scores'!RE15)</f>
        <v>-0.25442442578362268</v>
      </c>
      <c r="RF15" s="6">
        <f>IF(OR('Z-scores'!RF15&gt;3,'Z-scores'!RF15&lt;-3),"",'Z-scores'!RF15)</f>
        <v>-0.58434587024236717</v>
      </c>
      <c r="RG15" s="6">
        <f>IF(OR('Z-scores'!RG15&gt;3,'Z-scores'!RG15&lt;-3),"",'Z-scores'!RG15)</f>
        <v>-0.13692566882645194</v>
      </c>
      <c r="RH15" s="6">
        <f>IF(OR('Z-scores'!RH15&gt;3,'Z-scores'!RH15&lt;-3),"",'Z-scores'!RH15)</f>
        <v>0.23372859436272725</v>
      </c>
      <c r="RI15" s="6">
        <f>IF(OR('Z-scores'!RI15&gt;3,'Z-scores'!RI15&lt;-3),"",'Z-scores'!RI15)</f>
        <v>2.5832714836458064</v>
      </c>
      <c r="RJ15" s="6">
        <f>IF(OR('Z-scores'!RJ15&gt;3,'Z-scores'!RJ15&lt;-3),"",'Z-scores'!RJ15)</f>
        <v>-0.57229901512673065</v>
      </c>
      <c r="RK15" s="6">
        <f>IF(OR('Z-scores'!RK15&gt;3,'Z-scores'!RK15&lt;-3),"",'Z-scores'!RK15)</f>
        <v>-0.66304185874693866</v>
      </c>
      <c r="RL15" s="6">
        <f>IF(OR('Z-scores'!RL15&gt;3,'Z-scores'!RL15&lt;-3),"",'Z-scores'!RL15)</f>
        <v>-0.5559265437217461</v>
      </c>
      <c r="RM15" s="6">
        <f>IF(OR('Z-scores'!RM15&gt;3,'Z-scores'!RM15&lt;-3),"",'Z-scores'!RM15)</f>
        <v>0.1038320286712384</v>
      </c>
      <c r="RN15" s="6">
        <f>IF(OR('Z-scores'!RN15&gt;3,'Z-scores'!RN15&lt;-3),"",'Z-scores'!RN15)</f>
        <v>0.10427224665302642</v>
      </c>
      <c r="RO15" s="6">
        <f>IF(OR('Z-scores'!RO15&gt;3,'Z-scores'!RO15&lt;-3),"",'Z-scores'!RO15)</f>
        <v>-0.99122116817289596</v>
      </c>
      <c r="RP15" s="6">
        <f>IF(OR('Z-scores'!RP15&gt;3,'Z-scores'!RP15&lt;-3),"",'Z-scores'!RP15)</f>
        <v>0.32917223474946772</v>
      </c>
      <c r="RQ15" s="6">
        <f>IF(OR('Z-scores'!RQ15&gt;3,'Z-scores'!RQ15&lt;-3),"",'Z-scores'!RQ15)</f>
        <v>-0.34888806461921823</v>
      </c>
      <c r="RR15" s="6">
        <f>IF(OR('Z-scores'!RR15&gt;3,'Z-scores'!RR15&lt;-3),"",'Z-scores'!RR15)</f>
        <v>-1.4799026486796E-4</v>
      </c>
      <c r="RS15" s="6">
        <f>IF(OR('Z-scores'!RS15&gt;3,'Z-scores'!RS15&lt;-3),"",'Z-scores'!RS15)</f>
        <v>-0.85731857081095375</v>
      </c>
      <c r="RT15" s="6">
        <f>IF(OR('Z-scores'!RT15&gt;3,'Z-scores'!RT15&lt;-3),"",'Z-scores'!RT15)</f>
        <v>0.19928534593983119</v>
      </c>
      <c r="RU15" s="6">
        <f>IF(OR('Z-scores'!RU15&gt;3,'Z-scores'!RU15&lt;-3),"",'Z-scores'!RU15)</f>
        <v>0.79394859756296798</v>
      </c>
      <c r="RV15" s="6">
        <f>IF(OR('Z-scores'!RV15&gt;3,'Z-scores'!RV15&lt;-3),"",'Z-scores'!RV15)</f>
        <v>-0.86909233684336706</v>
      </c>
      <c r="RW15" s="6">
        <f>IF(OR('Z-scores'!RW15&gt;3,'Z-scores'!RW15&lt;-3),"",'Z-scores'!RW15)</f>
        <v>0.19563072496481762</v>
      </c>
      <c r="RX15" s="6">
        <f>IF(OR('Z-scores'!RX15&gt;3,'Z-scores'!RX15&lt;-3),"",'Z-scores'!RX15)</f>
        <v>1.6822559703597855</v>
      </c>
      <c r="RY15" s="6">
        <f>IF(OR('Z-scores'!RY15&gt;3,'Z-scores'!RY15&lt;-3),"",'Z-scores'!RY15)</f>
        <v>0.39653140744495807</v>
      </c>
      <c r="RZ15" s="6">
        <f>IF(OR('Z-scores'!RZ15&gt;3,'Z-scores'!RZ15&lt;-3),"",'Z-scores'!RZ15)</f>
        <v>1.235603291651602</v>
      </c>
      <c r="SA15" s="6">
        <f>IF(OR('Z-scores'!SA15&gt;3,'Z-scores'!SA15&lt;-3),"",'Z-scores'!SA15)</f>
        <v>-0.66649850344776329</v>
      </c>
      <c r="SB15" s="6">
        <f>IF(OR('Z-scores'!SB15&gt;3,'Z-scores'!SB15&lt;-3),"",'Z-scores'!SB15)</f>
        <v>0.29318086970897556</v>
      </c>
      <c r="SC15" s="6">
        <f>IF(OR('Z-scores'!SC15&gt;3,'Z-scores'!SC15&lt;-3),"",'Z-scores'!SC15)</f>
        <v>1.3269717843986535</v>
      </c>
      <c r="SD15" s="6">
        <f>IF(OR('Z-scores'!SD15&gt;3,'Z-scores'!SD15&lt;-3),"",'Z-scores'!SD15)</f>
        <v>0.47253869368366713</v>
      </c>
      <c r="SE15" s="6">
        <f>IF(OR('Z-scores'!SE15&gt;3,'Z-scores'!SE15&lt;-3),"",'Z-scores'!SE15)</f>
        <v>-8.2794362827918425E-2</v>
      </c>
      <c r="SF15" s="6">
        <f>IF(OR('Z-scores'!SF15&gt;3,'Z-scores'!SF15&lt;-3),"",'Z-scores'!SF15)</f>
        <v>-0.64554279050153685</v>
      </c>
      <c r="SG15" s="6">
        <f>IF(OR('Z-scores'!SG15&gt;3,'Z-scores'!SG15&lt;-3),"",'Z-scores'!SG15)</f>
        <v>0.18305493518927773</v>
      </c>
      <c r="SH15" s="6">
        <f>IF(OR('Z-scores'!SH15&gt;3,'Z-scores'!SH15&lt;-3),"",'Z-scores'!SH15)</f>
        <v>0.43512814063955307</v>
      </c>
      <c r="SI15" s="6">
        <f>IF(OR('Z-scores'!SI15&gt;3,'Z-scores'!SI15&lt;-3),"",'Z-scores'!SI15)</f>
        <v>-0.34471758460937402</v>
      </c>
      <c r="SJ15" s="6">
        <f>IF(OR('Z-scores'!SJ15&gt;3,'Z-scores'!SJ15&lt;-3),"",'Z-scores'!SJ15)</f>
        <v>-0.4235692617138877</v>
      </c>
      <c r="SK15" s="6">
        <f>IF(OR('Z-scores'!SK15&gt;3,'Z-scores'!SK15&lt;-3),"",'Z-scores'!SK15)</f>
        <v>0.39844640093812472</v>
      </c>
    </row>
    <row r="16" spans="1:505" x14ac:dyDescent="0.25">
      <c r="A16" s="14">
        <v>349440</v>
      </c>
      <c r="B16" s="14">
        <v>1</v>
      </c>
      <c r="C16" s="6">
        <f>IF(OR('Z-scores'!C16&gt;3,'Z-scores'!C16&lt;-3),"",'Z-scores'!C16)</f>
        <v>-0.47500405149352087</v>
      </c>
      <c r="D16" s="6">
        <f>IF(OR('Z-scores'!D16&gt;3,'Z-scores'!D16&lt;-3),"",'Z-scores'!D16)</f>
        <v>-0.45636738416295769</v>
      </c>
      <c r="E16" s="6">
        <f>IF(OR('Z-scores'!E16&gt;3,'Z-scores'!E16&lt;-3),"",'Z-scores'!E16)</f>
        <v>1.0366999011561404</v>
      </c>
      <c r="F16" s="6">
        <f>IF(OR('Z-scores'!F16&gt;3,'Z-scores'!F16&lt;-3),"",'Z-scores'!F16)</f>
        <v>-0.36088803790643287</v>
      </c>
      <c r="G16" s="6">
        <f>IF(OR('Z-scores'!G16&gt;3,'Z-scores'!G16&lt;-3),"",'Z-scores'!G16)</f>
        <v>-0.84765821481598147</v>
      </c>
      <c r="H16" s="6">
        <f>IF(OR('Z-scores'!H16&gt;3,'Z-scores'!H16&lt;-3),"",'Z-scores'!H16)</f>
        <v>-0.7953381318476711</v>
      </c>
      <c r="I16" s="6">
        <f>IF(OR('Z-scores'!I16&gt;3,'Z-scores'!I16&lt;-3),"",'Z-scores'!I16)</f>
        <v>0.90482118828120051</v>
      </c>
      <c r="J16" s="6">
        <f>IF(OR('Z-scores'!J16&gt;3,'Z-scores'!J16&lt;-3),"",'Z-scores'!J16)</f>
        <v>1.3641174574546753</v>
      </c>
      <c r="K16" s="6">
        <f>IF(OR('Z-scores'!K16&gt;3,'Z-scores'!K16&lt;-3),"",'Z-scores'!K16)</f>
        <v>-0.10261866970592116</v>
      </c>
      <c r="L16" s="6">
        <f>IF(OR('Z-scores'!L16&gt;3,'Z-scores'!L16&lt;-3),"",'Z-scores'!L16)</f>
        <v>-0.46334974848394084</v>
      </c>
      <c r="M16" s="6">
        <f>IF(OR('Z-scores'!M16&gt;3,'Z-scores'!M16&lt;-3),"",'Z-scores'!M16)</f>
        <v>-0.6308557671201851</v>
      </c>
      <c r="N16" s="6">
        <f>IF(OR('Z-scores'!N16&gt;3,'Z-scores'!N16&lt;-3),"",'Z-scores'!N16)</f>
        <v>-5.6768411467956179E-2</v>
      </c>
      <c r="O16" s="6">
        <f>IF(OR('Z-scores'!O16&gt;3,'Z-scores'!O16&lt;-3),"",'Z-scores'!O16)</f>
        <v>1.3250877202615239</v>
      </c>
      <c r="P16" s="6">
        <f>IF(OR('Z-scores'!P16&gt;3,'Z-scores'!P16&lt;-3),"",'Z-scores'!P16)</f>
        <v>0.80907894271595915</v>
      </c>
      <c r="Q16" s="6">
        <f>IF(OR('Z-scores'!Q16&gt;3,'Z-scores'!Q16&lt;-3),"",'Z-scores'!Q16)</f>
        <v>-0.7466087783312676</v>
      </c>
      <c r="R16" s="6">
        <f>IF(OR('Z-scores'!R16&gt;3,'Z-scores'!R16&lt;-3),"",'Z-scores'!R16)</f>
        <v>-0.90302400702264818</v>
      </c>
      <c r="S16" s="6">
        <f>IF(OR('Z-scores'!S16&gt;3,'Z-scores'!S16&lt;-3),"",'Z-scores'!S16)</f>
        <v>0.16655150393116272</v>
      </c>
      <c r="T16" s="6">
        <f>IF(OR('Z-scores'!T16&gt;3,'Z-scores'!T16&lt;-3),"",'Z-scores'!T16)</f>
        <v>0.41308249506454542</v>
      </c>
      <c r="U16" s="6">
        <f>IF(OR('Z-scores'!U16&gt;3,'Z-scores'!U16&lt;-3),"",'Z-scores'!U16)</f>
        <v>6.9284256449525045E-2</v>
      </c>
      <c r="V16" s="6">
        <f>IF(OR('Z-scores'!V16&gt;3,'Z-scores'!V16&lt;-3),"",'Z-scores'!V16)</f>
        <v>-0.56331849931156552</v>
      </c>
      <c r="W16" s="6">
        <f>IF(OR('Z-scores'!W16&gt;3,'Z-scores'!W16&lt;-3),"",'Z-scores'!W16)</f>
        <v>-0.40868222933727449</v>
      </c>
      <c r="X16" s="6">
        <f>IF(OR('Z-scores'!X16&gt;3,'Z-scores'!X16&lt;-3),"",'Z-scores'!X16)</f>
        <v>1.5849076928463122</v>
      </c>
      <c r="Y16" s="6">
        <f>IF(OR('Z-scores'!Y16&gt;3,'Z-scores'!Y16&lt;-3),"",'Z-scores'!Y16)</f>
        <v>-0.76304450267813173</v>
      </c>
      <c r="Z16" s="6">
        <f>IF(OR('Z-scores'!Z16&gt;3,'Z-scores'!Z16&lt;-3),"",'Z-scores'!Z16)</f>
        <v>-0.62450677003785171</v>
      </c>
      <c r="AA16" s="6">
        <f>IF(OR('Z-scores'!AA16&gt;3,'Z-scores'!AA16&lt;-3),"",'Z-scores'!AA16)</f>
        <v>-0.63768941779577148</v>
      </c>
      <c r="AB16" s="6">
        <f>IF(OR('Z-scores'!AB16&gt;3,'Z-scores'!AB16&lt;-3),"",'Z-scores'!AB16)</f>
        <v>-0.39375328545488508</v>
      </c>
      <c r="AC16" s="6">
        <f>IF(OR('Z-scores'!AC16&gt;3,'Z-scores'!AC16&lt;-3),"",'Z-scores'!AC16)</f>
        <v>-0.81602686544121295</v>
      </c>
      <c r="AD16" s="6">
        <f>IF(OR('Z-scores'!AD16&gt;3,'Z-scores'!AD16&lt;-3),"",'Z-scores'!AD16)</f>
        <v>0.17320184545674774</v>
      </c>
      <c r="AE16" s="6">
        <f>IF(OR('Z-scores'!AE16&gt;3,'Z-scores'!AE16&lt;-3),"",'Z-scores'!AE16)</f>
        <v>-0.72086898777258579</v>
      </c>
      <c r="AF16" s="6">
        <f>IF(OR('Z-scores'!AF16&gt;3,'Z-scores'!AF16&lt;-3),"",'Z-scores'!AF16)</f>
        <v>-0.52947450165613907</v>
      </c>
      <c r="AG16" s="6">
        <f>IF(OR('Z-scores'!AG16&gt;3,'Z-scores'!AG16&lt;-3),"",'Z-scores'!AG16)</f>
        <v>-0.1429814582719133</v>
      </c>
      <c r="AH16" s="6">
        <f>IF(OR('Z-scores'!AH16&gt;3,'Z-scores'!AH16&lt;-3),"",'Z-scores'!AH16)</f>
        <v>3.2871844148774657E-2</v>
      </c>
      <c r="AI16" s="6">
        <f>IF(OR('Z-scores'!AI16&gt;3,'Z-scores'!AI16&lt;-3),"",'Z-scores'!AI16)</f>
        <v>-0.54655038443898063</v>
      </c>
      <c r="AJ16" s="6">
        <f>IF(OR('Z-scores'!AJ16&gt;3,'Z-scores'!AJ16&lt;-3),"",'Z-scores'!AJ16)</f>
        <v>-0.53990586657067585</v>
      </c>
      <c r="AK16" s="6">
        <f>IF(OR('Z-scores'!AK16&gt;3,'Z-scores'!AK16&lt;-3),"",'Z-scores'!AK16)</f>
        <v>0.87715751814903797</v>
      </c>
      <c r="AL16" s="6">
        <f>IF(OR('Z-scores'!AL16&gt;3,'Z-scores'!AL16&lt;-3),"",'Z-scores'!AL16)</f>
        <v>1.5650600954414327</v>
      </c>
      <c r="AM16" s="6">
        <f>IF(OR('Z-scores'!AM16&gt;3,'Z-scores'!AM16&lt;-3),"",'Z-scores'!AM16)</f>
        <v>0.95018636750090368</v>
      </c>
      <c r="AN16" s="6">
        <f>IF(OR('Z-scores'!AN16&gt;3,'Z-scores'!AN16&lt;-3),"",'Z-scores'!AN16)</f>
        <v>-0.1869556328404498</v>
      </c>
      <c r="AO16" s="6">
        <f>IF(OR('Z-scores'!AO16&gt;3,'Z-scores'!AO16&lt;-3),"",'Z-scores'!AO16)</f>
        <v>-0.93727828965139126</v>
      </c>
      <c r="AP16" s="6">
        <f>IF(OR('Z-scores'!AP16&gt;3,'Z-scores'!AP16&lt;-3),"",'Z-scores'!AP16)</f>
        <v>-0.67305168661574155</v>
      </c>
      <c r="AQ16" s="6">
        <f>IF(OR('Z-scores'!AQ16&gt;3,'Z-scores'!AQ16&lt;-3),"",'Z-scores'!AQ16)</f>
        <v>-0.19635982912248662</v>
      </c>
      <c r="AR16" s="6">
        <f>IF(OR('Z-scores'!AR16&gt;3,'Z-scores'!AR16&lt;-3),"",'Z-scores'!AR16)</f>
        <v>0.37655327621543344</v>
      </c>
      <c r="AS16" s="6">
        <f>IF(OR('Z-scores'!AS16&gt;3,'Z-scores'!AS16&lt;-3),"",'Z-scores'!AS16)</f>
        <v>-0.49466647476059455</v>
      </c>
      <c r="AT16" s="6">
        <f>IF(OR('Z-scores'!AT16&gt;3,'Z-scores'!AT16&lt;-3),"",'Z-scores'!AT16)</f>
        <v>-0.21773281314910467</v>
      </c>
      <c r="AU16" s="6">
        <f>IF(OR('Z-scores'!AU16&gt;3,'Z-scores'!AU16&lt;-3),"",'Z-scores'!AU16)</f>
        <v>-0.71065043222944735</v>
      </c>
      <c r="AV16" s="6">
        <f>IF(OR('Z-scores'!AV16&gt;3,'Z-scores'!AV16&lt;-3),"",'Z-scores'!AV16)</f>
        <v>-0.72535718189122678</v>
      </c>
      <c r="AW16" s="6">
        <f>IF(OR('Z-scores'!AW16&gt;3,'Z-scores'!AW16&lt;-3),"",'Z-scores'!AW16)</f>
        <v>-1.2020030270160602</v>
      </c>
      <c r="AX16" s="6">
        <f>IF(OR('Z-scores'!AX16&gt;3,'Z-scores'!AX16&lt;-3),"",'Z-scores'!AX16)</f>
        <v>-0.69303085116742424</v>
      </c>
      <c r="AY16" s="6">
        <f>IF(OR('Z-scores'!AY16&gt;3,'Z-scores'!AY16&lt;-3),"",'Z-scores'!AY16)</f>
        <v>-0.24560169156615991</v>
      </c>
      <c r="AZ16" s="6">
        <f>IF(OR('Z-scores'!AZ16&gt;3,'Z-scores'!AZ16&lt;-3),"",'Z-scores'!AZ16)</f>
        <v>0.3835991348770183</v>
      </c>
      <c r="BA16" s="6">
        <f>IF(OR('Z-scores'!BA16&gt;3,'Z-scores'!BA16&lt;-3),"",'Z-scores'!BA16)</f>
        <v>-0.41830445838012881</v>
      </c>
      <c r="BB16" s="6">
        <f>IF(OR('Z-scores'!BB16&gt;3,'Z-scores'!BB16&lt;-3),"",'Z-scores'!BB16)</f>
        <v>-0.46678906721036156</v>
      </c>
      <c r="BC16" s="6">
        <f>IF(OR('Z-scores'!BC16&gt;3,'Z-scores'!BC16&lt;-3),"",'Z-scores'!BC16)</f>
        <v>8.9780805494575872E-2</v>
      </c>
      <c r="BD16" s="6">
        <f>IF(OR('Z-scores'!BD16&gt;3,'Z-scores'!BD16&lt;-3),"",'Z-scores'!BD16)</f>
        <v>0.63964745600369721</v>
      </c>
      <c r="BE16" s="6">
        <f>IF(OR('Z-scores'!BE16&gt;3,'Z-scores'!BE16&lt;-3),"",'Z-scores'!BE16)</f>
        <v>0.57430188098705592</v>
      </c>
      <c r="BF16" s="6">
        <f>IF(OR('Z-scores'!BF16&gt;3,'Z-scores'!BF16&lt;-3),"",'Z-scores'!BF16)</f>
        <v>0.41231102311154921</v>
      </c>
      <c r="BG16" s="6">
        <f>IF(OR('Z-scores'!BG16&gt;3,'Z-scores'!BG16&lt;-3),"",'Z-scores'!BG16)</f>
        <v>0.85713008121554357</v>
      </c>
      <c r="BH16" s="6">
        <f>IF(OR('Z-scores'!BH16&gt;3,'Z-scores'!BH16&lt;-3),"",'Z-scores'!BH16)</f>
        <v>-0.16189562224912823</v>
      </c>
      <c r="BI16" s="6">
        <f>IF(OR('Z-scores'!BI16&gt;3,'Z-scores'!BI16&lt;-3),"",'Z-scores'!BI16)</f>
        <v>5.6847926146086393E-2</v>
      </c>
      <c r="BJ16" s="6">
        <f>IF(OR('Z-scores'!BJ16&gt;3,'Z-scores'!BJ16&lt;-3),"",'Z-scores'!BJ16)</f>
        <v>0.63286755788269866</v>
      </c>
      <c r="BK16" s="6">
        <f>IF(OR('Z-scores'!BK16&gt;3,'Z-scores'!BK16&lt;-3),"",'Z-scores'!BK16)</f>
        <v>1.2993059256878203</v>
      </c>
      <c r="BL16" s="6">
        <f>IF(OR('Z-scores'!BL16&gt;3,'Z-scores'!BL16&lt;-3),"",'Z-scores'!BL16)</f>
        <v>0.16234294983597039</v>
      </c>
      <c r="BM16" s="6">
        <f>IF(OR('Z-scores'!BM16&gt;3,'Z-scores'!BM16&lt;-3),"",'Z-scores'!BM16)</f>
        <v>-0.57350582190586685</v>
      </c>
      <c r="BN16" s="6">
        <f>IF(OR('Z-scores'!BN16&gt;3,'Z-scores'!BN16&lt;-3),"",'Z-scores'!BN16)</f>
        <v>-0.80085049081067206</v>
      </c>
      <c r="BO16" s="6">
        <f>IF(OR('Z-scores'!BO16&gt;3,'Z-scores'!BO16&lt;-3),"",'Z-scores'!BO16)</f>
        <v>-1.1176192035437718</v>
      </c>
      <c r="BP16" s="6">
        <f>IF(OR('Z-scores'!BP16&gt;3,'Z-scores'!BP16&lt;-3),"",'Z-scores'!BP16)</f>
        <v>-1.0724311356068668</v>
      </c>
      <c r="BQ16" s="6">
        <f>IF(OR('Z-scores'!BQ16&gt;3,'Z-scores'!BQ16&lt;-3),"",'Z-scores'!BQ16)</f>
        <v>-0.71515159603686007</v>
      </c>
      <c r="BR16" s="6">
        <f>IF(OR('Z-scores'!BR16&gt;3,'Z-scores'!BR16&lt;-3),"",'Z-scores'!BR16)</f>
        <v>0.22466630237284396</v>
      </c>
      <c r="BS16" s="6">
        <f>IF(OR('Z-scores'!BS16&gt;3,'Z-scores'!BS16&lt;-3),"",'Z-scores'!BS16)</f>
        <v>-0.53984699585472529</v>
      </c>
      <c r="BT16" s="6">
        <f>IF(OR('Z-scores'!BT16&gt;3,'Z-scores'!BT16&lt;-3),"",'Z-scores'!BT16)</f>
        <v>0.26080816157342995</v>
      </c>
      <c r="BU16" s="6">
        <f>IF(OR('Z-scores'!BU16&gt;3,'Z-scores'!BU16&lt;-3),"",'Z-scores'!BU16)</f>
        <v>-0.52382488928077509</v>
      </c>
      <c r="BV16" s="6">
        <f>IF(OR('Z-scores'!BV16&gt;3,'Z-scores'!BV16&lt;-3),"",'Z-scores'!BV16)</f>
        <v>-0.76789362671408867</v>
      </c>
      <c r="BW16" s="6">
        <f>IF(OR('Z-scores'!BW16&gt;3,'Z-scores'!BW16&lt;-3),"",'Z-scores'!BW16)</f>
        <v>-0.21283274680704056</v>
      </c>
      <c r="BX16" s="6">
        <f>IF(OR('Z-scores'!BX16&gt;3,'Z-scores'!BX16&lt;-3),"",'Z-scores'!BX16)</f>
        <v>0.43525040717476282</v>
      </c>
      <c r="BY16" s="6">
        <f>IF(OR('Z-scores'!BY16&gt;3,'Z-scores'!BY16&lt;-3),"",'Z-scores'!BY16)</f>
        <v>-0.60867257427030308</v>
      </c>
      <c r="BZ16" s="6">
        <f>IF(OR('Z-scores'!BZ16&gt;3,'Z-scores'!BZ16&lt;-3),"",'Z-scores'!BZ16)</f>
        <v>0.16400301390536487</v>
      </c>
      <c r="CA16" s="6">
        <f>IF(OR('Z-scores'!CA16&gt;3,'Z-scores'!CA16&lt;-3),"",'Z-scores'!CA16)</f>
        <v>-0.29268844184471188</v>
      </c>
      <c r="CB16" s="6">
        <f>IF(OR('Z-scores'!CB16&gt;3,'Z-scores'!CB16&lt;-3),"",'Z-scores'!CB16)</f>
        <v>-0.53623739624516997</v>
      </c>
      <c r="CC16" s="6">
        <f>IF(OR('Z-scores'!CC16&gt;3,'Z-scores'!CC16&lt;-3),"",'Z-scores'!CC16)</f>
        <v>0.42765235205406138</v>
      </c>
      <c r="CD16" s="6">
        <f>IF(OR('Z-scores'!CD16&gt;3,'Z-scores'!CD16&lt;-3),"",'Z-scores'!CD16)</f>
        <v>2.0054650542848829</v>
      </c>
      <c r="CE16" s="6">
        <f>IF(OR('Z-scores'!CE16&gt;3,'Z-scores'!CE16&lt;-3),"",'Z-scores'!CE16)</f>
        <v>-0.60932218834309404</v>
      </c>
      <c r="CF16" s="6">
        <f>IF(OR('Z-scores'!CF16&gt;3,'Z-scores'!CF16&lt;-3),"",'Z-scores'!CF16)</f>
        <v>-0.37615342638883636</v>
      </c>
      <c r="CG16" s="6">
        <f>IF(OR('Z-scores'!CG16&gt;3,'Z-scores'!CG16&lt;-3),"",'Z-scores'!CG16)</f>
        <v>-0.58442443382438403</v>
      </c>
      <c r="CH16" s="6">
        <f>IF(OR('Z-scores'!CH16&gt;3,'Z-scores'!CH16&lt;-3),"",'Z-scores'!CH16)</f>
        <v>-0.63070730901785677</v>
      </c>
      <c r="CI16" s="6">
        <f>IF(OR('Z-scores'!CI16&gt;3,'Z-scores'!CI16&lt;-3),"",'Z-scores'!CI16)</f>
        <v>-0.34424712241745148</v>
      </c>
      <c r="CJ16" s="6">
        <f>IF(OR('Z-scores'!CJ16&gt;3,'Z-scores'!CJ16&lt;-3),"",'Z-scores'!CJ16)</f>
        <v>0.45723182930983475</v>
      </c>
      <c r="CK16" s="6">
        <f>IF(OR('Z-scores'!CK16&gt;3,'Z-scores'!CK16&lt;-3),"",'Z-scores'!CK16)</f>
        <v>-0.90735692032443682</v>
      </c>
      <c r="CL16" s="6">
        <f>IF(OR('Z-scores'!CL16&gt;3,'Z-scores'!CL16&lt;-3),"",'Z-scores'!CL16)</f>
        <v>5.185255422428519E-2</v>
      </c>
      <c r="CM16" s="6">
        <f>IF(OR('Z-scores'!CM16&gt;3,'Z-scores'!CM16&lt;-3),"",'Z-scores'!CM16)</f>
        <v>-0.54537599062601949</v>
      </c>
      <c r="CN16" s="6">
        <f>IF(OR('Z-scores'!CN16&gt;3,'Z-scores'!CN16&lt;-3),"",'Z-scores'!CN16)</f>
        <v>-0.61443299726767442</v>
      </c>
      <c r="CO16" s="6">
        <f>IF(OR('Z-scores'!CO16&gt;3,'Z-scores'!CO16&lt;-3),"",'Z-scores'!CO16)</f>
        <v>0.53506165133250183</v>
      </c>
      <c r="CP16" s="6">
        <f>IF(OR('Z-scores'!CP16&gt;3,'Z-scores'!CP16&lt;-3),"",'Z-scores'!CP16)</f>
        <v>2.1940362268171638</v>
      </c>
      <c r="CQ16" s="6">
        <f>IF(OR('Z-scores'!CQ16&gt;3,'Z-scores'!CQ16&lt;-3),"",'Z-scores'!CQ16)</f>
        <v>-0.92813121407826404</v>
      </c>
      <c r="CR16" s="6">
        <f>IF(OR('Z-scores'!CR16&gt;3,'Z-scores'!CR16&lt;-3),"",'Z-scores'!CR16)</f>
        <v>-0.9477614153079994</v>
      </c>
      <c r="CS16" s="6">
        <f>IF(OR('Z-scores'!CS16&gt;3,'Z-scores'!CS16&lt;-3),"",'Z-scores'!CS16)</f>
        <v>-1.5067359674227891</v>
      </c>
      <c r="CT16" s="6">
        <f>IF(OR('Z-scores'!CT16&gt;3,'Z-scores'!CT16&lt;-3),"",'Z-scores'!CT16)</f>
        <v>-1.6458449810561593</v>
      </c>
      <c r="CU16" s="6">
        <f>IF(OR('Z-scores'!CU16&gt;3,'Z-scores'!CU16&lt;-3),"",'Z-scores'!CU16)</f>
        <v>-1.6018326835034189</v>
      </c>
      <c r="CV16" s="6">
        <f>IF(OR('Z-scores'!CV16&gt;3,'Z-scores'!CV16&lt;-3),"",'Z-scores'!CV16)</f>
        <v>-0.6610617290503481</v>
      </c>
      <c r="CW16" s="6">
        <f>IF(OR('Z-scores'!CW16&gt;3,'Z-scores'!CW16&lt;-3),"",'Z-scores'!CW16)</f>
        <v>-0.6538053994644214</v>
      </c>
      <c r="CX16" s="6">
        <f>IF(OR('Z-scores'!CX16&gt;3,'Z-scores'!CX16&lt;-3),"",'Z-scores'!CX16)</f>
        <v>-1.0116732671739004</v>
      </c>
      <c r="CY16" s="6">
        <f>IF(OR('Z-scores'!CY16&gt;3,'Z-scores'!CY16&lt;-3),"",'Z-scores'!CY16)</f>
        <v>-1.01505099044251</v>
      </c>
      <c r="CZ16" s="6">
        <f>IF(OR('Z-scores'!CZ16&gt;3,'Z-scores'!CZ16&lt;-3),"",'Z-scores'!CZ16)</f>
        <v>-0.38611827423389017</v>
      </c>
      <c r="DA16" s="6">
        <f>IF(OR('Z-scores'!DA16&gt;3,'Z-scores'!DA16&lt;-3),"",'Z-scores'!DA16)</f>
        <v>1.7479994118662452</v>
      </c>
      <c r="DB16" s="6">
        <f>IF(OR('Z-scores'!DB16&gt;3,'Z-scores'!DB16&lt;-3),"",'Z-scores'!DB16)</f>
        <v>1.5078339821699371</v>
      </c>
      <c r="DC16" s="6">
        <f>IF(OR('Z-scores'!DC16&gt;3,'Z-scores'!DC16&lt;-3),"",'Z-scores'!DC16)</f>
        <v>-0.7695790262651534</v>
      </c>
      <c r="DD16" s="6">
        <f>IF(OR('Z-scores'!DD16&gt;3,'Z-scores'!DD16&lt;-3),"",'Z-scores'!DD16)</f>
        <v>-1.659354827283597</v>
      </c>
      <c r="DE16" s="6">
        <f>IF(OR('Z-scores'!DE16&gt;3,'Z-scores'!DE16&lt;-3),"",'Z-scores'!DE16)</f>
        <v>-1.5193716192391549</v>
      </c>
      <c r="DF16" s="6">
        <f>IF(OR('Z-scores'!DF16&gt;3,'Z-scores'!DF16&lt;-3),"",'Z-scores'!DF16)</f>
        <v>-1.8448595436867077</v>
      </c>
      <c r="DG16" s="6">
        <f>IF(OR('Z-scores'!DG16&gt;3,'Z-scores'!DG16&lt;-3),"",'Z-scores'!DG16)</f>
        <v>-0.90532494468309432</v>
      </c>
      <c r="DH16" s="6">
        <f>IF(OR('Z-scores'!DH16&gt;3,'Z-scores'!DH16&lt;-3),"",'Z-scores'!DH16)</f>
        <v>0.54569587253676555</v>
      </c>
      <c r="DI16" s="6">
        <f>IF(OR('Z-scores'!DI16&gt;3,'Z-scores'!DI16&lt;-3),"",'Z-scores'!DI16)</f>
        <v>-0.82701383207897439</v>
      </c>
      <c r="DJ16" s="6">
        <f>IF(OR('Z-scores'!DJ16&gt;3,'Z-scores'!DJ16&lt;-3),"",'Z-scores'!DJ16)</f>
        <v>-1.6899817181353454</v>
      </c>
      <c r="DK16" s="6">
        <f>IF(OR('Z-scores'!DK16&gt;3,'Z-scores'!DK16&lt;-3),"",'Z-scores'!DK16)</f>
        <v>-1.4580162702980355</v>
      </c>
      <c r="DL16" s="6">
        <f>IF(OR('Z-scores'!DL16&gt;3,'Z-scores'!DL16&lt;-3),"",'Z-scores'!DL16)</f>
        <v>-0.92209114772049183</v>
      </c>
      <c r="DM16" s="6">
        <f>IF(OR('Z-scores'!DM16&gt;3,'Z-scores'!DM16&lt;-3),"",'Z-scores'!DM16)</f>
        <v>-0.69482467722018326</v>
      </c>
      <c r="DN16" s="6">
        <f>IF(OR('Z-scores'!DN16&gt;3,'Z-scores'!DN16&lt;-3),"",'Z-scores'!DN16)</f>
        <v>-0.66545967128303696</v>
      </c>
      <c r="DO16" s="6">
        <f>IF(OR('Z-scores'!DO16&gt;3,'Z-scores'!DO16&lt;-3),"",'Z-scores'!DO16)</f>
        <v>-0.77052220775223501</v>
      </c>
      <c r="DP16" s="6">
        <f>IF(OR('Z-scores'!DP16&gt;3,'Z-scores'!DP16&lt;-3),"",'Z-scores'!DP16)</f>
        <v>-1.2660439055742254</v>
      </c>
      <c r="DQ16" s="6">
        <f>IF(OR('Z-scores'!DQ16&gt;3,'Z-scores'!DQ16&lt;-3),"",'Z-scores'!DQ16)</f>
        <v>-1.4653746725207943</v>
      </c>
      <c r="DR16" s="6">
        <f>IF(OR('Z-scores'!DR16&gt;3,'Z-scores'!DR16&lt;-3),"",'Z-scores'!DR16)</f>
        <v>-0.52343294435453158</v>
      </c>
      <c r="DS16" s="6">
        <f>IF(OR('Z-scores'!DS16&gt;3,'Z-scores'!DS16&lt;-3),"",'Z-scores'!DS16)</f>
        <v>0.22937125042589687</v>
      </c>
      <c r="DT16" s="6">
        <f>IF(OR('Z-scores'!DT16&gt;3,'Z-scores'!DT16&lt;-3),"",'Z-scores'!DT16)</f>
        <v>0.49690871753400118</v>
      </c>
      <c r="DU16" s="6">
        <f>IF(OR('Z-scores'!DU16&gt;3,'Z-scores'!DU16&lt;-3),"",'Z-scores'!DU16)</f>
        <v>-0.78565907723176653</v>
      </c>
      <c r="DV16" s="6">
        <f>IF(OR('Z-scores'!DV16&gt;3,'Z-scores'!DV16&lt;-3),"",'Z-scores'!DV16)</f>
        <v>-1.3159390448467223</v>
      </c>
      <c r="DW16" s="6">
        <f>IF(OR('Z-scores'!DW16&gt;3,'Z-scores'!DW16&lt;-3),"",'Z-scores'!DW16)</f>
        <v>-0.99856819769115091</v>
      </c>
      <c r="DX16" s="6">
        <f>IF(OR('Z-scores'!DX16&gt;3,'Z-scores'!DX16&lt;-3),"",'Z-scores'!DX16)</f>
        <v>-0.54798998339201399</v>
      </c>
      <c r="DY16" s="6">
        <f>IF(OR('Z-scores'!DY16&gt;3,'Z-scores'!DY16&lt;-3),"",'Z-scores'!DY16)</f>
        <v>-0.16188282505436261</v>
      </c>
      <c r="DZ16" s="6">
        <f>IF(OR('Z-scores'!DZ16&gt;3,'Z-scores'!DZ16&lt;-3),"",'Z-scores'!DZ16)</f>
        <v>1.366680144664465</v>
      </c>
      <c r="EA16" s="6">
        <f>IF(OR('Z-scores'!EA16&gt;3,'Z-scores'!EA16&lt;-3),"",'Z-scores'!EA16)</f>
        <v>1.0189843447569604</v>
      </c>
      <c r="EB16" s="6">
        <f>IF(OR('Z-scores'!EB16&gt;3,'Z-scores'!EB16&lt;-3),"",'Z-scores'!EB16)</f>
        <v>0.66777731051992673</v>
      </c>
      <c r="EC16" s="6">
        <f>IF(OR('Z-scores'!EC16&gt;3,'Z-scores'!EC16&lt;-3),"",'Z-scores'!EC16)</f>
        <v>0.10567937281808769</v>
      </c>
      <c r="ED16" s="6">
        <f>IF(OR('Z-scores'!ED16&gt;3,'Z-scores'!ED16&lt;-3),"",'Z-scores'!ED16)</f>
        <v>0.89705588343555509</v>
      </c>
      <c r="EE16" s="6">
        <f>IF(OR('Z-scores'!EE16&gt;3,'Z-scores'!EE16&lt;-3),"",'Z-scores'!EE16)</f>
        <v>0.80237949809826359</v>
      </c>
      <c r="EF16" s="6">
        <f>IF(OR('Z-scores'!EF16&gt;3,'Z-scores'!EF16&lt;-3),"",'Z-scores'!EF16)</f>
        <v>-0.22368956870589182</v>
      </c>
      <c r="EG16" s="6">
        <f>IF(OR('Z-scores'!EG16&gt;3,'Z-scores'!EG16&lt;-3),"",'Z-scores'!EG16)</f>
        <v>-0.34762673411747974</v>
      </c>
      <c r="EH16" s="6">
        <f>IF(OR('Z-scores'!EH16&gt;3,'Z-scores'!EH16&lt;-3),"",'Z-scores'!EH16)</f>
        <v>-0.18108339699804643</v>
      </c>
      <c r="EI16" s="6">
        <f>IF(OR('Z-scores'!EI16&gt;3,'Z-scores'!EI16&lt;-3),"",'Z-scores'!EI16)</f>
        <v>4.4247225747552139E-2</v>
      </c>
      <c r="EJ16" s="6">
        <f>IF(OR('Z-scores'!EJ16&gt;3,'Z-scores'!EJ16&lt;-3),"",'Z-scores'!EJ16)</f>
        <v>1.4032437535277995</v>
      </c>
      <c r="EK16" s="6">
        <f>IF(OR('Z-scores'!EK16&gt;3,'Z-scores'!EK16&lt;-3),"",'Z-scores'!EK16)</f>
        <v>0.36765930166392613</v>
      </c>
      <c r="EL16" s="6">
        <f>IF(OR('Z-scores'!EL16&gt;3,'Z-scores'!EL16&lt;-3),"",'Z-scores'!EL16)</f>
        <v>2.2371900815320065</v>
      </c>
      <c r="EM16" s="6">
        <f>IF(OR('Z-scores'!EM16&gt;3,'Z-scores'!EM16&lt;-3),"",'Z-scores'!EM16)</f>
        <v>9.3065211027240247E-2</v>
      </c>
      <c r="EN16" s="6">
        <f>IF(OR('Z-scores'!EN16&gt;3,'Z-scores'!EN16&lt;-3),"",'Z-scores'!EN16)</f>
        <v>-6.6498266964236524E-2</v>
      </c>
      <c r="EO16" s="6">
        <f>IF(OR('Z-scores'!EO16&gt;3,'Z-scores'!EO16&lt;-3),"",'Z-scores'!EO16)</f>
        <v>0.50346750124797113</v>
      </c>
      <c r="EP16" s="6">
        <f>IF(OR('Z-scores'!EP16&gt;3,'Z-scores'!EP16&lt;-3),"",'Z-scores'!EP16)</f>
        <v>-0.40691583962016264</v>
      </c>
      <c r="EQ16" s="6">
        <f>IF(OR('Z-scores'!EQ16&gt;3,'Z-scores'!EQ16&lt;-3),"",'Z-scores'!EQ16)</f>
        <v>-0.42620270902994672</v>
      </c>
      <c r="ER16" s="6">
        <f>IF(OR('Z-scores'!ER16&gt;3,'Z-scores'!ER16&lt;-3),"",'Z-scores'!ER16)</f>
        <v>-0.36776698710147798</v>
      </c>
      <c r="ES16" s="6">
        <f>IF(OR('Z-scores'!ES16&gt;3,'Z-scores'!ES16&lt;-3),"",'Z-scores'!ES16)</f>
        <v>-0.33402315874278088</v>
      </c>
      <c r="ET16" s="6">
        <f>IF(OR('Z-scores'!ET16&gt;3,'Z-scores'!ET16&lt;-3),"",'Z-scores'!ET16)</f>
        <v>0.46464680805343933</v>
      </c>
      <c r="EU16" s="6">
        <f>IF(OR('Z-scores'!EU16&gt;3,'Z-scores'!EU16&lt;-3),"",'Z-scores'!EU16)</f>
        <v>-0.44720100716593003</v>
      </c>
      <c r="EV16" s="6">
        <f>IF(OR('Z-scores'!EV16&gt;3,'Z-scores'!EV16&lt;-3),"",'Z-scores'!EV16)</f>
        <v>-0.22320309507477959</v>
      </c>
      <c r="EW16" s="6">
        <f>IF(OR('Z-scores'!EW16&gt;3,'Z-scores'!EW16&lt;-3),"",'Z-scores'!EW16)</f>
        <v>0.4606290848594875</v>
      </c>
      <c r="EX16" s="6">
        <f>IF(OR('Z-scores'!EX16&gt;3,'Z-scores'!EX16&lt;-3),"",'Z-scores'!EX16)</f>
        <v>0.94031553113481625</v>
      </c>
      <c r="EY16" s="6">
        <f>IF(OR('Z-scores'!EY16&gt;3,'Z-scores'!EY16&lt;-3),"",'Z-scores'!EY16)</f>
        <v>2.5065578332903979</v>
      </c>
      <c r="EZ16" s="6">
        <f>IF(OR('Z-scores'!EZ16&gt;3,'Z-scores'!EZ16&lt;-3),"",'Z-scores'!EZ16)</f>
        <v>0.349808300549667</v>
      </c>
      <c r="FA16" s="6">
        <f>IF(OR('Z-scores'!FA16&gt;3,'Z-scores'!FA16&lt;-3),"",'Z-scores'!FA16)</f>
        <v>1.1619129365863621</v>
      </c>
      <c r="FB16" s="6">
        <f>IF(OR('Z-scores'!FB16&gt;3,'Z-scores'!FB16&lt;-3),"",'Z-scores'!FB16)</f>
        <v>0.56443034118114488</v>
      </c>
      <c r="FC16" s="6">
        <f>IF(OR('Z-scores'!FC16&gt;3,'Z-scores'!FC16&lt;-3),"",'Z-scores'!FC16)</f>
        <v>3.8905402469435392E-2</v>
      </c>
      <c r="FD16" s="6">
        <f>IF(OR('Z-scores'!FD16&gt;3,'Z-scores'!FD16&lt;-3),"",'Z-scores'!FD16)</f>
        <v>-0.63995161865680983</v>
      </c>
      <c r="FE16" s="6">
        <f>IF(OR('Z-scores'!FE16&gt;3,'Z-scores'!FE16&lt;-3),"",'Z-scores'!FE16)</f>
        <v>-0.22202241697478142</v>
      </c>
      <c r="FF16" s="6">
        <f>IF(OR('Z-scores'!FF16&gt;3,'Z-scores'!FF16&lt;-3),"",'Z-scores'!FF16)</f>
        <v>-8.8541825843885674E-2</v>
      </c>
      <c r="FG16" s="6">
        <f>IF(OR('Z-scores'!FG16&gt;3,'Z-scores'!FG16&lt;-3),"",'Z-scores'!FG16)</f>
        <v>0.50411053955416674</v>
      </c>
      <c r="FH16" s="6">
        <f>IF(OR('Z-scores'!FH16&gt;3,'Z-scores'!FH16&lt;-3),"",'Z-scores'!FH16)</f>
        <v>-0.84410482965956146</v>
      </c>
      <c r="FI16" s="6">
        <f>IF(OR('Z-scores'!FI16&gt;3,'Z-scores'!FI16&lt;-3),"",'Z-scores'!FI16)</f>
        <v>-0.55471678356755116</v>
      </c>
      <c r="FJ16" s="6">
        <f>IF(OR('Z-scores'!FJ16&gt;3,'Z-scores'!FJ16&lt;-3),"",'Z-scores'!FJ16)</f>
        <v>-6.8317135856834244E-2</v>
      </c>
      <c r="FK16" s="6">
        <f>IF(OR('Z-scores'!FK16&gt;3,'Z-scores'!FK16&lt;-3),"",'Z-scores'!FK16)</f>
        <v>4.6118745193321577E-2</v>
      </c>
      <c r="FL16" s="6">
        <f>IF(OR('Z-scores'!FL16&gt;3,'Z-scores'!FL16&lt;-3),"",'Z-scores'!FL16)</f>
        <v>1.6519293219397932</v>
      </c>
      <c r="FM16" s="6">
        <f>IF(OR('Z-scores'!FM16&gt;3,'Z-scores'!FM16&lt;-3),"",'Z-scores'!FM16)</f>
        <v>1.6011237303768389</v>
      </c>
      <c r="FN16" s="6">
        <f>IF(OR('Z-scores'!FN16&gt;3,'Z-scores'!FN16&lt;-3),"",'Z-scores'!FN16)</f>
        <v>1.3675005163439558</v>
      </c>
      <c r="FO16" s="6">
        <f>IF(OR('Z-scores'!FO16&gt;3,'Z-scores'!FO16&lt;-3),"",'Z-scores'!FO16)</f>
        <v>0.54326087796240674</v>
      </c>
      <c r="FP16" s="6">
        <f>IF(OR('Z-scores'!FP16&gt;3,'Z-scores'!FP16&lt;-3),"",'Z-scores'!FP16)</f>
        <v>-0.48537898373063632</v>
      </c>
      <c r="FQ16" s="6">
        <f>IF(OR('Z-scores'!FQ16&gt;3,'Z-scores'!FQ16&lt;-3),"",'Z-scores'!FQ16)</f>
        <v>2.5389546498860788E-2</v>
      </c>
      <c r="FR16" s="6">
        <f>IF(OR('Z-scores'!FR16&gt;3,'Z-scores'!FR16&lt;-3),"",'Z-scores'!FR16)</f>
        <v>0.20811527693930237</v>
      </c>
      <c r="FS16" s="6">
        <f>IF(OR('Z-scores'!FS16&gt;3,'Z-scores'!FS16&lt;-3),"",'Z-scores'!FS16)</f>
        <v>0.99119146567623562</v>
      </c>
      <c r="FT16" s="6">
        <f>IF(OR('Z-scores'!FT16&gt;3,'Z-scores'!FT16&lt;-3),"",'Z-scores'!FT16)</f>
        <v>0.96115517577662934</v>
      </c>
      <c r="FU16" s="6">
        <f>IF(OR('Z-scores'!FU16&gt;3,'Z-scores'!FU16&lt;-3),"",'Z-scores'!FU16)</f>
        <v>1.0970875043388373</v>
      </c>
      <c r="FV16" s="6">
        <f>IF(OR('Z-scores'!FV16&gt;3,'Z-scores'!FV16&lt;-3),"",'Z-scores'!FV16)</f>
        <v>1.1794807304922681</v>
      </c>
      <c r="FW16" s="6">
        <f>IF(OR('Z-scores'!FW16&gt;3,'Z-scores'!FW16&lt;-3),"",'Z-scores'!FW16)</f>
        <v>0.2638884475963057</v>
      </c>
      <c r="FX16" s="6">
        <f>IF(OR('Z-scores'!FX16&gt;3,'Z-scores'!FX16&lt;-3),"",'Z-scores'!FX16)</f>
        <v>-0.86948878727400736</v>
      </c>
      <c r="FY16" s="6">
        <f>IF(OR('Z-scores'!FY16&gt;3,'Z-scores'!FY16&lt;-3),"",'Z-scores'!FY16)</f>
        <v>-1.0410780862402795</v>
      </c>
      <c r="FZ16" s="6">
        <f>IF(OR('Z-scores'!FZ16&gt;3,'Z-scores'!FZ16&lt;-3),"",'Z-scores'!FZ16)</f>
        <v>-0.87511932712733909</v>
      </c>
      <c r="GA16" s="6">
        <f>IF(OR('Z-scores'!GA16&gt;3,'Z-scores'!GA16&lt;-3),"",'Z-scores'!GA16)</f>
        <v>-0.64639176758366124</v>
      </c>
      <c r="GB16" s="6">
        <f>IF(OR('Z-scores'!GB16&gt;3,'Z-scores'!GB16&lt;-3),"",'Z-scores'!GB16)</f>
        <v>-0.43158447661544219</v>
      </c>
      <c r="GC16" s="6">
        <f>IF(OR('Z-scores'!GC16&gt;3,'Z-scores'!GC16&lt;-3),"",'Z-scores'!GC16)</f>
        <v>-9.5810704826329335E-2</v>
      </c>
      <c r="GD16" s="6">
        <f>IF(OR('Z-scores'!GD16&gt;3,'Z-scores'!GD16&lt;-3),"",'Z-scores'!GD16)</f>
        <v>-0.32691339247212536</v>
      </c>
      <c r="GE16" s="6">
        <f>IF(OR('Z-scores'!GE16&gt;3,'Z-scores'!GE16&lt;-3),"",'Z-scores'!GE16)</f>
        <v>-0.76827741953693895</v>
      </c>
      <c r="GF16" s="6">
        <f>IF(OR('Z-scores'!GF16&gt;3,'Z-scores'!GF16&lt;-3),"",'Z-scores'!GF16)</f>
        <v>9.5274386247537007E-2</v>
      </c>
      <c r="GG16" s="6">
        <f>IF(OR('Z-scores'!GG16&gt;3,'Z-scores'!GG16&lt;-3),"",'Z-scores'!GG16)</f>
        <v>4.8336113129298038E-2</v>
      </c>
      <c r="GH16" s="6">
        <f>IF(OR('Z-scores'!GH16&gt;3,'Z-scores'!GH16&lt;-3),"",'Z-scores'!GH16)</f>
        <v>1.120949519044883</v>
      </c>
      <c r="GI16" s="6">
        <f>IF(OR('Z-scores'!GI16&gt;3,'Z-scores'!GI16&lt;-3),"",'Z-scores'!GI16)</f>
        <v>0.98784797534565705</v>
      </c>
      <c r="GJ16" s="6">
        <f>IF(OR('Z-scores'!GJ16&gt;3,'Z-scores'!GJ16&lt;-3),"",'Z-scores'!GJ16)</f>
        <v>-0.64292329039523832</v>
      </c>
      <c r="GK16" s="6">
        <f>IF(OR('Z-scores'!GK16&gt;3,'Z-scores'!GK16&lt;-3),"",'Z-scores'!GK16)</f>
        <v>-0.63364453831791046</v>
      </c>
      <c r="GL16" s="6">
        <f>IF(OR('Z-scores'!GL16&gt;3,'Z-scores'!GL16&lt;-3),"",'Z-scores'!GL16)</f>
        <v>8.1713620532182105E-2</v>
      </c>
      <c r="GM16" s="6">
        <f>IF(OR('Z-scores'!GM16&gt;3,'Z-scores'!GM16&lt;-3),"",'Z-scores'!GM16)</f>
        <v>0.49428911491430561</v>
      </c>
      <c r="GN16" s="6">
        <f>IF(OR('Z-scores'!GN16&gt;3,'Z-scores'!GN16&lt;-3),"",'Z-scores'!GN16)</f>
        <v>0.26934157221869076</v>
      </c>
      <c r="GO16" s="6">
        <f>IF(OR('Z-scores'!GO16&gt;3,'Z-scores'!GO16&lt;-3),"",'Z-scores'!GO16)</f>
        <v>-1.315495911398376</v>
      </c>
      <c r="GP16" s="6">
        <f>IF(OR('Z-scores'!GP16&gt;3,'Z-scores'!GP16&lt;-3),"",'Z-scores'!GP16)</f>
        <v>0.46341885121619458</v>
      </c>
      <c r="GQ16" s="6">
        <f>IF(OR('Z-scores'!GQ16&gt;3,'Z-scores'!GQ16&lt;-3),"",'Z-scores'!GQ16)</f>
        <v>-0.54655537676411592</v>
      </c>
      <c r="GR16" s="6">
        <f>IF(OR('Z-scores'!GR16&gt;3,'Z-scores'!GR16&lt;-3),"",'Z-scores'!GR16)</f>
        <v>-0.69230612821941251</v>
      </c>
      <c r="GS16" s="6">
        <f>IF(OR('Z-scores'!GS16&gt;3,'Z-scores'!GS16&lt;-3),"",'Z-scores'!GS16)</f>
        <v>-0.31712997721934044</v>
      </c>
      <c r="GT16" s="6">
        <f>IF(OR('Z-scores'!GT16&gt;3,'Z-scores'!GT16&lt;-3),"",'Z-scores'!GT16)</f>
        <v>0.51256919279642621</v>
      </c>
      <c r="GU16" s="6">
        <f>IF(OR('Z-scores'!GU16&gt;3,'Z-scores'!GU16&lt;-3),"",'Z-scores'!GU16)</f>
        <v>-0.84009116082076585</v>
      </c>
      <c r="GV16" s="6">
        <f>IF(OR('Z-scores'!GV16&gt;3,'Z-scores'!GV16&lt;-3),"",'Z-scores'!GV16)</f>
        <v>-0.29862398538817064</v>
      </c>
      <c r="GW16" s="6">
        <f>IF(OR('Z-scores'!GW16&gt;3,'Z-scores'!GW16&lt;-3),"",'Z-scores'!GW16)</f>
        <v>0.50298162473591734</v>
      </c>
      <c r="GX16" s="6">
        <f>IF(OR('Z-scores'!GX16&gt;3,'Z-scores'!GX16&lt;-3),"",'Z-scores'!GX16)</f>
        <v>0.56396550875584761</v>
      </c>
      <c r="GY16" s="6">
        <f>IF(OR('Z-scores'!GY16&gt;3,'Z-scores'!GY16&lt;-3),"",'Z-scores'!GY16)</f>
        <v>0.72144675420657822</v>
      </c>
      <c r="GZ16" s="6">
        <f>IF(OR('Z-scores'!GZ16&gt;3,'Z-scores'!GZ16&lt;-3),"",'Z-scores'!GZ16)</f>
        <v>-1.104202075406</v>
      </c>
      <c r="HA16" s="6">
        <f>IF(OR('Z-scores'!HA16&gt;3,'Z-scores'!HA16&lt;-3),"",'Z-scores'!HA16)</f>
        <v>-0.71950923842812031</v>
      </c>
      <c r="HB16" s="6">
        <f>IF(OR('Z-scores'!HB16&gt;3,'Z-scores'!HB16&lt;-3),"",'Z-scores'!HB16)</f>
        <v>-0.34099949461028528</v>
      </c>
      <c r="HC16" s="6">
        <f>IF(OR('Z-scores'!HC16&gt;3,'Z-scores'!HC16&lt;-3),"",'Z-scores'!HC16)</f>
        <v>-0.13952130713327959</v>
      </c>
      <c r="HD16" s="6">
        <f>IF(OR('Z-scores'!HD16&gt;3,'Z-scores'!HD16&lt;-3),"",'Z-scores'!HD16)</f>
        <v>9.3997764753899427E-2</v>
      </c>
      <c r="HE16" s="6">
        <f>IF(OR('Z-scores'!HE16&gt;3,'Z-scores'!HE16&lt;-3),"",'Z-scores'!HE16)</f>
        <v>0.41305303046360398</v>
      </c>
      <c r="HF16" s="6">
        <f>IF(OR('Z-scores'!HF16&gt;3,'Z-scores'!HF16&lt;-3),"",'Z-scores'!HF16)</f>
        <v>0.90115594145883027</v>
      </c>
      <c r="HG16" s="6">
        <f>IF(OR('Z-scores'!HG16&gt;3,'Z-scores'!HG16&lt;-3),"",'Z-scores'!HG16)</f>
        <v>0.19214162914306462</v>
      </c>
      <c r="HH16" s="6">
        <f>IF(OR('Z-scores'!HH16&gt;3,'Z-scores'!HH16&lt;-3),"",'Z-scores'!HH16)</f>
        <v>0.36105416585226774</v>
      </c>
      <c r="HI16" s="6">
        <f>IF(OR('Z-scores'!HI16&gt;3,'Z-scores'!HI16&lt;-3),"",'Z-scores'!HI16)</f>
        <v>-1.6220582053386841E-2</v>
      </c>
      <c r="HJ16" s="6">
        <f>IF(OR('Z-scores'!HJ16&gt;3,'Z-scores'!HJ16&lt;-3),"",'Z-scores'!HJ16)</f>
        <v>0.57610171101855823</v>
      </c>
      <c r="HK16" s="6">
        <f>IF(OR('Z-scores'!HK16&gt;3,'Z-scores'!HK16&lt;-3),"",'Z-scores'!HK16)</f>
        <v>-0.20224004844827939</v>
      </c>
      <c r="HL16" s="6">
        <f>IF(OR('Z-scores'!HL16&gt;3,'Z-scores'!HL16&lt;-3),"",'Z-scores'!HL16)</f>
        <v>-0.15844375335745003</v>
      </c>
      <c r="HM16" s="6">
        <f>IF(OR('Z-scores'!HM16&gt;3,'Z-scores'!HM16&lt;-3),"",'Z-scores'!HM16)</f>
        <v>-0.19711224470683003</v>
      </c>
      <c r="HN16" s="6">
        <f>IF(OR('Z-scores'!HN16&gt;3,'Z-scores'!HN16&lt;-3),"",'Z-scores'!HN16)</f>
        <v>1.252560553764527</v>
      </c>
      <c r="HO16" s="6">
        <f>IF(OR('Z-scores'!HO16&gt;3,'Z-scores'!HO16&lt;-3),"",'Z-scores'!HO16)</f>
        <v>1.3461933608558529</v>
      </c>
      <c r="HP16" s="6">
        <f>IF(OR('Z-scores'!HP16&gt;3,'Z-scores'!HP16&lt;-3),"",'Z-scores'!HP16)</f>
        <v>1.0547788984767612</v>
      </c>
      <c r="HQ16" s="6">
        <f>IF(OR('Z-scores'!HQ16&gt;3,'Z-scores'!HQ16&lt;-3),"",'Z-scores'!HQ16)</f>
        <v>0.4317416110718133</v>
      </c>
      <c r="HR16" s="6">
        <f>IF(OR('Z-scores'!HR16&gt;3,'Z-scores'!HR16&lt;-3),"",'Z-scores'!HR16)</f>
        <v>-0.18045457009755209</v>
      </c>
      <c r="HS16" s="6">
        <f>IF(OR('Z-scores'!HS16&gt;3,'Z-scores'!HS16&lt;-3),"",'Z-scores'!HS16)</f>
        <v>0.59820950984178489</v>
      </c>
      <c r="HT16" s="6">
        <f>IF(OR('Z-scores'!HT16&gt;3,'Z-scores'!HT16&lt;-3),"",'Z-scores'!HT16)</f>
        <v>-0.15072578352301763</v>
      </c>
      <c r="HU16" s="6">
        <f>IF(OR('Z-scores'!HU16&gt;3,'Z-scores'!HU16&lt;-3),"",'Z-scores'!HU16)</f>
        <v>-1.121304284185727</v>
      </c>
      <c r="HV16" s="6">
        <f>IF(OR('Z-scores'!HV16&gt;3,'Z-scores'!HV16&lt;-3),"",'Z-scores'!HV16)</f>
        <v>-0.23480587338501341</v>
      </c>
      <c r="HW16" s="6">
        <f>IF(OR('Z-scores'!HW16&gt;3,'Z-scores'!HW16&lt;-3),"",'Z-scores'!HW16)</f>
        <v>-0.50441650246512582</v>
      </c>
      <c r="HX16" s="6">
        <f>IF(OR('Z-scores'!HX16&gt;3,'Z-scores'!HX16&lt;-3),"",'Z-scores'!HX16)</f>
        <v>-0.78526410483476283</v>
      </c>
      <c r="HY16" s="6">
        <f>IF(OR('Z-scores'!HY16&gt;3,'Z-scores'!HY16&lt;-3),"",'Z-scores'!HY16)</f>
        <v>0.45260991476593881</v>
      </c>
      <c r="HZ16" s="6">
        <f>IF(OR('Z-scores'!HZ16&gt;3,'Z-scores'!HZ16&lt;-3),"",'Z-scores'!HZ16)</f>
        <v>-0.92592344256001935</v>
      </c>
      <c r="IA16" s="6">
        <f>IF(OR('Z-scores'!IA16&gt;3,'Z-scores'!IA16&lt;-3),"",'Z-scores'!IA16)</f>
        <v>-0.99027548418000766</v>
      </c>
      <c r="IB16" s="6">
        <f>IF(OR('Z-scores'!IB16&gt;3,'Z-scores'!IB16&lt;-3),"",'Z-scores'!IB16)</f>
        <v>-0.22314428633318961</v>
      </c>
      <c r="IC16" s="6">
        <f>IF(OR('Z-scores'!IC16&gt;3,'Z-scores'!IC16&lt;-3),"",'Z-scores'!IC16)</f>
        <v>4.5471605825730642E-2</v>
      </c>
      <c r="ID16" s="6">
        <f>IF(OR('Z-scores'!ID16&gt;3,'Z-scores'!ID16&lt;-3),"",'Z-scores'!ID16)</f>
        <v>-0.96492117283913537</v>
      </c>
      <c r="IE16" s="6">
        <f>IF(OR('Z-scores'!IE16&gt;3,'Z-scores'!IE16&lt;-3),"",'Z-scores'!IE16)</f>
        <v>-0.46950655094803923</v>
      </c>
      <c r="IF16" s="6">
        <f>IF(OR('Z-scores'!IF16&gt;3,'Z-scores'!IF16&lt;-3),"",'Z-scores'!IF16)</f>
        <v>-0.44359220540006167</v>
      </c>
      <c r="IG16" s="6">
        <f>IF(OR('Z-scores'!IG16&gt;3,'Z-scores'!IG16&lt;-3),"",'Z-scores'!IG16)</f>
        <v>-0.10421867653780104</v>
      </c>
      <c r="IH16" s="6">
        <f>IF(OR('Z-scores'!IH16&gt;3,'Z-scores'!IH16&lt;-3),"",'Z-scores'!IH16)</f>
        <v>0.36219914830437466</v>
      </c>
      <c r="II16" s="6">
        <f>IF(OR('Z-scores'!II16&gt;3,'Z-scores'!II16&lt;-3),"",'Z-scores'!II16)</f>
        <v>-0.71761522638844299</v>
      </c>
      <c r="IJ16" s="6">
        <f>IF(OR('Z-scores'!IJ16&gt;3,'Z-scores'!IJ16&lt;-3),"",'Z-scores'!IJ16)</f>
        <v>0.3842314665895914</v>
      </c>
      <c r="IK16" s="6">
        <f>IF(OR('Z-scores'!IK16&gt;3,'Z-scores'!IK16&lt;-3),"",'Z-scores'!IK16)</f>
        <v>-0.23838346722123524</v>
      </c>
      <c r="IL16" s="6">
        <f>IF(OR('Z-scores'!IL16&gt;3,'Z-scores'!IL16&lt;-3),"",'Z-scores'!IL16)</f>
        <v>0.11534702140176482</v>
      </c>
      <c r="IM16" s="6">
        <f>IF(OR('Z-scores'!IM16&gt;3,'Z-scores'!IM16&lt;-3),"",'Z-scores'!IM16)</f>
        <v>-4.3946286497110763E-2</v>
      </c>
      <c r="IN16" s="6">
        <f>IF(OR('Z-scores'!IN16&gt;3,'Z-scores'!IN16&lt;-3),"",'Z-scores'!IN16)</f>
        <v>1.1752624325951451</v>
      </c>
      <c r="IO16" s="6">
        <f>IF(OR('Z-scores'!IO16&gt;3,'Z-scores'!IO16&lt;-3),"",'Z-scores'!IO16)</f>
        <v>-0.15239345532447021</v>
      </c>
      <c r="IP16" s="6">
        <f>IF(OR('Z-scores'!IP16&gt;3,'Z-scores'!IP16&lt;-3),"",'Z-scores'!IP16)</f>
        <v>1.3294948069338801</v>
      </c>
      <c r="IQ16" s="6">
        <f>IF(OR('Z-scores'!IQ16&gt;3,'Z-scores'!IQ16&lt;-3),"",'Z-scores'!IQ16)</f>
        <v>0.36579867035105834</v>
      </c>
      <c r="IR16" s="6">
        <f>IF(OR('Z-scores'!IR16&gt;3,'Z-scores'!IR16&lt;-3),"",'Z-scores'!IR16)</f>
        <v>0.81287263675591015</v>
      </c>
      <c r="IS16" s="6">
        <f>IF(OR('Z-scores'!IS16&gt;3,'Z-scores'!IS16&lt;-3),"",'Z-scores'!IS16)</f>
        <v>0.8904551660036234</v>
      </c>
      <c r="IT16" s="6">
        <f>IF(OR('Z-scores'!IT16&gt;3,'Z-scores'!IT16&lt;-3),"",'Z-scores'!IT16)</f>
        <v>0.29793577421962419</v>
      </c>
      <c r="IU16" s="6">
        <f>IF(OR('Z-scores'!IU16&gt;3,'Z-scores'!IU16&lt;-3),"",'Z-scores'!IU16)</f>
        <v>1.1357111705350917</v>
      </c>
      <c r="IV16" s="6">
        <f>IF(OR('Z-scores'!IV16&gt;3,'Z-scores'!IV16&lt;-3),"",'Z-scores'!IV16)</f>
        <v>0.82070759242397895</v>
      </c>
      <c r="IW16" s="6">
        <f>IF(OR('Z-scores'!IW16&gt;3,'Z-scores'!IW16&lt;-3),"",'Z-scores'!IW16)</f>
        <v>-0.68419564126876642</v>
      </c>
      <c r="IX16" s="6">
        <f>IF(OR('Z-scores'!IX16&gt;3,'Z-scores'!IX16&lt;-3),"",'Z-scores'!IX16)</f>
        <v>0.15192450757277559</v>
      </c>
      <c r="IY16" s="6">
        <f>IF(OR('Z-scores'!IY16&gt;3,'Z-scores'!IY16&lt;-3),"",'Z-scores'!IY16)</f>
        <v>-0.1275132749604318</v>
      </c>
      <c r="IZ16" s="6">
        <f>IF(OR('Z-scores'!IZ16&gt;3,'Z-scores'!IZ16&lt;-3),"",'Z-scores'!IZ16)</f>
        <v>1.3286090133198567</v>
      </c>
      <c r="JA16" s="6">
        <f>IF(OR('Z-scores'!JA16&gt;3,'Z-scores'!JA16&lt;-3),"",'Z-scores'!JA16)</f>
        <v>1.1904808362025416</v>
      </c>
      <c r="JB16" s="6">
        <f>IF(OR('Z-scores'!JB16&gt;3,'Z-scores'!JB16&lt;-3),"",'Z-scores'!JB16)</f>
        <v>0.82974253494588779</v>
      </c>
      <c r="JC16" s="6">
        <f>IF(OR('Z-scores'!JC16&gt;3,'Z-scores'!JC16&lt;-3),"",'Z-scores'!JC16)</f>
        <v>-0.66019427808811915</v>
      </c>
      <c r="JD16" s="6">
        <f>IF(OR('Z-scores'!JD16&gt;3,'Z-scores'!JD16&lt;-3),"",'Z-scores'!JD16)</f>
        <v>-0.59787887035937948</v>
      </c>
      <c r="JE16" s="6">
        <f>IF(OR('Z-scores'!JE16&gt;3,'Z-scores'!JE16&lt;-3),"",'Z-scores'!JE16)</f>
        <v>2.4352414552529459E-2</v>
      </c>
      <c r="JF16" s="6">
        <f>IF(OR('Z-scores'!JF16&gt;3,'Z-scores'!JF16&lt;-3),"",'Z-scores'!JF16)</f>
        <v>-0.89291688192858731</v>
      </c>
      <c r="JG16" s="6">
        <f>IF(OR('Z-scores'!JG16&gt;3,'Z-scores'!JG16&lt;-3),"",'Z-scores'!JG16)</f>
        <v>0.19694656303260122</v>
      </c>
      <c r="JH16" s="6">
        <f>IF(OR('Z-scores'!JH16&gt;3,'Z-scores'!JH16&lt;-3),"",'Z-scores'!JH16)</f>
        <v>-0.21135147133527565</v>
      </c>
      <c r="JI16" s="6">
        <f>IF(OR('Z-scores'!JI16&gt;3,'Z-scores'!JI16&lt;-3),"",'Z-scores'!JI16)</f>
        <v>0.70918969889664452</v>
      </c>
      <c r="JJ16" s="6">
        <f>IF(OR('Z-scores'!JJ16&gt;3,'Z-scores'!JJ16&lt;-3),"",'Z-scores'!JJ16)</f>
        <v>-0.43236577146561261</v>
      </c>
      <c r="JK16" s="6">
        <f>IF(OR('Z-scores'!JK16&gt;3,'Z-scores'!JK16&lt;-3),"",'Z-scores'!JK16)</f>
        <v>4.7864890954310312E-2</v>
      </c>
      <c r="JL16" s="6">
        <f>IF(OR('Z-scores'!JL16&gt;3,'Z-scores'!JL16&lt;-3),"",'Z-scores'!JL16)</f>
        <v>-0.17053877898410119</v>
      </c>
      <c r="JM16" s="6">
        <f>IF(OR('Z-scores'!JM16&gt;3,'Z-scores'!JM16&lt;-3),"",'Z-scores'!JM16)</f>
        <v>7.9664877951367966E-2</v>
      </c>
      <c r="JN16" s="6">
        <f>IF(OR('Z-scores'!JN16&gt;3,'Z-scores'!JN16&lt;-3),"",'Z-scores'!JN16)</f>
        <v>0.37835125492206395</v>
      </c>
      <c r="JO16" s="6">
        <f>IF(OR('Z-scores'!JO16&gt;3,'Z-scores'!JO16&lt;-3),"",'Z-scores'!JO16)</f>
        <v>-1.3401467042030486</v>
      </c>
      <c r="JP16" s="6">
        <f>IF(OR('Z-scores'!JP16&gt;3,'Z-scores'!JP16&lt;-3),"",'Z-scores'!JP16)</f>
        <v>-0.23130293281095221</v>
      </c>
      <c r="JQ16" s="6">
        <f>IF(OR('Z-scores'!JQ16&gt;3,'Z-scores'!JQ16&lt;-3),"",'Z-scores'!JQ16)</f>
        <v>1.2591326954063293</v>
      </c>
      <c r="JR16" s="6">
        <f>IF(OR('Z-scores'!JR16&gt;3,'Z-scores'!JR16&lt;-3),"",'Z-scores'!JR16)</f>
        <v>1.3321601171708635</v>
      </c>
      <c r="JS16" s="6">
        <f>IF(OR('Z-scores'!JS16&gt;3,'Z-scores'!JS16&lt;-3),"",'Z-scores'!JS16)</f>
        <v>4.0080566910062107E-2</v>
      </c>
      <c r="JT16" s="6">
        <f>IF(OR('Z-scores'!JT16&gt;3,'Z-scores'!JT16&lt;-3),"",'Z-scores'!JT16)</f>
        <v>1.4766279406419773</v>
      </c>
      <c r="JU16" s="6">
        <f>IF(OR('Z-scores'!JU16&gt;3,'Z-scores'!JU16&lt;-3),"",'Z-scores'!JU16)</f>
        <v>-0.45243016773165773</v>
      </c>
      <c r="JV16" s="6">
        <f>IF(OR('Z-scores'!JV16&gt;3,'Z-scores'!JV16&lt;-3),"",'Z-scores'!JV16)</f>
        <v>0.15505993805617435</v>
      </c>
      <c r="JW16" s="6">
        <f>IF(OR('Z-scores'!JW16&gt;3,'Z-scores'!JW16&lt;-3),"",'Z-scores'!JW16)</f>
        <v>0.1419685156093777</v>
      </c>
      <c r="JX16" s="6">
        <f>IF(OR('Z-scores'!JX16&gt;3,'Z-scores'!JX16&lt;-3),"",'Z-scores'!JX16)</f>
        <v>-0.58922455731704837</v>
      </c>
      <c r="JY16" s="6">
        <f>IF(OR('Z-scores'!JY16&gt;3,'Z-scores'!JY16&lt;-3),"",'Z-scores'!JY16)</f>
        <v>-0.58860762292600943</v>
      </c>
      <c r="JZ16" s="6">
        <f>IF(OR('Z-scores'!JZ16&gt;3,'Z-scores'!JZ16&lt;-3),"",'Z-scores'!JZ16)</f>
        <v>0.1569723925018652</v>
      </c>
      <c r="KA16" s="6">
        <f>IF(OR('Z-scores'!KA16&gt;3,'Z-scores'!KA16&lt;-3),"",'Z-scores'!KA16)</f>
        <v>-0.71224764982531774</v>
      </c>
      <c r="KB16" s="6">
        <f>IF(OR('Z-scores'!KB16&gt;3,'Z-scores'!KB16&lt;-3),"",'Z-scores'!KB16)</f>
        <v>-0.76857439716749798</v>
      </c>
      <c r="KC16" s="6">
        <f>IF(OR('Z-scores'!KC16&gt;3,'Z-scores'!KC16&lt;-3),"",'Z-scores'!KC16)</f>
        <v>-0.65794315511182688</v>
      </c>
      <c r="KD16" s="6">
        <f>IF(OR('Z-scores'!KD16&gt;3,'Z-scores'!KD16&lt;-3),"",'Z-scores'!KD16)</f>
        <v>7.6821637626349484E-2</v>
      </c>
      <c r="KE16" s="6">
        <f>IF(OR('Z-scores'!KE16&gt;3,'Z-scores'!KE16&lt;-3),"",'Z-scores'!KE16)</f>
        <v>-0.35846463382490928</v>
      </c>
      <c r="KF16" s="6">
        <f>IF(OR('Z-scores'!KF16&gt;3,'Z-scores'!KF16&lt;-3),"",'Z-scores'!KF16)</f>
        <v>0.25153279693284614</v>
      </c>
      <c r="KG16" s="6">
        <f>IF(OR('Z-scores'!KG16&gt;3,'Z-scores'!KG16&lt;-3),"",'Z-scores'!KG16)</f>
        <v>-0.41597976508234663</v>
      </c>
      <c r="KH16" s="6">
        <f>IF(OR('Z-scores'!KH16&gt;3,'Z-scores'!KH16&lt;-3),"",'Z-scores'!KH16)</f>
        <v>-1.0082984731661988</v>
      </c>
      <c r="KI16" s="6">
        <f>IF(OR('Z-scores'!KI16&gt;3,'Z-scores'!KI16&lt;-3),"",'Z-scores'!KI16)</f>
        <v>-6.0872147948783702E-3</v>
      </c>
      <c r="KJ16" s="6">
        <f>IF(OR('Z-scores'!KJ16&gt;3,'Z-scores'!KJ16&lt;-3),"",'Z-scores'!KJ16)</f>
        <v>-0.57501194978740433</v>
      </c>
      <c r="KK16" s="6">
        <f>IF(OR('Z-scores'!KK16&gt;3,'Z-scores'!KK16&lt;-3),"",'Z-scores'!KK16)</f>
        <v>-0.77663476650575458</v>
      </c>
      <c r="KL16" s="6">
        <f>IF(OR('Z-scores'!KL16&gt;3,'Z-scores'!KL16&lt;-3),"",'Z-scores'!KL16)</f>
        <v>-0.35509819337116449</v>
      </c>
      <c r="KM16" s="6">
        <f>IF(OR('Z-scores'!KM16&gt;3,'Z-scores'!KM16&lt;-3),"",'Z-scores'!KM16)</f>
        <v>0.52039282110327867</v>
      </c>
      <c r="KN16" s="6">
        <f>IF(OR('Z-scores'!KN16&gt;3,'Z-scores'!KN16&lt;-3),"",'Z-scores'!KN16)</f>
        <v>-8.9662032026644745E-2</v>
      </c>
      <c r="KO16" s="6">
        <f>IF(OR('Z-scores'!KO16&gt;3,'Z-scores'!KO16&lt;-3),"",'Z-scores'!KO16)</f>
        <v>-0.35257717368567754</v>
      </c>
      <c r="KP16" s="6">
        <f>IF(OR('Z-scores'!KP16&gt;3,'Z-scores'!KP16&lt;-3),"",'Z-scores'!KP16)</f>
        <v>0.35543954203762979</v>
      </c>
      <c r="KQ16" s="6">
        <f>IF(OR('Z-scores'!KQ16&gt;3,'Z-scores'!KQ16&lt;-3),"",'Z-scores'!KQ16)</f>
        <v>-0.40495606184852517</v>
      </c>
      <c r="KR16" s="6">
        <f>IF(OR('Z-scores'!KR16&gt;3,'Z-scores'!KR16&lt;-3),"",'Z-scores'!KR16)</f>
        <v>0.18598527948365104</v>
      </c>
      <c r="KS16" s="6">
        <f>IF(OR('Z-scores'!KS16&gt;3,'Z-scores'!KS16&lt;-3),"",'Z-scores'!KS16)</f>
        <v>0.40225714718923661</v>
      </c>
      <c r="KT16" s="6">
        <f>IF(OR('Z-scores'!KT16&gt;3,'Z-scores'!KT16&lt;-3),"",'Z-scores'!KT16)</f>
        <v>1.0256967082932562</v>
      </c>
      <c r="KU16" s="6">
        <f>IF(OR('Z-scores'!KU16&gt;3,'Z-scores'!KU16&lt;-3),"",'Z-scores'!KU16)</f>
        <v>0.84804421590416668</v>
      </c>
      <c r="KV16" s="6">
        <f>IF(OR('Z-scores'!KV16&gt;3,'Z-scores'!KV16&lt;-3),"",'Z-scores'!KV16)</f>
        <v>0.48717141137011422</v>
      </c>
      <c r="KW16" s="6">
        <f>IF(OR('Z-scores'!KW16&gt;3,'Z-scores'!KW16&lt;-3),"",'Z-scores'!KW16)</f>
        <v>-0.49506775930759461</v>
      </c>
      <c r="KX16" s="6">
        <f>IF(OR('Z-scores'!KX16&gt;3,'Z-scores'!KX16&lt;-3),"",'Z-scores'!KX16)</f>
        <v>1.2994588859575895</v>
      </c>
      <c r="KY16" s="6">
        <f>IF(OR('Z-scores'!KY16&gt;3,'Z-scores'!KY16&lt;-3),"",'Z-scores'!KY16)</f>
        <v>0.88094395726111818</v>
      </c>
      <c r="KZ16" s="6">
        <f>IF(OR('Z-scores'!KZ16&gt;3,'Z-scores'!KZ16&lt;-3),"",'Z-scores'!KZ16)</f>
        <v>-0.36396784687075501</v>
      </c>
      <c r="LA16" s="6">
        <f>IF(OR('Z-scores'!LA16&gt;3,'Z-scores'!LA16&lt;-3),"",'Z-scores'!LA16)</f>
        <v>8.7341260345585661E-2</v>
      </c>
      <c r="LB16" s="6">
        <f>IF(OR('Z-scores'!LB16&gt;3,'Z-scores'!LB16&lt;-3),"",'Z-scores'!LB16)</f>
        <v>0.25599560620203038</v>
      </c>
      <c r="LC16" s="6">
        <f>IF(OR('Z-scores'!LC16&gt;3,'Z-scores'!LC16&lt;-3),"",'Z-scores'!LC16)</f>
        <v>-1.0667289453515069E-2</v>
      </c>
      <c r="LD16" s="6">
        <f>IF(OR('Z-scores'!LD16&gt;3,'Z-scores'!LD16&lt;-3),"",'Z-scores'!LD16)</f>
        <v>-0.61809534200957283</v>
      </c>
      <c r="LE16" s="6">
        <f>IF(OR('Z-scores'!LE16&gt;3,'Z-scores'!LE16&lt;-3),"",'Z-scores'!LE16)</f>
        <v>0.25869424758396442</v>
      </c>
      <c r="LF16" s="6">
        <f>IF(OR('Z-scores'!LF16&gt;3,'Z-scores'!LF16&lt;-3),"",'Z-scores'!LF16)</f>
        <v>-0.34324015727508361</v>
      </c>
      <c r="LG16" s="6">
        <f>IF(OR('Z-scores'!LG16&gt;3,'Z-scores'!LG16&lt;-3),"",'Z-scores'!LG16)</f>
        <v>-8.9146376980950195E-2</v>
      </c>
      <c r="LH16" s="6">
        <f>IF(OR('Z-scores'!LH16&gt;3,'Z-scores'!LH16&lt;-3),"",'Z-scores'!LH16)</f>
        <v>-0.9763660843802493</v>
      </c>
      <c r="LI16" s="6">
        <f>IF(OR('Z-scores'!LI16&gt;3,'Z-scores'!LI16&lt;-3),"",'Z-scores'!LI16)</f>
        <v>1.2409804753771825</v>
      </c>
      <c r="LJ16" s="6">
        <f>IF(OR('Z-scores'!LJ16&gt;3,'Z-scores'!LJ16&lt;-3),"",'Z-scores'!LJ16)</f>
        <v>0.23418634658977802</v>
      </c>
      <c r="LK16" s="6">
        <f>IF(OR('Z-scores'!LK16&gt;3,'Z-scores'!LK16&lt;-3),"",'Z-scores'!LK16)</f>
        <v>-1.242372699980608</v>
      </c>
      <c r="LL16" s="6">
        <f>IF(OR('Z-scores'!LL16&gt;3,'Z-scores'!LL16&lt;-3),"",'Z-scores'!LL16)</f>
        <v>0.70346410779593616</v>
      </c>
      <c r="LM16" s="6">
        <f>IF(OR('Z-scores'!LM16&gt;3,'Z-scores'!LM16&lt;-3),"",'Z-scores'!LM16)</f>
        <v>1.8614056310824227</v>
      </c>
      <c r="LN16" s="6">
        <f>IF(OR('Z-scores'!LN16&gt;3,'Z-scores'!LN16&lt;-3),"",'Z-scores'!LN16)</f>
        <v>-7.419697636479862E-2</v>
      </c>
      <c r="LO16" s="6">
        <f>IF(OR('Z-scores'!LO16&gt;3,'Z-scores'!LO16&lt;-3),"",'Z-scores'!LO16)</f>
        <v>-0.44054603725488434</v>
      </c>
      <c r="LP16" s="6">
        <f>IF(OR('Z-scores'!LP16&gt;3,'Z-scores'!LP16&lt;-3),"",'Z-scores'!LP16)</f>
        <v>0.20121133967053348</v>
      </c>
      <c r="LQ16" s="6">
        <f>IF(OR('Z-scores'!LQ16&gt;3,'Z-scores'!LQ16&lt;-3),"",'Z-scores'!LQ16)</f>
        <v>-0.32231706689214196</v>
      </c>
      <c r="LR16" s="6">
        <f>IF(OR('Z-scores'!LR16&gt;3,'Z-scores'!LR16&lt;-3),"",'Z-scores'!LR16)</f>
        <v>-0.29357381692389634</v>
      </c>
      <c r="LS16" s="6">
        <f>IF(OR('Z-scores'!LS16&gt;3,'Z-scores'!LS16&lt;-3),"",'Z-scores'!LS16)</f>
        <v>-0.15351153980642374</v>
      </c>
      <c r="LT16" s="6">
        <f>IF(OR('Z-scores'!LT16&gt;3,'Z-scores'!LT16&lt;-3),"",'Z-scores'!LT16)</f>
        <v>1.4966250051512469</v>
      </c>
      <c r="LU16" s="6">
        <f>IF(OR('Z-scores'!LU16&gt;3,'Z-scores'!LU16&lt;-3),"",'Z-scores'!LU16)</f>
        <v>-3.86782046511208E-3</v>
      </c>
      <c r="LV16" s="6">
        <f>IF(OR('Z-scores'!LV16&gt;3,'Z-scores'!LV16&lt;-3),"",'Z-scores'!LV16)</f>
        <v>8.0866847819751004E-4</v>
      </c>
      <c r="LW16" s="6">
        <f>IF(OR('Z-scores'!LW16&gt;3,'Z-scores'!LW16&lt;-3),"",'Z-scores'!LW16)</f>
        <v>-0.3866186104159493</v>
      </c>
      <c r="LX16" s="6">
        <f>IF(OR('Z-scores'!LX16&gt;3,'Z-scores'!LX16&lt;-3),"",'Z-scores'!LX16)</f>
        <v>-0.34334367432297758</v>
      </c>
      <c r="LY16" s="6">
        <f>IF(OR('Z-scores'!LY16&gt;3,'Z-scores'!LY16&lt;-3),"",'Z-scores'!LY16)</f>
        <v>0.41268434338534954</v>
      </c>
      <c r="LZ16" s="6">
        <f>IF(OR('Z-scores'!LZ16&gt;3,'Z-scores'!LZ16&lt;-3),"",'Z-scores'!LZ16)</f>
        <v>-0.31275355890774292</v>
      </c>
      <c r="MA16" s="6">
        <f>IF(OR('Z-scores'!MA16&gt;3,'Z-scores'!MA16&lt;-3),"",'Z-scores'!MA16)</f>
        <v>-0.69409510295358368</v>
      </c>
      <c r="MB16" s="6">
        <f>IF(OR('Z-scores'!MB16&gt;3,'Z-scores'!MB16&lt;-3),"",'Z-scores'!MB16)</f>
        <v>0.28384242054644038</v>
      </c>
      <c r="MC16" s="6">
        <f>IF(OR('Z-scores'!MC16&gt;3,'Z-scores'!MC16&lt;-3),"",'Z-scores'!MC16)</f>
        <v>-0.48329860663912583</v>
      </c>
      <c r="MD16" s="6">
        <f>IF(OR('Z-scores'!MD16&gt;3,'Z-scores'!MD16&lt;-3),"",'Z-scores'!MD16)</f>
        <v>-0.41880720349226258</v>
      </c>
      <c r="ME16" s="6">
        <f>IF(OR('Z-scores'!ME16&gt;3,'Z-scores'!ME16&lt;-3),"",'Z-scores'!ME16)</f>
        <v>-0.21801614776566014</v>
      </c>
      <c r="MF16" s="6">
        <f>IF(OR('Z-scores'!MF16&gt;3,'Z-scores'!MF16&lt;-3),"",'Z-scores'!MF16)</f>
        <v>-0.26053350232139055</v>
      </c>
      <c r="MG16" s="6">
        <f>IF(OR('Z-scores'!MG16&gt;3,'Z-scores'!MG16&lt;-3),"",'Z-scores'!MG16)</f>
        <v>-0.46848308480502798</v>
      </c>
      <c r="MH16" s="6">
        <f>IF(OR('Z-scores'!MH16&gt;3,'Z-scores'!MH16&lt;-3),"",'Z-scores'!MH16)</f>
        <v>0.1419838946765595</v>
      </c>
      <c r="MI16" s="6">
        <f>IF(OR('Z-scores'!MI16&gt;3,'Z-scores'!MI16&lt;-3),"",'Z-scores'!MI16)</f>
        <v>-0.36173793280936034</v>
      </c>
      <c r="MJ16" s="6">
        <f>IF(OR('Z-scores'!MJ16&gt;3,'Z-scores'!MJ16&lt;-3),"",'Z-scores'!MJ16)</f>
        <v>-0.35518514349792057</v>
      </c>
      <c r="MK16" s="6">
        <f>IF(OR('Z-scores'!MK16&gt;3,'Z-scores'!MK16&lt;-3),"",'Z-scores'!MK16)</f>
        <v>-0.42204186707028346</v>
      </c>
      <c r="ML16" s="6">
        <f>IF(OR('Z-scores'!ML16&gt;3,'Z-scores'!ML16&lt;-3),"",'Z-scores'!ML16)</f>
        <v>0.19522461367760416</v>
      </c>
      <c r="MM16" s="6">
        <f>IF(OR('Z-scores'!MM16&gt;3,'Z-scores'!MM16&lt;-3),"",'Z-scores'!MM16)</f>
        <v>4.5989726382155031E-2</v>
      </c>
      <c r="MN16" s="6">
        <f>IF(OR('Z-scores'!MN16&gt;3,'Z-scores'!MN16&lt;-3),"",'Z-scores'!MN16)</f>
        <v>0.53067065006897562</v>
      </c>
      <c r="MO16" s="6">
        <f>IF(OR('Z-scores'!MO16&gt;3,'Z-scores'!MO16&lt;-3),"",'Z-scores'!MO16)</f>
        <v>1.0775219824183335</v>
      </c>
      <c r="MP16" s="6">
        <f>IF(OR('Z-scores'!MP16&gt;3,'Z-scores'!MP16&lt;-3),"",'Z-scores'!MP16)</f>
        <v>-0.83567918942462149</v>
      </c>
      <c r="MQ16" s="6">
        <f>IF(OR('Z-scores'!MQ16&gt;3,'Z-scores'!MQ16&lt;-3),"",'Z-scores'!MQ16)</f>
        <v>0.15071332976271551</v>
      </c>
      <c r="MR16" s="6">
        <f>IF(OR('Z-scores'!MR16&gt;3,'Z-scores'!MR16&lt;-3),"",'Z-scores'!MR16)</f>
        <v>0.70182690427644545</v>
      </c>
      <c r="MS16" s="6">
        <f>IF(OR('Z-scores'!MS16&gt;3,'Z-scores'!MS16&lt;-3),"",'Z-scores'!MS16)</f>
        <v>-0.42852967869878633</v>
      </c>
      <c r="MT16" s="6">
        <f>IF(OR('Z-scores'!MT16&gt;3,'Z-scores'!MT16&lt;-3),"",'Z-scores'!MT16)</f>
        <v>0.37669690295921537</v>
      </c>
      <c r="MU16" s="6">
        <f>IF(OR('Z-scores'!MU16&gt;3,'Z-scores'!MU16&lt;-3),"",'Z-scores'!MU16)</f>
        <v>-1.5261503641007053</v>
      </c>
      <c r="MV16" s="6">
        <f>IF(OR('Z-scores'!MV16&gt;3,'Z-scores'!MV16&lt;-3),"",'Z-scores'!MV16)</f>
        <v>-8.3704978768710026E-2</v>
      </c>
      <c r="MW16" s="6">
        <f>IF(OR('Z-scores'!MW16&gt;3,'Z-scores'!MW16&lt;-3),"",'Z-scores'!MW16)</f>
        <v>-0.23755888483368404</v>
      </c>
      <c r="MX16" s="6">
        <f>IF(OR('Z-scores'!MX16&gt;3,'Z-scores'!MX16&lt;-3),"",'Z-scores'!MX16)</f>
        <v>2.3797074822578339</v>
      </c>
      <c r="MY16" s="6">
        <f>IF(OR('Z-scores'!MY16&gt;3,'Z-scores'!MY16&lt;-3),"",'Z-scores'!MY16)</f>
        <v>0.73436148563692227</v>
      </c>
      <c r="MZ16" s="6">
        <f>IF(OR('Z-scores'!MZ16&gt;3,'Z-scores'!MZ16&lt;-3),"",'Z-scores'!MZ16)</f>
        <v>0.36100730247239843</v>
      </c>
      <c r="NA16" s="6">
        <f>IF(OR('Z-scores'!NA16&gt;3,'Z-scores'!NA16&lt;-3),"",'Z-scores'!NA16)</f>
        <v>1.2161241556710498</v>
      </c>
      <c r="NB16" s="6">
        <f>IF(OR('Z-scores'!NB16&gt;3,'Z-scores'!NB16&lt;-3),"",'Z-scores'!NB16)</f>
        <v>1.5280847702121185</v>
      </c>
      <c r="NC16" s="6">
        <f>IF(OR('Z-scores'!NC16&gt;3,'Z-scores'!NC16&lt;-3),"",'Z-scores'!NC16)</f>
        <v>0.14304456710267385</v>
      </c>
      <c r="ND16" s="6">
        <f>IF(OR('Z-scores'!ND16&gt;3,'Z-scores'!ND16&lt;-3),"",'Z-scores'!ND16)</f>
        <v>-0.68618230536739577</v>
      </c>
      <c r="NE16" s="6">
        <f>IF(OR('Z-scores'!NE16&gt;3,'Z-scores'!NE16&lt;-3),"",'Z-scores'!NE16)</f>
        <v>-0.41345357301415692</v>
      </c>
      <c r="NF16" s="6">
        <f>IF(OR('Z-scores'!NF16&gt;3,'Z-scores'!NF16&lt;-3),"",'Z-scores'!NF16)</f>
        <v>-0.47315406961930245</v>
      </c>
      <c r="NG16" s="6">
        <f>IF(OR('Z-scores'!NG16&gt;3,'Z-scores'!NG16&lt;-3),"",'Z-scores'!NG16)</f>
        <v>0.69927450144431103</v>
      </c>
      <c r="NH16" s="6">
        <f>IF(OR('Z-scores'!NH16&gt;3,'Z-scores'!NH16&lt;-3),"",'Z-scores'!NH16)</f>
        <v>4.5619019208167997E-3</v>
      </c>
      <c r="NI16" s="6">
        <f>IF(OR('Z-scores'!NI16&gt;3,'Z-scores'!NI16&lt;-3),"",'Z-scores'!NI16)</f>
        <v>-0.29346707121112214</v>
      </c>
      <c r="NJ16" s="6">
        <f>IF(OR('Z-scores'!NJ16&gt;3,'Z-scores'!NJ16&lt;-3),"",'Z-scores'!NJ16)</f>
        <v>0.16943454166698818</v>
      </c>
      <c r="NK16" s="6">
        <f>IF(OR('Z-scores'!NK16&gt;3,'Z-scores'!NK16&lt;-3),"",'Z-scores'!NK16)</f>
        <v>1.1054914685244941</v>
      </c>
      <c r="NL16" s="6">
        <f>IF(OR('Z-scores'!NL16&gt;3,'Z-scores'!NL16&lt;-3),"",'Z-scores'!NL16)</f>
        <v>2.2630289505226489</v>
      </c>
      <c r="NM16" s="6">
        <f>IF(OR('Z-scores'!NM16&gt;3,'Z-scores'!NM16&lt;-3),"",'Z-scores'!NM16)</f>
        <v>0.49646852835301086</v>
      </c>
      <c r="NN16" s="6">
        <f>IF(OR('Z-scores'!NN16&gt;3,'Z-scores'!NN16&lt;-3),"",'Z-scores'!NN16)</f>
        <v>0.48790248419802545</v>
      </c>
      <c r="NO16" s="6">
        <f>IF(OR('Z-scores'!NO16&gt;3,'Z-scores'!NO16&lt;-3),"",'Z-scores'!NO16)</f>
        <v>1.7378613422331739</v>
      </c>
      <c r="NP16" s="6">
        <f>IF(OR('Z-scores'!NP16&gt;3,'Z-scores'!NP16&lt;-3),"",'Z-scores'!NP16)</f>
        <v>6.0624939218517117E-2</v>
      </c>
      <c r="NQ16" s="6">
        <f>IF(OR('Z-scores'!NQ16&gt;3,'Z-scores'!NQ16&lt;-3),"",'Z-scores'!NQ16)</f>
        <v>-6.9247285346363915E-2</v>
      </c>
      <c r="NR16" s="6">
        <f>IF(OR('Z-scores'!NR16&gt;3,'Z-scores'!NR16&lt;-3),"",'Z-scores'!NR16)</f>
        <v>0.94547390365519479</v>
      </c>
      <c r="NS16" s="6">
        <f>IF(OR('Z-scores'!NS16&gt;3,'Z-scores'!NS16&lt;-3),"",'Z-scores'!NS16)</f>
        <v>1.3676459720155587</v>
      </c>
      <c r="NT16" s="6">
        <f>IF(OR('Z-scores'!NT16&gt;3,'Z-scores'!NT16&lt;-3),"",'Z-scores'!NT16)</f>
        <v>-0.4618248775913939</v>
      </c>
      <c r="NU16" s="6">
        <f>IF(OR('Z-scores'!NU16&gt;3,'Z-scores'!NU16&lt;-3),"",'Z-scores'!NU16)</f>
        <v>6.3756831102430897E-2</v>
      </c>
      <c r="NV16" s="6">
        <f>IF(OR('Z-scores'!NV16&gt;3,'Z-scores'!NV16&lt;-3),"",'Z-scores'!NV16)</f>
        <v>-0.83513302765123398</v>
      </c>
      <c r="NW16" s="6">
        <f>IF(OR('Z-scores'!NW16&gt;3,'Z-scores'!NW16&lt;-3),"",'Z-scores'!NW16)</f>
        <v>0.54386497174797999</v>
      </c>
      <c r="NX16" s="6">
        <f>IF(OR('Z-scores'!NX16&gt;3,'Z-scores'!NX16&lt;-3),"",'Z-scores'!NX16)</f>
        <v>-0.29797575099862672</v>
      </c>
      <c r="NY16" s="6">
        <f>IF(OR('Z-scores'!NY16&gt;3,'Z-scores'!NY16&lt;-3),"",'Z-scores'!NY16)</f>
        <v>0.14578311903301097</v>
      </c>
      <c r="NZ16" s="6">
        <f>IF(OR('Z-scores'!NZ16&gt;3,'Z-scores'!NZ16&lt;-3),"",'Z-scores'!NZ16)</f>
        <v>-0.91645433508482554</v>
      </c>
      <c r="OA16" s="6">
        <f>IF(OR('Z-scores'!OA16&gt;3,'Z-scores'!OA16&lt;-3),"",'Z-scores'!OA16)</f>
        <v>0.64348458225873573</v>
      </c>
      <c r="OB16" s="6">
        <f>IF(OR('Z-scores'!OB16&gt;3,'Z-scores'!OB16&lt;-3),"",'Z-scores'!OB16)</f>
        <v>-0.51254666738624821</v>
      </c>
      <c r="OC16" s="6">
        <f>IF(OR('Z-scores'!OC16&gt;3,'Z-scores'!OC16&lt;-3),"",'Z-scores'!OC16)</f>
        <v>-0.46769506441114495</v>
      </c>
      <c r="OD16" s="6">
        <f>IF(OR('Z-scores'!OD16&gt;3,'Z-scores'!OD16&lt;-3),"",'Z-scores'!OD16)</f>
        <v>-0.56631466407963094</v>
      </c>
      <c r="OE16" s="6">
        <f>IF(OR('Z-scores'!OE16&gt;3,'Z-scores'!OE16&lt;-3),"",'Z-scores'!OE16)</f>
        <v>-1.1201319364182003</v>
      </c>
      <c r="OF16" s="6">
        <f>IF(OR('Z-scores'!OF16&gt;3,'Z-scores'!OF16&lt;-3),"",'Z-scores'!OF16)</f>
        <v>-0.96999137737433316</v>
      </c>
      <c r="OG16" s="6">
        <f>IF(OR('Z-scores'!OG16&gt;3,'Z-scores'!OG16&lt;-3),"",'Z-scores'!OG16)</f>
        <v>0.66356871649314697</v>
      </c>
      <c r="OH16" s="6">
        <f>IF(OR('Z-scores'!OH16&gt;3,'Z-scores'!OH16&lt;-3),"",'Z-scores'!OH16)</f>
        <v>-0.71070940574723795</v>
      </c>
      <c r="OI16" s="6">
        <f>IF(OR('Z-scores'!OI16&gt;3,'Z-scores'!OI16&lt;-3),"",'Z-scores'!OI16)</f>
        <v>-0.69913551148366904</v>
      </c>
      <c r="OJ16" s="6">
        <f>IF(OR('Z-scores'!OJ16&gt;3,'Z-scores'!OJ16&lt;-3),"",'Z-scores'!OJ16)</f>
        <v>-0.4137243204295834</v>
      </c>
      <c r="OK16" s="6">
        <f>IF(OR('Z-scores'!OK16&gt;3,'Z-scores'!OK16&lt;-3),"",'Z-scores'!OK16)</f>
        <v>1.5151111797446871E-2</v>
      </c>
      <c r="OL16" s="6">
        <f>IF(OR('Z-scores'!OL16&gt;3,'Z-scores'!OL16&lt;-3),"",'Z-scores'!OL16)</f>
        <v>0.1792172402592439</v>
      </c>
      <c r="OM16" s="6">
        <f>IF(OR('Z-scores'!OM16&gt;3,'Z-scores'!OM16&lt;-3),"",'Z-scores'!OM16)</f>
        <v>-0.33008141071509972</v>
      </c>
      <c r="ON16" s="6">
        <f>IF(OR('Z-scores'!ON16&gt;3,'Z-scores'!ON16&lt;-3),"",'Z-scores'!ON16)</f>
        <v>-0.4817745511868099</v>
      </c>
      <c r="OO16" s="6">
        <f>IF(OR('Z-scores'!OO16&gt;3,'Z-scores'!OO16&lt;-3),"",'Z-scores'!OO16)</f>
        <v>0.17639648580286507</v>
      </c>
      <c r="OP16" s="6">
        <f>IF(OR('Z-scores'!OP16&gt;3,'Z-scores'!OP16&lt;-3),"",'Z-scores'!OP16)</f>
        <v>-0.50087345218335044</v>
      </c>
      <c r="OQ16" s="6">
        <f>IF(OR('Z-scores'!OQ16&gt;3,'Z-scores'!OQ16&lt;-3),"",'Z-scores'!OQ16)</f>
        <v>-4.5099495799456608E-2</v>
      </c>
      <c r="OR16" s="6">
        <f>IF(OR('Z-scores'!OR16&gt;3,'Z-scores'!OR16&lt;-3),"",'Z-scores'!OR16)</f>
        <v>-0.28697706120671279</v>
      </c>
      <c r="OS16" s="6">
        <f>IF(OR('Z-scores'!OS16&gt;3,'Z-scores'!OS16&lt;-3),"",'Z-scores'!OS16)</f>
        <v>-0.36681007667262455</v>
      </c>
      <c r="OT16" s="6">
        <f>IF(OR('Z-scores'!OT16&gt;3,'Z-scores'!OT16&lt;-3),"",'Z-scores'!OT16)</f>
        <v>-0.37771645319240105</v>
      </c>
      <c r="OU16" s="6">
        <f>IF(OR('Z-scores'!OU16&gt;3,'Z-scores'!OU16&lt;-3),"",'Z-scores'!OU16)</f>
        <v>-0.38805777583591883</v>
      </c>
      <c r="OV16" s="6">
        <f>IF(OR('Z-scores'!OV16&gt;3,'Z-scores'!OV16&lt;-3),"",'Z-scores'!OV16)</f>
        <v>-0.48423646208650328</v>
      </c>
      <c r="OW16" s="6">
        <f>IF(OR('Z-scores'!OW16&gt;3,'Z-scores'!OW16&lt;-3),"",'Z-scores'!OW16)</f>
        <v>-0.73983836868597663</v>
      </c>
      <c r="OX16" s="6">
        <f>IF(OR('Z-scores'!OX16&gt;3,'Z-scores'!OX16&lt;-3),"",'Z-scores'!OX16)</f>
        <v>-0.46623036260879913</v>
      </c>
      <c r="OY16" s="6">
        <f>IF(OR('Z-scores'!OY16&gt;3,'Z-scores'!OY16&lt;-3),"",'Z-scores'!OY16)</f>
        <v>-0.4959694623869611</v>
      </c>
      <c r="OZ16" s="6">
        <f>IF(OR('Z-scores'!OZ16&gt;3,'Z-scores'!OZ16&lt;-3),"",'Z-scores'!OZ16)</f>
        <v>-0.46772670813442674</v>
      </c>
      <c r="PA16" s="6">
        <f>IF(OR('Z-scores'!PA16&gt;3,'Z-scores'!PA16&lt;-3),"",'Z-scores'!PA16)</f>
        <v>-0.25000000000000006</v>
      </c>
      <c r="PB16" s="6">
        <f>IF(OR('Z-scores'!PB16&gt;3,'Z-scores'!PB16&lt;-3),"",'Z-scores'!PB16)</f>
        <v>-0.50678660544447496</v>
      </c>
      <c r="PC16" s="6">
        <f>IF(OR('Z-scores'!PC16&gt;3,'Z-scores'!PC16&lt;-3),"",'Z-scores'!PC16)</f>
        <v>-0.44323313704077177</v>
      </c>
      <c r="PD16" s="6">
        <f>IF(OR('Z-scores'!PD16&gt;3,'Z-scores'!PD16&lt;-3),"",'Z-scores'!PD16)</f>
        <v>-0.60410226341070328</v>
      </c>
      <c r="PE16" s="6">
        <f>IF(OR('Z-scores'!PE16&gt;3,'Z-scores'!PE16&lt;-3),"",'Z-scores'!PE16)</f>
        <v>-0.35133400109558283</v>
      </c>
      <c r="PF16" s="6">
        <f>IF(OR('Z-scores'!PF16&gt;3,'Z-scores'!PF16&lt;-3),"",'Z-scores'!PF16)</f>
        <v>-0.44580817780374266</v>
      </c>
      <c r="PG16" s="6">
        <f>IF(OR('Z-scores'!PG16&gt;3,'Z-scores'!PG16&lt;-3),"",'Z-scores'!PG16)</f>
        <v>-0.35055120588477867</v>
      </c>
      <c r="PH16" s="6">
        <f>IF(OR('Z-scores'!PH16&gt;3,'Z-scores'!PH16&lt;-3),"",'Z-scores'!PH16)</f>
        <v>-0.33413639952301766</v>
      </c>
      <c r="PI16" s="6">
        <f>IF(OR('Z-scores'!PI16&gt;3,'Z-scores'!PI16&lt;-3),"",'Z-scores'!PI16)</f>
        <v>-0.32134799332442465</v>
      </c>
      <c r="PJ16" s="6">
        <f>IF(OR('Z-scores'!PJ16&gt;3,'Z-scores'!PJ16&lt;-3),"",'Z-scores'!PJ16)</f>
        <v>1.0900164187461459</v>
      </c>
      <c r="PK16" s="6">
        <f>IF(OR('Z-scores'!PK16&gt;3,'Z-scores'!PK16&lt;-3),"",'Z-scores'!PK16)</f>
        <v>-0.64107470608356654</v>
      </c>
      <c r="PL16" s="6">
        <f>IF(OR('Z-scores'!PL16&gt;3,'Z-scores'!PL16&lt;-3),"",'Z-scores'!PL16)</f>
        <v>-0.66792586425837175</v>
      </c>
      <c r="PM16" s="6">
        <f>IF(OR('Z-scores'!PM16&gt;3,'Z-scores'!PM16&lt;-3),"",'Z-scores'!PM16)</f>
        <v>-0.24999999999999997</v>
      </c>
      <c r="PN16" s="6">
        <f>IF(OR('Z-scores'!PN16&gt;3,'Z-scores'!PN16&lt;-3),"",'Z-scores'!PN16)</f>
        <v>-0.56452941655470912</v>
      </c>
      <c r="PO16" s="6">
        <f>IF(OR('Z-scores'!PO16&gt;3,'Z-scores'!PO16&lt;-3),"",'Z-scores'!PO16)</f>
        <v>-0.3133025603838383</v>
      </c>
      <c r="PP16" s="6">
        <f>IF(OR('Z-scores'!PP16&gt;3,'Z-scores'!PP16&lt;-3),"",'Z-scores'!PP16)</f>
        <v>-0.35256601888648931</v>
      </c>
      <c r="PQ16" s="6">
        <f>IF(OR('Z-scores'!PQ16&gt;3,'Z-scores'!PQ16&lt;-3),"",'Z-scores'!PQ16)</f>
        <v>-0.28741381805435101</v>
      </c>
      <c r="PR16" s="6">
        <f>IF(OR('Z-scores'!PR16&gt;3,'Z-scores'!PR16&lt;-3),"",'Z-scores'!PR16)</f>
        <v>-0.34829205235337363</v>
      </c>
      <c r="PS16" s="6">
        <f>IF(OR('Z-scores'!PS16&gt;3,'Z-scores'!PS16&lt;-3),"",'Z-scores'!PS16)</f>
        <v>-0.29010262327226644</v>
      </c>
      <c r="PT16" s="6">
        <f>IF(OR('Z-scores'!PT16&gt;3,'Z-scores'!PT16&lt;-3),"",'Z-scores'!PT16)</f>
        <v>-0.25000000000000006</v>
      </c>
      <c r="PU16" s="6">
        <f>IF(OR('Z-scores'!PU16&gt;3,'Z-scores'!PU16&lt;-3),"",'Z-scores'!PU16)</f>
        <v>-0.25000000000000006</v>
      </c>
      <c r="PV16" s="6">
        <f>IF(OR('Z-scores'!PV16&gt;3,'Z-scores'!PV16&lt;-3),"",'Z-scores'!PV16)</f>
        <v>-0.35393626622875579</v>
      </c>
      <c r="PW16" s="6">
        <f>IF(OR('Z-scores'!PW16&gt;3,'Z-scores'!PW16&lt;-3),"",'Z-scores'!PW16)</f>
        <v>-0.36967237071126657</v>
      </c>
      <c r="PX16" s="6">
        <f>IF(OR('Z-scores'!PX16&gt;3,'Z-scores'!PX16&lt;-3),"",'Z-scores'!PX16)</f>
        <v>-0.30354392364986893</v>
      </c>
      <c r="PY16" s="6">
        <f>IF(OR('Z-scores'!PY16&gt;3,'Z-scores'!PY16&lt;-3),"",'Z-scores'!PY16)</f>
        <v>-0.79368689867481657</v>
      </c>
      <c r="PZ16" s="6">
        <f>IF(OR('Z-scores'!PZ16&gt;3,'Z-scores'!PZ16&lt;-3),"",'Z-scores'!PZ16)</f>
        <v>-0.38905923555374233</v>
      </c>
      <c r="QA16" s="6">
        <f>IF(OR('Z-scores'!QA16&gt;3,'Z-scores'!QA16&lt;-3),"",'Z-scores'!QA16)</f>
        <v>-0.25000000000000006</v>
      </c>
      <c r="QB16" s="6">
        <f>IF(OR('Z-scores'!QB16&gt;3,'Z-scores'!QB16&lt;-3),"",'Z-scores'!QB16)</f>
        <v>-0.58320175036406607</v>
      </c>
      <c r="QC16" s="6">
        <f>IF(OR('Z-scores'!QC16&gt;3,'Z-scores'!QC16&lt;-3),"",'Z-scores'!QC16)</f>
        <v>-0.14370828088547427</v>
      </c>
      <c r="QD16" s="6">
        <f>IF(OR('Z-scores'!QD16&gt;3,'Z-scores'!QD16&lt;-3),"",'Z-scores'!QD16)</f>
        <v>-0.25</v>
      </c>
      <c r="QE16" s="6">
        <f>IF(OR('Z-scores'!QE16&gt;3,'Z-scores'!QE16&lt;-3),"",'Z-scores'!QE16)</f>
        <v>-0.25</v>
      </c>
      <c r="QF16" s="6">
        <f>IF(OR('Z-scores'!QF16&gt;3,'Z-scores'!QF16&lt;-3),"",'Z-scores'!QF16)</f>
        <v>-0.34426520706761893</v>
      </c>
      <c r="QG16" s="6">
        <f>IF(OR('Z-scores'!QG16&gt;3,'Z-scores'!QG16&lt;-3),"",'Z-scores'!QG16)</f>
        <v>-0.61750131423599464</v>
      </c>
      <c r="QH16" s="6">
        <f>IF(OR('Z-scores'!QH16&gt;3,'Z-scores'!QH16&lt;-3),"",'Z-scores'!QH16)</f>
        <v>0.13536147551333444</v>
      </c>
      <c r="QI16" s="6">
        <f>IF(OR('Z-scores'!QI16&gt;3,'Z-scores'!QI16&lt;-3),"",'Z-scores'!QI16)</f>
        <v>0.1541802960780124</v>
      </c>
      <c r="QJ16" s="6">
        <f>IF(OR('Z-scores'!QJ16&gt;3,'Z-scores'!QJ16&lt;-3),"",'Z-scores'!QJ16)</f>
        <v>1.7860736623468378</v>
      </c>
      <c r="QK16" s="6">
        <f>IF(OR('Z-scores'!QK16&gt;3,'Z-scores'!QK16&lt;-3),"",'Z-scores'!QK16)</f>
        <v>-0.40831681684472199</v>
      </c>
      <c r="QL16" s="6">
        <f>IF(OR('Z-scores'!QL16&gt;3,'Z-scores'!QL16&lt;-3),"",'Z-scores'!QL16)</f>
        <v>-0.97205773020520658</v>
      </c>
      <c r="QM16" s="6">
        <f>IF(OR('Z-scores'!QM16&gt;3,'Z-scores'!QM16&lt;-3),"",'Z-scores'!QM16)</f>
        <v>0.70268862584193392</v>
      </c>
      <c r="QN16" s="6">
        <f>IF(OR('Z-scores'!QN16&gt;3,'Z-scores'!QN16&lt;-3),"",'Z-scores'!QN16)</f>
        <v>0.77476568175684413</v>
      </c>
      <c r="QO16" s="6">
        <f>IF(OR('Z-scores'!QO16&gt;3,'Z-scores'!QO16&lt;-3),"",'Z-scores'!QO16)</f>
        <v>-0.78514782871308098</v>
      </c>
      <c r="QP16" s="6">
        <f>IF(OR('Z-scores'!QP16&gt;3,'Z-scores'!QP16&lt;-3),"",'Z-scores'!QP16)</f>
        <v>1.530697112671215</v>
      </c>
      <c r="QQ16" s="6">
        <f>IF(OR('Z-scores'!QQ16&gt;3,'Z-scores'!QQ16&lt;-3),"",'Z-scores'!QQ16)</f>
        <v>-0.49210635555330112</v>
      </c>
      <c r="QR16" s="6">
        <f>IF(OR('Z-scores'!QR16&gt;3,'Z-scores'!QR16&lt;-3),"",'Z-scores'!QR16)</f>
        <v>0.86376944301326641</v>
      </c>
      <c r="QS16" s="6">
        <f>IF(OR('Z-scores'!QS16&gt;3,'Z-scores'!QS16&lt;-3),"",'Z-scores'!QS16)</f>
        <v>-0.66957693865416124</v>
      </c>
      <c r="QT16" s="6">
        <f>IF(OR('Z-scores'!QT16&gt;3,'Z-scores'!QT16&lt;-3),"",'Z-scores'!QT16)</f>
        <v>-0.13677826777051372</v>
      </c>
      <c r="QU16" s="6">
        <f>IF(OR('Z-scores'!QU16&gt;3,'Z-scores'!QU16&lt;-3),"",'Z-scores'!QU16)</f>
        <v>1.2466131989677069</v>
      </c>
      <c r="QV16" s="6">
        <f>IF(OR('Z-scores'!QV16&gt;3,'Z-scores'!QV16&lt;-3),"",'Z-scores'!QV16)</f>
        <v>0.27999115537067842</v>
      </c>
      <c r="QW16" s="6">
        <f>IF(OR('Z-scores'!QW16&gt;3,'Z-scores'!QW16&lt;-3),"",'Z-scores'!QW16)</f>
        <v>-0.62775310639316761</v>
      </c>
      <c r="QX16" s="6">
        <f>IF(OR('Z-scores'!QX16&gt;3,'Z-scores'!QX16&lt;-3),"",'Z-scores'!QX16)</f>
        <v>0.73467620972399839</v>
      </c>
      <c r="QY16" s="6">
        <f>IF(OR('Z-scores'!QY16&gt;3,'Z-scores'!QY16&lt;-3),"",'Z-scores'!QY16)</f>
        <v>-2.7093804591896382E-2</v>
      </c>
      <c r="QZ16" s="6">
        <f>IF(OR('Z-scores'!QZ16&gt;3,'Z-scores'!QZ16&lt;-3),"",'Z-scores'!QZ16)</f>
        <v>-0.7823949190399867</v>
      </c>
      <c r="RA16" s="6">
        <f>IF(OR('Z-scores'!RA16&gt;3,'Z-scores'!RA16&lt;-3),"",'Z-scores'!RA16)</f>
        <v>1.3327097669775911</v>
      </c>
      <c r="RB16" s="6">
        <f>IF(OR('Z-scores'!RB16&gt;3,'Z-scores'!RB16&lt;-3),"",'Z-scores'!RB16)</f>
        <v>-0.26130068375159859</v>
      </c>
      <c r="RC16" s="6">
        <f>IF(OR('Z-scores'!RC16&gt;3,'Z-scores'!RC16&lt;-3),"",'Z-scores'!RC16)</f>
        <v>-0.3991589717238595</v>
      </c>
      <c r="RD16" s="6">
        <f>IF(OR('Z-scores'!RD16&gt;3,'Z-scores'!RD16&lt;-3),"",'Z-scores'!RD16)</f>
        <v>-0.22622769573270313</v>
      </c>
      <c r="RE16" s="6">
        <f>IF(OR('Z-scores'!RE16&gt;3,'Z-scores'!RE16&lt;-3),"",'Z-scores'!RE16)</f>
        <v>0.24536064648500175</v>
      </c>
      <c r="RF16" s="6">
        <f>IF(OR('Z-scores'!RF16&gt;3,'Z-scores'!RF16&lt;-3),"",'Z-scores'!RF16)</f>
        <v>-0.95060502324342666</v>
      </c>
      <c r="RG16" s="6">
        <f>IF(OR('Z-scores'!RG16&gt;3,'Z-scores'!RG16&lt;-3),"",'Z-scores'!RG16)</f>
        <v>-9.6542174872680001E-4</v>
      </c>
      <c r="RH16" s="6">
        <f>IF(OR('Z-scores'!RH16&gt;3,'Z-scores'!RH16&lt;-3),"",'Z-scores'!RH16)</f>
        <v>-0.9995126530802011</v>
      </c>
      <c r="RI16" s="6">
        <f>IF(OR('Z-scores'!RI16&gt;3,'Z-scores'!RI16&lt;-3),"",'Z-scores'!RI16)</f>
        <v>0.12469145993667761</v>
      </c>
      <c r="RJ16" s="6">
        <f>IF(OR('Z-scores'!RJ16&gt;3,'Z-scores'!RJ16&lt;-3),"",'Z-scores'!RJ16)</f>
        <v>-0.55092708390061729</v>
      </c>
      <c r="RK16" s="6">
        <f>IF(OR('Z-scores'!RK16&gt;3,'Z-scores'!RK16&lt;-3),"",'Z-scores'!RK16)</f>
        <v>-0.67742429205038679</v>
      </c>
      <c r="RL16" s="6">
        <f>IF(OR('Z-scores'!RL16&gt;3,'Z-scores'!RL16&lt;-3),"",'Z-scores'!RL16)</f>
        <v>-0.4142771586809873</v>
      </c>
      <c r="RM16" s="6">
        <f>IF(OR('Z-scores'!RM16&gt;3,'Z-scores'!RM16&lt;-3),"",'Z-scores'!RM16)</f>
        <v>-0.64825585384257467</v>
      </c>
      <c r="RN16" s="6">
        <f>IF(OR('Z-scores'!RN16&gt;3,'Z-scores'!RN16&lt;-3),"",'Z-scores'!RN16)</f>
        <v>1.1023928273853856</v>
      </c>
      <c r="RO16" s="6">
        <f>IF(OR('Z-scores'!RO16&gt;3,'Z-scores'!RO16&lt;-3),"",'Z-scores'!RO16)</f>
        <v>0.69553242128866166</v>
      </c>
      <c r="RP16" s="6">
        <f>IF(OR('Z-scores'!RP16&gt;3,'Z-scores'!RP16&lt;-3),"",'Z-scores'!RP16)</f>
        <v>0.27475677729495351</v>
      </c>
      <c r="RQ16" s="6">
        <f>IF(OR('Z-scores'!RQ16&gt;3,'Z-scores'!RQ16&lt;-3),"",'Z-scores'!RQ16)</f>
        <v>-0.70506468121446264</v>
      </c>
      <c r="RR16" s="6">
        <f>IF(OR('Z-scores'!RR16&gt;3,'Z-scores'!RR16&lt;-3),"",'Z-scores'!RR16)</f>
        <v>-0.57417815188906662</v>
      </c>
      <c r="RS16" s="6">
        <f>IF(OR('Z-scores'!RS16&gt;3,'Z-scores'!RS16&lt;-3),"",'Z-scores'!RS16)</f>
        <v>-0.18528899640487936</v>
      </c>
      <c r="RT16" s="6">
        <f>IF(OR('Z-scores'!RT16&gt;3,'Z-scores'!RT16&lt;-3),"",'Z-scores'!RT16)</f>
        <v>0.16126612729530965</v>
      </c>
      <c r="RU16" s="6">
        <f>IF(OR('Z-scores'!RU16&gt;3,'Z-scores'!RU16&lt;-3),"",'Z-scores'!RU16)</f>
        <v>0.9926813223836255</v>
      </c>
      <c r="RV16" s="6">
        <f>IF(OR('Z-scores'!RV16&gt;3,'Z-scores'!RV16&lt;-3),"",'Z-scores'!RV16)</f>
        <v>2.6957359873741791E-2</v>
      </c>
      <c r="RW16" s="6">
        <f>IF(OR('Z-scores'!RW16&gt;3,'Z-scores'!RW16&lt;-3),"",'Z-scores'!RW16)</f>
        <v>-0.13799843917274185</v>
      </c>
      <c r="RX16" s="6">
        <f>IF(OR('Z-scores'!RX16&gt;3,'Z-scores'!RX16&lt;-3),"",'Z-scores'!RX16)</f>
        <v>-0.67803928480297604</v>
      </c>
      <c r="RY16" s="6">
        <f>IF(OR('Z-scores'!RY16&gt;3,'Z-scores'!RY16&lt;-3),"",'Z-scores'!RY16)</f>
        <v>0.69224096934202284</v>
      </c>
      <c r="RZ16" s="6">
        <f>IF(OR('Z-scores'!RZ16&gt;3,'Z-scores'!RZ16&lt;-3),"",'Z-scores'!RZ16)</f>
        <v>0.67799579583546732</v>
      </c>
      <c r="SA16" s="6">
        <f>IF(OR('Z-scores'!SA16&gt;3,'Z-scores'!SA16&lt;-3),"",'Z-scores'!SA16)</f>
        <v>-0.51026767840858245</v>
      </c>
      <c r="SB16" s="6">
        <f>IF(OR('Z-scores'!SB16&gt;3,'Z-scores'!SB16&lt;-3),"",'Z-scores'!SB16)</f>
        <v>-0.49233441938870293</v>
      </c>
      <c r="SC16" s="6">
        <f>IF(OR('Z-scores'!SC16&gt;3,'Z-scores'!SC16&lt;-3),"",'Z-scores'!SC16)</f>
        <v>-0.14237929993517703</v>
      </c>
      <c r="SD16" s="6">
        <f>IF(OR('Z-scores'!SD16&gt;3,'Z-scores'!SD16&lt;-3),"",'Z-scores'!SD16)</f>
        <v>1.6119400259868661</v>
      </c>
      <c r="SE16" s="6">
        <f>IF(OR('Z-scores'!SE16&gt;3,'Z-scores'!SE16&lt;-3),"",'Z-scores'!SE16)</f>
        <v>1.584669524249716</v>
      </c>
      <c r="SF16" s="6">
        <f>IF(OR('Z-scores'!SF16&gt;3,'Z-scores'!SF16&lt;-3),"",'Z-scores'!SF16)</f>
        <v>0.10838245839433149</v>
      </c>
      <c r="SG16" s="6">
        <f>IF(OR('Z-scores'!SG16&gt;3,'Z-scores'!SG16&lt;-3),"",'Z-scores'!SG16)</f>
        <v>0.16629215971577435</v>
      </c>
      <c r="SH16" s="6">
        <f>IF(OR('Z-scores'!SH16&gt;3,'Z-scores'!SH16&lt;-3),"",'Z-scores'!SH16)</f>
        <v>-0.6094647064805605</v>
      </c>
      <c r="SI16" s="6">
        <f>IF(OR('Z-scores'!SI16&gt;3,'Z-scores'!SI16&lt;-3),"",'Z-scores'!SI16)</f>
        <v>-0.34471758460937402</v>
      </c>
      <c r="SJ16" s="6">
        <f>IF(OR('Z-scores'!SJ16&gt;3,'Z-scores'!SJ16&lt;-3),"",'Z-scores'!SJ16)</f>
        <v>-0.4235692617138877</v>
      </c>
      <c r="SK16" s="6">
        <f>IF(OR('Z-scores'!SK16&gt;3,'Z-scores'!SK16&lt;-3),"",'Z-scores'!SK16)</f>
        <v>6.7542107488763256E-2</v>
      </c>
    </row>
    <row r="17" spans="1:505" x14ac:dyDescent="0.25">
      <c r="A17" s="14">
        <v>350322</v>
      </c>
      <c r="B17" s="14">
        <v>1</v>
      </c>
      <c r="C17" s="6">
        <f>IF(OR('Z-scores'!C17&gt;3,'Z-scores'!C17&lt;-3),"",'Z-scores'!C17)</f>
        <v>-0.47500405149352087</v>
      </c>
      <c r="D17" s="6">
        <f>IF(OR('Z-scores'!D17&gt;3,'Z-scores'!D17&lt;-3),"",'Z-scores'!D17)</f>
        <v>-0.85880045580565034</v>
      </c>
      <c r="E17" s="6">
        <f>IF(OR('Z-scores'!E17&gt;3,'Z-scores'!E17&lt;-3),"",'Z-scores'!E17)</f>
        <v>-0.18013795569487412</v>
      </c>
      <c r="F17" s="6">
        <f>IF(OR('Z-scores'!F17&gt;3,'Z-scores'!F17&lt;-3),"",'Z-scores'!F17)</f>
        <v>1.5811580443379667</v>
      </c>
      <c r="G17" s="6">
        <f>IF(OR('Z-scores'!G17&gt;3,'Z-scores'!G17&lt;-3),"",'Z-scores'!G17)</f>
        <v>-1.0148760658504794</v>
      </c>
      <c r="H17" s="6">
        <f>IF(OR('Z-scores'!H17&gt;3,'Z-scores'!H17&lt;-3),"",'Z-scores'!H17)</f>
        <v>1.8343681018436113</v>
      </c>
      <c r="I17" s="6">
        <f>IF(OR('Z-scores'!I17&gt;3,'Z-scores'!I17&lt;-3),"",'Z-scores'!I17)</f>
        <v>1.0053491935524657</v>
      </c>
      <c r="J17" s="6">
        <f>IF(OR('Z-scores'!J17&gt;3,'Z-scores'!J17&lt;-3),"",'Z-scores'!J17)</f>
        <v>1.2009464694439345</v>
      </c>
      <c r="K17" s="6">
        <f>IF(OR('Z-scores'!K17&gt;3,'Z-scores'!K17&lt;-3),"",'Z-scores'!K17)</f>
        <v>-0.14237700145998158</v>
      </c>
      <c r="L17" s="6">
        <f>IF(OR('Z-scores'!L17&gt;3,'Z-scores'!L17&lt;-3),"",'Z-scores'!L17)</f>
        <v>-1.1971959655944113</v>
      </c>
      <c r="M17" s="6">
        <f>IF(OR('Z-scores'!M17&gt;3,'Z-scores'!M17&lt;-3),"",'Z-scores'!M17)</f>
        <v>-0.50599333499907562</v>
      </c>
      <c r="N17" s="6">
        <f>IF(OR('Z-scores'!N17&gt;3,'Z-scores'!N17&lt;-3),"",'Z-scores'!N17)</f>
        <v>0.58253964794462187</v>
      </c>
      <c r="O17" s="6">
        <f>IF(OR('Z-scores'!O17&gt;3,'Z-scores'!O17&lt;-3),"",'Z-scores'!O17)</f>
        <v>1.5989552538090195</v>
      </c>
      <c r="P17" s="6">
        <f>IF(OR('Z-scores'!P17&gt;3,'Z-scores'!P17&lt;-3),"",'Z-scores'!P17)</f>
        <v>1.2114011270123455</v>
      </c>
      <c r="Q17" s="6">
        <f>IF(OR('Z-scores'!Q17&gt;3,'Z-scores'!Q17&lt;-3),"",'Z-scores'!Q17)</f>
        <v>-0.9947690025148177</v>
      </c>
      <c r="R17" s="6">
        <f>IF(OR('Z-scores'!R17&gt;3,'Z-scores'!R17&lt;-3),"",'Z-scores'!R17)</f>
        <v>0.28765562614349277</v>
      </c>
      <c r="S17" s="6">
        <f>IF(OR('Z-scores'!S17&gt;3,'Z-scores'!S17&lt;-3),"",'Z-scores'!S17)</f>
        <v>8.9142978298131545E-2</v>
      </c>
      <c r="T17" s="6">
        <f>IF(OR('Z-scores'!T17&gt;3,'Z-scores'!T17&lt;-3),"",'Z-scores'!T17)</f>
        <v>0.156360144611246</v>
      </c>
      <c r="U17" s="6">
        <f>IF(OR('Z-scores'!U17&gt;3,'Z-scores'!U17&lt;-3),"",'Z-scores'!U17)</f>
        <v>-0.54735824494148444</v>
      </c>
      <c r="V17" s="6">
        <f>IF(OR('Z-scores'!V17&gt;3,'Z-scores'!V17&lt;-3),"",'Z-scores'!V17)</f>
        <v>-1.0123389258168829</v>
      </c>
      <c r="W17" s="6">
        <f>IF(OR('Z-scores'!W17&gt;3,'Z-scores'!W17&lt;-3),"",'Z-scores'!W17)</f>
        <v>-1.1243459709059098</v>
      </c>
      <c r="X17" s="6">
        <f>IF(OR('Z-scores'!X17&gt;3,'Z-scores'!X17&lt;-3),"",'Z-scores'!X17)</f>
        <v>2.1327238486547159E-2</v>
      </c>
      <c r="Y17" s="6">
        <f>IF(OR('Z-scores'!Y17&gt;3,'Z-scores'!Y17&lt;-3),"",'Z-scores'!Y17)</f>
        <v>1.3188229914311713</v>
      </c>
      <c r="Z17" s="6">
        <f>IF(OR('Z-scores'!Z17&gt;3,'Z-scores'!Z17&lt;-3),"",'Z-scores'!Z17)</f>
        <v>0.85973375738958047</v>
      </c>
      <c r="AA17" s="6">
        <f>IF(OR('Z-scores'!AA17&gt;3,'Z-scores'!AA17&lt;-3),"",'Z-scores'!AA17)</f>
        <v>0.53400347678454441</v>
      </c>
      <c r="AB17" s="6">
        <f>IF(OR('Z-scores'!AB17&gt;3,'Z-scores'!AB17&lt;-3),"",'Z-scores'!AB17)</f>
        <v>0.22068169540966051</v>
      </c>
      <c r="AC17" s="6">
        <f>IF(OR('Z-scores'!AC17&gt;3,'Z-scores'!AC17&lt;-3),"",'Z-scores'!AC17)</f>
        <v>-1.0624640098971245</v>
      </c>
      <c r="AD17" s="6">
        <f>IF(OR('Z-scores'!AD17&gt;3,'Z-scores'!AD17&lt;-3),"",'Z-scores'!AD17)</f>
        <v>-0.61653316186120299</v>
      </c>
      <c r="AE17" s="6">
        <f>IF(OR('Z-scores'!AE17&gt;3,'Z-scores'!AE17&lt;-3),"",'Z-scores'!AE17)</f>
        <v>0.30038221697265249</v>
      </c>
      <c r="AF17" s="6">
        <f>IF(OR('Z-scores'!AF17&gt;3,'Z-scores'!AF17&lt;-3),"",'Z-scores'!AF17)</f>
        <v>0.34453026819596638</v>
      </c>
      <c r="AG17" s="6">
        <f>IF(OR('Z-scores'!AG17&gt;3,'Z-scores'!AG17&lt;-3),"",'Z-scores'!AG17)</f>
        <v>1.1047375331513656</v>
      </c>
      <c r="AH17" s="6">
        <f>IF(OR('Z-scores'!AH17&gt;3,'Z-scores'!AH17&lt;-3),"",'Z-scores'!AH17)</f>
        <v>-0.86286625939066453</v>
      </c>
      <c r="AI17" s="6">
        <f>IF(OR('Z-scores'!AI17&gt;3,'Z-scores'!AI17&lt;-3),"",'Z-scores'!AI17)</f>
        <v>-0.86243732438673248</v>
      </c>
      <c r="AJ17" s="6">
        <f>IF(OR('Z-scores'!AJ17&gt;3,'Z-scores'!AJ17&lt;-3),"",'Z-scores'!AJ17)</f>
        <v>1.8470463719566272</v>
      </c>
      <c r="AK17" s="6">
        <f>IF(OR('Z-scores'!AK17&gt;3,'Z-scores'!AK17&lt;-3),"",'Z-scores'!AK17)</f>
        <v>1.399856979767508</v>
      </c>
      <c r="AL17" s="6">
        <f>IF(OR('Z-scores'!AL17&gt;3,'Z-scores'!AL17&lt;-3),"",'Z-scores'!AL17)</f>
        <v>1.7234920708695307</v>
      </c>
      <c r="AM17" s="6">
        <f>IF(OR('Z-scores'!AM17&gt;3,'Z-scores'!AM17&lt;-3),"",'Z-scores'!AM17)</f>
        <v>-0.518955214270299</v>
      </c>
      <c r="AN17" s="6">
        <f>IF(OR('Z-scores'!AN17&gt;3,'Z-scores'!AN17&lt;-3),"",'Z-scores'!AN17)</f>
        <v>-0.47957207677016117</v>
      </c>
      <c r="AO17" s="6">
        <f>IF(OR('Z-scores'!AO17&gt;3,'Z-scores'!AO17&lt;-3),"",'Z-scores'!AO17)</f>
        <v>-0.95266958541315072</v>
      </c>
      <c r="AP17" s="6">
        <f>IF(OR('Z-scores'!AP17&gt;3,'Z-scores'!AP17&lt;-3),"",'Z-scores'!AP17)</f>
        <v>0.57373173431984281</v>
      </c>
      <c r="AQ17" s="6">
        <f>IF(OR('Z-scores'!AQ17&gt;3,'Z-scores'!AQ17&lt;-3),"",'Z-scores'!AQ17)</f>
        <v>1.2675788832364867</v>
      </c>
      <c r="AR17" s="6">
        <f>IF(OR('Z-scores'!AR17&gt;3,'Z-scores'!AR17&lt;-3),"",'Z-scores'!AR17)</f>
        <v>0.6867257378455025</v>
      </c>
      <c r="AS17" s="6">
        <f>IF(OR('Z-scores'!AS17&gt;3,'Z-scores'!AS17&lt;-3),"",'Z-scores'!AS17)</f>
        <v>-8.5472334419090343E-2</v>
      </c>
      <c r="AT17" s="6">
        <f>IF(OR('Z-scores'!AT17&gt;3,'Z-scores'!AT17&lt;-3),"",'Z-scores'!AT17)</f>
        <v>-0.59643882423550365</v>
      </c>
      <c r="AU17" s="6">
        <f>IF(OR('Z-scores'!AU17&gt;3,'Z-scores'!AU17&lt;-3),"",'Z-scores'!AU17)</f>
        <v>-1.1856341574137548</v>
      </c>
      <c r="AV17" s="6">
        <f>IF(OR('Z-scores'!AV17&gt;3,'Z-scores'!AV17&lt;-3),"",'Z-scores'!AV17)</f>
        <v>-0.30439170378296837</v>
      </c>
      <c r="AW17" s="6">
        <f>IF(OR('Z-scores'!AW17&gt;3,'Z-scores'!AW17&lt;-3),"",'Z-scores'!AW17)</f>
        <v>0.76124095339309961</v>
      </c>
      <c r="AX17" s="6">
        <f>IF(OR('Z-scores'!AX17&gt;3,'Z-scores'!AX17&lt;-3),"",'Z-scores'!AX17)</f>
        <v>0.42090552668432279</v>
      </c>
      <c r="AY17" s="6">
        <f>IF(OR('Z-scores'!AY17&gt;3,'Z-scores'!AY17&lt;-3),"",'Z-scores'!AY17)</f>
        <v>0.12840558502927071</v>
      </c>
      <c r="AZ17" s="6">
        <f>IF(OR('Z-scores'!AZ17&gt;3,'Z-scores'!AZ17&lt;-3),"",'Z-scores'!AZ17)</f>
        <v>-1.0821948594107511</v>
      </c>
      <c r="BA17" s="6">
        <f>IF(OR('Z-scores'!BA17&gt;3,'Z-scores'!BA17&lt;-3),"",'Z-scores'!BA17)</f>
        <v>-1.010789887990861</v>
      </c>
      <c r="BB17" s="6">
        <f>IF(OR('Z-scores'!BB17&gt;3,'Z-scores'!BB17&lt;-3),"",'Z-scores'!BB17)</f>
        <v>-0.43418036087795253</v>
      </c>
      <c r="BC17" s="6">
        <f>IF(OR('Z-scores'!BC17&gt;3,'Z-scores'!BC17&lt;-3),"",'Z-scores'!BC17)</f>
        <v>1.0059072951389145</v>
      </c>
      <c r="BD17" s="6">
        <f>IF(OR('Z-scores'!BD17&gt;3,'Z-scores'!BD17&lt;-3),"",'Z-scores'!BD17)</f>
        <v>0.41937570797873558</v>
      </c>
      <c r="BE17" s="6">
        <f>IF(OR('Z-scores'!BE17&gt;3,'Z-scores'!BE17&lt;-3),"",'Z-scores'!BE17)</f>
        <v>2.1607538687493159E-2</v>
      </c>
      <c r="BF17" s="6">
        <f>IF(OR('Z-scores'!BF17&gt;3,'Z-scores'!BF17&lt;-3),"",'Z-scores'!BF17)</f>
        <v>-0.83138171508292813</v>
      </c>
      <c r="BG17" s="6">
        <f>IF(OR('Z-scores'!BG17&gt;3,'Z-scores'!BG17&lt;-3),"",'Z-scores'!BG17)</f>
        <v>-1.5109570956944907</v>
      </c>
      <c r="BH17" s="6">
        <f>IF(OR('Z-scores'!BH17&gt;3,'Z-scores'!BH17&lt;-3),"",'Z-scores'!BH17)</f>
        <v>0.10893213176677807</v>
      </c>
      <c r="BI17" s="6">
        <f>IF(OR('Z-scores'!BI17&gt;3,'Z-scores'!BI17&lt;-3),"",'Z-scores'!BI17)</f>
        <v>1.9628639995989421</v>
      </c>
      <c r="BJ17" s="6">
        <f>IF(OR('Z-scores'!BJ17&gt;3,'Z-scores'!BJ17&lt;-3),"",'Z-scores'!BJ17)</f>
        <v>1.3925485330427088</v>
      </c>
      <c r="BK17" s="6">
        <f>IF(OR('Z-scores'!BK17&gt;3,'Z-scores'!BK17&lt;-3),"",'Z-scores'!BK17)</f>
        <v>1.3747400107582677</v>
      </c>
      <c r="BL17" s="6">
        <f>IF(OR('Z-scores'!BL17&gt;3,'Z-scores'!BL17&lt;-3),"",'Z-scores'!BL17)</f>
        <v>0.57887410800897232</v>
      </c>
      <c r="BM17" s="6">
        <f>IF(OR('Z-scores'!BM17&gt;3,'Z-scores'!BM17&lt;-3),"",'Z-scores'!BM17)</f>
        <v>-0.53654222624274384</v>
      </c>
      <c r="BN17" s="6">
        <f>IF(OR('Z-scores'!BN17&gt;3,'Z-scores'!BN17&lt;-3),"",'Z-scores'!BN17)</f>
        <v>-0.60373822371517116</v>
      </c>
      <c r="BO17" s="6">
        <f>IF(OR('Z-scores'!BO17&gt;3,'Z-scores'!BO17&lt;-3),"",'Z-scores'!BO17)</f>
        <v>0.90906708850305906</v>
      </c>
      <c r="BP17" s="6">
        <f>IF(OR('Z-scores'!BP17&gt;3,'Z-scores'!BP17&lt;-3),"",'Z-scores'!BP17)</f>
        <v>1.1704114675732853</v>
      </c>
      <c r="BQ17" s="6">
        <f>IF(OR('Z-scores'!BQ17&gt;3,'Z-scores'!BQ17&lt;-3),"",'Z-scores'!BQ17)</f>
        <v>1.5358411490460158</v>
      </c>
      <c r="BR17" s="6">
        <f>IF(OR('Z-scores'!BR17&gt;3,'Z-scores'!BR17&lt;-3),"",'Z-scores'!BR17)</f>
        <v>0.34677167764690042</v>
      </c>
      <c r="BS17" s="6">
        <f>IF(OR('Z-scores'!BS17&gt;3,'Z-scores'!BS17&lt;-3),"",'Z-scores'!BS17)</f>
        <v>-0.67407335073462782</v>
      </c>
      <c r="BT17" s="6">
        <f>IF(OR('Z-scores'!BT17&gt;3,'Z-scores'!BT17&lt;-3),"",'Z-scores'!BT17)</f>
        <v>-0.63933022314687227</v>
      </c>
      <c r="BU17" s="6">
        <f>IF(OR('Z-scores'!BU17&gt;3,'Z-scores'!BU17&lt;-3),"",'Z-scores'!BU17)</f>
        <v>-0.1566586086790602</v>
      </c>
      <c r="BV17" s="6">
        <f>IF(OR('Z-scores'!BV17&gt;3,'Z-scores'!BV17&lt;-3),"",'Z-scores'!BV17)</f>
        <v>0.30448574239057663</v>
      </c>
      <c r="BW17" s="6">
        <f>IF(OR('Z-scores'!BW17&gt;3,'Z-scores'!BW17&lt;-3),"",'Z-scores'!BW17)</f>
        <v>1.4875814860420784</v>
      </c>
      <c r="BX17" s="6">
        <f>IF(OR('Z-scores'!BX17&gt;3,'Z-scores'!BX17&lt;-3),"",'Z-scores'!BX17)</f>
        <v>1.4990084536696231</v>
      </c>
      <c r="BY17" s="6">
        <f>IF(OR('Z-scores'!BY17&gt;3,'Z-scores'!BY17&lt;-3),"",'Z-scores'!BY17)</f>
        <v>-0.77293983817609047</v>
      </c>
      <c r="BZ17" s="6">
        <f>IF(OR('Z-scores'!BZ17&gt;3,'Z-scores'!BZ17&lt;-3),"",'Z-scores'!BZ17)</f>
        <v>-1.0400183342993143</v>
      </c>
      <c r="CA17" s="6">
        <f>IF(OR('Z-scores'!CA17&gt;3,'Z-scores'!CA17&lt;-3),"",'Z-scores'!CA17)</f>
        <v>-0.41117744572970044</v>
      </c>
      <c r="CB17" s="6">
        <f>IF(OR('Z-scores'!CB17&gt;3,'Z-scores'!CB17&lt;-3),"",'Z-scores'!CB17)</f>
        <v>-0.54545139193308212</v>
      </c>
      <c r="CC17" s="6">
        <f>IF(OR('Z-scores'!CC17&gt;3,'Z-scores'!CC17&lt;-3),"",'Z-scores'!CC17)</f>
        <v>0.78085246213145199</v>
      </c>
      <c r="CD17" s="6">
        <f>IF(OR('Z-scores'!CD17&gt;3,'Z-scores'!CD17&lt;-3),"",'Z-scores'!CD17)</f>
        <v>1.0671799083846791</v>
      </c>
      <c r="CE17" s="6">
        <f>IF(OR('Z-scores'!CE17&gt;3,'Z-scores'!CE17&lt;-3),"",'Z-scores'!CE17)</f>
        <v>-0.54983017378393562</v>
      </c>
      <c r="CF17" s="6">
        <f>IF(OR('Z-scores'!CF17&gt;3,'Z-scores'!CF17&lt;-3),"",'Z-scores'!CF17)</f>
        <v>-0.69190393829811059</v>
      </c>
      <c r="CG17" s="6">
        <f>IF(OR('Z-scores'!CG17&gt;3,'Z-scores'!CG17&lt;-3),"",'Z-scores'!CG17)</f>
        <v>0.27182239849665324</v>
      </c>
      <c r="CH17" s="6">
        <f>IF(OR('Z-scores'!CH17&gt;3,'Z-scores'!CH17&lt;-3),"",'Z-scores'!CH17)</f>
        <v>-0.76785746266529176</v>
      </c>
      <c r="CI17" s="6">
        <f>IF(OR('Z-scores'!CI17&gt;3,'Z-scores'!CI17&lt;-3),"",'Z-scores'!CI17)</f>
        <v>0.11134191641043389</v>
      </c>
      <c r="CJ17" s="6">
        <f>IF(OR('Z-scores'!CJ17&gt;3,'Z-scores'!CJ17&lt;-3),"",'Z-scores'!CJ17)</f>
        <v>9.5433864032212379E-2</v>
      </c>
      <c r="CK17" s="6">
        <f>IF(OR('Z-scores'!CK17&gt;3,'Z-scores'!CK17&lt;-3),"",'Z-scores'!CK17)</f>
        <v>-0.41620563228409502</v>
      </c>
      <c r="CL17" s="6">
        <f>IF(OR('Z-scores'!CL17&gt;3,'Z-scores'!CL17&lt;-3),"",'Z-scores'!CL17)</f>
        <v>-0.62186162556122904</v>
      </c>
      <c r="CM17" s="6">
        <f>IF(OR('Z-scores'!CM17&gt;3,'Z-scores'!CM17&lt;-3),"",'Z-scores'!CM17)</f>
        <v>-0.57739523389727265</v>
      </c>
      <c r="CN17" s="6">
        <f>IF(OR('Z-scores'!CN17&gt;3,'Z-scores'!CN17&lt;-3),"",'Z-scores'!CN17)</f>
        <v>0.10256520013707739</v>
      </c>
      <c r="CO17" s="6">
        <f>IF(OR('Z-scores'!CO17&gt;3,'Z-scores'!CO17&lt;-3),"",'Z-scores'!CO17)</f>
        <v>1.2200323138121059</v>
      </c>
      <c r="CP17" s="6">
        <f>IF(OR('Z-scores'!CP17&gt;3,'Z-scores'!CP17&lt;-3),"",'Z-scores'!CP17)</f>
        <v>0.74030742737167821</v>
      </c>
      <c r="CQ17" s="6">
        <f>IF(OR('Z-scores'!CQ17&gt;3,'Z-scores'!CQ17&lt;-3),"",'Z-scores'!CQ17)</f>
        <v>-1.0626126840511556</v>
      </c>
      <c r="CR17" s="6">
        <f>IF(OR('Z-scores'!CR17&gt;3,'Z-scores'!CR17&lt;-3),"",'Z-scores'!CR17)</f>
        <v>-0.42603203318732163</v>
      </c>
      <c r="CS17" s="6">
        <f>IF(OR('Z-scores'!CS17&gt;3,'Z-scores'!CS17&lt;-3),"",'Z-scores'!CS17)</f>
        <v>0.97692939404749501</v>
      </c>
      <c r="CT17" s="6">
        <f>IF(OR('Z-scores'!CT17&gt;3,'Z-scores'!CT17&lt;-3),"",'Z-scores'!CT17)</f>
        <v>0.26027657017565498</v>
      </c>
      <c r="CU17" s="6">
        <f>IF(OR('Z-scores'!CU17&gt;3,'Z-scores'!CU17&lt;-3),"",'Z-scores'!CU17)</f>
        <v>-0.13033567569429466</v>
      </c>
      <c r="CV17" s="6">
        <f>IF(OR('Z-scores'!CV17&gt;3,'Z-scores'!CV17&lt;-3),"",'Z-scores'!CV17)</f>
        <v>-0.89911377558142247</v>
      </c>
      <c r="CW17" s="6">
        <f>IF(OR('Z-scores'!CW17&gt;3,'Z-scores'!CW17&lt;-3),"",'Z-scores'!CW17)</f>
        <v>-0.70165642290361185</v>
      </c>
      <c r="CX17" s="6">
        <f>IF(OR('Z-scores'!CX17&gt;3,'Z-scores'!CX17&lt;-3),"",'Z-scores'!CX17)</f>
        <v>-0.29027131805440093</v>
      </c>
      <c r="CY17" s="6">
        <f>IF(OR('Z-scores'!CY17&gt;3,'Z-scores'!CY17&lt;-3),"",'Z-scores'!CY17)</f>
        <v>0.61967518356612661</v>
      </c>
      <c r="CZ17" s="6">
        <f>IF(OR('Z-scores'!CZ17&gt;3,'Z-scores'!CZ17&lt;-3),"",'Z-scores'!CZ17)</f>
        <v>1.2743494302342235</v>
      </c>
      <c r="DA17" s="6">
        <f>IF(OR('Z-scores'!DA17&gt;3,'Z-scores'!DA17&lt;-3),"",'Z-scores'!DA17)</f>
        <v>-0.28771215782777715</v>
      </c>
      <c r="DB17" s="6">
        <f>IF(OR('Z-scores'!DB17&gt;3,'Z-scores'!DB17&lt;-3),"",'Z-scores'!DB17)</f>
        <v>-0.12642500509887034</v>
      </c>
      <c r="DC17" s="6">
        <f>IF(OR('Z-scores'!DC17&gt;3,'Z-scores'!DC17&lt;-3),"",'Z-scores'!DC17)</f>
        <v>-0.69768459510991276</v>
      </c>
      <c r="DD17" s="6">
        <f>IF(OR('Z-scores'!DD17&gt;3,'Z-scores'!DD17&lt;-3),"",'Z-scores'!DD17)</f>
        <v>0.13016585538330072</v>
      </c>
      <c r="DE17" s="6">
        <f>IF(OR('Z-scores'!DE17&gt;3,'Z-scores'!DE17&lt;-3),"",'Z-scores'!DE17)</f>
        <v>0.81993931659943975</v>
      </c>
      <c r="DF17" s="6">
        <f>IF(OR('Z-scores'!DF17&gt;3,'Z-scores'!DF17&lt;-3),"",'Z-scores'!DF17)</f>
        <v>0.90975387419271714</v>
      </c>
      <c r="DG17" s="6">
        <f>IF(OR('Z-scores'!DG17&gt;3,'Z-scores'!DG17&lt;-3),"",'Z-scores'!DG17)</f>
        <v>3.4761335375723297E-2</v>
      </c>
      <c r="DH17" s="6">
        <f>IF(OR('Z-scores'!DH17&gt;3,'Z-scores'!DH17&lt;-3),"",'Z-scores'!DH17)</f>
        <v>-1.2007508547007526</v>
      </c>
      <c r="DI17" s="6">
        <f>IF(OR('Z-scores'!DI17&gt;3,'Z-scores'!DI17&lt;-3),"",'Z-scores'!DI17)</f>
        <v>-0.82439731192244936</v>
      </c>
      <c r="DJ17" s="6">
        <f>IF(OR('Z-scores'!DJ17&gt;3,'Z-scores'!DJ17&lt;-3),"",'Z-scores'!DJ17)</f>
        <v>-0.37660264207582944</v>
      </c>
      <c r="DK17" s="6">
        <f>IF(OR('Z-scores'!DK17&gt;3,'Z-scores'!DK17&lt;-3),"",'Z-scores'!DK17)</f>
        <v>6.3202465646292491E-2</v>
      </c>
      <c r="DL17" s="6">
        <f>IF(OR('Z-scores'!DL17&gt;3,'Z-scores'!DL17&lt;-3),"",'Z-scores'!DL17)</f>
        <v>-0.38861914849915441</v>
      </c>
      <c r="DM17" s="6">
        <f>IF(OR('Z-scores'!DM17&gt;3,'Z-scores'!DM17&lt;-3),"",'Z-scores'!DM17)</f>
        <v>-0.74773388643358907</v>
      </c>
      <c r="DN17" s="6">
        <f>IF(OR('Z-scores'!DN17&gt;3,'Z-scores'!DN17&lt;-3),"",'Z-scores'!DN17)</f>
        <v>-0.52419123639813203</v>
      </c>
      <c r="DO17" s="6">
        <f>IF(OR('Z-scores'!DO17&gt;3,'Z-scores'!DO17&lt;-3),"",'Z-scores'!DO17)</f>
        <v>-0.50558098500628734</v>
      </c>
      <c r="DP17" s="6">
        <f>IF(OR('Z-scores'!DP17&gt;3,'Z-scores'!DP17&lt;-3),"",'Z-scores'!DP17)</f>
        <v>-0.68336110952876861</v>
      </c>
      <c r="DQ17" s="6">
        <f>IF(OR('Z-scores'!DQ17&gt;3,'Z-scores'!DQ17&lt;-3),"",'Z-scores'!DQ17)</f>
        <v>9.2157569140719833E-2</v>
      </c>
      <c r="DR17" s="6">
        <f>IF(OR('Z-scores'!DR17&gt;3,'Z-scores'!DR17&lt;-3),"",'Z-scores'!DR17)</f>
        <v>-0.62823287000354722</v>
      </c>
      <c r="DS17" s="6">
        <f>IF(OR('Z-scores'!DS17&gt;3,'Z-scores'!DS17&lt;-3),"",'Z-scores'!DS17)</f>
        <v>-0.65723833482407013</v>
      </c>
      <c r="DT17" s="6">
        <f>IF(OR('Z-scores'!DT17&gt;3,'Z-scores'!DT17&lt;-3),"",'Z-scores'!DT17)</f>
        <v>-1.3755838757792656</v>
      </c>
      <c r="DU17" s="6">
        <f>IF(OR('Z-scores'!DU17&gt;3,'Z-scores'!DU17&lt;-3),"",'Z-scores'!DU17)</f>
        <v>-0.7176200011620264</v>
      </c>
      <c r="DV17" s="6">
        <f>IF(OR('Z-scores'!DV17&gt;3,'Z-scores'!DV17&lt;-3),"",'Z-scores'!DV17)</f>
        <v>-0.33734308216506842</v>
      </c>
      <c r="DW17" s="6">
        <f>IF(OR('Z-scores'!DW17&gt;3,'Z-scores'!DW17&lt;-3),"",'Z-scores'!DW17)</f>
        <v>-7.0824254381329403E-3</v>
      </c>
      <c r="DX17" s="6">
        <f>IF(OR('Z-scores'!DX17&gt;3,'Z-scores'!DX17&lt;-3),"",'Z-scores'!DX17)</f>
        <v>0.69969075846369833</v>
      </c>
      <c r="DY17" s="6">
        <f>IF(OR('Z-scores'!DY17&gt;3,'Z-scores'!DY17&lt;-3),"",'Z-scores'!DY17)</f>
        <v>-0.44760948277749818</v>
      </c>
      <c r="DZ17" s="6">
        <f>IF(OR('Z-scores'!DZ17&gt;3,'Z-scores'!DZ17&lt;-3),"",'Z-scores'!DZ17)</f>
        <v>-0.59430800181566834</v>
      </c>
      <c r="EA17" s="6">
        <f>IF(OR('Z-scores'!EA17&gt;3,'Z-scores'!EA17&lt;-3),"",'Z-scores'!EA17)</f>
        <v>-0.45210622586928795</v>
      </c>
      <c r="EB17" s="6">
        <f>IF(OR('Z-scores'!EB17&gt;3,'Z-scores'!EB17&lt;-3),"",'Z-scores'!EB17)</f>
        <v>-0.45989534132088161</v>
      </c>
      <c r="EC17" s="6">
        <f>IF(OR('Z-scores'!EC17&gt;3,'Z-scores'!EC17&lt;-3),"",'Z-scores'!EC17)</f>
        <v>-0.29643125836693401</v>
      </c>
      <c r="ED17" s="6">
        <f>IF(OR('Z-scores'!ED17&gt;3,'Z-scores'!ED17&lt;-3),"",'Z-scores'!ED17)</f>
        <v>0.38512605165013003</v>
      </c>
      <c r="EE17" s="6">
        <f>IF(OR('Z-scores'!EE17&gt;3,'Z-scores'!EE17&lt;-3),"",'Z-scores'!EE17)</f>
        <v>1.070115674869641</v>
      </c>
      <c r="EF17" s="6">
        <f>IF(OR('Z-scores'!EF17&gt;3,'Z-scores'!EF17&lt;-3),"",'Z-scores'!EF17)</f>
        <v>-0.12382940314417157</v>
      </c>
      <c r="EG17" s="6">
        <f>IF(OR('Z-scores'!EG17&gt;3,'Z-scores'!EG17&lt;-3),"",'Z-scores'!EG17)</f>
        <v>-0.53100871933616922</v>
      </c>
      <c r="EH17" s="6">
        <f>IF(OR('Z-scores'!EH17&gt;3,'Z-scores'!EH17&lt;-3),"",'Z-scores'!EH17)</f>
        <v>-0.4119084052269949</v>
      </c>
      <c r="EI17" s="6">
        <f>IF(OR('Z-scores'!EI17&gt;3,'Z-scores'!EI17&lt;-3),"",'Z-scores'!EI17)</f>
        <v>-0.19401605721531859</v>
      </c>
      <c r="EJ17" s="6">
        <f>IF(OR('Z-scores'!EJ17&gt;3,'Z-scores'!EJ17&lt;-3),"",'Z-scores'!EJ17)</f>
        <v>0.32952693263855554</v>
      </c>
      <c r="EK17" s="6">
        <f>IF(OR('Z-scores'!EK17&gt;3,'Z-scores'!EK17&lt;-3),"",'Z-scores'!EK17)</f>
        <v>-0.65155640553218896</v>
      </c>
      <c r="EL17" s="6">
        <f>IF(OR('Z-scores'!EL17&gt;3,'Z-scores'!EL17&lt;-3),"",'Z-scores'!EL17)</f>
        <v>-0.48822854406839516</v>
      </c>
      <c r="EM17" s="6">
        <f>IF(OR('Z-scores'!EM17&gt;3,'Z-scores'!EM17&lt;-3),"",'Z-scores'!EM17)</f>
        <v>-0.45019403795659041</v>
      </c>
      <c r="EN17" s="6">
        <f>IF(OR('Z-scores'!EN17&gt;3,'Z-scores'!EN17&lt;-3),"",'Z-scores'!EN17)</f>
        <v>0.17450440894366867</v>
      </c>
      <c r="EO17" s="6">
        <f>IF(OR('Z-scores'!EO17&gt;3,'Z-scores'!EO17&lt;-3),"",'Z-scores'!EO17)</f>
        <v>1.0559445804914869</v>
      </c>
      <c r="EP17" s="6">
        <f>IF(OR('Z-scores'!EP17&gt;3,'Z-scores'!EP17&lt;-3),"",'Z-scores'!EP17)</f>
        <v>-0.40046073556205819</v>
      </c>
      <c r="EQ17" s="6">
        <f>IF(OR('Z-scores'!EQ17&gt;3,'Z-scores'!EQ17&lt;-3),"",'Z-scores'!EQ17)</f>
        <v>2.680783890684767E-2</v>
      </c>
      <c r="ER17" s="6">
        <f>IF(OR('Z-scores'!ER17&gt;3,'Z-scores'!ER17&lt;-3),"",'Z-scores'!ER17)</f>
        <v>-9.620751415777172E-2</v>
      </c>
      <c r="ES17" s="6">
        <f>IF(OR('Z-scores'!ES17&gt;3,'Z-scores'!ES17&lt;-3),"",'Z-scores'!ES17)</f>
        <v>1.0905814611915652</v>
      </c>
      <c r="ET17" s="6">
        <f>IF(OR('Z-scores'!ET17&gt;3,'Z-scores'!ET17&lt;-3),"",'Z-scores'!ET17)</f>
        <v>1.0620230418927876</v>
      </c>
      <c r="EU17" s="6">
        <f>IF(OR('Z-scores'!EU17&gt;3,'Z-scores'!EU17&lt;-3),"",'Z-scores'!EU17)</f>
        <v>0.44545657493277213</v>
      </c>
      <c r="EV17" s="6">
        <f>IF(OR('Z-scores'!EV17&gt;3,'Z-scores'!EV17&lt;-3),"",'Z-scores'!EV17)</f>
        <v>1.2424858491615911</v>
      </c>
      <c r="EW17" s="6">
        <f>IF(OR('Z-scores'!EW17&gt;3,'Z-scores'!EW17&lt;-3),"",'Z-scores'!EW17)</f>
        <v>2.2201680644207431</v>
      </c>
      <c r="EX17" s="6">
        <f>IF(OR('Z-scores'!EX17&gt;3,'Z-scores'!EX17&lt;-3),"",'Z-scores'!EX17)</f>
        <v>1.5598211940984263</v>
      </c>
      <c r="EY17" s="6">
        <f>IF(OR('Z-scores'!EY17&gt;3,'Z-scores'!EY17&lt;-3),"",'Z-scores'!EY17)</f>
        <v>9.9836696269703373E-2</v>
      </c>
      <c r="EZ17" s="6">
        <f>IF(OR('Z-scores'!EZ17&gt;3,'Z-scores'!EZ17&lt;-3),"",'Z-scores'!EZ17)</f>
        <v>-0.43255386114497524</v>
      </c>
      <c r="FA17" s="6">
        <f>IF(OR('Z-scores'!FA17&gt;3,'Z-scores'!FA17&lt;-3),"",'Z-scores'!FA17)</f>
        <v>-0.47767182652718032</v>
      </c>
      <c r="FB17" s="6">
        <f>IF(OR('Z-scores'!FB17&gt;3,'Z-scores'!FB17&lt;-3),"",'Z-scores'!FB17)</f>
        <v>-0.33705455609872581</v>
      </c>
      <c r="FC17" s="6">
        <f>IF(OR('Z-scores'!FC17&gt;3,'Z-scores'!FC17&lt;-3),"",'Z-scores'!FC17)</f>
        <v>0.99076072996126996</v>
      </c>
      <c r="FD17" s="6">
        <f>IF(OR('Z-scores'!FD17&gt;3,'Z-scores'!FD17&lt;-3),"",'Z-scores'!FD17)</f>
        <v>-0.24902828535739188</v>
      </c>
      <c r="FE17" s="6">
        <f>IF(OR('Z-scores'!FE17&gt;3,'Z-scores'!FE17&lt;-3),"",'Z-scores'!FE17)</f>
        <v>0.14719481870232173</v>
      </c>
      <c r="FF17" s="6">
        <f>IF(OR('Z-scores'!FF17&gt;3,'Z-scores'!FF17&lt;-3),"",'Z-scores'!FF17)</f>
        <v>1.9370594792430198</v>
      </c>
      <c r="FG17" s="6">
        <f>IF(OR('Z-scores'!FG17&gt;3,'Z-scores'!FG17&lt;-3),"",'Z-scores'!FG17)</f>
        <v>1.546755268947867</v>
      </c>
      <c r="FH17" s="6">
        <f>IF(OR('Z-scores'!FH17&gt;3,'Z-scores'!FH17&lt;-3),"",'Z-scores'!FH17)</f>
        <v>0.37677233059955817</v>
      </c>
      <c r="FI17" s="6">
        <f>IF(OR('Z-scores'!FI17&gt;3,'Z-scores'!FI17&lt;-3),"",'Z-scores'!FI17)</f>
        <v>-0.55471678356755116</v>
      </c>
      <c r="FJ17" s="6">
        <f>IF(OR('Z-scores'!FJ17&gt;3,'Z-scores'!FJ17&lt;-3),"",'Z-scores'!FJ17)</f>
        <v>-0.56719304096208867</v>
      </c>
      <c r="FK17" s="6">
        <f>IF(OR('Z-scores'!FK17&gt;3,'Z-scores'!FK17&lt;-3),"",'Z-scores'!FK17)</f>
        <v>0.30459504080965949</v>
      </c>
      <c r="FL17" s="6">
        <f>IF(OR('Z-scores'!FL17&gt;3,'Z-scores'!FL17&lt;-3),"",'Z-scores'!FL17)</f>
        <v>2.2282413950270001</v>
      </c>
      <c r="FM17" s="6">
        <f>IF(OR('Z-scores'!FM17&gt;3,'Z-scores'!FM17&lt;-3),"",'Z-scores'!FM17)</f>
        <v>1.6827098718454736</v>
      </c>
      <c r="FN17" s="6">
        <f>IF(OR('Z-scores'!FN17&gt;3,'Z-scores'!FN17&lt;-3),"",'Z-scores'!FN17)</f>
        <v>0.16767313306777462</v>
      </c>
      <c r="FO17" s="6">
        <f>IF(OR('Z-scores'!FO17&gt;3,'Z-scores'!FO17&lt;-3),"",'Z-scores'!FO17)</f>
        <v>-0.60585193266750947</v>
      </c>
      <c r="FP17" s="6">
        <f>IF(OR('Z-scores'!FP17&gt;3,'Z-scores'!FP17&lt;-3),"",'Z-scores'!FP17)</f>
        <v>-0.63249940760004864</v>
      </c>
      <c r="FQ17" s="6">
        <f>IF(OR('Z-scores'!FQ17&gt;3,'Z-scores'!FQ17&lt;-3),"",'Z-scores'!FQ17)</f>
        <v>-0.3535033646619099</v>
      </c>
      <c r="FR17" s="6">
        <f>IF(OR('Z-scores'!FR17&gt;3,'Z-scores'!FR17&lt;-3),"",'Z-scores'!FR17)</f>
        <v>0.66106060757590335</v>
      </c>
      <c r="FS17" s="6">
        <f>IF(OR('Z-scores'!FS17&gt;3,'Z-scores'!FS17&lt;-3),"",'Z-scores'!FS17)</f>
        <v>-0.9428576656685641</v>
      </c>
      <c r="FT17" s="6">
        <f>IF(OR('Z-scores'!FT17&gt;3,'Z-scores'!FT17&lt;-3),"",'Z-scores'!FT17)</f>
        <v>0.29361831240894054</v>
      </c>
      <c r="FU17" s="6">
        <f>IF(OR('Z-scores'!FU17&gt;3,'Z-scores'!FU17&lt;-3),"",'Z-scores'!FU17)</f>
        <v>1.3680222730968712</v>
      </c>
      <c r="FV17" s="6">
        <f>IF(OR('Z-scores'!FV17&gt;3,'Z-scores'!FV17&lt;-3),"",'Z-scores'!FV17)</f>
        <v>0.87153301875861933</v>
      </c>
      <c r="FW17" s="6">
        <f>IF(OR('Z-scores'!FW17&gt;3,'Z-scores'!FW17&lt;-3),"",'Z-scores'!FW17)</f>
        <v>2.4746273661050191</v>
      </c>
      <c r="FX17" s="6">
        <f>IF(OR('Z-scores'!FX17&gt;3,'Z-scores'!FX17&lt;-3),"",'Z-scores'!FX17)</f>
        <v>-0.45522252023219084</v>
      </c>
      <c r="FY17" s="6">
        <f>IF(OR('Z-scores'!FY17&gt;3,'Z-scores'!FY17&lt;-3),"",'Z-scores'!FY17)</f>
        <v>-1.0650184452754234</v>
      </c>
      <c r="FZ17" s="6">
        <f>IF(OR('Z-scores'!FZ17&gt;3,'Z-scores'!FZ17&lt;-3),"",'Z-scores'!FZ17)</f>
        <v>-0.56838320026549094</v>
      </c>
      <c r="GA17" s="6">
        <f>IF(OR('Z-scores'!GA17&gt;3,'Z-scores'!GA17&lt;-3),"",'Z-scores'!GA17)</f>
        <v>-0.29574181629602164</v>
      </c>
      <c r="GB17" s="6">
        <f>IF(OR('Z-scores'!GB17&gt;3,'Z-scores'!GB17&lt;-3),"",'Z-scores'!GB17)</f>
        <v>0.65843854359130383</v>
      </c>
      <c r="GC17" s="6">
        <f>IF(OR('Z-scores'!GC17&gt;3,'Z-scores'!GC17&lt;-3),"",'Z-scores'!GC17)</f>
        <v>-0.24869186767366075</v>
      </c>
      <c r="GD17" s="6">
        <f>IF(OR('Z-scores'!GD17&gt;3,'Z-scores'!GD17&lt;-3),"",'Z-scores'!GD17)</f>
        <v>-0.58194151404960204</v>
      </c>
      <c r="GE17" s="6">
        <f>IF(OR('Z-scores'!GE17&gt;3,'Z-scores'!GE17&lt;-3),"",'Z-scores'!GE17)</f>
        <v>-1.1437685849794865</v>
      </c>
      <c r="GF17" s="6">
        <f>IF(OR('Z-scores'!GF17&gt;3,'Z-scores'!GF17&lt;-3),"",'Z-scores'!GF17)</f>
        <v>-0.95617749008737618</v>
      </c>
      <c r="GG17" s="6">
        <f>IF(OR('Z-scores'!GG17&gt;3,'Z-scores'!GG17&lt;-3),"",'Z-scores'!GG17)</f>
        <v>-0.66774681215683818</v>
      </c>
      <c r="GH17" s="6">
        <f>IF(OR('Z-scores'!GH17&gt;3,'Z-scores'!GH17&lt;-3),"",'Z-scores'!GH17)</f>
        <v>0.56390247952548644</v>
      </c>
      <c r="GI17" s="6">
        <f>IF(OR('Z-scores'!GI17&gt;3,'Z-scores'!GI17&lt;-3),"",'Z-scores'!GI17)</f>
        <v>0.62110598845005072</v>
      </c>
      <c r="GJ17" s="6">
        <f>IF(OR('Z-scores'!GJ17&gt;3,'Z-scores'!GJ17&lt;-3),"",'Z-scores'!GJ17)</f>
        <v>-0.94875101313488164</v>
      </c>
      <c r="GK17" s="6">
        <f>IF(OR('Z-scores'!GK17&gt;3,'Z-scores'!GK17&lt;-3),"",'Z-scores'!GK17)</f>
        <v>-0.7079661553995017</v>
      </c>
      <c r="GL17" s="6">
        <f>IF(OR('Z-scores'!GL17&gt;3,'Z-scores'!GL17&lt;-3),"",'Z-scores'!GL17)</f>
        <v>-0.61257261351178594</v>
      </c>
      <c r="GM17" s="6">
        <f>IF(OR('Z-scores'!GM17&gt;3,'Z-scores'!GM17&lt;-3),"",'Z-scores'!GM17)</f>
        <v>-0.61860231398163013</v>
      </c>
      <c r="GN17" s="6">
        <f>IF(OR('Z-scores'!GN17&gt;3,'Z-scores'!GN17&lt;-3),"",'Z-scores'!GN17)</f>
        <v>-0.21823885125519224</v>
      </c>
      <c r="GO17" s="6">
        <f>IF(OR('Z-scores'!GO17&gt;3,'Z-scores'!GO17&lt;-3),"",'Z-scores'!GO17)</f>
        <v>-0.62087043703978284</v>
      </c>
      <c r="GP17" s="6">
        <f>IF(OR('Z-scores'!GP17&gt;3,'Z-scores'!GP17&lt;-3),"",'Z-scores'!GP17)</f>
        <v>-0.81773310022274437</v>
      </c>
      <c r="GQ17" s="6">
        <f>IF(OR('Z-scores'!GQ17&gt;3,'Z-scores'!GQ17&lt;-3),"",'Z-scores'!GQ17)</f>
        <v>-0.62961354303012462</v>
      </c>
      <c r="GR17" s="6">
        <f>IF(OR('Z-scores'!GR17&gt;3,'Z-scores'!GR17&lt;-3),"",'Z-scores'!GR17)</f>
        <v>-0.4538897795241143</v>
      </c>
      <c r="GS17" s="6">
        <f>IF(OR('Z-scores'!GS17&gt;3,'Z-scores'!GS17&lt;-3),"",'Z-scores'!GS17)</f>
        <v>0.37052844769766108</v>
      </c>
      <c r="GT17" s="6">
        <f>IF(OR('Z-scores'!GT17&gt;3,'Z-scores'!GT17&lt;-3),"",'Z-scores'!GT17)</f>
        <v>1.0369626127939637</v>
      </c>
      <c r="GU17" s="6">
        <f>IF(OR('Z-scores'!GU17&gt;3,'Z-scores'!GU17&lt;-3),"",'Z-scores'!GU17)</f>
        <v>-1.3029744184277829</v>
      </c>
      <c r="GV17" s="6">
        <f>IF(OR('Z-scores'!GV17&gt;3,'Z-scores'!GV17&lt;-3),"",'Z-scores'!GV17)</f>
        <v>-0.4492566600317684</v>
      </c>
      <c r="GW17" s="6">
        <f>IF(OR('Z-scores'!GW17&gt;3,'Z-scores'!GW17&lt;-3),"",'Z-scores'!GW17)</f>
        <v>0.23361173442203259</v>
      </c>
      <c r="GX17" s="6">
        <f>IF(OR('Z-scores'!GX17&gt;3,'Z-scores'!GX17&lt;-3),"",'Z-scores'!GX17)</f>
        <v>0.61018618727761442</v>
      </c>
      <c r="GY17" s="6">
        <f>IF(OR('Z-scores'!GY17&gt;3,'Z-scores'!GY17&lt;-3),"",'Z-scores'!GY17)</f>
        <v>1.4502584629430573</v>
      </c>
      <c r="GZ17" s="6">
        <f>IF(OR('Z-scores'!GZ17&gt;3,'Z-scores'!GZ17&lt;-3),"",'Z-scores'!GZ17)</f>
        <v>1.1166233770360756</v>
      </c>
      <c r="HA17" s="6">
        <f>IF(OR('Z-scores'!HA17&gt;3,'Z-scores'!HA17&lt;-3),"",'Z-scores'!HA17)</f>
        <v>-0.74685325609793662</v>
      </c>
      <c r="HB17" s="6">
        <f>IF(OR('Z-scores'!HB17&gt;3,'Z-scores'!HB17&lt;-3),"",'Z-scores'!HB17)</f>
        <v>-0.88845204309219949</v>
      </c>
      <c r="HC17" s="6">
        <f>IF(OR('Z-scores'!HC17&gt;3,'Z-scores'!HC17&lt;-3),"",'Z-scores'!HC17)</f>
        <v>-0.47183156221109412</v>
      </c>
      <c r="HD17" s="6">
        <f>IF(OR('Z-scores'!HD17&gt;3,'Z-scores'!HD17&lt;-3),"",'Z-scores'!HD17)</f>
        <v>0.10781741814785517</v>
      </c>
      <c r="HE17" s="6">
        <f>IF(OR('Z-scores'!HE17&gt;3,'Z-scores'!HE17&lt;-3),"",'Z-scores'!HE17)</f>
        <v>0.30977981985888237</v>
      </c>
      <c r="HF17" s="6">
        <f>IF(OR('Z-scores'!HF17&gt;3,'Z-scores'!HF17&lt;-3),"",'Z-scores'!HF17)</f>
        <v>-0.14824002792730701</v>
      </c>
      <c r="HG17" s="6">
        <f>IF(OR('Z-scores'!HG17&gt;3,'Z-scores'!HG17&lt;-3),"",'Z-scores'!HG17)</f>
        <v>0.34606471028475422</v>
      </c>
      <c r="HH17" s="6">
        <f>IF(OR('Z-scores'!HH17&gt;3,'Z-scores'!HH17&lt;-3),"",'Z-scores'!HH17)</f>
        <v>-0.62320864361348716</v>
      </c>
      <c r="HI17" s="6">
        <f>IF(OR('Z-scores'!HI17&gt;3,'Z-scores'!HI17&lt;-3),"",'Z-scores'!HI17)</f>
        <v>2.7895062047492199E-3</v>
      </c>
      <c r="HJ17" s="6">
        <f>IF(OR('Z-scores'!HJ17&gt;3,'Z-scores'!HJ17&lt;-3),"",'Z-scores'!HJ17)</f>
        <v>-0.45890944318187715</v>
      </c>
      <c r="HK17" s="6">
        <f>IF(OR('Z-scores'!HK17&gt;3,'Z-scores'!HK17&lt;-3),"",'Z-scores'!HK17)</f>
        <v>-0.42580119118485399</v>
      </c>
      <c r="HL17" s="6">
        <f>IF(OR('Z-scores'!HL17&gt;3,'Z-scores'!HL17&lt;-3),"",'Z-scores'!HL17)</f>
        <v>-0.48652415875014399</v>
      </c>
      <c r="HM17" s="6">
        <f>IF(OR('Z-scores'!HM17&gt;3,'Z-scores'!HM17&lt;-3),"",'Z-scores'!HM17)</f>
        <v>0.48061417982942639</v>
      </c>
      <c r="HN17" s="6">
        <f>IF(OR('Z-scores'!HN17&gt;3,'Z-scores'!HN17&lt;-3),"",'Z-scores'!HN17)</f>
        <v>-0.37381110445407723</v>
      </c>
      <c r="HO17" s="6">
        <f>IF(OR('Z-scores'!HO17&gt;3,'Z-scores'!HO17&lt;-3),"",'Z-scores'!HO17)</f>
        <v>0.33929704603433958</v>
      </c>
      <c r="HP17" s="6">
        <f>IF(OR('Z-scores'!HP17&gt;3,'Z-scores'!HP17&lt;-3),"",'Z-scores'!HP17)</f>
        <v>1.8943140361977435</v>
      </c>
      <c r="HQ17" s="6">
        <f>IF(OR('Z-scores'!HQ17&gt;3,'Z-scores'!HQ17&lt;-3),"",'Z-scores'!HQ17)</f>
        <v>0.60872921371072064</v>
      </c>
      <c r="HR17" s="6">
        <f>IF(OR('Z-scores'!HR17&gt;3,'Z-scores'!HR17&lt;-3),"",'Z-scores'!HR17)</f>
        <v>0.1214793918895213</v>
      </c>
      <c r="HS17" s="6">
        <f>IF(OR('Z-scores'!HS17&gt;3,'Z-scores'!HS17&lt;-3),"",'Z-scores'!HS17)</f>
        <v>-0.32016120106045592</v>
      </c>
      <c r="HT17" s="6">
        <f>IF(OR('Z-scores'!HT17&gt;3,'Z-scores'!HT17&lt;-3),"",'Z-scores'!HT17)</f>
        <v>-9.4667279281762176E-2</v>
      </c>
      <c r="HU17" s="6">
        <f>IF(OR('Z-scores'!HU17&gt;3,'Z-scores'!HU17&lt;-3),"",'Z-scores'!HU17)</f>
        <v>-0.60707528072124051</v>
      </c>
      <c r="HV17" s="6">
        <f>IF(OR('Z-scores'!HV17&gt;3,'Z-scores'!HV17&lt;-3),"",'Z-scores'!HV17)</f>
        <v>-0.21402174576670777</v>
      </c>
      <c r="HW17" s="6">
        <f>IF(OR('Z-scores'!HW17&gt;3,'Z-scores'!HW17&lt;-3),"",'Z-scores'!HW17)</f>
        <v>-0.49413226443041958</v>
      </c>
      <c r="HX17" s="6">
        <f>IF(OR('Z-scores'!HX17&gt;3,'Z-scores'!HX17&lt;-3),"",'Z-scores'!HX17)</f>
        <v>-0.68044412559298728</v>
      </c>
      <c r="HY17" s="6">
        <f>IF(OR('Z-scores'!HY17&gt;3,'Z-scores'!HY17&lt;-3),"",'Z-scores'!HY17)</f>
        <v>-1.2666992427532462</v>
      </c>
      <c r="HZ17" s="6">
        <f>IF(OR('Z-scores'!HZ17&gt;3,'Z-scores'!HZ17&lt;-3),"",'Z-scores'!HZ17)</f>
        <v>-0.37764481158771662</v>
      </c>
      <c r="IA17" s="6">
        <f>IF(OR('Z-scores'!IA17&gt;3,'Z-scores'!IA17&lt;-3),"",'Z-scores'!IA17)</f>
        <v>-0.9815252463287889</v>
      </c>
      <c r="IB17" s="6">
        <f>IF(OR('Z-scores'!IB17&gt;3,'Z-scores'!IB17&lt;-3),"",'Z-scores'!IB17)</f>
        <v>-1.261707230116047</v>
      </c>
      <c r="IC17" s="6">
        <f>IF(OR('Z-scores'!IC17&gt;3,'Z-scores'!IC17&lt;-3),"",'Z-scores'!IC17)</f>
        <v>-0.90841656797147463</v>
      </c>
      <c r="ID17" s="6">
        <f>IF(OR('Z-scores'!ID17&gt;3,'Z-scores'!ID17&lt;-3),"",'Z-scores'!ID17)</f>
        <v>0.12995822612382044</v>
      </c>
      <c r="IE17" s="6">
        <f>IF(OR('Z-scores'!IE17&gt;3,'Z-scores'!IE17&lt;-3),"",'Z-scores'!IE17)</f>
        <v>-0.68920894054257675</v>
      </c>
      <c r="IF17" s="6">
        <f>IF(OR('Z-scores'!IF17&gt;3,'Z-scores'!IF17&lt;-3),"",'Z-scores'!IF17)</f>
        <v>-1.1913370731526414</v>
      </c>
      <c r="IG17" s="6">
        <f>IF(OR('Z-scores'!IG17&gt;3,'Z-scores'!IG17&lt;-3),"",'Z-scores'!IG17)</f>
        <v>-0.52495374143452855</v>
      </c>
      <c r="IH17" s="6">
        <f>IF(OR('Z-scores'!IH17&gt;3,'Z-scores'!IH17&lt;-3),"",'Z-scores'!IH17)</f>
        <v>-0.28404159869201839</v>
      </c>
      <c r="II17" s="6">
        <f>IF(OR('Z-scores'!II17&gt;3,'Z-scores'!II17&lt;-3),"",'Z-scores'!II17)</f>
        <v>-7.7700276652596045E-2</v>
      </c>
      <c r="IJ17" s="6">
        <f>IF(OR('Z-scores'!IJ17&gt;3,'Z-scores'!IJ17&lt;-3),"",'Z-scores'!IJ17)</f>
        <v>-0.67866527961557965</v>
      </c>
      <c r="IK17" s="6">
        <f>IF(OR('Z-scores'!IK17&gt;3,'Z-scores'!IK17&lt;-3),"",'Z-scores'!IK17)</f>
        <v>-0.70283041420483428</v>
      </c>
      <c r="IL17" s="6">
        <f>IF(OR('Z-scores'!IL17&gt;3,'Z-scores'!IL17&lt;-3),"",'Z-scores'!IL17)</f>
        <v>-0.83368227705461595</v>
      </c>
      <c r="IM17" s="6">
        <f>IF(OR('Z-scores'!IM17&gt;3,'Z-scores'!IM17&lt;-3),"",'Z-scores'!IM17)</f>
        <v>-0.72216258332806127</v>
      </c>
      <c r="IN17" s="6">
        <f>IF(OR('Z-scores'!IN17&gt;3,'Z-scores'!IN17&lt;-3),"",'Z-scores'!IN17)</f>
        <v>1.9354671826728422</v>
      </c>
      <c r="IO17" s="6">
        <f>IF(OR('Z-scores'!IO17&gt;3,'Z-scores'!IO17&lt;-3),"",'Z-scores'!IO17)</f>
        <v>1.1499076253217506</v>
      </c>
      <c r="IP17" s="6">
        <f>IF(OR('Z-scores'!IP17&gt;3,'Z-scores'!IP17&lt;-3),"",'Z-scores'!IP17)</f>
        <v>0.4810605349657166</v>
      </c>
      <c r="IQ17" s="6">
        <f>IF(OR('Z-scores'!IQ17&gt;3,'Z-scores'!IQ17&lt;-3),"",'Z-scores'!IQ17)</f>
        <v>0.47212956388735011</v>
      </c>
      <c r="IR17" s="6">
        <f>IF(OR('Z-scores'!IR17&gt;3,'Z-scores'!IR17&lt;-3),"",'Z-scores'!IR17)</f>
        <v>0.85286826465139243</v>
      </c>
      <c r="IS17" s="6">
        <f>IF(OR('Z-scores'!IS17&gt;3,'Z-scores'!IS17&lt;-3),"",'Z-scores'!IS17)</f>
        <v>1.55076825383261</v>
      </c>
      <c r="IT17" s="6">
        <f>IF(OR('Z-scores'!IT17&gt;3,'Z-scores'!IT17&lt;-3),"",'Z-scores'!IT17)</f>
        <v>1.3344635248522443</v>
      </c>
      <c r="IU17" s="6">
        <f>IF(OR('Z-scores'!IU17&gt;3,'Z-scores'!IU17&lt;-3),"",'Z-scores'!IU17)</f>
        <v>1.1403380211026966</v>
      </c>
      <c r="IV17" s="6">
        <f>IF(OR('Z-scores'!IV17&gt;3,'Z-scores'!IV17&lt;-3),"",'Z-scores'!IV17)</f>
        <v>1.1670430578049598</v>
      </c>
      <c r="IW17" s="6">
        <f>IF(OR('Z-scores'!IW17&gt;3,'Z-scores'!IW17&lt;-3),"",'Z-scores'!IW17)</f>
        <v>-0.21923333155851887</v>
      </c>
      <c r="IX17" s="6">
        <f>IF(OR('Z-scores'!IX17&gt;3,'Z-scores'!IX17&lt;-3),"",'Z-scores'!IX17)</f>
        <v>0.70826718987206139</v>
      </c>
      <c r="IY17" s="6">
        <f>IF(OR('Z-scores'!IY17&gt;3,'Z-scores'!IY17&lt;-3),"",'Z-scores'!IY17)</f>
        <v>-0.5787789658459116</v>
      </c>
      <c r="IZ17" s="6">
        <f>IF(OR('Z-scores'!IZ17&gt;3,'Z-scores'!IZ17&lt;-3),"",'Z-scores'!IZ17)</f>
        <v>0.39367656693688108</v>
      </c>
      <c r="JA17" s="6">
        <f>IF(OR('Z-scores'!JA17&gt;3,'Z-scores'!JA17&lt;-3),"",'Z-scores'!JA17)</f>
        <v>3.1476479434321102E-2</v>
      </c>
      <c r="JB17" s="6">
        <f>IF(OR('Z-scores'!JB17&gt;3,'Z-scores'!JB17&lt;-3),"",'Z-scores'!JB17)</f>
        <v>-0.82662900369827497</v>
      </c>
      <c r="JC17" s="6">
        <f>IF(OR('Z-scores'!JC17&gt;3,'Z-scores'!JC17&lt;-3),"",'Z-scores'!JC17)</f>
        <v>-0.13986504368947414</v>
      </c>
      <c r="JD17" s="6">
        <f>IF(OR('Z-scores'!JD17&gt;3,'Z-scores'!JD17&lt;-3),"",'Z-scores'!JD17)</f>
        <v>1.1043584873288117</v>
      </c>
      <c r="JE17" s="6">
        <f>IF(OR('Z-scores'!JE17&gt;3,'Z-scores'!JE17&lt;-3),"",'Z-scores'!JE17)</f>
        <v>0.22686638018332783</v>
      </c>
      <c r="JF17" s="6">
        <f>IF(OR('Z-scores'!JF17&gt;3,'Z-scores'!JF17&lt;-3),"",'Z-scores'!JF17)</f>
        <v>-0.78640463883124967</v>
      </c>
      <c r="JG17" s="6">
        <f>IF(OR('Z-scores'!JG17&gt;3,'Z-scores'!JG17&lt;-3),"",'Z-scores'!JG17)</f>
        <v>1.2572013457078925</v>
      </c>
      <c r="JH17" s="6">
        <f>IF(OR('Z-scores'!JH17&gt;3,'Z-scores'!JH17&lt;-3),"",'Z-scores'!JH17)</f>
        <v>0.17487737443998236</v>
      </c>
      <c r="JI17" s="6">
        <f>IF(OR('Z-scores'!JI17&gt;3,'Z-scores'!JI17&lt;-3),"",'Z-scores'!JI17)</f>
        <v>1.3008697073945297</v>
      </c>
      <c r="JJ17" s="6">
        <f>IF(OR('Z-scores'!JJ17&gt;3,'Z-scores'!JJ17&lt;-3),"",'Z-scores'!JJ17)</f>
        <v>0.14769875230052643</v>
      </c>
      <c r="JK17" s="6">
        <f>IF(OR('Z-scores'!JK17&gt;3,'Z-scores'!JK17&lt;-3),"",'Z-scores'!JK17)</f>
        <v>0.96320276863180199</v>
      </c>
      <c r="JL17" s="6">
        <f>IF(OR('Z-scores'!JL17&gt;3,'Z-scores'!JL17&lt;-3),"",'Z-scores'!JL17)</f>
        <v>0.34881282314189749</v>
      </c>
      <c r="JM17" s="6">
        <f>IF(OR('Z-scores'!JM17&gt;3,'Z-scores'!JM17&lt;-3),"",'Z-scores'!JM17)</f>
        <v>0.9053878450029248</v>
      </c>
      <c r="JN17" s="6">
        <f>IF(OR('Z-scores'!JN17&gt;3,'Z-scores'!JN17&lt;-3),"",'Z-scores'!JN17)</f>
        <v>6.6232559205539041E-2</v>
      </c>
      <c r="JO17" s="6">
        <f>IF(OR('Z-scores'!JO17&gt;3,'Z-scores'!JO17&lt;-3),"",'Z-scores'!JO17)</f>
        <v>-8.804020209581373E-2</v>
      </c>
      <c r="JP17" s="6">
        <f>IF(OR('Z-scores'!JP17&gt;3,'Z-scores'!JP17&lt;-3),"",'Z-scores'!JP17)</f>
        <v>-0.51176401747575206</v>
      </c>
      <c r="JQ17" s="6">
        <f>IF(OR('Z-scores'!JQ17&gt;3,'Z-scores'!JQ17&lt;-3),"",'Z-scores'!JQ17)</f>
        <v>0.33390296224009453</v>
      </c>
      <c r="JR17" s="6">
        <f>IF(OR('Z-scores'!JR17&gt;3,'Z-scores'!JR17&lt;-3),"",'Z-scores'!JR17)</f>
        <v>-0.10646362746344833</v>
      </c>
      <c r="JS17" s="6">
        <f>IF(OR('Z-scores'!JS17&gt;3,'Z-scores'!JS17&lt;-3),"",'Z-scores'!JS17)</f>
        <v>0.22791048390910093</v>
      </c>
      <c r="JT17" s="6">
        <f>IF(OR('Z-scores'!JT17&gt;3,'Z-scores'!JT17&lt;-3),"",'Z-scores'!JT17)</f>
        <v>0.76257522110541542</v>
      </c>
      <c r="JU17" s="6">
        <f>IF(OR('Z-scores'!JU17&gt;3,'Z-scores'!JU17&lt;-3),"",'Z-scores'!JU17)</f>
        <v>0.2357729672797434</v>
      </c>
      <c r="JV17" s="6">
        <f>IF(OR('Z-scores'!JV17&gt;3,'Z-scores'!JV17&lt;-3),"",'Z-scores'!JV17)</f>
        <v>0.26584018735656612</v>
      </c>
      <c r="JW17" s="6">
        <f>IF(OR('Z-scores'!JW17&gt;3,'Z-scores'!JW17&lt;-3),"",'Z-scores'!JW17)</f>
        <v>-0.47116387953620981</v>
      </c>
      <c r="JX17" s="6">
        <f>IF(OR('Z-scores'!JX17&gt;3,'Z-scores'!JX17&lt;-3),"",'Z-scores'!JX17)</f>
        <v>-0.34278205173048548</v>
      </c>
      <c r="JY17" s="6">
        <f>IF(OR('Z-scores'!JY17&gt;3,'Z-scores'!JY17&lt;-3),"",'Z-scores'!JY17)</f>
        <v>0.27454588207115282</v>
      </c>
      <c r="JZ17" s="6">
        <f>IF(OR('Z-scores'!JZ17&gt;3,'Z-scores'!JZ17&lt;-3),"",'Z-scores'!JZ17)</f>
        <v>0.25594566888669373</v>
      </c>
      <c r="KA17" s="6">
        <f>IF(OR('Z-scores'!KA17&gt;3,'Z-scores'!KA17&lt;-3),"",'Z-scores'!KA17)</f>
        <v>-0.49924833450452866</v>
      </c>
      <c r="KB17" s="6">
        <f>IF(OR('Z-scores'!KB17&gt;3,'Z-scores'!KB17&lt;-3),"",'Z-scores'!KB17)</f>
        <v>-0.724619856208088</v>
      </c>
      <c r="KC17" s="6">
        <f>IF(OR('Z-scores'!KC17&gt;3,'Z-scores'!KC17&lt;-3),"",'Z-scores'!KC17)</f>
        <v>-0.63943985830811978</v>
      </c>
      <c r="KD17" s="6">
        <f>IF(OR('Z-scores'!KD17&gt;3,'Z-scores'!KD17&lt;-3),"",'Z-scores'!KD17)</f>
        <v>0.40361597291013535</v>
      </c>
      <c r="KE17" s="6">
        <f>IF(OR('Z-scores'!KE17&gt;3,'Z-scores'!KE17&lt;-3),"",'Z-scores'!KE17)</f>
        <v>-0.59038359276572372</v>
      </c>
      <c r="KF17" s="6">
        <f>IF(OR('Z-scores'!KF17&gt;3,'Z-scores'!KF17&lt;-3),"",'Z-scores'!KF17)</f>
        <v>-0.94991097216344911</v>
      </c>
      <c r="KG17" s="6">
        <f>IF(OR('Z-scores'!KG17&gt;3,'Z-scores'!KG17&lt;-3),"",'Z-scores'!KG17)</f>
        <v>-0.41597976508234663</v>
      </c>
      <c r="KH17" s="6">
        <f>IF(OR('Z-scores'!KH17&gt;3,'Z-scores'!KH17&lt;-3),"",'Z-scores'!KH17)</f>
        <v>-1.1376507366755149</v>
      </c>
      <c r="KI17" s="6">
        <f>IF(OR('Z-scores'!KI17&gt;3,'Z-scores'!KI17&lt;-3),"",'Z-scores'!KI17)</f>
        <v>-0.81295320213471944</v>
      </c>
      <c r="KJ17" s="6">
        <f>IF(OR('Z-scores'!KJ17&gt;3,'Z-scores'!KJ17&lt;-3),"",'Z-scores'!KJ17)</f>
        <v>-0.13699914063434826</v>
      </c>
      <c r="KK17" s="6">
        <f>IF(OR('Z-scores'!KK17&gt;3,'Z-scores'!KK17&lt;-3),"",'Z-scores'!KK17)</f>
        <v>0.31607296042591115</v>
      </c>
      <c r="KL17" s="6">
        <f>IF(OR('Z-scores'!KL17&gt;3,'Z-scores'!KL17&lt;-3),"",'Z-scores'!KL17)</f>
        <v>0.12958499921714495</v>
      </c>
      <c r="KM17" s="6">
        <f>IF(OR('Z-scores'!KM17&gt;3,'Z-scores'!KM17&lt;-3),"",'Z-scores'!KM17)</f>
        <v>0.42617825803735626</v>
      </c>
      <c r="KN17" s="6">
        <f>IF(OR('Z-scores'!KN17&gt;3,'Z-scores'!KN17&lt;-3),"",'Z-scores'!KN17)</f>
        <v>0.42252051571212546</v>
      </c>
      <c r="KO17" s="6">
        <f>IF(OR('Z-scores'!KO17&gt;3,'Z-scores'!KO17&lt;-3),"",'Z-scores'!KO17)</f>
        <v>0.35840258684360404</v>
      </c>
      <c r="KP17" s="6">
        <f>IF(OR('Z-scores'!KP17&gt;3,'Z-scores'!KP17&lt;-3),"",'Z-scores'!KP17)</f>
        <v>0.50512968705948569</v>
      </c>
      <c r="KQ17" s="6">
        <f>IF(OR('Z-scores'!KQ17&gt;3,'Z-scores'!KQ17&lt;-3),"",'Z-scores'!KQ17)</f>
        <v>-0.18271416908478363</v>
      </c>
      <c r="KR17" s="6">
        <f>IF(OR('Z-scores'!KR17&gt;3,'Z-scores'!KR17&lt;-3),"",'Z-scores'!KR17)</f>
        <v>1.5245253226778817</v>
      </c>
      <c r="KS17" s="6">
        <f>IF(OR('Z-scores'!KS17&gt;3,'Z-scores'!KS17&lt;-3),"",'Z-scores'!KS17)</f>
        <v>0.8982211789793435</v>
      </c>
      <c r="KT17" s="6">
        <f>IF(OR('Z-scores'!KT17&gt;3,'Z-scores'!KT17&lt;-3),"",'Z-scores'!KT17)</f>
        <v>0.46530887901192391</v>
      </c>
      <c r="KU17" s="6">
        <f>IF(OR('Z-scores'!KU17&gt;3,'Z-scores'!KU17&lt;-3),"",'Z-scores'!KU17)</f>
        <v>1.4212888376795247</v>
      </c>
      <c r="KV17" s="6">
        <f>IF(OR('Z-scores'!KV17&gt;3,'Z-scores'!KV17&lt;-3),"",'Z-scores'!KV17)</f>
        <v>0.37345460816267617</v>
      </c>
      <c r="KW17" s="6">
        <f>IF(OR('Z-scores'!KW17&gt;3,'Z-scores'!KW17&lt;-3),"",'Z-scores'!KW17)</f>
        <v>0.2563351305544373</v>
      </c>
      <c r="KX17" s="6">
        <f>IF(OR('Z-scores'!KX17&gt;3,'Z-scores'!KX17&lt;-3),"",'Z-scores'!KX17)</f>
        <v>1.7292329833597508</v>
      </c>
      <c r="KY17" s="6">
        <f>IF(OR('Z-scores'!KY17&gt;3,'Z-scores'!KY17&lt;-3),"",'Z-scores'!KY17)</f>
        <v>1.8359842005198759</v>
      </c>
      <c r="KZ17" s="6">
        <f>IF(OR('Z-scores'!KZ17&gt;3,'Z-scores'!KZ17&lt;-3),"",'Z-scores'!KZ17)</f>
        <v>-0.36396784687075501</v>
      </c>
      <c r="LA17" s="6">
        <f>IF(OR('Z-scores'!LA17&gt;3,'Z-scores'!LA17&lt;-3),"",'Z-scores'!LA17)</f>
        <v>-0.62823120758083706</v>
      </c>
      <c r="LB17" s="6">
        <f>IF(OR('Z-scores'!LB17&gt;3,'Z-scores'!LB17&lt;-3),"",'Z-scores'!LB17)</f>
        <v>0.96175582755043443</v>
      </c>
      <c r="LC17" s="6">
        <f>IF(OR('Z-scores'!LC17&gt;3,'Z-scores'!LC17&lt;-3),"",'Z-scores'!LC17)</f>
        <v>0.17014060975562545</v>
      </c>
      <c r="LD17" s="6">
        <f>IF(OR('Z-scores'!LD17&gt;3,'Z-scores'!LD17&lt;-3),"",'Z-scores'!LD17)</f>
        <v>0.56056200578792281</v>
      </c>
      <c r="LE17" s="6">
        <f>IF(OR('Z-scores'!LE17&gt;3,'Z-scores'!LE17&lt;-3),"",'Z-scores'!LE17)</f>
        <v>0.31609982788417135</v>
      </c>
      <c r="LF17" s="6">
        <f>IF(OR('Z-scores'!LF17&gt;3,'Z-scores'!LF17&lt;-3),"",'Z-scores'!LF17)</f>
        <v>-0.91816018357780638</v>
      </c>
      <c r="LG17" s="6">
        <f>IF(OR('Z-scores'!LG17&gt;3,'Z-scores'!LG17&lt;-3),"",'Z-scores'!LG17)</f>
        <v>-1.4229358940472903</v>
      </c>
      <c r="LH17" s="6">
        <f>IF(OR('Z-scores'!LH17&gt;3,'Z-scores'!LH17&lt;-3),"",'Z-scores'!LH17)</f>
        <v>-1.1424919411441081</v>
      </c>
      <c r="LI17" s="6">
        <f>IF(OR('Z-scores'!LI17&gt;3,'Z-scores'!LI17&lt;-3),"",'Z-scores'!LI17)</f>
        <v>3.7449508205789607E-2</v>
      </c>
      <c r="LJ17" s="6">
        <f>IF(OR('Z-scores'!LJ17&gt;3,'Z-scores'!LJ17&lt;-3),"",'Z-scores'!LJ17)</f>
        <v>0.98965600708641333</v>
      </c>
      <c r="LK17" s="6">
        <f>IF(OR('Z-scores'!LK17&gt;3,'Z-scores'!LK17&lt;-3),"",'Z-scores'!LK17)</f>
        <v>-0.60437923035894336</v>
      </c>
      <c r="LL17" s="6">
        <f>IF(OR('Z-scores'!LL17&gt;3,'Z-scores'!LL17&lt;-3),"",'Z-scores'!LL17)</f>
        <v>1.1640090651639918</v>
      </c>
      <c r="LM17" s="6">
        <f>IF(OR('Z-scores'!LM17&gt;3,'Z-scores'!LM17&lt;-3),"",'Z-scores'!LM17)</f>
        <v>-0.42837835850332551</v>
      </c>
      <c r="LN17" s="6">
        <f>IF(OR('Z-scores'!LN17&gt;3,'Z-scores'!LN17&lt;-3),"",'Z-scores'!LN17)</f>
        <v>5.1427310651996967E-2</v>
      </c>
      <c r="LO17" s="6">
        <f>IF(OR('Z-scores'!LO17&gt;3,'Z-scores'!LO17&lt;-3),"",'Z-scores'!LO17)</f>
        <v>-0.42146865521969479</v>
      </c>
      <c r="LP17" s="6">
        <f>IF(OR('Z-scores'!LP17&gt;3,'Z-scores'!LP17&lt;-3),"",'Z-scores'!LP17)</f>
        <v>-0.22049022974183385</v>
      </c>
      <c r="LQ17" s="6">
        <f>IF(OR('Z-scores'!LQ17&gt;3,'Z-scores'!LQ17&lt;-3),"",'Z-scores'!LQ17)</f>
        <v>0.31463096447938721</v>
      </c>
      <c r="LR17" s="6">
        <f>IF(OR('Z-scores'!LR17&gt;3,'Z-scores'!LR17&lt;-3),"",'Z-scores'!LR17)</f>
        <v>0.89268830758965356</v>
      </c>
      <c r="LS17" s="6">
        <f>IF(OR('Z-scores'!LS17&gt;3,'Z-scores'!LS17&lt;-3),"",'Z-scores'!LS17)</f>
        <v>-0.18321992938266221</v>
      </c>
      <c r="LT17" s="6">
        <f>IF(OR('Z-scores'!LT17&gt;3,'Z-scores'!LT17&lt;-3),"",'Z-scores'!LT17)</f>
        <v>-0.344828812058246</v>
      </c>
      <c r="LU17" s="6">
        <f>IF(OR('Z-scores'!LU17&gt;3,'Z-scores'!LU17&lt;-3),"",'Z-scores'!LU17)</f>
        <v>0.44679851013158611</v>
      </c>
      <c r="LV17" s="6">
        <f>IF(OR('Z-scores'!LV17&gt;3,'Z-scores'!LV17&lt;-3),"",'Z-scores'!LV17)</f>
        <v>-0.65195176563963386</v>
      </c>
      <c r="LW17" s="6">
        <f>IF(OR('Z-scores'!LW17&gt;3,'Z-scores'!LW17&lt;-3),"",'Z-scores'!LW17)</f>
        <v>0.9392662074429573</v>
      </c>
      <c r="LX17" s="6">
        <f>IF(OR('Z-scores'!LX17&gt;3,'Z-scores'!LX17&lt;-3),"",'Z-scores'!LX17)</f>
        <v>-0.33025493638548192</v>
      </c>
      <c r="LY17" s="6">
        <f>IF(OR('Z-scores'!LY17&gt;3,'Z-scores'!LY17&lt;-3),"",'Z-scores'!LY17)</f>
        <v>1.9290985590407637</v>
      </c>
      <c r="LZ17" s="6">
        <f>IF(OR('Z-scores'!LZ17&gt;3,'Z-scores'!LZ17&lt;-3),"",'Z-scores'!LZ17)</f>
        <v>-0.31275355890774292</v>
      </c>
      <c r="MA17" s="6">
        <f>IF(OR('Z-scores'!MA17&gt;3,'Z-scores'!MA17&lt;-3),"",'Z-scores'!MA17)</f>
        <v>0.30624359487901076</v>
      </c>
      <c r="MB17" s="6">
        <f>IF(OR('Z-scores'!MB17&gt;3,'Z-scores'!MB17&lt;-3),"",'Z-scores'!MB17)</f>
        <v>-0.11228487000865479</v>
      </c>
      <c r="MC17" s="6">
        <f>IF(OR('Z-scores'!MC17&gt;3,'Z-scores'!MC17&lt;-3),"",'Z-scores'!MC17)</f>
        <v>-9.4026332731405801E-3</v>
      </c>
      <c r="MD17" s="6">
        <f>IF(OR('Z-scores'!MD17&gt;3,'Z-scores'!MD17&lt;-3),"",'Z-scores'!MD17)</f>
        <v>-0.38485324488876654</v>
      </c>
      <c r="ME17" s="6">
        <f>IF(OR('Z-scores'!ME17&gt;3,'Z-scores'!ME17&lt;-3),"",'Z-scores'!ME17)</f>
        <v>0.48804011417644561</v>
      </c>
      <c r="MF17" s="6">
        <f>IF(OR('Z-scores'!MF17&gt;3,'Z-scores'!MF17&lt;-3),"",'Z-scores'!MF17)</f>
        <v>-0.26053350232139055</v>
      </c>
      <c r="MG17" s="6">
        <f>IF(OR('Z-scores'!MG17&gt;3,'Z-scores'!MG17&lt;-3),"",'Z-scores'!MG17)</f>
        <v>-0.21323930506471314</v>
      </c>
      <c r="MH17" s="6">
        <f>IF(OR('Z-scores'!MH17&gt;3,'Z-scores'!MH17&lt;-3),"",'Z-scores'!MH17)</f>
        <v>1.1038983725935014</v>
      </c>
      <c r="MI17" s="6">
        <f>IF(OR('Z-scores'!MI17&gt;3,'Z-scores'!MI17&lt;-3),"",'Z-scores'!MI17)</f>
        <v>0.35954851093317808</v>
      </c>
      <c r="MJ17" s="6">
        <f>IF(OR('Z-scores'!MJ17&gt;3,'Z-scores'!MJ17&lt;-3),"",'Z-scores'!MJ17)</f>
        <v>2.0898362947546021E-2</v>
      </c>
      <c r="MK17" s="6">
        <f>IF(OR('Z-scores'!MK17&gt;3,'Z-scores'!MK17&lt;-3),"",'Z-scores'!MK17)</f>
        <v>-0.43555316204626449</v>
      </c>
      <c r="ML17" s="6">
        <f>IF(OR('Z-scores'!ML17&gt;3,'Z-scores'!ML17&lt;-3),"",'Z-scores'!ML17)</f>
        <v>-5.7385400890448642E-2</v>
      </c>
      <c r="MM17" s="6">
        <f>IF(OR('Z-scores'!MM17&gt;3,'Z-scores'!MM17&lt;-3),"",'Z-scores'!MM17)</f>
        <v>-0.18254700245036071</v>
      </c>
      <c r="MN17" s="6">
        <f>IF(OR('Z-scores'!MN17&gt;3,'Z-scores'!MN17&lt;-3),"",'Z-scores'!MN17)</f>
        <v>0.98578254298669898</v>
      </c>
      <c r="MO17" s="6">
        <f>IF(OR('Z-scores'!MO17&gt;3,'Z-scores'!MO17&lt;-3),"",'Z-scores'!MO17)</f>
        <v>0.71970934862390989</v>
      </c>
      <c r="MP17" s="6">
        <f>IF(OR('Z-scores'!MP17&gt;3,'Z-scores'!MP17&lt;-3),"",'Z-scores'!MP17)</f>
        <v>1.0986985911460692</v>
      </c>
      <c r="MQ17" s="6">
        <f>IF(OR('Z-scores'!MQ17&gt;3,'Z-scores'!MQ17&lt;-3),"",'Z-scores'!MQ17)</f>
        <v>1.047310347462558</v>
      </c>
      <c r="MR17" s="6">
        <f>IF(OR('Z-scores'!MR17&gt;3,'Z-scores'!MR17&lt;-3),"",'Z-scores'!MR17)</f>
        <v>-0.35133594030308424</v>
      </c>
      <c r="MS17" s="6">
        <f>IF(OR('Z-scores'!MS17&gt;3,'Z-scores'!MS17&lt;-3),"",'Z-scores'!MS17)</f>
        <v>-0.65843422415504471</v>
      </c>
      <c r="MT17" s="6">
        <f>IF(OR('Z-scores'!MT17&gt;3,'Z-scores'!MT17&lt;-3),"",'Z-scores'!MT17)</f>
        <v>1.028627203047142E-2</v>
      </c>
      <c r="MU17" s="6">
        <f>IF(OR('Z-scores'!MU17&gt;3,'Z-scores'!MU17&lt;-3),"",'Z-scores'!MU17)</f>
        <v>-1.1444738788648732</v>
      </c>
      <c r="MV17" s="6">
        <f>IF(OR('Z-scores'!MV17&gt;3,'Z-scores'!MV17&lt;-3),"",'Z-scores'!MV17)</f>
        <v>0.47226706101288757</v>
      </c>
      <c r="MW17" s="6">
        <f>IF(OR('Z-scores'!MW17&gt;3,'Z-scores'!MW17&lt;-3),"",'Z-scores'!MW17)</f>
        <v>0.80098111628555935</v>
      </c>
      <c r="MX17" s="6">
        <f>IF(OR('Z-scores'!MX17&gt;3,'Z-scores'!MX17&lt;-3),"",'Z-scores'!MX17)</f>
        <v>-1.1423483841915172</v>
      </c>
      <c r="MY17" s="6">
        <f>IF(OR('Z-scores'!MY17&gt;3,'Z-scores'!MY17&lt;-3),"",'Z-scores'!MY17)</f>
        <v>-0.76894263611792313</v>
      </c>
      <c r="MZ17" s="6">
        <f>IF(OR('Z-scores'!MZ17&gt;3,'Z-scores'!MZ17&lt;-3),"",'Z-scores'!MZ17)</f>
        <v>1.6738767487702588</v>
      </c>
      <c r="NA17" s="6">
        <f>IF(OR('Z-scores'!NA17&gt;3,'Z-scores'!NA17&lt;-3),"",'Z-scores'!NA17)</f>
        <v>-0.75395945965672262</v>
      </c>
      <c r="NB17" s="6">
        <f>IF(OR('Z-scores'!NB17&gt;3,'Z-scores'!NB17&lt;-3),"",'Z-scores'!NB17)</f>
        <v>-9.4340401372827218E-2</v>
      </c>
      <c r="NC17" s="6">
        <f>IF(OR('Z-scores'!NC17&gt;3,'Z-scores'!NC17&lt;-3),"",'Z-scores'!NC17)</f>
        <v>-0.66929566074347724</v>
      </c>
      <c r="ND17" s="6">
        <f>IF(OR('Z-scores'!ND17&gt;3,'Z-scores'!ND17&lt;-3),"",'Z-scores'!ND17)</f>
        <v>1.0910012237095434</v>
      </c>
      <c r="NE17" s="6">
        <f>IF(OR('Z-scores'!NE17&gt;3,'Z-scores'!NE17&lt;-3),"",'Z-scores'!NE17)</f>
        <v>9.7048765254970817E-2</v>
      </c>
      <c r="NF17" s="6">
        <f>IF(OR('Z-scores'!NF17&gt;3,'Z-scores'!NF17&lt;-3),"",'Z-scores'!NF17)</f>
        <v>1.2405873412812181</v>
      </c>
      <c r="NG17" s="6">
        <f>IF(OR('Z-scores'!NG17&gt;3,'Z-scores'!NG17&lt;-3),"",'Z-scores'!NG17)</f>
        <v>0.6873313926982807</v>
      </c>
      <c r="NH17" s="6">
        <f>IF(OR('Z-scores'!NH17&gt;3,'Z-scores'!NH17&lt;-3),"",'Z-scores'!NH17)</f>
        <v>1.4424473373088131</v>
      </c>
      <c r="NI17" s="6">
        <f>IF(OR('Z-scores'!NI17&gt;3,'Z-scores'!NI17&lt;-3),"",'Z-scores'!NI17)</f>
        <v>1.0407587493014852</v>
      </c>
      <c r="NJ17" s="6">
        <f>IF(OR('Z-scores'!NJ17&gt;3,'Z-scores'!NJ17&lt;-3),"",'Z-scores'!NJ17)</f>
        <v>1.4416119672159105</v>
      </c>
      <c r="NK17" s="6">
        <f>IF(OR('Z-scores'!NK17&gt;3,'Z-scores'!NK17&lt;-3),"",'Z-scores'!NK17)</f>
        <v>0.55325065480113145</v>
      </c>
      <c r="NL17" s="6">
        <f>IF(OR('Z-scores'!NL17&gt;3,'Z-scores'!NL17&lt;-3),"",'Z-scores'!NL17)</f>
        <v>-0.98579666492874651</v>
      </c>
      <c r="NM17" s="6">
        <f>IF(OR('Z-scores'!NM17&gt;3,'Z-scores'!NM17&lt;-3),"",'Z-scores'!NM17)</f>
        <v>3.4325336144852947E-2</v>
      </c>
      <c r="NN17" s="6">
        <f>IF(OR('Z-scores'!NN17&gt;3,'Z-scores'!NN17&lt;-3),"",'Z-scores'!NN17)</f>
        <v>0.46070408751483283</v>
      </c>
      <c r="NO17" s="6">
        <f>IF(OR('Z-scores'!NO17&gt;3,'Z-scores'!NO17&lt;-3),"",'Z-scores'!NO17)</f>
        <v>0.91939850027422731</v>
      </c>
      <c r="NP17" s="6">
        <f>IF(OR('Z-scores'!NP17&gt;3,'Z-scores'!NP17&lt;-3),"",'Z-scores'!NP17)</f>
        <v>1.4853823051121207</v>
      </c>
      <c r="NQ17" s="6">
        <f>IF(OR('Z-scores'!NQ17&gt;3,'Z-scores'!NQ17&lt;-3),"",'Z-scores'!NQ17)</f>
        <v>2.2873890166404607</v>
      </c>
      <c r="NR17" s="6">
        <f>IF(OR('Z-scores'!NR17&gt;3,'Z-scores'!NR17&lt;-3),"",'Z-scores'!NR17)</f>
        <v>0.60644783281238135</v>
      </c>
      <c r="NS17" s="6">
        <f>IF(OR('Z-scores'!NS17&gt;3,'Z-scores'!NS17&lt;-3),"",'Z-scores'!NS17)</f>
        <v>0.67307036105992157</v>
      </c>
      <c r="NT17" s="6">
        <f>IF(OR('Z-scores'!NT17&gt;3,'Z-scores'!NT17&lt;-3),"",'Z-scores'!NT17)</f>
        <v>-0.46199240922456669</v>
      </c>
      <c r="NU17" s="6">
        <f>IF(OR('Z-scores'!NU17&gt;3,'Z-scores'!NU17&lt;-3),"",'Z-scores'!NU17)</f>
        <v>2.3513990143111601</v>
      </c>
      <c r="NV17" s="6">
        <f>IF(OR('Z-scores'!NV17&gt;3,'Z-scores'!NV17&lt;-3),"",'Z-scores'!NV17)</f>
        <v>-0.40140021924099989</v>
      </c>
      <c r="NW17" s="6">
        <f>IF(OR('Z-scores'!NW17&gt;3,'Z-scores'!NW17&lt;-3),"",'Z-scores'!NW17)</f>
        <v>0.71608744278537839</v>
      </c>
      <c r="NX17" s="6">
        <f>IF(OR('Z-scores'!NX17&gt;3,'Z-scores'!NX17&lt;-3),"",'Z-scores'!NX17)</f>
        <v>1.6436620553206618</v>
      </c>
      <c r="NY17" s="6">
        <f>IF(OR('Z-scores'!NY17&gt;3,'Z-scores'!NY17&lt;-3),"",'Z-scores'!NY17)</f>
        <v>0.50306952759877488</v>
      </c>
      <c r="NZ17" s="6">
        <f>IF(OR('Z-scores'!NZ17&gt;3,'Z-scores'!NZ17&lt;-3),"",'Z-scores'!NZ17)</f>
        <v>1.7983085011079134</v>
      </c>
      <c r="OA17" s="6">
        <f>IF(OR('Z-scores'!OA17&gt;3,'Z-scores'!OA17&lt;-3),"",'Z-scores'!OA17)</f>
        <v>0.64910371452616422</v>
      </c>
      <c r="OB17" s="6">
        <f>IF(OR('Z-scores'!OB17&gt;3,'Z-scores'!OB17&lt;-3),"",'Z-scores'!OB17)</f>
        <v>-0.51254666738624821</v>
      </c>
      <c r="OC17" s="6">
        <f>IF(OR('Z-scores'!OC17&gt;3,'Z-scores'!OC17&lt;-3),"",'Z-scores'!OC17)</f>
        <v>-0.46769506441114495</v>
      </c>
      <c r="OD17" s="6">
        <f>IF(OR('Z-scores'!OD17&gt;3,'Z-scores'!OD17&lt;-3),"",'Z-scores'!OD17)</f>
        <v>0.24908523070290609</v>
      </c>
      <c r="OE17" s="6">
        <f>IF(OR('Z-scores'!OE17&gt;3,'Z-scores'!OE17&lt;-3),"",'Z-scores'!OE17)</f>
        <v>1.4833765480510452</v>
      </c>
      <c r="OF17" s="6">
        <f>IF(OR('Z-scores'!OF17&gt;3,'Z-scores'!OF17&lt;-3),"",'Z-scores'!OF17)</f>
        <v>-0.91908664845719534</v>
      </c>
      <c r="OG17" s="6">
        <f>IF(OR('Z-scores'!OG17&gt;3,'Z-scores'!OG17&lt;-3),"",'Z-scores'!OG17)</f>
        <v>0.70269792644029416</v>
      </c>
      <c r="OH17" s="6">
        <f>IF(OR('Z-scores'!OH17&gt;3,'Z-scores'!OH17&lt;-3),"",'Z-scores'!OH17)</f>
        <v>1.6549791737162667</v>
      </c>
      <c r="OI17" s="6">
        <f>IF(OR('Z-scores'!OI17&gt;3,'Z-scores'!OI17&lt;-3),"",'Z-scores'!OI17)</f>
        <v>-0.57316987579448431</v>
      </c>
      <c r="OJ17" s="6">
        <f>IF(OR('Z-scores'!OJ17&gt;3,'Z-scores'!OJ17&lt;-3),"",'Z-scores'!OJ17)</f>
        <v>2.7582598697623611E-2</v>
      </c>
      <c r="OK17" s="6">
        <f>IF(OR('Z-scores'!OK17&gt;3,'Z-scores'!OK17&lt;-3),"",'Z-scores'!OK17)</f>
        <v>1.0097768475417821</v>
      </c>
      <c r="OL17" s="6">
        <f>IF(OR('Z-scores'!OL17&gt;3,'Z-scores'!OL17&lt;-3),"",'Z-scores'!OL17)</f>
        <v>-0.27707961903181683</v>
      </c>
      <c r="OM17" s="6">
        <f>IF(OR('Z-scores'!OM17&gt;3,'Z-scores'!OM17&lt;-3),"",'Z-scores'!OM17)</f>
        <v>0.85456643206897143</v>
      </c>
      <c r="ON17" s="6">
        <f>IF(OR('Z-scores'!ON17&gt;3,'Z-scores'!ON17&lt;-3),"",'Z-scores'!ON17)</f>
        <v>2.1358164026031679</v>
      </c>
      <c r="OO17" s="6">
        <f>IF(OR('Z-scores'!OO17&gt;3,'Z-scores'!OO17&lt;-3),"",'Z-scores'!OO17)</f>
        <v>-0.66380426714898566</v>
      </c>
      <c r="OP17" s="6">
        <f>IF(OR('Z-scores'!OP17&gt;3,'Z-scores'!OP17&lt;-3),"",'Z-scores'!OP17)</f>
        <v>-0.35357332822887261</v>
      </c>
      <c r="OQ17" s="6">
        <f>IF(OR('Z-scores'!OQ17&gt;3,'Z-scores'!OQ17&lt;-3),"",'Z-scores'!OQ17)</f>
        <v>-0.6829400235682187</v>
      </c>
      <c r="OR17" s="6">
        <f>IF(OR('Z-scores'!OR17&gt;3,'Z-scores'!OR17&lt;-3),"",'Z-scores'!OR17)</f>
        <v>-0.28697706120671279</v>
      </c>
      <c r="OS17" s="6">
        <f>IF(OR('Z-scores'!OS17&gt;3,'Z-scores'!OS17&lt;-3),"",'Z-scores'!OS17)</f>
        <v>-0.23039544496145747</v>
      </c>
      <c r="OT17" s="6">
        <f>IF(OR('Z-scores'!OT17&gt;3,'Z-scores'!OT17&lt;-3),"",'Z-scores'!OT17)</f>
        <v>-1.7504166920028361E-2</v>
      </c>
      <c r="OU17" s="6">
        <f>IF(OR('Z-scores'!OU17&gt;3,'Z-scores'!OU17&lt;-3),"",'Z-scores'!OU17)</f>
        <v>-0.22012688640743125</v>
      </c>
      <c r="OV17" s="6">
        <f>IF(OR('Z-scores'!OV17&gt;3,'Z-scores'!OV17&lt;-3),"",'Z-scores'!OV17)</f>
        <v>0.79980949367621601</v>
      </c>
      <c r="OW17" s="6">
        <f>IF(OR('Z-scores'!OW17&gt;3,'Z-scores'!OW17&lt;-3),"",'Z-scores'!OW17)</f>
        <v>1.9225703572019885</v>
      </c>
      <c r="OX17" s="6">
        <f>IF(OR('Z-scores'!OX17&gt;3,'Z-scores'!OX17&lt;-3),"",'Z-scores'!OX17)</f>
        <v>0.37895203865431898</v>
      </c>
      <c r="OY17" s="6">
        <f>IF(OR('Z-scores'!OY17&gt;3,'Z-scores'!OY17&lt;-3),"",'Z-scores'!OY17)</f>
        <v>1.8759815821134336</v>
      </c>
      <c r="OZ17" s="6">
        <f>IF(OR('Z-scores'!OZ17&gt;3,'Z-scores'!OZ17&lt;-3),"",'Z-scores'!OZ17)</f>
        <v>-0.34218512782252464</v>
      </c>
      <c r="PA17" s="6">
        <f>IF(OR('Z-scores'!PA17&gt;3,'Z-scores'!PA17&lt;-3),"",'Z-scores'!PA17)</f>
        <v>-0.25000000000000006</v>
      </c>
      <c r="PB17" s="6">
        <f>IF(OR('Z-scores'!PB17&gt;3,'Z-scores'!PB17&lt;-3),"",'Z-scores'!PB17)</f>
        <v>1.0882703502053894</v>
      </c>
      <c r="PC17" s="6">
        <f>IF(OR('Z-scores'!PC17&gt;3,'Z-scores'!PC17&lt;-3),"",'Z-scores'!PC17)</f>
        <v>-0.41793124234210488</v>
      </c>
      <c r="PD17" s="6">
        <f>IF(OR('Z-scores'!PD17&gt;3,'Z-scores'!PD17&lt;-3),"",'Z-scores'!PD17)</f>
        <v>0.88477591144255174</v>
      </c>
      <c r="PE17" s="6">
        <f>IF(OR('Z-scores'!PE17&gt;3,'Z-scores'!PE17&lt;-3),"",'Z-scores'!PE17)</f>
        <v>-0.35133400109558283</v>
      </c>
      <c r="PF17" s="6">
        <f>IF(OR('Z-scores'!PF17&gt;3,'Z-scores'!PF17&lt;-3),"",'Z-scores'!PF17)</f>
        <v>2.0682319910079383</v>
      </c>
      <c r="PG17" s="6">
        <f>IF(OR('Z-scores'!PG17&gt;3,'Z-scores'!PG17&lt;-3),"",'Z-scores'!PG17)</f>
        <v>1.3316505530490239</v>
      </c>
      <c r="PH17" s="6">
        <f>IF(OR('Z-scores'!PH17&gt;3,'Z-scores'!PH17&lt;-3),"",'Z-scores'!PH17)</f>
        <v>-0.33413639952301766</v>
      </c>
      <c r="PI17" s="6">
        <f>IF(OR('Z-scores'!PI17&gt;3,'Z-scores'!PI17&lt;-3),"",'Z-scores'!PI17)</f>
        <v>-0.32134799332442465</v>
      </c>
      <c r="PJ17" s="6">
        <f>IF(OR('Z-scores'!PJ17&gt;3,'Z-scores'!PJ17&lt;-3),"",'Z-scores'!PJ17)</f>
        <v>-0.57058233360558619</v>
      </c>
      <c r="PK17" s="6">
        <f>IF(OR('Z-scores'!PK17&gt;3,'Z-scores'!PK17&lt;-3),"",'Z-scores'!PK17)</f>
        <v>-0.97446862337599172</v>
      </c>
      <c r="PL17" s="6">
        <f>IF(OR('Z-scores'!PL17&gt;3,'Z-scores'!PL17&lt;-3),"",'Z-scores'!PL17)</f>
        <v>1.4974008689684079E-2</v>
      </c>
      <c r="PM17" s="6">
        <f>IF(OR('Z-scores'!PM17&gt;3,'Z-scores'!PM17&lt;-3),"",'Z-scores'!PM17)</f>
        <v>-0.24999999999999997</v>
      </c>
      <c r="PN17" s="6">
        <f>IF(OR('Z-scores'!PN17&gt;3,'Z-scores'!PN17&lt;-3),"",'Z-scores'!PN17)</f>
        <v>-0.56452941655470912</v>
      </c>
      <c r="PO17" s="6">
        <f>IF(OR('Z-scores'!PO17&gt;3,'Z-scores'!PO17&lt;-3),"",'Z-scores'!PO17)</f>
        <v>-0.3133025603838383</v>
      </c>
      <c r="PP17" s="6">
        <f>IF(OR('Z-scores'!PP17&gt;3,'Z-scores'!PP17&lt;-3),"",'Z-scores'!PP17)</f>
        <v>-0.35256601888648931</v>
      </c>
      <c r="PQ17" s="6">
        <f>IF(OR('Z-scores'!PQ17&gt;3,'Z-scores'!PQ17&lt;-3),"",'Z-scores'!PQ17)</f>
        <v>-0.28741381805435101</v>
      </c>
      <c r="PR17" s="6">
        <f>IF(OR('Z-scores'!PR17&gt;3,'Z-scores'!PR17&lt;-3),"",'Z-scores'!PR17)</f>
        <v>-0.34829205235337363</v>
      </c>
      <c r="PS17" s="6">
        <f>IF(OR('Z-scores'!PS17&gt;3,'Z-scores'!PS17&lt;-3),"",'Z-scores'!PS17)</f>
        <v>-0.29010262327226644</v>
      </c>
      <c r="PT17" s="6">
        <f>IF(OR('Z-scores'!PT17&gt;3,'Z-scores'!PT17&lt;-3),"",'Z-scores'!PT17)</f>
        <v>-0.25000000000000006</v>
      </c>
      <c r="PU17" s="6">
        <f>IF(OR('Z-scores'!PU17&gt;3,'Z-scores'!PU17&lt;-3),"",'Z-scores'!PU17)</f>
        <v>-0.25000000000000006</v>
      </c>
      <c r="PV17" s="6">
        <f>IF(OR('Z-scores'!PV17&gt;3,'Z-scores'!PV17&lt;-3),"",'Z-scores'!PV17)</f>
        <v>-0.35393626622875579</v>
      </c>
      <c r="PW17" s="6">
        <f>IF(OR('Z-scores'!PW17&gt;3,'Z-scores'!PW17&lt;-3),"",'Z-scores'!PW17)</f>
        <v>-0.35733906471203858</v>
      </c>
      <c r="PX17" s="6">
        <f>IF(OR('Z-scores'!PX17&gt;3,'Z-scores'!PX17&lt;-3),"",'Z-scores'!PX17)</f>
        <v>1.3279713842483496</v>
      </c>
      <c r="PY17" s="6">
        <f>IF(OR('Z-scores'!PY17&gt;3,'Z-scores'!PY17&lt;-3),"",'Z-scores'!PY17)</f>
        <v>-0.35503683276043629</v>
      </c>
      <c r="PZ17" s="6">
        <f>IF(OR('Z-scores'!PZ17&gt;3,'Z-scores'!PZ17&lt;-3),"",'Z-scores'!PZ17)</f>
        <v>-0.38905923555374233</v>
      </c>
      <c r="QA17" s="6">
        <f>IF(OR('Z-scores'!QA17&gt;3,'Z-scores'!QA17&lt;-3),"",'Z-scores'!QA17)</f>
        <v>-0.25000000000000006</v>
      </c>
      <c r="QB17" s="6">
        <f>IF(OR('Z-scores'!QB17&gt;3,'Z-scores'!QB17&lt;-3),"",'Z-scores'!QB17)</f>
        <v>-0.50159256338672198</v>
      </c>
      <c r="QC17" s="6">
        <f>IF(OR('Z-scores'!QC17&gt;3,'Z-scores'!QC17&lt;-3),"",'Z-scores'!QC17)</f>
        <v>-0.22380113715044658</v>
      </c>
      <c r="QD17" s="6">
        <f>IF(OR('Z-scores'!QD17&gt;3,'Z-scores'!QD17&lt;-3),"",'Z-scores'!QD17)</f>
        <v>-0.25</v>
      </c>
      <c r="QE17" s="6">
        <f>IF(OR('Z-scores'!QE17&gt;3,'Z-scores'!QE17&lt;-3),"",'Z-scores'!QE17)</f>
        <v>-0.25</v>
      </c>
      <c r="QF17" s="6">
        <f>IF(OR('Z-scores'!QF17&gt;3,'Z-scores'!QF17&lt;-3),"",'Z-scores'!QF17)</f>
        <v>-1.6909606541976774</v>
      </c>
      <c r="QG17" s="6">
        <f>IF(OR('Z-scores'!QG17&gt;3,'Z-scores'!QG17&lt;-3),"",'Z-scores'!QG17)</f>
        <v>-0.61750131423599464</v>
      </c>
      <c r="QH17" s="6">
        <f>IF(OR('Z-scores'!QH17&gt;3,'Z-scores'!QH17&lt;-3),"",'Z-scores'!QH17)</f>
        <v>1.4201783026212844</v>
      </c>
      <c r="QI17" s="6">
        <f>IF(OR('Z-scores'!QI17&gt;3,'Z-scores'!QI17&lt;-3),"",'Z-scores'!QI17)</f>
        <v>-5.6912292453806482E-2</v>
      </c>
      <c r="QJ17" s="6">
        <f>IF(OR('Z-scores'!QJ17&gt;3,'Z-scores'!QJ17&lt;-3),"",'Z-scores'!QJ17)</f>
        <v>0.77581682772775562</v>
      </c>
      <c r="QK17" s="6">
        <f>IF(OR('Z-scores'!QK17&gt;3,'Z-scores'!QK17&lt;-3),"",'Z-scores'!QK17)</f>
        <v>0.2244196066840404</v>
      </c>
      <c r="QL17" s="6">
        <f>IF(OR('Z-scores'!QL17&gt;3,'Z-scores'!QL17&lt;-3),"",'Z-scores'!QL17)</f>
        <v>-0.92016918595524433</v>
      </c>
      <c r="QM17" s="6">
        <f>IF(OR('Z-scores'!QM17&gt;3,'Z-scores'!QM17&lt;-3),"",'Z-scores'!QM17)</f>
        <v>1.4624437103562504</v>
      </c>
      <c r="QN17" s="6">
        <f>IF(OR('Z-scores'!QN17&gt;3,'Z-scores'!QN17&lt;-3),"",'Z-scores'!QN17)</f>
        <v>0.7334402313632491</v>
      </c>
      <c r="QO17" s="6">
        <f>IF(OR('Z-scores'!QO17&gt;3,'Z-scores'!QO17&lt;-3),"",'Z-scores'!QO17)</f>
        <v>1.0683813961896982</v>
      </c>
      <c r="QP17" s="6">
        <f>IF(OR('Z-scores'!QP17&gt;3,'Z-scores'!QP17&lt;-3),"",'Z-scores'!QP17)</f>
        <v>-0.32765469234348793</v>
      </c>
      <c r="QQ17" s="6">
        <f>IF(OR('Z-scores'!QQ17&gt;3,'Z-scores'!QQ17&lt;-3),"",'Z-scores'!QQ17)</f>
        <v>0.81617429811701991</v>
      </c>
      <c r="QR17" s="6">
        <f>IF(OR('Z-scores'!QR17&gt;3,'Z-scores'!QR17&lt;-3),"",'Z-scores'!QR17)</f>
        <v>-0.48915133164273461</v>
      </c>
      <c r="QS17" s="6">
        <f>IF(OR('Z-scores'!QS17&gt;3,'Z-scores'!QS17&lt;-3),"",'Z-scores'!QS17)</f>
        <v>-0.21095277923520603</v>
      </c>
      <c r="QT17" s="6">
        <f>IF(OR('Z-scores'!QT17&gt;3,'Z-scores'!QT17&lt;-3),"",'Z-scores'!QT17)</f>
        <v>-0.5829809111913683</v>
      </c>
      <c r="QU17" s="6">
        <f>IF(OR('Z-scores'!QU17&gt;3,'Z-scores'!QU17&lt;-3),"",'Z-scores'!QU17)</f>
        <v>-1.1342301757932001</v>
      </c>
      <c r="QV17" s="6">
        <f>IF(OR('Z-scores'!QV17&gt;3,'Z-scores'!QV17&lt;-3),"",'Z-scores'!QV17)</f>
        <v>0.78696288884225163</v>
      </c>
      <c r="QW17" s="6">
        <f>IF(OR('Z-scores'!QW17&gt;3,'Z-scores'!QW17&lt;-3),"",'Z-scores'!QW17)</f>
        <v>0.25635302211570177</v>
      </c>
      <c r="QX17" s="6">
        <f>IF(OR('Z-scores'!QX17&gt;3,'Z-scores'!QX17&lt;-3),"",'Z-scores'!QX17)</f>
        <v>-1.0540065222257993</v>
      </c>
      <c r="QY17" s="6">
        <f>IF(OR('Z-scores'!QY17&gt;3,'Z-scores'!QY17&lt;-3),"",'Z-scores'!QY17)</f>
        <v>0.66799346884410182</v>
      </c>
      <c r="QZ17" s="6">
        <f>IF(OR('Z-scores'!QZ17&gt;3,'Z-scores'!QZ17&lt;-3),"",'Z-scores'!QZ17)</f>
        <v>1.7343154418420725</v>
      </c>
      <c r="RA17" s="6">
        <f>IF(OR('Z-scores'!RA17&gt;3,'Z-scores'!RA17&lt;-3),"",'Z-scores'!RA17)</f>
        <v>0.30962853057008788</v>
      </c>
      <c r="RB17" s="6">
        <f>IF(OR('Z-scores'!RB17&gt;3,'Z-scores'!RB17&lt;-3),"",'Z-scores'!RB17)</f>
        <v>-0.26130068375159859</v>
      </c>
      <c r="RC17" s="6">
        <f>IF(OR('Z-scores'!RC17&gt;3,'Z-scores'!RC17&lt;-3),"",'Z-scores'!RC17)</f>
        <v>-1.662036469194289E-2</v>
      </c>
      <c r="RD17" s="6">
        <f>IF(OR('Z-scores'!RD17&gt;3,'Z-scores'!RD17&lt;-3),"",'Z-scores'!RD17)</f>
        <v>-0.32512196756108841</v>
      </c>
      <c r="RE17" s="6" t="str">
        <f>IF(OR('Z-scores'!RE17&gt;3,'Z-scores'!RE17&lt;-3),"",'Z-scores'!RE17)</f>
        <v/>
      </c>
      <c r="RF17" s="6">
        <f>IF(OR('Z-scores'!RF17&gt;3,'Z-scores'!RF17&lt;-3),"",'Z-scores'!RF17)</f>
        <v>0.42289944009742902</v>
      </c>
      <c r="RG17" s="6">
        <f>IF(OR('Z-scores'!RG17&gt;3,'Z-scores'!RG17&lt;-3),"",'Z-scores'!RG17)</f>
        <v>-0.67773248619912674</v>
      </c>
      <c r="RH17" s="6">
        <f>IF(OR('Z-scores'!RH17&gt;3,'Z-scores'!RH17&lt;-3),"",'Z-scores'!RH17)</f>
        <v>-3.0397736390672791E-2</v>
      </c>
      <c r="RI17" s="6">
        <f>IF(OR('Z-scores'!RI17&gt;3,'Z-scores'!RI17&lt;-3),"",'Z-scores'!RI17)</f>
        <v>-0.65422382527055634</v>
      </c>
      <c r="RJ17" s="6">
        <f>IF(OR('Z-scores'!RJ17&gt;3,'Z-scores'!RJ17&lt;-3),"",'Z-scores'!RJ17)</f>
        <v>-4.9915893129141541E-2</v>
      </c>
      <c r="RK17" s="6">
        <f>IF(OR('Z-scores'!RK17&gt;3,'Z-scores'!RK17&lt;-3),"",'Z-scores'!RK17)</f>
        <v>-0.52900328157185583</v>
      </c>
      <c r="RL17" s="6">
        <f>IF(OR('Z-scores'!RL17&gt;3,'Z-scores'!RL17&lt;-3),"",'Z-scores'!RL17)</f>
        <v>1.1099536987473495</v>
      </c>
      <c r="RM17" s="6">
        <f>IF(OR('Z-scores'!RM17&gt;3,'Z-scores'!RM17&lt;-3),"",'Z-scores'!RM17)</f>
        <v>-0.10527880935194645</v>
      </c>
      <c r="RN17" s="6">
        <f>IF(OR('Z-scores'!RN17&gt;3,'Z-scores'!RN17&lt;-3),"",'Z-scores'!RN17)</f>
        <v>0.33790376173323561</v>
      </c>
      <c r="RO17" s="6">
        <f>IF(OR('Z-scores'!RO17&gt;3,'Z-scores'!RO17&lt;-3),"",'Z-scores'!RO17)</f>
        <v>-0.71045823861252488</v>
      </c>
      <c r="RP17" s="6">
        <f>IF(OR('Z-scores'!RP17&gt;3,'Z-scores'!RP17&lt;-3),"",'Z-scores'!RP17)</f>
        <v>0.48674573877548899</v>
      </c>
      <c r="RQ17" s="6">
        <f>IF(OR('Z-scores'!RQ17&gt;3,'Z-scores'!RQ17&lt;-3),"",'Z-scores'!RQ17)</f>
        <v>-0.59913145779463006</v>
      </c>
      <c r="RR17" s="6">
        <f>IF(OR('Z-scores'!RR17&gt;3,'Z-scores'!RR17&lt;-3),"",'Z-scores'!RR17)</f>
        <v>-0.56775929031381411</v>
      </c>
      <c r="RS17" s="6">
        <f>IF(OR('Z-scores'!RS17&gt;3,'Z-scores'!RS17&lt;-3),"",'Z-scores'!RS17)</f>
        <v>-1.1420204171651296</v>
      </c>
      <c r="RT17" s="6">
        <f>IF(OR('Z-scores'!RT17&gt;3,'Z-scores'!RT17&lt;-3),"",'Z-scores'!RT17)</f>
        <v>0.30511808482267827</v>
      </c>
      <c r="RU17" s="6">
        <f>IF(OR('Z-scores'!RU17&gt;3,'Z-scores'!RU17&lt;-3),"",'Z-scores'!RU17)</f>
        <v>-1.25903384810319</v>
      </c>
      <c r="RV17" s="6">
        <f>IF(OR('Z-scores'!RV17&gt;3,'Z-scores'!RV17&lt;-3),"",'Z-scores'!RV17)</f>
        <v>1.8863464333675715</v>
      </c>
      <c r="RW17" s="6">
        <f>IF(OR('Z-scores'!RW17&gt;3,'Z-scores'!RW17&lt;-3),"",'Z-scores'!RW17)</f>
        <v>-1.5344888944042312</v>
      </c>
      <c r="RX17" s="6">
        <f>IF(OR('Z-scores'!RX17&gt;3,'Z-scores'!RX17&lt;-3),"",'Z-scores'!RX17)</f>
        <v>-0.67803928480297604</v>
      </c>
      <c r="RY17" s="6">
        <f>IF(OR('Z-scores'!RY17&gt;3,'Z-scores'!RY17&lt;-3),"",'Z-scores'!RY17)</f>
        <v>0.44854928921343584</v>
      </c>
      <c r="RZ17" s="6">
        <f>IF(OR('Z-scores'!RZ17&gt;3,'Z-scores'!RZ17&lt;-3),"",'Z-scores'!RZ17)</f>
        <v>-0.42013628236049327</v>
      </c>
      <c r="SA17" s="6">
        <f>IF(OR('Z-scores'!SA17&gt;3,'Z-scores'!SA17&lt;-3),"",'Z-scores'!SA17)</f>
        <v>-0.19609144789277247</v>
      </c>
      <c r="SB17" s="6">
        <f>IF(OR('Z-scores'!SB17&gt;3,'Z-scores'!SB17&lt;-3),"",'Z-scores'!SB17)</f>
        <v>-0.46173415863500528</v>
      </c>
      <c r="SC17" s="6">
        <f>IF(OR('Z-scores'!SC17&gt;3,'Z-scores'!SC17&lt;-3),"",'Z-scores'!SC17)</f>
        <v>1.0898854688445776</v>
      </c>
      <c r="SD17" s="6">
        <f>IF(OR('Z-scores'!SD17&gt;3,'Z-scores'!SD17&lt;-3),"",'Z-scores'!SD17)</f>
        <v>-0.80818517593207517</v>
      </c>
      <c r="SE17" s="6">
        <f>IF(OR('Z-scores'!SE17&gt;3,'Z-scores'!SE17&lt;-3),"",'Z-scores'!SE17)</f>
        <v>-1.1181421072453008</v>
      </c>
      <c r="SF17" s="6">
        <f>IF(OR('Z-scores'!SF17&gt;3,'Z-scores'!SF17&lt;-3),"",'Z-scores'!SF17)</f>
        <v>-0.91808741001052629</v>
      </c>
      <c r="SG17" s="6">
        <f>IF(OR('Z-scores'!SG17&gt;3,'Z-scores'!SG17&lt;-3),"",'Z-scores'!SG17)</f>
        <v>0.65296181443135259</v>
      </c>
      <c r="SH17" s="6">
        <f>IF(OR('Z-scores'!SH17&gt;3,'Z-scores'!SH17&lt;-3),"",'Z-scores'!SH17)</f>
        <v>-0.55775356187348524</v>
      </c>
      <c r="SI17" s="6">
        <f>IF(OR('Z-scores'!SI17&gt;3,'Z-scores'!SI17&lt;-3),"",'Z-scores'!SI17)</f>
        <v>-0.34471758460937402</v>
      </c>
      <c r="SJ17" s="6">
        <f>IF(OR('Z-scores'!SJ17&gt;3,'Z-scores'!SJ17&lt;-3),"",'Z-scores'!SJ17)</f>
        <v>-0.4235692617138877</v>
      </c>
      <c r="SK17" s="6">
        <f>IF(OR('Z-scores'!SK17&gt;3,'Z-scores'!SK17&lt;-3),"",'Z-scores'!SK17)</f>
        <v>-0.57898772151722588</v>
      </c>
    </row>
    <row r="18" spans="1:505" x14ac:dyDescent="0.25">
      <c r="A18" s="14">
        <v>350324</v>
      </c>
      <c r="B18" s="14">
        <v>1</v>
      </c>
      <c r="C18" s="6">
        <f>IF(OR('Z-scores'!C18&gt;3,'Z-scores'!C18&lt;-3),"",'Z-scores'!C18)</f>
        <v>0.47826608141831567</v>
      </c>
      <c r="D18" s="6">
        <f>IF(OR('Z-scores'!D18&gt;3,'Z-scores'!D18&lt;-3),"",'Z-scores'!D18)</f>
        <v>-0.36205778513747083</v>
      </c>
      <c r="E18" s="6">
        <f>IF(OR('Z-scores'!E18&gt;3,'Z-scores'!E18&lt;-3),"",'Z-scores'!E18)</f>
        <v>-0.45264405292677551</v>
      </c>
      <c r="F18" s="6">
        <f>IF(OR('Z-scores'!F18&gt;3,'Z-scores'!F18&lt;-3),"",'Z-scores'!F18)</f>
        <v>1.5760657280413277</v>
      </c>
      <c r="G18" s="6">
        <f>IF(OR('Z-scores'!G18&gt;3,'Z-scores'!G18&lt;-3),"",'Z-scores'!G18)</f>
        <v>0.94794453569725301</v>
      </c>
      <c r="H18" s="6">
        <f>IF(OR('Z-scores'!H18&gt;3,'Z-scores'!H18&lt;-3),"",'Z-scores'!H18)</f>
        <v>1.3572002198622724</v>
      </c>
      <c r="I18" s="6">
        <f>IF(OR('Z-scores'!I18&gt;3,'Z-scores'!I18&lt;-3),"",'Z-scores'!I18)</f>
        <v>-0.68390566576792911</v>
      </c>
      <c r="J18" s="6">
        <f>IF(OR('Z-scores'!J18&gt;3,'Z-scores'!J18&lt;-3),"",'Z-scores'!J18)</f>
        <v>-0.59009398794730916</v>
      </c>
      <c r="K18" s="6">
        <f>IF(OR('Z-scores'!K18&gt;3,'Z-scores'!K18&lt;-3),"",'Z-scores'!K18)</f>
        <v>-0.39197517168507962</v>
      </c>
      <c r="L18" s="6">
        <f>IF(OR('Z-scores'!L18&gt;3,'Z-scores'!L18&lt;-3),"",'Z-scores'!L18)</f>
        <v>0.39063871054461818</v>
      </c>
      <c r="M18" s="6">
        <f>IF(OR('Z-scores'!M18&gt;3,'Z-scores'!M18&lt;-3),"",'Z-scores'!M18)</f>
        <v>-0.11755449539271925</v>
      </c>
      <c r="N18" s="6">
        <f>IF(OR('Z-scores'!N18&gt;3,'Z-scores'!N18&lt;-3),"",'Z-scores'!N18)</f>
        <v>-0.18234390923808053</v>
      </c>
      <c r="O18" s="6">
        <f>IF(OR('Z-scores'!O18&gt;3,'Z-scores'!O18&lt;-3),"",'Z-scores'!O18)</f>
        <v>0.51664011174189517</v>
      </c>
      <c r="P18" s="6">
        <f>IF(OR('Z-scores'!P18&gt;3,'Z-scores'!P18&lt;-3),"",'Z-scores'!P18)</f>
        <v>0.48783161649445711</v>
      </c>
      <c r="Q18" s="6">
        <f>IF(OR('Z-scores'!Q18&gt;3,'Z-scores'!Q18&lt;-3),"",'Z-scores'!Q18)</f>
        <v>1.3595742609291173</v>
      </c>
      <c r="R18" s="6">
        <f>IF(OR('Z-scores'!R18&gt;3,'Z-scores'!R18&lt;-3),"",'Z-scores'!R18)</f>
        <v>0.75431586747284851</v>
      </c>
      <c r="S18" s="6">
        <f>IF(OR('Z-scores'!S18&gt;3,'Z-scores'!S18&lt;-3),"",'Z-scores'!S18)</f>
        <v>1.4265191122659129</v>
      </c>
      <c r="T18" s="6">
        <f>IF(OR('Z-scores'!T18&gt;3,'Z-scores'!T18&lt;-3),"",'Z-scores'!T18)</f>
        <v>-0.94682543511093331</v>
      </c>
      <c r="U18" s="6">
        <f>IF(OR('Z-scores'!U18&gt;3,'Z-scores'!U18&lt;-3),"",'Z-scores'!U18)</f>
        <v>-1.1131430737786014</v>
      </c>
      <c r="V18" s="6">
        <f>IF(OR('Z-scores'!V18&gt;3,'Z-scores'!V18&lt;-3),"",'Z-scores'!V18)</f>
        <v>-0.81611801611049939</v>
      </c>
      <c r="W18" s="6">
        <f>IF(OR('Z-scores'!W18&gt;3,'Z-scores'!W18&lt;-3),"",'Z-scores'!W18)</f>
        <v>2.1633102427927793</v>
      </c>
      <c r="X18" s="6">
        <f>IF(OR('Z-scores'!X18&gt;3,'Z-scores'!X18&lt;-3),"",'Z-scores'!X18)</f>
        <v>0.438413946640408</v>
      </c>
      <c r="Y18" s="6">
        <f>IF(OR('Z-scores'!Y18&gt;3,'Z-scores'!Y18&lt;-3),"",'Z-scores'!Y18)</f>
        <v>1.1283250944607242</v>
      </c>
      <c r="Z18" s="6">
        <f>IF(OR('Z-scores'!Z18&gt;3,'Z-scores'!Z18&lt;-3),"",'Z-scores'!Z18)</f>
        <v>-0.80050139963579092</v>
      </c>
      <c r="AA18" s="6">
        <f>IF(OR('Z-scores'!AA18&gt;3,'Z-scores'!AA18&lt;-3),"",'Z-scores'!AA18)</f>
        <v>-1.6578205257208367</v>
      </c>
      <c r="AB18" s="6">
        <f>IF(OR('Z-scores'!AB18&gt;3,'Z-scores'!AB18&lt;-3),"",'Z-scores'!AB18)</f>
        <v>-1.4427193022462521</v>
      </c>
      <c r="AC18" s="6">
        <f>IF(OR('Z-scores'!AC18&gt;3,'Z-scores'!AC18&lt;-3),"",'Z-scores'!AC18)</f>
        <v>0.64923376006984468</v>
      </c>
      <c r="AD18" s="6">
        <f>IF(OR('Z-scores'!AD18&gt;3,'Z-scores'!AD18&lt;-3),"",'Z-scores'!AD18)</f>
        <v>-0.49441654624846526</v>
      </c>
      <c r="AE18" s="6">
        <f>IF(OR('Z-scores'!AE18&gt;3,'Z-scores'!AE18&lt;-3),"",'Z-scores'!AE18)</f>
        <v>0.38451050883936344</v>
      </c>
      <c r="AF18" s="6">
        <f>IF(OR('Z-scores'!AF18&gt;3,'Z-scores'!AF18&lt;-3),"",'Z-scores'!AF18)</f>
        <v>-0.35151314436147213</v>
      </c>
      <c r="AG18" s="6">
        <f>IF(OR('Z-scores'!AG18&gt;3,'Z-scores'!AG18&lt;-3),"",'Z-scores'!AG18)</f>
        <v>-0.53511131541048329</v>
      </c>
      <c r="AH18" s="6">
        <f>IF(OR('Z-scores'!AH18&gt;3,'Z-scores'!AH18&lt;-3),"",'Z-scores'!AH18)</f>
        <v>-0.6596243539723099</v>
      </c>
      <c r="AI18" s="6">
        <f>IF(OR('Z-scores'!AI18&gt;3,'Z-scores'!AI18&lt;-3),"",'Z-scores'!AI18)</f>
        <v>1.0950528619684952</v>
      </c>
      <c r="AJ18" s="6">
        <f>IF(OR('Z-scores'!AJ18&gt;3,'Z-scores'!AJ18&lt;-3),"",'Z-scores'!AJ18)</f>
        <v>1.7573927261263902</v>
      </c>
      <c r="AK18" s="6">
        <f>IF(OR('Z-scores'!AK18&gt;3,'Z-scores'!AK18&lt;-3),"",'Z-scores'!AK18)</f>
        <v>0.87119651903308637</v>
      </c>
      <c r="AL18" s="6">
        <f>IF(OR('Z-scores'!AL18&gt;3,'Z-scores'!AL18&lt;-3),"",'Z-scores'!AL18)</f>
        <v>-1.2402537458611658</v>
      </c>
      <c r="AM18" s="6">
        <f>IF(OR('Z-scores'!AM18&gt;3,'Z-scores'!AM18&lt;-3),"",'Z-scores'!AM18)</f>
        <v>-2.1024093472615566</v>
      </c>
      <c r="AN18" s="6">
        <f>IF(OR('Z-scores'!AN18&gt;3,'Z-scores'!AN18&lt;-3),"",'Z-scores'!AN18)</f>
        <v>-4.0256209250070833E-2</v>
      </c>
      <c r="AO18" s="6">
        <f>IF(OR('Z-scores'!AO18&gt;3,'Z-scores'!AO18&lt;-3),"",'Z-scores'!AO18)</f>
        <v>2.0955986249932566</v>
      </c>
      <c r="AP18" s="6">
        <f>IF(OR('Z-scores'!AP18&gt;3,'Z-scores'!AP18&lt;-3),"",'Z-scores'!AP18)</f>
        <v>0.8590103090179082</v>
      </c>
      <c r="AQ18" s="6">
        <f>IF(OR('Z-scores'!AQ18&gt;3,'Z-scores'!AQ18&lt;-3),"",'Z-scores'!AQ18)</f>
        <v>0.26793180130759625</v>
      </c>
      <c r="AR18" s="6">
        <f>IF(OR('Z-scores'!AR18&gt;3,'Z-scores'!AR18&lt;-3),"",'Z-scores'!AR18)</f>
        <v>-1.1980747017244637</v>
      </c>
      <c r="AS18" s="6">
        <f>IF(OR('Z-scores'!AS18&gt;3,'Z-scores'!AS18&lt;-3),"",'Z-scores'!AS18)</f>
        <v>-1.1641973846403517</v>
      </c>
      <c r="AT18" s="6">
        <f>IF(OR('Z-scores'!AT18&gt;3,'Z-scores'!AT18&lt;-3),"",'Z-scores'!AT18)</f>
        <v>-0.14801969098339346</v>
      </c>
      <c r="AU18" s="6">
        <f>IF(OR('Z-scores'!AU18&gt;3,'Z-scores'!AU18&lt;-3),"",'Z-scores'!AU18)</f>
        <v>1.9676045646976441</v>
      </c>
      <c r="AV18" s="6">
        <f>IF(OR('Z-scores'!AV18&gt;3,'Z-scores'!AV18&lt;-3),"",'Z-scores'!AV18)</f>
        <v>-0.2939337556999615</v>
      </c>
      <c r="AW18" s="6">
        <f>IF(OR('Z-scores'!AW18&gt;3,'Z-scores'!AW18&lt;-3),"",'Z-scores'!AW18)</f>
        <v>0.41354566235368428</v>
      </c>
      <c r="AX18" s="6">
        <f>IF(OR('Z-scores'!AX18&gt;3,'Z-scores'!AX18&lt;-3),"",'Z-scores'!AX18)</f>
        <v>0.22233461534898577</v>
      </c>
      <c r="AY18" s="6">
        <f>IF(OR('Z-scores'!AY18&gt;3,'Z-scores'!AY18&lt;-3),"",'Z-scores'!AY18)</f>
        <v>0.68802609597616982</v>
      </c>
      <c r="AZ18" s="6">
        <f>IF(OR('Z-scores'!AZ18&gt;3,'Z-scores'!AZ18&lt;-3),"",'Z-scores'!AZ18)</f>
        <v>-0.74703599569683588</v>
      </c>
      <c r="BA18" s="6">
        <f>IF(OR('Z-scores'!BA18&gt;3,'Z-scores'!BA18&lt;-3),"",'Z-scores'!BA18)</f>
        <v>1.133171024720055</v>
      </c>
      <c r="BB18" s="6">
        <f>IF(OR('Z-scores'!BB18&gt;3,'Z-scores'!BB18&lt;-3),"",'Z-scores'!BB18)</f>
        <v>-0.88833845813694268</v>
      </c>
      <c r="BC18" s="6">
        <f>IF(OR('Z-scores'!BC18&gt;3,'Z-scores'!BC18&lt;-3),"",'Z-scores'!BC18)</f>
        <v>0.79363771100277303</v>
      </c>
      <c r="BD18" s="6">
        <f>IF(OR('Z-scores'!BD18&gt;3,'Z-scores'!BD18&lt;-3),"",'Z-scores'!BD18)</f>
        <v>-0.84461227155031138</v>
      </c>
      <c r="BE18" s="6">
        <f>IF(OR('Z-scores'!BE18&gt;3,'Z-scores'!BE18&lt;-3),"",'Z-scores'!BE18)</f>
        <v>-1.1976235733809508</v>
      </c>
      <c r="BF18" s="6">
        <f>IF(OR('Z-scores'!BF18&gt;3,'Z-scores'!BF18&lt;-3),"",'Z-scores'!BF18)</f>
        <v>-1.5505262074517483</v>
      </c>
      <c r="BG18" s="6">
        <f>IF(OR('Z-scores'!BG18&gt;3,'Z-scores'!BG18&lt;-3),"",'Z-scores'!BG18)</f>
        <v>0.46531287308217267</v>
      </c>
      <c r="BH18" s="6">
        <f>IF(OR('Z-scores'!BH18&gt;3,'Z-scores'!BH18&lt;-3),"",'Z-scores'!BH18)</f>
        <v>-0.32794802977430926</v>
      </c>
      <c r="BI18" s="6">
        <f>IF(OR('Z-scores'!BI18&gt;3,'Z-scores'!BI18&lt;-3),"",'Z-scores'!BI18)</f>
        <v>-0.43197572931484107</v>
      </c>
      <c r="BJ18" s="6">
        <f>IF(OR('Z-scores'!BJ18&gt;3,'Z-scores'!BJ18&lt;-3),"",'Z-scores'!BJ18)</f>
        <v>-0.48446593916038838</v>
      </c>
      <c r="BK18" s="6">
        <f>IF(OR('Z-scores'!BK18&gt;3,'Z-scores'!BK18&lt;-3),"",'Z-scores'!BK18)</f>
        <v>-0.70357494106193919</v>
      </c>
      <c r="BL18" s="6">
        <f>IF(OR('Z-scores'!BL18&gt;3,'Z-scores'!BL18&lt;-3),"",'Z-scores'!BL18)</f>
        <v>-0.19224341488475843</v>
      </c>
      <c r="BM18" s="6">
        <f>IF(OR('Z-scores'!BM18&gt;3,'Z-scores'!BM18&lt;-3),"",'Z-scores'!BM18)</f>
        <v>2.0135495251809301</v>
      </c>
      <c r="BN18" s="6">
        <f>IF(OR('Z-scores'!BN18&gt;3,'Z-scores'!BN18&lt;-3),"",'Z-scores'!BN18)</f>
        <v>-0.31466248658477275</v>
      </c>
      <c r="BO18" s="6">
        <f>IF(OR('Z-scores'!BO18&gt;3,'Z-scores'!BO18&lt;-3),"",'Z-scores'!BO18)</f>
        <v>-1.0748164827947382</v>
      </c>
      <c r="BP18" s="6">
        <f>IF(OR('Z-scores'!BP18&gt;3,'Z-scores'!BP18&lt;-3),"",'Z-scores'!BP18)</f>
        <v>-0.94596325887985877</v>
      </c>
      <c r="BQ18" s="6">
        <f>IF(OR('Z-scores'!BQ18&gt;3,'Z-scores'!BQ18&lt;-3),"",'Z-scores'!BQ18)</f>
        <v>-0.99777200200444938</v>
      </c>
      <c r="BR18" s="6">
        <f>IF(OR('Z-scores'!BR18&gt;3,'Z-scores'!BR18&lt;-3),"",'Z-scores'!BR18)</f>
        <v>-1.2620750193348629</v>
      </c>
      <c r="BS18" s="6">
        <f>IF(OR('Z-scores'!BS18&gt;3,'Z-scores'!BS18&lt;-3),"",'Z-scores'!BS18)</f>
        <v>1.7013445185608567</v>
      </c>
      <c r="BT18" s="6">
        <f>IF(OR('Z-scores'!BT18&gt;3,'Z-scores'!BT18&lt;-3),"",'Z-scores'!BT18)</f>
        <v>2.310475657670515E-2</v>
      </c>
      <c r="BU18" s="6">
        <f>IF(OR('Z-scores'!BU18&gt;3,'Z-scores'!BU18&lt;-3),"",'Z-scores'!BU18)</f>
        <v>0.58853147219816482</v>
      </c>
      <c r="BV18" s="6">
        <f>IF(OR('Z-scores'!BV18&gt;3,'Z-scores'!BV18&lt;-3),"",'Z-scores'!BV18)</f>
        <v>-0.39392123669420187</v>
      </c>
      <c r="BW18" s="6">
        <f>IF(OR('Z-scores'!BW18&gt;3,'Z-scores'!BW18&lt;-3),"",'Z-scores'!BW18)</f>
        <v>0.10986189523031012</v>
      </c>
      <c r="BX18" s="6">
        <f>IF(OR('Z-scores'!BX18&gt;3,'Z-scores'!BX18&lt;-3),"",'Z-scores'!BX18)</f>
        <v>-0.30551376749299569</v>
      </c>
      <c r="BY18" s="6">
        <f>IF(OR('Z-scores'!BY18&gt;3,'Z-scores'!BY18&lt;-3),"",'Z-scores'!BY18)</f>
        <v>1.6366902000019063</v>
      </c>
      <c r="BZ18" s="6">
        <f>IF(OR('Z-scores'!BZ18&gt;3,'Z-scores'!BZ18&lt;-3),"",'Z-scores'!BZ18)</f>
        <v>1.0951561719784531</v>
      </c>
      <c r="CA18" s="6">
        <f>IF(OR('Z-scores'!CA18&gt;3,'Z-scores'!CA18&lt;-3),"",'Z-scores'!CA18)</f>
        <v>-0.1466946687597902</v>
      </c>
      <c r="CB18" s="6">
        <f>IF(OR('Z-scores'!CB18&gt;3,'Z-scores'!CB18&lt;-3),"",'Z-scores'!CB18)</f>
        <v>-0.16087295999820672</v>
      </c>
      <c r="CC18" s="6">
        <f>IF(OR('Z-scores'!CC18&gt;3,'Z-scores'!CC18&lt;-3),"",'Z-scores'!CC18)</f>
        <v>0.18414173797289807</v>
      </c>
      <c r="CD18" s="6">
        <f>IF(OR('Z-scores'!CD18&gt;3,'Z-scores'!CD18&lt;-3),"",'Z-scores'!CD18)</f>
        <v>0.51024489160799935</v>
      </c>
      <c r="CE18" s="6">
        <f>IF(OR('Z-scores'!CE18&gt;3,'Z-scores'!CE18&lt;-3),"",'Z-scores'!CE18)</f>
        <v>-0.2066261494032319</v>
      </c>
      <c r="CF18" s="6">
        <f>IF(OR('Z-scores'!CF18&gt;3,'Z-scores'!CF18&lt;-3),"",'Z-scores'!CF18)</f>
        <v>1.8767920384379408</v>
      </c>
      <c r="CG18" s="6">
        <f>IF(OR('Z-scores'!CG18&gt;3,'Z-scores'!CG18&lt;-3),"",'Z-scores'!CG18)</f>
        <v>-0.21939827171736928</v>
      </c>
      <c r="CH18" s="6">
        <f>IF(OR('Z-scores'!CH18&gt;3,'Z-scores'!CH18&lt;-3),"",'Z-scores'!CH18)</f>
        <v>-0.61173503458044753</v>
      </c>
      <c r="CI18" s="6">
        <f>IF(OR('Z-scores'!CI18&gt;3,'Z-scores'!CI18&lt;-3),"",'Z-scores'!CI18)</f>
        <v>-0.52400744425863599</v>
      </c>
      <c r="CJ18" s="6">
        <f>IF(OR('Z-scores'!CJ18&gt;3,'Z-scores'!CJ18&lt;-3),"",'Z-scores'!CJ18)</f>
        <v>-0.80615604736580071</v>
      </c>
      <c r="CK18" s="6">
        <f>IF(OR('Z-scores'!CK18&gt;3,'Z-scores'!CK18&lt;-3),"",'Z-scores'!CK18)</f>
        <v>1.5403163019855703</v>
      </c>
      <c r="CL18" s="6">
        <f>IF(OR('Z-scores'!CL18&gt;3,'Z-scores'!CL18&lt;-3),"",'Z-scores'!CL18)</f>
        <v>0.35570124600960307</v>
      </c>
      <c r="CM18" s="6">
        <f>IF(OR('Z-scores'!CM18&gt;3,'Z-scores'!CM18&lt;-3),"",'Z-scores'!CM18)</f>
        <v>-0.3007705568957168</v>
      </c>
      <c r="CN18" s="6">
        <f>IF(OR('Z-scores'!CN18&gt;3,'Z-scores'!CN18&lt;-3),"",'Z-scores'!CN18)</f>
        <v>-0.62049564035120941</v>
      </c>
      <c r="CO18" s="6">
        <f>IF(OR('Z-scores'!CO18&gt;3,'Z-scores'!CO18&lt;-3),"",'Z-scores'!CO18)</f>
        <v>-0.21881902781992243</v>
      </c>
      <c r="CP18" s="6">
        <f>IF(OR('Z-scores'!CP18&gt;3,'Z-scores'!CP18&lt;-3),"",'Z-scores'!CP18)</f>
        <v>3.9601459890745323E-2</v>
      </c>
      <c r="CQ18" s="6">
        <f>IF(OR('Z-scores'!CQ18&gt;3,'Z-scores'!CQ18&lt;-3),"",'Z-scores'!CQ18)</f>
        <v>1.6028506851019895</v>
      </c>
      <c r="CR18" s="6">
        <f>IF(OR('Z-scores'!CR18&gt;3,'Z-scores'!CR18&lt;-3),"",'Z-scores'!CR18)</f>
        <v>0.21361112825987388</v>
      </c>
      <c r="CS18" s="6">
        <f>IF(OR('Z-scores'!CS18&gt;3,'Z-scores'!CS18&lt;-3),"",'Z-scores'!CS18)</f>
        <v>8.5157534278564248E-2</v>
      </c>
      <c r="CT18" s="6">
        <f>IF(OR('Z-scores'!CT18&gt;3,'Z-scores'!CT18&lt;-3),"",'Z-scores'!CT18)</f>
        <v>-0.27704765949613214</v>
      </c>
      <c r="CU18" s="6">
        <f>IF(OR('Z-scores'!CU18&gt;3,'Z-scores'!CU18&lt;-3),"",'Z-scores'!CU18)</f>
        <v>0.22600661442353223</v>
      </c>
      <c r="CV18" s="6">
        <f>IF(OR('Z-scores'!CV18&gt;3,'Z-scores'!CV18&lt;-3),"",'Z-scores'!CV18)</f>
        <v>-0.68655042006403089</v>
      </c>
      <c r="CW18" s="6">
        <f>IF(OR('Z-scores'!CW18&gt;3,'Z-scores'!CW18&lt;-3),"",'Z-scores'!CW18)</f>
        <v>0.30358211664273033</v>
      </c>
      <c r="CX18" s="6">
        <f>IF(OR('Z-scores'!CX18&gt;3,'Z-scores'!CX18&lt;-3),"",'Z-scores'!CX18)</f>
        <v>-0.40495965545789159</v>
      </c>
      <c r="CY18" s="6">
        <f>IF(OR('Z-scores'!CY18&gt;3,'Z-scores'!CY18&lt;-3),"",'Z-scores'!CY18)</f>
        <v>0.35327156625092043</v>
      </c>
      <c r="CZ18" s="6">
        <f>IF(OR('Z-scores'!CZ18&gt;3,'Z-scores'!CZ18&lt;-3),"",'Z-scores'!CZ18)</f>
        <v>0.2832588333520677</v>
      </c>
      <c r="DA18" s="6">
        <f>IF(OR('Z-scores'!DA18&gt;3,'Z-scores'!DA18&lt;-3),"",'Z-scores'!DA18)</f>
        <v>0.97754355024606643</v>
      </c>
      <c r="DB18" s="6">
        <f>IF(OR('Z-scores'!DB18&gt;3,'Z-scores'!DB18&lt;-3),"",'Z-scores'!DB18)</f>
        <v>-2.6918907690073251E-2</v>
      </c>
      <c r="DC18" s="6">
        <f>IF(OR('Z-scores'!DC18&gt;3,'Z-scores'!DC18&lt;-3),"",'Z-scores'!DC18)</f>
        <v>1.5317120743338875</v>
      </c>
      <c r="DD18" s="6">
        <f>IF(OR('Z-scores'!DD18&gt;3,'Z-scores'!DD18&lt;-3),"",'Z-scores'!DD18)</f>
        <v>0.12939289832820602</v>
      </c>
      <c r="DE18" s="6">
        <f>IF(OR('Z-scores'!DE18&gt;3,'Z-scores'!DE18&lt;-3),"",'Z-scores'!DE18)</f>
        <v>1.2789310390959399</v>
      </c>
      <c r="DF18" s="6">
        <f>IF(OR('Z-scores'!DF18&gt;3,'Z-scores'!DF18&lt;-3),"",'Z-scores'!DF18)</f>
        <v>0.64991725406606482</v>
      </c>
      <c r="DG18" s="6">
        <f>IF(OR('Z-scores'!DG18&gt;3,'Z-scores'!DG18&lt;-3),"",'Z-scores'!DG18)</f>
        <v>0.93535621952858017</v>
      </c>
      <c r="DH18" s="6">
        <f>IF(OR('Z-scores'!DH18&gt;3,'Z-scores'!DH18&lt;-3),"",'Z-scores'!DH18)</f>
        <v>-0.4130841738975588</v>
      </c>
      <c r="DI18" s="6">
        <f>IF(OR('Z-scores'!DI18&gt;3,'Z-scores'!DI18&lt;-3),"",'Z-scores'!DI18)</f>
        <v>0.35315330168050713</v>
      </c>
      <c r="DJ18" s="6">
        <f>IF(OR('Z-scores'!DJ18&gt;3,'Z-scores'!DJ18&lt;-3),"",'Z-scores'!DJ18)</f>
        <v>0.50447069579742809</v>
      </c>
      <c r="DK18" s="6">
        <f>IF(OR('Z-scores'!DK18&gt;3,'Z-scores'!DK18&lt;-3),"",'Z-scores'!DK18)</f>
        <v>1.2741328092259379</v>
      </c>
      <c r="DL18" s="6">
        <f>IF(OR('Z-scores'!DL18&gt;3,'Z-scores'!DL18&lt;-3),"",'Z-scores'!DL18)</f>
        <v>0.4195080424759291</v>
      </c>
      <c r="DM18" s="6">
        <f>IF(OR('Z-scores'!DM18&gt;3,'Z-scores'!DM18&lt;-3),"",'Z-scores'!DM18)</f>
        <v>-0.23606409233946385</v>
      </c>
      <c r="DN18" s="6">
        <f>IF(OR('Z-scores'!DN18&gt;3,'Z-scores'!DN18&lt;-3),"",'Z-scores'!DN18)</f>
        <v>-0.38008654451082657</v>
      </c>
      <c r="DO18" s="6">
        <f>IF(OR('Z-scores'!DO18&gt;3,'Z-scores'!DO18&lt;-3),"",'Z-scores'!DO18)</f>
        <v>1.1508920460869796</v>
      </c>
      <c r="DP18" s="6">
        <f>IF(OR('Z-scores'!DP18&gt;3,'Z-scores'!DP18&lt;-3),"",'Z-scores'!DP18)</f>
        <v>-0.21029530539168531</v>
      </c>
      <c r="DQ18" s="6">
        <f>IF(OR('Z-scores'!DQ18&gt;3,'Z-scores'!DQ18&lt;-3),"",'Z-scores'!DQ18)</f>
        <v>-0.22363914905062485</v>
      </c>
      <c r="DR18" s="6">
        <f>IF(OR('Z-scores'!DR18&gt;3,'Z-scores'!DR18&lt;-3),"",'Z-scores'!DR18)</f>
        <v>-0.30825806741872985</v>
      </c>
      <c r="DS18" s="6">
        <f>IF(OR('Z-scores'!DS18&gt;3,'Z-scores'!DS18&lt;-3),"",'Z-scores'!DS18)</f>
        <v>-0.15503767662741225</v>
      </c>
      <c r="DT18" s="6">
        <f>IF(OR('Z-scores'!DT18&gt;3,'Z-scores'!DT18&lt;-3),"",'Z-scores'!DT18)</f>
        <v>-9.5294656050150708E-2</v>
      </c>
      <c r="DU18" s="6">
        <f>IF(OR('Z-scores'!DU18&gt;3,'Z-scores'!DU18&lt;-3),"",'Z-scores'!DU18)</f>
        <v>-0.2985500765155914</v>
      </c>
      <c r="DV18" s="6">
        <f>IF(OR('Z-scores'!DV18&gt;3,'Z-scores'!DV18&lt;-3),"",'Z-scores'!DV18)</f>
        <v>-1.2875789907134959E-2</v>
      </c>
      <c r="DW18" s="6">
        <f>IF(OR('Z-scores'!DW18&gt;3,'Z-scores'!DW18&lt;-3),"",'Z-scores'!DW18)</f>
        <v>2.2777375481187203</v>
      </c>
      <c r="DX18" s="6">
        <f>IF(OR('Z-scores'!DX18&gt;3,'Z-scores'!DX18&lt;-3),"",'Z-scores'!DX18)</f>
        <v>1.6475269099127576</v>
      </c>
      <c r="DY18" s="6">
        <f>IF(OR('Z-scores'!DY18&gt;3,'Z-scores'!DY18&lt;-3),"",'Z-scores'!DY18)</f>
        <v>1.5617276628017795</v>
      </c>
      <c r="DZ18" s="6">
        <f>IF(OR('Z-scores'!DZ18&gt;3,'Z-scores'!DZ18&lt;-3),"",'Z-scores'!DZ18)</f>
        <v>0.43817116511515197</v>
      </c>
      <c r="EA18" s="6">
        <f>IF(OR('Z-scores'!EA18&gt;3,'Z-scores'!EA18&lt;-3),"",'Z-scores'!EA18)</f>
        <v>0.66025595254488978</v>
      </c>
      <c r="EB18" s="6">
        <f>IF(OR('Z-scores'!EB18&gt;3,'Z-scores'!EB18&lt;-3),"",'Z-scores'!EB18)</f>
        <v>-0.52229699278652175</v>
      </c>
      <c r="EC18" s="6">
        <f>IF(OR('Z-scores'!EC18&gt;3,'Z-scores'!EC18&lt;-3),"",'Z-scores'!EC18)</f>
        <v>-0.70861683340872739</v>
      </c>
      <c r="ED18" s="6">
        <f>IF(OR('Z-scores'!ED18&gt;3,'Z-scores'!ED18&lt;-3),"",'Z-scores'!ED18)</f>
        <v>-0.78537326816728681</v>
      </c>
      <c r="EE18" s="6">
        <f>IF(OR('Z-scores'!EE18&gt;3,'Z-scores'!EE18&lt;-3),"",'Z-scores'!EE18)</f>
        <v>-0.21611116265726121</v>
      </c>
      <c r="EF18" s="6">
        <f>IF(OR('Z-scores'!EF18&gt;3,'Z-scores'!EF18&lt;-3),"",'Z-scores'!EF18)</f>
        <v>-0.40511258424332292</v>
      </c>
      <c r="EG18" s="6">
        <f>IF(OR('Z-scores'!EG18&gt;3,'Z-scores'!EG18&lt;-3),"",'Z-scores'!EG18)</f>
        <v>-0.62268661356280308</v>
      </c>
      <c r="EH18" s="6">
        <f>IF(OR('Z-scores'!EH18&gt;3,'Z-scores'!EH18&lt;-3),"",'Z-scores'!EH18)</f>
        <v>-0.68604912660475026</v>
      </c>
      <c r="EI18" s="6">
        <f>IF(OR('Z-scores'!EI18&gt;3,'Z-scores'!EI18&lt;-3),"",'Z-scores'!EI18)</f>
        <v>-0.39688337456157569</v>
      </c>
      <c r="EJ18" s="6">
        <f>IF(OR('Z-scores'!EJ18&gt;3,'Z-scores'!EJ18&lt;-3),"",'Z-scores'!EJ18)</f>
        <v>-0.477347680353649</v>
      </c>
      <c r="EK18" s="6">
        <f>IF(OR('Z-scores'!EK18&gt;3,'Z-scores'!EK18&lt;-3),"",'Z-scores'!EK18)</f>
        <v>-0.34002343051024009</v>
      </c>
      <c r="EL18" s="6">
        <f>IF(OR('Z-scores'!EL18&gt;3,'Z-scores'!EL18&lt;-3),"",'Z-scores'!EL18)</f>
        <v>-0.60868804326948156</v>
      </c>
      <c r="EM18" s="6">
        <f>IF(OR('Z-scores'!EM18&gt;3,'Z-scores'!EM18&lt;-3),"",'Z-scores'!EM18)</f>
        <v>-0.53263822741444855</v>
      </c>
      <c r="EN18" s="6">
        <f>IF(OR('Z-scores'!EN18&gt;3,'Z-scores'!EN18&lt;-3),"",'Z-scores'!EN18)</f>
        <v>-0.93784919867264283</v>
      </c>
      <c r="EO18" s="6">
        <f>IF(OR('Z-scores'!EO18&gt;3,'Z-scores'!EO18&lt;-3),"",'Z-scores'!EO18)</f>
        <v>-0.7773052306435474</v>
      </c>
      <c r="EP18" s="6">
        <f>IF(OR('Z-scores'!EP18&gt;3,'Z-scores'!EP18&lt;-3),"",'Z-scores'!EP18)</f>
        <v>-0.48952357989186585</v>
      </c>
      <c r="EQ18" s="6">
        <f>IF(OR('Z-scores'!EQ18&gt;3,'Z-scores'!EQ18&lt;-3),"",'Z-scores'!EQ18)</f>
        <v>-0.25283530261284121</v>
      </c>
      <c r="ER18" s="6">
        <f>IF(OR('Z-scores'!ER18&gt;3,'Z-scores'!ER18&lt;-3),"",'Z-scores'!ER18)</f>
        <v>-0.32615237452638601</v>
      </c>
      <c r="ES18" s="6">
        <f>IF(OR('Z-scores'!ES18&gt;3,'Z-scores'!ES18&lt;-3),"",'Z-scores'!ES18)</f>
        <v>-0.73094237707997545</v>
      </c>
      <c r="ET18" s="6">
        <f>IF(OR('Z-scores'!ET18&gt;3,'Z-scores'!ET18&lt;-3),"",'Z-scores'!ET18)</f>
        <v>-0.89922005679344585</v>
      </c>
      <c r="EU18" s="6">
        <f>IF(OR('Z-scores'!EU18&gt;3,'Z-scores'!EU18&lt;-3),"",'Z-scores'!EU18)</f>
        <v>-0.28213851249473099</v>
      </c>
      <c r="EV18" s="6">
        <f>IF(OR('Z-scores'!EV18&gt;3,'Z-scores'!EV18&lt;-3),"",'Z-scores'!EV18)</f>
        <v>0.16353616625116701</v>
      </c>
      <c r="EW18" s="6">
        <f>IF(OR('Z-scores'!EW18&gt;3,'Z-scores'!EW18&lt;-3),"",'Z-scores'!EW18)</f>
        <v>0.30857259531210918</v>
      </c>
      <c r="EX18" s="6">
        <f>IF(OR('Z-scores'!EX18&gt;3,'Z-scores'!EX18&lt;-3),"",'Z-scores'!EX18)</f>
        <v>0.26658984932038093</v>
      </c>
      <c r="EY18" s="6">
        <f>IF(OR('Z-scores'!EY18&gt;3,'Z-scores'!EY18&lt;-3),"",'Z-scores'!EY18)</f>
        <v>-0.54205876568952371</v>
      </c>
      <c r="EZ18" s="6">
        <f>IF(OR('Z-scores'!EZ18&gt;3,'Z-scores'!EZ18&lt;-3),"",'Z-scores'!EZ18)</f>
        <v>-0.48430950161244618</v>
      </c>
      <c r="FA18" s="6">
        <f>IF(OR('Z-scores'!FA18&gt;3,'Z-scores'!FA18&lt;-3),"",'Z-scores'!FA18)</f>
        <v>-0.54576634695237092</v>
      </c>
      <c r="FB18" s="6">
        <f>IF(OR('Z-scores'!FB18&gt;3,'Z-scores'!FB18&lt;-3),"",'Z-scores'!FB18)</f>
        <v>-0.5647517759317725</v>
      </c>
      <c r="FC18" s="6">
        <f>IF(OR('Z-scores'!FC18&gt;3,'Z-scores'!FC18&lt;-3),"",'Z-scores'!FC18)</f>
        <v>-0.89767660218436374</v>
      </c>
      <c r="FD18" s="6">
        <f>IF(OR('Z-scores'!FD18&gt;3,'Z-scores'!FD18&lt;-3),"",'Z-scores'!FD18)</f>
        <v>-0.48449004419826786</v>
      </c>
      <c r="FE18" s="6">
        <f>IF(OR('Z-scores'!FE18&gt;3,'Z-scores'!FE18&lt;-3),"",'Z-scores'!FE18)</f>
        <v>-0.23050326840438273</v>
      </c>
      <c r="FF18" s="6">
        <f>IF(OR('Z-scores'!FF18&gt;3,'Z-scores'!FF18&lt;-3),"",'Z-scores'!FF18)</f>
        <v>0.85579626565973688</v>
      </c>
      <c r="FG18" s="6">
        <f>IF(OR('Z-scores'!FG18&gt;3,'Z-scores'!FG18&lt;-3),"",'Z-scores'!FG18)</f>
        <v>1.5446737894290816</v>
      </c>
      <c r="FH18" s="6">
        <f>IF(OR('Z-scores'!FH18&gt;3,'Z-scores'!FH18&lt;-3),"",'Z-scores'!FH18)</f>
        <v>-0.36837855437241429</v>
      </c>
      <c r="FI18" s="6">
        <f>IF(OR('Z-scores'!FI18&gt;3,'Z-scores'!FI18&lt;-3),"",'Z-scores'!FI18)</f>
        <v>-0.55471678356755116</v>
      </c>
      <c r="FJ18" s="6">
        <f>IF(OR('Z-scores'!FJ18&gt;3,'Z-scores'!FJ18&lt;-3),"",'Z-scores'!FJ18)</f>
        <v>0.13723480031970625</v>
      </c>
      <c r="FK18" s="6">
        <f>IF(OR('Z-scores'!FK18&gt;3,'Z-scores'!FK18&lt;-3),"",'Z-scores'!FK18)</f>
        <v>-0.44261917628458025</v>
      </c>
      <c r="FL18" s="6">
        <f>IF(OR('Z-scores'!FL18&gt;3,'Z-scores'!FL18&lt;-3),"",'Z-scores'!FL18)</f>
        <v>-0.3808351995171213</v>
      </c>
      <c r="FM18" s="6">
        <f>IF(OR('Z-scores'!FM18&gt;3,'Z-scores'!FM18&lt;-3),"",'Z-scores'!FM18)</f>
        <v>-0.43825283488275074</v>
      </c>
      <c r="FN18" s="6">
        <f>IF(OR('Z-scores'!FN18&gt;3,'Z-scores'!FN18&lt;-3),"",'Z-scores'!FN18)</f>
        <v>-0.57229407430851431</v>
      </c>
      <c r="FO18" s="6">
        <f>IF(OR('Z-scores'!FO18&gt;3,'Z-scores'!FO18&lt;-3),"",'Z-scores'!FO18)</f>
        <v>0.66168012954487687</v>
      </c>
      <c r="FP18" s="6">
        <f>IF(OR('Z-scores'!FP18&gt;3,'Z-scores'!FP18&lt;-3),"",'Z-scores'!FP18)</f>
        <v>-6.2914549213932622E-2</v>
      </c>
      <c r="FQ18" s="6">
        <f>IF(OR('Z-scores'!FQ18&gt;3,'Z-scores'!FQ18&lt;-3),"",'Z-scores'!FQ18)</f>
        <v>-1.0356640371511039</v>
      </c>
      <c r="FR18" s="6">
        <f>IF(OR('Z-scores'!FR18&gt;3,'Z-scores'!FR18&lt;-3),"",'Z-scores'!FR18)</f>
        <v>-1.3581838744308956</v>
      </c>
      <c r="FS18" s="6">
        <f>IF(OR('Z-scores'!FS18&gt;3,'Z-scores'!FS18&lt;-3),"",'Z-scores'!FS18)</f>
        <v>0.39623888764891063</v>
      </c>
      <c r="FT18" s="6">
        <f>IF(OR('Z-scores'!FT18&gt;3,'Z-scores'!FT18&lt;-3),"",'Z-scores'!FT18)</f>
        <v>-0.50495895983623651</v>
      </c>
      <c r="FU18" s="6">
        <f>IF(OR('Z-scores'!FU18&gt;3,'Z-scores'!FU18&lt;-3),"",'Z-scores'!FU18)</f>
        <v>-0.6453262884747698</v>
      </c>
      <c r="FV18" s="6">
        <f>IF(OR('Z-scores'!FV18&gt;3,'Z-scores'!FV18&lt;-3),"",'Z-scores'!FV18)</f>
        <v>-0.57425537474867205</v>
      </c>
      <c r="FW18" s="6">
        <f>IF(OR('Z-scores'!FW18&gt;3,'Z-scores'!FW18&lt;-3),"",'Z-scores'!FW18)</f>
        <v>-0.18883475499494348</v>
      </c>
      <c r="FX18" s="6">
        <f>IF(OR('Z-scores'!FX18&gt;3,'Z-scores'!FX18&lt;-3),"",'Z-scores'!FX18)</f>
        <v>0.17187582089465522</v>
      </c>
      <c r="FY18" s="6">
        <f>IF(OR('Z-scores'!FY18&gt;3,'Z-scores'!FY18&lt;-3),"",'Z-scores'!FY18)</f>
        <v>1.2806728469594499</v>
      </c>
      <c r="FZ18" s="6">
        <f>IF(OR('Z-scores'!FZ18&gt;3,'Z-scores'!FZ18&lt;-3),"",'Z-scores'!FZ18)</f>
        <v>-0.12802917708197875</v>
      </c>
      <c r="GA18" s="6">
        <f>IF(OR('Z-scores'!GA18&gt;3,'Z-scores'!GA18&lt;-3),"",'Z-scores'!GA18)</f>
        <v>7.9310728302920783E-2</v>
      </c>
      <c r="GB18" s="6">
        <f>IF(OR('Z-scores'!GB18&gt;3,'Z-scores'!GB18&lt;-3),"",'Z-scores'!GB18)</f>
        <v>1.270821199034099</v>
      </c>
      <c r="GC18" s="6">
        <f>IF(OR('Z-scores'!GC18&gt;3,'Z-scores'!GC18&lt;-3),"",'Z-scores'!GC18)</f>
        <v>1.3567542363133058</v>
      </c>
      <c r="GD18" s="6">
        <f>IF(OR('Z-scores'!GD18&gt;3,'Z-scores'!GD18&lt;-3),"",'Z-scores'!GD18)</f>
        <v>1.3164235431041071</v>
      </c>
      <c r="GE18" s="6">
        <f>IF(OR('Z-scores'!GE18&gt;3,'Z-scores'!GE18&lt;-3),"",'Z-scores'!GE18)</f>
        <v>7.987210157994061E-2</v>
      </c>
      <c r="GF18" s="6">
        <f>IF(OR('Z-scores'!GF18&gt;3,'Z-scores'!GF18&lt;-3),"",'Z-scores'!GF18)</f>
        <v>-0.36157422207601519</v>
      </c>
      <c r="GG18" s="6">
        <f>IF(OR('Z-scores'!GG18&gt;3,'Z-scores'!GG18&lt;-3),"",'Z-scores'!GG18)</f>
        <v>-0.44653358766196655</v>
      </c>
      <c r="GH18" s="6">
        <f>IF(OR('Z-scores'!GH18&gt;3,'Z-scores'!GH18&lt;-3),"",'Z-scores'!GH18)</f>
        <v>9.1908847654538994E-2</v>
      </c>
      <c r="GI18" s="6">
        <f>IF(OR('Z-scores'!GI18&gt;3,'Z-scores'!GI18&lt;-3),"",'Z-scores'!GI18)</f>
        <v>-1.8186851135433869E-2</v>
      </c>
      <c r="GJ18" s="6">
        <f>IF(OR('Z-scores'!GJ18&gt;3,'Z-scores'!GJ18&lt;-3),"",'Z-scores'!GJ18)</f>
        <v>-0.55316324711587561</v>
      </c>
      <c r="GK18" s="6">
        <f>IF(OR('Z-scores'!GK18&gt;3,'Z-scores'!GK18&lt;-3),"",'Z-scores'!GK18)</f>
        <v>-0.47071534921564534</v>
      </c>
      <c r="GL18" s="6">
        <f>IF(OR('Z-scores'!GL18&gt;3,'Z-scores'!GL18&lt;-3),"",'Z-scores'!GL18)</f>
        <v>-0.5777963580008707</v>
      </c>
      <c r="GM18" s="6">
        <f>IF(OR('Z-scores'!GM18&gt;3,'Z-scores'!GM18&lt;-3),"",'Z-scores'!GM18)</f>
        <v>3.6056312009353081E-2</v>
      </c>
      <c r="GN18" s="6">
        <f>IF(OR('Z-scores'!GN18&gt;3,'Z-scores'!GN18&lt;-3),"",'Z-scores'!GN18)</f>
        <v>-4.615636149052274E-2</v>
      </c>
      <c r="GO18" s="6">
        <f>IF(OR('Z-scores'!GO18&gt;3,'Z-scores'!GO18&lt;-3),"",'Z-scores'!GO18)</f>
        <v>1.2267927510771679</v>
      </c>
      <c r="GP18" s="6">
        <f>IF(OR('Z-scores'!GP18&gt;3,'Z-scores'!GP18&lt;-3),"",'Z-scores'!GP18)</f>
        <v>0.97695558766739843</v>
      </c>
      <c r="GQ18" s="6">
        <f>IF(OR('Z-scores'!GQ18&gt;3,'Z-scores'!GQ18&lt;-3),"",'Z-scores'!GQ18)</f>
        <v>-0.37445472272861802</v>
      </c>
      <c r="GR18" s="6">
        <f>IF(OR('Z-scores'!GR18&gt;3,'Z-scores'!GR18&lt;-3),"",'Z-scores'!GR18)</f>
        <v>-0.46284241672989623</v>
      </c>
      <c r="GS18" s="6">
        <f>IF(OR('Z-scores'!GS18&gt;3,'Z-scores'!GS18&lt;-3),"",'Z-scores'!GS18)</f>
        <v>-0.61589142297715671</v>
      </c>
      <c r="GT18" s="6">
        <f>IF(OR('Z-scores'!GT18&gt;3,'Z-scores'!GT18&lt;-3),"",'Z-scores'!GT18)</f>
        <v>-0.62965457794609903</v>
      </c>
      <c r="GU18" s="6">
        <f>IF(OR('Z-scores'!GU18&gt;3,'Z-scores'!GU18&lt;-3),"",'Z-scores'!GU18)</f>
        <v>2.0737840119192024</v>
      </c>
      <c r="GV18" s="6">
        <f>IF(OR('Z-scores'!GV18&gt;3,'Z-scores'!GV18&lt;-3),"",'Z-scores'!GV18)</f>
        <v>0.6880845412316241</v>
      </c>
      <c r="GW18" s="6">
        <f>IF(OR('Z-scores'!GW18&gt;3,'Z-scores'!GW18&lt;-3),"",'Z-scores'!GW18)</f>
        <v>-0.97359047149219569</v>
      </c>
      <c r="GX18" s="6">
        <f>IF(OR('Z-scores'!GX18&gt;3,'Z-scores'!GX18&lt;-3),"",'Z-scores'!GX18)</f>
        <v>-0.8514899568293296</v>
      </c>
      <c r="GY18" s="6">
        <f>IF(OR('Z-scores'!GY18&gt;3,'Z-scores'!GY18&lt;-3),"",'Z-scores'!GY18)</f>
        <v>-0.77372259103074537</v>
      </c>
      <c r="GZ18" s="6">
        <f>IF(OR('Z-scores'!GZ18&gt;3,'Z-scores'!GZ18&lt;-3),"",'Z-scores'!GZ18)</f>
        <v>-0.55809367926829301</v>
      </c>
      <c r="HA18" s="6">
        <f>IF(OR('Z-scores'!HA18&gt;3,'Z-scores'!HA18&lt;-3),"",'Z-scores'!HA18)</f>
        <v>1.0591449330261131</v>
      </c>
      <c r="HB18" s="6">
        <f>IF(OR('Z-scores'!HB18&gt;3,'Z-scores'!HB18&lt;-3),"",'Z-scores'!HB18)</f>
        <v>1.002236360269245</v>
      </c>
      <c r="HC18" s="6">
        <f>IF(OR('Z-scores'!HC18&gt;3,'Z-scores'!HC18&lt;-3),"",'Z-scores'!HC18)</f>
        <v>-0.54922524430800479</v>
      </c>
      <c r="HD18" s="6">
        <f>IF(OR('Z-scores'!HD18&gt;3,'Z-scores'!HD18&lt;-3),"",'Z-scores'!HD18)</f>
        <v>-0.45596702474057998</v>
      </c>
      <c r="HE18" s="6">
        <f>IF(OR('Z-scores'!HE18&gt;3,'Z-scores'!HE18&lt;-3),"",'Z-scores'!HE18)</f>
        <v>-0.59206039584798698</v>
      </c>
      <c r="HF18" s="6">
        <f>IF(OR('Z-scores'!HF18&gt;3,'Z-scores'!HF18&lt;-3),"",'Z-scores'!HF18)</f>
        <v>0.82241941594105972</v>
      </c>
      <c r="HG18" s="6">
        <f>IF(OR('Z-scores'!HG18&gt;3,'Z-scores'!HG18&lt;-3),"",'Z-scores'!HG18)</f>
        <v>-0.17740022023598997</v>
      </c>
      <c r="HH18" s="6">
        <f>IF(OR('Z-scores'!HH18&gt;3,'Z-scores'!HH18&lt;-3),"",'Z-scores'!HH18)</f>
        <v>3.8227844379042919E-2</v>
      </c>
      <c r="HI18" s="6">
        <f>IF(OR('Z-scores'!HI18&gt;3,'Z-scores'!HI18&lt;-3),"",'Z-scores'!HI18)</f>
        <v>9.9950094005589393E-3</v>
      </c>
      <c r="HJ18" s="6">
        <f>IF(OR('Z-scores'!HJ18&gt;3,'Z-scores'!HJ18&lt;-3),"",'Z-scores'!HJ18)</f>
        <v>0.26362764707986663</v>
      </c>
      <c r="HK18" s="6">
        <f>IF(OR('Z-scores'!HK18&gt;3,'Z-scores'!HK18&lt;-3),"",'Z-scores'!HK18)</f>
        <v>-0.12203559156623356</v>
      </c>
      <c r="HL18" s="6">
        <f>IF(OR('Z-scores'!HL18&gt;3,'Z-scores'!HL18&lt;-3),"",'Z-scores'!HL18)</f>
        <v>-0.54624199822315467</v>
      </c>
      <c r="HM18" s="6">
        <f>IF(OR('Z-scores'!HM18&gt;3,'Z-scores'!HM18&lt;-3),"",'Z-scores'!HM18)</f>
        <v>-0.48785955096365202</v>
      </c>
      <c r="HN18" s="6">
        <f>IF(OR('Z-scores'!HN18&gt;3,'Z-scores'!HN18&lt;-3),"",'Z-scores'!HN18)</f>
        <v>0.29299961094897087</v>
      </c>
      <c r="HO18" s="6">
        <f>IF(OR('Z-scores'!HO18&gt;3,'Z-scores'!HO18&lt;-3),"",'Z-scores'!HO18)</f>
        <v>-0.66633554502055681</v>
      </c>
      <c r="HP18" s="6">
        <f>IF(OR('Z-scores'!HP18&gt;3,'Z-scores'!HP18&lt;-3),"",'Z-scores'!HP18)</f>
        <v>-0.28417284346677613</v>
      </c>
      <c r="HQ18" s="6">
        <f>IF(OR('Z-scores'!HQ18&gt;3,'Z-scores'!HQ18&lt;-3),"",'Z-scores'!HQ18)</f>
        <v>-0.59888200377927681</v>
      </c>
      <c r="HR18" s="6">
        <f>IF(OR('Z-scores'!HR18&gt;3,'Z-scores'!HR18&lt;-3),"",'Z-scores'!HR18)</f>
        <v>5.1265687089221863E-2</v>
      </c>
      <c r="HS18" s="6">
        <f>IF(OR('Z-scores'!HS18&gt;3,'Z-scores'!HS18&lt;-3),"",'Z-scores'!HS18)</f>
        <v>1.8281543021577571</v>
      </c>
      <c r="HT18" s="6">
        <f>IF(OR('Z-scores'!HT18&gt;3,'Z-scores'!HT18&lt;-3),"",'Z-scores'!HT18)</f>
        <v>1.612955954357109</v>
      </c>
      <c r="HU18" s="6">
        <f>IF(OR('Z-scores'!HU18&gt;3,'Z-scores'!HU18&lt;-3),"",'Z-scores'!HU18)</f>
        <v>0.75832891406462888</v>
      </c>
      <c r="HV18" s="6">
        <f>IF(OR('Z-scores'!HV18&gt;3,'Z-scores'!HV18&lt;-3),"",'Z-scores'!HV18)</f>
        <v>-0.46146693733228394</v>
      </c>
      <c r="HW18" s="6">
        <f>IF(OR('Z-scores'!HW18&gt;3,'Z-scores'!HW18&lt;-3),"",'Z-scores'!HW18)</f>
        <v>-0.98033381123361985</v>
      </c>
      <c r="HX18" s="6">
        <f>IF(OR('Z-scores'!HX18&gt;3,'Z-scores'!HX18&lt;-3),"",'Z-scores'!HX18)</f>
        <v>-0.8808664892422875</v>
      </c>
      <c r="HY18" s="6">
        <f>IF(OR('Z-scores'!HY18&gt;3,'Z-scores'!HY18&lt;-3),"",'Z-scores'!HY18)</f>
        <v>-0.25039566879290542</v>
      </c>
      <c r="HZ18" s="6">
        <f>IF(OR('Z-scores'!HZ18&gt;3,'Z-scores'!HZ18&lt;-3),"",'Z-scores'!HZ18)</f>
        <v>-1.1555048263936207</v>
      </c>
      <c r="IA18" s="6">
        <f>IF(OR('Z-scores'!IA18&gt;3,'Z-scores'!IA18&lt;-3),"",'Z-scores'!IA18)</f>
        <v>-1.1196054054718909</v>
      </c>
      <c r="IB18" s="6">
        <f>IF(OR('Z-scores'!IB18&gt;3,'Z-scores'!IB18&lt;-3),"",'Z-scores'!IB18)</f>
        <v>-0.64240686758961063</v>
      </c>
      <c r="IC18" s="6">
        <f>IF(OR('Z-scores'!IC18&gt;3,'Z-scores'!IC18&lt;-3),"",'Z-scores'!IC18)</f>
        <v>-0.7587214868369504</v>
      </c>
      <c r="ID18" s="6">
        <f>IF(OR('Z-scores'!ID18&gt;3,'Z-scores'!ID18&lt;-3),"",'Z-scores'!ID18)</f>
        <v>0.25874001186377937</v>
      </c>
      <c r="IE18" s="6">
        <f>IF(OR('Z-scores'!IE18&gt;3,'Z-scores'!IE18&lt;-3),"",'Z-scores'!IE18)</f>
        <v>-0.32306573147563972</v>
      </c>
      <c r="IF18" s="6">
        <f>IF(OR('Z-scores'!IF18&gt;3,'Z-scores'!IF18&lt;-3),"",'Z-scores'!IF18)</f>
        <v>-0.64527072206186309</v>
      </c>
      <c r="IG18" s="6">
        <f>IF(OR('Z-scores'!IG18&gt;3,'Z-scores'!IG18&lt;-3),"",'Z-scores'!IG18)</f>
        <v>1.3468379531031003</v>
      </c>
      <c r="IH18" s="6">
        <f>IF(OR('Z-scores'!IH18&gt;3,'Z-scores'!IH18&lt;-3),"",'Z-scores'!IH18)</f>
        <v>0.4024039253333867</v>
      </c>
      <c r="II18" s="6">
        <f>IF(OR('Z-scores'!II18&gt;3,'Z-scores'!II18&lt;-3),"",'Z-scores'!II18)</f>
        <v>0.54199085784743761</v>
      </c>
      <c r="IJ18" s="6">
        <f>IF(OR('Z-scores'!IJ18&gt;3,'Z-scores'!IJ18&lt;-3),"",'Z-scores'!IJ18)</f>
        <v>-8.4896126223508075E-2</v>
      </c>
      <c r="IK18" s="6">
        <f>IF(OR('Z-scores'!IK18&gt;3,'Z-scores'!IK18&lt;-3),"",'Z-scores'!IK18)</f>
        <v>-0.55321285973524548</v>
      </c>
      <c r="IL18" s="6">
        <f>IF(OR('Z-scores'!IL18&gt;3,'Z-scores'!IL18&lt;-3),"",'Z-scores'!IL18)</f>
        <v>-0.35004639481386352</v>
      </c>
      <c r="IM18" s="6">
        <f>IF(OR('Z-scores'!IM18&gt;3,'Z-scores'!IM18&lt;-3),"",'Z-scores'!IM18)</f>
        <v>-0.15786700894857991</v>
      </c>
      <c r="IN18" s="6">
        <f>IF(OR('Z-scores'!IN18&gt;3,'Z-scores'!IN18&lt;-3),"",'Z-scores'!IN18)</f>
        <v>-9.4129541414383261E-2</v>
      </c>
      <c r="IO18" s="6">
        <f>IF(OR('Z-scores'!IO18&gt;3,'Z-scores'!IO18&lt;-3),"",'Z-scores'!IO18)</f>
        <v>-1.5725436833251361</v>
      </c>
      <c r="IP18" s="6">
        <f>IF(OR('Z-scores'!IP18&gt;3,'Z-scores'!IP18&lt;-3),"",'Z-scores'!IP18)</f>
        <v>-1.0572551132799819</v>
      </c>
      <c r="IQ18" s="6">
        <f>IF(OR('Z-scores'!IQ18&gt;3,'Z-scores'!IQ18&lt;-3),"",'Z-scores'!IQ18)</f>
        <v>-0.55058218005465476</v>
      </c>
      <c r="IR18" s="6">
        <f>IF(OR('Z-scores'!IR18&gt;3,'Z-scores'!IR18&lt;-3),"",'Z-scores'!IR18)</f>
        <v>-0.34708655947164485</v>
      </c>
      <c r="IS18" s="6">
        <f>IF(OR('Z-scores'!IS18&gt;3,'Z-scores'!IS18&lt;-3),"",'Z-scores'!IS18)</f>
        <v>-0.94794573005616256</v>
      </c>
      <c r="IT18" s="6">
        <f>IF(OR('Z-scores'!IT18&gt;3,'Z-scores'!IT18&lt;-3),"",'Z-scores'!IT18)</f>
        <v>0.19921409627647513</v>
      </c>
      <c r="IU18" s="6">
        <f>IF(OR('Z-scores'!IU18&gt;3,'Z-scores'!IU18&lt;-3),"",'Z-scores'!IU18)</f>
        <v>1.5871465685768058</v>
      </c>
      <c r="IV18" s="6">
        <f>IF(OR('Z-scores'!IV18&gt;3,'Z-scores'!IV18&lt;-3),"",'Z-scores'!IV18)</f>
        <v>0.11082535365488727</v>
      </c>
      <c r="IW18" s="6">
        <f>IF(OR('Z-scores'!IW18&gt;3,'Z-scores'!IW18&lt;-3),"",'Z-scores'!IW18)</f>
        <v>-0.24566274104011129</v>
      </c>
      <c r="IX18" s="6">
        <f>IF(OR('Z-scores'!IX18&gt;3,'Z-scores'!IX18&lt;-3),"",'Z-scores'!IX18)</f>
        <v>-1.142736004796115</v>
      </c>
      <c r="IY18" s="6">
        <f>IF(OR('Z-scores'!IY18&gt;3,'Z-scores'!IY18&lt;-3),"",'Z-scores'!IY18)</f>
        <v>-1.3978370815124166</v>
      </c>
      <c r="IZ18" s="6">
        <f>IF(OR('Z-scores'!IZ18&gt;3,'Z-scores'!IZ18&lt;-3),"",'Z-scores'!IZ18)</f>
        <v>-9.2814139355226907E-2</v>
      </c>
      <c r="JA18" s="6">
        <f>IF(OR('Z-scores'!JA18&gt;3,'Z-scores'!JA18&lt;-3),"",'Z-scores'!JA18)</f>
        <v>-1.0149686067682031</v>
      </c>
      <c r="JB18" s="6">
        <f>IF(OR('Z-scores'!JB18&gt;3,'Z-scores'!JB18&lt;-3),"",'Z-scores'!JB18)</f>
        <v>0.35210903430059148</v>
      </c>
      <c r="JC18" s="6">
        <f>IF(OR('Z-scores'!JC18&gt;3,'Z-scores'!JC18&lt;-3),"",'Z-scores'!JC18)</f>
        <v>-0.5988114522708804</v>
      </c>
      <c r="JD18" s="6">
        <f>IF(OR('Z-scores'!JD18&gt;3,'Z-scores'!JD18&lt;-3),"",'Z-scores'!JD18)</f>
        <v>-2.8690292422352801E-2</v>
      </c>
      <c r="JE18" s="6">
        <f>IF(OR('Z-scores'!JE18&gt;3,'Z-scores'!JE18&lt;-3),"",'Z-scores'!JE18)</f>
        <v>-4.1361675487117611E-2</v>
      </c>
      <c r="JF18" s="6">
        <f>IF(OR('Z-scores'!JF18&gt;3,'Z-scores'!JF18&lt;-3),"",'Z-scores'!JF18)</f>
        <v>0.35417438223053516</v>
      </c>
      <c r="JG18" s="6">
        <f>IF(OR('Z-scores'!JG18&gt;3,'Z-scores'!JG18&lt;-3),"",'Z-scores'!JG18)</f>
        <v>-0.79651176773099308</v>
      </c>
      <c r="JH18" s="6">
        <f>IF(OR('Z-scores'!JH18&gt;3,'Z-scores'!JH18&lt;-3),"",'Z-scores'!JH18)</f>
        <v>-0.80926739462121011</v>
      </c>
      <c r="JI18" s="6">
        <f>IF(OR('Z-scores'!JI18&gt;3,'Z-scores'!JI18&lt;-3),"",'Z-scores'!JI18)</f>
        <v>1.278842357965378E-2</v>
      </c>
      <c r="JJ18" s="6">
        <f>IF(OR('Z-scores'!JJ18&gt;3,'Z-scores'!JJ18&lt;-3),"",'Z-scores'!JJ18)</f>
        <v>-0.14146899453152209</v>
      </c>
      <c r="JK18" s="6">
        <f>IF(OR('Z-scores'!JK18&gt;3,'Z-scores'!JK18&lt;-3),"",'Z-scores'!JK18)</f>
        <v>-0.29326613803711921</v>
      </c>
      <c r="JL18" s="6">
        <f>IF(OR('Z-scores'!JL18&gt;3,'Z-scores'!JL18&lt;-3),"",'Z-scores'!JL18)</f>
        <v>-1.0524197847197359</v>
      </c>
      <c r="JM18" s="6">
        <f>IF(OR('Z-scores'!JM18&gt;3,'Z-scores'!JM18&lt;-3),"",'Z-scores'!JM18)</f>
        <v>0.10011585167546964</v>
      </c>
      <c r="JN18" s="6">
        <f>IF(OR('Z-scores'!JN18&gt;3,'Z-scores'!JN18&lt;-3),"",'Z-scores'!JN18)</f>
        <v>-0.78568626187583901</v>
      </c>
      <c r="JO18" s="6">
        <f>IF(OR('Z-scores'!JO18&gt;3,'Z-scores'!JO18&lt;-3),"",'Z-scores'!JO18)</f>
        <v>0.15874138745244445</v>
      </c>
      <c r="JP18" s="6">
        <f>IF(OR('Z-scores'!JP18&gt;3,'Z-scores'!JP18&lt;-3),"",'Z-scores'!JP18)</f>
        <v>-0.7181591767874852</v>
      </c>
      <c r="JQ18" s="6">
        <f>IF(OR('Z-scores'!JQ18&gt;3,'Z-scores'!JQ18&lt;-3),"",'Z-scores'!JQ18)</f>
        <v>-5.0891890573711109E-2</v>
      </c>
      <c r="JR18" s="6">
        <f>IF(OR('Z-scores'!JR18&gt;3,'Z-scores'!JR18&lt;-3),"",'Z-scores'!JR18)</f>
        <v>0.48432779487936051</v>
      </c>
      <c r="JS18" s="6">
        <f>IF(OR('Z-scores'!JS18&gt;3,'Z-scores'!JS18&lt;-3),"",'Z-scores'!JS18)</f>
        <v>-5.1360358494797503E-2</v>
      </c>
      <c r="JT18" s="6">
        <f>IF(OR('Z-scores'!JT18&gt;3,'Z-scores'!JT18&lt;-3),"",'Z-scores'!JT18)</f>
        <v>0.36589632171260406</v>
      </c>
      <c r="JU18" s="6">
        <f>IF(OR('Z-scores'!JU18&gt;3,'Z-scores'!JU18&lt;-3),"",'Z-scores'!JU18)</f>
        <v>0.64426066205879751</v>
      </c>
      <c r="JV18" s="6">
        <f>IF(OR('Z-scores'!JV18&gt;3,'Z-scores'!JV18&lt;-3),"",'Z-scores'!JV18)</f>
        <v>-0.49825279579671633</v>
      </c>
      <c r="JW18" s="6">
        <f>IF(OR('Z-scores'!JW18&gt;3,'Z-scores'!JW18&lt;-3),"",'Z-scores'!JW18)</f>
        <v>0.80694458756687204</v>
      </c>
      <c r="JX18" s="6">
        <f>IF(OR('Z-scores'!JX18&gt;3,'Z-scores'!JX18&lt;-3),"",'Z-scores'!JX18)</f>
        <v>-0.18606031874144732</v>
      </c>
      <c r="JY18" s="6">
        <f>IF(OR('Z-scores'!JY18&gt;3,'Z-scores'!JY18&lt;-3),"",'Z-scores'!JY18)</f>
        <v>0.49464594323815947</v>
      </c>
      <c r="JZ18" s="6">
        <f>IF(OR('Z-scores'!JZ18&gt;3,'Z-scores'!JZ18&lt;-3),"",'Z-scores'!JZ18)</f>
        <v>-3.9674817000960483E-2</v>
      </c>
      <c r="KA18" s="6">
        <f>IF(OR('Z-scores'!KA18&gt;3,'Z-scores'!KA18&lt;-3),"",'Z-scores'!KA18)</f>
        <v>0.49474677337231787</v>
      </c>
      <c r="KB18" s="6">
        <f>IF(OR('Z-scores'!KB18&gt;3,'Z-scores'!KB18&lt;-3),"",'Z-scores'!KB18)</f>
        <v>0.94409411526723719</v>
      </c>
      <c r="KC18" s="6">
        <f>IF(OR('Z-scores'!KC18&gt;3,'Z-scores'!KC18&lt;-3),"",'Z-scores'!KC18)</f>
        <v>-0.12647735921982384</v>
      </c>
      <c r="KD18" s="6">
        <f>IF(OR('Z-scores'!KD18&gt;3,'Z-scores'!KD18&lt;-3),"",'Z-scores'!KD18)</f>
        <v>1.2465075807375963</v>
      </c>
      <c r="KE18" s="6">
        <f>IF(OR('Z-scores'!KE18&gt;3,'Z-scores'!KE18&lt;-3),"",'Z-scores'!KE18)</f>
        <v>0.32723318557302339</v>
      </c>
      <c r="KF18" s="6">
        <f>IF(OR('Z-scores'!KF18&gt;3,'Z-scores'!KF18&lt;-3),"",'Z-scores'!KF18)</f>
        <v>-0.24781018893451673</v>
      </c>
      <c r="KG18" s="6">
        <f>IF(OR('Z-scores'!KG18&gt;3,'Z-scores'!KG18&lt;-3),"",'Z-scores'!KG18)</f>
        <v>-0.41597976508234663</v>
      </c>
      <c r="KH18" s="6">
        <f>IF(OR('Z-scores'!KH18&gt;3,'Z-scores'!KH18&lt;-3),"",'Z-scores'!KH18)</f>
        <v>0.25378582087975188</v>
      </c>
      <c r="KI18" s="6">
        <f>IF(OR('Z-scores'!KI18&gt;3,'Z-scores'!KI18&lt;-3),"",'Z-scores'!KI18)</f>
        <v>-0.13599905866020498</v>
      </c>
      <c r="KJ18" s="6">
        <f>IF(OR('Z-scores'!KJ18&gt;3,'Z-scores'!KJ18&lt;-3),"",'Z-scores'!KJ18)</f>
        <v>-1.6582500547736101</v>
      </c>
      <c r="KK18" s="6">
        <f>IF(OR('Z-scores'!KK18&gt;3,'Z-scores'!KK18&lt;-3),"",'Z-scores'!KK18)</f>
        <v>-1.136223211242634</v>
      </c>
      <c r="KL18" s="6">
        <f>IF(OR('Z-scores'!KL18&gt;3,'Z-scores'!KL18&lt;-3),"",'Z-scores'!KL18)</f>
        <v>-0.92920961993450923</v>
      </c>
      <c r="KM18" s="6">
        <f>IF(OR('Z-scores'!KM18&gt;3,'Z-scores'!KM18&lt;-3),"",'Z-scores'!KM18)</f>
        <v>0.35742539462049</v>
      </c>
      <c r="KN18" s="6">
        <f>IF(OR('Z-scores'!KN18&gt;3,'Z-scores'!KN18&lt;-3),"",'Z-scores'!KN18)</f>
        <v>-0.72597537331489481</v>
      </c>
      <c r="KO18" s="6">
        <f>IF(OR('Z-scores'!KO18&gt;3,'Z-scores'!KO18&lt;-3),"",'Z-scores'!KO18)</f>
        <v>6.8312399050244485E-2</v>
      </c>
      <c r="KP18" s="6">
        <f>IF(OR('Z-scores'!KP18&gt;3,'Z-scores'!KP18&lt;-3),"",'Z-scores'!KP18)</f>
        <v>-0.5725383160240326</v>
      </c>
      <c r="KQ18" s="6">
        <f>IF(OR('Z-scores'!KQ18&gt;3,'Z-scores'!KQ18&lt;-3),"",'Z-scores'!KQ18)</f>
        <v>0.71761121993252663</v>
      </c>
      <c r="KR18" s="6">
        <f>IF(OR('Z-scores'!KR18&gt;3,'Z-scores'!KR18&lt;-3),"",'Z-scores'!KR18)</f>
        <v>0.19231357359041545</v>
      </c>
      <c r="KS18" s="6">
        <f>IF(OR('Z-scores'!KS18&gt;3,'Z-scores'!KS18&lt;-3),"",'Z-scores'!KS18)</f>
        <v>-0.78022102091909495</v>
      </c>
      <c r="KT18" s="6">
        <f>IF(OR('Z-scores'!KT18&gt;3,'Z-scores'!KT18&lt;-3),"",'Z-scores'!KT18)</f>
        <v>0.22824831382619082</v>
      </c>
      <c r="KU18" s="6">
        <f>IF(OR('Z-scores'!KU18&gt;3,'Z-scores'!KU18&lt;-3),"",'Z-scores'!KU18)</f>
        <v>-0.16458815463472021</v>
      </c>
      <c r="KV18" s="6">
        <f>IF(OR('Z-scores'!KV18&gt;3,'Z-scores'!KV18&lt;-3),"",'Z-scores'!KV18)</f>
        <v>-0.67924480704817813</v>
      </c>
      <c r="KW18" s="6">
        <f>IF(OR('Z-scores'!KW18&gt;3,'Z-scores'!KW18&lt;-3),"",'Z-scores'!KW18)</f>
        <v>-0.66820777767667472</v>
      </c>
      <c r="KX18" s="6">
        <f>IF(OR('Z-scores'!KX18&gt;3,'Z-scores'!KX18&lt;-3),"",'Z-scores'!KX18)</f>
        <v>-0.30223535572408333</v>
      </c>
      <c r="KY18" s="6">
        <f>IF(OR('Z-scores'!KY18&gt;3,'Z-scores'!KY18&lt;-3),"",'Z-scores'!KY18)</f>
        <v>0.5962023433975433</v>
      </c>
      <c r="KZ18" s="6">
        <f>IF(OR('Z-scores'!KZ18&gt;3,'Z-scores'!KZ18&lt;-3),"",'Z-scores'!KZ18)</f>
        <v>-0.36396784687075501</v>
      </c>
      <c r="LA18" s="6">
        <f>IF(OR('Z-scores'!LA18&gt;3,'Z-scores'!LA18&lt;-3),"",'Z-scores'!LA18)</f>
        <v>-0.62823120758083706</v>
      </c>
      <c r="LB18" s="6">
        <f>IF(OR('Z-scores'!LB18&gt;3,'Z-scores'!LB18&lt;-3),"",'Z-scores'!LB18)</f>
        <v>0.40263271468453438</v>
      </c>
      <c r="LC18" s="6">
        <f>IF(OR('Z-scores'!LC18&gt;3,'Z-scores'!LC18&lt;-3),"",'Z-scores'!LC18)</f>
        <v>0.11160577842849995</v>
      </c>
      <c r="LD18" s="6">
        <f>IF(OR('Z-scores'!LD18&gt;3,'Z-scores'!LD18&lt;-3),"",'Z-scores'!LD18)</f>
        <v>4.1244665746154513E-2</v>
      </c>
      <c r="LE18" s="6">
        <f>IF(OR('Z-scores'!LE18&gt;3,'Z-scores'!LE18&lt;-3),"",'Z-scores'!LE18)</f>
        <v>-1.0191996179904197</v>
      </c>
      <c r="LF18" s="6">
        <f>IF(OR('Z-scores'!LF18&gt;3,'Z-scores'!LF18&lt;-3),"",'Z-scores'!LF18)</f>
        <v>0.59076723215351856</v>
      </c>
      <c r="LG18" s="6">
        <f>IF(OR('Z-scores'!LG18&gt;3,'Z-scores'!LG18&lt;-3),"",'Z-scores'!LG18)</f>
        <v>0.26718681446288528</v>
      </c>
      <c r="LH18" s="6">
        <f>IF(OR('Z-scores'!LH18&gt;3,'Z-scores'!LH18&lt;-3),"",'Z-scores'!LH18)</f>
        <v>-0.12315151944689622</v>
      </c>
      <c r="LI18" s="6">
        <f>IF(OR('Z-scores'!LI18&gt;3,'Z-scores'!LI18&lt;-3),"",'Z-scores'!LI18)</f>
        <v>0.23054242203835482</v>
      </c>
      <c r="LJ18" s="6">
        <f>IF(OR('Z-scores'!LJ18&gt;3,'Z-scores'!LJ18&lt;-3),"",'Z-scores'!LJ18)</f>
        <v>1.187444393764697</v>
      </c>
      <c r="LK18" s="6">
        <f>IF(OR('Z-scores'!LK18&gt;3,'Z-scores'!LK18&lt;-3),"",'Z-scores'!LK18)</f>
        <v>-8.6886288394446856E-2</v>
      </c>
      <c r="LL18" s="6">
        <f>IF(OR('Z-scores'!LL18&gt;3,'Z-scores'!LL18&lt;-3),"",'Z-scores'!LL18)</f>
        <v>0.11552739700959554</v>
      </c>
      <c r="LM18" s="6">
        <f>IF(OR('Z-scores'!LM18&gt;3,'Z-scores'!LM18&lt;-3),"",'Z-scores'!LM18)</f>
        <v>-0.38400146130917995</v>
      </c>
      <c r="LN18" s="6">
        <f>IF(OR('Z-scores'!LN18&gt;3,'Z-scores'!LN18&lt;-3),"",'Z-scores'!LN18)</f>
        <v>0.12424529806270089</v>
      </c>
      <c r="LO18" s="6">
        <f>IF(OR('Z-scores'!LO18&gt;3,'Z-scores'!LO18&lt;-3),"",'Z-scores'!LO18)</f>
        <v>-0.17108434166620284</v>
      </c>
      <c r="LP18" s="6">
        <f>IF(OR('Z-scores'!LP18&gt;3,'Z-scores'!LP18&lt;-3),"",'Z-scores'!LP18)</f>
        <v>1.8010807383082941</v>
      </c>
      <c r="LQ18" s="6">
        <f>IF(OR('Z-scores'!LQ18&gt;3,'Z-scores'!LQ18&lt;-3),"",'Z-scores'!LQ18)</f>
        <v>-0.16999163023032424</v>
      </c>
      <c r="LR18" s="6">
        <f>IF(OR('Z-scores'!LR18&gt;3,'Z-scores'!LR18&lt;-3),"",'Z-scores'!LR18)</f>
        <v>-0.22430556268740029</v>
      </c>
      <c r="LS18" s="6">
        <f>IF(OR('Z-scores'!LS18&gt;3,'Z-scores'!LS18&lt;-3),"",'Z-scores'!LS18)</f>
        <v>-5.8971846761343573E-2</v>
      </c>
      <c r="LT18" s="6">
        <f>IF(OR('Z-scores'!LT18&gt;3,'Z-scores'!LT18&lt;-3),"",'Z-scores'!LT18)</f>
        <v>-0.344828812058246</v>
      </c>
      <c r="LU18" s="6">
        <f>IF(OR('Z-scores'!LU18&gt;3,'Z-scores'!LU18&lt;-3),"",'Z-scores'!LU18)</f>
        <v>-0.18445322295784564</v>
      </c>
      <c r="LV18" s="6">
        <f>IF(OR('Z-scores'!LV18&gt;3,'Z-scores'!LV18&lt;-3),"",'Z-scores'!LV18)</f>
        <v>-0.65195176563963386</v>
      </c>
      <c r="LW18" s="6">
        <f>IF(OR('Z-scores'!LW18&gt;3,'Z-scores'!LW18&lt;-3),"",'Z-scores'!LW18)</f>
        <v>0.94390564457517756</v>
      </c>
      <c r="LX18" s="6">
        <f>IF(OR('Z-scores'!LX18&gt;3,'Z-scores'!LX18&lt;-3),"",'Z-scores'!LX18)</f>
        <v>-6.8938908694612319E-2</v>
      </c>
      <c r="LY18" s="6">
        <f>IF(OR('Z-scores'!LY18&gt;3,'Z-scores'!LY18&lt;-3),"",'Z-scores'!LY18)</f>
        <v>0.11608351446921208</v>
      </c>
      <c r="LZ18" s="6">
        <f>IF(OR('Z-scores'!LZ18&gt;3,'Z-scores'!LZ18&lt;-3),"",'Z-scores'!LZ18)</f>
        <v>-0.17311052995685233</v>
      </c>
      <c r="MA18" s="6">
        <f>IF(OR('Z-scores'!MA18&gt;3,'Z-scores'!MA18&lt;-3),"",'Z-scores'!MA18)</f>
        <v>-0.3832609685602541</v>
      </c>
      <c r="MB18" s="6">
        <f>IF(OR('Z-scores'!MB18&gt;3,'Z-scores'!MB18&lt;-3),"",'Z-scores'!MB18)</f>
        <v>-0.18900756188606671</v>
      </c>
      <c r="MC18" s="6">
        <f>IF(OR('Z-scores'!MC18&gt;3,'Z-scores'!MC18&lt;-3),"",'Z-scores'!MC18)</f>
        <v>0.19015516324560713</v>
      </c>
      <c r="MD18" s="6">
        <f>IF(OR('Z-scores'!MD18&gt;3,'Z-scores'!MD18&lt;-3),"",'Z-scores'!MD18)</f>
        <v>-0.11788039853896454</v>
      </c>
      <c r="ME18" s="6">
        <f>IF(OR('Z-scores'!ME18&gt;3,'Z-scores'!ME18&lt;-3),"",'Z-scores'!ME18)</f>
        <v>0.72079604496206129</v>
      </c>
      <c r="MF18" s="6">
        <f>IF(OR('Z-scores'!MF18&gt;3,'Z-scores'!MF18&lt;-3),"",'Z-scores'!MF18)</f>
        <v>-0.26053350232139055</v>
      </c>
      <c r="MG18" s="6">
        <f>IF(OR('Z-scores'!MG18&gt;3,'Z-scores'!MG18&lt;-3),"",'Z-scores'!MG18)</f>
        <v>9.9918384254444381E-2</v>
      </c>
      <c r="MH18" s="6">
        <f>IF(OR('Z-scores'!MH18&gt;3,'Z-scores'!MH18&lt;-3),"",'Z-scores'!MH18)</f>
        <v>8.7303374436232387E-2</v>
      </c>
      <c r="MI18" s="6">
        <f>IF(OR('Z-scores'!MI18&gt;3,'Z-scores'!MI18&lt;-3),"",'Z-scores'!MI18)</f>
        <v>-5.5462426547535242E-2</v>
      </c>
      <c r="MJ18" s="6">
        <f>IF(OR('Z-scores'!MJ18&gt;3,'Z-scores'!MJ18&lt;-3),"",'Z-scores'!MJ18)</f>
        <v>0.13679451768057879</v>
      </c>
      <c r="MK18" s="6">
        <f>IF(OR('Z-scores'!MK18&gt;3,'Z-scores'!MK18&lt;-3),"",'Z-scores'!MK18)</f>
        <v>-0.37315198036987374</v>
      </c>
      <c r="ML18" s="6">
        <f>IF(OR('Z-scores'!ML18&gt;3,'Z-scores'!ML18&lt;-3),"",'Z-scores'!ML18)</f>
        <v>0.33330359822126443</v>
      </c>
      <c r="MM18" s="6">
        <f>IF(OR('Z-scores'!MM18&gt;3,'Z-scores'!MM18&lt;-3),"",'Z-scores'!MM18)</f>
        <v>-7.8119477586594391E-2</v>
      </c>
      <c r="MN18" s="6">
        <f>IF(OR('Z-scores'!MN18&gt;3,'Z-scores'!MN18&lt;-3),"",'Z-scores'!MN18)</f>
        <v>0.46456362997519685</v>
      </c>
      <c r="MO18" s="6">
        <f>IF(OR('Z-scores'!MO18&gt;3,'Z-scores'!MO18&lt;-3),"",'Z-scores'!MO18)</f>
        <v>0.34213445432543399</v>
      </c>
      <c r="MP18" s="6">
        <f>IF(OR('Z-scores'!MP18&gt;3,'Z-scores'!MP18&lt;-3),"",'Z-scores'!MP18)</f>
        <v>1.1382415108472641</v>
      </c>
      <c r="MQ18" s="6">
        <f>IF(OR('Z-scores'!MQ18&gt;3,'Z-scores'!MQ18&lt;-3),"",'Z-scores'!MQ18)</f>
        <v>0.5760902665017168</v>
      </c>
      <c r="MR18" s="6">
        <f>IF(OR('Z-scores'!MR18&gt;3,'Z-scores'!MR18&lt;-3),"",'Z-scores'!MR18)</f>
        <v>-8.7508172654366723E-2</v>
      </c>
      <c r="MS18" s="6">
        <f>IF(OR('Z-scores'!MS18&gt;3,'Z-scores'!MS18&lt;-3),"",'Z-scores'!MS18)</f>
        <v>-0.51704607606743236</v>
      </c>
      <c r="MT18" s="6">
        <f>IF(OR('Z-scores'!MT18&gt;3,'Z-scores'!MT18&lt;-3),"",'Z-scores'!MT18)</f>
        <v>-1.6916699043424681E-2</v>
      </c>
      <c r="MU18" s="6">
        <f>IF(OR('Z-scores'!MU18&gt;3,'Z-scores'!MU18&lt;-3),"",'Z-scores'!MU18)</f>
        <v>-9.0491312167346794E-2</v>
      </c>
      <c r="MV18" s="6">
        <f>IF(OR('Z-scores'!MV18&gt;3,'Z-scores'!MV18&lt;-3),"",'Z-scores'!MV18)</f>
        <v>0.12638096181350619</v>
      </c>
      <c r="MW18" s="6">
        <f>IF(OR('Z-scores'!MW18&gt;3,'Z-scores'!MW18&lt;-3),"",'Z-scores'!MW18)</f>
        <v>1.1286081721828778</v>
      </c>
      <c r="MX18" s="6">
        <f>IF(OR('Z-scores'!MX18&gt;3,'Z-scores'!MX18&lt;-3),"",'Z-scores'!MX18)</f>
        <v>-0.57786279666185103</v>
      </c>
      <c r="MY18" s="6">
        <f>IF(OR('Z-scores'!MY18&gt;3,'Z-scores'!MY18&lt;-3),"",'Z-scores'!MY18)</f>
        <v>-0.55194992989675629</v>
      </c>
      <c r="MZ18" s="6">
        <f>IF(OR('Z-scores'!MZ18&gt;3,'Z-scores'!MZ18&lt;-3),"",'Z-scores'!MZ18)</f>
        <v>0.74888633674251848</v>
      </c>
      <c r="NA18" s="6">
        <f>IF(OR('Z-scores'!NA18&gt;3,'Z-scores'!NA18&lt;-3),"",'Z-scores'!NA18)</f>
        <v>0.35204769256778123</v>
      </c>
      <c r="NB18" s="6">
        <f>IF(OR('Z-scores'!NB18&gt;3,'Z-scores'!NB18&lt;-3),"",'Z-scores'!NB18)</f>
        <v>0.40632944900543577</v>
      </c>
      <c r="NC18" s="6">
        <f>IF(OR('Z-scores'!NC18&gt;3,'Z-scores'!NC18&lt;-3),"",'Z-scores'!NC18)</f>
        <v>-0.49597264672490637</v>
      </c>
      <c r="ND18" s="6">
        <f>IF(OR('Z-scores'!ND18&gt;3,'Z-scores'!ND18&lt;-3),"",'Z-scores'!ND18)</f>
        <v>0.28066049075166205</v>
      </c>
      <c r="NE18" s="6">
        <f>IF(OR('Z-scores'!NE18&gt;3,'Z-scores'!NE18&lt;-3),"",'Z-scores'!NE18)</f>
        <v>-0.41854680104778341</v>
      </c>
      <c r="NF18" s="6">
        <f>IF(OR('Z-scores'!NF18&gt;3,'Z-scores'!NF18&lt;-3),"",'Z-scores'!NF18)</f>
        <v>0.95422690931810372</v>
      </c>
      <c r="NG18" s="6">
        <f>IF(OR('Z-scores'!NG18&gt;3,'Z-scores'!NG18&lt;-3),"",'Z-scores'!NG18)</f>
        <v>1.1071643628905299</v>
      </c>
      <c r="NH18" s="6">
        <f>IF(OR('Z-scores'!NH18&gt;3,'Z-scores'!NH18&lt;-3),"",'Z-scores'!NH18)</f>
        <v>1.0578257979211918</v>
      </c>
      <c r="NI18" s="6">
        <f>IF(OR('Z-scores'!NI18&gt;3,'Z-scores'!NI18&lt;-3),"",'Z-scores'!NI18)</f>
        <v>0.42185677458433601</v>
      </c>
      <c r="NJ18" s="6">
        <f>IF(OR('Z-scores'!NJ18&gt;3,'Z-scores'!NJ18&lt;-3),"",'Z-scores'!NJ18)</f>
        <v>0.29640631516511368</v>
      </c>
      <c r="NK18" s="6">
        <f>IF(OR('Z-scores'!NK18&gt;3,'Z-scores'!NK18&lt;-3),"",'Z-scores'!NK18)</f>
        <v>0.46496241625132967</v>
      </c>
      <c r="NL18" s="6">
        <f>IF(OR('Z-scores'!NL18&gt;3,'Z-scores'!NL18&lt;-3),"",'Z-scores'!NL18)</f>
        <v>-0.74039820764447817</v>
      </c>
      <c r="NM18" s="6">
        <f>IF(OR('Z-scores'!NM18&gt;3,'Z-scores'!NM18&lt;-3),"",'Z-scores'!NM18)</f>
        <v>-0.19621053162316932</v>
      </c>
      <c r="NN18" s="6">
        <f>IF(OR('Z-scores'!NN18&gt;3,'Z-scores'!NN18&lt;-3),"",'Z-scores'!NN18)</f>
        <v>0.856811516398025</v>
      </c>
      <c r="NO18" s="6">
        <f>IF(OR('Z-scores'!NO18&gt;3,'Z-scores'!NO18&lt;-3),"",'Z-scores'!NO18)</f>
        <v>0.63933937140417196</v>
      </c>
      <c r="NP18" s="6">
        <f>IF(OR('Z-scores'!NP18&gt;3,'Z-scores'!NP18&lt;-3),"",'Z-scores'!NP18)</f>
        <v>0.37406374407741055</v>
      </c>
      <c r="NQ18" s="6">
        <f>IF(OR('Z-scores'!NQ18&gt;3,'Z-scores'!NQ18&lt;-3),"",'Z-scores'!NQ18)</f>
        <v>-0.21460513179557686</v>
      </c>
      <c r="NR18" s="6">
        <f>IF(OR('Z-scores'!NR18&gt;3,'Z-scores'!NR18&lt;-3),"",'Z-scores'!NR18)</f>
        <v>0.9580464202835085</v>
      </c>
      <c r="NS18" s="6">
        <f>IF(OR('Z-scores'!NS18&gt;3,'Z-scores'!NS18&lt;-3),"",'Z-scores'!NS18)</f>
        <v>0.94617364972855789</v>
      </c>
      <c r="NT18" s="6">
        <f>IF(OR('Z-scores'!NT18&gt;3,'Z-scores'!NT18&lt;-3),"",'Z-scores'!NT18)</f>
        <v>0.18743642382307285</v>
      </c>
      <c r="NU18" s="6">
        <f>IF(OR('Z-scores'!NU18&gt;3,'Z-scores'!NU18&lt;-3),"",'Z-scores'!NU18)</f>
        <v>6.9055233820059639E-2</v>
      </c>
      <c r="NV18" s="6">
        <f>IF(OR('Z-scores'!NV18&gt;3,'Z-scores'!NV18&lt;-3),"",'Z-scores'!NV18)</f>
        <v>1.099273807748493E-2</v>
      </c>
      <c r="NW18" s="6">
        <f>IF(OR('Z-scores'!NW18&gt;3,'Z-scores'!NW18&lt;-3),"",'Z-scores'!NW18)</f>
        <v>0.84428456678971942</v>
      </c>
      <c r="NX18" s="6">
        <f>IF(OR('Z-scores'!NX18&gt;3,'Z-scores'!NX18&lt;-3),"",'Z-scores'!NX18)</f>
        <v>-0.68160536271702221</v>
      </c>
      <c r="NY18" s="6">
        <f>IF(OR('Z-scores'!NY18&gt;3,'Z-scores'!NY18&lt;-3),"",'Z-scores'!NY18)</f>
        <v>5.5347091108352363E-2</v>
      </c>
      <c r="NZ18" s="6">
        <f>IF(OR('Z-scores'!NZ18&gt;3,'Z-scores'!NZ18&lt;-3),"",'Z-scores'!NZ18)</f>
        <v>1.3130104137050107</v>
      </c>
      <c r="OA18" s="6">
        <f>IF(OR('Z-scores'!OA18&gt;3,'Z-scores'!OA18&lt;-3),"",'Z-scores'!OA18)</f>
        <v>0.78499001534107604</v>
      </c>
      <c r="OB18" s="6">
        <f>IF(OR('Z-scores'!OB18&gt;3,'Z-scores'!OB18&lt;-3),"",'Z-scores'!OB18)</f>
        <v>1.6369747182224892</v>
      </c>
      <c r="OC18" s="6">
        <f>IF(OR('Z-scores'!OC18&gt;3,'Z-scores'!OC18&lt;-3),"",'Z-scores'!OC18)</f>
        <v>-0.32848665484185102</v>
      </c>
      <c r="OD18" s="6">
        <f>IF(OR('Z-scores'!OD18&gt;3,'Z-scores'!OD18&lt;-3),"",'Z-scores'!OD18)</f>
        <v>2.9415848966198266</v>
      </c>
      <c r="OE18" s="6">
        <f>IF(OR('Z-scores'!OE18&gt;3,'Z-scores'!OE18&lt;-3),"",'Z-scores'!OE18)</f>
        <v>0.89463637634709725</v>
      </c>
      <c r="OF18" s="6">
        <f>IF(OR('Z-scores'!OF18&gt;3,'Z-scores'!OF18&lt;-3),"",'Z-scores'!OF18)</f>
        <v>-0.2647945733641629</v>
      </c>
      <c r="OG18" s="6">
        <f>IF(OR('Z-scores'!OG18&gt;3,'Z-scores'!OG18&lt;-3),"",'Z-scores'!OG18)</f>
        <v>0.58551183381135485</v>
      </c>
      <c r="OH18" s="6">
        <f>IF(OR('Z-scores'!OH18&gt;3,'Z-scores'!OH18&lt;-3),"",'Z-scores'!OH18)</f>
        <v>1.7696457054044377</v>
      </c>
      <c r="OI18" s="6">
        <f>IF(OR('Z-scores'!OI18&gt;3,'Z-scores'!OI18&lt;-3),"",'Z-scores'!OI18)</f>
        <v>1.5129682030400824</v>
      </c>
      <c r="OJ18" s="6">
        <f>IF(OR('Z-scores'!OJ18&gt;3,'Z-scores'!OJ18&lt;-3),"",'Z-scores'!OJ18)</f>
        <v>0.46204520646862629</v>
      </c>
      <c r="OK18" s="6">
        <f>IF(OR('Z-scores'!OK18&gt;3,'Z-scores'!OK18&lt;-3),"",'Z-scores'!OK18)</f>
        <v>1.6047271811852075</v>
      </c>
      <c r="OL18" s="6">
        <f>IF(OR('Z-scores'!OL18&gt;3,'Z-scores'!OL18&lt;-3),"",'Z-scores'!OL18)</f>
        <v>1.1401192804846902</v>
      </c>
      <c r="OM18" s="6">
        <f>IF(OR('Z-scores'!OM18&gt;3,'Z-scores'!OM18&lt;-3),"",'Z-scores'!OM18)</f>
        <v>1.4997328843559534</v>
      </c>
      <c r="ON18" s="6">
        <f>IF(OR('Z-scores'!ON18&gt;3,'Z-scores'!ON18&lt;-3),"",'Z-scores'!ON18)</f>
        <v>1.1727269830675646</v>
      </c>
      <c r="OO18" s="6">
        <f>IF(OR('Z-scores'!OO18&gt;3,'Z-scores'!OO18&lt;-3),"",'Z-scores'!OO18)</f>
        <v>-0.12190061403220176</v>
      </c>
      <c r="OP18" s="6">
        <f>IF(OR('Z-scores'!OP18&gt;3,'Z-scores'!OP18&lt;-3),"",'Z-scores'!OP18)</f>
        <v>0.29927588023346835</v>
      </c>
      <c r="OQ18" s="6">
        <f>IF(OR('Z-scores'!OQ18&gt;3,'Z-scores'!OQ18&lt;-3),"",'Z-scores'!OQ18)</f>
        <v>0.72305660240901892</v>
      </c>
      <c r="OR18" s="6">
        <f>IF(OR('Z-scores'!OR18&gt;3,'Z-scores'!OR18&lt;-3),"",'Z-scores'!OR18)</f>
        <v>-0.28697706120671279</v>
      </c>
      <c r="OS18" s="6">
        <f>IF(OR('Z-scores'!OS18&gt;3,'Z-scores'!OS18&lt;-3),"",'Z-scores'!OS18)</f>
        <v>-0.21641364142580105</v>
      </c>
      <c r="OT18" s="6">
        <f>IF(OR('Z-scores'!OT18&gt;3,'Z-scores'!OT18&lt;-3),"",'Z-scores'!OT18)</f>
        <v>7.8320537225066156E-2</v>
      </c>
      <c r="OU18" s="6">
        <f>IF(OR('Z-scores'!OU18&gt;3,'Z-scores'!OU18&lt;-3),"",'Z-scores'!OU18)</f>
        <v>0.51116518689258061</v>
      </c>
      <c r="OV18" s="6">
        <f>IF(OR('Z-scores'!OV18&gt;3,'Z-scores'!OV18&lt;-3),"",'Z-scores'!OV18)</f>
        <v>2.3331518380912017</v>
      </c>
      <c r="OW18" s="6">
        <f>IF(OR('Z-scores'!OW18&gt;3,'Z-scores'!OW18&lt;-3),"",'Z-scores'!OW18)</f>
        <v>1.491431886745836</v>
      </c>
      <c r="OX18" s="6">
        <f>IF(OR('Z-scores'!OX18&gt;3,'Z-scores'!OX18&lt;-3),"",'Z-scores'!OX18)</f>
        <v>0.98378976729225709</v>
      </c>
      <c r="OY18" s="6">
        <f>IF(OR('Z-scores'!OY18&gt;3,'Z-scores'!OY18&lt;-3),"",'Z-scores'!OY18)</f>
        <v>1.702258840569161</v>
      </c>
      <c r="OZ18" s="6">
        <f>IF(OR('Z-scores'!OZ18&gt;3,'Z-scores'!OZ18&lt;-3),"",'Z-scores'!OZ18)</f>
        <v>0.5153045837016853</v>
      </c>
      <c r="PA18" s="6">
        <f>IF(OR('Z-scores'!PA18&gt;3,'Z-scores'!PA18&lt;-3),"",'Z-scores'!PA18)</f>
        <v>-0.25000000000000006</v>
      </c>
      <c r="PB18" s="6">
        <f>IF(OR('Z-scores'!PB18&gt;3,'Z-scores'!PB18&lt;-3),"",'Z-scores'!PB18)</f>
        <v>8.6929881983698193E-2</v>
      </c>
      <c r="PC18" s="6">
        <f>IF(OR('Z-scores'!PC18&gt;3,'Z-scores'!PC18&lt;-3),"",'Z-scores'!PC18)</f>
        <v>1.0073177662209432</v>
      </c>
      <c r="PD18" s="6">
        <f>IF(OR('Z-scores'!PD18&gt;3,'Z-scores'!PD18&lt;-3),"",'Z-scores'!PD18)</f>
        <v>1.3958476995428677</v>
      </c>
      <c r="PE18" s="6">
        <f>IF(OR('Z-scores'!PE18&gt;3,'Z-scores'!PE18&lt;-3),"",'Z-scores'!PE18)</f>
        <v>1.6927823986272661</v>
      </c>
      <c r="PF18" s="6">
        <f>IF(OR('Z-scores'!PF18&gt;3,'Z-scores'!PF18&lt;-3),"",'Z-scores'!PF18)</f>
        <v>2.4099286496897192</v>
      </c>
      <c r="PG18" s="6">
        <f>IF(OR('Z-scores'!PG18&gt;3,'Z-scores'!PG18&lt;-3),"",'Z-scores'!PG18)</f>
        <v>1.1009557532694707</v>
      </c>
      <c r="PH18" s="6">
        <f>IF(OR('Z-scores'!PH18&gt;3,'Z-scores'!PH18&lt;-3),"",'Z-scores'!PH18)</f>
        <v>-0.33413639952301766</v>
      </c>
      <c r="PI18" s="6">
        <f>IF(OR('Z-scores'!PI18&gt;3,'Z-scores'!PI18&lt;-3),"",'Z-scores'!PI18)</f>
        <v>-0.32134799332442465</v>
      </c>
      <c r="PJ18" s="6">
        <f>IF(OR('Z-scores'!PJ18&gt;3,'Z-scores'!PJ18&lt;-3),"",'Z-scores'!PJ18)</f>
        <v>2.5968851898730132</v>
      </c>
      <c r="PK18" s="6">
        <f>IF(OR('Z-scores'!PK18&gt;3,'Z-scores'!PK18&lt;-3),"",'Z-scores'!PK18)</f>
        <v>-0.84319890541303044</v>
      </c>
      <c r="PL18" s="6">
        <f>IF(OR('Z-scores'!PL18&gt;3,'Z-scores'!PL18&lt;-3),"",'Z-scores'!PL18)</f>
        <v>1.2832253157135507</v>
      </c>
      <c r="PM18" s="6">
        <f>IF(OR('Z-scores'!PM18&gt;3,'Z-scores'!PM18&lt;-3),"",'Z-scores'!PM18)</f>
        <v>-0.24999999999999997</v>
      </c>
      <c r="PN18" s="6">
        <f>IF(OR('Z-scores'!PN18&gt;3,'Z-scores'!PN18&lt;-3),"",'Z-scores'!PN18)</f>
        <v>-0.55269008598982194</v>
      </c>
      <c r="PO18" s="6">
        <f>IF(OR('Z-scores'!PO18&gt;3,'Z-scores'!PO18&lt;-3),"",'Z-scores'!PO18)</f>
        <v>-0.3133025603838383</v>
      </c>
      <c r="PP18" s="6">
        <f>IF(OR('Z-scores'!PP18&gt;3,'Z-scores'!PP18&lt;-3),"",'Z-scores'!PP18)</f>
        <v>-0.35256601888648931</v>
      </c>
      <c r="PQ18" s="6">
        <f>IF(OR('Z-scores'!PQ18&gt;3,'Z-scores'!PQ18&lt;-3),"",'Z-scores'!PQ18)</f>
        <v>-0.28741381805435101</v>
      </c>
      <c r="PR18" s="6">
        <f>IF(OR('Z-scores'!PR18&gt;3,'Z-scores'!PR18&lt;-3),"",'Z-scores'!PR18)</f>
        <v>-0.34829205235337363</v>
      </c>
      <c r="PS18" s="6">
        <f>IF(OR('Z-scores'!PS18&gt;3,'Z-scores'!PS18&lt;-3),"",'Z-scores'!PS18)</f>
        <v>-0.29010262327226644</v>
      </c>
      <c r="PT18" s="6">
        <f>IF(OR('Z-scores'!PT18&gt;3,'Z-scores'!PT18&lt;-3),"",'Z-scores'!PT18)</f>
        <v>-0.25000000000000006</v>
      </c>
      <c r="PU18" s="6">
        <f>IF(OR('Z-scores'!PU18&gt;3,'Z-scores'!PU18&lt;-3),"",'Z-scores'!PU18)</f>
        <v>-0.25000000000000006</v>
      </c>
      <c r="PV18" s="6">
        <f>IF(OR('Z-scores'!PV18&gt;3,'Z-scores'!PV18&lt;-3),"",'Z-scores'!PV18)</f>
        <v>-0.35393626622875579</v>
      </c>
      <c r="PW18" s="6">
        <f>IF(OR('Z-scores'!PW18&gt;3,'Z-scores'!PW18&lt;-3),"",'Z-scores'!PW18)</f>
        <v>-0.30417085935214527</v>
      </c>
      <c r="PX18" s="6">
        <f>IF(OR('Z-scores'!PX18&gt;3,'Z-scores'!PX18&lt;-3),"",'Z-scores'!PX18)</f>
        <v>0.8268705354419652</v>
      </c>
      <c r="PY18" s="6">
        <f>IF(OR('Z-scores'!PY18&gt;3,'Z-scores'!PY18&lt;-3),"",'Z-scores'!PY18)</f>
        <v>-0.27723895041822239</v>
      </c>
      <c r="PZ18" s="6">
        <f>IF(OR('Z-scores'!PZ18&gt;3,'Z-scores'!PZ18&lt;-3),"",'Z-scores'!PZ18)</f>
        <v>-0.38905923555374233</v>
      </c>
      <c r="QA18" s="6">
        <f>IF(OR('Z-scores'!QA18&gt;3,'Z-scores'!QA18&lt;-3),"",'Z-scores'!QA18)</f>
        <v>-0.25000000000000006</v>
      </c>
      <c r="QB18" s="6">
        <f>IF(OR('Z-scores'!QB18&gt;3,'Z-scores'!QB18&lt;-3),"",'Z-scores'!QB18)</f>
        <v>-0.4312203322554079</v>
      </c>
      <c r="QC18" s="6">
        <f>IF(OR('Z-scores'!QC18&gt;3,'Z-scores'!QC18&lt;-3),"",'Z-scores'!QC18)</f>
        <v>2.0528418580260412</v>
      </c>
      <c r="QD18" s="6">
        <f>IF(OR('Z-scores'!QD18&gt;3,'Z-scores'!QD18&lt;-3),"",'Z-scores'!QD18)</f>
        <v>-0.25</v>
      </c>
      <c r="QE18" s="6">
        <f>IF(OR('Z-scores'!QE18&gt;3,'Z-scores'!QE18&lt;-3),"",'Z-scores'!QE18)</f>
        <v>-0.25</v>
      </c>
      <c r="QF18" s="6">
        <f>IF(OR('Z-scores'!QF18&gt;3,'Z-scores'!QF18&lt;-3),"",'Z-scores'!QF18)</f>
        <v>-0.52238652048627932</v>
      </c>
      <c r="QG18" s="6">
        <f>IF(OR('Z-scores'!QG18&gt;3,'Z-scores'!QG18&lt;-3),"",'Z-scores'!QG18)</f>
        <v>2.2502049033672771</v>
      </c>
      <c r="QH18" s="6">
        <f>IF(OR('Z-scores'!QH18&gt;3,'Z-scores'!QH18&lt;-3),"",'Z-scores'!QH18)</f>
        <v>-7.8012953396103285E-2</v>
      </c>
      <c r="QI18" s="6">
        <f>IF(OR('Z-scores'!QI18&gt;3,'Z-scores'!QI18&lt;-3),"",'Z-scores'!QI18)</f>
        <v>9.1857618155015641E-2</v>
      </c>
      <c r="QJ18" s="6">
        <f>IF(OR('Z-scores'!QJ18&gt;3,'Z-scores'!QJ18&lt;-3),"",'Z-scores'!QJ18)</f>
        <v>0.3511109937649281</v>
      </c>
      <c r="QK18" s="6">
        <f>IF(OR('Z-scores'!QK18&gt;3,'Z-scores'!QK18&lt;-3),"",'Z-scores'!QK18)</f>
        <v>-0.36701207625693799</v>
      </c>
      <c r="QL18" s="6">
        <f>IF(OR('Z-scores'!QL18&gt;3,'Z-scores'!QL18&lt;-3),"",'Z-scores'!QL18)</f>
        <v>-0.65890938385996956</v>
      </c>
      <c r="QM18" s="6">
        <f>IF(OR('Z-scores'!QM18&gt;3,'Z-scores'!QM18&lt;-3),"",'Z-scores'!QM18)</f>
        <v>2.1717905622117368</v>
      </c>
      <c r="QN18" s="6">
        <f>IF(OR('Z-scores'!QN18&gt;3,'Z-scores'!QN18&lt;-3),"",'Z-scores'!QN18)</f>
        <v>0.69148296725423319</v>
      </c>
      <c r="QO18" s="6">
        <f>IF(OR('Z-scores'!QO18&gt;3,'Z-scores'!QO18&lt;-3),"",'Z-scores'!QO18)</f>
        <v>1.2618244784784363</v>
      </c>
      <c r="QP18" s="6">
        <f>IF(OR('Z-scores'!QP18&gt;3,'Z-scores'!QP18&lt;-3),"",'Z-scores'!QP18)</f>
        <v>1.5187213195671141</v>
      </c>
      <c r="QQ18" s="6">
        <f>IF(OR('Z-scores'!QQ18&gt;3,'Z-scores'!QQ18&lt;-3),"",'Z-scores'!QQ18)</f>
        <v>0.17758255824661406</v>
      </c>
      <c r="QR18" s="6">
        <f>IF(OR('Z-scores'!QR18&gt;3,'Z-scores'!QR18&lt;-3),"",'Z-scores'!QR18)</f>
        <v>1.8564099133088854</v>
      </c>
      <c r="QS18" s="6">
        <f>IF(OR('Z-scores'!QS18&gt;3,'Z-scores'!QS18&lt;-3),"",'Z-scores'!QS18)</f>
        <v>1.2986967435620198</v>
      </c>
      <c r="QT18" s="6">
        <f>IF(OR('Z-scores'!QT18&gt;3,'Z-scores'!QT18&lt;-3),"",'Z-scores'!QT18)</f>
        <v>0.59726484168892091</v>
      </c>
      <c r="QU18" s="6">
        <f>IF(OR('Z-scores'!QU18&gt;3,'Z-scores'!QU18&lt;-3),"",'Z-scores'!QU18)</f>
        <v>1.5169798135267125</v>
      </c>
      <c r="QV18" s="6">
        <f>IF(OR('Z-scores'!QV18&gt;3,'Z-scores'!QV18&lt;-3),"",'Z-scores'!QV18)</f>
        <v>1.6628476627034117</v>
      </c>
      <c r="QW18" s="6">
        <f>IF(OR('Z-scores'!QW18&gt;3,'Z-scores'!QW18&lt;-3),"",'Z-scores'!QW18)</f>
        <v>1.1998515822740352</v>
      </c>
      <c r="QX18" s="6">
        <f>IF(OR('Z-scores'!QX18&gt;3,'Z-scores'!QX18&lt;-3),"",'Z-scores'!QX18)</f>
        <v>-0.16860747888303176</v>
      </c>
      <c r="QY18" s="6">
        <f>IF(OR('Z-scores'!QY18&gt;3,'Z-scores'!QY18&lt;-3),"",'Z-scores'!QY18)</f>
        <v>0.73377585250188671</v>
      </c>
      <c r="QZ18" s="6">
        <f>IF(OR('Z-scores'!QZ18&gt;3,'Z-scores'!QZ18&lt;-3),"",'Z-scores'!QZ18)</f>
        <v>1.5513791303519091</v>
      </c>
      <c r="RA18" s="6">
        <f>IF(OR('Z-scores'!RA18&gt;3,'Z-scores'!RA18&lt;-3),"",'Z-scores'!RA18)</f>
        <v>1.7839611002802058</v>
      </c>
      <c r="RB18" s="6">
        <f>IF(OR('Z-scores'!RB18&gt;3,'Z-scores'!RB18&lt;-3),"",'Z-scores'!RB18)</f>
        <v>-0.26130068375159859</v>
      </c>
      <c r="RC18" s="6">
        <f>IF(OR('Z-scores'!RC18&gt;3,'Z-scores'!RC18&lt;-3),"",'Z-scores'!RC18)</f>
        <v>0.27216393670824857</v>
      </c>
      <c r="RD18" s="6">
        <f>IF(OR('Z-scores'!RD18&gt;3,'Z-scores'!RD18&lt;-3),"",'Z-scores'!RD18)</f>
        <v>-0.97102319996899467</v>
      </c>
      <c r="RE18" s="6">
        <f>IF(OR('Z-scores'!RE18&gt;3,'Z-scores'!RE18&lt;-3),"",'Z-scores'!RE18)</f>
        <v>0.52232901538162724</v>
      </c>
      <c r="RF18" s="6">
        <f>IF(OR('Z-scores'!RF18&gt;3,'Z-scores'!RF18&lt;-3),"",'Z-scores'!RF18)</f>
        <v>-0.81909839058048295</v>
      </c>
      <c r="RG18" s="6">
        <f>IF(OR('Z-scores'!RG18&gt;3,'Z-scores'!RG18&lt;-3),"",'Z-scores'!RG18)</f>
        <v>-0.40872046267163087</v>
      </c>
      <c r="RH18" s="6">
        <f>IF(OR('Z-scores'!RH18&gt;3,'Z-scores'!RH18&lt;-3),"",'Z-scores'!RH18)</f>
        <v>0.10330385424991491</v>
      </c>
      <c r="RI18" s="6">
        <f>IF(OR('Z-scores'!RI18&gt;3,'Z-scores'!RI18&lt;-3),"",'Z-scores'!RI18)</f>
        <v>-0.55414045766881492</v>
      </c>
      <c r="RJ18" s="6">
        <f>IF(OR('Z-scores'!RJ18&gt;3,'Z-scores'!RJ18&lt;-3),"",'Z-scores'!RJ18)</f>
        <v>1.4031714821656791</v>
      </c>
      <c r="RK18" s="6">
        <f>IF(OR('Z-scores'!RK18&gt;3,'Z-scores'!RK18&lt;-3),"",'Z-scores'!RK18)</f>
        <v>1.0243631635444561</v>
      </c>
      <c r="RL18" s="6">
        <f>IF(OR('Z-scores'!RL18&gt;3,'Z-scores'!RL18&lt;-3),"",'Z-scores'!RL18)</f>
        <v>2.1882600912117489</v>
      </c>
      <c r="RM18" s="6">
        <f>IF(OR('Z-scores'!RM18&gt;3,'Z-scores'!RM18&lt;-3),"",'Z-scores'!RM18)</f>
        <v>1.028484302038535</v>
      </c>
      <c r="RN18" s="6">
        <f>IF(OR('Z-scores'!RN18&gt;3,'Z-scores'!RN18&lt;-3),"",'Z-scores'!RN18)</f>
        <v>-1.0169894830016319</v>
      </c>
      <c r="RO18" s="6">
        <f>IF(OR('Z-scores'!RO18&gt;3,'Z-scores'!RO18&lt;-3),"",'Z-scores'!RO18)</f>
        <v>-0.80497871837560242</v>
      </c>
      <c r="RP18" s="6">
        <f>IF(OR('Z-scores'!RP18&gt;3,'Z-scores'!RP18&lt;-3),"",'Z-scores'!RP18)</f>
        <v>-0.53390652664916449</v>
      </c>
      <c r="RQ18" s="6">
        <f>IF(OR('Z-scores'!RQ18&gt;3,'Z-scores'!RQ18&lt;-3),"",'Z-scores'!RQ18)</f>
        <v>5.6203375832611417E-2</v>
      </c>
      <c r="RR18" s="6">
        <f>IF(OR('Z-scores'!RR18&gt;3,'Z-scores'!RR18&lt;-3),"",'Z-scores'!RR18)</f>
        <v>-0.43874108149822794</v>
      </c>
      <c r="RS18" s="6">
        <f>IF(OR('Z-scores'!RS18&gt;3,'Z-scores'!RS18&lt;-3),"",'Z-scores'!RS18)</f>
        <v>-0.68020227181215165</v>
      </c>
      <c r="RT18" s="6">
        <f>IF(OR('Z-scores'!RT18&gt;3,'Z-scores'!RT18&lt;-3),"",'Z-scores'!RT18)</f>
        <v>0.7876072660116632</v>
      </c>
      <c r="RU18" s="6">
        <f>IF(OR('Z-scores'!RU18&gt;3,'Z-scores'!RU18&lt;-3),"",'Z-scores'!RU18)</f>
        <v>-0.89626020358533043</v>
      </c>
      <c r="RV18" s="6">
        <f>IF(OR('Z-scores'!RV18&gt;3,'Z-scores'!RV18&lt;-3),"",'Z-scores'!RV18)</f>
        <v>0.96171824951742568</v>
      </c>
      <c r="RW18" s="6">
        <f>IF(OR('Z-scores'!RW18&gt;3,'Z-scores'!RW18&lt;-3),"",'Z-scores'!RW18)</f>
        <v>0.19466135448543603</v>
      </c>
      <c r="RX18" s="6">
        <f>IF(OR('Z-scores'!RX18&gt;3,'Z-scores'!RX18&lt;-3),"",'Z-scores'!RX18)</f>
        <v>-0.67803928480297604</v>
      </c>
      <c r="RY18" s="6">
        <f>IF(OR('Z-scores'!RY18&gt;3,'Z-scores'!RY18&lt;-3),"",'Z-scores'!RY18)</f>
        <v>9.2785856426149477E-2</v>
      </c>
      <c r="RZ18" s="6">
        <f>IF(OR('Z-scores'!RZ18&gt;3,'Z-scores'!RZ18&lt;-3),"",'Z-scores'!RZ18)</f>
        <v>-4.4523209880216803E-2</v>
      </c>
      <c r="SA18" s="6">
        <f>IF(OR('Z-scores'!SA18&gt;3,'Z-scores'!SA18&lt;-3),"",'Z-scores'!SA18)</f>
        <v>-0.1478771191896241</v>
      </c>
      <c r="SB18" s="6">
        <f>IF(OR('Z-scores'!SB18&gt;3,'Z-scores'!SB18&lt;-3),"",'Z-scores'!SB18)</f>
        <v>0.69204407599219453</v>
      </c>
      <c r="SC18" s="6">
        <f>IF(OR('Z-scores'!SC18&gt;3,'Z-scores'!SC18&lt;-3),"",'Z-scores'!SC18)</f>
        <v>0.73203887033102522</v>
      </c>
      <c r="SD18" s="6">
        <f>IF(OR('Z-scores'!SD18&gt;3,'Z-scores'!SD18&lt;-3),"",'Z-scores'!SD18)</f>
        <v>1.6321880302417917</v>
      </c>
      <c r="SE18" s="6">
        <f>IF(OR('Z-scores'!SE18&gt;3,'Z-scores'!SE18&lt;-3),"",'Z-scores'!SE18)</f>
        <v>1.8341188531952626</v>
      </c>
      <c r="SF18" s="6">
        <f>IF(OR('Z-scores'!SF18&gt;3,'Z-scores'!SF18&lt;-3),"",'Z-scores'!SF18)</f>
        <v>-0.42567085496769463</v>
      </c>
      <c r="SG18" s="6">
        <f>IF(OR('Z-scores'!SG18&gt;3,'Z-scores'!SG18&lt;-3),"",'Z-scores'!SG18)</f>
        <v>-0.1948406302804451</v>
      </c>
      <c r="SH18" s="6">
        <f>IF(OR('Z-scores'!SH18&gt;3,'Z-scores'!SH18&lt;-3),"",'Z-scores'!SH18)</f>
        <v>2.7410439899050254</v>
      </c>
      <c r="SI18" s="6">
        <f>IF(OR('Z-scores'!SI18&gt;3,'Z-scores'!SI18&lt;-3),"",'Z-scores'!SI18)</f>
        <v>-0.34471758460937402</v>
      </c>
      <c r="SJ18" s="6">
        <f>IF(OR('Z-scores'!SJ18&gt;3,'Z-scores'!SJ18&lt;-3),"",'Z-scores'!SJ18)</f>
        <v>-0.4235692617138877</v>
      </c>
      <c r="SK18" s="6">
        <f>IF(OR('Z-scores'!SK18&gt;3,'Z-scores'!SK18&lt;-3),"",'Z-scores'!SK18)</f>
        <v>2.0785861237807985</v>
      </c>
    </row>
    <row r="19" spans="1:505" x14ac:dyDescent="0.25">
      <c r="A19" s="14">
        <v>354043</v>
      </c>
      <c r="B19" s="14">
        <v>1</v>
      </c>
      <c r="C19" s="6">
        <f>IF(OR('Z-scores'!C19&gt;3,'Z-scores'!C19&lt;-3),"",'Z-scores'!C19)</f>
        <v>-0.47500405149352087</v>
      </c>
      <c r="D19" s="6">
        <f>IF(OR('Z-scores'!D19&gt;3,'Z-scores'!D19&lt;-3),"",'Z-scores'!D19)</f>
        <v>0.64126299376922746</v>
      </c>
      <c r="E19" s="6">
        <f>IF(OR('Z-scores'!E19&gt;3,'Z-scores'!E19&lt;-3),"",'Z-scores'!E19)</f>
        <v>-0.79742351050970928</v>
      </c>
      <c r="F19" s="6">
        <f>IF(OR('Z-scores'!F19&gt;3,'Z-scores'!F19&lt;-3),"",'Z-scores'!F19)</f>
        <v>-0.96445724835533975</v>
      </c>
      <c r="G19" s="6">
        <f>IF(OR('Z-scores'!G19&gt;3,'Z-scores'!G19&lt;-3),"",'Z-scores'!G19)</f>
        <v>2.4974929649136528</v>
      </c>
      <c r="H19" s="6">
        <f>IF(OR('Z-scores'!H19&gt;3,'Z-scores'!H19&lt;-3),"",'Z-scores'!H19)</f>
        <v>-5.1370202259452838E-2</v>
      </c>
      <c r="I19" s="6">
        <f>IF(OR('Z-scores'!I19&gt;3,'Z-scores'!I19&lt;-3),"",'Z-scores'!I19)</f>
        <v>-1.1711867552149537</v>
      </c>
      <c r="J19" s="6">
        <f>IF(OR('Z-scores'!J19&gt;3,'Z-scores'!J19&lt;-3),"",'Z-scores'!J19)</f>
        <v>-1.8998375054717038</v>
      </c>
      <c r="K19" s="6">
        <f>IF(OR('Z-scores'!K19&gt;3,'Z-scores'!K19&lt;-3),"",'Z-scores'!K19)</f>
        <v>-0.27563508576554657</v>
      </c>
      <c r="L19" s="6">
        <f>IF(OR('Z-scores'!L19&gt;3,'Z-scores'!L19&lt;-3),"",'Z-scores'!L19)</f>
        <v>7.2689531639020144E-2</v>
      </c>
      <c r="M19" s="6">
        <f>IF(OR('Z-scores'!M19&gt;3,'Z-scores'!M19&lt;-3),"",'Z-scores'!M19)</f>
        <v>-0.98804213067578461</v>
      </c>
      <c r="N19" s="6">
        <f>IF(OR('Z-scores'!N19&gt;3,'Z-scores'!N19&lt;-3),"",'Z-scores'!N19)</f>
        <v>-0.68851100238732543</v>
      </c>
      <c r="O19" s="6">
        <f>IF(OR('Z-scores'!O19&gt;3,'Z-scores'!O19&lt;-3),"",'Z-scores'!O19)</f>
        <v>-1.2138377132257145</v>
      </c>
      <c r="P19" s="6">
        <f>IF(OR('Z-scores'!P19&gt;3,'Z-scores'!P19&lt;-3),"",'Z-scores'!P19)</f>
        <v>-5.9418415317022601E-3</v>
      </c>
      <c r="Q19" s="6">
        <f>IF(OR('Z-scores'!Q19&gt;3,'Z-scores'!Q19&lt;-3),"",'Z-scores'!Q19)</f>
        <v>2.3532152225671075</v>
      </c>
      <c r="R19" s="6">
        <f>IF(OR('Z-scores'!R19&gt;3,'Z-scores'!R19&lt;-3),"",'Z-scores'!R19)</f>
        <v>0.84321452188306456</v>
      </c>
      <c r="S19" s="6">
        <f>IF(OR('Z-scores'!S19&gt;3,'Z-scores'!S19&lt;-3),"",'Z-scores'!S19)</f>
        <v>-0.930057372975714</v>
      </c>
      <c r="T19" s="6">
        <f>IF(OR('Z-scores'!T19&gt;3,'Z-scores'!T19&lt;-3),"",'Z-scores'!T19)</f>
        <v>0.4528951567457164</v>
      </c>
      <c r="U19" s="6">
        <f>IF(OR('Z-scores'!U19&gt;3,'Z-scores'!U19&lt;-3),"",'Z-scores'!U19)</f>
        <v>1.4213947591482643</v>
      </c>
      <c r="V19" s="6">
        <f>IF(OR('Z-scores'!V19&gt;3,'Z-scores'!V19&lt;-3),"",'Z-scores'!V19)</f>
        <v>1.798173489118678</v>
      </c>
      <c r="W19" s="6">
        <f>IF(OR('Z-scores'!W19&gt;3,'Z-scores'!W19&lt;-3),"",'Z-scores'!W19)</f>
        <v>1.1660962970445805</v>
      </c>
      <c r="X19" s="6">
        <f>IF(OR('Z-scores'!X19&gt;3,'Z-scores'!X19&lt;-3),"",'Z-scores'!X19)</f>
        <v>-0.13596273913086965</v>
      </c>
      <c r="Y19" s="6">
        <f>IF(OR('Z-scores'!Y19&gt;3,'Z-scores'!Y19&lt;-3),"",'Z-scores'!Y19)</f>
        <v>-1.0115598114815116</v>
      </c>
      <c r="Z19" s="6">
        <f>IF(OR('Z-scores'!Z19&gt;3,'Z-scores'!Z19&lt;-3),"",'Z-scores'!Z19)</f>
        <v>-4.5830254343537068E-2</v>
      </c>
      <c r="AA19" s="6">
        <f>IF(OR('Z-scores'!AA19&gt;3,'Z-scores'!AA19&lt;-3),"",'Z-scores'!AA19)</f>
        <v>0.74809331517685751</v>
      </c>
      <c r="AB19" s="6">
        <f>IF(OR('Z-scores'!AB19&gt;3,'Z-scores'!AB19&lt;-3),"",'Z-scores'!AB19)</f>
        <v>0.56590348391284706</v>
      </c>
      <c r="AC19" s="6">
        <f>IF(OR('Z-scores'!AC19&gt;3,'Z-scores'!AC19&lt;-3),"",'Z-scores'!AC19)</f>
        <v>1.1260767528586946</v>
      </c>
      <c r="AD19" s="6">
        <f>IF(OR('Z-scores'!AD19&gt;3,'Z-scores'!AD19&lt;-3),"",'Z-scores'!AD19)</f>
        <v>0.77738379831089521</v>
      </c>
      <c r="AE19" s="6">
        <f>IF(OR('Z-scores'!AE19&gt;3,'Z-scores'!AE19&lt;-3),"",'Z-scores'!AE19)</f>
        <v>-0.50101524899602823</v>
      </c>
      <c r="AF19" s="6">
        <f>IF(OR('Z-scores'!AF19&gt;3,'Z-scores'!AF19&lt;-3),"",'Z-scores'!AF19)</f>
        <v>-0.3327735949621935</v>
      </c>
      <c r="AG19" s="6">
        <f>IF(OR('Z-scores'!AG19&gt;3,'Z-scores'!AG19&lt;-3),"",'Z-scores'!AG19)</f>
        <v>-0.33010525671261098</v>
      </c>
      <c r="AH19" s="6">
        <f>IF(OR('Z-scores'!AH19&gt;3,'Z-scores'!AH19&lt;-3),"",'Z-scores'!AH19)</f>
        <v>1.3370499185190821</v>
      </c>
      <c r="AI19" s="6">
        <f>IF(OR('Z-scores'!AI19&gt;3,'Z-scores'!AI19&lt;-3),"",'Z-scores'!AI19)</f>
        <v>2.5749413731197137</v>
      </c>
      <c r="AJ19" s="6">
        <f>IF(OR('Z-scores'!AJ19&gt;3,'Z-scores'!AJ19&lt;-3),"",'Z-scores'!AJ19)</f>
        <v>-0.50425558856281516</v>
      </c>
      <c r="AK19" s="6">
        <f>IF(OR('Z-scores'!AK19&gt;3,'Z-scores'!AK19&lt;-3),"",'Z-scores'!AK19)</f>
        <v>-0.98586340961184682</v>
      </c>
      <c r="AL19" s="6">
        <f>IF(OR('Z-scores'!AL19&gt;3,'Z-scores'!AL19&lt;-3),"",'Z-scores'!AL19)</f>
        <v>-1.5394862350895411</v>
      </c>
      <c r="AM19" s="6">
        <f>IF(OR('Z-scores'!AM19&gt;3,'Z-scores'!AM19&lt;-3),"",'Z-scores'!AM19)</f>
        <v>-1.126801796240944</v>
      </c>
      <c r="AN19" s="6">
        <f>IF(OR('Z-scores'!AN19&gt;3,'Z-scores'!AN19&lt;-3),"",'Z-scores'!AN19)</f>
        <v>-1.015095704622907</v>
      </c>
      <c r="AO19" s="6">
        <f>IF(OR('Z-scores'!AO19&gt;3,'Z-scores'!AO19&lt;-3),"",'Z-scores'!AO19)</f>
        <v>0.15023073886126506</v>
      </c>
      <c r="AP19" s="6">
        <f>IF(OR('Z-scores'!AP19&gt;3,'Z-scores'!AP19&lt;-3),"",'Z-scores'!AP19)</f>
        <v>-7.1479505649587285E-2</v>
      </c>
      <c r="AQ19" s="6">
        <f>IF(OR('Z-scores'!AQ19&gt;3,'Z-scores'!AQ19&lt;-3),"",'Z-scores'!AQ19)</f>
        <v>-0.75017994693709023</v>
      </c>
      <c r="AR19" s="6">
        <f>IF(OR('Z-scores'!AR19&gt;3,'Z-scores'!AR19&lt;-3),"",'Z-scores'!AR19)</f>
        <v>-0.89959655339510836</v>
      </c>
      <c r="AS19" s="6">
        <f>IF(OR('Z-scores'!AS19&gt;3,'Z-scores'!AS19&lt;-3),"",'Z-scores'!AS19)</f>
        <v>0.52273425046439792</v>
      </c>
      <c r="AT19" s="6">
        <f>IF(OR('Z-scores'!AT19&gt;3,'Z-scores'!AT19&lt;-3),"",'Z-scores'!AT19)</f>
        <v>0.47943929458543222</v>
      </c>
      <c r="AU19" s="6">
        <f>IF(OR('Z-scores'!AU19&gt;3,'Z-scores'!AU19&lt;-3),"",'Z-scores'!AU19)</f>
        <v>0.68036754871693506</v>
      </c>
      <c r="AV19" s="6">
        <f>IF(OR('Z-scores'!AV19&gt;3,'Z-scores'!AV19&lt;-3),"",'Z-scores'!AV19)</f>
        <v>-6.3809512853445797E-3</v>
      </c>
      <c r="AW19" s="6">
        <f>IF(OR('Z-scores'!AW19&gt;3,'Z-scores'!AW19&lt;-3),"",'Z-scores'!AW19)</f>
        <v>-0.57888680480196197</v>
      </c>
      <c r="AX19" s="6">
        <f>IF(OR('Z-scores'!AX19&gt;3,'Z-scores'!AX19&lt;-3),"",'Z-scores'!AX19)</f>
        <v>-0.52583551689801633</v>
      </c>
      <c r="AY19" s="6">
        <f>IF(OR('Z-scores'!AY19&gt;3,'Z-scores'!AY19&lt;-3),"",'Z-scores'!AY19)</f>
        <v>-0.8613709390465687</v>
      </c>
      <c r="AZ19" s="6">
        <f>IF(OR('Z-scores'!AZ19&gt;3,'Z-scores'!AZ19&lt;-3),"",'Z-scores'!AZ19)</f>
        <v>0.10981743488755683</v>
      </c>
      <c r="BA19" s="6">
        <f>IF(OR('Z-scores'!BA19&gt;3,'Z-scores'!BA19&lt;-3),"",'Z-scores'!BA19)</f>
        <v>2.6573934056277597</v>
      </c>
      <c r="BB19" s="6">
        <f>IF(OR('Z-scores'!BB19&gt;3,'Z-scores'!BB19&lt;-3),"",'Z-scores'!BB19)</f>
        <v>1.4545308725769885</v>
      </c>
      <c r="BC19" s="6">
        <f>IF(OR('Z-scores'!BC19&gt;3,'Z-scores'!BC19&lt;-3),"",'Z-scores'!BC19)</f>
        <v>0.2950885384855923</v>
      </c>
      <c r="BD19" s="6">
        <f>IF(OR('Z-scores'!BD19&gt;3,'Z-scores'!BD19&lt;-3),"",'Z-scores'!BD19)</f>
        <v>-6.6675669812414573E-2</v>
      </c>
      <c r="BE19" s="6">
        <f>IF(OR('Z-scores'!BE19&gt;3,'Z-scores'!BE19&lt;-3),"",'Z-scores'!BE19)</f>
        <v>-1.443746847568538E-2</v>
      </c>
      <c r="BF19" s="6">
        <f>IF(OR('Z-scores'!BF19&gt;3,'Z-scores'!BF19&lt;-3),"",'Z-scores'!BF19)</f>
        <v>1.6330966740767989</v>
      </c>
      <c r="BG19" s="6">
        <f>IF(OR('Z-scores'!BG19&gt;3,'Z-scores'!BG19&lt;-3),"",'Z-scores'!BG19)</f>
        <v>1.49629185760077</v>
      </c>
      <c r="BH19" s="6">
        <f>IF(OR('Z-scores'!BH19&gt;3,'Z-scores'!BH19&lt;-3),"",'Z-scores'!BH19)</f>
        <v>-0.18558390411394249</v>
      </c>
      <c r="BI19" s="6">
        <f>IF(OR('Z-scores'!BI19&gt;3,'Z-scores'!BI19&lt;-3),"",'Z-scores'!BI19)</f>
        <v>0.73425236445718556</v>
      </c>
      <c r="BJ19" s="6">
        <f>IF(OR('Z-scores'!BJ19&gt;3,'Z-scores'!BJ19&lt;-3),"",'Z-scores'!BJ19)</f>
        <v>-0.26281566261473877</v>
      </c>
      <c r="BK19" s="6">
        <f>IF(OR('Z-scores'!BK19&gt;3,'Z-scores'!BK19&lt;-3),"",'Z-scores'!BK19)</f>
        <v>-1.5754191863401352</v>
      </c>
      <c r="BL19" s="6">
        <f>IF(OR('Z-scores'!BL19&gt;3,'Z-scores'!BL19&lt;-3),"",'Z-scores'!BL19)</f>
        <v>-0.76015569754017442</v>
      </c>
      <c r="BM19" s="6">
        <f>IF(OR('Z-scores'!BM19&gt;3,'Z-scores'!BM19&lt;-3),"",'Z-scores'!BM19)</f>
        <v>1.1155185352977888</v>
      </c>
      <c r="BN19" s="6">
        <f>IF(OR('Z-scores'!BN19&gt;3,'Z-scores'!BN19&lt;-3),"",'Z-scores'!BN19)</f>
        <v>0.2962133844379255</v>
      </c>
      <c r="BO19" s="6">
        <f>IF(OR('Z-scores'!BO19&gt;3,'Z-scores'!BO19&lt;-3),"",'Z-scores'!BO19)</f>
        <v>0.24443648061219464</v>
      </c>
      <c r="BP19" s="6">
        <f>IF(OR('Z-scores'!BP19&gt;3,'Z-scores'!BP19&lt;-3),"",'Z-scores'!BP19)</f>
        <v>0.17862165919847633</v>
      </c>
      <c r="BQ19" s="6">
        <f>IF(OR('Z-scores'!BQ19&gt;3,'Z-scores'!BQ19&lt;-3),"",'Z-scores'!BQ19)</f>
        <v>-0.1918631368490088</v>
      </c>
      <c r="BR19" s="6">
        <f>IF(OR('Z-scores'!BR19&gt;3,'Z-scores'!BR19&lt;-3),"",'Z-scores'!BR19)</f>
        <v>-0.30710241961493623</v>
      </c>
      <c r="BS19" s="6">
        <f>IF(OR('Z-scores'!BS19&gt;3,'Z-scores'!BS19&lt;-3),"",'Z-scores'!BS19)</f>
        <v>1.9147594862380177</v>
      </c>
      <c r="BT19" s="6">
        <f>IF(OR('Z-scores'!BT19&gt;3,'Z-scores'!BT19&lt;-3),"",'Z-scores'!BT19)</f>
        <v>0.13143993096414772</v>
      </c>
      <c r="BU19" s="6">
        <f>IF(OR('Z-scores'!BU19&gt;3,'Z-scores'!BU19&lt;-3),"",'Z-scores'!BU19)</f>
        <v>-0.24977356091197328</v>
      </c>
      <c r="BV19" s="6">
        <f>IF(OR('Z-scores'!BV19&gt;3,'Z-scores'!BV19&lt;-3),"",'Z-scores'!BV19)</f>
        <v>0.91661343836908404</v>
      </c>
      <c r="BW19" s="6">
        <f>IF(OR('Z-scores'!BW19&gt;3,'Z-scores'!BW19&lt;-3),"",'Z-scores'!BW19)</f>
        <v>-0.6500148884252932</v>
      </c>
      <c r="BX19" s="6">
        <f>IF(OR('Z-scores'!BX19&gt;3,'Z-scores'!BX19&lt;-3),"",'Z-scores'!BX19)</f>
        <v>-0.26652467603920604</v>
      </c>
      <c r="BY19" s="6">
        <f>IF(OR('Z-scores'!BY19&gt;3,'Z-scores'!BY19&lt;-3),"",'Z-scores'!BY19)</f>
        <v>2.7905744233071252</v>
      </c>
      <c r="BZ19" s="6">
        <f>IF(OR('Z-scores'!BZ19&gt;3,'Z-scores'!BZ19&lt;-3),"",'Z-scores'!BZ19)</f>
        <v>1.5123473166287134</v>
      </c>
      <c r="CA19" s="6">
        <f>IF(OR('Z-scores'!CA19&gt;3,'Z-scores'!CA19&lt;-3),"",'Z-scores'!CA19)</f>
        <v>0.25496977856476705</v>
      </c>
      <c r="CB19" s="6">
        <f>IF(OR('Z-scores'!CB19&gt;3,'Z-scores'!CB19&lt;-3),"",'Z-scores'!CB19)</f>
        <v>1.7650044440415742</v>
      </c>
      <c r="CC19" s="6">
        <f>IF(OR('Z-scores'!CC19&gt;3,'Z-scores'!CC19&lt;-3),"",'Z-scores'!CC19)</f>
        <v>-0.42991080129490211</v>
      </c>
      <c r="CD19" s="6">
        <f>IF(OR('Z-scores'!CD19&gt;3,'Z-scores'!CD19&lt;-3),"",'Z-scores'!CD19)</f>
        <v>8.89842928183847E-2</v>
      </c>
      <c r="CE19" s="6">
        <f>IF(OR('Z-scores'!CE19&gt;3,'Z-scores'!CE19&lt;-3),"",'Z-scores'!CE19)</f>
        <v>2.8762513787687141</v>
      </c>
      <c r="CF19" s="6">
        <f>IF(OR('Z-scores'!CF19&gt;3,'Z-scores'!CF19&lt;-3),"",'Z-scores'!CF19)</f>
        <v>1.707327644707755</v>
      </c>
      <c r="CG19" s="6">
        <f>IF(OR('Z-scores'!CG19&gt;3,'Z-scores'!CG19&lt;-3),"",'Z-scores'!CG19)</f>
        <v>1.7592751492787075</v>
      </c>
      <c r="CH19" s="6">
        <f>IF(OR('Z-scores'!CH19&gt;3,'Z-scores'!CH19&lt;-3),"",'Z-scores'!CH19)</f>
        <v>2.8922525959837895</v>
      </c>
      <c r="CI19" s="6">
        <f>IF(OR('Z-scores'!CI19&gt;3,'Z-scores'!CI19&lt;-3),"",'Z-scores'!CI19)</f>
        <v>-5.0675907181258473E-2</v>
      </c>
      <c r="CJ19" s="6">
        <f>IF(OR('Z-scores'!CJ19&gt;3,'Z-scores'!CJ19&lt;-3),"",'Z-scores'!CJ19)</f>
        <v>-0.71099181415932355</v>
      </c>
      <c r="CK19" s="6" t="str">
        <f>IF(OR('Z-scores'!CK19&gt;3,'Z-scores'!CK19&lt;-3),"",'Z-scores'!CK19)</f>
        <v/>
      </c>
      <c r="CL19" s="6">
        <f>IF(OR('Z-scores'!CL19&gt;3,'Z-scores'!CL19&lt;-3),"",'Z-scores'!CL19)</f>
        <v>1.0392829453559129</v>
      </c>
      <c r="CM19" s="6">
        <f>IF(OR('Z-scores'!CM19&gt;3,'Z-scores'!CM19&lt;-3),"",'Z-scores'!CM19)</f>
        <v>1.191603601423914</v>
      </c>
      <c r="CN19" s="6">
        <f>IF(OR('Z-scores'!CN19&gt;3,'Z-scores'!CN19&lt;-3),"",'Z-scores'!CN19)</f>
        <v>1.3709069733119379</v>
      </c>
      <c r="CO19" s="6">
        <f>IF(OR('Z-scores'!CO19&gt;3,'Z-scores'!CO19&lt;-3),"",'Z-scores'!CO19)</f>
        <v>-0.77661452676229759</v>
      </c>
      <c r="CP19" s="6">
        <f>IF(OR('Z-scores'!CP19&gt;3,'Z-scores'!CP19&lt;-3),"",'Z-scores'!CP19)</f>
        <v>0.13787483901698794</v>
      </c>
      <c r="CQ19" s="6">
        <f>IF(OR('Z-scores'!CQ19&gt;3,'Z-scores'!CQ19&lt;-3),"",'Z-scores'!CQ19)</f>
        <v>2.2634535523160539</v>
      </c>
      <c r="CR19" s="6">
        <f>IF(OR('Z-scores'!CR19&gt;3,'Z-scores'!CR19&lt;-3),"",'Z-scores'!CR19)</f>
        <v>-0.10921896711807132</v>
      </c>
      <c r="CS19" s="6">
        <f>IF(OR('Z-scores'!CS19&gt;3,'Z-scores'!CS19&lt;-3),"",'Z-scores'!CS19)</f>
        <v>-0.70062168938175984</v>
      </c>
      <c r="CT19" s="6">
        <f>IF(OR('Z-scores'!CT19&gt;3,'Z-scores'!CT19&lt;-3),"",'Z-scores'!CT19)</f>
        <v>0.38667162544170297</v>
      </c>
      <c r="CU19" s="6">
        <f>IF(OR('Z-scores'!CU19&gt;3,'Z-scores'!CU19&lt;-3),"",'Z-scores'!CU19)</f>
        <v>-0.4864051563939682</v>
      </c>
      <c r="CV19" s="6">
        <f>IF(OR('Z-scores'!CV19&gt;3,'Z-scores'!CV19&lt;-3),"",'Z-scores'!CV19)</f>
        <v>0.22662674568950736</v>
      </c>
      <c r="CW19" s="6">
        <f>IF(OR('Z-scores'!CW19&gt;3,'Z-scores'!CW19&lt;-3),"",'Z-scores'!CW19)</f>
        <v>0.80245578431853304</v>
      </c>
      <c r="CX19" s="6">
        <f>IF(OR('Z-scores'!CX19&gt;3,'Z-scores'!CX19&lt;-3),"",'Z-scores'!CX19)</f>
        <v>0.22274631752519564</v>
      </c>
      <c r="CY19" s="6">
        <f>IF(OR('Z-scores'!CY19&gt;3,'Z-scores'!CY19&lt;-3),"",'Z-scores'!CY19)</f>
        <v>-0.23527243816525717</v>
      </c>
      <c r="CZ19" s="6">
        <f>IF(OR('Z-scores'!CZ19&gt;3,'Z-scores'!CZ19&lt;-3),"",'Z-scores'!CZ19)</f>
        <v>-0.28538516151455728</v>
      </c>
      <c r="DA19" s="6">
        <f>IF(OR('Z-scores'!DA19&gt;3,'Z-scores'!DA19&lt;-3),"",'Z-scores'!DA19)</f>
        <v>-0.27667182737676749</v>
      </c>
      <c r="DB19" s="6">
        <f>IF(OR('Z-scores'!DB19&gt;3,'Z-scores'!DB19&lt;-3),"",'Z-scores'!DB19)</f>
        <v>-0.18387141089904191</v>
      </c>
      <c r="DC19" s="6">
        <f>IF(OR('Z-scores'!DC19&gt;3,'Z-scores'!DC19&lt;-3),"",'Z-scores'!DC19)</f>
        <v>2.518232538691211</v>
      </c>
      <c r="DD19" s="6">
        <f>IF(OR('Z-scores'!DD19&gt;3,'Z-scores'!DD19&lt;-3),"",'Z-scores'!DD19)</f>
        <v>-0.24350710401747855</v>
      </c>
      <c r="DE19" s="6">
        <f>IF(OR('Z-scores'!DE19&gt;3,'Z-scores'!DE19&lt;-3),"",'Z-scores'!DE19)</f>
        <v>-0.9199830644036131</v>
      </c>
      <c r="DF19" s="6">
        <f>IF(OR('Z-scores'!DF19&gt;3,'Z-scores'!DF19&lt;-3),"",'Z-scores'!DF19)</f>
        <v>-7.6802316813521995E-2</v>
      </c>
      <c r="DG19" s="6">
        <f>IF(OR('Z-scores'!DG19&gt;3,'Z-scores'!DG19&lt;-3),"",'Z-scores'!DG19)</f>
        <v>-0.43252831319393564</v>
      </c>
      <c r="DH19" s="6">
        <f>IF(OR('Z-scores'!DH19&gt;3,'Z-scores'!DH19&lt;-3),"",'Z-scores'!DH19)</f>
        <v>0.90847238465499458</v>
      </c>
      <c r="DI19" s="6">
        <f>IF(OR('Z-scores'!DI19&gt;3,'Z-scores'!DI19&lt;-3),"",'Z-scores'!DI19)</f>
        <v>2.0718263926964533</v>
      </c>
      <c r="DJ19" s="6">
        <f>IF(OR('Z-scores'!DJ19&gt;3,'Z-scores'!DJ19&lt;-3),"",'Z-scores'!DJ19)</f>
        <v>-0.35495722843681982</v>
      </c>
      <c r="DK19" s="6">
        <f>IF(OR('Z-scores'!DK19&gt;3,'Z-scores'!DK19&lt;-3),"",'Z-scores'!DK19)</f>
        <v>-0.88672923421642025</v>
      </c>
      <c r="DL19" s="6">
        <f>IF(OR('Z-scores'!DL19&gt;3,'Z-scores'!DL19&lt;-3),"",'Z-scores'!DL19)</f>
        <v>-0.16528043895574476</v>
      </c>
      <c r="DM19" s="6">
        <f>IF(OR('Z-scores'!DM19&gt;3,'Z-scores'!DM19&lt;-3),"",'Z-scores'!DM19)</f>
        <v>0.84885013857924241</v>
      </c>
      <c r="DN19" s="6">
        <f>IF(OR('Z-scores'!DN19&gt;3,'Z-scores'!DN19&lt;-3),"",'Z-scores'!DN19)</f>
        <v>1.3295131707870882</v>
      </c>
      <c r="DO19" s="6">
        <f>IF(OR('Z-scores'!DO19&gt;3,'Z-scores'!DO19&lt;-3),"",'Z-scores'!DO19)</f>
        <v>-2.9933753565418799E-2</v>
      </c>
      <c r="DP19" s="6">
        <f>IF(OR('Z-scores'!DP19&gt;3,'Z-scores'!DP19&lt;-3),"",'Z-scores'!DP19)</f>
        <v>-1.3525019880069484</v>
      </c>
      <c r="DQ19" s="6">
        <f>IF(OR('Z-scores'!DQ19&gt;3,'Z-scores'!DQ19&lt;-3),"",'Z-scores'!DQ19)</f>
        <v>-1.3783470239431888</v>
      </c>
      <c r="DR19" s="6">
        <f>IF(OR('Z-scores'!DR19&gt;3,'Z-scores'!DR19&lt;-3),"",'Z-scores'!DR19)</f>
        <v>-0.41798551800115485</v>
      </c>
      <c r="DS19" s="6">
        <f>IF(OR('Z-scores'!DS19&gt;3,'Z-scores'!DS19&lt;-3),"",'Z-scores'!DS19)</f>
        <v>1.2030901659112618</v>
      </c>
      <c r="DT19" s="6">
        <f>IF(OR('Z-scores'!DT19&gt;3,'Z-scores'!DT19&lt;-3),"",'Z-scores'!DT19)</f>
        <v>0.93969041783341778</v>
      </c>
      <c r="DU19" s="6">
        <f>IF(OR('Z-scores'!DU19&gt;3,'Z-scores'!DU19&lt;-3),"",'Z-scores'!DU19)</f>
        <v>1.131950912475431</v>
      </c>
      <c r="DV19" s="6">
        <f>IF(OR('Z-scores'!DV19&gt;3,'Z-scores'!DV19&lt;-3),"",'Z-scores'!DV19)</f>
        <v>1.5740551742483078</v>
      </c>
      <c r="DW19" s="6">
        <f>IF(OR('Z-scores'!DW19&gt;3,'Z-scores'!DW19&lt;-3),"",'Z-scores'!DW19)</f>
        <v>-0.11352456639514945</v>
      </c>
      <c r="DX19" s="6">
        <f>IF(OR('Z-scores'!DX19&gt;3,'Z-scores'!DX19&lt;-3),"",'Z-scores'!DX19)</f>
        <v>0.60713801578467674</v>
      </c>
      <c r="DY19" s="6">
        <f>IF(OR('Z-scores'!DY19&gt;3,'Z-scores'!DY19&lt;-3),"",'Z-scores'!DY19)</f>
        <v>-0.12396166485218131</v>
      </c>
      <c r="DZ19" s="6">
        <f>IF(OR('Z-scores'!DZ19&gt;3,'Z-scores'!DZ19&lt;-3),"",'Z-scores'!DZ19)</f>
        <v>0.21422769087905882</v>
      </c>
      <c r="EA19" s="6">
        <f>IF(OR('Z-scores'!EA19&gt;3,'Z-scores'!EA19&lt;-3),"",'Z-scores'!EA19)</f>
        <v>0.9159113172880623</v>
      </c>
      <c r="EB19" s="6">
        <f>IF(OR('Z-scores'!EB19&gt;3,'Z-scores'!EB19&lt;-3),"",'Z-scores'!EB19)</f>
        <v>-0.34953101706870121</v>
      </c>
      <c r="EC19" s="6">
        <f>IF(OR('Z-scores'!EC19&gt;3,'Z-scores'!EC19&lt;-3),"",'Z-scores'!EC19)</f>
        <v>-0.34340092329346955</v>
      </c>
      <c r="ED19" s="6">
        <f>IF(OR('Z-scores'!ED19&gt;3,'Z-scores'!ED19&lt;-3),"",'Z-scores'!ED19)</f>
        <v>-0.97778489515289957</v>
      </c>
      <c r="EE19" s="6">
        <f>IF(OR('Z-scores'!EE19&gt;3,'Z-scores'!EE19&lt;-3),"",'Z-scores'!EE19)</f>
        <v>1.326557419803966E-2</v>
      </c>
      <c r="EF19" s="6">
        <f>IF(OR('Z-scores'!EF19&gt;3,'Z-scores'!EF19&lt;-3),"",'Z-scores'!EF19)</f>
        <v>-0.40511258424332292</v>
      </c>
      <c r="EG19" s="6">
        <f>IF(OR('Z-scores'!EG19&gt;3,'Z-scores'!EG19&lt;-3),"",'Z-scores'!EG19)</f>
        <v>-0.50696468944666728</v>
      </c>
      <c r="EH19" s="6">
        <f>IF(OR('Z-scores'!EH19&gt;3,'Z-scores'!EH19&lt;-3),"",'Z-scores'!EH19)</f>
        <v>-0.45400924595886027</v>
      </c>
      <c r="EI19" s="6">
        <f>IF(OR('Z-scores'!EI19&gt;3,'Z-scores'!EI19&lt;-3),"",'Z-scores'!EI19)</f>
        <v>-0.63260124817175478</v>
      </c>
      <c r="EJ19" s="6">
        <f>IF(OR('Z-scores'!EJ19&gt;3,'Z-scores'!EJ19&lt;-3),"",'Z-scores'!EJ19)</f>
        <v>-0.75785733775236497</v>
      </c>
      <c r="EK19" s="6">
        <f>IF(OR('Z-scores'!EK19&gt;3,'Z-scores'!EK19&lt;-3),"",'Z-scores'!EK19)</f>
        <v>0.30001909613384137</v>
      </c>
      <c r="EL19" s="6">
        <f>IF(OR('Z-scores'!EL19&gt;3,'Z-scores'!EL19&lt;-3),"",'Z-scores'!EL19)</f>
        <v>-0.55471945486421415</v>
      </c>
      <c r="EM19" s="6">
        <f>IF(OR('Z-scores'!EM19&gt;3,'Z-scores'!EM19&lt;-3),"",'Z-scores'!EM19)</f>
        <v>-0.27963297950693594</v>
      </c>
      <c r="EN19" s="6">
        <f>IF(OR('Z-scores'!EN19&gt;3,'Z-scores'!EN19&lt;-3),"",'Z-scores'!EN19)</f>
        <v>-0.96142891367598982</v>
      </c>
      <c r="EO19" s="6">
        <f>IF(OR('Z-scores'!EO19&gt;3,'Z-scores'!EO19&lt;-3),"",'Z-scores'!EO19)</f>
        <v>-0.37398674208092014</v>
      </c>
      <c r="EP19" s="6">
        <f>IF(OR('Z-scores'!EP19&gt;3,'Z-scores'!EP19&lt;-3),"",'Z-scores'!EP19)</f>
        <v>-0.59892834085143576</v>
      </c>
      <c r="EQ19" s="6">
        <f>IF(OR('Z-scores'!EQ19&gt;3,'Z-scores'!EQ19&lt;-3),"",'Z-scores'!EQ19)</f>
        <v>-0.44401185406477456</v>
      </c>
      <c r="ER19" s="6">
        <f>IF(OR('Z-scores'!ER19&gt;3,'Z-scores'!ER19&lt;-3),"",'Z-scores'!ER19)</f>
        <v>-0.27936585684496806</v>
      </c>
      <c r="ES19" s="6">
        <f>IF(OR('Z-scores'!ES19&gt;3,'Z-scores'!ES19&lt;-3),"",'Z-scores'!ES19)</f>
        <v>-1.0203782518105711</v>
      </c>
      <c r="ET19" s="6">
        <f>IF(OR('Z-scores'!ET19&gt;3,'Z-scores'!ET19&lt;-3),"",'Z-scores'!ET19)</f>
        <v>-0.91996278353408578</v>
      </c>
      <c r="EU19" s="6">
        <f>IF(OR('Z-scores'!EU19&gt;3,'Z-scores'!EU19&lt;-3),"",'Z-scores'!EU19)</f>
        <v>2.7753907319003215</v>
      </c>
      <c r="EV19" s="6">
        <f>IF(OR('Z-scores'!EV19&gt;3,'Z-scores'!EV19&lt;-3),"",'Z-scores'!EV19)</f>
        <v>1.8115369690099024</v>
      </c>
      <c r="EW19" s="6">
        <f>IF(OR('Z-scores'!EW19&gt;3,'Z-scores'!EW19&lt;-3),"",'Z-scores'!EW19)</f>
        <v>8.5622511979847632E-2</v>
      </c>
      <c r="EX19" s="6">
        <f>IF(OR('Z-scores'!EX19&gt;3,'Z-scores'!EX19&lt;-3),"",'Z-scores'!EX19)</f>
        <v>1.2949208054743726</v>
      </c>
      <c r="EY19" s="6">
        <f>IF(OR('Z-scores'!EY19&gt;3,'Z-scores'!EY19&lt;-3),"",'Z-scores'!EY19)</f>
        <v>-1.0484515287165745</v>
      </c>
      <c r="EZ19" s="6">
        <f>IF(OR('Z-scores'!EZ19&gt;3,'Z-scores'!EZ19&lt;-3),"",'Z-scores'!EZ19)</f>
        <v>-0.65930012098671587</v>
      </c>
      <c r="FA19" s="6">
        <f>IF(OR('Z-scores'!FA19&gt;3,'Z-scores'!FA19&lt;-3),"",'Z-scores'!FA19)</f>
        <v>-0.57410054056717508</v>
      </c>
      <c r="FB19" s="6">
        <f>IF(OR('Z-scores'!FB19&gt;3,'Z-scores'!FB19&lt;-3),"",'Z-scores'!FB19)</f>
        <v>-0.26226681373962812</v>
      </c>
      <c r="FC19" s="6">
        <f>IF(OR('Z-scores'!FC19&gt;3,'Z-scores'!FC19&lt;-3),"",'Z-scores'!FC19)</f>
        <v>-0.25864081698791919</v>
      </c>
      <c r="FD19" s="6">
        <f>IF(OR('Z-scores'!FD19&gt;3,'Z-scores'!FD19&lt;-3),"",'Z-scores'!FD19)</f>
        <v>-1.0490632225216621</v>
      </c>
      <c r="FE19" s="6">
        <f>IF(OR('Z-scores'!FE19&gt;3,'Z-scores'!FE19&lt;-3),"",'Z-scores'!FE19)</f>
        <v>-0.51841423747999416</v>
      </c>
      <c r="FF19" s="6">
        <f>IF(OR('Z-scores'!FF19&gt;3,'Z-scores'!FF19&lt;-3),"",'Z-scores'!FF19)</f>
        <v>0.66539077671930835</v>
      </c>
      <c r="FG19" s="6">
        <f>IF(OR('Z-scores'!FG19&gt;3,'Z-scores'!FG19&lt;-3),"",'Z-scores'!FG19)</f>
        <v>0.46749879846941095</v>
      </c>
      <c r="FH19" s="6">
        <f>IF(OR('Z-scores'!FH19&gt;3,'Z-scores'!FH19&lt;-3),"",'Z-scores'!FH19)</f>
        <v>-0.96271700218222578</v>
      </c>
      <c r="FI19" s="6">
        <f>IF(OR('Z-scores'!FI19&gt;3,'Z-scores'!FI19&lt;-3),"",'Z-scores'!FI19)</f>
        <v>-0.55471678356755116</v>
      </c>
      <c r="FJ19" s="6" t="str">
        <f>IF(OR('Z-scores'!FJ19&gt;3,'Z-scores'!FJ19&lt;-3),"",'Z-scores'!FJ19)</f>
        <v/>
      </c>
      <c r="FK19" s="6">
        <f>IF(OR('Z-scores'!FK19&gt;3,'Z-scores'!FK19&lt;-3),"",'Z-scores'!FK19)</f>
        <v>2.6823571067445116</v>
      </c>
      <c r="FL19" s="6">
        <f>IF(OR('Z-scores'!FL19&gt;3,'Z-scores'!FL19&lt;-3),"",'Z-scores'!FL19)</f>
        <v>0.20079792754380271</v>
      </c>
      <c r="FM19" s="6">
        <f>IF(OR('Z-scores'!FM19&gt;3,'Z-scores'!FM19&lt;-3),"",'Z-scores'!FM19)</f>
        <v>-1.2845430025170284</v>
      </c>
      <c r="FN19" s="6">
        <f>IF(OR('Z-scores'!FN19&gt;3,'Z-scores'!FN19&lt;-3),"",'Z-scores'!FN19)</f>
        <v>-0.8550635588685328</v>
      </c>
      <c r="FO19" s="6">
        <f>IF(OR('Z-scores'!FO19&gt;3,'Z-scores'!FO19&lt;-3),"",'Z-scores'!FO19)</f>
        <v>0.99153785917557313</v>
      </c>
      <c r="FP19" s="6">
        <f>IF(OR('Z-scores'!FP19&gt;3,'Z-scores'!FP19&lt;-3),"",'Z-scores'!FP19)</f>
        <v>0.31061212348611789</v>
      </c>
      <c r="FQ19" s="6">
        <f>IF(OR('Z-scores'!FQ19&gt;3,'Z-scores'!FQ19&lt;-3),"",'Z-scores'!FQ19)</f>
        <v>1.1828506853867831</v>
      </c>
      <c r="FR19" s="6">
        <f>IF(OR('Z-scores'!FR19&gt;3,'Z-scores'!FR19&lt;-3),"",'Z-scores'!FR19)</f>
        <v>0.71008412395993625</v>
      </c>
      <c r="FS19" s="6">
        <f>IF(OR('Z-scores'!FS19&gt;3,'Z-scores'!FS19&lt;-3),"",'Z-scores'!FS19)</f>
        <v>2.6518274165562743</v>
      </c>
      <c r="FT19" s="6">
        <f>IF(OR('Z-scores'!FT19&gt;3,'Z-scores'!FT19&lt;-3),"",'Z-scores'!FT19)</f>
        <v>-3.3910561862279961E-2</v>
      </c>
      <c r="FU19" s="6">
        <f>IF(OR('Z-scores'!FU19&gt;3,'Z-scores'!FU19&lt;-3),"",'Z-scores'!FU19)</f>
        <v>-0.28387600845551403</v>
      </c>
      <c r="FV19" s="6">
        <f>IF(OR('Z-scores'!FV19&gt;3,'Z-scores'!FV19&lt;-3),"",'Z-scores'!FV19)</f>
        <v>-0.39766039018799809</v>
      </c>
      <c r="FW19" s="6">
        <f>IF(OR('Z-scores'!FW19&gt;3,'Z-scores'!FW19&lt;-3),"",'Z-scores'!FW19)</f>
        <v>-0.78841626633320694</v>
      </c>
      <c r="FX19" s="6">
        <f>IF(OR('Z-scores'!FX19&gt;3,'Z-scores'!FX19&lt;-3),"",'Z-scores'!FX19)</f>
        <v>0.19088635886940161</v>
      </c>
      <c r="FY19" s="6">
        <f>IF(OR('Z-scores'!FY19&gt;3,'Z-scores'!FY19&lt;-3),"",'Z-scores'!FY19)</f>
        <v>0.62159120292717751</v>
      </c>
      <c r="FZ19" s="6">
        <f>IF(OR('Z-scores'!FZ19&gt;3,'Z-scores'!FZ19&lt;-3),"",'Z-scores'!FZ19)</f>
        <v>1.4091269954825418</v>
      </c>
      <c r="GA19" s="6">
        <f>IF(OR('Z-scores'!GA19&gt;3,'Z-scores'!GA19&lt;-3),"",'Z-scores'!GA19)</f>
        <v>4.8338244866493442E-2</v>
      </c>
      <c r="GB19" s="6">
        <f>IF(OR('Z-scores'!GB19&gt;3,'Z-scores'!GB19&lt;-3),"",'Z-scores'!GB19)</f>
        <v>-0.95452312157409636</v>
      </c>
      <c r="GC19" s="6">
        <f>IF(OR('Z-scores'!GC19&gt;3,'Z-scores'!GC19&lt;-3),"",'Z-scores'!GC19)</f>
        <v>-0.15539284395583536</v>
      </c>
      <c r="GD19" s="6">
        <f>IF(OR('Z-scores'!GD19&gt;3,'Z-scores'!GD19&lt;-3),"",'Z-scores'!GD19)</f>
        <v>-1.0346425129806929</v>
      </c>
      <c r="GE19" s="6">
        <f>IF(OR('Z-scores'!GE19&gt;3,'Z-scores'!GE19&lt;-3),"",'Z-scores'!GE19)</f>
        <v>-1.1290139419606955</v>
      </c>
      <c r="GF19" s="6">
        <f>IF(OR('Z-scores'!GF19&gt;3,'Z-scores'!GF19&lt;-3),"",'Z-scores'!GF19)</f>
        <v>-0.1204490312998311</v>
      </c>
      <c r="GG19" s="6">
        <f>IF(OR('Z-scores'!GG19&gt;3,'Z-scores'!GG19&lt;-3),"",'Z-scores'!GG19)</f>
        <v>-5.9536886600071282E-2</v>
      </c>
      <c r="GH19" s="6">
        <f>IF(OR('Z-scores'!GH19&gt;3,'Z-scores'!GH19&lt;-3),"",'Z-scores'!GH19)</f>
        <v>1.2308425075683431</v>
      </c>
      <c r="GI19" s="6">
        <f>IF(OR('Z-scores'!GI19&gt;3,'Z-scores'!GI19&lt;-3),"",'Z-scores'!GI19)</f>
        <v>0.29832418813416056</v>
      </c>
      <c r="GJ19" s="6">
        <f>IF(OR('Z-scores'!GJ19&gt;3,'Z-scores'!GJ19&lt;-3),"",'Z-scores'!GJ19)</f>
        <v>-0.83821039730507385</v>
      </c>
      <c r="GK19" s="6">
        <f>IF(OR('Z-scores'!GK19&gt;3,'Z-scores'!GK19&lt;-3),"",'Z-scores'!GK19)</f>
        <v>-0.62750234052882425</v>
      </c>
      <c r="GL19" s="6">
        <f>IF(OR('Z-scores'!GL19&gt;3,'Z-scores'!GL19&lt;-3),"",'Z-scores'!GL19)</f>
        <v>-0.24802449058817735</v>
      </c>
      <c r="GM19" s="6">
        <f>IF(OR('Z-scores'!GM19&gt;3,'Z-scores'!GM19&lt;-3),"",'Z-scores'!GM19)</f>
        <v>-0.35326670189266313</v>
      </c>
      <c r="GN19" s="6">
        <f>IF(OR('Z-scores'!GN19&gt;3,'Z-scores'!GN19&lt;-3),"",'Z-scores'!GN19)</f>
        <v>-0.45871111033276596</v>
      </c>
      <c r="GO19" s="6">
        <f>IF(OR('Z-scores'!GO19&gt;3,'Z-scores'!GO19&lt;-3),"",'Z-scores'!GO19)</f>
        <v>2.0927660541914195</v>
      </c>
      <c r="GP19" s="6">
        <f>IF(OR('Z-scores'!GP19&gt;3,'Z-scores'!GP19&lt;-3),"",'Z-scores'!GP19)</f>
        <v>0.24418584703837357</v>
      </c>
      <c r="GQ19" s="6">
        <f>IF(OR('Z-scores'!GQ19&gt;3,'Z-scores'!GQ19&lt;-3),"",'Z-scores'!GQ19)</f>
        <v>0.84150061937573728</v>
      </c>
      <c r="GR19" s="6">
        <f>IF(OR('Z-scores'!GR19&gt;3,'Z-scores'!GR19&lt;-3),"",'Z-scores'!GR19)</f>
        <v>0.91039568910683655</v>
      </c>
      <c r="GS19" s="6">
        <f>IF(OR('Z-scores'!GS19&gt;3,'Z-scores'!GS19&lt;-3),"",'Z-scores'!GS19)</f>
        <v>-0.27749680782938968</v>
      </c>
      <c r="GT19" s="6">
        <f>IF(OR('Z-scores'!GT19&gt;3,'Z-scores'!GT19&lt;-3),"",'Z-scores'!GT19)</f>
        <v>0.54448054829635728</v>
      </c>
      <c r="GU19" s="6">
        <f>IF(OR('Z-scores'!GU19&gt;3,'Z-scores'!GU19&lt;-3),"",'Z-scores'!GU19)</f>
        <v>0.80456180048865189</v>
      </c>
      <c r="GV19" s="6">
        <f>IF(OR('Z-scores'!GV19&gt;3,'Z-scores'!GV19&lt;-3),"",'Z-scores'!GV19)</f>
        <v>0.23132637534220621</v>
      </c>
      <c r="GW19" s="6">
        <f>IF(OR('Z-scores'!GW19&gt;3,'Z-scores'!GW19&lt;-3),"",'Z-scores'!GW19)</f>
        <v>0.53531602058349681</v>
      </c>
      <c r="GX19" s="6">
        <f>IF(OR('Z-scores'!GX19&gt;3,'Z-scores'!GX19&lt;-3),"",'Z-scores'!GX19)</f>
        <v>-5.010241515682709E-2</v>
      </c>
      <c r="GY19" s="6">
        <f>IF(OR('Z-scores'!GY19&gt;3,'Z-scores'!GY19&lt;-3),"",'Z-scores'!GY19)</f>
        <v>5.3966951864282943E-2</v>
      </c>
      <c r="GZ19" s="6">
        <f>IF(OR('Z-scores'!GZ19&gt;3,'Z-scores'!GZ19&lt;-3),"",'Z-scores'!GZ19)</f>
        <v>-1.5311435533100675</v>
      </c>
      <c r="HA19" s="6">
        <f>IF(OR('Z-scores'!HA19&gt;3,'Z-scores'!HA19&lt;-3),"",'Z-scores'!HA19)</f>
        <v>0.67928535923518396</v>
      </c>
      <c r="HB19" s="6">
        <f>IF(OR('Z-scores'!HB19&gt;3,'Z-scores'!HB19&lt;-3),"",'Z-scores'!HB19)</f>
        <v>8.08267083027049E-2</v>
      </c>
      <c r="HC19" s="6">
        <f>IF(OR('Z-scores'!HC19&gt;3,'Z-scores'!HC19&lt;-3),"",'Z-scores'!HC19)</f>
        <v>0.54438966404074063</v>
      </c>
      <c r="HD19" s="6">
        <f>IF(OR('Z-scores'!HD19&gt;3,'Z-scores'!HD19&lt;-3),"",'Z-scores'!HD19)</f>
        <v>-0.44694291209817605</v>
      </c>
      <c r="HE19" s="6">
        <f>IF(OR('Z-scores'!HE19&gt;3,'Z-scores'!HE19&lt;-3),"",'Z-scores'!HE19)</f>
        <v>-0.1007749822071895</v>
      </c>
      <c r="HF19" s="6">
        <f>IF(OR('Z-scores'!HF19&gt;3,'Z-scores'!HF19&lt;-3),"",'Z-scores'!HF19)</f>
        <v>2.2762641005248305</v>
      </c>
      <c r="HG19" s="6" t="str">
        <f>IF(OR('Z-scores'!HG19&gt;3,'Z-scores'!HG19&lt;-3),"",'Z-scores'!HG19)</f>
        <v/>
      </c>
      <c r="HH19" s="6">
        <f>IF(OR('Z-scores'!HH19&gt;3,'Z-scores'!HH19&lt;-3),"",'Z-scores'!HH19)</f>
        <v>-0.56121431806762967</v>
      </c>
      <c r="HI19" s="6" t="str">
        <f>IF(OR('Z-scores'!HI19&gt;3,'Z-scores'!HI19&lt;-3),"",'Z-scores'!HI19)</f>
        <v/>
      </c>
      <c r="HJ19" s="6">
        <f>IF(OR('Z-scores'!HJ19&gt;3,'Z-scores'!HJ19&lt;-3),"",'Z-scores'!HJ19)</f>
        <v>-2.455498491688482E-2</v>
      </c>
      <c r="HK19" s="6">
        <f>IF(OR('Z-scores'!HK19&gt;3,'Z-scores'!HK19&lt;-3),"",'Z-scores'!HK19)</f>
        <v>1.422491070790493</v>
      </c>
      <c r="HL19" s="6">
        <f>IF(OR('Z-scores'!HL19&gt;3,'Z-scores'!HL19&lt;-3),"",'Z-scores'!HL19)</f>
        <v>-0.35748271358775835</v>
      </c>
      <c r="HM19" s="6">
        <f>IF(OR('Z-scores'!HM19&gt;3,'Z-scores'!HM19&lt;-3),"",'Z-scores'!HM19)</f>
        <v>-0.74029708629785174</v>
      </c>
      <c r="HN19" s="6">
        <f>IF(OR('Z-scores'!HN19&gt;3,'Z-scores'!HN19&lt;-3),"",'Z-scores'!HN19)</f>
        <v>1.223178471603434</v>
      </c>
      <c r="HO19" s="6">
        <f>IF(OR('Z-scores'!HO19&gt;3,'Z-scores'!HO19&lt;-3),"",'Z-scores'!HO19)</f>
        <v>-0.71235252559915363</v>
      </c>
      <c r="HP19" s="6">
        <f>IF(OR('Z-scores'!HP19&gt;3,'Z-scores'!HP19&lt;-3),"",'Z-scores'!HP19)</f>
        <v>-0.51501222824611581</v>
      </c>
      <c r="HQ19" s="6">
        <f>IF(OR('Z-scores'!HQ19&gt;3,'Z-scores'!HQ19&lt;-3),"",'Z-scores'!HQ19)</f>
        <v>-1.4143140464490662</v>
      </c>
      <c r="HR19" s="6">
        <f>IF(OR('Z-scores'!HR19&gt;3,'Z-scores'!HR19&lt;-3),"",'Z-scores'!HR19)</f>
        <v>-0.21315721519251907</v>
      </c>
      <c r="HS19" s="6">
        <f>IF(OR('Z-scores'!HS19&gt;3,'Z-scores'!HS19&lt;-3),"",'Z-scores'!HS19)</f>
        <v>-0.66853893479115967</v>
      </c>
      <c r="HT19" s="6">
        <f>IF(OR('Z-scores'!HT19&gt;3,'Z-scores'!HT19&lt;-3),"",'Z-scores'!HT19)</f>
        <v>9.2933314468497501E-3</v>
      </c>
      <c r="HU19" s="6">
        <f>IF(OR('Z-scores'!HU19&gt;3,'Z-scores'!HU19&lt;-3),"",'Z-scores'!HU19)</f>
        <v>-0.99355177810248552</v>
      </c>
      <c r="HV19" s="6">
        <f>IF(OR('Z-scores'!HV19&gt;3,'Z-scores'!HV19&lt;-3),"",'Z-scores'!HV19)</f>
        <v>-0.9606649653514151</v>
      </c>
      <c r="HW19" s="6">
        <f>IF(OR('Z-scores'!HW19&gt;3,'Z-scores'!HW19&lt;-3),"",'Z-scores'!HW19)</f>
        <v>-0.77232394710750774</v>
      </c>
      <c r="HX19" s="6">
        <f>IF(OR('Z-scores'!HX19&gt;3,'Z-scores'!HX19&lt;-3),"",'Z-scores'!HX19)</f>
        <v>-0.99998081427358931</v>
      </c>
      <c r="HY19" s="6">
        <f>IF(OR('Z-scores'!HY19&gt;3,'Z-scores'!HY19&lt;-3),"",'Z-scores'!HY19)</f>
        <v>0.28551117076422106</v>
      </c>
      <c r="HZ19" s="6">
        <f>IF(OR('Z-scores'!HZ19&gt;3,'Z-scores'!HZ19&lt;-3),"",'Z-scores'!HZ19)</f>
        <v>-0.56566097892046607</v>
      </c>
      <c r="IA19" s="6">
        <f>IF(OR('Z-scores'!IA19&gt;3,'Z-scores'!IA19&lt;-3),"",'Z-scores'!IA19)</f>
        <v>0.80023858280212268</v>
      </c>
      <c r="IB19" s="6">
        <f>IF(OR('Z-scores'!IB19&gt;3,'Z-scores'!IB19&lt;-3),"",'Z-scores'!IB19)</f>
        <v>0.27128847404133277</v>
      </c>
      <c r="IC19" s="6">
        <f>IF(OR('Z-scores'!IC19&gt;3,'Z-scores'!IC19&lt;-3),"",'Z-scores'!IC19)</f>
        <v>1.7526933814729719</v>
      </c>
      <c r="ID19" s="6">
        <f>IF(OR('Z-scores'!ID19&gt;3,'Z-scores'!ID19&lt;-3),"",'Z-scores'!ID19)</f>
        <v>0.33552548540180621</v>
      </c>
      <c r="IE19" s="6">
        <f>IF(OR('Z-scores'!IE19&gt;3,'Z-scores'!IE19&lt;-3),"",'Z-scores'!IE19)</f>
        <v>0.68473641793265305</v>
      </c>
      <c r="IF19" s="6">
        <f>IF(OR('Z-scores'!IF19&gt;3,'Z-scores'!IF19&lt;-3),"",'Z-scores'!IF19)</f>
        <v>0.76657521988909638</v>
      </c>
      <c r="IG19" s="6">
        <f>IF(OR('Z-scores'!IG19&gt;3,'Z-scores'!IG19&lt;-3),"",'Z-scores'!IG19)</f>
        <v>-1.0729728210191596</v>
      </c>
      <c r="IH19" s="6">
        <f>IF(OR('Z-scores'!IH19&gt;3,'Z-scores'!IH19&lt;-3),"",'Z-scores'!IH19)</f>
        <v>-0.69728034105903758</v>
      </c>
      <c r="II19" s="6">
        <f>IF(OR('Z-scores'!II19&gt;3,'Z-scores'!II19&lt;-3),"",'Z-scores'!II19)</f>
        <v>-0.42836652154413535</v>
      </c>
      <c r="IJ19" s="6">
        <f>IF(OR('Z-scores'!IJ19&gt;3,'Z-scores'!IJ19&lt;-3),"",'Z-scores'!IJ19)</f>
        <v>-0.97143285357044096</v>
      </c>
      <c r="IK19" s="6">
        <f>IF(OR('Z-scores'!IK19&gt;3,'Z-scores'!IK19&lt;-3),"",'Z-scores'!IK19)</f>
        <v>-0.28608066759398559</v>
      </c>
      <c r="IL19" s="6">
        <f>IF(OR('Z-scores'!IL19&gt;3,'Z-scores'!IL19&lt;-3),"",'Z-scores'!IL19)</f>
        <v>0.43037254952674281</v>
      </c>
      <c r="IM19" s="6">
        <f>IF(OR('Z-scores'!IM19&gt;3,'Z-scores'!IM19&lt;-3),"",'Z-scores'!IM19)</f>
        <v>-0.57299548737059858</v>
      </c>
      <c r="IN19" s="6">
        <f>IF(OR('Z-scores'!IN19&gt;3,'Z-scores'!IN19&lt;-3),"",'Z-scores'!IN19)</f>
        <v>3.0191842094941818E-2</v>
      </c>
      <c r="IO19" s="6">
        <f>IF(OR('Z-scores'!IO19&gt;3,'Z-scores'!IO19&lt;-3),"",'Z-scores'!IO19)</f>
        <v>0.24078787656324041</v>
      </c>
      <c r="IP19" s="6">
        <f>IF(OR('Z-scores'!IP19&gt;3,'Z-scores'!IP19&lt;-3),"",'Z-scores'!IP19)</f>
        <v>0.19741954103045056</v>
      </c>
      <c r="IQ19" s="6">
        <f>IF(OR('Z-scores'!IQ19&gt;3,'Z-scores'!IQ19&lt;-3),"",'Z-scores'!IQ19)</f>
        <v>-0.21794876313544065</v>
      </c>
      <c r="IR19" s="6">
        <f>IF(OR('Z-scores'!IR19&gt;3,'Z-scores'!IR19&lt;-3),"",'Z-scores'!IR19)</f>
        <v>-0.66035028096736292</v>
      </c>
      <c r="IS19" s="6">
        <f>IF(OR('Z-scores'!IS19&gt;3,'Z-scores'!IS19&lt;-3),"",'Z-scores'!IS19)</f>
        <v>3.1563658081389057E-2</v>
      </c>
      <c r="IT19" s="6">
        <f>IF(OR('Z-scores'!IT19&gt;3,'Z-scores'!IT19&lt;-3),"",'Z-scores'!IT19)</f>
        <v>-1.0319665453801643</v>
      </c>
      <c r="IU19" s="6">
        <f>IF(OR('Z-scores'!IU19&gt;3,'Z-scores'!IU19&lt;-3),"",'Z-scores'!IU19)</f>
        <v>-0.9050781160841036</v>
      </c>
      <c r="IV19" s="6">
        <f>IF(OR('Z-scores'!IV19&gt;3,'Z-scores'!IV19&lt;-3),"",'Z-scores'!IV19)</f>
        <v>-0.51776432318707033</v>
      </c>
      <c r="IW19" s="6">
        <f>IF(OR('Z-scores'!IW19&gt;3,'Z-scores'!IW19&lt;-3),"",'Z-scores'!IW19)</f>
        <v>-1.0352665571335544</v>
      </c>
      <c r="IX19" s="6">
        <f>IF(OR('Z-scores'!IX19&gt;3,'Z-scores'!IX19&lt;-3),"",'Z-scores'!IX19)</f>
        <v>-0.49989135265690998</v>
      </c>
      <c r="IY19" s="6">
        <f>IF(OR('Z-scores'!IY19&gt;3,'Z-scores'!IY19&lt;-3),"",'Z-scores'!IY19)</f>
        <v>-0.56618241457203888</v>
      </c>
      <c r="IZ19" s="6">
        <f>IF(OR('Z-scores'!IZ19&gt;3,'Z-scores'!IZ19&lt;-3),"",'Z-scores'!IZ19)</f>
        <v>1.0111085714468944</v>
      </c>
      <c r="JA19" s="6">
        <f>IF(OR('Z-scores'!JA19&gt;3,'Z-scores'!JA19&lt;-3),"",'Z-scores'!JA19)</f>
        <v>-0.64141076763534211</v>
      </c>
      <c r="JB19" s="6">
        <f>IF(OR('Z-scores'!JB19&gt;3,'Z-scores'!JB19&lt;-3),"",'Z-scores'!JB19)</f>
        <v>2.4458913928230963</v>
      </c>
      <c r="JC19" s="6">
        <f>IF(OR('Z-scores'!JC19&gt;3,'Z-scores'!JC19&lt;-3),"",'Z-scores'!JC19)</f>
        <v>-1.1066626676785432</v>
      </c>
      <c r="JD19" s="6">
        <f>IF(OR('Z-scores'!JD19&gt;3,'Z-scores'!JD19&lt;-3),"",'Z-scores'!JD19)</f>
        <v>-1.2883583637114979</v>
      </c>
      <c r="JE19" s="6">
        <f>IF(OR('Z-scores'!JE19&gt;3,'Z-scores'!JE19&lt;-3),"",'Z-scores'!JE19)</f>
        <v>-0.79707720573634455</v>
      </c>
      <c r="JF19" s="6">
        <f>IF(OR('Z-scores'!JF19&gt;3,'Z-scores'!JF19&lt;-3),"",'Z-scores'!JF19)</f>
        <v>-0.62438273255122001</v>
      </c>
      <c r="JG19" s="6">
        <f>IF(OR('Z-scores'!JG19&gt;3,'Z-scores'!JG19&lt;-3),"",'Z-scores'!JG19)</f>
        <v>-0.79651176773099308</v>
      </c>
      <c r="JH19" s="6">
        <f>IF(OR('Z-scores'!JH19&gt;3,'Z-scores'!JH19&lt;-3),"",'Z-scores'!JH19)</f>
        <v>8.7761505063436496E-2</v>
      </c>
      <c r="JI19" s="6">
        <f>IF(OR('Z-scores'!JI19&gt;3,'Z-scores'!JI19&lt;-3),"",'Z-scores'!JI19)</f>
        <v>-1.0639353225666675</v>
      </c>
      <c r="JJ19" s="6">
        <f>IF(OR('Z-scores'!JJ19&gt;3,'Z-scores'!JJ19&lt;-3),"",'Z-scores'!JJ19)</f>
        <v>-1.1779675151763931</v>
      </c>
      <c r="JK19" s="6">
        <f>IF(OR('Z-scores'!JK19&gt;3,'Z-scores'!JK19&lt;-3),"",'Z-scores'!JK19)</f>
        <v>2.726092219915302E-2</v>
      </c>
      <c r="JL19" s="6">
        <f>IF(OR('Z-scores'!JL19&gt;3,'Z-scores'!JL19&lt;-3),"",'Z-scores'!JL19)</f>
        <v>-0.11803197238261799</v>
      </c>
      <c r="JM19" s="6">
        <f>IF(OR('Z-scores'!JM19&gt;3,'Z-scores'!JM19&lt;-3),"",'Z-scores'!JM19)</f>
        <v>-0.9790762634979171</v>
      </c>
      <c r="JN19" s="6">
        <f>IF(OR('Z-scores'!JN19&gt;3,'Z-scores'!JN19&lt;-3),"",'Z-scores'!JN19)</f>
        <v>2.1716534015686375</v>
      </c>
      <c r="JO19" s="6">
        <f>IF(OR('Z-scores'!JO19&gt;3,'Z-scores'!JO19&lt;-3),"",'Z-scores'!JO19)</f>
        <v>0.46355616212954437</v>
      </c>
      <c r="JP19" s="6">
        <f>IF(OR('Z-scores'!JP19&gt;3,'Z-scores'!JP19&lt;-3),"",'Z-scores'!JP19)</f>
        <v>-9.1124030314463002E-3</v>
      </c>
      <c r="JQ19" s="6">
        <f>IF(OR('Z-scores'!JQ19&gt;3,'Z-scores'!JQ19&lt;-3),"",'Z-scores'!JQ19)</f>
        <v>0.26029026047202403</v>
      </c>
      <c r="JR19" s="6">
        <f>IF(OR('Z-scores'!JR19&gt;3,'Z-scores'!JR19&lt;-3),"",'Z-scores'!JR19)</f>
        <v>-0.53867727481751893</v>
      </c>
      <c r="JS19" s="6">
        <f>IF(OR('Z-scores'!JS19&gt;3,'Z-scores'!JS19&lt;-3),"",'Z-scores'!JS19)</f>
        <v>-0.95212914528516546</v>
      </c>
      <c r="JT19" s="6">
        <f>IF(OR('Z-scores'!JT19&gt;3,'Z-scores'!JT19&lt;-3),"",'Z-scores'!JT19)</f>
        <v>0.58533463930167995</v>
      </c>
      <c r="JU19" s="6">
        <f>IF(OR('Z-scores'!JU19&gt;3,'Z-scores'!JU19&lt;-3),"",'Z-scores'!JU19)</f>
        <v>-0.19325772494593882</v>
      </c>
      <c r="JV19" s="6">
        <f>IF(OR('Z-scores'!JV19&gt;3,'Z-scores'!JV19&lt;-3),"",'Z-scores'!JV19)</f>
        <v>-1.250634193169657</v>
      </c>
      <c r="JW19" s="6">
        <f>IF(OR('Z-scores'!JW19&gt;3,'Z-scores'!JW19&lt;-3),"",'Z-scores'!JW19)</f>
        <v>-0.59015074967824888</v>
      </c>
      <c r="JX19" s="6">
        <f>IF(OR('Z-scores'!JX19&gt;3,'Z-scores'!JX19&lt;-3),"",'Z-scores'!JX19)</f>
        <v>-2.1820806367797978</v>
      </c>
      <c r="JY19" s="6">
        <f>IF(OR('Z-scores'!JY19&gt;3,'Z-scores'!JY19&lt;-3),"",'Z-scores'!JY19)</f>
        <v>-1.7788727007506615</v>
      </c>
      <c r="JZ19" s="6">
        <f>IF(OR('Z-scores'!JZ19&gt;3,'Z-scores'!JZ19&lt;-3),"",'Z-scores'!JZ19)</f>
        <v>-2.0903664773221591</v>
      </c>
      <c r="KA19" s="6">
        <f>IF(OR('Z-scores'!KA19&gt;3,'Z-scores'!KA19&lt;-3),"",'Z-scores'!KA19)</f>
        <v>-1.3996554762565312</v>
      </c>
      <c r="KB19" s="6">
        <f>IF(OR('Z-scores'!KB19&gt;3,'Z-scores'!KB19&lt;-3),"",'Z-scores'!KB19)</f>
        <v>-0.30405068653279882</v>
      </c>
      <c r="KC19" s="6">
        <f>IF(OR('Z-scores'!KC19&gt;3,'Z-scores'!KC19&lt;-3),"",'Z-scores'!KC19)</f>
        <v>-1.3005776098223036</v>
      </c>
      <c r="KD19" s="6">
        <f>IF(OR('Z-scores'!KD19&gt;3,'Z-scores'!KD19&lt;-3),"",'Z-scores'!KD19)</f>
        <v>-1.8001070321437016</v>
      </c>
      <c r="KE19" s="6">
        <f>IF(OR('Z-scores'!KE19&gt;3,'Z-scores'!KE19&lt;-3),"",'Z-scores'!KE19)</f>
        <v>-0.33635425853761874</v>
      </c>
      <c r="KF19" s="6">
        <f>IF(OR('Z-scores'!KF19&gt;3,'Z-scores'!KF19&lt;-3),"",'Z-scores'!KF19)</f>
        <v>-1.465325992092577</v>
      </c>
      <c r="KG19" s="6">
        <f>IF(OR('Z-scores'!KG19&gt;3,'Z-scores'!KG19&lt;-3),"",'Z-scores'!KG19)</f>
        <v>-0.41597976508234663</v>
      </c>
      <c r="KH19" s="6">
        <f>IF(OR('Z-scores'!KH19&gt;3,'Z-scores'!KH19&lt;-3),"",'Z-scores'!KH19)</f>
        <v>2.0992848836652951</v>
      </c>
      <c r="KI19" s="6">
        <f>IF(OR('Z-scores'!KI19&gt;3,'Z-scores'!KI19&lt;-3),"",'Z-scores'!KI19)</f>
        <v>0.53088392435596243</v>
      </c>
      <c r="KJ19" s="6">
        <f>IF(OR('Z-scores'!KJ19&gt;3,'Z-scores'!KJ19&lt;-3),"",'Z-scores'!KJ19)</f>
        <v>-0.61685625898195218</v>
      </c>
      <c r="KK19" s="6">
        <f>IF(OR('Z-scores'!KK19&gt;3,'Z-scores'!KK19&lt;-3),"",'Z-scores'!KK19)</f>
        <v>-1.5876451099956177</v>
      </c>
      <c r="KL19" s="6">
        <f>IF(OR('Z-scores'!KL19&gt;3,'Z-scores'!KL19&lt;-3),"",'Z-scores'!KL19)</f>
        <v>-2.5460605115382995</v>
      </c>
      <c r="KM19" s="6">
        <f>IF(OR('Z-scores'!KM19&gt;3,'Z-scores'!KM19&lt;-3),"",'Z-scores'!KM19)</f>
        <v>-0.30637391160772154</v>
      </c>
      <c r="KN19" s="6">
        <f>IF(OR('Z-scores'!KN19&gt;3,'Z-scores'!KN19&lt;-3),"",'Z-scores'!KN19)</f>
        <v>1.3067117842474654</v>
      </c>
      <c r="KO19" s="6">
        <f>IF(OR('Z-scores'!KO19&gt;3,'Z-scores'!KO19&lt;-3),"",'Z-scores'!KO19)</f>
        <v>6.3355358272905477E-2</v>
      </c>
      <c r="KP19" s="6">
        <f>IF(OR('Z-scores'!KP19&gt;3,'Z-scores'!KP19&lt;-3),"",'Z-scores'!KP19)</f>
        <v>-0.95504044074950034</v>
      </c>
      <c r="KQ19" s="6">
        <f>IF(OR('Z-scores'!KQ19&gt;3,'Z-scores'!KQ19&lt;-3),"",'Z-scores'!KQ19)</f>
        <v>-0.75015324083211632</v>
      </c>
      <c r="KR19" s="6">
        <f>IF(OR('Z-scores'!KR19&gt;3,'Z-scores'!KR19&lt;-3),"",'Z-scores'!KR19)</f>
        <v>-0.68650402409560218</v>
      </c>
      <c r="KS19" s="6">
        <f>IF(OR('Z-scores'!KS19&gt;3,'Z-scores'!KS19&lt;-3),"",'Z-scores'!KS19)</f>
        <v>-1.2297271331898525</v>
      </c>
      <c r="KT19" s="6">
        <f>IF(OR('Z-scores'!KT19&gt;3,'Z-scores'!KT19&lt;-3),"",'Z-scores'!KT19)</f>
        <v>-1.6634364717262717</v>
      </c>
      <c r="KU19" s="6">
        <f>IF(OR('Z-scores'!KU19&gt;3,'Z-scores'!KU19&lt;-3),"",'Z-scores'!KU19)</f>
        <v>-1.4517094566174842</v>
      </c>
      <c r="KV19" s="6">
        <f>IF(OR('Z-scores'!KV19&gt;3,'Z-scores'!KV19&lt;-3),"",'Z-scores'!KV19)</f>
        <v>-0.83171822438840992</v>
      </c>
      <c r="KW19" s="6">
        <f>IF(OR('Z-scores'!KW19&gt;3,'Z-scores'!KW19&lt;-3),"",'Z-scores'!KW19)</f>
        <v>-0.86486236299802011</v>
      </c>
      <c r="KX19" s="6">
        <f>IF(OR('Z-scores'!KX19&gt;3,'Z-scores'!KX19&lt;-3),"",'Z-scores'!KX19)</f>
        <v>-0.85524992471075489</v>
      </c>
      <c r="KY19" s="6">
        <f>IF(OR('Z-scores'!KY19&gt;3,'Z-scores'!KY19&lt;-3),"",'Z-scores'!KY19)</f>
        <v>-1.0998201792636739</v>
      </c>
      <c r="KZ19" s="6">
        <f>IF(OR('Z-scores'!KZ19&gt;3,'Z-scores'!KZ19&lt;-3),"",'Z-scores'!KZ19)</f>
        <v>-0.36396784687075501</v>
      </c>
      <c r="LA19" s="6">
        <f>IF(OR('Z-scores'!LA19&gt;3,'Z-scores'!LA19&lt;-3),"",'Z-scores'!LA19)</f>
        <v>-0.62823120758083706</v>
      </c>
      <c r="LB19" s="6">
        <f>IF(OR('Z-scores'!LB19&gt;3,'Z-scores'!LB19&lt;-3),"",'Z-scores'!LB19)</f>
        <v>-1.7811925074663677</v>
      </c>
      <c r="LC19" s="6">
        <f>IF(OR('Z-scores'!LC19&gt;3,'Z-scores'!LC19&lt;-3),"",'Z-scores'!LC19)</f>
        <v>-1.7118542890010999</v>
      </c>
      <c r="LD19" s="6">
        <f>IF(OR('Z-scores'!LD19&gt;3,'Z-scores'!LD19&lt;-3),"",'Z-scores'!LD19)</f>
        <v>-1.05177708138177</v>
      </c>
      <c r="LE19" s="6">
        <f>IF(OR('Z-scores'!LE19&gt;3,'Z-scores'!LE19&lt;-3),"",'Z-scores'!LE19)</f>
        <v>-0.28678498891450799</v>
      </c>
      <c r="LF19" s="6">
        <f>IF(OR('Z-scores'!LF19&gt;3,'Z-scores'!LF19&lt;-3),"",'Z-scores'!LF19)</f>
        <v>-0.759322705298213</v>
      </c>
      <c r="LG19" s="6">
        <f>IF(OR('Z-scores'!LG19&gt;3,'Z-scores'!LG19&lt;-3),"",'Z-scores'!LG19)</f>
        <v>1.1806923490484289</v>
      </c>
      <c r="LH19" s="6">
        <f>IF(OR('Z-scores'!LH19&gt;3,'Z-scores'!LH19&lt;-3),"",'Z-scores'!LH19)</f>
        <v>0.52093534528545238</v>
      </c>
      <c r="LI19" s="6">
        <f>IF(OR('Z-scores'!LI19&gt;3,'Z-scores'!LI19&lt;-3),"",'Z-scores'!LI19)</f>
        <v>-0.63271277077650678</v>
      </c>
      <c r="LJ19" s="6">
        <f>IF(OR('Z-scores'!LJ19&gt;3,'Z-scores'!LJ19&lt;-3),"",'Z-scores'!LJ19)</f>
        <v>-1.1965526609674932</v>
      </c>
      <c r="LK19" s="6">
        <f>IF(OR('Z-scores'!LK19&gt;3,'Z-scores'!LK19&lt;-3),"",'Z-scores'!LK19)</f>
        <v>-0.50942128857697966</v>
      </c>
      <c r="LL19" s="6">
        <f>IF(OR('Z-scores'!LL19&gt;3,'Z-scores'!LL19&lt;-3),"",'Z-scores'!LL19)</f>
        <v>1.4482736864641426</v>
      </c>
      <c r="LM19" s="6">
        <f>IF(OR('Z-scores'!LM19&gt;3,'Z-scores'!LM19&lt;-3),"",'Z-scores'!LM19)</f>
        <v>-0.86134525521201077</v>
      </c>
      <c r="LN19" s="6">
        <f>IF(OR('Z-scores'!LN19&gt;3,'Z-scores'!LN19&lt;-3),"",'Z-scores'!LN19)</f>
        <v>-0.62972999679677177</v>
      </c>
      <c r="LO19" s="6">
        <f>IF(OR('Z-scores'!LO19&gt;3,'Z-scores'!LO19&lt;-3),"",'Z-scores'!LO19)</f>
        <v>-0.47520526190203788</v>
      </c>
      <c r="LP19" s="6">
        <f>IF(OR('Z-scores'!LP19&gt;3,'Z-scores'!LP19&lt;-3),"",'Z-scores'!LP19)</f>
        <v>-0.73966082663519062</v>
      </c>
      <c r="LQ19" s="6">
        <f>IF(OR('Z-scores'!LQ19&gt;3,'Z-scores'!LQ19&lt;-3),"",'Z-scores'!LQ19)</f>
        <v>-0.65582001025680436</v>
      </c>
      <c r="LR19" s="6">
        <f>IF(OR('Z-scores'!LR19&gt;3,'Z-scores'!LR19&lt;-3),"",'Z-scores'!LR19)</f>
        <v>-0.40071798315011659</v>
      </c>
      <c r="LS19" s="6">
        <f>IF(OR('Z-scores'!LS19&gt;3,'Z-scores'!LS19&lt;-3),"",'Z-scores'!LS19)</f>
        <v>-0.44153394809421759</v>
      </c>
      <c r="LT19" s="6">
        <f>IF(OR('Z-scores'!LT19&gt;3,'Z-scores'!LT19&lt;-3),"",'Z-scores'!LT19)</f>
        <v>-0.344828812058246</v>
      </c>
      <c r="LU19" s="6">
        <f>IF(OR('Z-scores'!LU19&gt;3,'Z-scores'!LU19&lt;-3),"",'Z-scores'!LU19)</f>
        <v>-0.21278724069216598</v>
      </c>
      <c r="LV19" s="6">
        <f>IF(OR('Z-scores'!LV19&gt;3,'Z-scores'!LV19&lt;-3),"",'Z-scores'!LV19)</f>
        <v>-0.65195176563963386</v>
      </c>
      <c r="LW19" s="6">
        <f>IF(OR('Z-scores'!LW19&gt;3,'Z-scores'!LW19&lt;-3),"",'Z-scores'!LW19)</f>
        <v>-1.106249998108646</v>
      </c>
      <c r="LX19" s="6">
        <f>IF(OR('Z-scores'!LX19&gt;3,'Z-scores'!LX19&lt;-3),"",'Z-scores'!LX19)</f>
        <v>-0.38816463175639143</v>
      </c>
      <c r="LY19" s="6">
        <f>IF(OR('Z-scores'!LY19&gt;3,'Z-scores'!LY19&lt;-3),"",'Z-scores'!LY19)</f>
        <v>-0.41691332847612406</v>
      </c>
      <c r="LZ19" s="6">
        <f>IF(OR('Z-scores'!LZ19&gt;3,'Z-scores'!LZ19&lt;-3),"",'Z-scores'!LZ19)</f>
        <v>-0.31275355890774292</v>
      </c>
      <c r="MA19" s="6">
        <f>IF(OR('Z-scores'!MA19&gt;3,'Z-scores'!MA19&lt;-3),"",'Z-scores'!MA19)</f>
        <v>0.64246994217904618</v>
      </c>
      <c r="MB19" s="6">
        <f>IF(OR('Z-scores'!MB19&gt;3,'Z-scores'!MB19&lt;-3),"",'Z-scores'!MB19)</f>
        <v>-0.52662964978142524</v>
      </c>
      <c r="MC19" s="6">
        <f>IF(OR('Z-scores'!MC19&gt;3,'Z-scores'!MC19&lt;-3),"",'Z-scores'!MC19)</f>
        <v>-0.52095513599857046</v>
      </c>
      <c r="MD19" s="6">
        <f>IF(OR('Z-scores'!MD19&gt;3,'Z-scores'!MD19&lt;-3),"",'Z-scores'!MD19)</f>
        <v>-0.70422384471927735</v>
      </c>
      <c r="ME19" s="6">
        <f>IF(OR('Z-scores'!ME19&gt;3,'Z-scores'!ME19&lt;-3),"",'Z-scores'!ME19)</f>
        <v>-1.040936866987775</v>
      </c>
      <c r="MF19" s="6">
        <f>IF(OR('Z-scores'!MF19&gt;3,'Z-scores'!MF19&lt;-3),"",'Z-scores'!MF19)</f>
        <v>-0.26053350232139055</v>
      </c>
      <c r="MG19" s="6">
        <f>IF(OR('Z-scores'!MG19&gt;3,'Z-scores'!MG19&lt;-3),"",'Z-scores'!MG19)</f>
        <v>-0.55393998595428207</v>
      </c>
      <c r="MH19" s="6">
        <f>IF(OR('Z-scores'!MH19&gt;3,'Z-scores'!MH19&lt;-3),"",'Z-scores'!MH19)</f>
        <v>-0.92965838343197083</v>
      </c>
      <c r="MI19" s="6">
        <f>IF(OR('Z-scores'!MI19&gt;3,'Z-scores'!MI19&lt;-3),"",'Z-scores'!MI19)</f>
        <v>-0.58879596845504956</v>
      </c>
      <c r="MJ19" s="6">
        <f>IF(OR('Z-scores'!MJ19&gt;3,'Z-scores'!MJ19&lt;-3),"",'Z-scores'!MJ19)</f>
        <v>-0.60495153961246595</v>
      </c>
      <c r="MK19" s="6">
        <f>IF(OR('Z-scores'!MK19&gt;3,'Z-scores'!MK19&lt;-3),"",'Z-scores'!MK19)</f>
        <v>-0.79064343318266561</v>
      </c>
      <c r="ML19" s="6">
        <f>IF(OR('Z-scores'!ML19&gt;3,'Z-scores'!ML19&lt;-3),"",'Z-scores'!ML19)</f>
        <v>-0.67530491161876638</v>
      </c>
      <c r="MM19" s="6">
        <f>IF(OR('Z-scores'!MM19&gt;3,'Z-scores'!MM19&lt;-3),"",'Z-scores'!MM19)</f>
        <v>-0.78584906503190499</v>
      </c>
      <c r="MN19" s="6">
        <f>IF(OR('Z-scores'!MN19&gt;3,'Z-scores'!MN19&lt;-3),"",'Z-scores'!MN19)</f>
        <v>-1.3553950750691228</v>
      </c>
      <c r="MO19" s="6">
        <f>IF(OR('Z-scores'!MO19&gt;3,'Z-scores'!MO19&lt;-3),"",'Z-scores'!MO19)</f>
        <v>0.63577325302865029</v>
      </c>
      <c r="MP19" s="6">
        <f>IF(OR('Z-scores'!MP19&gt;3,'Z-scores'!MP19&lt;-3),"",'Z-scores'!MP19)</f>
        <v>-1.915180234809017</v>
      </c>
      <c r="MQ19" s="6">
        <f>IF(OR('Z-scores'!MQ19&gt;3,'Z-scores'!MQ19&lt;-3),"",'Z-scores'!MQ19)</f>
        <v>-1.9910559120690907</v>
      </c>
      <c r="MR19" s="6">
        <f>IF(OR('Z-scores'!MR19&gt;3,'Z-scores'!MR19&lt;-3),"",'Z-scores'!MR19)</f>
        <v>-0.7051112324732498</v>
      </c>
      <c r="MS19" s="6">
        <f>IF(OR('Z-scores'!MS19&gt;3,'Z-scores'!MS19&lt;-3),"",'Z-scores'!MS19)</f>
        <v>-1.2312522698912676</v>
      </c>
      <c r="MT19" s="6">
        <f>IF(OR('Z-scores'!MT19&gt;3,'Z-scores'!MT19&lt;-3),"",'Z-scores'!MT19)</f>
        <v>-1.1356629243545098</v>
      </c>
      <c r="MU19" s="6">
        <f>IF(OR('Z-scores'!MU19&gt;3,'Z-scores'!MU19&lt;-3),"",'Z-scores'!MU19)</f>
        <v>-1.0915732044257069</v>
      </c>
      <c r="MV19" s="6">
        <f>IF(OR('Z-scores'!MV19&gt;3,'Z-scores'!MV19&lt;-3),"",'Z-scores'!MV19)</f>
        <v>-1.8478054632952923</v>
      </c>
      <c r="MW19" s="6">
        <f>IF(OR('Z-scores'!MW19&gt;3,'Z-scores'!MW19&lt;-3),"",'Z-scores'!MW19)</f>
        <v>-1.6685794829571663</v>
      </c>
      <c r="MX19" s="6">
        <f>IF(OR('Z-scores'!MX19&gt;3,'Z-scores'!MX19&lt;-3),"",'Z-scores'!MX19)</f>
        <v>-0.12264520688418941</v>
      </c>
      <c r="MY19" s="6">
        <f>IF(OR('Z-scores'!MY19&gt;3,'Z-scores'!MY19&lt;-3),"",'Z-scores'!MY19)</f>
        <v>-0.58647305008096096</v>
      </c>
      <c r="MZ19" s="6">
        <f>IF(OR('Z-scores'!MZ19&gt;3,'Z-scores'!MZ19&lt;-3),"",'Z-scores'!MZ19)</f>
        <v>-1.459188745667267</v>
      </c>
      <c r="NA19" s="6">
        <f>IF(OR('Z-scores'!NA19&gt;3,'Z-scores'!NA19&lt;-3),"",'Z-scores'!NA19)</f>
        <v>1.7176701647311035</v>
      </c>
      <c r="NB19" s="6">
        <f>IF(OR('Z-scores'!NB19&gt;3,'Z-scores'!NB19&lt;-3),"",'Z-scores'!NB19)</f>
        <v>-0.5618470850374444</v>
      </c>
      <c r="NC19" s="6">
        <f>IF(OR('Z-scores'!NC19&gt;3,'Z-scores'!NC19&lt;-3),"",'Z-scores'!NC19)</f>
        <v>-1.0560053433685075</v>
      </c>
      <c r="ND19" s="6">
        <f>IF(OR('Z-scores'!ND19&gt;3,'Z-scores'!ND19&lt;-3),"",'Z-scores'!ND19)</f>
        <v>-0.7357333476111122</v>
      </c>
      <c r="NE19" s="6">
        <f>IF(OR('Z-scores'!NE19&gt;3,'Z-scores'!NE19&lt;-3),"",'Z-scores'!NE19)</f>
        <v>-1.7266531808195331</v>
      </c>
      <c r="NF19" s="6">
        <f>IF(OR('Z-scores'!NF19&gt;3,'Z-scores'!NF19&lt;-3),"",'Z-scores'!NF19)</f>
        <v>-1.645276903332463</v>
      </c>
      <c r="NG19" s="6">
        <f>IF(OR('Z-scores'!NG19&gt;3,'Z-scores'!NG19&lt;-3),"",'Z-scores'!NG19)</f>
        <v>-1.3630570253774565</v>
      </c>
      <c r="NH19" s="6">
        <f>IF(OR('Z-scores'!NH19&gt;3,'Z-scores'!NH19&lt;-3),"",'Z-scores'!NH19)</f>
        <v>-1.3624975663434367</v>
      </c>
      <c r="NI19" s="6">
        <f>IF(OR('Z-scores'!NI19&gt;3,'Z-scores'!NI19&lt;-3),"",'Z-scores'!NI19)</f>
        <v>-0.42668603524627818</v>
      </c>
      <c r="NJ19" s="6">
        <f>IF(OR('Z-scores'!NJ19&gt;3,'Z-scores'!NJ19&lt;-3),"",'Z-scores'!NJ19)</f>
        <v>-0.96590149274177184</v>
      </c>
      <c r="NK19" s="6">
        <f>IF(OR('Z-scores'!NK19&gt;3,'Z-scores'!NK19&lt;-3),"",'Z-scores'!NK19)</f>
        <v>-0.84268313601517442</v>
      </c>
      <c r="NL19" s="6">
        <f>IF(OR('Z-scores'!NL19&gt;3,'Z-scores'!NL19&lt;-3),"",'Z-scores'!NL19)</f>
        <v>-0.57505343027399647</v>
      </c>
      <c r="NM19" s="6">
        <f>IF(OR('Z-scores'!NM19&gt;3,'Z-scores'!NM19&lt;-3),"",'Z-scores'!NM19)</f>
        <v>-1.3708026735323315</v>
      </c>
      <c r="NN19" s="6">
        <f>IF(OR('Z-scores'!NN19&gt;3,'Z-scores'!NN19&lt;-3),"",'Z-scores'!NN19)</f>
        <v>-1.5056677616736902</v>
      </c>
      <c r="NO19" s="6">
        <f>IF(OR('Z-scores'!NO19&gt;3,'Z-scores'!NO19&lt;-3),"",'Z-scores'!NO19)</f>
        <v>-0.52029656228764354</v>
      </c>
      <c r="NP19" s="6">
        <f>IF(OR('Z-scores'!NP19&gt;3,'Z-scores'!NP19&lt;-3),"",'Z-scores'!NP19)</f>
        <v>-0.8897841066346408</v>
      </c>
      <c r="NQ19" s="6">
        <f>IF(OR('Z-scores'!NQ19&gt;3,'Z-scores'!NQ19&lt;-3),"",'Z-scores'!NQ19)</f>
        <v>-0.62671326879255029</v>
      </c>
      <c r="NR19" s="6">
        <f>IF(OR('Z-scores'!NR19&gt;3,'Z-scores'!NR19&lt;-3),"",'Z-scores'!NR19)</f>
        <v>0.31286101919473519</v>
      </c>
      <c r="NS19" s="6">
        <f>IF(OR('Z-scores'!NS19&gt;3,'Z-scores'!NS19&lt;-3),"",'Z-scores'!NS19)</f>
        <v>-0.40425905056023026</v>
      </c>
      <c r="NT19" s="6">
        <f>IF(OR('Z-scores'!NT19&gt;3,'Z-scores'!NT19&lt;-3),"",'Z-scores'!NT19)</f>
        <v>-1.885747927329253</v>
      </c>
      <c r="NU19" s="6">
        <f>IF(OR('Z-scores'!NU19&gt;3,'Z-scores'!NU19&lt;-3),"",'Z-scores'!NU19)</f>
        <v>-0.79618034742044685</v>
      </c>
      <c r="NV19" s="6">
        <f>IF(OR('Z-scores'!NV19&gt;3,'Z-scores'!NV19&lt;-3),"",'Z-scores'!NV19)</f>
        <v>-1.4967921280587899</v>
      </c>
      <c r="NW19" s="6">
        <f>IF(OR('Z-scores'!NW19&gt;3,'Z-scores'!NW19&lt;-3),"",'Z-scores'!NW19)</f>
        <v>-1.2218632402731489</v>
      </c>
      <c r="NX19" s="6">
        <f>IF(OR('Z-scores'!NX19&gt;3,'Z-scores'!NX19&lt;-3),"",'Z-scores'!NX19)</f>
        <v>-1.2113625373353365</v>
      </c>
      <c r="NY19" s="6">
        <f>IF(OR('Z-scores'!NY19&gt;3,'Z-scores'!NY19&lt;-3),"",'Z-scores'!NY19)</f>
        <v>-1.5500788789123461</v>
      </c>
      <c r="NZ19" s="6">
        <f>IF(OR('Z-scores'!NZ19&gt;3,'Z-scores'!NZ19&lt;-3),"",'Z-scores'!NZ19)</f>
        <v>-1.2739818182303093</v>
      </c>
      <c r="OA19" s="6">
        <f>IF(OR('Z-scores'!OA19&gt;3,'Z-scores'!OA19&lt;-3),"",'Z-scores'!OA19)</f>
        <v>-1.5618580368278829</v>
      </c>
      <c r="OB19" s="6">
        <f>IF(OR('Z-scores'!OB19&gt;3,'Z-scores'!OB19&lt;-3),"",'Z-scores'!OB19)</f>
        <v>-0.51254666738624821</v>
      </c>
      <c r="OC19" s="6">
        <f>IF(OR('Z-scores'!OC19&gt;3,'Z-scores'!OC19&lt;-3),"",'Z-scores'!OC19)</f>
        <v>-0.46769506441114495</v>
      </c>
      <c r="OD19" s="6">
        <f>IF(OR('Z-scores'!OD19&gt;3,'Z-scores'!OD19&lt;-3),"",'Z-scores'!OD19)</f>
        <v>-0.62390048812543231</v>
      </c>
      <c r="OE19" s="6">
        <f>IF(OR('Z-scores'!OE19&gt;3,'Z-scores'!OE19&lt;-3),"",'Z-scores'!OE19)</f>
        <v>-0.45465141191255237</v>
      </c>
      <c r="OF19" s="6">
        <f>IF(OR('Z-scores'!OF19&gt;3,'Z-scores'!OF19&lt;-3),"",'Z-scores'!OF19)</f>
        <v>1.0869200071071476</v>
      </c>
      <c r="OG19" s="6">
        <f>IF(OR('Z-scores'!OG19&gt;3,'Z-scores'!OG19&lt;-3),"",'Z-scores'!OG19)</f>
        <v>-0.90978562925500517</v>
      </c>
      <c r="OH19" s="6">
        <f>IF(OR('Z-scores'!OH19&gt;3,'Z-scores'!OH19&lt;-3),"",'Z-scores'!OH19)</f>
        <v>-0.84464466698154583</v>
      </c>
      <c r="OI19" s="6">
        <f>IF(OR('Z-scores'!OI19&gt;3,'Z-scores'!OI19&lt;-3),"",'Z-scores'!OI19)</f>
        <v>-0.72423998661531297</v>
      </c>
      <c r="OJ19" s="6">
        <f>IF(OR('Z-scores'!OJ19&gt;3,'Z-scores'!OJ19&lt;-3),"",'Z-scores'!OJ19)</f>
        <v>-0.4137243204295834</v>
      </c>
      <c r="OK19" s="6">
        <f>IF(OR('Z-scores'!OK19&gt;3,'Z-scores'!OK19&lt;-3),"",'Z-scores'!OK19)</f>
        <v>-1.315384948707939</v>
      </c>
      <c r="OL19" s="6">
        <f>IF(OR('Z-scores'!OL19&gt;3,'Z-scores'!OL19&lt;-3),"",'Z-scores'!OL19)</f>
        <v>-1.1973205946288039</v>
      </c>
      <c r="OM19" s="6">
        <f>IF(OR('Z-scores'!OM19&gt;3,'Z-scores'!OM19&lt;-3),"",'Z-scores'!OM19)</f>
        <v>-1.1389751902855134</v>
      </c>
      <c r="ON19" s="6">
        <f>IF(OR('Z-scores'!ON19&gt;3,'Z-scores'!ON19&lt;-3),"",'Z-scores'!ON19)</f>
        <v>-0.81310915069190748</v>
      </c>
      <c r="OO19" s="6">
        <f>IF(OR('Z-scores'!OO19&gt;3,'Z-scores'!OO19&lt;-3),"",'Z-scores'!OO19)</f>
        <v>-0.76410198104515159</v>
      </c>
      <c r="OP19" s="6">
        <f>IF(OR('Z-scores'!OP19&gt;3,'Z-scores'!OP19&lt;-3),"",'Z-scores'!OP19)</f>
        <v>-0.55332951103138683</v>
      </c>
      <c r="OQ19" s="6">
        <f>IF(OR('Z-scores'!OQ19&gt;3,'Z-scores'!OQ19&lt;-3),"",'Z-scores'!OQ19)</f>
        <v>-0.78709194489768541</v>
      </c>
      <c r="OR19" s="6">
        <f>IF(OR('Z-scores'!OR19&gt;3,'Z-scores'!OR19&lt;-3),"",'Z-scores'!OR19)</f>
        <v>-0.28697706120671279</v>
      </c>
      <c r="OS19" s="6">
        <f>IF(OR('Z-scores'!OS19&gt;3,'Z-scores'!OS19&lt;-3),"",'Z-scores'!OS19)</f>
        <v>-0.36681007667262455</v>
      </c>
      <c r="OT19" s="6">
        <f>IF(OR('Z-scores'!OT19&gt;3,'Z-scores'!OT19&lt;-3),"",'Z-scores'!OT19)</f>
        <v>-0.37771645319240105</v>
      </c>
      <c r="OU19" s="6">
        <f>IF(OR('Z-scores'!OU19&gt;3,'Z-scores'!OU19&lt;-3),"",'Z-scores'!OU19)</f>
        <v>-1.0254823299424161</v>
      </c>
      <c r="OV19" s="6">
        <f>IF(OR('Z-scores'!OV19&gt;3,'Z-scores'!OV19&lt;-3),"",'Z-scores'!OV19)</f>
        <v>-0.84493748367473875</v>
      </c>
      <c r="OW19" s="6">
        <f>IF(OR('Z-scores'!OW19&gt;3,'Z-scores'!OW19&lt;-3),"",'Z-scores'!OW19)</f>
        <v>-0.77649515861253349</v>
      </c>
      <c r="OX19" s="6">
        <f>IF(OR('Z-scores'!OX19&gt;3,'Z-scores'!OX19&lt;-3),"",'Z-scores'!OX19)</f>
        <v>-1.1218514908931438</v>
      </c>
      <c r="OY19" s="6">
        <f>IF(OR('Z-scores'!OY19&gt;3,'Z-scores'!OY19&lt;-3),"",'Z-scores'!OY19)</f>
        <v>-0.82707393779882443</v>
      </c>
      <c r="OZ19" s="6">
        <f>IF(OR('Z-scores'!OZ19&gt;3,'Z-scores'!OZ19&lt;-3),"",'Z-scores'!OZ19)</f>
        <v>-0.51707803900646809</v>
      </c>
      <c r="PA19" s="6">
        <f>IF(OR('Z-scores'!PA19&gt;3,'Z-scores'!PA19&lt;-3),"",'Z-scores'!PA19)</f>
        <v>-0.25000000000000006</v>
      </c>
      <c r="PB19" s="6">
        <f>IF(OR('Z-scores'!PB19&gt;3,'Z-scores'!PB19&lt;-3),"",'Z-scores'!PB19)</f>
        <v>-0.55496195685779615</v>
      </c>
      <c r="PC19" s="6">
        <f>IF(OR('Z-scores'!PC19&gt;3,'Z-scores'!PC19&lt;-3),"",'Z-scores'!PC19)</f>
        <v>-0.44323313704077177</v>
      </c>
      <c r="PD19" s="6">
        <f>IF(OR('Z-scores'!PD19&gt;3,'Z-scores'!PD19&lt;-3),"",'Z-scores'!PD19)</f>
        <v>-0.77847918529087012</v>
      </c>
      <c r="PE19" s="6">
        <f>IF(OR('Z-scores'!PE19&gt;3,'Z-scores'!PE19&lt;-3),"",'Z-scores'!PE19)</f>
        <v>-0.35133400109558283</v>
      </c>
      <c r="PF19" s="6">
        <f>IF(OR('Z-scores'!PF19&gt;3,'Z-scores'!PF19&lt;-3),"",'Z-scores'!PF19)</f>
        <v>-0.63000226933721903</v>
      </c>
      <c r="PG19" s="6">
        <f>IF(OR('Z-scores'!PG19&gt;3,'Z-scores'!PG19&lt;-3),"",'Z-scores'!PG19)</f>
        <v>-0.72304595772064362</v>
      </c>
      <c r="PH19" s="6">
        <f>IF(OR('Z-scores'!PH19&gt;3,'Z-scores'!PH19&lt;-3),"",'Z-scores'!PH19)</f>
        <v>-0.33413639952301766</v>
      </c>
      <c r="PI19" s="6">
        <f>IF(OR('Z-scores'!PI19&gt;3,'Z-scores'!PI19&lt;-3),"",'Z-scores'!PI19)</f>
        <v>-0.32134799332442465</v>
      </c>
      <c r="PJ19" s="6">
        <f>IF(OR('Z-scores'!PJ19&gt;3,'Z-scores'!PJ19&lt;-3),"",'Z-scores'!PJ19)</f>
        <v>-0.87793944224222287</v>
      </c>
      <c r="PK19" s="6">
        <f>IF(OR('Z-scores'!PK19&gt;3,'Z-scores'!PK19&lt;-3),"",'Z-scores'!PK19)</f>
        <v>2.7394047249788489</v>
      </c>
      <c r="PL19" s="6">
        <f>IF(OR('Z-scores'!PL19&gt;3,'Z-scores'!PL19&lt;-3),"",'Z-scores'!PL19)</f>
        <v>-0.83472028080184235</v>
      </c>
      <c r="PM19" s="6">
        <f>IF(OR('Z-scores'!PM19&gt;3,'Z-scores'!PM19&lt;-3),"",'Z-scores'!PM19)</f>
        <v>-0.24999999999999997</v>
      </c>
      <c r="PN19" s="6">
        <f>IF(OR('Z-scores'!PN19&gt;3,'Z-scores'!PN19&lt;-3),"",'Z-scores'!PN19)</f>
        <v>-0.56452941655470912</v>
      </c>
      <c r="PO19" s="6">
        <f>IF(OR('Z-scores'!PO19&gt;3,'Z-scores'!PO19&lt;-3),"",'Z-scores'!PO19)</f>
        <v>-0.3133025603838383</v>
      </c>
      <c r="PP19" s="6">
        <f>IF(OR('Z-scores'!PP19&gt;3,'Z-scores'!PP19&lt;-3),"",'Z-scores'!PP19)</f>
        <v>-0.35256601888648931</v>
      </c>
      <c r="PQ19" s="6">
        <f>IF(OR('Z-scores'!PQ19&gt;3,'Z-scores'!PQ19&lt;-3),"",'Z-scores'!PQ19)</f>
        <v>-0.28741381805435101</v>
      </c>
      <c r="PR19" s="6">
        <f>IF(OR('Z-scores'!PR19&gt;3,'Z-scores'!PR19&lt;-3),"",'Z-scores'!PR19)</f>
        <v>-0.34829205235337363</v>
      </c>
      <c r="PS19" s="6">
        <f>IF(OR('Z-scores'!PS19&gt;3,'Z-scores'!PS19&lt;-3),"",'Z-scores'!PS19)</f>
        <v>-0.29010262327226644</v>
      </c>
      <c r="PT19" s="6">
        <f>IF(OR('Z-scores'!PT19&gt;3,'Z-scores'!PT19&lt;-3),"",'Z-scores'!PT19)</f>
        <v>-0.25000000000000006</v>
      </c>
      <c r="PU19" s="6">
        <f>IF(OR('Z-scores'!PU19&gt;3,'Z-scores'!PU19&lt;-3),"",'Z-scores'!PU19)</f>
        <v>-0.25000000000000006</v>
      </c>
      <c r="PV19" s="6">
        <f>IF(OR('Z-scores'!PV19&gt;3,'Z-scores'!PV19&lt;-3),"",'Z-scores'!PV19)</f>
        <v>-0.35393626622875579</v>
      </c>
      <c r="PW19" s="6">
        <f>IF(OR('Z-scores'!PW19&gt;3,'Z-scores'!PW19&lt;-3),"",'Z-scores'!PW19)</f>
        <v>-0.37949839920671508</v>
      </c>
      <c r="PX19" s="6">
        <f>IF(OR('Z-scores'!PX19&gt;3,'Z-scores'!PX19&lt;-3),"",'Z-scores'!PX19)</f>
        <v>-1.0889927165360469</v>
      </c>
      <c r="PY19" s="6">
        <f>IF(OR('Z-scores'!PY19&gt;3,'Z-scores'!PY19&lt;-3),"",'Z-scores'!PY19)</f>
        <v>-0.93419232443435474</v>
      </c>
      <c r="PZ19" s="6">
        <f>IF(OR('Z-scores'!PZ19&gt;3,'Z-scores'!PZ19&lt;-3),"",'Z-scores'!PZ19)</f>
        <v>-0.38905923555374233</v>
      </c>
      <c r="QA19" s="6">
        <f>IF(OR('Z-scores'!QA19&gt;3,'Z-scores'!QA19&lt;-3),"",'Z-scores'!QA19)</f>
        <v>-0.25000000000000006</v>
      </c>
      <c r="QB19" s="6">
        <f>IF(OR('Z-scores'!QB19&gt;3,'Z-scores'!QB19&lt;-3),"",'Z-scores'!QB19)</f>
        <v>-0.60923776850147837</v>
      </c>
      <c r="QC19" s="6">
        <f>IF(OR('Z-scores'!QC19&gt;3,'Z-scores'!QC19&lt;-3),"",'Z-scores'!QC19)</f>
        <v>-0.58497955692058168</v>
      </c>
      <c r="QD19" s="6">
        <f>IF(OR('Z-scores'!QD19&gt;3,'Z-scores'!QD19&lt;-3),"",'Z-scores'!QD19)</f>
        <v>-0.25</v>
      </c>
      <c r="QE19" s="6">
        <f>IF(OR('Z-scores'!QE19&gt;3,'Z-scores'!QE19&lt;-3),"",'Z-scores'!QE19)</f>
        <v>-0.25</v>
      </c>
      <c r="QF19" s="6">
        <f>IF(OR('Z-scores'!QF19&gt;3,'Z-scores'!QF19&lt;-3),"",'Z-scores'!QF19)</f>
        <v>-0.20236772369510905</v>
      </c>
      <c r="QG19" s="6">
        <f>IF(OR('Z-scores'!QG19&gt;3,'Z-scores'!QG19&lt;-3),"",'Z-scores'!QG19)</f>
        <v>-0.61750131423599464</v>
      </c>
      <c r="QH19" s="6">
        <f>IF(OR('Z-scores'!QH19&gt;3,'Z-scores'!QH19&lt;-3),"",'Z-scores'!QH19)</f>
        <v>0.11839326891123492</v>
      </c>
      <c r="QI19" s="6" t="str">
        <f>IF(OR('Z-scores'!QI19&gt;3,'Z-scores'!QI19&lt;-3),"",'Z-scores'!QI19)</f>
        <v/>
      </c>
      <c r="QJ19" s="6">
        <f>IF(OR('Z-scores'!QJ19&gt;3,'Z-scores'!QJ19&lt;-3),"",'Z-scores'!QJ19)</f>
        <v>-0.98404987175497727</v>
      </c>
      <c r="QK19" s="6">
        <f>IF(OR('Z-scores'!QK19&gt;3,'Z-scores'!QK19&lt;-3),"",'Z-scores'!QK19)</f>
        <v>-0.96148417119092655</v>
      </c>
      <c r="QL19" s="6">
        <f>IF(OR('Z-scores'!QL19&gt;3,'Z-scores'!QL19&lt;-3),"",'Z-scores'!QL19)</f>
        <v>2.2474532403480065</v>
      </c>
      <c r="QM19" s="6">
        <f>IF(OR('Z-scores'!QM19&gt;3,'Z-scores'!QM19&lt;-3),"",'Z-scores'!QM19)</f>
        <v>-0.5061347543998872</v>
      </c>
      <c r="QN19" s="6">
        <f>IF(OR('Z-scores'!QN19&gt;3,'Z-scores'!QN19&lt;-3),"",'Z-scores'!QN19)</f>
        <v>2.0625231907580917</v>
      </c>
      <c r="QO19" s="6">
        <f>IF(OR('Z-scores'!QO19&gt;3,'Z-scores'!QO19&lt;-3),"",'Z-scores'!QO19)</f>
        <v>-0.81896186184073416</v>
      </c>
      <c r="QP19" s="6">
        <f>IF(OR('Z-scores'!QP19&gt;3,'Z-scores'!QP19&lt;-3),"",'Z-scores'!QP19)</f>
        <v>2.1239960148322989</v>
      </c>
      <c r="QQ19" s="6">
        <f>IF(OR('Z-scores'!QQ19&gt;3,'Z-scores'!QQ19&lt;-3),"",'Z-scores'!QQ19)</f>
        <v>-0.55425591796534168</v>
      </c>
      <c r="QR19" s="6">
        <f>IF(OR('Z-scores'!QR19&gt;3,'Z-scores'!QR19&lt;-3),"",'Z-scores'!QR19)</f>
        <v>-1.4388195918130666</v>
      </c>
      <c r="QS19" s="6">
        <f>IF(OR('Z-scores'!QS19&gt;3,'Z-scores'!QS19&lt;-3),"",'Z-scores'!QS19)</f>
        <v>-0.4896934892428001</v>
      </c>
      <c r="QT19" s="6">
        <f>IF(OR('Z-scores'!QT19&gt;3,'Z-scores'!QT19&lt;-3),"",'Z-scores'!QT19)</f>
        <v>-0.79290696926173532</v>
      </c>
      <c r="QU19" s="6">
        <f>IF(OR('Z-scores'!QU19&gt;3,'Z-scores'!QU19&lt;-3),"",'Z-scores'!QU19)</f>
        <v>-1.7049655975816045</v>
      </c>
      <c r="QV19" s="6">
        <f>IF(OR('Z-scores'!QV19&gt;3,'Z-scores'!QV19&lt;-3),"",'Z-scores'!QV19)</f>
        <v>-1.246631164942807</v>
      </c>
      <c r="QW19" s="6">
        <f>IF(OR('Z-scores'!QW19&gt;3,'Z-scores'!QW19&lt;-3),"",'Z-scores'!QW19)</f>
        <v>-0.62775310639316761</v>
      </c>
      <c r="QX19" s="6">
        <f>IF(OR('Z-scores'!QX19&gt;3,'Z-scores'!QX19&lt;-3),"",'Z-scores'!QX19)</f>
        <v>1.62319317089639</v>
      </c>
      <c r="QY19" s="6">
        <f>IF(OR('Z-scores'!QY19&gt;3,'Z-scores'!QY19&lt;-3),"",'Z-scores'!QY19)</f>
        <v>-1.6836188717038547</v>
      </c>
      <c r="QZ19" s="6">
        <f>IF(OR('Z-scores'!QZ19&gt;3,'Z-scores'!QZ19&lt;-3),"",'Z-scores'!QZ19)</f>
        <v>-1.0136787105853042</v>
      </c>
      <c r="RA19" s="6">
        <f>IF(OR('Z-scores'!RA19&gt;3,'Z-scores'!RA19&lt;-3),"",'Z-scores'!RA19)</f>
        <v>1.9884329377878891E-2</v>
      </c>
      <c r="RB19" s="6">
        <f>IF(OR('Z-scores'!RB19&gt;3,'Z-scores'!RB19&lt;-3),"",'Z-scores'!RB19)</f>
        <v>-0.26130068375159859</v>
      </c>
      <c r="RC19" s="6">
        <f>IF(OR('Z-scores'!RC19&gt;3,'Z-scores'!RC19&lt;-3),"",'Z-scores'!RC19)</f>
        <v>-0.63382574491784072</v>
      </c>
      <c r="RD19" s="6">
        <f>IF(OR('Z-scores'!RD19&gt;3,'Z-scores'!RD19&lt;-3),"",'Z-scores'!RD19)</f>
        <v>0.60159349120882843</v>
      </c>
      <c r="RE19" s="6">
        <f>IF(OR('Z-scores'!RE19&gt;3,'Z-scores'!RE19&lt;-3),"",'Z-scores'!RE19)</f>
        <v>-0.84715362720283305</v>
      </c>
      <c r="RF19" s="6">
        <f>IF(OR('Z-scores'!RF19&gt;3,'Z-scores'!RF19&lt;-3),"",'Z-scores'!RF19)</f>
        <v>0.90784087345170883</v>
      </c>
      <c r="RG19" s="6">
        <f>IF(OR('Z-scores'!RG19&gt;3,'Z-scores'!RG19&lt;-3),"",'Z-scores'!RG19)</f>
        <v>0.49314631062320186</v>
      </c>
      <c r="RH19" s="6">
        <f>IF(OR('Z-scores'!RH19&gt;3,'Z-scores'!RH19&lt;-3),"",'Z-scores'!RH19)</f>
        <v>-1.189306291442157</v>
      </c>
      <c r="RI19" s="6">
        <f>IF(OR('Z-scores'!RI19&gt;3,'Z-scores'!RI19&lt;-3),"",'Z-scores'!RI19)</f>
        <v>-0.67640309032973933</v>
      </c>
      <c r="RJ19" s="6">
        <f>IF(OR('Z-scores'!RJ19&gt;3,'Z-scores'!RJ19&lt;-3),"",'Z-scores'!RJ19)</f>
        <v>-0.54859105344521508</v>
      </c>
      <c r="RK19" s="6">
        <f>IF(OR('Z-scores'!RK19&gt;3,'Z-scores'!RK19&lt;-3),"",'Z-scores'!RK19)</f>
        <v>-0.34205445428846809</v>
      </c>
      <c r="RL19" s="6">
        <f>IF(OR('Z-scores'!RL19&gt;3,'Z-scores'!RL19&lt;-3),"",'Z-scores'!RL19)</f>
        <v>-1.0543357299530423</v>
      </c>
      <c r="RM19" s="6">
        <f>IF(OR('Z-scores'!RM19&gt;3,'Z-scores'!RM19&lt;-3),"",'Z-scores'!RM19)</f>
        <v>-0.32054848750608528</v>
      </c>
      <c r="RN19" s="6">
        <f>IF(OR('Z-scores'!RN19&gt;3,'Z-scores'!RN19&lt;-3),"",'Z-scores'!RN19)</f>
        <v>0.98353953437434405</v>
      </c>
      <c r="RO19" s="6">
        <f>IF(OR('Z-scores'!RO19&gt;3,'Z-scores'!RO19&lt;-3),"",'Z-scores'!RO19)</f>
        <v>1.0214318444976647</v>
      </c>
      <c r="RP19" s="6">
        <f>IF(OR('Z-scores'!RP19&gt;3,'Z-scores'!RP19&lt;-3),"",'Z-scores'!RP19)</f>
        <v>-0.25186753762341985</v>
      </c>
      <c r="RQ19" s="6">
        <f>IF(OR('Z-scores'!RQ19&gt;3,'Z-scores'!RQ19&lt;-3),"",'Z-scores'!RQ19)</f>
        <v>-1.0598467173969832</v>
      </c>
      <c r="RR19" s="6">
        <f>IF(OR('Z-scores'!RR19&gt;3,'Z-scores'!RR19&lt;-3),"",'Z-scores'!RR19)</f>
        <v>-0.37163921724031485</v>
      </c>
      <c r="RS19" s="6">
        <f>IF(OR('Z-scores'!RS19&gt;3,'Z-scores'!RS19&lt;-3),"",'Z-scores'!RS19)</f>
        <v>1.0692071285726781</v>
      </c>
      <c r="RT19" s="6">
        <f>IF(OR('Z-scores'!RT19&gt;3,'Z-scores'!RT19&lt;-3),"",'Z-scores'!RT19)</f>
        <v>-0.80723159304880421</v>
      </c>
      <c r="RU19" s="6">
        <f>IF(OR('Z-scores'!RU19&gt;3,'Z-scores'!RU19&lt;-3),"",'Z-scores'!RU19)</f>
        <v>-0.20593340986424793</v>
      </c>
      <c r="RV19" s="6">
        <f>IF(OR('Z-scores'!RV19&gt;3,'Z-scores'!RV19&lt;-3),"",'Z-scores'!RV19)</f>
        <v>1.2011262090633792</v>
      </c>
      <c r="RW19" s="6">
        <f>IF(OR('Z-scores'!RW19&gt;3,'Z-scores'!RW19&lt;-3),"",'Z-scores'!RW19)</f>
        <v>-0.9700597141961852</v>
      </c>
      <c r="RX19" s="6">
        <f>IF(OR('Z-scores'!RX19&gt;3,'Z-scores'!RX19&lt;-3),"",'Z-scores'!RX19)</f>
        <v>-0.27335245803184599</v>
      </c>
      <c r="RY19" s="6">
        <f>IF(OR('Z-scores'!RY19&gt;3,'Z-scores'!RY19&lt;-3),"",'Z-scores'!RY19)</f>
        <v>-1.2174873682475618</v>
      </c>
      <c r="RZ19" s="6">
        <f>IF(OR('Z-scores'!RZ19&gt;3,'Z-scores'!RZ19&lt;-3),"",'Z-scores'!RZ19)</f>
        <v>-1.0259524904240975</v>
      </c>
      <c r="SA19" s="6">
        <f>IF(OR('Z-scores'!SA19&gt;3,'Z-scores'!SA19&lt;-3),"",'Z-scores'!SA19)</f>
        <v>-0.50785304640458029</v>
      </c>
      <c r="SB19" s="6">
        <f>IF(OR('Z-scores'!SB19&gt;3,'Z-scores'!SB19&lt;-3),"",'Z-scores'!SB19)</f>
        <v>-0.66506333757274172</v>
      </c>
      <c r="SC19" s="6">
        <f>IF(OR('Z-scores'!SC19&gt;3,'Z-scores'!SC19&lt;-3),"",'Z-scores'!SC19)</f>
        <v>-0.95879073289164762</v>
      </c>
      <c r="SD19" s="6">
        <f>IF(OR('Z-scores'!SD19&gt;3,'Z-scores'!SD19&lt;-3),"",'Z-scores'!SD19)</f>
        <v>-0.58516397605458692</v>
      </c>
      <c r="SE19" s="6">
        <f>IF(OR('Z-scores'!SE19&gt;3,'Z-scores'!SE19&lt;-3),"",'Z-scores'!SE19)</f>
        <v>-0.95258368941962557</v>
      </c>
      <c r="SF19" s="6">
        <f>IF(OR('Z-scores'!SF19&gt;3,'Z-scores'!SF19&lt;-3),"",'Z-scores'!SF19)</f>
        <v>-0.14741279387820758</v>
      </c>
      <c r="SG19" s="6">
        <f>IF(OR('Z-scores'!SG19&gt;3,'Z-scores'!SG19&lt;-3),"",'Z-scores'!SG19)</f>
        <v>-0.16940207161738571</v>
      </c>
      <c r="SH19" s="6">
        <f>IF(OR('Z-scores'!SH19&gt;3,'Z-scores'!SH19&lt;-3),"",'Z-scores'!SH19)</f>
        <v>-0.6094647064805605</v>
      </c>
      <c r="SI19" s="6">
        <f>IF(OR('Z-scores'!SI19&gt;3,'Z-scores'!SI19&lt;-3),"",'Z-scores'!SI19)</f>
        <v>-0.34471758460937402</v>
      </c>
      <c r="SJ19" s="6">
        <f>IF(OR('Z-scores'!SJ19&gt;3,'Z-scores'!SJ19&lt;-3),"",'Z-scores'!SJ19)</f>
        <v>-0.4235692617138877</v>
      </c>
      <c r="SK19" s="6">
        <f>IF(OR('Z-scores'!SK19&gt;3,'Z-scores'!SK19&lt;-3),"",'Z-scores'!SK19)</f>
        <v>2.2431433815661315</v>
      </c>
    </row>
    <row r="20" spans="1:505" x14ac:dyDescent="0.25">
      <c r="A20" s="14"/>
      <c r="B20" s="1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</row>
    <row r="21" spans="1:505" x14ac:dyDescent="0.25">
      <c r="A21" t="s">
        <v>1281</v>
      </c>
      <c r="C21" s="6">
        <f t="shared" ref="C21:BN21" si="0">AVERAGE(C14:C19)-AVERAGE(C4:C13)</f>
        <v>8.9678645136737123E-2</v>
      </c>
      <c r="D21" s="6">
        <f t="shared" si="0"/>
        <v>-0.16642028499074227</v>
      </c>
      <c r="E21" s="6">
        <f t="shared" si="0"/>
        <v>0.29183128677483838</v>
      </c>
      <c r="F21" s="6">
        <f t="shared" si="0"/>
        <v>0.53344978576918101</v>
      </c>
      <c r="G21" s="6">
        <f t="shared" si="0"/>
        <v>1.5698449181790256E-2</v>
      </c>
      <c r="H21" s="6">
        <f t="shared" si="0"/>
        <v>0.56278594260439208</v>
      </c>
      <c r="I21" s="6">
        <f t="shared" si="0"/>
        <v>0.38515307091653028</v>
      </c>
      <c r="J21" s="6">
        <f t="shared" si="0"/>
        <v>0.15041332553780717</v>
      </c>
      <c r="K21" s="6">
        <f t="shared" si="0"/>
        <v>-6.0715542678169143E-3</v>
      </c>
      <c r="L21" s="6">
        <f t="shared" si="0"/>
        <v>-0.48606880543363484</v>
      </c>
      <c r="M21" s="6">
        <f t="shared" si="0"/>
        <v>-0.33531884970397507</v>
      </c>
      <c r="N21" s="6">
        <f t="shared" si="0"/>
        <v>0.2766002950457791</v>
      </c>
      <c r="O21" s="6">
        <f t="shared" si="0"/>
        <v>0.36754316977447382</v>
      </c>
      <c r="P21" s="6">
        <f t="shared" si="0"/>
        <v>0.74696132889452693</v>
      </c>
      <c r="Q21" s="6">
        <f t="shared" si="0"/>
        <v>0.35458270021794769</v>
      </c>
      <c r="R21" s="6">
        <f t="shared" si="0"/>
        <v>0.33027911058698251</v>
      </c>
      <c r="S21" s="6">
        <f t="shared" si="0"/>
        <v>0.57970399184470112</v>
      </c>
      <c r="T21" s="6">
        <f t="shared" si="0"/>
        <v>7.5069764921107632E-2</v>
      </c>
      <c r="U21" s="6">
        <f t="shared" si="0"/>
        <v>-1.6122393788044774E-2</v>
      </c>
      <c r="V21" s="6">
        <f t="shared" si="0"/>
        <v>-3.8061239935579157E-5</v>
      </c>
      <c r="W21" s="6">
        <f t="shared" si="0"/>
        <v>0.13909058099616686</v>
      </c>
      <c r="X21" s="6">
        <f t="shared" si="0"/>
        <v>0.17964277970397993</v>
      </c>
      <c r="Y21" s="6">
        <f t="shared" si="0"/>
        <v>0.17024676052787155</v>
      </c>
      <c r="Z21" s="6">
        <f t="shared" si="0"/>
        <v>-0.34532947452823659</v>
      </c>
      <c r="AA21" s="6">
        <f t="shared" si="0"/>
        <v>-0.28836436238609503</v>
      </c>
      <c r="AB21" s="6">
        <f t="shared" si="0"/>
        <v>-0.39332726868998569</v>
      </c>
      <c r="AC21" s="6">
        <f t="shared" si="0"/>
        <v>-0.38031425993190493</v>
      </c>
      <c r="AD21" s="6">
        <f t="shared" si="0"/>
        <v>-6.7736323769432311E-2</v>
      </c>
      <c r="AE21" s="6">
        <f t="shared" si="0"/>
        <v>0.15446680449401995</v>
      </c>
      <c r="AF21" s="6">
        <f t="shared" si="0"/>
        <v>0.34163763059389091</v>
      </c>
      <c r="AG21" s="6">
        <f t="shared" si="0"/>
        <v>0.38343579092882563</v>
      </c>
      <c r="AH21" s="6">
        <f t="shared" si="0"/>
        <v>-0.32377621365905035</v>
      </c>
      <c r="AI21" s="6">
        <f t="shared" si="0"/>
        <v>0.20651975742198553</v>
      </c>
      <c r="AJ21" s="6">
        <f t="shared" si="0"/>
        <v>0.48239289082581327</v>
      </c>
      <c r="AK21" s="6">
        <f t="shared" si="0"/>
        <v>0.31303400577151358</v>
      </c>
      <c r="AL21" s="6">
        <f t="shared" si="0"/>
        <v>0.2116740364376776</v>
      </c>
      <c r="AM21" s="6">
        <f t="shared" si="0"/>
        <v>-0.83098125102090603</v>
      </c>
      <c r="AN21" s="6">
        <f t="shared" si="0"/>
        <v>-0.44744181120706289</v>
      </c>
      <c r="AO21" s="6">
        <f t="shared" si="0"/>
        <v>-0.1755358133025389</v>
      </c>
      <c r="AP21" s="6">
        <f t="shared" si="0"/>
        <v>0.1683358636447756</v>
      </c>
      <c r="AQ21" s="6">
        <f t="shared" si="0"/>
        <v>0.34755572857786554</v>
      </c>
      <c r="AR21" s="6">
        <f t="shared" si="0"/>
        <v>0.2120772249688169</v>
      </c>
      <c r="AS21" s="6">
        <f t="shared" si="0"/>
        <v>-0.15842043110974374</v>
      </c>
      <c r="AT21" s="6">
        <f t="shared" si="0"/>
        <v>-2.7507745568615127E-3</v>
      </c>
      <c r="AU21" s="6">
        <f t="shared" si="0"/>
        <v>-0.27809795712456187</v>
      </c>
      <c r="AV21" s="6">
        <f t="shared" si="0"/>
        <v>-0.84020573590971026</v>
      </c>
      <c r="AW21" s="6">
        <f t="shared" si="0"/>
        <v>-0.40404688797048638</v>
      </c>
      <c r="AX21" s="6">
        <f t="shared" si="0"/>
        <v>-0.19171044701224987</v>
      </c>
      <c r="AY21" s="6">
        <f t="shared" si="0"/>
        <v>-2.0384490429993692E-2</v>
      </c>
      <c r="AZ21" s="6">
        <f t="shared" si="0"/>
        <v>-0.74000096111716052</v>
      </c>
      <c r="BA21" s="6">
        <f t="shared" si="0"/>
        <v>0.220883233793842</v>
      </c>
      <c r="BB21" s="6">
        <f t="shared" si="0"/>
        <v>-0.44459740728440045</v>
      </c>
      <c r="BC21" s="6">
        <f t="shared" si="0"/>
        <v>0.24778943026977129</v>
      </c>
      <c r="BD21" s="6">
        <f t="shared" si="0"/>
        <v>0.14955586373196653</v>
      </c>
      <c r="BE21" s="6">
        <f t="shared" si="0"/>
        <v>2.9601893416683199E-2</v>
      </c>
      <c r="BF21" s="6">
        <f t="shared" si="0"/>
        <v>3.149250602684435E-2</v>
      </c>
      <c r="BG21" s="6">
        <f t="shared" si="0"/>
        <v>-0.33682139440963504</v>
      </c>
      <c r="BH21" s="6">
        <f t="shared" si="0"/>
        <v>-0.2761374937245194</v>
      </c>
      <c r="BI21" s="6">
        <f t="shared" si="0"/>
        <v>0.18474260331369052</v>
      </c>
      <c r="BJ21" s="6">
        <f t="shared" si="0"/>
        <v>0.35834292829005321</v>
      </c>
      <c r="BK21" s="6">
        <f t="shared" si="0"/>
        <v>0.28520688598301375</v>
      </c>
      <c r="BL21" s="6">
        <f t="shared" si="0"/>
        <v>-0.42153279560786194</v>
      </c>
      <c r="BM21" s="6">
        <f t="shared" si="0"/>
        <v>0.21721404035098663</v>
      </c>
      <c r="BN21" s="6">
        <f t="shared" si="0"/>
        <v>-0.84515407431785716</v>
      </c>
      <c r="BO21" s="6">
        <f t="shared" ref="BO21:DZ21" si="1">AVERAGE(BO14:BO19)-AVERAGE(BO4:BO13)</f>
        <v>-0.42800586937231855</v>
      </c>
      <c r="BP21" s="6">
        <f t="shared" si="1"/>
        <v>-6.5779669420318765E-2</v>
      </c>
      <c r="BQ21" s="6">
        <f t="shared" si="1"/>
        <v>0.35387458329149468</v>
      </c>
      <c r="BR21" s="6">
        <f t="shared" si="1"/>
        <v>-3.3853521219100749E-2</v>
      </c>
      <c r="BS21" s="6">
        <f t="shared" si="1"/>
        <v>0.26015599088302499</v>
      </c>
      <c r="BT21" s="6">
        <f t="shared" si="1"/>
        <v>-0.68905772331866566</v>
      </c>
      <c r="BU21" s="6">
        <f t="shared" si="1"/>
        <v>-0.59364669790767033</v>
      </c>
      <c r="BV21" s="6">
        <f t="shared" si="1"/>
        <v>-0.31716817040196543</v>
      </c>
      <c r="BW21" s="6">
        <f t="shared" si="1"/>
        <v>4.0623388237411545E-2</v>
      </c>
      <c r="BX21" s="6">
        <f t="shared" si="1"/>
        <v>0.17958952100279038</v>
      </c>
      <c r="BY21" s="6">
        <f t="shared" si="1"/>
        <v>0.65972476463630525</v>
      </c>
      <c r="BZ21" s="6">
        <f t="shared" si="1"/>
        <v>-0.10900263423038922</v>
      </c>
      <c r="CA21" s="6">
        <f t="shared" si="1"/>
        <v>-0.64281108467208214</v>
      </c>
      <c r="CB21" s="6">
        <f t="shared" si="1"/>
        <v>-0.28656588169072467</v>
      </c>
      <c r="CC21" s="6">
        <f t="shared" si="1"/>
        <v>6.349287572294765E-2</v>
      </c>
      <c r="CD21" s="6">
        <f t="shared" si="1"/>
        <v>0.67345450366406645</v>
      </c>
      <c r="CE21" s="6">
        <f t="shared" si="1"/>
        <v>0.43157018781422563</v>
      </c>
      <c r="CF21" s="6">
        <f t="shared" si="1"/>
        <v>0.4796304950982806</v>
      </c>
      <c r="CG21" s="6">
        <f t="shared" si="1"/>
        <v>0.3429723925657342</v>
      </c>
      <c r="CH21" s="6">
        <f t="shared" si="1"/>
        <v>-0.10958420232726543</v>
      </c>
      <c r="CI21" s="6">
        <f t="shared" si="1"/>
        <v>-0.3795614447142962</v>
      </c>
      <c r="CJ21" s="6">
        <f t="shared" si="1"/>
        <v>-0.26818890334360501</v>
      </c>
      <c r="CK21" s="6">
        <f t="shared" si="1"/>
        <v>7.3948506335776237E-2</v>
      </c>
      <c r="CL21" s="6">
        <f t="shared" si="1"/>
        <v>-0.3225055168935238</v>
      </c>
      <c r="CM21" s="6">
        <f t="shared" si="1"/>
        <v>-0.16605034138850011</v>
      </c>
      <c r="CN21" s="6">
        <f t="shared" si="1"/>
        <v>-0.36546417358761746</v>
      </c>
      <c r="CO21" s="6">
        <f t="shared" si="1"/>
        <v>0.18927873906408796</v>
      </c>
      <c r="CP21" s="6">
        <f t="shared" si="1"/>
        <v>0.92647996445790159</v>
      </c>
      <c r="CQ21" s="6">
        <f t="shared" si="1"/>
        <v>0.12012805836100279</v>
      </c>
      <c r="CR21" s="6">
        <f t="shared" si="1"/>
        <v>-0.29366306810759385</v>
      </c>
      <c r="CS21" s="6">
        <f t="shared" si="1"/>
        <v>-0.3383784105323791</v>
      </c>
      <c r="CT21" s="6">
        <f t="shared" si="1"/>
        <v>-0.34958359877006001</v>
      </c>
      <c r="CU21" s="6">
        <f t="shared" si="1"/>
        <v>-9.490435549009453E-2</v>
      </c>
      <c r="CV21" s="6">
        <f t="shared" si="1"/>
        <v>-0.77831294096031312</v>
      </c>
      <c r="CW21" s="6">
        <f t="shared" si="1"/>
        <v>-4.5561574383021719E-2</v>
      </c>
      <c r="CX21" s="6">
        <f t="shared" si="1"/>
        <v>-0.79761654125930015</v>
      </c>
      <c r="CY21" s="6">
        <f t="shared" si="1"/>
        <v>-0.33412538833779903</v>
      </c>
      <c r="CZ21" s="6">
        <f t="shared" si="1"/>
        <v>4.9883428764703683E-2</v>
      </c>
      <c r="DA21" s="6">
        <f t="shared" si="1"/>
        <v>0.60606956270151768</v>
      </c>
      <c r="DB21" s="6">
        <f t="shared" si="1"/>
        <v>0.12421372872495534</v>
      </c>
      <c r="DC21" s="6">
        <f t="shared" si="1"/>
        <v>0.36270873699076989</v>
      </c>
      <c r="DD21" s="6">
        <f t="shared" si="1"/>
        <v>-0.479551120534427</v>
      </c>
      <c r="DE21" s="6">
        <f t="shared" si="1"/>
        <v>0.14660210945607202</v>
      </c>
      <c r="DF21" s="6">
        <f t="shared" si="1"/>
        <v>0.10319375911260303</v>
      </c>
      <c r="DG21" s="6">
        <f t="shared" si="1"/>
        <v>0.20803958147635426</v>
      </c>
      <c r="DH21" s="6">
        <f t="shared" si="1"/>
        <v>-0.25497626207456725</v>
      </c>
      <c r="DI21" s="6">
        <f t="shared" si="1"/>
        <v>-0.11087231226051553</v>
      </c>
      <c r="DJ21" s="6">
        <f t="shared" si="1"/>
        <v>-0.5477102450528033</v>
      </c>
      <c r="DK21" s="6">
        <f t="shared" si="1"/>
        <v>0.15866032444784206</v>
      </c>
      <c r="DL21" s="6">
        <f t="shared" si="1"/>
        <v>1.1401373816095059E-2</v>
      </c>
      <c r="DM21" s="6">
        <f t="shared" si="1"/>
        <v>-0.13723456984686255</v>
      </c>
      <c r="DN21" s="6">
        <f t="shared" si="1"/>
        <v>-0.23963982978444454</v>
      </c>
      <c r="DO21" s="6">
        <f t="shared" si="1"/>
        <v>0.12018792274313903</v>
      </c>
      <c r="DP21" s="6">
        <f t="shared" si="1"/>
        <v>-1.0741226460183502</v>
      </c>
      <c r="DQ21" s="6">
        <f t="shared" si="1"/>
        <v>-0.70606042571893801</v>
      </c>
      <c r="DR21" s="6">
        <f t="shared" si="1"/>
        <v>-0.46711654571146377</v>
      </c>
      <c r="DS21" s="6">
        <f t="shared" si="1"/>
        <v>0.36572461780184895</v>
      </c>
      <c r="DT21" s="6">
        <f t="shared" si="1"/>
        <v>-7.0510509720715639E-2</v>
      </c>
      <c r="DU21" s="6">
        <f t="shared" si="1"/>
        <v>-0.11262394856846775</v>
      </c>
      <c r="DV21" s="6">
        <f t="shared" si="1"/>
        <v>-0.43557006678205973</v>
      </c>
      <c r="DW21" s="6">
        <f t="shared" si="1"/>
        <v>0.35655916499139106</v>
      </c>
      <c r="DX21" s="6">
        <f t="shared" si="1"/>
        <v>0.86256936527212913</v>
      </c>
      <c r="DY21" s="6">
        <f t="shared" si="1"/>
        <v>0.47858120373869822</v>
      </c>
      <c r="DZ21" s="6">
        <f t="shared" si="1"/>
        <v>0.50902532763960417</v>
      </c>
      <c r="EA21" s="6">
        <f t="shared" ref="EA21:GL21" si="2">AVERAGE(EA14:EA19)-AVERAGE(EA4:EA13)</f>
        <v>5.1175516599055525E-2</v>
      </c>
      <c r="EB21" s="6">
        <f t="shared" si="2"/>
        <v>-0.46833252842104045</v>
      </c>
      <c r="EC21" s="6">
        <f t="shared" si="2"/>
        <v>-0.12849294166285968</v>
      </c>
      <c r="ED21" s="6">
        <f t="shared" si="2"/>
        <v>-0.48026820116809943</v>
      </c>
      <c r="EE21" s="6">
        <f t="shared" si="2"/>
        <v>0.39010733277832488</v>
      </c>
      <c r="EF21" s="6">
        <f t="shared" si="2"/>
        <v>-0.14204513347843667</v>
      </c>
      <c r="EG21" s="6">
        <f t="shared" si="2"/>
        <v>-0.85942114063149411</v>
      </c>
      <c r="EH21" s="6">
        <f t="shared" si="2"/>
        <v>-0.46151077480679126</v>
      </c>
      <c r="EI21" s="6">
        <f t="shared" si="2"/>
        <v>-0.30879492778663442</v>
      </c>
      <c r="EJ21" s="6">
        <f t="shared" si="2"/>
        <v>-0.15767165534789671</v>
      </c>
      <c r="EK21" s="6">
        <f t="shared" si="2"/>
        <v>-0.46029187996775323</v>
      </c>
      <c r="EL21" s="6">
        <f t="shared" si="2"/>
        <v>-0.15479003890251758</v>
      </c>
      <c r="EM21" s="6">
        <f t="shared" si="2"/>
        <v>-0.17165059710622457</v>
      </c>
      <c r="EN21" s="6">
        <f t="shared" si="2"/>
        <v>-0.74717890626641847</v>
      </c>
      <c r="EO21" s="6">
        <f t="shared" si="2"/>
        <v>0.281737637245845</v>
      </c>
      <c r="EP21" s="6">
        <f t="shared" si="2"/>
        <v>4.6872228195060192E-2</v>
      </c>
      <c r="EQ21" s="6">
        <f t="shared" si="2"/>
        <v>-0.34873384941793401</v>
      </c>
      <c r="ER21" s="6">
        <f t="shared" si="2"/>
        <v>-8.6723644467442962E-2</v>
      </c>
      <c r="ES21" s="6">
        <f t="shared" si="2"/>
        <v>-0.47036378619458924</v>
      </c>
      <c r="ET21" s="6">
        <f t="shared" si="2"/>
        <v>-0.12068032602506856</v>
      </c>
      <c r="EU21" s="6">
        <f t="shared" si="2"/>
        <v>0.83476971098290209</v>
      </c>
      <c r="EV21" s="6">
        <f t="shared" si="2"/>
        <v>1.1387223806177289</v>
      </c>
      <c r="EW21" s="6">
        <f t="shared" si="2"/>
        <v>0.77662999367101571</v>
      </c>
      <c r="EX21" s="6">
        <f t="shared" si="2"/>
        <v>0.7416245294638899</v>
      </c>
      <c r="EY21" s="6">
        <f t="shared" si="2"/>
        <v>0.35790310831453614</v>
      </c>
      <c r="EZ21" s="6">
        <f t="shared" si="2"/>
        <v>-0.13354938496696109</v>
      </c>
      <c r="FA21" s="6">
        <f t="shared" si="2"/>
        <v>-0.30344965641656724</v>
      </c>
      <c r="FB21" s="6">
        <f t="shared" si="2"/>
        <v>8.152936605338082E-2</v>
      </c>
      <c r="FC21" s="6">
        <f t="shared" si="2"/>
        <v>-0.11929685257631428</v>
      </c>
      <c r="FD21" s="6">
        <f t="shared" si="2"/>
        <v>-0.37449341177873308</v>
      </c>
      <c r="FE21" s="6">
        <f t="shared" si="2"/>
        <v>8.9500421572571015E-2</v>
      </c>
      <c r="FF21" s="6">
        <f t="shared" si="2"/>
        <v>0.90464715366904591</v>
      </c>
      <c r="FG21" s="6">
        <f t="shared" si="2"/>
        <v>0.92977073616996764</v>
      </c>
      <c r="FH21" s="6">
        <f t="shared" si="2"/>
        <v>-0.23811896011144335</v>
      </c>
      <c r="FI21" s="6">
        <f t="shared" si="2"/>
        <v>-0.59136399197178602</v>
      </c>
      <c r="FJ21" s="6">
        <f t="shared" si="2"/>
        <v>-0.16576901223178381</v>
      </c>
      <c r="FK21" s="6">
        <f t="shared" si="2"/>
        <v>0.59065503098484329</v>
      </c>
      <c r="FL21" s="6">
        <f t="shared" si="2"/>
        <v>0.73035902841264355</v>
      </c>
      <c r="FM21" s="6">
        <f t="shared" si="2"/>
        <v>0.27826249726117841</v>
      </c>
      <c r="FN21" s="6">
        <f t="shared" si="2"/>
        <v>-6.8171076259408284E-2</v>
      </c>
      <c r="FO21" s="6">
        <f t="shared" si="2"/>
        <v>-3.8815383632981405E-2</v>
      </c>
      <c r="FP21" s="6">
        <f t="shared" si="2"/>
        <v>-0.8182227105229225</v>
      </c>
      <c r="FQ21" s="6">
        <f t="shared" si="2"/>
        <v>-0.43832472807820022</v>
      </c>
      <c r="FR21" s="6">
        <f t="shared" si="2"/>
        <v>-6.8509916265897169E-2</v>
      </c>
      <c r="FS21" s="6">
        <f t="shared" si="2"/>
        <v>0.1899089032047051</v>
      </c>
      <c r="FT21" s="6">
        <f t="shared" si="2"/>
        <v>-0.2405993477508433</v>
      </c>
      <c r="FU21" s="6">
        <f t="shared" si="2"/>
        <v>0.42076203704041509</v>
      </c>
      <c r="FV21" s="6">
        <f t="shared" si="2"/>
        <v>0.35596912175936185</v>
      </c>
      <c r="FW21" s="6">
        <f t="shared" si="2"/>
        <v>0.61131265983818661</v>
      </c>
      <c r="FX21" s="6">
        <f t="shared" si="2"/>
        <v>-0.75871048364215632</v>
      </c>
      <c r="FY21" s="6">
        <f t="shared" si="2"/>
        <v>-0.6031593105913835</v>
      </c>
      <c r="FZ21" s="6">
        <f t="shared" si="2"/>
        <v>-0.46849636939910988</v>
      </c>
      <c r="GA21" s="6">
        <f t="shared" si="2"/>
        <v>-0.74391466166467413</v>
      </c>
      <c r="GB21" s="6">
        <f t="shared" si="2"/>
        <v>-5.2349249376310525E-2</v>
      </c>
      <c r="GC21" s="6">
        <f t="shared" si="2"/>
        <v>0.24228910606264456</v>
      </c>
      <c r="GD21" s="6">
        <f t="shared" si="2"/>
        <v>-0.15709557505081867</v>
      </c>
      <c r="GE21" s="6">
        <f t="shared" si="2"/>
        <v>-1.0880104656187943</v>
      </c>
      <c r="GF21" s="6">
        <f t="shared" si="2"/>
        <v>-0.27540651170926411</v>
      </c>
      <c r="GG21" s="6">
        <f t="shared" si="2"/>
        <v>-0.49558069940975447</v>
      </c>
      <c r="GH21" s="6">
        <f t="shared" si="2"/>
        <v>1.1227990673270403</v>
      </c>
      <c r="GI21" s="6">
        <f t="shared" si="2"/>
        <v>0.83924933630892129</v>
      </c>
      <c r="GJ21" s="6">
        <f t="shared" si="2"/>
        <v>-1.1075837764982921</v>
      </c>
      <c r="GK21" s="6">
        <f t="shared" si="2"/>
        <v>-0.97075887971671182</v>
      </c>
      <c r="GL21" s="6">
        <f t="shared" si="2"/>
        <v>-0.7652390403442243</v>
      </c>
      <c r="GM21" s="6">
        <f t="shared" ref="GM21:IX21" si="3">AVERAGE(GM14:GM19)-AVERAGE(GM4:GM13)</f>
        <v>-0.3356011389902247</v>
      </c>
      <c r="GN21" s="6">
        <f t="shared" si="3"/>
        <v>-6.3602069025765456E-2</v>
      </c>
      <c r="GO21" s="6">
        <f t="shared" si="3"/>
        <v>0.18895470679258858</v>
      </c>
      <c r="GP21" s="6">
        <f t="shared" si="3"/>
        <v>-0.30430679142694561</v>
      </c>
      <c r="GQ21" s="6">
        <f t="shared" si="3"/>
        <v>-0.21623490518054034</v>
      </c>
      <c r="GR21" s="6">
        <f t="shared" si="3"/>
        <v>-0.60008723539300401</v>
      </c>
      <c r="GS21" s="6">
        <f t="shared" si="3"/>
        <v>1.1826909260528179E-2</v>
      </c>
      <c r="GT21" s="6">
        <f t="shared" si="3"/>
        <v>0.46838225269068934</v>
      </c>
      <c r="GU21" s="6">
        <f t="shared" si="3"/>
        <v>-0.6001275878811595</v>
      </c>
      <c r="GV21" s="6">
        <f t="shared" si="3"/>
        <v>-0.59741818925400603</v>
      </c>
      <c r="GW21" s="6">
        <f t="shared" si="3"/>
        <v>-0.39063618208601736</v>
      </c>
      <c r="GX21" s="6">
        <f t="shared" si="3"/>
        <v>0.24546390635017368</v>
      </c>
      <c r="GY21" s="6">
        <f t="shared" si="3"/>
        <v>0.38727558155857278</v>
      </c>
      <c r="GZ21" s="6">
        <f t="shared" si="3"/>
        <v>-0.49633988354959735</v>
      </c>
      <c r="HA21" s="6">
        <f t="shared" si="3"/>
        <v>-0.24289640696967935</v>
      </c>
      <c r="HB21" s="6">
        <f t="shared" si="3"/>
        <v>-0.66321235556532432</v>
      </c>
      <c r="HC21" s="6">
        <f t="shared" si="3"/>
        <v>-0.59029693667385119</v>
      </c>
      <c r="HD21" s="6">
        <f t="shared" si="3"/>
        <v>6.2896409164343026E-2</v>
      </c>
      <c r="HE21" s="6">
        <f t="shared" si="3"/>
        <v>0.26710735295301724</v>
      </c>
      <c r="HF21" s="6">
        <f t="shared" si="3"/>
        <v>0.94633845368636327</v>
      </c>
      <c r="HG21" s="6">
        <f t="shared" si="3"/>
        <v>0.15527030785538815</v>
      </c>
      <c r="HH21" s="6">
        <f t="shared" si="3"/>
        <v>0.44859772589883135</v>
      </c>
      <c r="HI21" s="6">
        <f t="shared" si="3"/>
        <v>3.3758355667884377E-2</v>
      </c>
      <c r="HJ21" s="6">
        <f t="shared" si="3"/>
        <v>0.56160032831518947</v>
      </c>
      <c r="HK21" s="6">
        <f t="shared" si="3"/>
        <v>-9.9474453245394102E-3</v>
      </c>
      <c r="HL21" s="6">
        <f t="shared" si="3"/>
        <v>2.6453057224021258E-2</v>
      </c>
      <c r="HM21" s="6">
        <f t="shared" si="3"/>
        <v>-0.10092417268942014</v>
      </c>
      <c r="HN21" s="6">
        <f t="shared" si="3"/>
        <v>0.16803063047905945</v>
      </c>
      <c r="HO21" s="6">
        <f t="shared" si="3"/>
        <v>-8.9136571476793477E-2</v>
      </c>
      <c r="HP21" s="6">
        <f t="shared" si="3"/>
        <v>0.2484065199385348</v>
      </c>
      <c r="HQ21" s="6">
        <f t="shared" si="3"/>
        <v>-0.55494667602465109</v>
      </c>
      <c r="HR21" s="6">
        <f t="shared" si="3"/>
        <v>4.3182788793196342E-2</v>
      </c>
      <c r="HS21" s="6">
        <f t="shared" si="3"/>
        <v>-4.1730651596147889E-2</v>
      </c>
      <c r="HT21" s="6">
        <f t="shared" si="3"/>
        <v>0.18117654916478446</v>
      </c>
      <c r="HU21" s="6">
        <f t="shared" si="3"/>
        <v>-0.69074268015689677</v>
      </c>
      <c r="HV21" s="6">
        <f t="shared" si="3"/>
        <v>-0.89555698666202421</v>
      </c>
      <c r="HW21" s="6">
        <f t="shared" si="3"/>
        <v>-0.69157111339280086</v>
      </c>
      <c r="HX21" s="6">
        <f t="shared" si="3"/>
        <v>-0.41911540538268049</v>
      </c>
      <c r="HY21" s="6">
        <f t="shared" si="3"/>
        <v>-0.41575956793689839</v>
      </c>
      <c r="HZ21" s="6">
        <f t="shared" si="3"/>
        <v>-0.31917099283257283</v>
      </c>
      <c r="IA21" s="6">
        <f t="shared" si="3"/>
        <v>-0.41319389599575962</v>
      </c>
      <c r="IB21" s="6">
        <f t="shared" si="3"/>
        <v>-0.92071198349217687</v>
      </c>
      <c r="IC21" s="6">
        <f t="shared" si="3"/>
        <v>-0.38131633371708895</v>
      </c>
      <c r="ID21" s="6">
        <f t="shared" si="3"/>
        <v>-0.51154850135740926</v>
      </c>
      <c r="IE21" s="6">
        <f t="shared" si="3"/>
        <v>-0.63090969632913152</v>
      </c>
      <c r="IF21" s="6">
        <f t="shared" si="3"/>
        <v>-0.65681577954403636</v>
      </c>
      <c r="IG21" s="6">
        <f t="shared" si="3"/>
        <v>-0.32428324470041181</v>
      </c>
      <c r="IH21" s="6">
        <f t="shared" si="3"/>
        <v>9.9091703710380841E-3</v>
      </c>
      <c r="II21" s="6">
        <f t="shared" si="3"/>
        <v>-3.7538991103780034E-2</v>
      </c>
      <c r="IJ21" s="6">
        <f t="shared" si="3"/>
        <v>-0.28795911903055416</v>
      </c>
      <c r="IK21" s="6">
        <f t="shared" si="3"/>
        <v>-0.75496538428464355</v>
      </c>
      <c r="IL21" s="6">
        <f t="shared" si="3"/>
        <v>-0.36175425880675338</v>
      </c>
      <c r="IM21" s="6">
        <f t="shared" si="3"/>
        <v>-0.26022785351861805</v>
      </c>
      <c r="IN21" s="6">
        <f t="shared" si="3"/>
        <v>0.70435351625189813</v>
      </c>
      <c r="IO21" s="6">
        <f t="shared" si="3"/>
        <v>-9.730706439108236E-2</v>
      </c>
      <c r="IP21" s="6">
        <f t="shared" si="3"/>
        <v>0.10659629050953529</v>
      </c>
      <c r="IQ21" s="6">
        <f t="shared" si="3"/>
        <v>-7.5803264989427284E-3</v>
      </c>
      <c r="IR21" s="6">
        <f t="shared" si="3"/>
        <v>6.007679457332283E-2</v>
      </c>
      <c r="IS21" s="6">
        <f t="shared" si="3"/>
        <v>0.45483809230738897</v>
      </c>
      <c r="IT21" s="6">
        <f t="shared" si="3"/>
        <v>0.11009966078811287</v>
      </c>
      <c r="IU21" s="6">
        <f t="shared" si="3"/>
        <v>0.54262280641985416</v>
      </c>
      <c r="IV21" s="6">
        <f t="shared" si="3"/>
        <v>7.9445745947427537E-2</v>
      </c>
      <c r="IW21" s="6">
        <f t="shared" si="3"/>
        <v>-0.76170390609502925</v>
      </c>
      <c r="IX21" s="6">
        <f t="shared" si="3"/>
        <v>-0.12829220066744088</v>
      </c>
      <c r="IY21" s="6">
        <f t="shared" ref="IY21:LJ21" si="4">AVERAGE(IY14:IY19)-AVERAGE(IY4:IY13)</f>
        <v>-0.95209953034454164</v>
      </c>
      <c r="IZ21" s="6">
        <f t="shared" si="4"/>
        <v>0.40113830554855345</v>
      </c>
      <c r="JA21" s="6">
        <f t="shared" si="4"/>
        <v>-0.15478304340770863</v>
      </c>
      <c r="JB21" s="6">
        <f t="shared" si="4"/>
        <v>1.0386810712375676</v>
      </c>
      <c r="JC21" s="6">
        <f t="shared" si="4"/>
        <v>-0.67055054968055305</v>
      </c>
      <c r="JD21" s="6">
        <f t="shared" si="4"/>
        <v>-0.15663828074939928</v>
      </c>
      <c r="JE21" s="6">
        <f t="shared" si="4"/>
        <v>0.35485313668579366</v>
      </c>
      <c r="JF21" s="6">
        <f t="shared" si="4"/>
        <v>-7.9669805188996787E-2</v>
      </c>
      <c r="JG21" s="6">
        <f t="shared" si="4"/>
        <v>0.20152969339101073</v>
      </c>
      <c r="JH21" s="6">
        <f t="shared" si="4"/>
        <v>-0.19707438964352381</v>
      </c>
      <c r="JI21" s="6">
        <f t="shared" si="4"/>
        <v>-0.20239397300403544</v>
      </c>
      <c r="JJ21" s="6">
        <f t="shared" si="4"/>
        <v>-0.78785906493535629</v>
      </c>
      <c r="JK21" s="6">
        <f t="shared" si="4"/>
        <v>-0.17548568257229655</v>
      </c>
      <c r="JL21" s="6">
        <f t="shared" si="4"/>
        <v>-8.8670912987445741E-2</v>
      </c>
      <c r="JM21" s="6">
        <f t="shared" si="4"/>
        <v>-0.3280970226261577</v>
      </c>
      <c r="JN21" s="6">
        <f t="shared" si="4"/>
        <v>0.13651721214602583</v>
      </c>
      <c r="JO21" s="6">
        <f t="shared" si="4"/>
        <v>-0.8932839729944223</v>
      </c>
      <c r="JP21" s="6">
        <f t="shared" si="4"/>
        <v>-0.77799856356751729</v>
      </c>
      <c r="JQ21" s="6">
        <f t="shared" si="4"/>
        <v>0.18867660631672895</v>
      </c>
      <c r="JR21" s="6">
        <f t="shared" si="4"/>
        <v>-0.13663481307808134</v>
      </c>
      <c r="JS21" s="6">
        <f t="shared" si="4"/>
        <v>-0.58780653624947121</v>
      </c>
      <c r="JT21" s="6">
        <f t="shared" si="4"/>
        <v>1.1060592640631173</v>
      </c>
      <c r="JU21" s="6">
        <f t="shared" si="4"/>
        <v>0.22548136267226254</v>
      </c>
      <c r="JV21" s="6">
        <f t="shared" si="4"/>
        <v>-0.31237635774847572</v>
      </c>
      <c r="JW21" s="6">
        <f t="shared" si="4"/>
        <v>8.787561309093439E-2</v>
      </c>
      <c r="JX21" s="6">
        <f t="shared" si="4"/>
        <v>-0.94692148577885427</v>
      </c>
      <c r="JY21" s="6">
        <f t="shared" si="4"/>
        <v>-0.60233818144588025</v>
      </c>
      <c r="JZ21" s="6">
        <f t="shared" si="4"/>
        <v>-0.55236948368939454</v>
      </c>
      <c r="KA21" s="6">
        <f t="shared" si="4"/>
        <v>-0.92077514358036294</v>
      </c>
      <c r="KB21" s="6">
        <f t="shared" si="4"/>
        <v>-0.31957727214631487</v>
      </c>
      <c r="KC21" s="6">
        <f t="shared" si="4"/>
        <v>-1.1808740072581987</v>
      </c>
      <c r="KD21" s="6">
        <f t="shared" si="4"/>
        <v>6.4851372767251378E-2</v>
      </c>
      <c r="KE21" s="6">
        <f t="shared" si="4"/>
        <v>-0.40534032391458574</v>
      </c>
      <c r="KF21" s="6">
        <f t="shared" si="4"/>
        <v>-0.31571991714632713</v>
      </c>
      <c r="KG21" s="6">
        <f t="shared" si="4"/>
        <v>-0.66556762413175463</v>
      </c>
      <c r="KH21" s="6">
        <f t="shared" si="4"/>
        <v>0.60065210678475811</v>
      </c>
      <c r="KI21" s="6">
        <f t="shared" si="4"/>
        <v>0.58962610967192985</v>
      </c>
      <c r="KJ21" s="6">
        <f t="shared" si="4"/>
        <v>-0.7762392114701363</v>
      </c>
      <c r="KK21" s="6">
        <f t="shared" si="4"/>
        <v>-0.59131040594601303</v>
      </c>
      <c r="KL21" s="6">
        <f t="shared" si="4"/>
        <v>-0.93077908548039801</v>
      </c>
      <c r="KM21" s="6">
        <f t="shared" si="4"/>
        <v>0.38870617840284177</v>
      </c>
      <c r="KN21" s="6">
        <f t="shared" si="4"/>
        <v>0.25472344158952825</v>
      </c>
      <c r="KO21" s="6">
        <f t="shared" si="4"/>
        <v>-1.7587656020979035E-3</v>
      </c>
      <c r="KP21" s="6">
        <f t="shared" si="4"/>
        <v>-0.33653922785878809</v>
      </c>
      <c r="KQ21" s="6">
        <f t="shared" si="4"/>
        <v>-0.3354119926366218</v>
      </c>
      <c r="KR21" s="6">
        <f t="shared" si="4"/>
        <v>0.25755460614999565</v>
      </c>
      <c r="KS21" s="6">
        <f t="shared" si="4"/>
        <v>-0.10865092872879398</v>
      </c>
      <c r="KT21" s="6">
        <f t="shared" si="4"/>
        <v>2.7245476333421677E-2</v>
      </c>
      <c r="KU21" s="6">
        <f t="shared" si="4"/>
        <v>0.11049776144789086</v>
      </c>
      <c r="KV21" s="6">
        <f t="shared" si="4"/>
        <v>-2.029700941097631E-2</v>
      </c>
      <c r="KW21" s="6">
        <f t="shared" si="4"/>
        <v>-0.76474367553113531</v>
      </c>
      <c r="KX21" s="6">
        <f t="shared" si="4"/>
        <v>0.48392402277982949</v>
      </c>
      <c r="KY21" s="6">
        <f t="shared" si="4"/>
        <v>0.48489970370340363</v>
      </c>
      <c r="KZ21" s="6">
        <f t="shared" si="4"/>
        <v>-0.58234855499320792</v>
      </c>
      <c r="LA21" s="6">
        <f t="shared" si="4"/>
        <v>-0.40346833785562902</v>
      </c>
      <c r="LB21" s="6">
        <f t="shared" si="4"/>
        <v>-0.20891567375801307</v>
      </c>
      <c r="LC21" s="6">
        <f t="shared" si="4"/>
        <v>-0.31838773910310791</v>
      </c>
      <c r="LD21" s="6">
        <f t="shared" si="4"/>
        <v>-0.22557168255814947</v>
      </c>
      <c r="LE21" s="6">
        <f t="shared" si="4"/>
        <v>-0.38074124927570507</v>
      </c>
      <c r="LF21" s="6">
        <f t="shared" si="4"/>
        <v>-3.920630278124447E-2</v>
      </c>
      <c r="LG21" s="6">
        <f t="shared" si="4"/>
        <v>0.38836331887984327</v>
      </c>
      <c r="LH21" s="6">
        <f t="shared" si="4"/>
        <v>-0.6864603180979878</v>
      </c>
      <c r="LI21" s="6">
        <f t="shared" si="4"/>
        <v>0.15729251153069526</v>
      </c>
      <c r="LJ21" s="6">
        <f t="shared" si="4"/>
        <v>0.43939324828362103</v>
      </c>
      <c r="LK21" s="6">
        <f t="shared" ref="LK21:NV21" si="5">AVERAGE(LK14:LK19)-AVERAGE(LK4:LK13)</f>
        <v>-0.16264113123022961</v>
      </c>
      <c r="LL21" s="6">
        <f t="shared" si="5"/>
        <v>1.328701101155386</v>
      </c>
      <c r="LM21" s="6">
        <f t="shared" si="5"/>
        <v>0.49769963749182133</v>
      </c>
      <c r="LN21" s="6">
        <f t="shared" si="5"/>
        <v>8.6221931300999206E-3</v>
      </c>
      <c r="LO21" s="6">
        <f t="shared" si="5"/>
        <v>-0.18005910401274672</v>
      </c>
      <c r="LP21" s="6">
        <f t="shared" si="5"/>
        <v>0.1120819677745942</v>
      </c>
      <c r="LQ21" s="6">
        <f t="shared" si="5"/>
        <v>-0.14315243902469627</v>
      </c>
      <c r="LR21" s="6">
        <f t="shared" si="5"/>
        <v>0.19937376496652048</v>
      </c>
      <c r="LS21" s="6">
        <f t="shared" si="5"/>
        <v>-4.2020989143279536E-2</v>
      </c>
      <c r="LT21" s="6">
        <f t="shared" si="5"/>
        <v>0.30690896953491553</v>
      </c>
      <c r="LU21" s="6">
        <f t="shared" si="5"/>
        <v>0.21426200141384913</v>
      </c>
      <c r="LV21" s="6">
        <f t="shared" si="5"/>
        <v>-0.52035521938356788</v>
      </c>
      <c r="LW21" s="6">
        <f t="shared" si="5"/>
        <v>-0.12971181477277638</v>
      </c>
      <c r="LX21" s="6">
        <f t="shared" si="5"/>
        <v>-8.5980935766296729E-2</v>
      </c>
      <c r="LY21" s="6">
        <f t="shared" si="5"/>
        <v>0.30703337619866811</v>
      </c>
      <c r="LZ21" s="6">
        <f t="shared" si="5"/>
        <v>-6.9999504046110161E-2</v>
      </c>
      <c r="MA21" s="6">
        <f t="shared" si="5"/>
        <v>0.51062765750274308</v>
      </c>
      <c r="MB21" s="6">
        <f t="shared" si="5"/>
        <v>0.14358282098133246</v>
      </c>
      <c r="MC21" s="6">
        <f t="shared" si="5"/>
        <v>-6.1483564425813791E-2</v>
      </c>
      <c r="MD21" s="6">
        <f t="shared" si="5"/>
        <v>-0.18165848622638495</v>
      </c>
      <c r="ME21" s="6">
        <f t="shared" si="5"/>
        <v>0.76823233673052682</v>
      </c>
      <c r="MF21" s="6">
        <f t="shared" si="5"/>
        <v>-1.7892106753243542E-2</v>
      </c>
      <c r="MG21" s="6">
        <f t="shared" si="5"/>
        <v>-0.15656053649227358</v>
      </c>
      <c r="MH21" s="6">
        <f t="shared" si="5"/>
        <v>-0.12798167660973925</v>
      </c>
      <c r="MI21" s="6">
        <f t="shared" si="5"/>
        <v>0.44535117344915948</v>
      </c>
      <c r="MJ21" s="6">
        <f t="shared" si="5"/>
        <v>0.15480267514012835</v>
      </c>
      <c r="MK21" s="6">
        <f t="shared" si="5"/>
        <v>-0.38146729129772372</v>
      </c>
      <c r="ML21" s="6">
        <f t="shared" si="5"/>
        <v>6.8308763741031814E-2</v>
      </c>
      <c r="MM21" s="6">
        <f t="shared" si="5"/>
        <v>0.42467641977041709</v>
      </c>
      <c r="MN21" s="6">
        <f t="shared" si="5"/>
        <v>0.62145935553161102</v>
      </c>
      <c r="MO21" s="6">
        <f t="shared" si="5"/>
        <v>0.50002525096010142</v>
      </c>
      <c r="MP21" s="6">
        <f t="shared" si="5"/>
        <v>-0.17589398126897685</v>
      </c>
      <c r="MQ21" s="6">
        <f t="shared" si="5"/>
        <v>-0.2742555327069105</v>
      </c>
      <c r="MR21" s="6">
        <f t="shared" si="5"/>
        <v>0.45065407209696273</v>
      </c>
      <c r="MS21" s="6">
        <f t="shared" si="5"/>
        <v>-0.95500594566400809</v>
      </c>
      <c r="MT21" s="6">
        <f t="shared" si="5"/>
        <v>0.50852514892706335</v>
      </c>
      <c r="MU21" s="6">
        <f t="shared" si="5"/>
        <v>-1.1321775111992836</v>
      </c>
      <c r="MV21" s="6">
        <f t="shared" si="5"/>
        <v>-0.12335493828430708</v>
      </c>
      <c r="MW21" s="6">
        <f t="shared" si="5"/>
        <v>0.32335413057955242</v>
      </c>
      <c r="MX21" s="6">
        <f t="shared" si="5"/>
        <v>0.50374986205201866</v>
      </c>
      <c r="MY21" s="6">
        <f t="shared" si="5"/>
        <v>-0.69241591569457539</v>
      </c>
      <c r="MZ21" s="6">
        <f t="shared" si="5"/>
        <v>0.81015077188283047</v>
      </c>
      <c r="NA21" s="6">
        <f t="shared" si="5"/>
        <v>1.0853237295039229</v>
      </c>
      <c r="NB21" s="6">
        <f t="shared" si="5"/>
        <v>0.77579978165133601</v>
      </c>
      <c r="NC21" s="6">
        <f t="shared" si="5"/>
        <v>-7.3607376105312677E-2</v>
      </c>
      <c r="ND21" s="6">
        <f t="shared" si="5"/>
        <v>0.34758327696778918</v>
      </c>
      <c r="NE21" s="6">
        <f t="shared" si="5"/>
        <v>-0.40405273868445174</v>
      </c>
      <c r="NF21" s="6">
        <f t="shared" si="5"/>
        <v>0.49423306734237049</v>
      </c>
      <c r="NG21" s="6">
        <f t="shared" si="5"/>
        <v>0.50327900112854862</v>
      </c>
      <c r="NH21" s="6">
        <f t="shared" si="5"/>
        <v>0.38218573772928388</v>
      </c>
      <c r="NI21" s="6">
        <f t="shared" si="5"/>
        <v>0.6609921494696297</v>
      </c>
      <c r="NJ21" s="6">
        <f t="shared" si="5"/>
        <v>0.87157893952726551</v>
      </c>
      <c r="NK21" s="6">
        <f t="shared" si="5"/>
        <v>0.74542947058706788</v>
      </c>
      <c r="NL21" s="6">
        <f t="shared" si="5"/>
        <v>0.39092138340914728</v>
      </c>
      <c r="NM21" s="6">
        <f t="shared" si="5"/>
        <v>-0.17427801103200413</v>
      </c>
      <c r="NN21" s="6">
        <f t="shared" si="5"/>
        <v>0.21988901727974797</v>
      </c>
      <c r="NO21" s="6">
        <f t="shared" si="5"/>
        <v>1.0078247414511901</v>
      </c>
      <c r="NP21" s="6">
        <f t="shared" si="5"/>
        <v>0.40717417330276923</v>
      </c>
      <c r="NQ21" s="6">
        <f t="shared" si="5"/>
        <v>0.22298806886123018</v>
      </c>
      <c r="NR21" s="6">
        <f t="shared" si="5"/>
        <v>0.5933772916586606</v>
      </c>
      <c r="NS21" s="6">
        <f t="shared" si="5"/>
        <v>0.68409806646211324</v>
      </c>
      <c r="NT21" s="6">
        <f t="shared" si="5"/>
        <v>-0.68982019248005433</v>
      </c>
      <c r="NU21" s="6">
        <f t="shared" si="5"/>
        <v>0.3745041358118088</v>
      </c>
      <c r="NV21" s="6">
        <f t="shared" si="5"/>
        <v>-0.47749378743994947</v>
      </c>
      <c r="NW21" s="6">
        <f t="shared" ref="NW21:QH21" si="6">AVERAGE(NW14:NW19)-AVERAGE(NW4:NW13)</f>
        <v>0.33830128854832092</v>
      </c>
      <c r="NX21" s="6">
        <f t="shared" si="6"/>
        <v>-0.14255515674486308</v>
      </c>
      <c r="NY21" s="6">
        <f t="shared" si="6"/>
        <v>-9.633783618096943E-2</v>
      </c>
      <c r="NZ21" s="6">
        <f t="shared" si="6"/>
        <v>0.46775982056167981</v>
      </c>
      <c r="OA21" s="6">
        <f t="shared" si="6"/>
        <v>0.4739349256085893</v>
      </c>
      <c r="OB21" s="6">
        <f t="shared" si="6"/>
        <v>0.20071192243485184</v>
      </c>
      <c r="OC21" s="6">
        <f t="shared" si="6"/>
        <v>-0.34323264757236538</v>
      </c>
      <c r="OD21" s="6">
        <f t="shared" si="6"/>
        <v>0.29635666188943194</v>
      </c>
      <c r="OE21" s="6">
        <f t="shared" si="6"/>
        <v>0.27915534772728662</v>
      </c>
      <c r="OF21" s="6">
        <f t="shared" si="6"/>
        <v>-0.3243191255100597</v>
      </c>
      <c r="OG21" s="6">
        <f t="shared" si="6"/>
        <v>0.32890933516512677</v>
      </c>
      <c r="OH21" s="6">
        <f t="shared" si="6"/>
        <v>0.38386001695850569</v>
      </c>
      <c r="OI21" s="6">
        <f t="shared" si="6"/>
        <v>-0.17447350463383227</v>
      </c>
      <c r="OJ21" s="6">
        <f t="shared" si="6"/>
        <v>0.13586641804648664</v>
      </c>
      <c r="OK21" s="6">
        <f t="shared" si="6"/>
        <v>0.55745453972967174</v>
      </c>
      <c r="OL21" s="6">
        <f t="shared" si="6"/>
        <v>0.18958333519332066</v>
      </c>
      <c r="OM21" s="6">
        <f t="shared" si="6"/>
        <v>0.3151587887023154</v>
      </c>
      <c r="ON21" s="6">
        <f t="shared" si="6"/>
        <v>0.55356498407967891</v>
      </c>
      <c r="OO21" s="6">
        <f t="shared" si="6"/>
        <v>3.784281376911309E-3</v>
      </c>
      <c r="OP21" s="6">
        <f t="shared" si="6"/>
        <v>-7.6825089992216267E-3</v>
      </c>
      <c r="OQ21" s="6">
        <f t="shared" si="6"/>
        <v>-3.4804102073287156E-3</v>
      </c>
      <c r="OR21" s="6">
        <f t="shared" si="6"/>
        <v>-6.5624262921903237E-2</v>
      </c>
      <c r="OS21" s="6">
        <f t="shared" si="6"/>
        <v>-0.11527291525516242</v>
      </c>
      <c r="OT21" s="6">
        <f t="shared" si="6"/>
        <v>5.4022879101776805E-2</v>
      </c>
      <c r="OU21" s="6">
        <f t="shared" si="6"/>
        <v>-0.11587336221542127</v>
      </c>
      <c r="OV21" s="6">
        <f t="shared" si="6"/>
        <v>0.71376617420660926</v>
      </c>
      <c r="OW21" s="6">
        <f t="shared" si="6"/>
        <v>0.75736836792500428</v>
      </c>
      <c r="OX21" s="6">
        <f t="shared" si="6"/>
        <v>0.1299454805757228</v>
      </c>
      <c r="OY21" s="6">
        <f t="shared" si="6"/>
        <v>0.69033125736871126</v>
      </c>
      <c r="OZ21" s="6">
        <f t="shared" si="6"/>
        <v>-4.3979023238069986E-2</v>
      </c>
      <c r="PA21" s="6">
        <f t="shared" si="6"/>
        <v>0</v>
      </c>
      <c r="PB21" s="6">
        <f t="shared" si="6"/>
        <v>-0.10755391926923358</v>
      </c>
      <c r="PC21" s="6">
        <f t="shared" si="6"/>
        <v>-0.31561227314246637</v>
      </c>
      <c r="PD21" s="6">
        <f t="shared" si="6"/>
        <v>0.72044676632512639</v>
      </c>
      <c r="PE21" s="6">
        <f t="shared" si="6"/>
        <v>0.34068606662047485</v>
      </c>
      <c r="PF21" s="6">
        <f t="shared" si="6"/>
        <v>0.87366811329345562</v>
      </c>
      <c r="PG21" s="6">
        <f t="shared" si="6"/>
        <v>0.4262886789837339</v>
      </c>
      <c r="PH21" s="6">
        <f t="shared" si="6"/>
        <v>-0.15867558935648551</v>
      </c>
      <c r="PI21" s="6">
        <f t="shared" si="6"/>
        <v>-0.14004104959516184</v>
      </c>
      <c r="PJ21" s="6">
        <f t="shared" si="6"/>
        <v>0.49350670582258421</v>
      </c>
      <c r="PK21" s="6">
        <f t="shared" si="6"/>
        <v>2.4221349090734937E-2</v>
      </c>
      <c r="PL21" s="6">
        <f t="shared" si="6"/>
        <v>0.43041697756516306</v>
      </c>
      <c r="PM21" s="6">
        <f t="shared" si="6"/>
        <v>0</v>
      </c>
      <c r="PN21" s="6">
        <f t="shared" si="6"/>
        <v>-0.57746663183633307</v>
      </c>
      <c r="PO21" s="6">
        <f t="shared" si="6"/>
        <v>-0.1212336376624758</v>
      </c>
      <c r="PP21" s="6">
        <f t="shared" si="6"/>
        <v>-0.23181471645601087</v>
      </c>
      <c r="PQ21" s="6">
        <f t="shared" si="6"/>
        <v>-6.7112854469139838E-2</v>
      </c>
      <c r="PR21" s="6">
        <f t="shared" si="6"/>
        <v>-0.18777018852160282</v>
      </c>
      <c r="PS21" s="6">
        <f t="shared" si="6"/>
        <v>-7.2374457386170155E-2</v>
      </c>
      <c r="PT21" s="6">
        <f t="shared" si="6"/>
        <v>0</v>
      </c>
      <c r="PU21" s="6">
        <f t="shared" si="6"/>
        <v>0</v>
      </c>
      <c r="PV21" s="6">
        <f t="shared" si="6"/>
        <v>-0.23724358719224761</v>
      </c>
      <c r="PW21" s="6">
        <f t="shared" si="6"/>
        <v>-0.20272904146889575</v>
      </c>
      <c r="PX21" s="6">
        <f t="shared" si="6"/>
        <v>-2.0075878771139855E-2</v>
      </c>
      <c r="PY21" s="6">
        <f t="shared" si="6"/>
        <v>-0.61544756444912774</v>
      </c>
      <c r="PZ21" s="6">
        <f t="shared" si="6"/>
        <v>-0.28436708133409533</v>
      </c>
      <c r="QA21" s="6">
        <f t="shared" si="6"/>
        <v>0</v>
      </c>
      <c r="QB21" s="6">
        <f t="shared" si="6"/>
        <v>-0.41497926177597533</v>
      </c>
      <c r="QC21" s="6">
        <f t="shared" si="6"/>
        <v>0.18299900232456695</v>
      </c>
      <c r="QD21" s="6">
        <f t="shared" si="6"/>
        <v>0</v>
      </c>
      <c r="QE21" s="6">
        <f t="shared" si="6"/>
        <v>0</v>
      </c>
      <c r="QF21" s="6">
        <f t="shared" si="6"/>
        <v>-1.113125868662707</v>
      </c>
      <c r="QG21" s="6">
        <f t="shared" si="6"/>
        <v>0.70991653315903824</v>
      </c>
      <c r="QH21" s="6">
        <f t="shared" si="6"/>
        <v>0.45685641191872112</v>
      </c>
      <c r="QI21" s="6">
        <f t="shared" ref="QI21:SK21" si="7">AVERAGE(QI14:QI19)-AVERAGE(QI4:QI13)</f>
        <v>0.11065501438346731</v>
      </c>
      <c r="QJ21" s="6">
        <f t="shared" si="7"/>
        <v>0.38373650926975</v>
      </c>
      <c r="QK21" s="6">
        <f t="shared" si="7"/>
        <v>-0.66604096691367376</v>
      </c>
      <c r="QL21" s="6">
        <f t="shared" si="7"/>
        <v>-0.22229078332591451</v>
      </c>
      <c r="QM21" s="6">
        <f t="shared" si="7"/>
        <v>0.87310932994350288</v>
      </c>
      <c r="QN21" s="6">
        <f t="shared" si="7"/>
        <v>1.2384156107710114</v>
      </c>
      <c r="QO21" s="6">
        <f t="shared" si="7"/>
        <v>0.10093022821110187</v>
      </c>
      <c r="QP21" s="6">
        <f t="shared" si="7"/>
        <v>1.1964412659548633</v>
      </c>
      <c r="QQ21" s="6">
        <f t="shared" si="7"/>
        <v>0.2839566574673833</v>
      </c>
      <c r="QR21" s="6">
        <f t="shared" si="7"/>
        <v>-8.0251862648563696E-2</v>
      </c>
      <c r="QS21" s="6">
        <f t="shared" si="7"/>
        <v>-0.10950691679494727</v>
      </c>
      <c r="QT21" s="6">
        <f t="shared" si="7"/>
        <v>-0.47791794729131093</v>
      </c>
      <c r="QU21" s="6">
        <f t="shared" si="7"/>
        <v>0.19184721088226653</v>
      </c>
      <c r="QV21" s="6">
        <f t="shared" si="7"/>
        <v>0.70491621294001305</v>
      </c>
      <c r="QW21" s="6">
        <f t="shared" si="7"/>
        <v>0.71611728572271904</v>
      </c>
      <c r="QX21" s="6">
        <f t="shared" si="7"/>
        <v>0.2834989487132934</v>
      </c>
      <c r="QY21" s="6">
        <f t="shared" si="7"/>
        <v>2.500479849146287E-3</v>
      </c>
      <c r="QZ21" s="6">
        <f t="shared" si="7"/>
        <v>0.40502209865325312</v>
      </c>
      <c r="RA21" s="6">
        <f t="shared" si="7"/>
        <v>0.79588930699776161</v>
      </c>
      <c r="RB21" s="6">
        <f t="shared" si="7"/>
        <v>-1.9222639072440761E-2</v>
      </c>
      <c r="RC21" s="6">
        <f t="shared" si="7"/>
        <v>-0.33739327463449531</v>
      </c>
      <c r="RD21" s="6">
        <f t="shared" si="7"/>
        <v>-0.65644267578923543</v>
      </c>
      <c r="RE21" s="6">
        <f t="shared" si="7"/>
        <v>8.070192448178018E-2</v>
      </c>
      <c r="RF21" s="6">
        <f t="shared" si="7"/>
        <v>-0.32655403712599984</v>
      </c>
      <c r="RG21" s="6">
        <f t="shared" si="7"/>
        <v>-0.58497850888837222</v>
      </c>
      <c r="RH21" s="6">
        <f t="shared" si="7"/>
        <v>-0.54880113922523766</v>
      </c>
      <c r="RI21" s="6">
        <f t="shared" si="7"/>
        <v>0.14097647778139361</v>
      </c>
      <c r="RJ21" s="6">
        <f t="shared" si="7"/>
        <v>0.22147399180527533</v>
      </c>
      <c r="RK21" s="6">
        <f t="shared" si="7"/>
        <v>-4.8243291286050871E-2</v>
      </c>
      <c r="RL21" s="6">
        <f t="shared" si="7"/>
        <v>0.69992221634629148</v>
      </c>
      <c r="RM21" s="6">
        <f t="shared" si="7"/>
        <v>0.34328054223615356</v>
      </c>
      <c r="RN21" s="6">
        <f t="shared" si="7"/>
        <v>0.5134165647987563</v>
      </c>
      <c r="RO21" s="6">
        <f t="shared" si="7"/>
        <v>5.5703948745693841E-3</v>
      </c>
      <c r="RP21" s="6">
        <f t="shared" si="7"/>
        <v>0.34739351569849491</v>
      </c>
      <c r="RQ21" s="6">
        <f t="shared" si="7"/>
        <v>-0.75252590931890184</v>
      </c>
      <c r="RR21" s="6">
        <f t="shared" si="7"/>
        <v>-0.40167627512150234</v>
      </c>
      <c r="RS21" s="6">
        <f t="shared" si="7"/>
        <v>-0.30344904430729563</v>
      </c>
      <c r="RT21" s="6">
        <f t="shared" si="7"/>
        <v>0.68172151070041176</v>
      </c>
      <c r="RU21" s="6">
        <f t="shared" si="7"/>
        <v>-0.12441847104962687</v>
      </c>
      <c r="RV21" s="6">
        <f t="shared" si="7"/>
        <v>0.47134598091271024</v>
      </c>
      <c r="RW21" s="6">
        <f t="shared" si="7"/>
        <v>-0.78212742174987615</v>
      </c>
      <c r="RX21" s="6">
        <f t="shared" si="7"/>
        <v>-0.27763935954019892</v>
      </c>
      <c r="RY21" s="6">
        <f t="shared" si="7"/>
        <v>0.35764348465360785</v>
      </c>
      <c r="RZ21" s="6">
        <f t="shared" si="7"/>
        <v>1.7198771409604595E-2</v>
      </c>
      <c r="SA21" s="6">
        <f t="shared" si="7"/>
        <v>0.22137736799055252</v>
      </c>
      <c r="SB21" s="6">
        <f t="shared" si="7"/>
        <v>-0.23990961142693967</v>
      </c>
      <c r="SC21" s="6">
        <f t="shared" si="7"/>
        <v>0.25900333772126805</v>
      </c>
      <c r="SD21" s="6">
        <f t="shared" si="7"/>
        <v>0.46024553031222382</v>
      </c>
      <c r="SE21" s="6">
        <f t="shared" si="7"/>
        <v>0.12552633365963356</v>
      </c>
      <c r="SF21" s="6">
        <f t="shared" si="7"/>
        <v>1.329268130676196E-2</v>
      </c>
      <c r="SG21" s="6">
        <f t="shared" si="7"/>
        <v>-0.18044354401131096</v>
      </c>
      <c r="SH21" s="6">
        <f t="shared" si="7"/>
        <v>0.53575834856037763</v>
      </c>
      <c r="SI21" s="6">
        <f t="shared" si="7"/>
        <v>-0.19801484382200815</v>
      </c>
      <c r="SJ21" s="6">
        <f t="shared" si="7"/>
        <v>-0.35787732282298218</v>
      </c>
      <c r="SK21" s="6">
        <f t="shared" si="7"/>
        <v>1.0333392918976809</v>
      </c>
    </row>
    <row r="22" spans="1:505" x14ac:dyDescent="0.25"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</row>
    <row r="23" spans="1:505" x14ac:dyDescent="0.25"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-1</v>
      </c>
      <c r="CD23">
        <v>-1</v>
      </c>
      <c r="CE23">
        <v>-1</v>
      </c>
      <c r="CF23">
        <v>-1</v>
      </c>
      <c r="CG23">
        <v>-1</v>
      </c>
      <c r="CH23">
        <v>-1</v>
      </c>
      <c r="CI23">
        <v>-1</v>
      </c>
      <c r="CJ23">
        <v>-1</v>
      </c>
      <c r="CK23">
        <v>-1</v>
      </c>
      <c r="CL23">
        <v>-1</v>
      </c>
      <c r="CM23">
        <v>-1</v>
      </c>
      <c r="CN23">
        <v>-1</v>
      </c>
      <c r="CO23">
        <v>-1</v>
      </c>
      <c r="CP23">
        <v>-1</v>
      </c>
      <c r="CQ23">
        <v>-1</v>
      </c>
      <c r="CR23">
        <v>-1</v>
      </c>
      <c r="CS23">
        <v>-1</v>
      </c>
      <c r="CT23">
        <v>-1</v>
      </c>
      <c r="CU23">
        <v>-1</v>
      </c>
      <c r="CV23">
        <v>-1</v>
      </c>
      <c r="CW23">
        <v>-1</v>
      </c>
      <c r="CX23">
        <v>-1</v>
      </c>
      <c r="CY23">
        <v>-1</v>
      </c>
      <c r="CZ23">
        <v>-1</v>
      </c>
      <c r="DA23">
        <v>-1</v>
      </c>
      <c r="DB23">
        <v>-1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-1</v>
      </c>
      <c r="DJ23">
        <v>-1</v>
      </c>
      <c r="DK23">
        <v>-1</v>
      </c>
      <c r="DL23">
        <v>-1</v>
      </c>
      <c r="DM23">
        <v>-1</v>
      </c>
      <c r="DN23">
        <v>-1</v>
      </c>
      <c r="DO23">
        <v>-1</v>
      </c>
      <c r="DP23">
        <v>-1</v>
      </c>
      <c r="DQ23">
        <v>-1</v>
      </c>
      <c r="DR23">
        <v>-1</v>
      </c>
      <c r="DS23">
        <v>-1</v>
      </c>
      <c r="DT23">
        <v>-1</v>
      </c>
      <c r="DU23">
        <v>-1</v>
      </c>
      <c r="DV23">
        <v>-1</v>
      </c>
      <c r="DW23">
        <v>-1</v>
      </c>
      <c r="DX23">
        <v>-1</v>
      </c>
      <c r="DY23">
        <v>-1</v>
      </c>
      <c r="DZ23">
        <v>-1</v>
      </c>
      <c r="EA23">
        <v>-1</v>
      </c>
      <c r="EB23">
        <v>-1</v>
      </c>
      <c r="EC23">
        <v>-1</v>
      </c>
      <c r="ED23">
        <v>-1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-1</v>
      </c>
      <c r="EO23">
        <v>-1</v>
      </c>
      <c r="EP23">
        <v>-1</v>
      </c>
      <c r="EQ23">
        <v>-1</v>
      </c>
      <c r="ER23">
        <v>-1</v>
      </c>
      <c r="ES23">
        <v>-1</v>
      </c>
      <c r="ET23">
        <v>-1</v>
      </c>
      <c r="EU23">
        <v>-1</v>
      </c>
      <c r="EV23">
        <v>-1</v>
      </c>
      <c r="EW23">
        <v>-1</v>
      </c>
      <c r="EX23">
        <v>-1</v>
      </c>
      <c r="EY23">
        <v>-1</v>
      </c>
      <c r="EZ23">
        <v>-1</v>
      </c>
      <c r="FA23">
        <v>-1</v>
      </c>
      <c r="FB23">
        <v>-1</v>
      </c>
      <c r="FC23">
        <v>-1</v>
      </c>
      <c r="FD23">
        <v>-1</v>
      </c>
      <c r="FE23">
        <v>-1</v>
      </c>
      <c r="FF23">
        <v>-1</v>
      </c>
      <c r="FG23">
        <v>-1</v>
      </c>
      <c r="FH23">
        <v>-1</v>
      </c>
      <c r="FI23">
        <v>-1</v>
      </c>
      <c r="FJ23">
        <v>-1</v>
      </c>
      <c r="FK23">
        <v>-1</v>
      </c>
      <c r="FL23">
        <v>-1</v>
      </c>
      <c r="FM23">
        <v>-1</v>
      </c>
      <c r="FN23">
        <v>-1</v>
      </c>
      <c r="FO23">
        <v>-1</v>
      </c>
      <c r="FP23">
        <v>-1</v>
      </c>
      <c r="FQ23">
        <v>-1</v>
      </c>
      <c r="FR23">
        <v>-1</v>
      </c>
      <c r="FS23">
        <v>-1</v>
      </c>
      <c r="FT23">
        <v>-1</v>
      </c>
      <c r="FU23">
        <v>-1</v>
      </c>
      <c r="FV23">
        <v>-1</v>
      </c>
      <c r="FW23">
        <v>-1</v>
      </c>
      <c r="FX23">
        <v>-1</v>
      </c>
      <c r="FY23">
        <v>-1</v>
      </c>
      <c r="FZ23">
        <v>-1</v>
      </c>
      <c r="GA23">
        <v>-1</v>
      </c>
      <c r="GB23">
        <v>-1</v>
      </c>
      <c r="GC23">
        <v>-1</v>
      </c>
      <c r="GD23">
        <v>-1</v>
      </c>
      <c r="GE23">
        <v>-1</v>
      </c>
      <c r="GF23">
        <v>-1</v>
      </c>
      <c r="GG23">
        <v>-1</v>
      </c>
      <c r="GH23">
        <v>-1</v>
      </c>
      <c r="GI23">
        <v>-1</v>
      </c>
      <c r="GJ23">
        <v>-1</v>
      </c>
      <c r="GK23">
        <v>-1</v>
      </c>
      <c r="GL23">
        <v>-1</v>
      </c>
      <c r="GM23">
        <v>-1</v>
      </c>
      <c r="GN23">
        <v>-1</v>
      </c>
      <c r="GO23">
        <v>-1</v>
      </c>
      <c r="GP23">
        <v>-1</v>
      </c>
      <c r="GQ23">
        <v>-1</v>
      </c>
      <c r="GR23">
        <v>-1</v>
      </c>
      <c r="GS23">
        <v>-1</v>
      </c>
      <c r="GT23">
        <v>-1</v>
      </c>
      <c r="GU23">
        <v>-1</v>
      </c>
      <c r="GV23">
        <v>-1</v>
      </c>
      <c r="GW23">
        <v>-1</v>
      </c>
      <c r="GX23">
        <v>-1</v>
      </c>
      <c r="GY23">
        <v>-1</v>
      </c>
      <c r="GZ23">
        <v>-1</v>
      </c>
      <c r="HA23">
        <v>-1</v>
      </c>
      <c r="HB23">
        <v>-1</v>
      </c>
      <c r="HC23">
        <v>-1</v>
      </c>
      <c r="HD23">
        <v>-1</v>
      </c>
      <c r="HE23">
        <v>-1</v>
      </c>
      <c r="HF23">
        <v>-1</v>
      </c>
      <c r="HG23">
        <v>-1</v>
      </c>
      <c r="HH23">
        <v>-1</v>
      </c>
      <c r="HI23">
        <v>-1</v>
      </c>
      <c r="HJ23">
        <v>-1</v>
      </c>
      <c r="HK23">
        <v>-1</v>
      </c>
      <c r="HL23">
        <v>-1</v>
      </c>
      <c r="HM23">
        <v>-1</v>
      </c>
      <c r="HN23">
        <v>-1</v>
      </c>
      <c r="HO23">
        <v>-1</v>
      </c>
      <c r="HP23">
        <v>-1</v>
      </c>
      <c r="HQ23">
        <v>-1</v>
      </c>
      <c r="HR23">
        <v>-1</v>
      </c>
      <c r="HS23">
        <v>-1</v>
      </c>
      <c r="HT23">
        <v>-1</v>
      </c>
      <c r="HU23">
        <v>-1</v>
      </c>
      <c r="HV23">
        <v>-1</v>
      </c>
      <c r="HW23">
        <v>-1</v>
      </c>
      <c r="HX23">
        <v>-1</v>
      </c>
      <c r="HY23">
        <v>-1</v>
      </c>
      <c r="HZ23">
        <v>-1</v>
      </c>
      <c r="IA23">
        <v>-1</v>
      </c>
      <c r="IB23">
        <v>-1</v>
      </c>
      <c r="IC23">
        <v>-1</v>
      </c>
      <c r="ID23">
        <v>-1</v>
      </c>
      <c r="IE23">
        <v>-1</v>
      </c>
      <c r="IF23">
        <v>-1</v>
      </c>
      <c r="IG23">
        <v>-1</v>
      </c>
      <c r="IH23">
        <v>-1</v>
      </c>
      <c r="II23">
        <v>-1</v>
      </c>
      <c r="IJ23">
        <v>-1</v>
      </c>
      <c r="IK23">
        <v>-1</v>
      </c>
      <c r="IL23">
        <v>-1</v>
      </c>
      <c r="IM23">
        <v>-1</v>
      </c>
      <c r="IN23">
        <v>-1</v>
      </c>
      <c r="IO23">
        <v>-1</v>
      </c>
      <c r="IP23">
        <v>-1</v>
      </c>
      <c r="IQ23">
        <v>-1</v>
      </c>
      <c r="IR23">
        <v>-1</v>
      </c>
      <c r="IS23">
        <v>-1</v>
      </c>
      <c r="IT23">
        <v>-1</v>
      </c>
      <c r="IU23">
        <v>-1</v>
      </c>
      <c r="IV23">
        <v>-1</v>
      </c>
      <c r="IW23">
        <v>-1</v>
      </c>
      <c r="IX23">
        <v>-1</v>
      </c>
      <c r="IY23">
        <v>-1</v>
      </c>
      <c r="IZ23">
        <v>-1</v>
      </c>
      <c r="JA23">
        <v>-1</v>
      </c>
      <c r="JB23">
        <v>-1</v>
      </c>
      <c r="JC23">
        <v>-1</v>
      </c>
      <c r="JD23">
        <v>-1</v>
      </c>
      <c r="JE23">
        <v>-1</v>
      </c>
      <c r="JF23">
        <v>-1</v>
      </c>
      <c r="JG23">
        <v>-1</v>
      </c>
      <c r="JH23">
        <v>-1</v>
      </c>
      <c r="JI23">
        <v>-1</v>
      </c>
      <c r="JJ23">
        <v>-1</v>
      </c>
      <c r="JK23">
        <v>-1</v>
      </c>
      <c r="JL23">
        <v>-1</v>
      </c>
      <c r="JM23">
        <v>-1</v>
      </c>
      <c r="JN23">
        <v>-1</v>
      </c>
      <c r="JO23">
        <v>-1</v>
      </c>
      <c r="JP23">
        <v>-1</v>
      </c>
      <c r="JQ23">
        <v>-1</v>
      </c>
      <c r="JR23">
        <v>-1</v>
      </c>
      <c r="JS23">
        <v>-1</v>
      </c>
      <c r="JT23">
        <v>-1</v>
      </c>
      <c r="JU23">
        <v>-1</v>
      </c>
      <c r="JV23">
        <v>-1</v>
      </c>
      <c r="JW23">
        <v>-1</v>
      </c>
      <c r="JX23">
        <v>-1</v>
      </c>
      <c r="JY23">
        <v>-1</v>
      </c>
      <c r="JZ23">
        <v>-1</v>
      </c>
      <c r="KA23">
        <v>-1</v>
      </c>
      <c r="KB23">
        <v>-1</v>
      </c>
      <c r="KC23">
        <v>-1</v>
      </c>
      <c r="KD23">
        <v>-1</v>
      </c>
      <c r="KE23">
        <v>-1</v>
      </c>
      <c r="KF23">
        <v>-1</v>
      </c>
      <c r="KG23">
        <v>-1</v>
      </c>
      <c r="KH23">
        <v>-1</v>
      </c>
      <c r="KI23">
        <v>-1</v>
      </c>
      <c r="KJ23">
        <v>-1</v>
      </c>
      <c r="KK23">
        <v>-1</v>
      </c>
      <c r="KL23">
        <v>-1</v>
      </c>
      <c r="KM23">
        <v>-1</v>
      </c>
      <c r="KN23">
        <v>-1</v>
      </c>
      <c r="KO23">
        <v>-1</v>
      </c>
      <c r="KP23">
        <v>-1</v>
      </c>
      <c r="KQ23">
        <v>-1</v>
      </c>
      <c r="KR23">
        <v>-1</v>
      </c>
      <c r="KS23">
        <v>-1</v>
      </c>
      <c r="KT23">
        <v>-1</v>
      </c>
      <c r="KU23">
        <v>-1</v>
      </c>
      <c r="KV23">
        <v>-1</v>
      </c>
      <c r="KW23">
        <v>-1</v>
      </c>
      <c r="KX23">
        <v>-1</v>
      </c>
      <c r="KY23">
        <v>-1</v>
      </c>
      <c r="KZ23">
        <v>-1</v>
      </c>
      <c r="LA23">
        <v>-1</v>
      </c>
      <c r="LB23">
        <v>-1</v>
      </c>
      <c r="LC23">
        <v>-1</v>
      </c>
      <c r="LD23">
        <v>-1</v>
      </c>
      <c r="LE23">
        <v>-1</v>
      </c>
      <c r="LF23">
        <v>-1</v>
      </c>
      <c r="LG23">
        <v>-1</v>
      </c>
      <c r="LH23">
        <v>-1</v>
      </c>
      <c r="LI23">
        <v>-1</v>
      </c>
      <c r="LJ23">
        <v>-1</v>
      </c>
      <c r="LK23">
        <v>-1</v>
      </c>
      <c r="LL23">
        <v>-1</v>
      </c>
      <c r="LM23">
        <v>-1</v>
      </c>
      <c r="LN23">
        <v>-1</v>
      </c>
      <c r="LO23">
        <v>-1</v>
      </c>
      <c r="LP23">
        <v>-1</v>
      </c>
      <c r="LQ23">
        <v>-1</v>
      </c>
      <c r="LR23">
        <v>-1</v>
      </c>
      <c r="LS23">
        <v>-1</v>
      </c>
      <c r="LT23">
        <v>-1</v>
      </c>
      <c r="LU23">
        <v>-1</v>
      </c>
      <c r="LV23">
        <v>-1</v>
      </c>
      <c r="LW23">
        <v>-1</v>
      </c>
      <c r="LX23">
        <v>-1</v>
      </c>
      <c r="LY23">
        <v>-1</v>
      </c>
      <c r="LZ23">
        <v>-1</v>
      </c>
      <c r="MA23">
        <v>-1</v>
      </c>
      <c r="MB23">
        <v>-1</v>
      </c>
      <c r="MC23">
        <v>-1</v>
      </c>
      <c r="MD23">
        <v>-1</v>
      </c>
      <c r="ME23">
        <v>-1</v>
      </c>
      <c r="MF23">
        <v>-1</v>
      </c>
      <c r="MG23">
        <v>-1</v>
      </c>
      <c r="MH23">
        <v>-1</v>
      </c>
      <c r="MI23">
        <v>-1</v>
      </c>
      <c r="MJ23">
        <v>-1</v>
      </c>
      <c r="MK23">
        <v>-1</v>
      </c>
      <c r="ML23">
        <v>-1</v>
      </c>
      <c r="MM23">
        <v>-1</v>
      </c>
      <c r="MN23">
        <v>-1</v>
      </c>
      <c r="MO23">
        <v>-1</v>
      </c>
      <c r="MP23">
        <v>-1</v>
      </c>
      <c r="MQ23">
        <v>-1</v>
      </c>
      <c r="MR23">
        <v>-1</v>
      </c>
      <c r="MS23">
        <v>-1</v>
      </c>
      <c r="MT23">
        <v>-1</v>
      </c>
      <c r="MU23">
        <v>-1</v>
      </c>
      <c r="MV23">
        <v>-1</v>
      </c>
      <c r="MW23">
        <v>-1</v>
      </c>
      <c r="MX23">
        <v>-1</v>
      </c>
      <c r="MY23">
        <v>-1</v>
      </c>
      <c r="MZ23">
        <v>-1</v>
      </c>
      <c r="NA23">
        <v>-1</v>
      </c>
      <c r="NB23">
        <v>-1</v>
      </c>
      <c r="NC23">
        <v>-1</v>
      </c>
      <c r="ND23">
        <v>-1</v>
      </c>
      <c r="NE23">
        <v>-1</v>
      </c>
      <c r="NF23">
        <v>-1</v>
      </c>
      <c r="NG23">
        <v>-1</v>
      </c>
      <c r="NH23">
        <v>-1</v>
      </c>
      <c r="NI23">
        <v>-1</v>
      </c>
      <c r="NJ23">
        <v>-1</v>
      </c>
      <c r="NK23">
        <v>-1</v>
      </c>
      <c r="NL23">
        <v>-1</v>
      </c>
      <c r="NM23">
        <v>-1</v>
      </c>
      <c r="NN23">
        <v>-1</v>
      </c>
      <c r="NO23">
        <v>-1</v>
      </c>
      <c r="NP23">
        <v>-1</v>
      </c>
      <c r="NQ23">
        <v>-1</v>
      </c>
      <c r="NR23">
        <v>-1</v>
      </c>
      <c r="NS23">
        <v>-1</v>
      </c>
      <c r="NT23">
        <v>-1</v>
      </c>
      <c r="NU23">
        <v>-1</v>
      </c>
      <c r="NV23">
        <v>-1</v>
      </c>
      <c r="NW23">
        <v>-1</v>
      </c>
      <c r="NX23">
        <v>-1</v>
      </c>
      <c r="NY23">
        <v>-1</v>
      </c>
      <c r="NZ23">
        <v>-1</v>
      </c>
      <c r="OA23">
        <v>-1</v>
      </c>
      <c r="OB23">
        <v>-1</v>
      </c>
      <c r="OC23">
        <v>-1</v>
      </c>
      <c r="OD23">
        <v>-1</v>
      </c>
      <c r="OE23">
        <v>-1</v>
      </c>
      <c r="OF23">
        <v>-1</v>
      </c>
      <c r="OG23">
        <v>-1</v>
      </c>
      <c r="OH23">
        <v>-1</v>
      </c>
      <c r="OI23">
        <v>-1</v>
      </c>
      <c r="OJ23">
        <v>-1</v>
      </c>
      <c r="OK23">
        <v>-1</v>
      </c>
      <c r="OL23">
        <v>-1</v>
      </c>
      <c r="OM23">
        <v>-1</v>
      </c>
      <c r="ON23">
        <v>-1</v>
      </c>
      <c r="OO23">
        <v>-1</v>
      </c>
      <c r="OP23">
        <v>-1</v>
      </c>
      <c r="OQ23">
        <v>-1</v>
      </c>
      <c r="OR23">
        <v>-1</v>
      </c>
      <c r="OS23">
        <v>-1</v>
      </c>
      <c r="OT23">
        <v>-1</v>
      </c>
      <c r="OU23">
        <v>-1</v>
      </c>
      <c r="OV23">
        <v>-1</v>
      </c>
      <c r="OW23">
        <v>-1</v>
      </c>
      <c r="OX23">
        <v>-1</v>
      </c>
      <c r="OY23">
        <v>-1</v>
      </c>
      <c r="OZ23">
        <v>-1</v>
      </c>
      <c r="PA23">
        <v>-1</v>
      </c>
      <c r="PB23">
        <v>-1</v>
      </c>
      <c r="PC23">
        <v>-1</v>
      </c>
      <c r="PD23">
        <v>-1</v>
      </c>
      <c r="PE23">
        <v>-1</v>
      </c>
      <c r="PF23">
        <v>-1</v>
      </c>
      <c r="PG23">
        <v>-1</v>
      </c>
      <c r="PH23">
        <v>-1</v>
      </c>
      <c r="PI23">
        <v>-1</v>
      </c>
      <c r="PJ23">
        <v>-1</v>
      </c>
      <c r="PK23">
        <v>-1</v>
      </c>
      <c r="PL23">
        <v>-1</v>
      </c>
      <c r="PM23">
        <v>-1</v>
      </c>
      <c r="PN23">
        <v>-1</v>
      </c>
      <c r="PO23">
        <v>-1</v>
      </c>
      <c r="PP23">
        <v>-1</v>
      </c>
      <c r="PQ23">
        <v>-1</v>
      </c>
      <c r="PR23">
        <v>-1</v>
      </c>
      <c r="PS23">
        <v>-1</v>
      </c>
      <c r="PT23">
        <v>-1</v>
      </c>
      <c r="PU23">
        <v>-1</v>
      </c>
      <c r="PV23">
        <v>-1</v>
      </c>
      <c r="PW23">
        <v>-1</v>
      </c>
      <c r="PX23">
        <v>-1</v>
      </c>
      <c r="PY23">
        <v>-1</v>
      </c>
      <c r="PZ23">
        <v>-1</v>
      </c>
      <c r="QA23">
        <v>-1</v>
      </c>
      <c r="QB23">
        <v>-1</v>
      </c>
      <c r="QC23">
        <v>-1</v>
      </c>
      <c r="QD23">
        <v>-1</v>
      </c>
      <c r="QE23">
        <v>-1</v>
      </c>
      <c r="QF23">
        <v>-1</v>
      </c>
      <c r="QG23">
        <v>-1</v>
      </c>
      <c r="QH23">
        <v>-1</v>
      </c>
      <c r="QI23">
        <v>-1</v>
      </c>
      <c r="QJ23">
        <v>-1</v>
      </c>
      <c r="QK23">
        <v>-1</v>
      </c>
      <c r="QL23">
        <v>-1</v>
      </c>
      <c r="QM23">
        <v>-1</v>
      </c>
      <c r="QN23">
        <v>-1</v>
      </c>
      <c r="QO23">
        <v>-1</v>
      </c>
      <c r="QP23">
        <v>-1</v>
      </c>
      <c r="QQ23">
        <v>-1</v>
      </c>
      <c r="QR23">
        <v>-1</v>
      </c>
      <c r="QS23">
        <v>-1</v>
      </c>
      <c r="QT23">
        <v>-1</v>
      </c>
      <c r="QU23">
        <v>-1</v>
      </c>
      <c r="QV23">
        <v>-1</v>
      </c>
      <c r="QW23">
        <v>-1</v>
      </c>
      <c r="QX23">
        <v>-1</v>
      </c>
      <c r="QY23">
        <v>-1</v>
      </c>
      <c r="QZ23">
        <v>-1</v>
      </c>
      <c r="RA23">
        <v>-1</v>
      </c>
      <c r="RB23">
        <v>-1</v>
      </c>
      <c r="RC23">
        <v>-1</v>
      </c>
      <c r="RD23">
        <v>-1</v>
      </c>
      <c r="RE23">
        <v>-1</v>
      </c>
      <c r="RF23">
        <v>-1</v>
      </c>
      <c r="RG23">
        <v>-1</v>
      </c>
      <c r="RH23">
        <v>-1</v>
      </c>
      <c r="RI23">
        <v>-1</v>
      </c>
      <c r="RJ23">
        <v>-1</v>
      </c>
      <c r="RK23">
        <v>-1</v>
      </c>
      <c r="RL23">
        <v>-1</v>
      </c>
      <c r="RM23">
        <v>-1</v>
      </c>
      <c r="RN23">
        <v>-1</v>
      </c>
      <c r="RO23">
        <v>-1</v>
      </c>
      <c r="RP23">
        <v>-1</v>
      </c>
      <c r="RQ23">
        <v>-1</v>
      </c>
      <c r="RR23">
        <v>-1</v>
      </c>
      <c r="RS23">
        <v>-1</v>
      </c>
      <c r="RT23">
        <v>-1</v>
      </c>
      <c r="RU23">
        <v>-1</v>
      </c>
      <c r="RV23">
        <v>-1</v>
      </c>
      <c r="RW23">
        <v>-1</v>
      </c>
      <c r="RX23">
        <v>-1</v>
      </c>
      <c r="RY23">
        <v>-1</v>
      </c>
      <c r="RZ23">
        <v>-1</v>
      </c>
      <c r="SA23">
        <v>-1</v>
      </c>
      <c r="SB23">
        <v>-1</v>
      </c>
      <c r="SC23">
        <v>-1</v>
      </c>
      <c r="SD23">
        <v>-1</v>
      </c>
      <c r="SE23">
        <v>-1</v>
      </c>
      <c r="SF23">
        <v>-1</v>
      </c>
      <c r="SG23">
        <v>-1</v>
      </c>
      <c r="SH23">
        <v>-1</v>
      </c>
      <c r="SI23">
        <v>-1</v>
      </c>
      <c r="SJ23">
        <v>-1</v>
      </c>
      <c r="SK23">
        <v>-1</v>
      </c>
    </row>
    <row r="25" spans="1:505" x14ac:dyDescent="0.25">
      <c r="S25" s="4" t="s">
        <v>1282</v>
      </c>
      <c r="T25" s="4" t="s">
        <v>1279</v>
      </c>
      <c r="U25" s="4" t="s">
        <v>1278</v>
      </c>
      <c r="V25" s="4" t="s">
        <v>1283</v>
      </c>
    </row>
    <row r="26" spans="1:505" x14ac:dyDescent="0.25">
      <c r="N26" s="4"/>
      <c r="O26" s="4"/>
      <c r="P26" s="4"/>
      <c r="Q26" s="4"/>
      <c r="R26" s="4"/>
      <c r="S26">
        <f t="shared" ref="S26:S39" si="8">AVERAGEIF($3:$3,$V26,$21:$21)</f>
        <v>1.0078247414511901</v>
      </c>
      <c r="T26">
        <v>511</v>
      </c>
      <c r="U26">
        <f t="shared" ref="U26:U39" si="9">AVERAGEIFS(C$1:SK$1,C$2:SK$2,T26)</f>
        <v>766</v>
      </c>
      <c r="V26" s="15" t="str">
        <f t="shared" ref="V26:V39" si="10">HLOOKUP(T26,C$2:SK$3,2,FALSE)</f>
        <v>Superior colliculus, motor related, intermediate gray layer, sublayer c</v>
      </c>
      <c r="W26" s="4"/>
      <c r="X26" s="4"/>
    </row>
    <row r="27" spans="1:505" x14ac:dyDescent="0.25">
      <c r="S27">
        <f t="shared" si="8"/>
        <v>1.0333392918976809</v>
      </c>
      <c r="T27">
        <v>997</v>
      </c>
      <c r="U27">
        <f t="shared" si="9"/>
        <v>1088</v>
      </c>
      <c r="V27" s="15" t="str">
        <f t="shared" si="10"/>
        <v>root</v>
      </c>
    </row>
    <row r="28" spans="1:505" x14ac:dyDescent="0.25">
      <c r="S28">
        <f t="shared" si="8"/>
        <v>1.0386810712375676</v>
      </c>
      <c r="T28">
        <v>754</v>
      </c>
      <c r="U28">
        <f t="shared" si="9"/>
        <v>527</v>
      </c>
      <c r="V28" s="15" t="str">
        <f t="shared" si="10"/>
        <v>Olfactory tubercle</v>
      </c>
    </row>
    <row r="29" spans="1:505" x14ac:dyDescent="0.25">
      <c r="S29">
        <f t="shared" si="8"/>
        <v>1.0853237295039229</v>
      </c>
      <c r="T29">
        <v>580</v>
      </c>
      <c r="U29">
        <f t="shared" si="9"/>
        <v>747</v>
      </c>
      <c r="V29" s="15" t="str">
        <f t="shared" si="10"/>
        <v>Nucleus of the brachium of the inferior colliculus</v>
      </c>
    </row>
    <row r="30" spans="1:505" x14ac:dyDescent="0.25">
      <c r="S30">
        <f t="shared" si="8"/>
        <v>1.1060592640631173</v>
      </c>
      <c r="T30">
        <v>596</v>
      </c>
      <c r="U30">
        <f t="shared" si="9"/>
        <v>566</v>
      </c>
      <c r="V30" s="15" t="str">
        <f t="shared" si="10"/>
        <v>Diagonal band nucleus</v>
      </c>
    </row>
    <row r="31" spans="1:505" x14ac:dyDescent="0.25">
      <c r="P31" s="4"/>
      <c r="Q31" s="4"/>
      <c r="R31" s="4"/>
      <c r="S31">
        <f t="shared" si="8"/>
        <v>1.1227990673270403</v>
      </c>
      <c r="T31">
        <v>274</v>
      </c>
      <c r="U31">
        <f t="shared" si="9"/>
        <v>270</v>
      </c>
      <c r="V31" s="15" t="str">
        <f t="shared" si="10"/>
        <v>Retrosplenial area, dorsal part, layer 6a</v>
      </c>
      <c r="Y31" s="4"/>
      <c r="Z31" s="4"/>
      <c r="AA31" s="4"/>
      <c r="AB31" s="4"/>
      <c r="AD31" s="4"/>
      <c r="AK31" s="4"/>
    </row>
    <row r="32" spans="1:505" x14ac:dyDescent="0.25">
      <c r="S32">
        <f t="shared" si="8"/>
        <v>1.1387223806177289</v>
      </c>
      <c r="T32">
        <v>412</v>
      </c>
      <c r="U32">
        <f t="shared" si="9"/>
        <v>222</v>
      </c>
      <c r="V32" s="15" t="str">
        <f t="shared" si="10"/>
        <v>Orbital area, lateral part, layer 2/3</v>
      </c>
    </row>
    <row r="33" spans="14:28" x14ac:dyDescent="0.25">
      <c r="N33" s="4"/>
      <c r="O33" s="4"/>
      <c r="P33" s="4"/>
      <c r="Q33" s="4"/>
      <c r="R33" s="4"/>
      <c r="S33">
        <f t="shared" si="8"/>
        <v>1.1964412659548633</v>
      </c>
      <c r="T33">
        <v>93</v>
      </c>
      <c r="U33">
        <f t="shared" si="9"/>
        <v>1023</v>
      </c>
      <c r="V33" s="15" t="str">
        <f t="shared" si="10"/>
        <v>motor root of the trigeminal nerve</v>
      </c>
      <c r="W33" s="4"/>
      <c r="X33" s="4"/>
      <c r="Y33" s="4"/>
      <c r="Z33" s="4"/>
      <c r="AA33" s="4"/>
      <c r="AB33" s="4"/>
    </row>
    <row r="34" spans="14:28" x14ac:dyDescent="0.25">
      <c r="S34">
        <f t="shared" si="8"/>
        <v>1.2384156107710114</v>
      </c>
      <c r="T34">
        <v>158</v>
      </c>
      <c r="U34">
        <f t="shared" si="9"/>
        <v>1020</v>
      </c>
      <c r="V34" s="15" t="str">
        <f t="shared" si="10"/>
        <v>posterior commissure</v>
      </c>
    </row>
    <row r="35" spans="14:28" x14ac:dyDescent="0.25">
      <c r="S35">
        <f t="shared" si="8"/>
        <v>1.328701101155386</v>
      </c>
      <c r="T35">
        <v>390</v>
      </c>
      <c r="U35">
        <f t="shared" si="9"/>
        <v>655</v>
      </c>
      <c r="V35" s="15" t="str">
        <f t="shared" si="10"/>
        <v>Supraoptic nucleus</v>
      </c>
    </row>
    <row r="36" spans="14:28" x14ac:dyDescent="0.25">
      <c r="S36">
        <f t="shared" si="8"/>
        <v>-1.1808740072581987</v>
      </c>
      <c r="T36">
        <v>733</v>
      </c>
      <c r="U36">
        <f t="shared" si="9"/>
        <v>597</v>
      </c>
      <c r="V36" s="15" t="str">
        <f t="shared" si="10"/>
        <v>Ventral posteromedial nucleus of the thalamus</v>
      </c>
    </row>
    <row r="37" spans="14:28" x14ac:dyDescent="0.25">
      <c r="S37">
        <f t="shared" si="8"/>
        <v>-1.1321775111992836</v>
      </c>
      <c r="T37">
        <v>797</v>
      </c>
      <c r="U37">
        <f t="shared" si="9"/>
        <v>734</v>
      </c>
      <c r="V37" s="15" t="str">
        <f t="shared" si="10"/>
        <v>Zona incerta</v>
      </c>
    </row>
    <row r="38" spans="14:28" x14ac:dyDescent="0.25">
      <c r="S38">
        <f t="shared" si="8"/>
        <v>-1.113125868662707</v>
      </c>
      <c r="T38">
        <v>1009</v>
      </c>
      <c r="U38">
        <f t="shared" si="9"/>
        <v>1008</v>
      </c>
      <c r="V38" s="15" t="str">
        <f t="shared" si="10"/>
        <v>fiber tracts</v>
      </c>
    </row>
    <row r="39" spans="14:28" x14ac:dyDescent="0.25">
      <c r="S39">
        <f t="shared" si="8"/>
        <v>-1.1075837764982921</v>
      </c>
      <c r="T39">
        <v>542</v>
      </c>
      <c r="U39">
        <f t="shared" si="9"/>
        <v>273</v>
      </c>
      <c r="V39" s="15" t="str">
        <f t="shared" si="10"/>
        <v>Retrosplenial area, ventral part, layer 1</v>
      </c>
    </row>
    <row r="40" spans="14:28" x14ac:dyDescent="0.25">
      <c r="S40">
        <f>AVERAGEIF($3:$3,$V40,$21:$21)</f>
        <v>-1.0880104656187943</v>
      </c>
      <c r="T40">
        <v>434</v>
      </c>
      <c r="U40">
        <f>AVERAGEIFS(C$1:SK$1,C$2:SK$2,T40)</f>
        <v>267</v>
      </c>
      <c r="V40" s="15" t="str">
        <f>HLOOKUP(T40,C$2:SK$3,2,FALSE)</f>
        <v>Retrosplenial area, dorsal part, layer 2/3</v>
      </c>
    </row>
    <row r="41" spans="14:28" x14ac:dyDescent="0.25">
      <c r="S41">
        <f>AVERAGEIF($3:$3,$V41,$21:$21)</f>
        <v>-1.0741226460183502</v>
      </c>
      <c r="T41">
        <v>269</v>
      </c>
      <c r="U41">
        <f>AVERAGEIFS(C$1:SK$1,C$2:SK$2,T41)</f>
        <v>170</v>
      </c>
      <c r="V41" s="15" t="str">
        <f>HLOOKUP(T41,C$2:SK$3,2,FALSE)</f>
        <v>Posterolateral visual area, layer 2/3</v>
      </c>
    </row>
  </sheetData>
  <sortState xmlns:xlrd2="http://schemas.microsoft.com/office/spreadsheetml/2017/richdata2" columnSort="1" ref="C1:SK23">
    <sortCondition ref="C1:SK1"/>
  </sortState>
  <conditionalFormatting sqref="C21:SK21">
    <cfRule type="cellIs" dxfId="1" priority="1" operator="lessThan">
      <formula>-1</formula>
    </cfRule>
    <cfRule type="cellIs" dxfId="0" priority="2" operator="greaterThan">
      <formula>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6B29-774B-42CE-8103-8391546F0E84}">
  <dimension ref="A1:P1091"/>
  <sheetViews>
    <sheetView workbookViewId="0"/>
  </sheetViews>
  <sheetFormatPr defaultRowHeight="15" x14ac:dyDescent="0.25"/>
  <cols>
    <col min="1" max="1" width="8.42578125" bestFit="1" customWidth="1"/>
    <col min="2" max="8" width="10.7109375" customWidth="1"/>
    <col min="9" max="9" width="9" bestFit="1" customWidth="1"/>
    <col min="10" max="10" width="5.28515625" bestFit="1" customWidth="1"/>
    <col min="11" max="11" width="56.7109375" bestFit="1" customWidth="1"/>
    <col min="13" max="13" width="27.7109375" bestFit="1" customWidth="1"/>
    <col min="15" max="15" width="9.42578125" customWidth="1"/>
  </cols>
  <sheetData>
    <row r="1" spans="1:16" x14ac:dyDescent="0.25">
      <c r="A1" s="4" t="s">
        <v>1278</v>
      </c>
      <c r="B1" s="4" t="s">
        <v>1284</v>
      </c>
      <c r="C1" s="4" t="s">
        <v>1285</v>
      </c>
      <c r="D1" s="4" t="s">
        <v>1286</v>
      </c>
      <c r="E1" s="4" t="s">
        <v>1287</v>
      </c>
      <c r="F1" s="4" t="s">
        <v>1288</v>
      </c>
      <c r="G1" s="4" t="s">
        <v>1289</v>
      </c>
      <c r="H1" s="4" t="s">
        <v>1290</v>
      </c>
      <c r="I1" s="4" t="s">
        <v>1291</v>
      </c>
      <c r="J1" s="4" t="s">
        <v>1279</v>
      </c>
      <c r="K1" s="4" t="s">
        <v>1292</v>
      </c>
      <c r="L1" s="4" t="s">
        <v>1421</v>
      </c>
      <c r="M1" s="4" t="s">
        <v>1422</v>
      </c>
      <c r="O1" s="4" t="s">
        <v>1421</v>
      </c>
      <c r="P1" s="4" t="s">
        <v>1422</v>
      </c>
    </row>
    <row r="2" spans="1:16" x14ac:dyDescent="0.25">
      <c r="A2" s="8">
        <v>1</v>
      </c>
      <c r="B2" s="7" t="s">
        <v>1293</v>
      </c>
      <c r="C2" s="7"/>
      <c r="D2" s="7"/>
      <c r="E2" s="7"/>
      <c r="F2" s="7"/>
      <c r="G2" s="7"/>
      <c r="H2" s="7"/>
      <c r="I2" s="9"/>
      <c r="J2" s="10">
        <v>8</v>
      </c>
      <c r="K2" s="10" t="s">
        <v>511</v>
      </c>
      <c r="O2">
        <v>1</v>
      </c>
      <c r="P2" t="s">
        <v>1423</v>
      </c>
    </row>
    <row r="3" spans="1:16" x14ac:dyDescent="0.25">
      <c r="A3" s="8">
        <v>2</v>
      </c>
      <c r="B3" s="4"/>
      <c r="C3" s="7" t="s">
        <v>844</v>
      </c>
      <c r="D3" s="7"/>
      <c r="E3" s="7"/>
      <c r="F3" s="7"/>
      <c r="G3" s="7"/>
      <c r="H3" s="7"/>
      <c r="I3" s="9"/>
      <c r="J3" s="10">
        <v>567</v>
      </c>
      <c r="K3" s="10" t="s">
        <v>844</v>
      </c>
      <c r="O3">
        <v>2</v>
      </c>
      <c r="P3" t="s">
        <v>1424</v>
      </c>
    </row>
    <row r="4" spans="1:16" x14ac:dyDescent="0.25">
      <c r="A4" s="8">
        <v>3</v>
      </c>
      <c r="B4" s="4"/>
      <c r="C4" s="7"/>
      <c r="D4" s="7" t="s">
        <v>901</v>
      </c>
      <c r="E4" s="7"/>
      <c r="F4" s="7"/>
      <c r="G4" s="7"/>
      <c r="H4" s="7"/>
      <c r="I4" s="9"/>
      <c r="J4" s="10">
        <v>688</v>
      </c>
      <c r="K4" s="10" t="s">
        <v>901</v>
      </c>
      <c r="O4">
        <v>3</v>
      </c>
      <c r="P4" t="s">
        <v>1425</v>
      </c>
    </row>
    <row r="5" spans="1:16" x14ac:dyDescent="0.25">
      <c r="A5" s="8">
        <v>4</v>
      </c>
      <c r="B5" s="4"/>
      <c r="C5" s="7"/>
      <c r="D5" s="7"/>
      <c r="E5" s="7" t="s">
        <v>903</v>
      </c>
      <c r="F5" s="7"/>
      <c r="G5" s="7"/>
      <c r="H5" s="7"/>
      <c r="I5" s="9"/>
      <c r="J5" s="10">
        <v>695</v>
      </c>
      <c r="K5" s="10" t="s">
        <v>903</v>
      </c>
      <c r="O5">
        <v>4</v>
      </c>
      <c r="P5" t="s">
        <v>1426</v>
      </c>
    </row>
    <row r="6" spans="1:16" ht="15.75" thickBot="1" x14ac:dyDescent="0.3">
      <c r="A6" s="8">
        <v>5</v>
      </c>
      <c r="B6" s="4"/>
      <c r="C6" s="7"/>
      <c r="D6" s="7"/>
      <c r="E6" s="7"/>
      <c r="F6" s="7" t="s">
        <v>685</v>
      </c>
      <c r="G6" s="7"/>
      <c r="H6" s="7"/>
      <c r="I6" s="9"/>
      <c r="J6" s="10">
        <v>315</v>
      </c>
      <c r="K6" s="10" t="s">
        <v>685</v>
      </c>
      <c r="O6">
        <v>5</v>
      </c>
      <c r="P6" t="s">
        <v>1465</v>
      </c>
    </row>
    <row r="7" spans="1:16" x14ac:dyDescent="0.25">
      <c r="A7" s="16">
        <v>6</v>
      </c>
      <c r="B7" s="17"/>
      <c r="C7" s="18"/>
      <c r="D7" s="18"/>
      <c r="E7" s="18"/>
      <c r="F7" s="18"/>
      <c r="G7" s="18" t="s">
        <v>1294</v>
      </c>
      <c r="H7" s="18"/>
      <c r="I7" s="19"/>
      <c r="J7" s="20">
        <v>184</v>
      </c>
      <c r="K7" s="21" t="s">
        <v>612</v>
      </c>
      <c r="L7">
        <v>1</v>
      </c>
      <c r="M7" t="s">
        <v>1423</v>
      </c>
      <c r="O7">
        <v>6</v>
      </c>
      <c r="P7" t="s">
        <v>1464</v>
      </c>
    </row>
    <row r="8" spans="1:16" x14ac:dyDescent="0.25">
      <c r="A8" s="22">
        <v>7</v>
      </c>
      <c r="B8" s="4"/>
      <c r="C8" s="7"/>
      <c r="D8" s="7"/>
      <c r="E8" s="7"/>
      <c r="F8" s="7"/>
      <c r="G8" s="7"/>
      <c r="H8" s="7"/>
      <c r="I8" s="9">
        <v>63</v>
      </c>
      <c r="J8" s="10">
        <v>68</v>
      </c>
      <c r="K8" s="23" t="s">
        <v>33</v>
      </c>
      <c r="L8">
        <v>1</v>
      </c>
      <c r="O8">
        <v>7</v>
      </c>
      <c r="P8" t="s">
        <v>1463</v>
      </c>
    </row>
    <row r="9" spans="1:16" ht="15.75" thickBot="1" x14ac:dyDescent="0.3">
      <c r="A9" s="24">
        <v>8</v>
      </c>
      <c r="B9" s="25"/>
      <c r="C9" s="26"/>
      <c r="D9" s="26"/>
      <c r="E9" s="26"/>
      <c r="F9" s="26"/>
      <c r="G9" s="26"/>
      <c r="H9" s="26"/>
      <c r="I9" s="27">
        <v>656</v>
      </c>
      <c r="J9" s="28">
        <v>667</v>
      </c>
      <c r="K9" s="29" t="s">
        <v>279</v>
      </c>
      <c r="L9">
        <v>1</v>
      </c>
      <c r="O9">
        <v>8</v>
      </c>
      <c r="P9" t="s">
        <v>1462</v>
      </c>
    </row>
    <row r="10" spans="1:16" x14ac:dyDescent="0.25">
      <c r="A10" s="16">
        <v>9</v>
      </c>
      <c r="B10" s="17"/>
      <c r="C10" s="18"/>
      <c r="D10" s="18"/>
      <c r="E10" s="18"/>
      <c r="F10" s="18"/>
      <c r="G10" s="18" t="s">
        <v>1295</v>
      </c>
      <c r="H10" s="18"/>
      <c r="I10" s="19"/>
      <c r="J10" s="20">
        <v>500</v>
      </c>
      <c r="K10" s="21" t="s">
        <v>801</v>
      </c>
      <c r="L10">
        <v>2</v>
      </c>
      <c r="M10" t="s">
        <v>1424</v>
      </c>
      <c r="O10">
        <v>9</v>
      </c>
      <c r="P10" t="s">
        <v>1461</v>
      </c>
    </row>
    <row r="11" spans="1:16" x14ac:dyDescent="0.25">
      <c r="A11" s="22">
        <v>10</v>
      </c>
      <c r="B11" s="4"/>
      <c r="C11" s="7"/>
      <c r="D11" s="7"/>
      <c r="E11" s="7"/>
      <c r="F11" s="7"/>
      <c r="G11" s="7"/>
      <c r="H11" s="7"/>
      <c r="I11" s="9"/>
      <c r="J11" s="10">
        <v>107</v>
      </c>
      <c r="K11" s="23" t="s">
        <v>569</v>
      </c>
      <c r="L11">
        <v>2</v>
      </c>
      <c r="O11">
        <v>10</v>
      </c>
      <c r="P11" t="s">
        <v>1460</v>
      </c>
    </row>
    <row r="12" spans="1:16" x14ac:dyDescent="0.25">
      <c r="A12" s="22">
        <v>11</v>
      </c>
      <c r="B12" s="4"/>
      <c r="C12" s="7"/>
      <c r="D12" s="7"/>
      <c r="E12" s="7"/>
      <c r="F12" s="7"/>
      <c r="G12" s="7"/>
      <c r="H12" s="7"/>
      <c r="I12" s="9"/>
      <c r="J12" s="10">
        <v>219</v>
      </c>
      <c r="K12" s="23" t="s">
        <v>633</v>
      </c>
      <c r="L12">
        <v>2</v>
      </c>
      <c r="O12">
        <v>11</v>
      </c>
      <c r="P12" t="s">
        <v>1428</v>
      </c>
    </row>
    <row r="13" spans="1:16" x14ac:dyDescent="0.25">
      <c r="A13" s="22">
        <v>12</v>
      </c>
      <c r="B13" s="4"/>
      <c r="C13" s="7"/>
      <c r="D13" s="7"/>
      <c r="E13" s="7"/>
      <c r="F13" s="7"/>
      <c r="G13" s="7"/>
      <c r="H13" s="7"/>
      <c r="I13" s="9"/>
      <c r="J13" s="10">
        <v>299</v>
      </c>
      <c r="K13" s="23" t="s">
        <v>677</v>
      </c>
      <c r="L13">
        <v>2</v>
      </c>
      <c r="O13">
        <v>12</v>
      </c>
      <c r="P13" t="s">
        <v>1429</v>
      </c>
    </row>
    <row r="14" spans="1:16" x14ac:dyDescent="0.25">
      <c r="A14" s="22">
        <v>13</v>
      </c>
      <c r="B14" s="4"/>
      <c r="C14" s="7"/>
      <c r="D14" s="7"/>
      <c r="E14" s="7"/>
      <c r="F14" s="7"/>
      <c r="G14" s="7"/>
      <c r="H14" s="7"/>
      <c r="I14" s="9"/>
      <c r="J14" s="10">
        <v>644</v>
      </c>
      <c r="K14" s="23" t="s">
        <v>878</v>
      </c>
      <c r="L14">
        <v>2</v>
      </c>
      <c r="O14">
        <v>13</v>
      </c>
      <c r="P14" t="s">
        <v>1430</v>
      </c>
    </row>
    <row r="15" spans="1:16" ht="15.75" thickBot="1" x14ac:dyDescent="0.3">
      <c r="A15" s="24">
        <v>14</v>
      </c>
      <c r="B15" s="25"/>
      <c r="C15" s="26"/>
      <c r="D15" s="26"/>
      <c r="E15" s="26"/>
      <c r="F15" s="26"/>
      <c r="G15" s="26"/>
      <c r="H15" s="26"/>
      <c r="I15" s="27"/>
      <c r="J15" s="28">
        <v>947</v>
      </c>
      <c r="K15" s="29" t="s">
        <v>1047</v>
      </c>
      <c r="L15">
        <v>2</v>
      </c>
      <c r="O15">
        <v>14</v>
      </c>
      <c r="P15" t="s">
        <v>1431</v>
      </c>
    </row>
    <row r="16" spans="1:16" x14ac:dyDescent="0.25">
      <c r="A16" s="16">
        <v>15</v>
      </c>
      <c r="B16" s="17"/>
      <c r="C16" s="18"/>
      <c r="D16" s="18"/>
      <c r="E16" s="18"/>
      <c r="F16" s="18"/>
      <c r="G16" s="18"/>
      <c r="H16" s="18" t="s">
        <v>1296</v>
      </c>
      <c r="I16" s="19">
        <v>974</v>
      </c>
      <c r="J16" s="20">
        <v>985</v>
      </c>
      <c r="K16" s="21" t="s">
        <v>420</v>
      </c>
      <c r="L16">
        <v>3</v>
      </c>
      <c r="M16" t="s">
        <v>1425</v>
      </c>
      <c r="O16">
        <v>15</v>
      </c>
      <c r="P16" t="s">
        <v>1466</v>
      </c>
    </row>
    <row r="17" spans="1:16" x14ac:dyDescent="0.25">
      <c r="A17" s="22">
        <v>16</v>
      </c>
      <c r="B17" s="4"/>
      <c r="C17" s="7"/>
      <c r="D17" s="7"/>
      <c r="E17" s="7"/>
      <c r="F17" s="7"/>
      <c r="G17" s="7"/>
      <c r="H17" s="7"/>
      <c r="I17" s="9">
        <v>310</v>
      </c>
      <c r="J17" s="10">
        <v>320</v>
      </c>
      <c r="K17" s="23" t="s">
        <v>135</v>
      </c>
      <c r="L17">
        <v>3</v>
      </c>
      <c r="O17">
        <v>16</v>
      </c>
      <c r="P17" t="s">
        <v>1432</v>
      </c>
    </row>
    <row r="18" spans="1:16" x14ac:dyDescent="0.25">
      <c r="A18" s="22">
        <v>17</v>
      </c>
      <c r="B18" s="4"/>
      <c r="C18" s="7"/>
      <c r="D18" s="7"/>
      <c r="E18" s="7"/>
      <c r="F18" s="7"/>
      <c r="G18" s="7"/>
      <c r="H18" s="7"/>
      <c r="I18" s="9">
        <v>932</v>
      </c>
      <c r="J18" s="10">
        <v>943</v>
      </c>
      <c r="K18" s="23" t="s">
        <v>400</v>
      </c>
      <c r="L18">
        <v>3</v>
      </c>
      <c r="O18">
        <v>17</v>
      </c>
      <c r="P18" t="s">
        <v>1433</v>
      </c>
    </row>
    <row r="19" spans="1:16" x14ac:dyDescent="0.25">
      <c r="A19" s="22">
        <v>18</v>
      </c>
      <c r="B19" s="4"/>
      <c r="C19" s="7"/>
      <c r="D19" s="7"/>
      <c r="E19" s="7"/>
      <c r="F19" s="7"/>
      <c r="G19" s="7"/>
      <c r="H19" s="7"/>
      <c r="I19" s="9">
        <v>637</v>
      </c>
      <c r="J19" s="10">
        <v>648</v>
      </c>
      <c r="K19" s="23" t="s">
        <v>270</v>
      </c>
      <c r="L19">
        <v>3</v>
      </c>
      <c r="O19">
        <v>18</v>
      </c>
      <c r="P19" t="s">
        <v>1434</v>
      </c>
    </row>
    <row r="20" spans="1:16" x14ac:dyDescent="0.25">
      <c r="A20" s="22">
        <v>19</v>
      </c>
      <c r="B20" s="4"/>
      <c r="C20" s="7"/>
      <c r="D20" s="7"/>
      <c r="E20" s="7"/>
      <c r="F20" s="7"/>
      <c r="G20" s="7"/>
      <c r="H20" s="7"/>
      <c r="I20" s="9">
        <v>833</v>
      </c>
      <c r="J20" s="10">
        <v>844</v>
      </c>
      <c r="K20" s="23" t="s">
        <v>354</v>
      </c>
      <c r="L20">
        <v>3</v>
      </c>
      <c r="O20">
        <v>19</v>
      </c>
      <c r="P20" t="s">
        <v>1435</v>
      </c>
    </row>
    <row r="21" spans="1:16" ht="15.75" thickBot="1" x14ac:dyDescent="0.3">
      <c r="A21" s="24">
        <v>20</v>
      </c>
      <c r="B21" s="25"/>
      <c r="C21" s="26"/>
      <c r="D21" s="26"/>
      <c r="E21" s="26"/>
      <c r="F21" s="26"/>
      <c r="G21" s="26"/>
      <c r="H21" s="26"/>
      <c r="I21" s="27">
        <v>871</v>
      </c>
      <c r="J21" s="28">
        <v>882</v>
      </c>
      <c r="K21" s="29" t="s">
        <v>369</v>
      </c>
      <c r="L21">
        <v>3</v>
      </c>
      <c r="O21">
        <v>20</v>
      </c>
      <c r="P21" t="s">
        <v>1436</v>
      </c>
    </row>
    <row r="22" spans="1:16" x14ac:dyDescent="0.25">
      <c r="A22" s="16">
        <v>21</v>
      </c>
      <c r="B22" s="17"/>
      <c r="C22" s="18"/>
      <c r="D22" s="18"/>
      <c r="E22" s="18"/>
      <c r="F22" s="18"/>
      <c r="G22" s="18"/>
      <c r="H22" s="18" t="s">
        <v>1297</v>
      </c>
      <c r="I22" s="19"/>
      <c r="J22" s="20">
        <v>993</v>
      </c>
      <c r="K22" s="21" t="s">
        <v>1073</v>
      </c>
      <c r="L22">
        <v>4</v>
      </c>
      <c r="M22" t="s">
        <v>1426</v>
      </c>
      <c r="O22">
        <v>21</v>
      </c>
      <c r="P22" t="s">
        <v>1437</v>
      </c>
    </row>
    <row r="23" spans="1:16" x14ac:dyDescent="0.25">
      <c r="A23" s="22">
        <v>22</v>
      </c>
      <c r="B23" s="4"/>
      <c r="C23" s="7"/>
      <c r="D23" s="7"/>
      <c r="E23" s="7"/>
      <c r="F23" s="7"/>
      <c r="G23" s="7"/>
      <c r="H23" s="7"/>
      <c r="I23" s="9">
        <v>645</v>
      </c>
      <c r="J23" s="10">
        <v>656</v>
      </c>
      <c r="K23" s="23" t="s">
        <v>273</v>
      </c>
      <c r="L23">
        <v>4</v>
      </c>
      <c r="O23">
        <v>22</v>
      </c>
      <c r="P23" t="s">
        <v>1438</v>
      </c>
    </row>
    <row r="24" spans="1:16" x14ac:dyDescent="0.25">
      <c r="A24" s="22">
        <v>23</v>
      </c>
      <c r="B24" s="4"/>
      <c r="C24" s="7"/>
      <c r="D24" s="7"/>
      <c r="E24" s="7"/>
      <c r="F24" s="7"/>
      <c r="G24" s="7"/>
      <c r="H24" s="7"/>
      <c r="I24" s="9">
        <v>951</v>
      </c>
      <c r="J24" s="10">
        <v>962</v>
      </c>
      <c r="K24" s="23" t="s">
        <v>409</v>
      </c>
      <c r="L24">
        <v>4</v>
      </c>
      <c r="O24">
        <v>23</v>
      </c>
      <c r="P24" t="s">
        <v>1439</v>
      </c>
    </row>
    <row r="25" spans="1:16" x14ac:dyDescent="0.25">
      <c r="A25" s="22">
        <v>24</v>
      </c>
      <c r="B25" s="4"/>
      <c r="C25" s="7"/>
      <c r="D25" s="7"/>
      <c r="E25" s="7"/>
      <c r="F25" s="7"/>
      <c r="G25" s="7"/>
      <c r="H25" s="7"/>
      <c r="I25" s="9">
        <v>756</v>
      </c>
      <c r="J25" s="10">
        <v>767</v>
      </c>
      <c r="K25" s="23" t="s">
        <v>319</v>
      </c>
      <c r="L25">
        <v>4</v>
      </c>
      <c r="O25">
        <v>24</v>
      </c>
      <c r="P25" t="s">
        <v>1440</v>
      </c>
    </row>
    <row r="26" spans="1:16" x14ac:dyDescent="0.25">
      <c r="A26" s="22">
        <v>25</v>
      </c>
      <c r="B26" s="4"/>
      <c r="C26" s="7"/>
      <c r="D26" s="7"/>
      <c r="E26" s="7"/>
      <c r="F26" s="7"/>
      <c r="G26" s="7"/>
      <c r="H26" s="7"/>
      <c r="I26" s="9">
        <v>1009</v>
      </c>
      <c r="J26" s="10">
        <v>1021</v>
      </c>
      <c r="K26" s="23" t="s">
        <v>436</v>
      </c>
      <c r="L26">
        <v>4</v>
      </c>
      <c r="O26">
        <v>25</v>
      </c>
      <c r="P26" t="s">
        <v>1441</v>
      </c>
    </row>
    <row r="27" spans="1:16" ht="15.75" thickBot="1" x14ac:dyDescent="0.3">
      <c r="A27" s="24">
        <v>26</v>
      </c>
      <c r="B27" s="25"/>
      <c r="C27" s="26"/>
      <c r="D27" s="26"/>
      <c r="E27" s="26"/>
      <c r="F27" s="26"/>
      <c r="G27" s="26"/>
      <c r="H27" s="26"/>
      <c r="I27" s="27">
        <v>1073</v>
      </c>
      <c r="J27" s="28">
        <v>1085</v>
      </c>
      <c r="K27" s="29" t="s">
        <v>463</v>
      </c>
      <c r="L27">
        <v>4</v>
      </c>
      <c r="O27">
        <v>26</v>
      </c>
      <c r="P27" t="s">
        <v>503</v>
      </c>
    </row>
    <row r="28" spans="1:16" x14ac:dyDescent="0.25">
      <c r="A28" s="16">
        <v>27</v>
      </c>
      <c r="B28" s="17"/>
      <c r="C28" s="18"/>
      <c r="D28" s="18"/>
      <c r="E28" s="18"/>
      <c r="F28" s="18"/>
      <c r="G28" s="18" t="s">
        <v>770</v>
      </c>
      <c r="H28" s="18"/>
      <c r="I28" s="19"/>
      <c r="J28" s="20">
        <v>453</v>
      </c>
      <c r="K28" s="21" t="s">
        <v>770</v>
      </c>
      <c r="O28">
        <v>27</v>
      </c>
      <c r="P28" t="s">
        <v>1442</v>
      </c>
    </row>
    <row r="29" spans="1:16" x14ac:dyDescent="0.25">
      <c r="A29" s="22">
        <v>28</v>
      </c>
      <c r="B29" s="4"/>
      <c r="C29" s="7"/>
      <c r="D29" s="7"/>
      <c r="E29" s="7"/>
      <c r="F29" s="7"/>
      <c r="G29" s="7"/>
      <c r="H29" s="7"/>
      <c r="I29" s="9"/>
      <c r="J29" s="10">
        <v>12993</v>
      </c>
      <c r="K29" s="23" t="s">
        <v>1220</v>
      </c>
      <c r="O29">
        <v>28</v>
      </c>
      <c r="P29" t="s">
        <v>1443</v>
      </c>
    </row>
    <row r="30" spans="1:16" x14ac:dyDescent="0.25">
      <c r="A30" s="22">
        <v>29</v>
      </c>
      <c r="B30" s="4"/>
      <c r="C30" s="7"/>
      <c r="D30" s="7"/>
      <c r="E30" s="7"/>
      <c r="F30" s="7"/>
      <c r="G30" s="7"/>
      <c r="H30" s="7"/>
      <c r="I30" s="9"/>
      <c r="J30" s="10">
        <v>12994</v>
      </c>
      <c r="K30" s="23" t="s">
        <v>1221</v>
      </c>
      <c r="O30">
        <v>29</v>
      </c>
      <c r="P30" t="s">
        <v>1444</v>
      </c>
    </row>
    <row r="31" spans="1:16" x14ac:dyDescent="0.25">
      <c r="A31" s="22">
        <v>30</v>
      </c>
      <c r="B31" s="4"/>
      <c r="C31" s="7"/>
      <c r="D31" s="7"/>
      <c r="E31" s="7"/>
      <c r="F31" s="7"/>
      <c r="G31" s="7"/>
      <c r="H31" s="7"/>
      <c r="I31" s="9"/>
      <c r="J31" s="10">
        <v>12995</v>
      </c>
      <c r="K31" s="23" t="s">
        <v>1222</v>
      </c>
      <c r="O31">
        <v>30</v>
      </c>
      <c r="P31" t="s">
        <v>1445</v>
      </c>
    </row>
    <row r="32" spans="1:16" x14ac:dyDescent="0.25">
      <c r="A32" s="22">
        <v>31</v>
      </c>
      <c r="B32" s="4"/>
      <c r="C32" s="7"/>
      <c r="D32" s="7"/>
      <c r="E32" s="7"/>
      <c r="F32" s="7"/>
      <c r="G32" s="7"/>
      <c r="H32" s="7"/>
      <c r="I32" s="9"/>
      <c r="J32" s="10">
        <v>12996</v>
      </c>
      <c r="K32" s="23" t="s">
        <v>1223</v>
      </c>
      <c r="O32">
        <v>31</v>
      </c>
      <c r="P32" t="s">
        <v>1446</v>
      </c>
    </row>
    <row r="33" spans="1:16" x14ac:dyDescent="0.25">
      <c r="A33" s="22">
        <v>32</v>
      </c>
      <c r="B33" s="4"/>
      <c r="C33" s="7"/>
      <c r="D33" s="7"/>
      <c r="E33" s="7"/>
      <c r="F33" s="7"/>
      <c r="G33" s="7"/>
      <c r="H33" s="7"/>
      <c r="I33" s="9"/>
      <c r="J33" s="10">
        <v>12997</v>
      </c>
      <c r="K33" s="23" t="s">
        <v>1224</v>
      </c>
      <c r="O33">
        <v>32</v>
      </c>
      <c r="P33" t="s">
        <v>1447</v>
      </c>
    </row>
    <row r="34" spans="1:16" x14ac:dyDescent="0.25">
      <c r="A34" s="22">
        <v>33</v>
      </c>
      <c r="B34" s="4"/>
      <c r="C34" s="7"/>
      <c r="D34" s="7"/>
      <c r="E34" s="7"/>
      <c r="F34" s="7"/>
      <c r="G34" s="7"/>
      <c r="H34" s="7"/>
      <c r="I34" s="9"/>
      <c r="J34" s="10">
        <v>12998</v>
      </c>
      <c r="K34" s="23" t="s">
        <v>1225</v>
      </c>
      <c r="O34">
        <v>33</v>
      </c>
      <c r="P34" t="s">
        <v>1448</v>
      </c>
    </row>
    <row r="35" spans="1:16" x14ac:dyDescent="0.25">
      <c r="A35" s="22">
        <v>34</v>
      </c>
      <c r="B35" s="4"/>
      <c r="C35" s="7"/>
      <c r="D35" s="7"/>
      <c r="E35" s="7"/>
      <c r="F35" s="7"/>
      <c r="G35" s="7"/>
      <c r="H35" s="7" t="s">
        <v>1298</v>
      </c>
      <c r="I35" s="9"/>
      <c r="J35" s="10">
        <v>322</v>
      </c>
      <c r="K35" s="23" t="s">
        <v>689</v>
      </c>
      <c r="L35" s="30"/>
      <c r="M35" t="s">
        <v>1427</v>
      </c>
      <c r="O35">
        <v>34</v>
      </c>
      <c r="P35" t="s">
        <v>1497</v>
      </c>
    </row>
    <row r="36" spans="1:16" x14ac:dyDescent="0.25">
      <c r="A36" s="22">
        <v>35</v>
      </c>
      <c r="B36" s="4"/>
      <c r="C36" s="7"/>
      <c r="D36" s="7"/>
      <c r="E36" s="7"/>
      <c r="F36" s="7"/>
      <c r="G36" s="7"/>
      <c r="H36" s="7"/>
      <c r="I36" s="9"/>
      <c r="J36" s="10">
        <v>793</v>
      </c>
      <c r="K36" s="23" t="s">
        <v>965</v>
      </c>
      <c r="L36" s="30"/>
      <c r="O36">
        <v>35</v>
      </c>
      <c r="P36" t="s">
        <v>1450</v>
      </c>
    </row>
    <row r="37" spans="1:16" x14ac:dyDescent="0.25">
      <c r="A37" s="22">
        <v>36</v>
      </c>
      <c r="B37" s="4"/>
      <c r="C37" s="7"/>
      <c r="D37" s="7"/>
      <c r="E37" s="7"/>
      <c r="F37" s="7"/>
      <c r="G37" s="7"/>
      <c r="H37" s="7"/>
      <c r="I37" s="9"/>
      <c r="J37" s="10">
        <v>346</v>
      </c>
      <c r="K37" s="23" t="s">
        <v>703</v>
      </c>
      <c r="L37" s="30"/>
      <c r="O37">
        <v>36</v>
      </c>
      <c r="P37" t="s">
        <v>1451</v>
      </c>
    </row>
    <row r="38" spans="1:16" x14ac:dyDescent="0.25">
      <c r="A38" s="22">
        <v>37</v>
      </c>
      <c r="B38" s="4"/>
      <c r="C38" s="7"/>
      <c r="D38" s="7"/>
      <c r="E38" s="7"/>
      <c r="F38" s="7"/>
      <c r="G38" s="7"/>
      <c r="H38" s="7"/>
      <c r="I38" s="9"/>
      <c r="J38" s="10">
        <v>865</v>
      </c>
      <c r="K38" s="23" t="s">
        <v>1006</v>
      </c>
      <c r="L38" s="30"/>
      <c r="O38">
        <v>37</v>
      </c>
      <c r="P38" t="s">
        <v>1452</v>
      </c>
    </row>
    <row r="39" spans="1:16" x14ac:dyDescent="0.25">
      <c r="A39" s="22">
        <v>38</v>
      </c>
      <c r="B39" s="4"/>
      <c r="C39" s="7"/>
      <c r="D39" s="7"/>
      <c r="E39" s="7"/>
      <c r="F39" s="7"/>
      <c r="G39" s="7"/>
      <c r="H39" s="7"/>
      <c r="I39" s="9"/>
      <c r="J39" s="10">
        <v>921</v>
      </c>
      <c r="K39" s="23" t="s">
        <v>1034</v>
      </c>
      <c r="L39" s="30"/>
      <c r="O39">
        <v>38</v>
      </c>
      <c r="P39" t="s">
        <v>1453</v>
      </c>
    </row>
    <row r="40" spans="1:16" x14ac:dyDescent="0.25">
      <c r="A40" s="22">
        <v>39</v>
      </c>
      <c r="B40" s="4"/>
      <c r="C40" s="7"/>
      <c r="D40" s="7"/>
      <c r="E40" s="7"/>
      <c r="F40" s="7"/>
      <c r="G40" s="7"/>
      <c r="H40" s="7"/>
      <c r="I40" s="9"/>
      <c r="J40" s="10">
        <v>686</v>
      </c>
      <c r="K40" s="23" t="s">
        <v>900</v>
      </c>
      <c r="L40" s="30"/>
      <c r="O40">
        <v>39</v>
      </c>
      <c r="P40" t="s">
        <v>1320</v>
      </c>
    </row>
    <row r="41" spans="1:16" x14ac:dyDescent="0.25">
      <c r="A41" s="22">
        <v>40</v>
      </c>
      <c r="B41" s="4"/>
      <c r="C41" s="7"/>
      <c r="D41" s="7"/>
      <c r="E41" s="7"/>
      <c r="F41" s="7"/>
      <c r="G41" s="7"/>
      <c r="H41" s="7"/>
      <c r="I41" s="9"/>
      <c r="J41" s="10">
        <v>719</v>
      </c>
      <c r="K41" s="23" t="s">
        <v>917</v>
      </c>
      <c r="L41" s="30"/>
      <c r="O41">
        <v>40</v>
      </c>
      <c r="P41" t="s">
        <v>1321</v>
      </c>
    </row>
    <row r="42" spans="1:16" x14ac:dyDescent="0.25">
      <c r="A42" s="22">
        <v>41</v>
      </c>
      <c r="B42" s="4"/>
      <c r="C42" s="7"/>
      <c r="D42" s="7"/>
      <c r="E42" s="7"/>
      <c r="F42" s="7"/>
      <c r="G42" s="7"/>
      <c r="H42" s="7"/>
      <c r="I42" s="9"/>
      <c r="J42" s="10">
        <v>353</v>
      </c>
      <c r="K42" s="23" t="s">
        <v>707</v>
      </c>
      <c r="L42" s="39">
        <v>5</v>
      </c>
      <c r="M42" t="s">
        <v>1465</v>
      </c>
      <c r="O42">
        <v>41</v>
      </c>
      <c r="P42" t="s">
        <v>1322</v>
      </c>
    </row>
    <row r="43" spans="1:16" x14ac:dyDescent="0.25">
      <c r="A43" s="22">
        <v>42</v>
      </c>
      <c r="B43" s="4"/>
      <c r="C43" s="7"/>
      <c r="D43" s="7"/>
      <c r="E43" s="7"/>
      <c r="F43" s="7"/>
      <c r="G43" s="7"/>
      <c r="H43" s="7"/>
      <c r="I43" s="9">
        <v>547</v>
      </c>
      <c r="J43" s="10">
        <v>558</v>
      </c>
      <c r="K43" s="23" t="s">
        <v>222</v>
      </c>
      <c r="L43" s="39">
        <v>5</v>
      </c>
      <c r="O43">
        <v>42</v>
      </c>
      <c r="P43" t="s">
        <v>1467</v>
      </c>
    </row>
    <row r="44" spans="1:16" x14ac:dyDescent="0.25">
      <c r="A44" s="22">
        <v>43</v>
      </c>
      <c r="B44" s="4"/>
      <c r="C44" s="7"/>
      <c r="D44" s="7"/>
      <c r="E44" s="7"/>
      <c r="F44" s="7"/>
      <c r="G44" s="7"/>
      <c r="H44" s="7"/>
      <c r="I44" s="9">
        <v>827</v>
      </c>
      <c r="J44" s="10">
        <v>838</v>
      </c>
      <c r="K44" s="23" t="s">
        <v>350</v>
      </c>
      <c r="L44" s="39">
        <v>5</v>
      </c>
      <c r="O44">
        <v>43</v>
      </c>
      <c r="P44" t="s">
        <v>1325</v>
      </c>
    </row>
    <row r="45" spans="1:16" x14ac:dyDescent="0.25">
      <c r="A45" s="22">
        <v>44</v>
      </c>
      <c r="B45" s="4"/>
      <c r="C45" s="7"/>
      <c r="D45" s="7"/>
      <c r="E45" s="7"/>
      <c r="F45" s="7"/>
      <c r="G45" s="7"/>
      <c r="H45" s="7"/>
      <c r="I45" s="9">
        <v>643</v>
      </c>
      <c r="J45" s="10">
        <v>654</v>
      </c>
      <c r="K45" s="23" t="s">
        <v>272</v>
      </c>
      <c r="L45" s="39">
        <v>5</v>
      </c>
      <c r="O45">
        <v>44</v>
      </c>
      <c r="P45" t="s">
        <v>1326</v>
      </c>
    </row>
    <row r="46" spans="1:16" x14ac:dyDescent="0.25">
      <c r="A46" s="22">
        <v>45</v>
      </c>
      <c r="B46" s="4"/>
      <c r="C46" s="7"/>
      <c r="D46" s="7"/>
      <c r="E46" s="7"/>
      <c r="F46" s="7"/>
      <c r="G46" s="7"/>
      <c r="H46" s="7"/>
      <c r="I46" s="9">
        <v>691</v>
      </c>
      <c r="J46" s="10">
        <v>702</v>
      </c>
      <c r="K46" s="23" t="s">
        <v>298</v>
      </c>
      <c r="L46" s="39">
        <v>5</v>
      </c>
      <c r="O46">
        <v>45</v>
      </c>
      <c r="P46" t="s">
        <v>1327</v>
      </c>
    </row>
    <row r="47" spans="1:16" x14ac:dyDescent="0.25">
      <c r="A47" s="22">
        <v>46</v>
      </c>
      <c r="B47" s="4"/>
      <c r="C47" s="7"/>
      <c r="D47" s="7"/>
      <c r="E47" s="7"/>
      <c r="F47" s="7"/>
      <c r="G47" s="7"/>
      <c r="H47" s="7"/>
      <c r="I47" s="9">
        <v>878</v>
      </c>
      <c r="J47" s="10">
        <v>889</v>
      </c>
      <c r="K47" s="23" t="s">
        <v>372</v>
      </c>
      <c r="L47" s="39">
        <v>5</v>
      </c>
      <c r="O47">
        <v>46</v>
      </c>
      <c r="P47" t="s">
        <v>1328</v>
      </c>
    </row>
    <row r="48" spans="1:16" x14ac:dyDescent="0.25">
      <c r="A48" s="22">
        <v>47</v>
      </c>
      <c r="B48" s="4"/>
      <c r="C48" s="7"/>
      <c r="D48" s="7"/>
      <c r="E48" s="7"/>
      <c r="F48" s="7"/>
      <c r="G48" s="7"/>
      <c r="H48" s="7"/>
      <c r="I48" s="9">
        <v>918</v>
      </c>
      <c r="J48" s="10">
        <v>929</v>
      </c>
      <c r="K48" s="23" t="s">
        <v>394</v>
      </c>
      <c r="L48" s="39">
        <v>5</v>
      </c>
      <c r="O48">
        <v>47</v>
      </c>
      <c r="P48" t="s">
        <v>1329</v>
      </c>
    </row>
    <row r="49" spans="1:16" x14ac:dyDescent="0.25">
      <c r="A49" s="22">
        <v>48</v>
      </c>
      <c r="B49" s="4"/>
      <c r="C49" s="7"/>
      <c r="D49" s="7"/>
      <c r="E49" s="7"/>
      <c r="F49" s="7"/>
      <c r="G49" s="7"/>
      <c r="H49" s="7"/>
      <c r="I49" s="9"/>
      <c r="J49" s="10">
        <v>329</v>
      </c>
      <c r="K49" s="23" t="s">
        <v>693</v>
      </c>
      <c r="L49" s="39">
        <v>6</v>
      </c>
      <c r="M49" t="s">
        <v>1464</v>
      </c>
      <c r="O49">
        <v>48</v>
      </c>
      <c r="P49" t="s">
        <v>494</v>
      </c>
    </row>
    <row r="50" spans="1:16" x14ac:dyDescent="0.25">
      <c r="A50" s="22">
        <v>49</v>
      </c>
      <c r="B50" s="4"/>
      <c r="C50" s="7"/>
      <c r="D50" s="7"/>
      <c r="E50" s="7"/>
      <c r="F50" s="7"/>
      <c r="G50" s="7"/>
      <c r="H50" s="7"/>
      <c r="I50" s="9">
        <v>970</v>
      </c>
      <c r="J50" s="10">
        <v>981</v>
      </c>
      <c r="K50" s="23" t="s">
        <v>418</v>
      </c>
      <c r="L50" s="39">
        <v>6</v>
      </c>
      <c r="O50">
        <v>49</v>
      </c>
      <c r="P50" t="s">
        <v>495</v>
      </c>
    </row>
    <row r="51" spans="1:16" x14ac:dyDescent="0.25">
      <c r="A51" s="22">
        <v>50</v>
      </c>
      <c r="B51" s="4"/>
      <c r="C51" s="7"/>
      <c r="D51" s="7"/>
      <c r="E51" s="7"/>
      <c r="F51" s="7"/>
      <c r="G51" s="7"/>
      <c r="H51" s="7"/>
      <c r="I51" s="9">
        <v>194</v>
      </c>
      <c r="J51" s="10">
        <v>201</v>
      </c>
      <c r="K51" s="23" t="s">
        <v>86</v>
      </c>
      <c r="L51" s="39">
        <v>6</v>
      </c>
      <c r="O51" s="13">
        <v>50</v>
      </c>
      <c r="P51" s="40" t="s">
        <v>497</v>
      </c>
    </row>
    <row r="52" spans="1:16" x14ac:dyDescent="0.25">
      <c r="A52" s="22">
        <v>51</v>
      </c>
      <c r="B52" s="4"/>
      <c r="C52" s="7"/>
      <c r="D52" s="7"/>
      <c r="E52" s="7"/>
      <c r="F52" s="7"/>
      <c r="G52" s="7"/>
      <c r="H52" s="7"/>
      <c r="I52" s="9">
        <v>1035</v>
      </c>
      <c r="J52" s="10">
        <v>1047</v>
      </c>
      <c r="K52" s="23" t="s">
        <v>450</v>
      </c>
      <c r="L52" s="39">
        <v>6</v>
      </c>
      <c r="O52" s="13">
        <v>51</v>
      </c>
      <c r="P52" s="40" t="s">
        <v>498</v>
      </c>
    </row>
    <row r="53" spans="1:16" x14ac:dyDescent="0.25">
      <c r="A53" s="22">
        <v>52</v>
      </c>
      <c r="B53" s="4"/>
      <c r="C53" s="7"/>
      <c r="D53" s="7"/>
      <c r="E53" s="7"/>
      <c r="F53" s="7"/>
      <c r="G53" s="7"/>
      <c r="H53" s="7"/>
      <c r="I53" s="9">
        <v>1058</v>
      </c>
      <c r="J53" s="10">
        <v>1070</v>
      </c>
      <c r="K53" s="23" t="s">
        <v>1299</v>
      </c>
      <c r="L53" s="39">
        <v>6</v>
      </c>
      <c r="O53" s="13">
        <v>52</v>
      </c>
      <c r="P53" s="40" t="s">
        <v>496</v>
      </c>
    </row>
    <row r="54" spans="1:16" x14ac:dyDescent="0.25">
      <c r="A54" s="22">
        <v>53</v>
      </c>
      <c r="B54" s="4"/>
      <c r="C54" s="7"/>
      <c r="D54" s="7"/>
      <c r="E54" s="7"/>
      <c r="F54" s="7"/>
      <c r="G54" s="7"/>
      <c r="H54" s="7"/>
      <c r="I54" s="9">
        <v>1026</v>
      </c>
      <c r="J54" s="10">
        <v>1038</v>
      </c>
      <c r="K54" s="23" t="s">
        <v>445</v>
      </c>
      <c r="L54" s="39">
        <v>6</v>
      </c>
      <c r="O54" s="13">
        <v>53</v>
      </c>
      <c r="P54" s="40" t="s">
        <v>499</v>
      </c>
    </row>
    <row r="55" spans="1:16" x14ac:dyDescent="0.25">
      <c r="A55" s="22">
        <v>54</v>
      </c>
      <c r="B55" s="4"/>
      <c r="C55" s="7"/>
      <c r="D55" s="7"/>
      <c r="E55" s="7"/>
      <c r="F55" s="7"/>
      <c r="G55" s="7"/>
      <c r="H55" s="7"/>
      <c r="I55" s="9">
        <v>1050</v>
      </c>
      <c r="J55" s="10">
        <v>1062</v>
      </c>
      <c r="K55" s="23" t="s">
        <v>457</v>
      </c>
      <c r="L55" s="39">
        <v>6</v>
      </c>
      <c r="O55" s="13">
        <v>54</v>
      </c>
      <c r="P55" s="40" t="s">
        <v>1456</v>
      </c>
    </row>
    <row r="56" spans="1:16" x14ac:dyDescent="0.25">
      <c r="A56" s="22">
        <v>55</v>
      </c>
      <c r="B56" s="4"/>
      <c r="C56" s="7"/>
      <c r="D56" s="7"/>
      <c r="E56" s="7"/>
      <c r="F56" s="7"/>
      <c r="G56" s="7"/>
      <c r="H56" s="7"/>
      <c r="I56" s="9"/>
      <c r="J56" s="10">
        <v>337</v>
      </c>
      <c r="K56" s="23" t="s">
        <v>697</v>
      </c>
      <c r="L56" s="39">
        <v>7</v>
      </c>
      <c r="M56" t="s">
        <v>1463</v>
      </c>
      <c r="O56" s="13">
        <v>55</v>
      </c>
      <c r="P56" s="40" t="s">
        <v>1457</v>
      </c>
    </row>
    <row r="57" spans="1:16" x14ac:dyDescent="0.25">
      <c r="A57" s="22">
        <v>56</v>
      </c>
      <c r="B57" s="4"/>
      <c r="C57" s="7"/>
      <c r="D57" s="7"/>
      <c r="E57" s="7"/>
      <c r="F57" s="7"/>
      <c r="G57" s="7"/>
      <c r="H57" s="7"/>
      <c r="I57" s="9">
        <v>1018</v>
      </c>
      <c r="J57" s="10">
        <v>1030</v>
      </c>
      <c r="K57" s="23" t="s">
        <v>441</v>
      </c>
      <c r="L57" s="39">
        <v>7</v>
      </c>
      <c r="O57" s="13">
        <v>56</v>
      </c>
      <c r="P57" s="40" t="s">
        <v>1458</v>
      </c>
    </row>
    <row r="58" spans="1:16" x14ac:dyDescent="0.25">
      <c r="A58" s="22">
        <v>57</v>
      </c>
      <c r="B58" s="4"/>
      <c r="C58" s="7"/>
      <c r="D58" s="7"/>
      <c r="E58" s="7"/>
      <c r="F58" s="7"/>
      <c r="G58" s="7"/>
      <c r="H58" s="7"/>
      <c r="I58" s="9">
        <v>108</v>
      </c>
      <c r="J58" s="10">
        <v>113</v>
      </c>
      <c r="K58" s="23" t="s">
        <v>47</v>
      </c>
      <c r="L58" s="39">
        <v>7</v>
      </c>
      <c r="O58" s="13">
        <v>57</v>
      </c>
      <c r="P58" s="40" t="s">
        <v>1336</v>
      </c>
    </row>
    <row r="59" spans="1:16" x14ac:dyDescent="0.25">
      <c r="A59" s="22">
        <v>58</v>
      </c>
      <c r="B59" s="4"/>
      <c r="C59" s="7"/>
      <c r="D59" s="7"/>
      <c r="E59" s="7"/>
      <c r="F59" s="7"/>
      <c r="G59" s="7"/>
      <c r="H59" s="7"/>
      <c r="I59" s="9">
        <v>1082</v>
      </c>
      <c r="J59" s="10">
        <v>1094</v>
      </c>
      <c r="K59" s="23" t="s">
        <v>469</v>
      </c>
      <c r="L59" s="39">
        <v>7</v>
      </c>
      <c r="O59" s="13">
        <v>58</v>
      </c>
      <c r="P59" s="40" t="s">
        <v>1337</v>
      </c>
    </row>
    <row r="60" spans="1:16" x14ac:dyDescent="0.25">
      <c r="A60" s="22">
        <v>59</v>
      </c>
      <c r="B60" s="4"/>
      <c r="C60" s="7"/>
      <c r="D60" s="7"/>
      <c r="E60" s="7"/>
      <c r="F60" s="7"/>
      <c r="G60" s="7"/>
      <c r="H60" s="7"/>
      <c r="I60" s="9">
        <v>1114</v>
      </c>
      <c r="J60" s="10">
        <v>1128</v>
      </c>
      <c r="K60" s="23" t="s">
        <v>483</v>
      </c>
      <c r="L60" s="39">
        <v>7</v>
      </c>
      <c r="O60" s="13">
        <v>59</v>
      </c>
      <c r="P60" s="40" t="s">
        <v>1338</v>
      </c>
    </row>
    <row r="61" spans="1:16" x14ac:dyDescent="0.25">
      <c r="A61" s="22">
        <v>60</v>
      </c>
      <c r="B61" s="4"/>
      <c r="C61" s="7"/>
      <c r="D61" s="7"/>
      <c r="E61" s="7"/>
      <c r="F61" s="7"/>
      <c r="G61" s="7"/>
      <c r="H61" s="7"/>
      <c r="I61" s="9">
        <v>467</v>
      </c>
      <c r="J61" s="10">
        <v>478</v>
      </c>
      <c r="K61" s="23" t="s">
        <v>195</v>
      </c>
      <c r="L61" s="39">
        <v>7</v>
      </c>
      <c r="O61" s="13">
        <v>60</v>
      </c>
      <c r="P61" s="40" t="s">
        <v>1468</v>
      </c>
    </row>
    <row r="62" spans="1:16" x14ac:dyDescent="0.25">
      <c r="A62" s="22">
        <v>61</v>
      </c>
      <c r="B62" s="4"/>
      <c r="C62" s="7"/>
      <c r="D62" s="7"/>
      <c r="E62" s="7"/>
      <c r="F62" s="7"/>
      <c r="G62" s="7"/>
      <c r="H62" s="7"/>
      <c r="I62" s="9">
        <v>499</v>
      </c>
      <c r="J62" s="10">
        <v>510</v>
      </c>
      <c r="K62" s="23" t="s">
        <v>206</v>
      </c>
      <c r="L62" s="39">
        <v>7</v>
      </c>
      <c r="O62" s="13">
        <v>61</v>
      </c>
      <c r="P62" s="40" t="s">
        <v>1339</v>
      </c>
    </row>
    <row r="63" spans="1:16" x14ac:dyDescent="0.25">
      <c r="A63" s="22">
        <v>62</v>
      </c>
      <c r="B63" s="4"/>
      <c r="C63" s="7"/>
      <c r="D63" s="7"/>
      <c r="E63" s="7"/>
      <c r="F63" s="7"/>
      <c r="G63" s="7"/>
      <c r="H63" s="7"/>
      <c r="I63" s="9"/>
      <c r="J63" s="10">
        <v>345</v>
      </c>
      <c r="K63" s="23" t="s">
        <v>702</v>
      </c>
      <c r="L63" s="39">
        <v>8</v>
      </c>
      <c r="M63" t="s">
        <v>1462</v>
      </c>
      <c r="O63" s="13">
        <v>62</v>
      </c>
      <c r="P63" s="40" t="s">
        <v>1469</v>
      </c>
    </row>
    <row r="64" spans="1:16" x14ac:dyDescent="0.25">
      <c r="A64" s="22">
        <v>63</v>
      </c>
      <c r="B64" s="4"/>
      <c r="C64" s="7"/>
      <c r="D64" s="7"/>
      <c r="E64" s="7"/>
      <c r="F64" s="7"/>
      <c r="G64" s="7"/>
      <c r="H64" s="7"/>
      <c r="I64" s="9">
        <v>867</v>
      </c>
      <c r="J64" s="10">
        <v>878</v>
      </c>
      <c r="K64" s="23" t="s">
        <v>367</v>
      </c>
      <c r="L64" s="39">
        <v>8</v>
      </c>
      <c r="O64" s="13">
        <v>63</v>
      </c>
      <c r="P64" s="40" t="s">
        <v>1470</v>
      </c>
    </row>
    <row r="65" spans="1:16" x14ac:dyDescent="0.25">
      <c r="A65" s="22">
        <v>64</v>
      </c>
      <c r="B65" s="4"/>
      <c r="C65" s="7"/>
      <c r="D65" s="7"/>
      <c r="E65" s="7"/>
      <c r="F65" s="7"/>
      <c r="G65" s="7"/>
      <c r="H65" s="7"/>
      <c r="I65" s="9">
        <v>646</v>
      </c>
      <c r="J65" s="10">
        <v>657</v>
      </c>
      <c r="K65" s="23" t="s">
        <v>274</v>
      </c>
      <c r="L65" s="39">
        <v>8</v>
      </c>
      <c r="O65" s="13">
        <v>64</v>
      </c>
      <c r="P65" s="40" t="s">
        <v>1471</v>
      </c>
    </row>
    <row r="66" spans="1:16" x14ac:dyDescent="0.25">
      <c r="A66" s="22">
        <v>65</v>
      </c>
      <c r="B66" s="4"/>
      <c r="C66" s="7"/>
      <c r="D66" s="7"/>
      <c r="E66" s="7"/>
      <c r="F66" s="7"/>
      <c r="G66" s="7"/>
      <c r="H66" s="7"/>
      <c r="I66" s="9">
        <v>939</v>
      </c>
      <c r="J66" s="10">
        <v>950</v>
      </c>
      <c r="K66" s="23" t="s">
        <v>404</v>
      </c>
      <c r="L66" s="39">
        <v>8</v>
      </c>
      <c r="O66" s="13">
        <v>65</v>
      </c>
      <c r="P66" s="40" t="s">
        <v>1472</v>
      </c>
    </row>
    <row r="67" spans="1:16" x14ac:dyDescent="0.25">
      <c r="A67" s="22">
        <v>66</v>
      </c>
      <c r="B67" s="4"/>
      <c r="C67" s="7"/>
      <c r="D67" s="7"/>
      <c r="E67" s="7"/>
      <c r="F67" s="7"/>
      <c r="G67" s="7"/>
      <c r="H67" s="7"/>
      <c r="I67" s="9">
        <v>963</v>
      </c>
      <c r="J67" s="10">
        <v>974</v>
      </c>
      <c r="K67" s="23" t="s">
        <v>415</v>
      </c>
      <c r="L67" s="39">
        <v>8</v>
      </c>
      <c r="O67" s="13">
        <v>66</v>
      </c>
      <c r="P67" s="40" t="s">
        <v>1353</v>
      </c>
    </row>
    <row r="68" spans="1:16" x14ac:dyDescent="0.25">
      <c r="A68" s="22">
        <v>67</v>
      </c>
      <c r="B68" s="4"/>
      <c r="C68" s="7"/>
      <c r="D68" s="7"/>
      <c r="E68" s="7"/>
      <c r="F68" s="7"/>
      <c r="G68" s="7"/>
      <c r="H68" s="7"/>
      <c r="I68" s="9">
        <v>1090</v>
      </c>
      <c r="J68" s="10">
        <v>1102</v>
      </c>
      <c r="K68" s="23" t="s">
        <v>472</v>
      </c>
      <c r="L68" s="39">
        <v>8</v>
      </c>
      <c r="O68" s="13">
        <v>72</v>
      </c>
      <c r="P68" s="40" t="s">
        <v>1473</v>
      </c>
    </row>
    <row r="69" spans="1:16" x14ac:dyDescent="0.25">
      <c r="A69" s="22">
        <v>68</v>
      </c>
      <c r="B69" s="4"/>
      <c r="C69" s="7"/>
      <c r="D69" s="7"/>
      <c r="E69" s="7"/>
      <c r="F69" s="7"/>
      <c r="G69" s="7"/>
      <c r="H69" s="7"/>
      <c r="I69" s="9">
        <v>2</v>
      </c>
      <c r="J69" s="10">
        <v>2</v>
      </c>
      <c r="K69" s="23" t="s">
        <v>6</v>
      </c>
      <c r="L69" s="39">
        <v>8</v>
      </c>
      <c r="O69" s="13">
        <v>73</v>
      </c>
      <c r="P69" s="40" t="s">
        <v>1474</v>
      </c>
    </row>
    <row r="70" spans="1:16" x14ac:dyDescent="0.25">
      <c r="A70" s="22">
        <v>69</v>
      </c>
      <c r="B70" s="4"/>
      <c r="C70" s="7"/>
      <c r="D70" s="7"/>
      <c r="E70" s="7"/>
      <c r="F70" s="7"/>
      <c r="G70" s="7"/>
      <c r="H70" s="7"/>
      <c r="I70" s="9"/>
      <c r="J70" s="10">
        <v>369</v>
      </c>
      <c r="K70" s="23" t="s">
        <v>716</v>
      </c>
      <c r="L70" s="39">
        <v>9</v>
      </c>
      <c r="M70" t="s">
        <v>1461</v>
      </c>
      <c r="O70" s="13">
        <v>74</v>
      </c>
      <c r="P70" s="40" t="s">
        <v>1475</v>
      </c>
    </row>
    <row r="71" spans="1:16" x14ac:dyDescent="0.25">
      <c r="A71" s="22">
        <v>70</v>
      </c>
      <c r="B71" s="4"/>
      <c r="C71" s="7"/>
      <c r="D71" s="7"/>
      <c r="E71" s="7"/>
      <c r="F71" s="7"/>
      <c r="G71" s="7"/>
      <c r="H71" s="7"/>
      <c r="I71" s="9">
        <v>439</v>
      </c>
      <c r="J71" s="10">
        <v>450</v>
      </c>
      <c r="K71" s="23" t="s">
        <v>183</v>
      </c>
      <c r="L71" s="39">
        <v>9</v>
      </c>
      <c r="O71" s="13">
        <v>75</v>
      </c>
      <c r="P71" s="40" t="s">
        <v>1476</v>
      </c>
    </row>
    <row r="72" spans="1:16" x14ac:dyDescent="0.25">
      <c r="A72" s="22">
        <v>71</v>
      </c>
      <c r="B72" s="4"/>
      <c r="C72" s="7"/>
      <c r="D72" s="7"/>
      <c r="E72" s="7"/>
      <c r="F72" s="7"/>
      <c r="G72" s="7"/>
      <c r="H72" s="7"/>
      <c r="I72" s="9">
        <v>843</v>
      </c>
      <c r="J72" s="10">
        <v>854</v>
      </c>
      <c r="K72" s="23" t="s">
        <v>358</v>
      </c>
      <c r="L72" s="39">
        <v>9</v>
      </c>
      <c r="O72" s="13">
        <v>76</v>
      </c>
      <c r="P72" s="40" t="s">
        <v>1478</v>
      </c>
    </row>
    <row r="73" spans="1:16" x14ac:dyDescent="0.25">
      <c r="A73" s="22">
        <v>72</v>
      </c>
      <c r="B73" s="4"/>
      <c r="C73" s="7"/>
      <c r="D73" s="7"/>
      <c r="E73" s="7"/>
      <c r="F73" s="7"/>
      <c r="G73" s="7"/>
      <c r="H73" s="7"/>
      <c r="I73" s="9">
        <v>566</v>
      </c>
      <c r="J73" s="10">
        <v>577</v>
      </c>
      <c r="K73" s="23" t="s">
        <v>229</v>
      </c>
      <c r="L73" s="39">
        <v>9</v>
      </c>
      <c r="O73" s="13">
        <v>77</v>
      </c>
      <c r="P73" s="40" t="s">
        <v>1477</v>
      </c>
    </row>
    <row r="74" spans="1:16" x14ac:dyDescent="0.25">
      <c r="A74" s="22">
        <v>73</v>
      </c>
      <c r="B74" s="4"/>
      <c r="C74" s="7"/>
      <c r="D74" s="7"/>
      <c r="E74" s="7"/>
      <c r="F74" s="7"/>
      <c r="G74" s="7"/>
      <c r="H74" s="7"/>
      <c r="I74" s="9">
        <v>614</v>
      </c>
      <c r="J74" s="10">
        <v>625</v>
      </c>
      <c r="K74" s="23" t="s">
        <v>258</v>
      </c>
      <c r="L74" s="39">
        <v>9</v>
      </c>
      <c r="O74" s="13">
        <v>78</v>
      </c>
      <c r="P74" s="40" t="s">
        <v>1479</v>
      </c>
    </row>
    <row r="75" spans="1:16" x14ac:dyDescent="0.25">
      <c r="A75" s="22">
        <v>74</v>
      </c>
      <c r="B75" s="4"/>
      <c r="C75" s="7"/>
      <c r="D75" s="7"/>
      <c r="E75" s="7"/>
      <c r="F75" s="7"/>
      <c r="G75" s="7"/>
      <c r="H75" s="7"/>
      <c r="I75" s="9">
        <v>934</v>
      </c>
      <c r="J75" s="10">
        <v>945</v>
      </c>
      <c r="K75" s="23" t="s">
        <v>401</v>
      </c>
      <c r="L75" s="39">
        <v>9</v>
      </c>
      <c r="O75" s="13">
        <v>79</v>
      </c>
      <c r="P75" s="40" t="s">
        <v>1480</v>
      </c>
    </row>
    <row r="76" spans="1:16" x14ac:dyDescent="0.25">
      <c r="A76" s="22">
        <v>75</v>
      </c>
      <c r="B76" s="4"/>
      <c r="C76" s="7"/>
      <c r="D76" s="7"/>
      <c r="E76" s="7"/>
      <c r="F76" s="7"/>
      <c r="G76" s="7"/>
      <c r="H76" s="7"/>
      <c r="I76" s="9">
        <v>1014</v>
      </c>
      <c r="J76" s="10">
        <v>1026</v>
      </c>
      <c r="K76" s="23" t="s">
        <v>439</v>
      </c>
      <c r="L76" s="39">
        <v>9</v>
      </c>
      <c r="O76" s="13">
        <v>80</v>
      </c>
      <c r="P76" s="40" t="s">
        <v>1481</v>
      </c>
    </row>
    <row r="77" spans="1:16" x14ac:dyDescent="0.25">
      <c r="A77" s="22">
        <v>76</v>
      </c>
      <c r="B77" s="4"/>
      <c r="C77" s="7"/>
      <c r="D77" s="7"/>
      <c r="E77" s="7"/>
      <c r="F77" s="7"/>
      <c r="G77" s="7"/>
      <c r="H77" s="7"/>
      <c r="I77" s="9"/>
      <c r="J77" s="10">
        <v>361</v>
      </c>
      <c r="K77" s="23" t="s">
        <v>713</v>
      </c>
      <c r="L77" s="39">
        <v>10</v>
      </c>
      <c r="O77" s="13">
        <v>81</v>
      </c>
      <c r="P77" s="40" t="s">
        <v>1482</v>
      </c>
    </row>
    <row r="78" spans="1:16" x14ac:dyDescent="0.25">
      <c r="A78" s="22">
        <v>77</v>
      </c>
      <c r="B78" s="4"/>
      <c r="C78" s="7"/>
      <c r="D78" s="7"/>
      <c r="E78" s="7"/>
      <c r="F78" s="7"/>
      <c r="G78" s="7"/>
      <c r="H78" s="7"/>
      <c r="I78" s="9">
        <v>995</v>
      </c>
      <c r="J78" s="10">
        <v>1006</v>
      </c>
      <c r="K78" s="23" t="s">
        <v>428</v>
      </c>
      <c r="L78" s="39">
        <v>10</v>
      </c>
      <c r="M78" t="s">
        <v>1460</v>
      </c>
      <c r="O78" s="13">
        <v>82</v>
      </c>
      <c r="P78" s="40" t="s">
        <v>1483</v>
      </c>
    </row>
    <row r="79" spans="1:16" x14ac:dyDescent="0.25">
      <c r="A79" s="22">
        <v>78</v>
      </c>
      <c r="B79" s="4"/>
      <c r="C79" s="7"/>
      <c r="D79" s="7"/>
      <c r="E79" s="7"/>
      <c r="F79" s="7"/>
      <c r="G79" s="7"/>
      <c r="H79" s="7"/>
      <c r="I79" s="9">
        <v>659</v>
      </c>
      <c r="J79" s="10">
        <v>670</v>
      </c>
      <c r="K79" s="23" t="s">
        <v>280</v>
      </c>
      <c r="L79" s="39">
        <v>10</v>
      </c>
      <c r="O79" s="13">
        <v>83</v>
      </c>
      <c r="P79" s="40" t="s">
        <v>1484</v>
      </c>
    </row>
    <row r="80" spans="1:16" x14ac:dyDescent="0.25">
      <c r="A80" s="22">
        <v>79</v>
      </c>
      <c r="B80" s="4"/>
      <c r="C80" s="7"/>
      <c r="D80" s="7"/>
      <c r="E80" s="7"/>
      <c r="F80" s="7"/>
      <c r="G80" s="7"/>
      <c r="H80" s="7"/>
      <c r="I80" s="9">
        <v>1074</v>
      </c>
      <c r="J80" s="10">
        <v>1086</v>
      </c>
      <c r="K80" s="23" t="s">
        <v>464</v>
      </c>
      <c r="L80" s="39">
        <v>10</v>
      </c>
      <c r="O80" s="13">
        <v>84</v>
      </c>
      <c r="P80" s="40" t="s">
        <v>1485</v>
      </c>
    </row>
    <row r="81" spans="1:16" x14ac:dyDescent="0.25">
      <c r="A81" s="22">
        <v>80</v>
      </c>
      <c r="B81" s="4"/>
      <c r="C81" s="7"/>
      <c r="D81" s="7"/>
      <c r="E81" s="7"/>
      <c r="F81" s="7"/>
      <c r="G81" s="7"/>
      <c r="H81" s="7"/>
      <c r="I81" s="9">
        <v>1099</v>
      </c>
      <c r="J81" s="10">
        <v>1111</v>
      </c>
      <c r="K81" s="23" t="s">
        <v>476</v>
      </c>
      <c r="L81" s="39">
        <v>10</v>
      </c>
      <c r="O81" s="13">
        <v>85</v>
      </c>
      <c r="P81" s="40" t="s">
        <v>1486</v>
      </c>
    </row>
    <row r="82" spans="1:16" x14ac:dyDescent="0.25">
      <c r="A82" s="22">
        <v>81</v>
      </c>
      <c r="B82" s="4"/>
      <c r="C82" s="7"/>
      <c r="D82" s="7"/>
      <c r="E82" s="7"/>
      <c r="F82" s="7"/>
      <c r="G82" s="7"/>
      <c r="H82" s="7"/>
      <c r="I82" s="9">
        <v>8</v>
      </c>
      <c r="J82" s="10">
        <v>9</v>
      </c>
      <c r="K82" s="23" t="s">
        <v>10</v>
      </c>
      <c r="L82" s="39">
        <v>10</v>
      </c>
      <c r="O82" s="13">
        <v>86</v>
      </c>
      <c r="P82" s="40" t="s">
        <v>1487</v>
      </c>
    </row>
    <row r="83" spans="1:16" ht="15.75" thickBot="1" x14ac:dyDescent="0.3">
      <c r="A83" s="24">
        <v>82</v>
      </c>
      <c r="B83" s="25"/>
      <c r="C83" s="26"/>
      <c r="D83" s="26"/>
      <c r="E83" s="26"/>
      <c r="F83" s="26"/>
      <c r="G83" s="26"/>
      <c r="H83" s="26"/>
      <c r="I83" s="27">
        <v>450</v>
      </c>
      <c r="J83" s="28">
        <v>461</v>
      </c>
      <c r="K83" s="29" t="s">
        <v>188</v>
      </c>
      <c r="L83" s="39">
        <v>10</v>
      </c>
      <c r="O83" s="13">
        <v>87</v>
      </c>
      <c r="P83" s="40" t="s">
        <v>1488</v>
      </c>
    </row>
    <row r="84" spans="1:16" x14ac:dyDescent="0.25">
      <c r="A84" s="16">
        <v>83</v>
      </c>
      <c r="B84" s="17"/>
      <c r="C84" s="18"/>
      <c r="D84" s="18"/>
      <c r="E84" s="18"/>
      <c r="F84" s="18"/>
      <c r="G84" s="18"/>
      <c r="H84" s="18" t="s">
        <v>1300</v>
      </c>
      <c r="I84" s="19"/>
      <c r="J84" s="20">
        <v>378</v>
      </c>
      <c r="K84" s="21" t="s">
        <v>723</v>
      </c>
      <c r="L84">
        <v>11</v>
      </c>
      <c r="M84" t="s">
        <v>1428</v>
      </c>
      <c r="O84" s="13">
        <v>88</v>
      </c>
      <c r="P84" s="40" t="s">
        <v>1489</v>
      </c>
    </row>
    <row r="85" spans="1:16" x14ac:dyDescent="0.25">
      <c r="A85" s="22">
        <v>84</v>
      </c>
      <c r="B85" s="4"/>
      <c r="C85" s="7"/>
      <c r="D85" s="7"/>
      <c r="E85" s="7"/>
      <c r="F85" s="7"/>
      <c r="G85" s="7"/>
      <c r="H85" s="7"/>
      <c r="I85" s="9">
        <v>862</v>
      </c>
      <c r="J85" s="10">
        <v>873</v>
      </c>
      <c r="K85" s="23" t="s">
        <v>364</v>
      </c>
      <c r="L85">
        <v>11</v>
      </c>
      <c r="O85" s="13">
        <v>89</v>
      </c>
      <c r="P85" s="40" t="s">
        <v>1490</v>
      </c>
    </row>
    <row r="86" spans="1:16" x14ac:dyDescent="0.25">
      <c r="A86" s="22">
        <v>85</v>
      </c>
      <c r="B86" s="4"/>
      <c r="C86" s="7"/>
      <c r="D86" s="7"/>
      <c r="E86" s="7"/>
      <c r="F86" s="7"/>
      <c r="G86" s="7"/>
      <c r="H86" s="7"/>
      <c r="I86" s="9">
        <v>795</v>
      </c>
      <c r="J86" s="10">
        <v>806</v>
      </c>
      <c r="K86" s="23" t="s">
        <v>340</v>
      </c>
      <c r="L86">
        <v>11</v>
      </c>
      <c r="O86" s="13">
        <v>90</v>
      </c>
      <c r="P86" s="40" t="s">
        <v>1266</v>
      </c>
    </row>
    <row r="87" spans="1:16" x14ac:dyDescent="0.25">
      <c r="A87" s="22">
        <v>86</v>
      </c>
      <c r="B87" s="4"/>
      <c r="C87" s="7"/>
      <c r="D87" s="7"/>
      <c r="E87" s="7"/>
      <c r="F87" s="7"/>
      <c r="G87" s="7"/>
      <c r="H87" s="7"/>
      <c r="I87" s="9">
        <v>1023</v>
      </c>
      <c r="J87" s="10">
        <v>1035</v>
      </c>
      <c r="K87" s="23" t="s">
        <v>443</v>
      </c>
      <c r="L87">
        <v>11</v>
      </c>
      <c r="O87" s="13">
        <v>91</v>
      </c>
      <c r="P87" s="40" t="s">
        <v>1491</v>
      </c>
    </row>
    <row r="88" spans="1:16" x14ac:dyDescent="0.25">
      <c r="A88" s="22">
        <v>87</v>
      </c>
      <c r="B88" s="4"/>
      <c r="C88" s="7"/>
      <c r="D88" s="7"/>
      <c r="E88" s="7"/>
      <c r="F88" s="7"/>
      <c r="G88" s="7"/>
      <c r="H88" s="7"/>
      <c r="I88" s="9">
        <v>1078</v>
      </c>
      <c r="J88" s="10">
        <v>1090</v>
      </c>
      <c r="K88" s="23" t="s">
        <v>466</v>
      </c>
      <c r="L88">
        <v>11</v>
      </c>
      <c r="O88" s="13">
        <v>92</v>
      </c>
      <c r="P88" s="40" t="s">
        <v>1492</v>
      </c>
    </row>
    <row r="89" spans="1:16" x14ac:dyDescent="0.25">
      <c r="A89" s="22">
        <v>88</v>
      </c>
      <c r="B89" s="4"/>
      <c r="C89" s="7"/>
      <c r="D89" s="7"/>
      <c r="E89" s="7"/>
      <c r="F89" s="7"/>
      <c r="G89" s="7"/>
      <c r="H89" s="7"/>
      <c r="I89" s="9">
        <v>851</v>
      </c>
      <c r="J89" s="10">
        <v>862</v>
      </c>
      <c r="K89" s="23" t="s">
        <v>360</v>
      </c>
      <c r="L89">
        <v>11</v>
      </c>
      <c r="O89" s="13">
        <v>93</v>
      </c>
      <c r="P89" s="40" t="s">
        <v>1493</v>
      </c>
    </row>
    <row r="90" spans="1:16" ht="15.75" thickBot="1" x14ac:dyDescent="0.3">
      <c r="A90" s="24">
        <v>89</v>
      </c>
      <c r="B90" s="25"/>
      <c r="C90" s="26"/>
      <c r="D90" s="26"/>
      <c r="E90" s="26"/>
      <c r="F90" s="26"/>
      <c r="G90" s="26"/>
      <c r="H90" s="26"/>
      <c r="I90" s="27">
        <v>882</v>
      </c>
      <c r="J90" s="28">
        <v>893</v>
      </c>
      <c r="K90" s="29" t="s">
        <v>373</v>
      </c>
      <c r="L90">
        <v>11</v>
      </c>
      <c r="O90" s="13">
        <v>94</v>
      </c>
      <c r="P90" s="40" t="s">
        <v>1494</v>
      </c>
    </row>
    <row r="91" spans="1:16" x14ac:dyDescent="0.25">
      <c r="A91" s="16">
        <v>90</v>
      </c>
      <c r="B91" s="17"/>
      <c r="C91" s="18"/>
      <c r="D91" s="18"/>
      <c r="E91" s="18"/>
      <c r="F91" s="18"/>
      <c r="G91" s="18" t="s">
        <v>1301</v>
      </c>
      <c r="H91" s="18"/>
      <c r="I91" s="19"/>
      <c r="J91" s="20">
        <v>1057</v>
      </c>
      <c r="K91" s="21" t="s">
        <v>1105</v>
      </c>
      <c r="L91">
        <v>12</v>
      </c>
      <c r="M91" t="s">
        <v>1429</v>
      </c>
      <c r="O91" s="13">
        <v>95</v>
      </c>
      <c r="P91" s="40" t="s">
        <v>1495</v>
      </c>
    </row>
    <row r="92" spans="1:16" x14ac:dyDescent="0.25">
      <c r="A92" s="22">
        <v>91</v>
      </c>
      <c r="B92" s="4"/>
      <c r="C92" s="7"/>
      <c r="D92" s="7"/>
      <c r="E92" s="7"/>
      <c r="F92" s="7"/>
      <c r="G92" s="7"/>
      <c r="H92" s="7"/>
      <c r="I92" s="9">
        <v>32</v>
      </c>
      <c r="J92" s="10">
        <v>36</v>
      </c>
      <c r="K92" s="23" t="s">
        <v>21</v>
      </c>
      <c r="L92">
        <v>12</v>
      </c>
      <c r="O92" s="13">
        <v>96</v>
      </c>
      <c r="P92" s="40" t="s">
        <v>1496</v>
      </c>
    </row>
    <row r="93" spans="1:16" x14ac:dyDescent="0.25">
      <c r="A93" s="22">
        <v>92</v>
      </c>
      <c r="B93" s="4"/>
      <c r="C93" s="7"/>
      <c r="D93" s="7"/>
      <c r="E93" s="7"/>
      <c r="F93" s="7"/>
      <c r="G93" s="7"/>
      <c r="H93" s="7"/>
      <c r="I93" s="9">
        <v>173</v>
      </c>
      <c r="J93" s="10">
        <v>180</v>
      </c>
      <c r="K93" s="23" t="s">
        <v>77</v>
      </c>
      <c r="L93">
        <v>12</v>
      </c>
    </row>
    <row r="94" spans="1:16" x14ac:dyDescent="0.25">
      <c r="A94" s="22">
        <v>93</v>
      </c>
      <c r="B94" s="4"/>
      <c r="C94" s="7"/>
      <c r="D94" s="7"/>
      <c r="E94" s="7"/>
      <c r="F94" s="7"/>
      <c r="G94" s="7"/>
      <c r="H94" s="7"/>
      <c r="I94" s="9">
        <v>143</v>
      </c>
      <c r="J94" s="10">
        <v>148</v>
      </c>
      <c r="K94" s="23" t="s">
        <v>66</v>
      </c>
      <c r="L94">
        <v>12</v>
      </c>
    </row>
    <row r="95" spans="1:16" x14ac:dyDescent="0.25">
      <c r="A95" s="22">
        <v>94</v>
      </c>
      <c r="B95" s="4"/>
      <c r="C95" s="7"/>
      <c r="D95" s="7"/>
      <c r="E95" s="7"/>
      <c r="F95" s="7"/>
      <c r="G95" s="7"/>
      <c r="H95" s="7"/>
      <c r="I95" s="9">
        <v>180</v>
      </c>
      <c r="J95" s="10">
        <v>187</v>
      </c>
      <c r="K95" s="23" t="s">
        <v>80</v>
      </c>
      <c r="L95">
        <v>12</v>
      </c>
    </row>
    <row r="96" spans="1:16" x14ac:dyDescent="0.25">
      <c r="A96" s="22">
        <v>95</v>
      </c>
      <c r="B96" s="4"/>
      <c r="C96" s="7"/>
      <c r="D96" s="7"/>
      <c r="E96" s="7"/>
      <c r="F96" s="7"/>
      <c r="G96" s="7"/>
      <c r="H96" s="7"/>
      <c r="I96" s="9">
        <v>627</v>
      </c>
      <c r="J96" s="10">
        <v>638</v>
      </c>
      <c r="K96" s="23" t="s">
        <v>265</v>
      </c>
      <c r="L96">
        <v>12</v>
      </c>
    </row>
    <row r="97" spans="1:13" ht="15.75" thickBot="1" x14ac:dyDescent="0.3">
      <c r="A97" s="24">
        <v>96</v>
      </c>
      <c r="B97" s="25"/>
      <c r="C97" s="26"/>
      <c r="D97" s="26"/>
      <c r="E97" s="26"/>
      <c r="F97" s="26"/>
      <c r="G97" s="26"/>
      <c r="H97" s="26"/>
      <c r="I97" s="27">
        <v>651</v>
      </c>
      <c r="J97" s="28">
        <v>662</v>
      </c>
      <c r="K97" s="29" t="s">
        <v>277</v>
      </c>
      <c r="L97">
        <v>12</v>
      </c>
    </row>
    <row r="98" spans="1:13" x14ac:dyDescent="0.25">
      <c r="A98" s="16">
        <v>97</v>
      </c>
      <c r="B98" s="17"/>
      <c r="C98" s="18"/>
      <c r="D98" s="18"/>
      <c r="E98" s="18"/>
      <c r="F98" s="18"/>
      <c r="G98" s="18" t="s">
        <v>1302</v>
      </c>
      <c r="H98" s="18"/>
      <c r="I98" s="19"/>
      <c r="J98" s="20">
        <v>677</v>
      </c>
      <c r="K98" s="21" t="s">
        <v>895</v>
      </c>
      <c r="L98">
        <v>13</v>
      </c>
      <c r="M98" t="s">
        <v>1430</v>
      </c>
    </row>
    <row r="99" spans="1:13" x14ac:dyDescent="0.25">
      <c r="A99" s="22">
        <v>98</v>
      </c>
      <c r="B99" s="4"/>
      <c r="C99" s="7"/>
      <c r="D99" s="7"/>
      <c r="E99" s="7"/>
      <c r="F99" s="7"/>
      <c r="G99" s="7"/>
      <c r="H99" s="7"/>
      <c r="I99" s="9">
        <v>886</v>
      </c>
      <c r="J99" s="10">
        <v>897</v>
      </c>
      <c r="K99" s="23" t="s">
        <v>376</v>
      </c>
      <c r="L99">
        <v>13</v>
      </c>
    </row>
    <row r="100" spans="1:13" x14ac:dyDescent="0.25">
      <c r="A100" s="22">
        <v>99</v>
      </c>
      <c r="B100" s="4"/>
      <c r="C100" s="7"/>
      <c r="D100" s="7"/>
      <c r="E100" s="7"/>
      <c r="F100" s="7"/>
      <c r="G100" s="7"/>
      <c r="H100" s="7"/>
      <c r="I100" s="9">
        <v>1094</v>
      </c>
      <c r="J100" s="10">
        <v>1106</v>
      </c>
      <c r="K100" s="23" t="s">
        <v>474</v>
      </c>
      <c r="L100">
        <v>13</v>
      </c>
    </row>
    <row r="101" spans="1:13" x14ac:dyDescent="0.25">
      <c r="A101" s="22">
        <v>100</v>
      </c>
      <c r="B101" s="4"/>
      <c r="C101" s="7"/>
      <c r="D101" s="7"/>
      <c r="E101" s="7"/>
      <c r="F101" s="7"/>
      <c r="G101" s="7"/>
      <c r="H101" s="7"/>
      <c r="I101" s="9">
        <v>999</v>
      </c>
      <c r="J101" s="10">
        <v>1010</v>
      </c>
      <c r="K101" s="23" t="s">
        <v>431</v>
      </c>
      <c r="L101">
        <v>13</v>
      </c>
    </row>
    <row r="102" spans="1:13" x14ac:dyDescent="0.25">
      <c r="A102" s="22">
        <v>101</v>
      </c>
      <c r="B102" s="4"/>
      <c r="C102" s="7"/>
      <c r="D102" s="7"/>
      <c r="E102" s="7"/>
      <c r="F102" s="7"/>
      <c r="G102" s="7"/>
      <c r="H102" s="7"/>
      <c r="I102" s="9">
        <v>1046</v>
      </c>
      <c r="J102" s="10">
        <v>1058</v>
      </c>
      <c r="K102" s="23" t="s">
        <v>454</v>
      </c>
      <c r="L102">
        <v>13</v>
      </c>
    </row>
    <row r="103" spans="1:13" x14ac:dyDescent="0.25">
      <c r="A103" s="22">
        <v>102</v>
      </c>
      <c r="B103" s="4"/>
      <c r="C103" s="7"/>
      <c r="D103" s="7"/>
      <c r="E103" s="7"/>
      <c r="F103" s="7"/>
      <c r="G103" s="7"/>
      <c r="H103" s="7"/>
      <c r="I103" s="9">
        <v>846</v>
      </c>
      <c r="J103" s="10">
        <v>857</v>
      </c>
      <c r="K103" s="23" t="s">
        <v>359</v>
      </c>
      <c r="L103">
        <v>13</v>
      </c>
    </row>
    <row r="104" spans="1:13" ht="15.75" thickBot="1" x14ac:dyDescent="0.3">
      <c r="A104" s="24">
        <v>103</v>
      </c>
      <c r="B104" s="25"/>
      <c r="C104" s="26"/>
      <c r="D104" s="26"/>
      <c r="E104" s="26"/>
      <c r="F104" s="26"/>
      <c r="G104" s="26"/>
      <c r="H104" s="26"/>
      <c r="I104" s="27">
        <v>838</v>
      </c>
      <c r="J104" s="28">
        <v>849</v>
      </c>
      <c r="K104" s="29" t="s">
        <v>356</v>
      </c>
      <c r="L104">
        <v>13</v>
      </c>
    </row>
    <row r="105" spans="1:13" x14ac:dyDescent="0.25">
      <c r="A105" s="16">
        <v>104</v>
      </c>
      <c r="B105" s="17"/>
      <c r="C105" s="18"/>
      <c r="D105" s="18"/>
      <c r="E105" s="18"/>
      <c r="F105" s="18"/>
      <c r="G105" s="18" t="s">
        <v>1303</v>
      </c>
      <c r="H105" s="18"/>
      <c r="I105" s="19"/>
      <c r="J105" s="20">
        <v>247</v>
      </c>
      <c r="K105" s="21" t="s">
        <v>654</v>
      </c>
      <c r="L105">
        <v>14</v>
      </c>
      <c r="M105" t="s">
        <v>1431</v>
      </c>
    </row>
    <row r="106" spans="1:13" x14ac:dyDescent="0.25">
      <c r="A106" s="22">
        <v>105</v>
      </c>
      <c r="B106" s="4"/>
      <c r="C106" s="7"/>
      <c r="D106" s="7"/>
      <c r="E106" s="7"/>
      <c r="F106" s="7"/>
      <c r="G106" s="7"/>
      <c r="H106" s="7" t="s">
        <v>1304</v>
      </c>
      <c r="I106" s="9"/>
      <c r="J106" s="10">
        <v>1011</v>
      </c>
      <c r="K106" s="23" t="s">
        <v>1082</v>
      </c>
      <c r="L106">
        <v>14</v>
      </c>
    </row>
    <row r="107" spans="1:13" x14ac:dyDescent="0.25">
      <c r="A107" s="22">
        <v>106</v>
      </c>
      <c r="B107" s="4"/>
      <c r="C107" s="7"/>
      <c r="D107" s="7"/>
      <c r="E107" s="7"/>
      <c r="F107" s="7"/>
      <c r="G107" s="7"/>
      <c r="H107" s="7"/>
      <c r="I107" s="9">
        <v>516</v>
      </c>
      <c r="J107" s="10">
        <v>527</v>
      </c>
      <c r="K107" s="23" t="s">
        <v>212</v>
      </c>
      <c r="L107">
        <v>14</v>
      </c>
    </row>
    <row r="108" spans="1:13" x14ac:dyDescent="0.25">
      <c r="A108" s="22">
        <v>107</v>
      </c>
      <c r="B108" s="4"/>
      <c r="C108" s="7"/>
      <c r="D108" s="7"/>
      <c r="E108" s="7"/>
      <c r="F108" s="7"/>
      <c r="G108" s="7"/>
      <c r="H108" s="7"/>
      <c r="I108" s="9">
        <v>589</v>
      </c>
      <c r="J108" s="10">
        <v>600</v>
      </c>
      <c r="K108" s="23" t="s">
        <v>243</v>
      </c>
      <c r="L108">
        <v>14</v>
      </c>
    </row>
    <row r="109" spans="1:13" x14ac:dyDescent="0.25">
      <c r="A109" s="22">
        <v>108</v>
      </c>
      <c r="B109" s="4"/>
      <c r="C109" s="7"/>
      <c r="D109" s="7"/>
      <c r="E109" s="7"/>
      <c r="F109" s="7"/>
      <c r="G109" s="7"/>
      <c r="H109" s="7"/>
      <c r="I109" s="9">
        <v>667</v>
      </c>
      <c r="J109" s="10">
        <v>678</v>
      </c>
      <c r="K109" s="23" t="s">
        <v>285</v>
      </c>
      <c r="L109">
        <v>14</v>
      </c>
    </row>
    <row r="110" spans="1:13" x14ac:dyDescent="0.25">
      <c r="A110" s="22">
        <v>109</v>
      </c>
      <c r="B110" s="4"/>
      <c r="C110" s="7"/>
      <c r="D110" s="7"/>
      <c r="E110" s="7"/>
      <c r="F110" s="7"/>
      <c r="G110" s="7"/>
      <c r="H110" s="7"/>
      <c r="I110" s="9">
        <v>245</v>
      </c>
      <c r="J110" s="10">
        <v>252</v>
      </c>
      <c r="K110" s="23" t="s">
        <v>103</v>
      </c>
      <c r="L110">
        <v>14</v>
      </c>
    </row>
    <row r="111" spans="1:13" x14ac:dyDescent="0.25">
      <c r="A111" s="22">
        <v>110</v>
      </c>
      <c r="B111" s="4"/>
      <c r="C111" s="7"/>
      <c r="D111" s="7"/>
      <c r="E111" s="7"/>
      <c r="F111" s="7"/>
      <c r="G111" s="7"/>
      <c r="H111" s="7"/>
      <c r="I111" s="9">
        <v>151</v>
      </c>
      <c r="J111" s="10">
        <v>156</v>
      </c>
      <c r="K111" s="23" t="s">
        <v>68</v>
      </c>
      <c r="L111">
        <v>14</v>
      </c>
    </row>
    <row r="112" spans="1:13" ht="15.75" thickBot="1" x14ac:dyDescent="0.3">
      <c r="A112" s="24">
        <v>111</v>
      </c>
      <c r="B112" s="25"/>
      <c r="C112" s="26"/>
      <c r="D112" s="26"/>
      <c r="E112" s="26"/>
      <c r="F112" s="26"/>
      <c r="G112" s="26"/>
      <c r="H112" s="26"/>
      <c r="I112" s="27">
        <v>236</v>
      </c>
      <c r="J112" s="28">
        <v>243</v>
      </c>
      <c r="K112" s="29" t="s">
        <v>98</v>
      </c>
      <c r="L112">
        <v>14</v>
      </c>
    </row>
    <row r="113" spans="1:13" x14ac:dyDescent="0.25">
      <c r="A113" s="16">
        <v>112</v>
      </c>
      <c r="B113" s="17"/>
      <c r="C113" s="18"/>
      <c r="D113" s="18"/>
      <c r="E113" s="18"/>
      <c r="F113" s="18"/>
      <c r="G113" s="18"/>
      <c r="H113" s="18" t="s">
        <v>1305</v>
      </c>
      <c r="I113" s="19"/>
      <c r="J113" s="20">
        <v>1002</v>
      </c>
      <c r="K113" s="21" t="s">
        <v>1079</v>
      </c>
      <c r="L113">
        <v>15</v>
      </c>
      <c r="M113" t="s">
        <v>1466</v>
      </c>
    </row>
    <row r="114" spans="1:13" x14ac:dyDescent="0.25">
      <c r="A114" s="22">
        <v>113</v>
      </c>
      <c r="B114" s="4"/>
      <c r="C114" s="7"/>
      <c r="D114" s="7"/>
      <c r="E114" s="7"/>
      <c r="F114" s="7"/>
      <c r="G114" s="7"/>
      <c r="H114" s="7"/>
      <c r="I114" s="9">
        <v>724</v>
      </c>
      <c r="J114" s="10">
        <v>735</v>
      </c>
      <c r="K114" s="23" t="s">
        <v>311</v>
      </c>
      <c r="L114">
        <v>15</v>
      </c>
    </row>
    <row r="115" spans="1:13" x14ac:dyDescent="0.25">
      <c r="A115" s="22">
        <v>114</v>
      </c>
      <c r="B115" s="4"/>
      <c r="C115" s="7"/>
      <c r="D115" s="7"/>
      <c r="E115" s="7"/>
      <c r="F115" s="7"/>
      <c r="G115" s="7"/>
      <c r="H115" s="7"/>
      <c r="I115" s="9">
        <v>244</v>
      </c>
      <c r="J115" s="10">
        <v>251</v>
      </c>
      <c r="K115" s="23" t="s">
        <v>102</v>
      </c>
      <c r="L115">
        <v>15</v>
      </c>
    </row>
    <row r="116" spans="1:13" x14ac:dyDescent="0.25">
      <c r="A116" s="22">
        <v>115</v>
      </c>
      <c r="B116" s="4"/>
      <c r="C116" s="7"/>
      <c r="D116" s="7"/>
      <c r="E116" s="7"/>
      <c r="F116" s="7"/>
      <c r="G116" s="7"/>
      <c r="H116" s="7"/>
      <c r="I116" s="9">
        <v>805</v>
      </c>
      <c r="J116" s="10">
        <v>816</v>
      </c>
      <c r="K116" s="23" t="s">
        <v>343</v>
      </c>
      <c r="L116">
        <v>15</v>
      </c>
    </row>
    <row r="117" spans="1:13" x14ac:dyDescent="0.25">
      <c r="A117" s="22">
        <v>116</v>
      </c>
      <c r="B117" s="4"/>
      <c r="C117" s="7"/>
      <c r="D117" s="7"/>
      <c r="E117" s="7"/>
      <c r="F117" s="7"/>
      <c r="G117" s="7"/>
      <c r="H117" s="7"/>
      <c r="I117" s="9">
        <v>836</v>
      </c>
      <c r="J117" s="10">
        <v>847</v>
      </c>
      <c r="K117" s="23" t="s">
        <v>355</v>
      </c>
      <c r="L117">
        <v>15</v>
      </c>
    </row>
    <row r="118" spans="1:13" x14ac:dyDescent="0.25">
      <c r="A118" s="22">
        <v>117</v>
      </c>
      <c r="B118" s="4"/>
      <c r="C118" s="7"/>
      <c r="D118" s="7"/>
      <c r="E118" s="7"/>
      <c r="F118" s="7"/>
      <c r="G118" s="7"/>
      <c r="H118" s="7"/>
      <c r="I118" s="9">
        <v>943</v>
      </c>
      <c r="J118" s="10">
        <v>954</v>
      </c>
      <c r="K118" s="23" t="s">
        <v>406</v>
      </c>
      <c r="L118">
        <v>15</v>
      </c>
    </row>
    <row r="119" spans="1:13" ht="15.75" thickBot="1" x14ac:dyDescent="0.3">
      <c r="A119" s="24">
        <v>118</v>
      </c>
      <c r="B119" s="25"/>
      <c r="C119" s="26"/>
      <c r="D119" s="26"/>
      <c r="E119" s="26"/>
      <c r="F119" s="26"/>
      <c r="G119" s="26"/>
      <c r="H119" s="26"/>
      <c r="I119" s="27">
        <v>994</v>
      </c>
      <c r="J119" s="28">
        <v>1005</v>
      </c>
      <c r="K119" s="29" t="s">
        <v>427</v>
      </c>
      <c r="L119">
        <v>15</v>
      </c>
    </row>
    <row r="120" spans="1:13" x14ac:dyDescent="0.25">
      <c r="A120" s="16">
        <v>119</v>
      </c>
      <c r="B120" s="17"/>
      <c r="C120" s="18"/>
      <c r="D120" s="18"/>
      <c r="E120" s="18"/>
      <c r="F120" s="18"/>
      <c r="G120" s="18"/>
      <c r="H120" s="18" t="s">
        <v>1306</v>
      </c>
      <c r="I120" s="19"/>
      <c r="J120" s="20">
        <v>1027</v>
      </c>
      <c r="K120" s="21" t="s">
        <v>1089</v>
      </c>
      <c r="L120">
        <v>15</v>
      </c>
    </row>
    <row r="121" spans="1:13" x14ac:dyDescent="0.25">
      <c r="A121" s="22">
        <v>120</v>
      </c>
      <c r="B121" s="4"/>
      <c r="C121" s="7"/>
      <c r="D121" s="7"/>
      <c r="E121" s="7"/>
      <c r="F121" s="7"/>
      <c r="G121" s="7"/>
      <c r="H121" s="7"/>
      <c r="I121" s="9">
        <v>685</v>
      </c>
      <c r="J121" s="10">
        <v>696</v>
      </c>
      <c r="K121" s="23" t="s">
        <v>295</v>
      </c>
      <c r="L121">
        <v>15</v>
      </c>
    </row>
    <row r="122" spans="1:13" x14ac:dyDescent="0.25">
      <c r="A122" s="22">
        <v>121</v>
      </c>
      <c r="B122" s="4"/>
      <c r="C122" s="7"/>
      <c r="D122" s="7"/>
      <c r="E122" s="7"/>
      <c r="F122" s="7"/>
      <c r="G122" s="7"/>
      <c r="H122" s="7"/>
      <c r="I122" s="9">
        <v>632</v>
      </c>
      <c r="J122" s="10">
        <v>643</v>
      </c>
      <c r="K122" s="23" t="s">
        <v>268</v>
      </c>
      <c r="L122">
        <v>15</v>
      </c>
    </row>
    <row r="123" spans="1:13" x14ac:dyDescent="0.25">
      <c r="A123" s="22">
        <v>122</v>
      </c>
      <c r="B123" s="4"/>
      <c r="C123" s="7"/>
      <c r="D123" s="7"/>
      <c r="E123" s="7"/>
      <c r="F123" s="7"/>
      <c r="G123" s="7"/>
      <c r="H123" s="7"/>
      <c r="I123" s="9">
        <v>748</v>
      </c>
      <c r="J123" s="10">
        <v>759</v>
      </c>
      <c r="K123" s="23" t="s">
        <v>318</v>
      </c>
      <c r="L123">
        <v>15</v>
      </c>
    </row>
    <row r="124" spans="1:13" x14ac:dyDescent="0.25">
      <c r="A124" s="22">
        <v>123</v>
      </c>
      <c r="B124" s="4"/>
      <c r="C124" s="7"/>
      <c r="D124" s="7"/>
      <c r="E124" s="7"/>
      <c r="F124" s="7"/>
      <c r="G124" s="7"/>
      <c r="H124" s="7"/>
      <c r="I124" s="9">
        <v>780</v>
      </c>
      <c r="J124" s="10">
        <v>791</v>
      </c>
      <c r="K124" s="23" t="s">
        <v>330</v>
      </c>
      <c r="L124">
        <v>15</v>
      </c>
    </row>
    <row r="125" spans="1:13" x14ac:dyDescent="0.25">
      <c r="A125" s="22">
        <v>124</v>
      </c>
      <c r="B125" s="4"/>
      <c r="C125" s="7"/>
      <c r="D125" s="7"/>
      <c r="E125" s="7"/>
      <c r="F125" s="7"/>
      <c r="G125" s="7"/>
      <c r="H125" s="7"/>
      <c r="I125" s="9">
        <v>242</v>
      </c>
      <c r="J125" s="10">
        <v>249</v>
      </c>
      <c r="K125" s="23" t="s">
        <v>100</v>
      </c>
      <c r="L125">
        <v>15</v>
      </c>
    </row>
    <row r="126" spans="1:13" ht="15.75" thickBot="1" x14ac:dyDescent="0.3">
      <c r="A126" s="24">
        <v>125</v>
      </c>
      <c r="B126" s="25"/>
      <c r="C126" s="26"/>
      <c r="D126" s="26"/>
      <c r="E126" s="26"/>
      <c r="F126" s="26"/>
      <c r="G126" s="26"/>
      <c r="H126" s="26"/>
      <c r="I126" s="27">
        <v>445</v>
      </c>
      <c r="J126" s="28">
        <v>456</v>
      </c>
      <c r="K126" s="29" t="s">
        <v>186</v>
      </c>
      <c r="L126">
        <v>15</v>
      </c>
    </row>
    <row r="127" spans="1:13" x14ac:dyDescent="0.25">
      <c r="A127" s="16">
        <v>126</v>
      </c>
      <c r="B127" s="17"/>
      <c r="C127" s="18"/>
      <c r="D127" s="18"/>
      <c r="E127" s="18"/>
      <c r="F127" s="18"/>
      <c r="G127" s="18"/>
      <c r="H127" s="18" t="s">
        <v>1307</v>
      </c>
      <c r="I127" s="19"/>
      <c r="J127" s="20">
        <v>1018</v>
      </c>
      <c r="K127" s="21" t="s">
        <v>1085</v>
      </c>
      <c r="L127">
        <v>16</v>
      </c>
      <c r="M127" t="s">
        <v>1432</v>
      </c>
    </row>
    <row r="128" spans="1:13" x14ac:dyDescent="0.25">
      <c r="A128" s="22">
        <v>127</v>
      </c>
      <c r="B128" s="4"/>
      <c r="C128" s="7"/>
      <c r="D128" s="7"/>
      <c r="E128" s="7"/>
      <c r="F128" s="7"/>
      <c r="G128" s="7"/>
      <c r="H128" s="7"/>
      <c r="I128" s="9">
        <v>948</v>
      </c>
      <c r="J128" s="10">
        <v>959</v>
      </c>
      <c r="K128" s="23" t="s">
        <v>407</v>
      </c>
      <c r="L128">
        <v>16</v>
      </c>
    </row>
    <row r="129" spans="1:13" x14ac:dyDescent="0.25">
      <c r="A129" s="22">
        <v>128</v>
      </c>
      <c r="B129" s="4"/>
      <c r="C129" s="7"/>
      <c r="D129" s="7"/>
      <c r="E129" s="7"/>
      <c r="F129" s="7"/>
      <c r="G129" s="7"/>
      <c r="H129" s="7"/>
      <c r="I129" s="9">
        <v>744</v>
      </c>
      <c r="J129" s="10">
        <v>755</v>
      </c>
      <c r="K129" s="23" t="s">
        <v>316</v>
      </c>
      <c r="L129">
        <v>16</v>
      </c>
    </row>
    <row r="130" spans="1:13" x14ac:dyDescent="0.25">
      <c r="A130" s="22">
        <v>129</v>
      </c>
      <c r="B130" s="4"/>
      <c r="C130" s="7"/>
      <c r="D130" s="7"/>
      <c r="E130" s="7"/>
      <c r="F130" s="7"/>
      <c r="G130" s="7"/>
      <c r="H130" s="7"/>
      <c r="I130" s="9">
        <v>979</v>
      </c>
      <c r="J130" s="10">
        <v>990</v>
      </c>
      <c r="K130" s="23" t="s">
        <v>422</v>
      </c>
      <c r="L130">
        <v>16</v>
      </c>
    </row>
    <row r="131" spans="1:13" x14ac:dyDescent="0.25">
      <c r="A131" s="22">
        <v>130</v>
      </c>
      <c r="B131" s="4"/>
      <c r="C131" s="7"/>
      <c r="D131" s="7"/>
      <c r="E131" s="7"/>
      <c r="F131" s="7"/>
      <c r="G131" s="7"/>
      <c r="H131" s="7"/>
      <c r="I131" s="9">
        <v>1011</v>
      </c>
      <c r="J131" s="10">
        <v>1023</v>
      </c>
      <c r="K131" s="23" t="s">
        <v>438</v>
      </c>
      <c r="L131">
        <v>16</v>
      </c>
    </row>
    <row r="132" spans="1:13" x14ac:dyDescent="0.25">
      <c r="A132" s="22">
        <v>131</v>
      </c>
      <c r="B132" s="4"/>
      <c r="C132" s="7"/>
      <c r="D132" s="7"/>
      <c r="E132" s="7"/>
      <c r="F132" s="7"/>
      <c r="G132" s="7"/>
      <c r="H132" s="7"/>
      <c r="I132" s="9">
        <v>509</v>
      </c>
      <c r="J132" s="10">
        <v>520</v>
      </c>
      <c r="K132" s="23" t="s">
        <v>209</v>
      </c>
      <c r="L132">
        <v>16</v>
      </c>
    </row>
    <row r="133" spans="1:13" ht="15.75" thickBot="1" x14ac:dyDescent="0.3">
      <c r="A133" s="24">
        <v>132</v>
      </c>
      <c r="B133" s="25"/>
      <c r="C133" s="26"/>
      <c r="D133" s="26"/>
      <c r="E133" s="26"/>
      <c r="F133" s="26"/>
      <c r="G133" s="26"/>
      <c r="H133" s="26"/>
      <c r="I133" s="27">
        <v>587</v>
      </c>
      <c r="J133" s="28">
        <v>598</v>
      </c>
      <c r="K133" s="29" t="s">
        <v>241</v>
      </c>
      <c r="L133">
        <v>16</v>
      </c>
    </row>
    <row r="134" spans="1:13" x14ac:dyDescent="0.25">
      <c r="A134" s="22">
        <v>133</v>
      </c>
      <c r="B134" s="4"/>
      <c r="C134" s="7"/>
      <c r="D134" s="7"/>
      <c r="E134" s="7"/>
      <c r="F134" s="7"/>
      <c r="G134" s="7" t="s">
        <v>1308</v>
      </c>
      <c r="H134" s="7"/>
      <c r="I134" s="9"/>
      <c r="J134" s="10">
        <v>669</v>
      </c>
      <c r="K134" s="23" t="s">
        <v>892</v>
      </c>
    </row>
    <row r="135" spans="1:13" x14ac:dyDescent="0.25">
      <c r="A135" s="22">
        <v>134</v>
      </c>
      <c r="B135" s="4"/>
      <c r="C135" s="7"/>
      <c r="D135" s="7"/>
      <c r="E135" s="7"/>
      <c r="F135" s="7"/>
      <c r="G135" s="7"/>
      <c r="H135" s="7"/>
      <c r="I135" s="9"/>
      <c r="J135" s="10">
        <v>801</v>
      </c>
      <c r="K135" s="23" t="s">
        <v>968</v>
      </c>
    </row>
    <row r="136" spans="1:13" x14ac:dyDescent="0.25">
      <c r="A136" s="22">
        <v>135</v>
      </c>
      <c r="B136" s="4"/>
      <c r="C136" s="7"/>
      <c r="D136" s="7"/>
      <c r="E136" s="7"/>
      <c r="F136" s="7"/>
      <c r="G136" s="7"/>
      <c r="H136" s="7"/>
      <c r="I136" s="9"/>
      <c r="J136" s="10">
        <v>561</v>
      </c>
      <c r="K136" s="23" t="s">
        <v>841</v>
      </c>
    </row>
    <row r="137" spans="1:13" x14ac:dyDescent="0.25">
      <c r="A137" s="22">
        <v>136</v>
      </c>
      <c r="B137" s="4"/>
      <c r="C137" s="7"/>
      <c r="D137" s="7"/>
      <c r="E137" s="7"/>
      <c r="F137" s="7"/>
      <c r="G137" s="7"/>
      <c r="H137" s="7"/>
      <c r="I137" s="9"/>
      <c r="J137" s="10">
        <v>913</v>
      </c>
      <c r="K137" s="23" t="s">
        <v>1030</v>
      </c>
    </row>
    <row r="138" spans="1:13" x14ac:dyDescent="0.25">
      <c r="A138" s="22">
        <v>137</v>
      </c>
      <c r="B138" s="4"/>
      <c r="C138" s="7"/>
      <c r="D138" s="7"/>
      <c r="E138" s="7"/>
      <c r="F138" s="7"/>
      <c r="G138" s="7"/>
      <c r="H138" s="7"/>
      <c r="I138" s="9"/>
      <c r="J138" s="10">
        <v>937</v>
      </c>
      <c r="K138" s="23" t="s">
        <v>1041</v>
      </c>
    </row>
    <row r="139" spans="1:13" x14ac:dyDescent="0.25">
      <c r="A139" s="22">
        <v>138</v>
      </c>
      <c r="B139" s="4"/>
      <c r="C139" s="7"/>
      <c r="D139" s="7"/>
      <c r="E139" s="7"/>
      <c r="F139" s="7"/>
      <c r="G139" s="7"/>
      <c r="H139" s="7"/>
      <c r="I139" s="9"/>
      <c r="J139" s="10">
        <v>457</v>
      </c>
      <c r="K139" s="23" t="s">
        <v>773</v>
      </c>
    </row>
    <row r="140" spans="1:13" ht="15.75" thickBot="1" x14ac:dyDescent="0.3">
      <c r="A140" s="24">
        <v>139</v>
      </c>
      <c r="B140" s="25"/>
      <c r="C140" s="26"/>
      <c r="D140" s="26"/>
      <c r="E140" s="26"/>
      <c r="F140" s="26"/>
      <c r="G140" s="26"/>
      <c r="H140" s="26"/>
      <c r="I140" s="27"/>
      <c r="J140" s="28">
        <v>497</v>
      </c>
      <c r="K140" s="29" t="s">
        <v>798</v>
      </c>
    </row>
    <row r="141" spans="1:13" x14ac:dyDescent="0.25">
      <c r="A141" s="16">
        <v>140</v>
      </c>
      <c r="B141" s="17"/>
      <c r="C141" s="18"/>
      <c r="D141" s="18"/>
      <c r="E141" s="18"/>
      <c r="F141" s="18"/>
      <c r="G141" s="18"/>
      <c r="H141" s="18" t="s">
        <v>1309</v>
      </c>
      <c r="I141" s="19"/>
      <c r="J141" s="20">
        <v>402</v>
      </c>
      <c r="K141" s="21" t="s">
        <v>741</v>
      </c>
      <c r="L141">
        <v>17</v>
      </c>
      <c r="M141" t="s">
        <v>1433</v>
      </c>
    </row>
    <row r="142" spans="1:13" x14ac:dyDescent="0.25">
      <c r="A142" s="22">
        <v>141</v>
      </c>
      <c r="B142" s="4"/>
      <c r="C142" s="7"/>
      <c r="D142" s="7"/>
      <c r="E142" s="7"/>
      <c r="F142" s="7"/>
      <c r="G142" s="7"/>
      <c r="H142" s="7"/>
      <c r="I142" s="9">
        <v>1062</v>
      </c>
      <c r="J142" s="10">
        <v>1074</v>
      </c>
      <c r="K142" s="23" t="s">
        <v>459</v>
      </c>
      <c r="L142">
        <v>17</v>
      </c>
    </row>
    <row r="143" spans="1:13" x14ac:dyDescent="0.25">
      <c r="A143" s="22">
        <v>142</v>
      </c>
      <c r="B143" s="4"/>
      <c r="C143" s="7"/>
      <c r="D143" s="7"/>
      <c r="E143" s="7"/>
      <c r="F143" s="7"/>
      <c r="G143" s="7"/>
      <c r="H143" s="7"/>
      <c r="I143" s="9">
        <v>894</v>
      </c>
      <c r="J143" s="10">
        <v>905</v>
      </c>
      <c r="K143" s="23" t="s">
        <v>380</v>
      </c>
      <c r="L143">
        <v>17</v>
      </c>
    </row>
    <row r="144" spans="1:13" x14ac:dyDescent="0.25">
      <c r="A144" s="22">
        <v>143</v>
      </c>
      <c r="B144" s="4"/>
      <c r="C144" s="7"/>
      <c r="D144" s="7"/>
      <c r="E144" s="7"/>
      <c r="F144" s="7"/>
      <c r="G144" s="7"/>
      <c r="H144" s="7"/>
      <c r="I144" s="9">
        <v>1102</v>
      </c>
      <c r="J144" s="10">
        <v>1114</v>
      </c>
      <c r="K144" s="23" t="s">
        <v>478</v>
      </c>
      <c r="L144">
        <v>17</v>
      </c>
    </row>
    <row r="145" spans="1:13" x14ac:dyDescent="0.25">
      <c r="A145" s="22">
        <v>144</v>
      </c>
      <c r="B145" s="4"/>
      <c r="C145" s="7"/>
      <c r="D145" s="7"/>
      <c r="E145" s="7"/>
      <c r="F145" s="7"/>
      <c r="G145" s="7"/>
      <c r="H145" s="7"/>
      <c r="I145" s="9">
        <v>226</v>
      </c>
      <c r="J145" s="10">
        <v>233</v>
      </c>
      <c r="K145" s="23" t="s">
        <v>96</v>
      </c>
      <c r="L145">
        <v>17</v>
      </c>
    </row>
    <row r="146" spans="1:13" x14ac:dyDescent="0.25">
      <c r="A146" s="22">
        <v>145</v>
      </c>
      <c r="B146" s="4"/>
      <c r="C146" s="7"/>
      <c r="D146" s="7"/>
      <c r="E146" s="7"/>
      <c r="F146" s="7"/>
      <c r="G146" s="7"/>
      <c r="H146" s="7"/>
      <c r="I146" s="9">
        <v>590</v>
      </c>
      <c r="J146" s="10">
        <v>601</v>
      </c>
      <c r="K146" s="23" t="s">
        <v>244</v>
      </c>
      <c r="L146">
        <v>17</v>
      </c>
    </row>
    <row r="147" spans="1:13" ht="15.75" thickBot="1" x14ac:dyDescent="0.3">
      <c r="A147" s="24">
        <v>146</v>
      </c>
      <c r="B147" s="25"/>
      <c r="C147" s="26"/>
      <c r="D147" s="26"/>
      <c r="E147" s="26"/>
      <c r="F147" s="26"/>
      <c r="G147" s="26"/>
      <c r="H147" s="26"/>
      <c r="I147" s="27">
        <v>638</v>
      </c>
      <c r="J147" s="28">
        <v>649</v>
      </c>
      <c r="K147" s="29" t="s">
        <v>271</v>
      </c>
      <c r="L147">
        <v>17</v>
      </c>
    </row>
    <row r="148" spans="1:13" x14ac:dyDescent="0.25">
      <c r="A148" s="16">
        <v>147</v>
      </c>
      <c r="B148" s="17"/>
      <c r="C148" s="18"/>
      <c r="D148" s="18"/>
      <c r="E148" s="18"/>
      <c r="F148" s="18"/>
      <c r="G148" s="18"/>
      <c r="H148" s="18"/>
      <c r="I148" s="19"/>
      <c r="J148" s="20">
        <v>394</v>
      </c>
      <c r="K148" s="21" t="s">
        <v>735</v>
      </c>
      <c r="L148">
        <v>18</v>
      </c>
      <c r="M148" t="s">
        <v>1434</v>
      </c>
    </row>
    <row r="149" spans="1:13" x14ac:dyDescent="0.25">
      <c r="A149" s="22">
        <v>148</v>
      </c>
      <c r="B149" s="4"/>
      <c r="C149" s="7"/>
      <c r="D149" s="7"/>
      <c r="E149" s="7"/>
      <c r="F149" s="7"/>
      <c r="G149" s="7"/>
      <c r="H149" s="7"/>
      <c r="I149" s="9">
        <v>272</v>
      </c>
      <c r="J149" s="10">
        <v>281</v>
      </c>
      <c r="K149" s="23" t="s">
        <v>118</v>
      </c>
      <c r="L149">
        <v>18</v>
      </c>
    </row>
    <row r="150" spans="1:13" x14ac:dyDescent="0.25">
      <c r="A150" s="22">
        <v>149</v>
      </c>
      <c r="B150" s="4"/>
      <c r="C150" s="7"/>
      <c r="D150" s="7"/>
      <c r="E150" s="7"/>
      <c r="F150" s="7"/>
      <c r="G150" s="7"/>
      <c r="H150" s="7"/>
      <c r="I150" s="9">
        <v>1054</v>
      </c>
      <c r="J150" s="10">
        <v>1066</v>
      </c>
      <c r="K150" s="23" t="s">
        <v>458</v>
      </c>
      <c r="L150">
        <v>18</v>
      </c>
    </row>
    <row r="151" spans="1:13" x14ac:dyDescent="0.25">
      <c r="A151" s="22">
        <v>150</v>
      </c>
      <c r="B151" s="4"/>
      <c r="C151" s="7"/>
      <c r="D151" s="7"/>
      <c r="E151" s="7"/>
      <c r="F151" s="7"/>
      <c r="G151" s="7"/>
      <c r="H151" s="7"/>
      <c r="I151" s="9">
        <v>391</v>
      </c>
      <c r="J151" s="10">
        <v>401</v>
      </c>
      <c r="K151" s="23" t="s">
        <v>164</v>
      </c>
      <c r="L151">
        <v>18</v>
      </c>
    </row>
    <row r="152" spans="1:13" x14ac:dyDescent="0.25">
      <c r="A152" s="22">
        <v>151</v>
      </c>
      <c r="B152" s="4"/>
      <c r="C152" s="7"/>
      <c r="D152" s="7"/>
      <c r="E152" s="7"/>
      <c r="F152" s="7"/>
      <c r="G152" s="7"/>
      <c r="H152" s="7"/>
      <c r="I152" s="9">
        <v>422</v>
      </c>
      <c r="J152" s="10">
        <v>433</v>
      </c>
      <c r="K152" s="23" t="s">
        <v>174</v>
      </c>
      <c r="L152">
        <v>18</v>
      </c>
    </row>
    <row r="153" spans="1:13" x14ac:dyDescent="0.25">
      <c r="A153" s="22">
        <v>152</v>
      </c>
      <c r="B153" s="4"/>
      <c r="C153" s="7"/>
      <c r="D153" s="7"/>
      <c r="E153" s="7"/>
      <c r="F153" s="7"/>
      <c r="G153" s="7"/>
      <c r="H153" s="7"/>
      <c r="I153" s="9">
        <v>1034</v>
      </c>
      <c r="J153" s="10">
        <v>1046</v>
      </c>
      <c r="K153" s="23" t="s">
        <v>449</v>
      </c>
      <c r="L153">
        <v>18</v>
      </c>
    </row>
    <row r="154" spans="1:13" ht="15.75" thickBot="1" x14ac:dyDescent="0.3">
      <c r="A154" s="24">
        <v>153</v>
      </c>
      <c r="B154" s="25"/>
      <c r="C154" s="26"/>
      <c r="D154" s="26"/>
      <c r="E154" s="26"/>
      <c r="F154" s="26"/>
      <c r="G154" s="26"/>
      <c r="H154" s="26"/>
      <c r="I154" s="27">
        <v>430</v>
      </c>
      <c r="J154" s="28">
        <v>441</v>
      </c>
      <c r="K154" s="29" t="s">
        <v>178</v>
      </c>
      <c r="L154">
        <v>18</v>
      </c>
    </row>
    <row r="155" spans="1:13" x14ac:dyDescent="0.25">
      <c r="A155" s="16">
        <v>154</v>
      </c>
      <c r="B155" s="17"/>
      <c r="C155" s="18"/>
      <c r="D155" s="18"/>
      <c r="E155" s="18"/>
      <c r="F155" s="18"/>
      <c r="G155" s="18"/>
      <c r="H155" s="18"/>
      <c r="I155" s="19"/>
      <c r="J155" s="20">
        <v>409</v>
      </c>
      <c r="K155" s="21" t="s">
        <v>747</v>
      </c>
      <c r="L155">
        <v>19</v>
      </c>
      <c r="M155" t="s">
        <v>1435</v>
      </c>
    </row>
    <row r="156" spans="1:13" x14ac:dyDescent="0.25">
      <c r="A156" s="22">
        <v>155</v>
      </c>
      <c r="B156" s="4"/>
      <c r="C156" s="7"/>
      <c r="D156" s="7"/>
      <c r="E156" s="7"/>
      <c r="F156" s="7"/>
      <c r="G156" s="7"/>
      <c r="H156" s="7"/>
      <c r="I156" s="9">
        <v>410</v>
      </c>
      <c r="J156" s="10">
        <v>421</v>
      </c>
      <c r="K156" s="23" t="s">
        <v>169</v>
      </c>
      <c r="L156">
        <v>19</v>
      </c>
    </row>
    <row r="157" spans="1:13" x14ac:dyDescent="0.25">
      <c r="A157" s="22">
        <v>156</v>
      </c>
      <c r="B157" s="4"/>
      <c r="C157" s="7"/>
      <c r="D157" s="7"/>
      <c r="E157" s="7"/>
      <c r="F157" s="7"/>
      <c r="G157" s="7"/>
      <c r="H157" s="7"/>
      <c r="I157" s="9">
        <v>962</v>
      </c>
      <c r="J157" s="10">
        <v>973</v>
      </c>
      <c r="K157" s="23" t="s">
        <v>414</v>
      </c>
      <c r="L157">
        <v>19</v>
      </c>
    </row>
    <row r="158" spans="1:13" x14ac:dyDescent="0.25">
      <c r="A158" s="22">
        <v>157</v>
      </c>
      <c r="B158" s="4"/>
      <c r="C158" s="7"/>
      <c r="D158" s="7"/>
      <c r="E158" s="7"/>
      <c r="F158" s="7"/>
      <c r="G158" s="7"/>
      <c r="H158" s="7"/>
      <c r="I158" s="9">
        <v>562</v>
      </c>
      <c r="J158" s="10">
        <v>573</v>
      </c>
      <c r="K158" s="23" t="s">
        <v>226</v>
      </c>
      <c r="L158">
        <v>19</v>
      </c>
    </row>
    <row r="159" spans="1:13" x14ac:dyDescent="0.25">
      <c r="A159" s="22">
        <v>158</v>
      </c>
      <c r="B159" s="4"/>
      <c r="C159" s="7"/>
      <c r="D159" s="7"/>
      <c r="E159" s="7"/>
      <c r="F159" s="7"/>
      <c r="G159" s="7"/>
      <c r="H159" s="7"/>
      <c r="I159" s="9">
        <v>602</v>
      </c>
      <c r="J159" s="10">
        <v>613</v>
      </c>
      <c r="K159" s="23" t="s">
        <v>252</v>
      </c>
      <c r="L159">
        <v>19</v>
      </c>
    </row>
    <row r="160" spans="1:13" x14ac:dyDescent="0.25">
      <c r="A160" s="22">
        <v>159</v>
      </c>
      <c r="B160" s="4"/>
      <c r="C160" s="7"/>
      <c r="D160" s="7"/>
      <c r="E160" s="7"/>
      <c r="F160" s="7"/>
      <c r="G160" s="7"/>
      <c r="H160" s="7"/>
      <c r="I160" s="9">
        <v>69</v>
      </c>
      <c r="J160" s="10">
        <v>74</v>
      </c>
      <c r="K160" s="23" t="s">
        <v>36</v>
      </c>
      <c r="L160">
        <v>19</v>
      </c>
    </row>
    <row r="161" spans="1:13" ht="15.75" thickBot="1" x14ac:dyDescent="0.3">
      <c r="A161" s="24">
        <v>160</v>
      </c>
      <c r="B161" s="25"/>
      <c r="C161" s="26"/>
      <c r="D161" s="26"/>
      <c r="E161" s="26"/>
      <c r="F161" s="26"/>
      <c r="G161" s="26"/>
      <c r="H161" s="26"/>
      <c r="I161" s="27">
        <v>116</v>
      </c>
      <c r="J161" s="28">
        <v>121</v>
      </c>
      <c r="K161" s="29" t="s">
        <v>53</v>
      </c>
      <c r="L161">
        <v>19</v>
      </c>
    </row>
    <row r="162" spans="1:13" x14ac:dyDescent="0.25">
      <c r="A162" s="16">
        <v>161</v>
      </c>
      <c r="B162" s="17"/>
      <c r="C162" s="18"/>
      <c r="D162" s="18"/>
      <c r="E162" s="18"/>
      <c r="F162" s="18"/>
      <c r="G162" s="18"/>
      <c r="H162" s="18"/>
      <c r="I162" s="19"/>
      <c r="J162" s="20">
        <v>385</v>
      </c>
      <c r="K162" s="21" t="s">
        <v>728</v>
      </c>
      <c r="L162">
        <v>20</v>
      </c>
      <c r="M162" t="s">
        <v>1436</v>
      </c>
    </row>
    <row r="163" spans="1:13" x14ac:dyDescent="0.25">
      <c r="A163" s="22">
        <v>162</v>
      </c>
      <c r="B163" s="4"/>
      <c r="C163" s="7"/>
      <c r="D163" s="7"/>
      <c r="E163" s="7"/>
      <c r="F163" s="7"/>
      <c r="G163" s="7"/>
      <c r="H163" s="7"/>
      <c r="I163" s="9">
        <v>582</v>
      </c>
      <c r="J163" s="10">
        <v>593</v>
      </c>
      <c r="K163" s="23" t="s">
        <v>238</v>
      </c>
      <c r="L163">
        <v>20</v>
      </c>
    </row>
    <row r="164" spans="1:13" x14ac:dyDescent="0.25">
      <c r="A164" s="22">
        <v>163</v>
      </c>
      <c r="B164" s="4"/>
      <c r="C164" s="7"/>
      <c r="D164" s="7"/>
      <c r="E164" s="7"/>
      <c r="F164" s="7"/>
      <c r="G164" s="7"/>
      <c r="H164" s="7"/>
      <c r="I164" s="9">
        <v>810</v>
      </c>
      <c r="J164" s="10">
        <v>821</v>
      </c>
      <c r="K164" s="23" t="s">
        <v>345</v>
      </c>
      <c r="L164">
        <v>20</v>
      </c>
    </row>
    <row r="165" spans="1:13" x14ac:dyDescent="0.25">
      <c r="A165" s="22">
        <v>164</v>
      </c>
      <c r="B165" s="4"/>
      <c r="C165" s="7"/>
      <c r="D165" s="7"/>
      <c r="E165" s="7"/>
      <c r="F165" s="7"/>
      <c r="G165" s="7"/>
      <c r="H165" s="7"/>
      <c r="I165" s="9">
        <v>710</v>
      </c>
      <c r="J165" s="10">
        <v>721</v>
      </c>
      <c r="K165" s="23" t="s">
        <v>305</v>
      </c>
      <c r="L165">
        <v>20</v>
      </c>
    </row>
    <row r="166" spans="1:13" x14ac:dyDescent="0.25">
      <c r="A166" s="22">
        <v>165</v>
      </c>
      <c r="B166" s="4"/>
      <c r="C166" s="7"/>
      <c r="D166" s="7"/>
      <c r="E166" s="7"/>
      <c r="F166" s="7"/>
      <c r="G166" s="7"/>
      <c r="H166" s="7"/>
      <c r="I166" s="9">
        <v>767</v>
      </c>
      <c r="J166" s="10">
        <v>778</v>
      </c>
      <c r="K166" s="23" t="s">
        <v>324</v>
      </c>
      <c r="L166">
        <v>20</v>
      </c>
    </row>
    <row r="167" spans="1:13" x14ac:dyDescent="0.25">
      <c r="A167" s="22">
        <v>166</v>
      </c>
      <c r="B167" s="4"/>
      <c r="C167" s="7"/>
      <c r="D167" s="7"/>
      <c r="E167" s="7"/>
      <c r="F167" s="7"/>
      <c r="G167" s="7"/>
      <c r="H167" s="7"/>
      <c r="I167" s="9">
        <v>29</v>
      </c>
      <c r="J167" s="10">
        <v>33</v>
      </c>
      <c r="K167" s="23" t="s">
        <v>19</v>
      </c>
      <c r="L167">
        <v>20</v>
      </c>
    </row>
    <row r="168" spans="1:13" ht="15.75" thickBot="1" x14ac:dyDescent="0.3">
      <c r="A168" s="24">
        <v>167</v>
      </c>
      <c r="B168" s="25"/>
      <c r="C168" s="26"/>
      <c r="D168" s="26"/>
      <c r="E168" s="26"/>
      <c r="F168" s="26"/>
      <c r="G168" s="26"/>
      <c r="H168" s="26"/>
      <c r="I168" s="27">
        <v>295</v>
      </c>
      <c r="J168" s="28">
        <v>305</v>
      </c>
      <c r="K168" s="29" t="s">
        <v>129</v>
      </c>
      <c r="L168">
        <v>20</v>
      </c>
    </row>
    <row r="169" spans="1:13" x14ac:dyDescent="0.25">
      <c r="A169" s="16">
        <v>168</v>
      </c>
      <c r="B169" s="17"/>
      <c r="C169" s="18"/>
      <c r="D169" s="18"/>
      <c r="E169" s="18"/>
      <c r="F169" s="18"/>
      <c r="G169" s="18"/>
      <c r="H169" s="18"/>
      <c r="I169" s="19"/>
      <c r="J169" s="20">
        <v>425</v>
      </c>
      <c r="K169" s="21" t="s">
        <v>756</v>
      </c>
      <c r="L169">
        <v>21</v>
      </c>
      <c r="M169" t="s">
        <v>1437</v>
      </c>
    </row>
    <row r="170" spans="1:13" x14ac:dyDescent="0.25">
      <c r="A170" s="22">
        <v>169</v>
      </c>
      <c r="B170" s="4"/>
      <c r="C170" s="7"/>
      <c r="D170" s="7"/>
      <c r="E170" s="7"/>
      <c r="F170" s="7"/>
      <c r="G170" s="7"/>
      <c r="H170" s="7"/>
      <c r="I170" s="9">
        <v>739</v>
      </c>
      <c r="J170" s="10">
        <v>750</v>
      </c>
      <c r="K170" s="23" t="s">
        <v>314</v>
      </c>
      <c r="L170">
        <v>21</v>
      </c>
    </row>
    <row r="171" spans="1:13" x14ac:dyDescent="0.25">
      <c r="A171" s="22">
        <v>170</v>
      </c>
      <c r="B171" s="4"/>
      <c r="C171" s="7"/>
      <c r="D171" s="7"/>
      <c r="E171" s="7"/>
      <c r="F171" s="7"/>
      <c r="G171" s="7"/>
      <c r="H171" s="7"/>
      <c r="I171" s="9">
        <v>261</v>
      </c>
      <c r="J171" s="10">
        <v>269</v>
      </c>
      <c r="K171" s="23" t="s">
        <v>112</v>
      </c>
      <c r="L171">
        <v>21</v>
      </c>
    </row>
    <row r="172" spans="1:13" x14ac:dyDescent="0.25">
      <c r="A172" s="22">
        <v>171</v>
      </c>
      <c r="B172" s="4"/>
      <c r="C172" s="7"/>
      <c r="D172" s="7"/>
      <c r="E172" s="7"/>
      <c r="F172" s="7"/>
      <c r="G172" s="7"/>
      <c r="H172" s="7"/>
      <c r="I172" s="9">
        <v>858</v>
      </c>
      <c r="J172" s="10">
        <v>869</v>
      </c>
      <c r="K172" s="23" t="s">
        <v>363</v>
      </c>
      <c r="L172">
        <v>21</v>
      </c>
    </row>
    <row r="173" spans="1:13" x14ac:dyDescent="0.25">
      <c r="A173" s="22">
        <v>172</v>
      </c>
      <c r="B173" s="4"/>
      <c r="C173" s="7"/>
      <c r="D173" s="7"/>
      <c r="E173" s="7"/>
      <c r="F173" s="7"/>
      <c r="G173" s="7"/>
      <c r="H173" s="7"/>
      <c r="I173" s="9">
        <v>891</v>
      </c>
      <c r="J173" s="10">
        <v>902</v>
      </c>
      <c r="K173" s="23" t="s">
        <v>379</v>
      </c>
      <c r="L173">
        <v>21</v>
      </c>
    </row>
    <row r="174" spans="1:13" x14ac:dyDescent="0.25">
      <c r="A174" s="22">
        <v>173</v>
      </c>
      <c r="B174" s="4"/>
      <c r="C174" s="7"/>
      <c r="D174" s="7"/>
      <c r="E174" s="7"/>
      <c r="F174" s="7"/>
      <c r="G174" s="7"/>
      <c r="H174" s="7"/>
      <c r="I174" s="9">
        <v>367</v>
      </c>
      <c r="J174" s="10">
        <v>377</v>
      </c>
      <c r="K174" s="23" t="s">
        <v>158</v>
      </c>
      <c r="L174">
        <v>21</v>
      </c>
    </row>
    <row r="175" spans="1:13" ht="15.75" thickBot="1" x14ac:dyDescent="0.3">
      <c r="A175" s="24">
        <v>174</v>
      </c>
      <c r="B175" s="25"/>
      <c r="C175" s="26"/>
      <c r="D175" s="26"/>
      <c r="E175" s="26"/>
      <c r="F175" s="26"/>
      <c r="G175" s="26"/>
      <c r="H175" s="26"/>
      <c r="I175" s="27">
        <v>383</v>
      </c>
      <c r="J175" s="28">
        <v>393</v>
      </c>
      <c r="K175" s="29" t="s">
        <v>162</v>
      </c>
      <c r="L175">
        <v>21</v>
      </c>
    </row>
    <row r="176" spans="1:13" x14ac:dyDescent="0.25">
      <c r="A176" s="16">
        <v>175</v>
      </c>
      <c r="B176" s="17"/>
      <c r="C176" s="18"/>
      <c r="D176" s="18"/>
      <c r="E176" s="18"/>
      <c r="F176" s="18"/>
      <c r="G176" s="18"/>
      <c r="H176" s="18"/>
      <c r="I176" s="19"/>
      <c r="J176" s="20">
        <v>533</v>
      </c>
      <c r="K176" s="21" t="s">
        <v>821</v>
      </c>
      <c r="L176">
        <v>22</v>
      </c>
      <c r="M176" t="s">
        <v>1438</v>
      </c>
    </row>
    <row r="177" spans="1:13" x14ac:dyDescent="0.25">
      <c r="A177" s="22">
        <v>176</v>
      </c>
      <c r="B177" s="4"/>
      <c r="C177" s="7"/>
      <c r="D177" s="7"/>
      <c r="E177" s="7"/>
      <c r="F177" s="7"/>
      <c r="G177" s="7"/>
      <c r="H177" s="7"/>
      <c r="I177" s="9">
        <v>794</v>
      </c>
      <c r="J177" s="10">
        <v>805</v>
      </c>
      <c r="K177" s="23" t="s">
        <v>339</v>
      </c>
      <c r="L177">
        <v>22</v>
      </c>
    </row>
    <row r="178" spans="1:13" x14ac:dyDescent="0.25">
      <c r="A178" s="22">
        <v>177</v>
      </c>
      <c r="B178" s="4"/>
      <c r="C178" s="7"/>
      <c r="D178" s="7"/>
      <c r="E178" s="7"/>
      <c r="F178" s="7"/>
      <c r="G178" s="7"/>
      <c r="H178" s="7"/>
      <c r="I178" s="9">
        <v>36</v>
      </c>
      <c r="J178" s="10">
        <v>41</v>
      </c>
      <c r="K178" s="23" t="s">
        <v>23</v>
      </c>
      <c r="L178">
        <v>22</v>
      </c>
    </row>
    <row r="179" spans="1:13" x14ac:dyDescent="0.25">
      <c r="A179" s="22">
        <v>178</v>
      </c>
      <c r="B179" s="4"/>
      <c r="C179" s="7"/>
      <c r="D179" s="7"/>
      <c r="E179" s="7"/>
      <c r="F179" s="7"/>
      <c r="G179" s="7"/>
      <c r="H179" s="7"/>
      <c r="I179" s="9">
        <v>490</v>
      </c>
      <c r="J179" s="10">
        <v>501</v>
      </c>
      <c r="K179" s="23" t="s">
        <v>202</v>
      </c>
      <c r="L179">
        <v>22</v>
      </c>
    </row>
    <row r="180" spans="1:13" x14ac:dyDescent="0.25">
      <c r="A180" s="22">
        <v>179</v>
      </c>
      <c r="B180" s="4"/>
      <c r="C180" s="7"/>
      <c r="D180" s="7"/>
      <c r="E180" s="7"/>
      <c r="F180" s="7"/>
      <c r="G180" s="7"/>
      <c r="H180" s="7"/>
      <c r="I180" s="9">
        <v>554</v>
      </c>
      <c r="J180" s="10">
        <v>565</v>
      </c>
      <c r="K180" s="23" t="s">
        <v>224</v>
      </c>
      <c r="L180">
        <v>22</v>
      </c>
    </row>
    <row r="181" spans="1:13" x14ac:dyDescent="0.25">
      <c r="A181" s="22">
        <v>180</v>
      </c>
      <c r="B181" s="4"/>
      <c r="C181" s="7"/>
      <c r="D181" s="7"/>
      <c r="E181" s="7"/>
      <c r="F181" s="7"/>
      <c r="G181" s="7"/>
      <c r="H181" s="7"/>
      <c r="I181" s="9">
        <v>250</v>
      </c>
      <c r="J181" s="10">
        <v>257</v>
      </c>
      <c r="K181" s="23" t="s">
        <v>106</v>
      </c>
      <c r="L181">
        <v>22</v>
      </c>
    </row>
    <row r="182" spans="1:13" ht="15.75" thickBot="1" x14ac:dyDescent="0.3">
      <c r="A182" s="24">
        <v>181</v>
      </c>
      <c r="B182" s="25"/>
      <c r="C182" s="26"/>
      <c r="D182" s="26"/>
      <c r="E182" s="26"/>
      <c r="F182" s="26"/>
      <c r="G182" s="26"/>
      <c r="H182" s="26"/>
      <c r="I182" s="27">
        <v>458</v>
      </c>
      <c r="J182" s="28">
        <v>469</v>
      </c>
      <c r="K182" s="29" t="s">
        <v>191</v>
      </c>
      <c r="L182">
        <v>22</v>
      </c>
    </row>
    <row r="183" spans="1:13" x14ac:dyDescent="0.25">
      <c r="A183" s="16">
        <v>182</v>
      </c>
      <c r="B183" s="17"/>
      <c r="C183" s="18"/>
      <c r="D183" s="18"/>
      <c r="E183" s="18"/>
      <c r="F183" s="18"/>
      <c r="G183" s="18" t="s">
        <v>1310</v>
      </c>
      <c r="H183" s="18"/>
      <c r="I183" s="19"/>
      <c r="J183" s="20">
        <v>31</v>
      </c>
      <c r="K183" s="21" t="s">
        <v>18</v>
      </c>
    </row>
    <row r="184" spans="1:13" x14ac:dyDescent="0.25">
      <c r="A184" s="22">
        <v>183</v>
      </c>
      <c r="B184" s="4"/>
      <c r="C184" s="7"/>
      <c r="D184" s="7"/>
      <c r="E184" s="7"/>
      <c r="F184" s="7"/>
      <c r="G184" s="7"/>
      <c r="H184" s="7"/>
      <c r="I184" s="9"/>
      <c r="J184" s="10">
        <v>572</v>
      </c>
      <c r="K184" s="23" t="s">
        <v>849</v>
      </c>
    </row>
    <row r="185" spans="1:13" x14ac:dyDescent="0.25">
      <c r="A185" s="22">
        <v>184</v>
      </c>
      <c r="B185" s="4"/>
      <c r="C185" s="7"/>
      <c r="D185" s="7"/>
      <c r="E185" s="7"/>
      <c r="F185" s="7"/>
      <c r="G185" s="7"/>
      <c r="H185" s="7"/>
      <c r="I185" s="9"/>
      <c r="J185" s="10">
        <v>1053</v>
      </c>
      <c r="K185" s="23" t="s">
        <v>1102</v>
      </c>
    </row>
    <row r="186" spans="1:13" x14ac:dyDescent="0.25">
      <c r="A186" s="22">
        <v>185</v>
      </c>
      <c r="B186" s="4"/>
      <c r="C186" s="7"/>
      <c r="D186" s="7"/>
      <c r="E186" s="7"/>
      <c r="F186" s="7"/>
      <c r="G186" s="7"/>
      <c r="H186" s="7"/>
      <c r="I186" s="9"/>
      <c r="J186" s="10">
        <v>739</v>
      </c>
      <c r="K186" s="23" t="s">
        <v>930</v>
      </c>
    </row>
    <row r="187" spans="1:13" x14ac:dyDescent="0.25">
      <c r="A187" s="22">
        <v>186</v>
      </c>
      <c r="B187" s="4"/>
      <c r="C187" s="7"/>
      <c r="D187" s="7"/>
      <c r="E187" s="7"/>
      <c r="F187" s="7"/>
      <c r="G187" s="7"/>
      <c r="H187" s="7"/>
      <c r="I187" s="9"/>
      <c r="J187" s="10">
        <v>179</v>
      </c>
      <c r="K187" s="23" t="s">
        <v>609</v>
      </c>
    </row>
    <row r="188" spans="1:13" ht="15.75" thickBot="1" x14ac:dyDescent="0.3">
      <c r="A188" s="24">
        <v>187</v>
      </c>
      <c r="B188" s="25"/>
      <c r="C188" s="26"/>
      <c r="D188" s="26"/>
      <c r="E188" s="26"/>
      <c r="F188" s="26"/>
      <c r="G188" s="26"/>
      <c r="H188" s="26"/>
      <c r="I188" s="27"/>
      <c r="J188" s="28">
        <v>227</v>
      </c>
      <c r="K188" s="29" t="s">
        <v>639</v>
      </c>
    </row>
    <row r="189" spans="1:13" x14ac:dyDescent="0.25">
      <c r="A189" s="16">
        <v>188</v>
      </c>
      <c r="B189" s="17"/>
      <c r="C189" s="18"/>
      <c r="D189" s="18"/>
      <c r="E189" s="18"/>
      <c r="F189" s="18"/>
      <c r="G189" s="18"/>
      <c r="H189" s="18"/>
      <c r="I189" s="19"/>
      <c r="J189" s="20">
        <v>39</v>
      </c>
      <c r="K189" s="21" t="s">
        <v>526</v>
      </c>
      <c r="L189">
        <v>23</v>
      </c>
      <c r="M189" t="s">
        <v>1439</v>
      </c>
    </row>
    <row r="190" spans="1:13" x14ac:dyDescent="0.25">
      <c r="A190" s="22">
        <v>189</v>
      </c>
      <c r="B190" s="4"/>
      <c r="C190" s="7"/>
      <c r="D190" s="7"/>
      <c r="E190" s="7"/>
      <c r="F190" s="7"/>
      <c r="G190" s="7"/>
      <c r="H190" s="7"/>
      <c r="I190" s="9">
        <v>924</v>
      </c>
      <c r="J190" s="10">
        <v>935</v>
      </c>
      <c r="K190" s="23" t="s">
        <v>398</v>
      </c>
      <c r="L190">
        <v>23</v>
      </c>
    </row>
    <row r="191" spans="1:13" x14ac:dyDescent="0.25">
      <c r="A191" s="22">
        <v>190</v>
      </c>
      <c r="B191" s="4"/>
      <c r="C191" s="7"/>
      <c r="D191" s="7"/>
      <c r="E191" s="7"/>
      <c r="F191" s="7"/>
      <c r="G191" s="7"/>
      <c r="H191" s="7"/>
      <c r="I191" s="9">
        <v>204</v>
      </c>
      <c r="J191" s="10">
        <v>211</v>
      </c>
      <c r="K191" s="23" t="s">
        <v>89</v>
      </c>
      <c r="L191">
        <v>23</v>
      </c>
    </row>
    <row r="192" spans="1:13" x14ac:dyDescent="0.25">
      <c r="A192" s="22">
        <v>191</v>
      </c>
      <c r="B192" s="4"/>
      <c r="C192" s="7"/>
      <c r="D192" s="7"/>
      <c r="E192" s="7"/>
      <c r="F192" s="7"/>
      <c r="G192" s="7"/>
      <c r="H192" s="7"/>
      <c r="I192" s="9">
        <v>1003</v>
      </c>
      <c r="J192" s="10">
        <v>1015</v>
      </c>
      <c r="K192" s="23" t="s">
        <v>432</v>
      </c>
      <c r="L192">
        <v>23</v>
      </c>
    </row>
    <row r="193" spans="1:13" x14ac:dyDescent="0.25">
      <c r="A193" s="22">
        <v>192</v>
      </c>
      <c r="B193" s="4"/>
      <c r="C193" s="7"/>
      <c r="D193" s="7"/>
      <c r="E193" s="7"/>
      <c r="F193" s="7"/>
      <c r="G193" s="7"/>
      <c r="H193" s="7"/>
      <c r="I193" s="9">
        <v>908</v>
      </c>
      <c r="J193" s="10">
        <v>919</v>
      </c>
      <c r="K193" s="23" t="s">
        <v>388</v>
      </c>
      <c r="L193">
        <v>23</v>
      </c>
    </row>
    <row r="194" spans="1:13" ht="15.75" thickBot="1" x14ac:dyDescent="0.3">
      <c r="A194" s="24">
        <v>193</v>
      </c>
      <c r="B194" s="25"/>
      <c r="C194" s="26"/>
      <c r="D194" s="26"/>
      <c r="E194" s="26"/>
      <c r="F194" s="26"/>
      <c r="G194" s="26"/>
      <c r="H194" s="26"/>
      <c r="I194" s="27">
        <v>916</v>
      </c>
      <c r="J194" s="28">
        <v>927</v>
      </c>
      <c r="K194" s="29" t="s">
        <v>392</v>
      </c>
      <c r="L194">
        <v>23</v>
      </c>
    </row>
    <row r="195" spans="1:13" x14ac:dyDescent="0.25">
      <c r="A195" s="16">
        <v>194</v>
      </c>
      <c r="B195" s="17"/>
      <c r="C195" s="18"/>
      <c r="D195" s="18"/>
      <c r="E195" s="18"/>
      <c r="F195" s="18"/>
      <c r="G195" s="18"/>
      <c r="H195" s="18"/>
      <c r="I195" s="19"/>
      <c r="J195" s="20">
        <v>48</v>
      </c>
      <c r="K195" s="21" t="s">
        <v>531</v>
      </c>
      <c r="L195">
        <v>24</v>
      </c>
      <c r="M195" t="s">
        <v>1440</v>
      </c>
    </row>
    <row r="196" spans="1:13" x14ac:dyDescent="0.25">
      <c r="A196" s="22">
        <v>195</v>
      </c>
      <c r="B196" s="4"/>
      <c r="C196" s="7"/>
      <c r="D196" s="7"/>
      <c r="E196" s="7"/>
      <c r="F196" s="7"/>
      <c r="G196" s="7"/>
      <c r="H196" s="7"/>
      <c r="I196" s="9">
        <v>577</v>
      </c>
      <c r="J196" s="10">
        <v>588</v>
      </c>
      <c r="K196" s="23" t="s">
        <v>235</v>
      </c>
      <c r="L196">
        <v>24</v>
      </c>
    </row>
    <row r="197" spans="1:13" x14ac:dyDescent="0.25">
      <c r="A197" s="22">
        <v>196</v>
      </c>
      <c r="B197" s="4"/>
      <c r="C197" s="7"/>
      <c r="D197" s="7"/>
      <c r="E197" s="7"/>
      <c r="F197" s="7"/>
      <c r="G197" s="7"/>
      <c r="H197" s="7"/>
      <c r="I197" s="9">
        <v>286</v>
      </c>
      <c r="J197" s="10">
        <v>296</v>
      </c>
      <c r="K197" s="23" t="s">
        <v>124</v>
      </c>
      <c r="L197">
        <v>24</v>
      </c>
    </row>
    <row r="198" spans="1:13" x14ac:dyDescent="0.25">
      <c r="A198" s="22">
        <v>197</v>
      </c>
      <c r="B198" s="4"/>
      <c r="C198" s="7"/>
      <c r="D198" s="7"/>
      <c r="E198" s="7"/>
      <c r="F198" s="7"/>
      <c r="G198" s="7"/>
      <c r="H198" s="7"/>
      <c r="I198" s="9">
        <v>761</v>
      </c>
      <c r="J198" s="10">
        <v>772</v>
      </c>
      <c r="K198" s="23" t="s">
        <v>321</v>
      </c>
      <c r="L198">
        <v>24</v>
      </c>
    </row>
    <row r="199" spans="1:13" x14ac:dyDescent="0.25">
      <c r="A199" s="22">
        <v>198</v>
      </c>
      <c r="B199" s="4"/>
      <c r="C199" s="7"/>
      <c r="D199" s="7"/>
      <c r="E199" s="7"/>
      <c r="F199" s="7"/>
      <c r="G199" s="7"/>
      <c r="H199" s="7"/>
      <c r="I199" s="9">
        <v>799</v>
      </c>
      <c r="J199" s="10">
        <v>810</v>
      </c>
      <c r="K199" s="23" t="s">
        <v>341</v>
      </c>
      <c r="L199">
        <v>24</v>
      </c>
    </row>
    <row r="200" spans="1:13" ht="15.75" thickBot="1" x14ac:dyDescent="0.3">
      <c r="A200" s="24">
        <v>199</v>
      </c>
      <c r="B200" s="25"/>
      <c r="C200" s="26"/>
      <c r="D200" s="26"/>
      <c r="E200" s="26"/>
      <c r="F200" s="26"/>
      <c r="G200" s="26"/>
      <c r="H200" s="26"/>
      <c r="I200" s="27">
        <v>808</v>
      </c>
      <c r="J200" s="28">
        <v>819</v>
      </c>
      <c r="K200" s="29" t="s">
        <v>344</v>
      </c>
      <c r="L200">
        <v>24</v>
      </c>
    </row>
    <row r="201" spans="1:13" x14ac:dyDescent="0.25">
      <c r="A201" s="16">
        <v>200</v>
      </c>
      <c r="B201" s="17"/>
      <c r="C201" s="18"/>
      <c r="D201" s="18"/>
      <c r="E201" s="18"/>
      <c r="F201" s="18"/>
      <c r="G201" s="18" t="s">
        <v>1311</v>
      </c>
      <c r="H201" s="18"/>
      <c r="I201" s="19"/>
      <c r="J201" s="20">
        <v>972</v>
      </c>
      <c r="K201" s="21" t="s">
        <v>413</v>
      </c>
      <c r="L201">
        <v>25</v>
      </c>
      <c r="M201" t="s">
        <v>1441</v>
      </c>
    </row>
    <row r="202" spans="1:13" x14ac:dyDescent="0.25">
      <c r="A202" s="22">
        <v>201</v>
      </c>
      <c r="B202" s="4"/>
      <c r="C202" s="7"/>
      <c r="D202" s="7"/>
      <c r="E202" s="7"/>
      <c r="F202" s="7"/>
      <c r="G202" s="7"/>
      <c r="H202" s="7"/>
      <c r="I202" s="9">
        <v>166</v>
      </c>
      <c r="J202" s="10">
        <v>171</v>
      </c>
      <c r="K202" s="23" t="s">
        <v>74</v>
      </c>
      <c r="L202">
        <v>25</v>
      </c>
    </row>
    <row r="203" spans="1:13" x14ac:dyDescent="0.25">
      <c r="A203" s="22">
        <v>202</v>
      </c>
      <c r="B203" s="4"/>
      <c r="C203" s="7"/>
      <c r="D203" s="7"/>
      <c r="E203" s="7"/>
      <c r="F203" s="7"/>
      <c r="G203" s="7"/>
      <c r="H203" s="7"/>
      <c r="I203" s="9"/>
      <c r="J203" s="10">
        <v>195</v>
      </c>
      <c r="K203" s="23" t="s">
        <v>617</v>
      </c>
      <c r="L203">
        <v>25</v>
      </c>
    </row>
    <row r="204" spans="1:13" x14ac:dyDescent="0.25">
      <c r="A204" s="22">
        <v>203</v>
      </c>
      <c r="B204" s="4"/>
      <c r="C204" s="7"/>
      <c r="D204" s="7"/>
      <c r="E204" s="7"/>
      <c r="F204" s="7"/>
      <c r="G204" s="7"/>
      <c r="H204" s="7"/>
      <c r="I204" s="9">
        <v>294</v>
      </c>
      <c r="J204" s="10">
        <v>304</v>
      </c>
      <c r="K204" s="23" t="s">
        <v>128</v>
      </c>
      <c r="L204">
        <v>25</v>
      </c>
    </row>
    <row r="205" spans="1:13" x14ac:dyDescent="0.25">
      <c r="A205" s="22">
        <v>204</v>
      </c>
      <c r="B205" s="4"/>
      <c r="C205" s="7"/>
      <c r="D205" s="7"/>
      <c r="E205" s="7"/>
      <c r="F205" s="7"/>
      <c r="G205" s="7"/>
      <c r="H205" s="7"/>
      <c r="I205" s="9">
        <v>353</v>
      </c>
      <c r="J205" s="10">
        <v>363</v>
      </c>
      <c r="K205" s="23" t="s">
        <v>153</v>
      </c>
      <c r="L205">
        <v>25</v>
      </c>
    </row>
    <row r="206" spans="1:13" x14ac:dyDescent="0.25">
      <c r="A206" s="22">
        <v>205</v>
      </c>
      <c r="B206" s="4"/>
      <c r="C206" s="7"/>
      <c r="D206" s="7"/>
      <c r="E206" s="7"/>
      <c r="F206" s="7"/>
      <c r="G206" s="7"/>
      <c r="H206" s="7"/>
      <c r="I206" s="9">
        <v>79</v>
      </c>
      <c r="J206" s="10">
        <v>84</v>
      </c>
      <c r="K206" s="23" t="s">
        <v>39</v>
      </c>
      <c r="L206">
        <v>25</v>
      </c>
    </row>
    <row r="207" spans="1:13" ht="15.75" thickBot="1" x14ac:dyDescent="0.3">
      <c r="A207" s="24">
        <v>206</v>
      </c>
      <c r="B207" s="25"/>
      <c r="C207" s="26"/>
      <c r="D207" s="26"/>
      <c r="E207" s="26"/>
      <c r="F207" s="26"/>
      <c r="G207" s="26"/>
      <c r="H207" s="26"/>
      <c r="I207" s="27">
        <v>127</v>
      </c>
      <c r="J207" s="28">
        <v>132</v>
      </c>
      <c r="K207" s="29" t="s">
        <v>61</v>
      </c>
      <c r="L207">
        <v>25</v>
      </c>
    </row>
    <row r="208" spans="1:13" x14ac:dyDescent="0.25">
      <c r="A208" s="16">
        <v>207</v>
      </c>
      <c r="B208" s="17"/>
      <c r="C208" s="18"/>
      <c r="D208" s="18"/>
      <c r="E208" s="18"/>
      <c r="F208" s="18"/>
      <c r="G208" s="18" t="s">
        <v>1312</v>
      </c>
      <c r="H208" s="18"/>
      <c r="I208" s="19"/>
      <c r="J208" s="20">
        <v>44</v>
      </c>
      <c r="K208" s="21" t="s">
        <v>25</v>
      </c>
      <c r="L208">
        <v>26</v>
      </c>
      <c r="M208" t="s">
        <v>503</v>
      </c>
    </row>
    <row r="209" spans="1:13" x14ac:dyDescent="0.25">
      <c r="A209" s="22">
        <v>208</v>
      </c>
      <c r="B209" s="4"/>
      <c r="C209" s="7"/>
      <c r="D209" s="7"/>
      <c r="E209" s="7"/>
      <c r="F209" s="7"/>
      <c r="G209" s="7"/>
      <c r="H209" s="7"/>
      <c r="I209" s="9">
        <v>696</v>
      </c>
      <c r="J209" s="10">
        <v>707</v>
      </c>
      <c r="K209" s="23" t="s">
        <v>303</v>
      </c>
      <c r="L209">
        <v>26</v>
      </c>
    </row>
    <row r="210" spans="1:13" x14ac:dyDescent="0.25">
      <c r="A210" s="22">
        <v>209</v>
      </c>
      <c r="B210" s="4"/>
      <c r="C210" s="7"/>
      <c r="D210" s="7"/>
      <c r="E210" s="7"/>
      <c r="F210" s="7"/>
      <c r="G210" s="7"/>
      <c r="H210" s="7"/>
      <c r="I210" s="9"/>
      <c r="J210" s="10">
        <v>747</v>
      </c>
      <c r="K210" s="23" t="s">
        <v>937</v>
      </c>
      <c r="L210">
        <v>26</v>
      </c>
    </row>
    <row r="211" spans="1:13" x14ac:dyDescent="0.25">
      <c r="A211" s="22">
        <v>210</v>
      </c>
      <c r="B211" s="4"/>
      <c r="C211" s="7"/>
      <c r="D211" s="7"/>
      <c r="E211" s="7"/>
      <c r="F211" s="7"/>
      <c r="G211" s="7"/>
      <c r="H211" s="7"/>
      <c r="I211" s="9">
        <v>545</v>
      </c>
      <c r="J211" s="10">
        <v>556</v>
      </c>
      <c r="K211" s="23" t="s">
        <v>221</v>
      </c>
      <c r="L211">
        <v>26</v>
      </c>
    </row>
    <row r="212" spans="1:13" x14ac:dyDescent="0.25">
      <c r="A212" s="22">
        <v>211</v>
      </c>
      <c r="B212" s="4"/>
      <c r="C212" s="7"/>
      <c r="D212" s="7"/>
      <c r="E212" s="7"/>
      <c r="F212" s="7"/>
      <c r="G212" s="7"/>
      <c r="H212" s="7"/>
      <c r="I212" s="9">
        <v>816</v>
      </c>
      <c r="J212" s="11">
        <v>827</v>
      </c>
      <c r="K212" s="31" t="s">
        <v>346</v>
      </c>
      <c r="L212">
        <v>26</v>
      </c>
    </row>
    <row r="213" spans="1:13" x14ac:dyDescent="0.25">
      <c r="A213" s="22">
        <v>212</v>
      </c>
      <c r="B213" s="4"/>
      <c r="C213" s="7"/>
      <c r="D213" s="7"/>
      <c r="E213" s="7"/>
      <c r="F213" s="7"/>
      <c r="G213" s="7"/>
      <c r="H213" s="7"/>
      <c r="I213" s="9">
        <v>1042</v>
      </c>
      <c r="J213" s="10">
        <v>1054</v>
      </c>
      <c r="K213" s="23" t="s">
        <v>453</v>
      </c>
      <c r="L213">
        <v>26</v>
      </c>
    </row>
    <row r="214" spans="1:13" ht="15.75" thickBot="1" x14ac:dyDescent="0.3">
      <c r="A214" s="24">
        <v>213</v>
      </c>
      <c r="B214" s="25"/>
      <c r="C214" s="26"/>
      <c r="D214" s="26"/>
      <c r="E214" s="26"/>
      <c r="F214" s="26"/>
      <c r="G214" s="26"/>
      <c r="H214" s="26"/>
      <c r="I214" s="27">
        <v>1069</v>
      </c>
      <c r="J214" s="28">
        <v>1081</v>
      </c>
      <c r="K214" s="29" t="s">
        <v>461</v>
      </c>
      <c r="L214">
        <v>26</v>
      </c>
    </row>
    <row r="215" spans="1:13" x14ac:dyDescent="0.25">
      <c r="A215" s="16">
        <v>214</v>
      </c>
      <c r="B215" s="17"/>
      <c r="C215" s="18"/>
      <c r="D215" s="18"/>
      <c r="E215" s="18"/>
      <c r="F215" s="18"/>
      <c r="G215" s="18" t="s">
        <v>1313</v>
      </c>
      <c r="H215" s="18"/>
      <c r="I215" s="19"/>
      <c r="J215" s="20">
        <v>714</v>
      </c>
      <c r="K215" s="21" t="s">
        <v>913</v>
      </c>
    </row>
    <row r="216" spans="1:13" x14ac:dyDescent="0.25">
      <c r="A216" s="22">
        <v>215</v>
      </c>
      <c r="B216" s="4"/>
      <c r="C216" s="7"/>
      <c r="D216" s="7"/>
      <c r="E216" s="7"/>
      <c r="F216" s="7"/>
      <c r="G216" s="7"/>
      <c r="H216" s="7"/>
      <c r="I216" s="9"/>
      <c r="J216" s="10">
        <v>264</v>
      </c>
      <c r="K216" s="23" t="s">
        <v>660</v>
      </c>
    </row>
    <row r="217" spans="1:13" x14ac:dyDescent="0.25">
      <c r="A217" s="22">
        <v>216</v>
      </c>
      <c r="B217" s="4"/>
      <c r="C217" s="7"/>
      <c r="D217" s="7"/>
      <c r="E217" s="7"/>
      <c r="F217" s="7"/>
      <c r="G217" s="7"/>
      <c r="H217" s="7"/>
      <c r="I217" s="9"/>
      <c r="J217" s="10">
        <v>492</v>
      </c>
      <c r="K217" s="23" t="s">
        <v>794</v>
      </c>
    </row>
    <row r="218" spans="1:13" x14ac:dyDescent="0.25">
      <c r="A218" s="22">
        <v>217</v>
      </c>
      <c r="B218" s="4"/>
      <c r="C218" s="7"/>
      <c r="D218" s="7"/>
      <c r="E218" s="7"/>
      <c r="F218" s="7"/>
      <c r="G218" s="7"/>
      <c r="H218" s="7"/>
      <c r="I218" s="9"/>
      <c r="J218" s="10">
        <v>352</v>
      </c>
      <c r="K218" s="23" t="s">
        <v>706</v>
      </c>
    </row>
    <row r="219" spans="1:13" x14ac:dyDescent="0.25">
      <c r="A219" s="22">
        <v>218</v>
      </c>
      <c r="B219" s="4"/>
      <c r="C219" s="7"/>
      <c r="D219" s="7"/>
      <c r="E219" s="7"/>
      <c r="F219" s="7"/>
      <c r="G219" s="7"/>
      <c r="H219" s="7"/>
      <c r="I219" s="9"/>
      <c r="J219" s="10">
        <v>476</v>
      </c>
      <c r="K219" s="23" t="s">
        <v>785</v>
      </c>
    </row>
    <row r="220" spans="1:13" x14ac:dyDescent="0.25">
      <c r="A220" s="22">
        <v>219</v>
      </c>
      <c r="B220" s="4"/>
      <c r="C220" s="7"/>
      <c r="D220" s="7"/>
      <c r="E220" s="7"/>
      <c r="F220" s="7"/>
      <c r="G220" s="7"/>
      <c r="H220" s="7"/>
      <c r="I220" s="9"/>
      <c r="J220" s="10">
        <v>516</v>
      </c>
      <c r="K220" s="23" t="s">
        <v>810</v>
      </c>
    </row>
    <row r="221" spans="1:13" ht="15.75" thickBot="1" x14ac:dyDescent="0.3">
      <c r="A221" s="24">
        <v>220</v>
      </c>
      <c r="B221" s="25"/>
      <c r="C221" s="26"/>
      <c r="D221" s="26"/>
      <c r="E221" s="26"/>
      <c r="F221" s="26"/>
      <c r="G221" s="26"/>
      <c r="H221" s="26"/>
      <c r="I221" s="32"/>
      <c r="J221" s="28">
        <v>723</v>
      </c>
      <c r="K221" s="29" t="s">
        <v>920</v>
      </c>
    </row>
    <row r="222" spans="1:13" x14ac:dyDescent="0.25">
      <c r="A222" s="16">
        <v>221</v>
      </c>
      <c r="B222" s="17"/>
      <c r="C222" s="18"/>
      <c r="D222" s="18"/>
      <c r="E222" s="18"/>
      <c r="F222" s="18"/>
      <c r="G222" s="18"/>
      <c r="H222" s="18"/>
      <c r="I222" s="33">
        <v>437</v>
      </c>
      <c r="J222" s="20">
        <v>448</v>
      </c>
      <c r="K222" s="21" t="s">
        <v>181</v>
      </c>
      <c r="L222">
        <v>27</v>
      </c>
      <c r="M222" t="s">
        <v>1442</v>
      </c>
    </row>
    <row r="223" spans="1:13" x14ac:dyDescent="0.25">
      <c r="A223" s="22">
        <v>222</v>
      </c>
      <c r="B223" s="4"/>
      <c r="C223" s="7"/>
      <c r="D223" s="7"/>
      <c r="E223" s="7"/>
      <c r="F223" s="7"/>
      <c r="G223" s="7"/>
      <c r="H223" s="7"/>
      <c r="I223" s="9">
        <v>402</v>
      </c>
      <c r="J223" s="10">
        <v>412</v>
      </c>
      <c r="K223" s="23" t="s">
        <v>166</v>
      </c>
      <c r="L223">
        <v>27</v>
      </c>
    </row>
    <row r="224" spans="1:13" x14ac:dyDescent="0.25">
      <c r="A224" s="22">
        <v>223</v>
      </c>
      <c r="B224" s="4"/>
      <c r="C224" s="7"/>
      <c r="D224" s="7"/>
      <c r="E224" s="7"/>
      <c r="F224" s="7"/>
      <c r="G224" s="7"/>
      <c r="H224" s="7"/>
      <c r="I224" s="9">
        <v>619</v>
      </c>
      <c r="J224" s="10">
        <v>630</v>
      </c>
      <c r="K224" s="23" t="s">
        <v>261</v>
      </c>
      <c r="L224">
        <v>27</v>
      </c>
    </row>
    <row r="225" spans="1:13" x14ac:dyDescent="0.25">
      <c r="A225" s="22">
        <v>224</v>
      </c>
      <c r="B225" s="4"/>
      <c r="C225" s="7"/>
      <c r="D225" s="7"/>
      <c r="E225" s="7"/>
      <c r="F225" s="7"/>
      <c r="G225" s="7"/>
      <c r="H225" s="7"/>
      <c r="I225" s="9">
        <v>429</v>
      </c>
      <c r="J225" s="10">
        <v>440</v>
      </c>
      <c r="K225" s="23" t="s">
        <v>177</v>
      </c>
      <c r="L225">
        <v>27</v>
      </c>
    </row>
    <row r="226" spans="1:13" ht="15.75" thickBot="1" x14ac:dyDescent="0.3">
      <c r="A226" s="24">
        <v>225</v>
      </c>
      <c r="B226" s="25"/>
      <c r="C226" s="26"/>
      <c r="D226" s="26"/>
      <c r="E226" s="26"/>
      <c r="F226" s="26"/>
      <c r="G226" s="26"/>
      <c r="H226" s="26"/>
      <c r="I226" s="27">
        <v>477</v>
      </c>
      <c r="J226" s="28">
        <v>488</v>
      </c>
      <c r="K226" s="29" t="s">
        <v>199</v>
      </c>
      <c r="L226">
        <v>27</v>
      </c>
    </row>
    <row r="227" spans="1:13" x14ac:dyDescent="0.25">
      <c r="A227" s="16">
        <v>226</v>
      </c>
      <c r="B227" s="17"/>
      <c r="C227" s="18"/>
      <c r="D227" s="18"/>
      <c r="E227" s="18"/>
      <c r="F227" s="18"/>
      <c r="G227" s="18"/>
      <c r="H227" s="18"/>
      <c r="I227" s="19"/>
      <c r="J227" s="20">
        <v>731</v>
      </c>
      <c r="K227" s="21" t="s">
        <v>924</v>
      </c>
      <c r="L227">
        <v>28</v>
      </c>
      <c r="M227" t="s">
        <v>1443</v>
      </c>
    </row>
    <row r="228" spans="1:13" x14ac:dyDescent="0.25">
      <c r="A228" s="22">
        <v>227</v>
      </c>
      <c r="B228" s="4"/>
      <c r="C228" s="7"/>
      <c r="D228" s="7"/>
      <c r="E228" s="7"/>
      <c r="F228" s="7"/>
      <c r="G228" s="7"/>
      <c r="H228" s="7"/>
      <c r="I228" s="9">
        <v>473</v>
      </c>
      <c r="J228" s="10">
        <v>484</v>
      </c>
      <c r="K228" s="23" t="s">
        <v>198</v>
      </c>
      <c r="L228">
        <v>28</v>
      </c>
    </row>
    <row r="229" spans="1:13" x14ac:dyDescent="0.25">
      <c r="A229" s="22">
        <v>228</v>
      </c>
      <c r="B229" s="4"/>
      <c r="C229" s="7"/>
      <c r="D229" s="7"/>
      <c r="E229" s="7"/>
      <c r="F229" s="7"/>
      <c r="G229" s="7"/>
      <c r="H229" s="7"/>
      <c r="I229" s="9"/>
      <c r="J229" s="10">
        <v>524</v>
      </c>
      <c r="K229" s="23" t="s">
        <v>816</v>
      </c>
      <c r="L229">
        <v>28</v>
      </c>
    </row>
    <row r="230" spans="1:13" x14ac:dyDescent="0.25">
      <c r="A230" s="22">
        <v>229</v>
      </c>
      <c r="B230" s="4"/>
      <c r="C230" s="7"/>
      <c r="D230" s="7"/>
      <c r="E230" s="7"/>
      <c r="F230" s="7"/>
      <c r="G230" s="7"/>
      <c r="H230" s="7"/>
      <c r="I230" s="9">
        <v>571</v>
      </c>
      <c r="J230" s="10">
        <v>582</v>
      </c>
      <c r="K230" s="23" t="s">
        <v>232</v>
      </c>
      <c r="L230">
        <v>28</v>
      </c>
    </row>
    <row r="231" spans="1:13" x14ac:dyDescent="0.25">
      <c r="A231" s="22">
        <v>230</v>
      </c>
      <c r="B231" s="4"/>
      <c r="C231" s="7"/>
      <c r="D231" s="7"/>
      <c r="E231" s="7"/>
      <c r="F231" s="7"/>
      <c r="G231" s="7"/>
      <c r="H231" s="7"/>
      <c r="I231" s="9">
        <v>609</v>
      </c>
      <c r="J231" s="10">
        <v>620</v>
      </c>
      <c r="K231" s="23" t="s">
        <v>255</v>
      </c>
      <c r="L231">
        <v>28</v>
      </c>
    </row>
    <row r="232" spans="1:13" ht="15.75" thickBot="1" x14ac:dyDescent="0.3">
      <c r="A232" s="24">
        <v>231</v>
      </c>
      <c r="B232" s="25"/>
      <c r="C232" s="26"/>
      <c r="D232" s="26"/>
      <c r="E232" s="26"/>
      <c r="F232" s="26"/>
      <c r="G232" s="26"/>
      <c r="H232" s="26"/>
      <c r="I232" s="27">
        <v>899</v>
      </c>
      <c r="J232" s="28">
        <v>910</v>
      </c>
      <c r="K232" s="29" t="s">
        <v>384</v>
      </c>
      <c r="L232">
        <v>28</v>
      </c>
    </row>
    <row r="233" spans="1:13" x14ac:dyDescent="0.25">
      <c r="A233" s="16">
        <v>232</v>
      </c>
      <c r="B233" s="17"/>
      <c r="C233" s="18"/>
      <c r="D233" s="18"/>
      <c r="E233" s="18"/>
      <c r="F233" s="18"/>
      <c r="G233" s="18"/>
      <c r="H233" s="18"/>
      <c r="I233" s="19"/>
      <c r="J233" s="20">
        <v>738</v>
      </c>
      <c r="K233" s="21" t="s">
        <v>929</v>
      </c>
      <c r="L233">
        <v>29</v>
      </c>
      <c r="M233" t="s">
        <v>1444</v>
      </c>
    </row>
    <row r="234" spans="1:13" x14ac:dyDescent="0.25">
      <c r="A234" s="22">
        <v>233</v>
      </c>
      <c r="B234" s="4"/>
      <c r="C234" s="7"/>
      <c r="D234" s="7"/>
      <c r="E234" s="7"/>
      <c r="F234" s="7"/>
      <c r="G234" s="7"/>
      <c r="H234" s="7"/>
      <c r="I234" s="9"/>
      <c r="J234" s="10">
        <v>746</v>
      </c>
      <c r="K234" s="23" t="s">
        <v>936</v>
      </c>
      <c r="L234">
        <v>29</v>
      </c>
    </row>
    <row r="235" spans="1:13" x14ac:dyDescent="0.25">
      <c r="A235" s="22">
        <v>234</v>
      </c>
      <c r="B235" s="4"/>
      <c r="C235" s="7"/>
      <c r="D235" s="7"/>
      <c r="E235" s="7"/>
      <c r="F235" s="7"/>
      <c r="G235" s="7"/>
      <c r="H235" s="7"/>
      <c r="I235" s="9">
        <v>958</v>
      </c>
      <c r="J235" s="10">
        <v>969</v>
      </c>
      <c r="K235" s="23" t="s">
        <v>412</v>
      </c>
      <c r="L235">
        <v>29</v>
      </c>
    </row>
    <row r="236" spans="1:13" x14ac:dyDescent="0.25">
      <c r="A236" s="22">
        <v>235</v>
      </c>
      <c r="B236" s="4"/>
      <c r="C236" s="7"/>
      <c r="D236" s="7"/>
      <c r="E236" s="7"/>
      <c r="F236" s="7"/>
      <c r="G236" s="7"/>
      <c r="H236" s="7"/>
      <c r="I236" s="9">
        <v>278</v>
      </c>
      <c r="J236" s="10">
        <v>288</v>
      </c>
      <c r="K236" s="23" t="s">
        <v>120</v>
      </c>
      <c r="L236">
        <v>29</v>
      </c>
    </row>
    <row r="237" spans="1:13" x14ac:dyDescent="0.25">
      <c r="A237" s="22">
        <v>236</v>
      </c>
      <c r="B237" s="4"/>
      <c r="C237" s="7"/>
      <c r="D237" s="7"/>
      <c r="E237" s="7"/>
      <c r="F237" s="7"/>
      <c r="G237" s="7"/>
      <c r="H237" s="7"/>
      <c r="I237" s="9">
        <v>1111</v>
      </c>
      <c r="J237" s="10">
        <v>1125</v>
      </c>
      <c r="K237" s="23" t="s">
        <v>480</v>
      </c>
      <c r="L237">
        <v>29</v>
      </c>
    </row>
    <row r="238" spans="1:13" x14ac:dyDescent="0.25">
      <c r="A238" s="22">
        <v>237</v>
      </c>
      <c r="B238" s="4"/>
      <c r="C238" s="7"/>
      <c r="D238" s="7"/>
      <c r="E238" s="7"/>
      <c r="F238" s="7"/>
      <c r="G238" s="7"/>
      <c r="H238" s="7"/>
      <c r="I238" s="9">
        <v>597</v>
      </c>
      <c r="J238" s="10">
        <v>608</v>
      </c>
      <c r="K238" s="23" t="s">
        <v>247</v>
      </c>
      <c r="L238">
        <v>29</v>
      </c>
    </row>
    <row r="239" spans="1:13" ht="15.75" thickBot="1" x14ac:dyDescent="0.3">
      <c r="A239" s="24">
        <v>238</v>
      </c>
      <c r="B239" s="25"/>
      <c r="C239" s="26"/>
      <c r="D239" s="26"/>
      <c r="E239" s="26"/>
      <c r="F239" s="26"/>
      <c r="G239" s="26"/>
      <c r="H239" s="26"/>
      <c r="I239" s="27">
        <v>669</v>
      </c>
      <c r="J239" s="28">
        <v>680</v>
      </c>
      <c r="K239" s="29" t="s">
        <v>286</v>
      </c>
      <c r="L239">
        <v>29</v>
      </c>
    </row>
    <row r="240" spans="1:13" x14ac:dyDescent="0.25">
      <c r="A240" s="16">
        <v>239</v>
      </c>
      <c r="B240" s="17"/>
      <c r="C240" s="18"/>
      <c r="D240" s="18"/>
      <c r="E240" s="18"/>
      <c r="F240" s="18"/>
      <c r="G240" s="18" t="s">
        <v>1314</v>
      </c>
      <c r="H240" s="18"/>
      <c r="I240" s="19"/>
      <c r="J240" s="20">
        <v>95</v>
      </c>
      <c r="K240" s="21" t="s">
        <v>562</v>
      </c>
      <c r="L240">
        <v>30</v>
      </c>
      <c r="M240" t="s">
        <v>1445</v>
      </c>
    </row>
    <row r="241" spans="1:13" x14ac:dyDescent="0.25">
      <c r="A241" s="22">
        <v>240</v>
      </c>
      <c r="B241" s="4"/>
      <c r="C241" s="7"/>
      <c r="D241" s="7"/>
      <c r="E241" s="7"/>
      <c r="F241" s="7"/>
      <c r="G241" s="7"/>
      <c r="H241" s="7"/>
      <c r="I241" s="9">
        <v>99</v>
      </c>
      <c r="J241" s="10">
        <v>104</v>
      </c>
      <c r="K241" s="23" t="s">
        <v>45</v>
      </c>
      <c r="L241">
        <v>30</v>
      </c>
    </row>
    <row r="242" spans="1:13" x14ac:dyDescent="0.25">
      <c r="A242" s="22">
        <v>241</v>
      </c>
      <c r="B242" s="4"/>
      <c r="C242" s="7"/>
      <c r="D242" s="7"/>
      <c r="E242" s="7"/>
      <c r="F242" s="7"/>
      <c r="G242" s="7"/>
      <c r="H242" s="7"/>
      <c r="I242" s="9">
        <v>985</v>
      </c>
      <c r="J242" s="10">
        <v>996</v>
      </c>
      <c r="K242" s="23" t="s">
        <v>423</v>
      </c>
      <c r="L242">
        <v>30</v>
      </c>
    </row>
    <row r="243" spans="1:13" x14ac:dyDescent="0.25">
      <c r="A243" s="22">
        <v>242</v>
      </c>
      <c r="B243" s="4"/>
      <c r="C243" s="7"/>
      <c r="D243" s="7"/>
      <c r="E243" s="7"/>
      <c r="F243" s="7"/>
      <c r="G243" s="7"/>
      <c r="H243" s="7"/>
      <c r="I243" s="9">
        <v>318</v>
      </c>
      <c r="J243" s="10">
        <v>328</v>
      </c>
      <c r="K243" s="23" t="s">
        <v>139</v>
      </c>
      <c r="L243">
        <v>30</v>
      </c>
    </row>
    <row r="244" spans="1:13" x14ac:dyDescent="0.25">
      <c r="A244" s="22">
        <v>243</v>
      </c>
      <c r="B244" s="4"/>
      <c r="C244" s="7"/>
      <c r="D244" s="7"/>
      <c r="E244" s="7"/>
      <c r="F244" s="7"/>
      <c r="G244" s="7"/>
      <c r="H244" s="7"/>
      <c r="I244" s="9">
        <v>1089</v>
      </c>
      <c r="J244" s="10">
        <v>1101</v>
      </c>
      <c r="K244" s="23" t="s">
        <v>471</v>
      </c>
      <c r="L244">
        <v>30</v>
      </c>
    </row>
    <row r="245" spans="1:13" x14ac:dyDescent="0.25">
      <c r="A245" s="22">
        <v>244</v>
      </c>
      <c r="B245" s="4"/>
      <c r="C245" s="7"/>
      <c r="D245" s="7"/>
      <c r="E245" s="7"/>
      <c r="F245" s="7"/>
      <c r="G245" s="7"/>
      <c r="H245" s="7"/>
      <c r="I245" s="9">
        <v>772</v>
      </c>
      <c r="J245" s="10">
        <v>783</v>
      </c>
      <c r="K245" s="23" t="s">
        <v>326</v>
      </c>
      <c r="L245">
        <v>30</v>
      </c>
    </row>
    <row r="246" spans="1:13" ht="15.75" thickBot="1" x14ac:dyDescent="0.3">
      <c r="A246" s="24">
        <v>245</v>
      </c>
      <c r="B246" s="25"/>
      <c r="C246" s="26"/>
      <c r="D246" s="26"/>
      <c r="E246" s="26"/>
      <c r="F246" s="26"/>
      <c r="G246" s="26"/>
      <c r="H246" s="26"/>
      <c r="I246" s="27">
        <v>820</v>
      </c>
      <c r="J246" s="28">
        <v>831</v>
      </c>
      <c r="K246" s="29" t="s">
        <v>348</v>
      </c>
      <c r="L246">
        <v>30</v>
      </c>
    </row>
    <row r="247" spans="1:13" x14ac:dyDescent="0.25">
      <c r="A247" s="16">
        <v>246</v>
      </c>
      <c r="B247" s="17"/>
      <c r="C247" s="18"/>
      <c r="D247" s="18"/>
      <c r="E247" s="18"/>
      <c r="F247" s="18"/>
      <c r="G247" s="18"/>
      <c r="H247" s="18"/>
      <c r="I247" s="19"/>
      <c r="J247" s="20">
        <v>111</v>
      </c>
      <c r="K247" s="21" t="s">
        <v>573</v>
      </c>
      <c r="L247">
        <v>31</v>
      </c>
      <c r="M247" t="s">
        <v>1446</v>
      </c>
    </row>
    <row r="248" spans="1:13" x14ac:dyDescent="0.25">
      <c r="A248" s="22">
        <v>247</v>
      </c>
      <c r="B248" s="4"/>
      <c r="C248" s="7"/>
      <c r="D248" s="7"/>
      <c r="E248" s="7"/>
      <c r="F248" s="7"/>
      <c r="G248" s="7"/>
      <c r="H248" s="7"/>
      <c r="I248" s="9">
        <v>115</v>
      </c>
      <c r="J248" s="10">
        <v>120</v>
      </c>
      <c r="K248" s="23" t="s">
        <v>52</v>
      </c>
      <c r="L248">
        <v>31</v>
      </c>
    </row>
    <row r="249" spans="1:13" x14ac:dyDescent="0.25">
      <c r="A249" s="22">
        <v>248</v>
      </c>
      <c r="B249" s="4"/>
      <c r="C249" s="7"/>
      <c r="D249" s="7"/>
      <c r="E249" s="7"/>
      <c r="F249" s="7"/>
      <c r="G249" s="7"/>
      <c r="H249" s="7"/>
      <c r="I249" s="9">
        <v>158</v>
      </c>
      <c r="J249" s="10">
        <v>163</v>
      </c>
      <c r="K249" s="23" t="s">
        <v>72</v>
      </c>
      <c r="L249">
        <v>31</v>
      </c>
    </row>
    <row r="250" spans="1:13" x14ac:dyDescent="0.25">
      <c r="A250" s="22">
        <v>249</v>
      </c>
      <c r="B250" s="4"/>
      <c r="C250" s="7"/>
      <c r="D250" s="7"/>
      <c r="E250" s="7"/>
      <c r="F250" s="7"/>
      <c r="G250" s="7"/>
      <c r="H250" s="7"/>
      <c r="I250" s="9">
        <v>334</v>
      </c>
      <c r="J250" s="10">
        <v>344</v>
      </c>
      <c r="K250" s="23" t="s">
        <v>146</v>
      </c>
      <c r="L250">
        <v>31</v>
      </c>
    </row>
    <row r="251" spans="1:13" x14ac:dyDescent="0.25">
      <c r="A251" s="22">
        <v>250</v>
      </c>
      <c r="B251" s="4"/>
      <c r="C251" s="7"/>
      <c r="D251" s="7"/>
      <c r="E251" s="7"/>
      <c r="F251" s="7"/>
      <c r="G251" s="7"/>
      <c r="H251" s="7"/>
      <c r="I251" s="9">
        <v>304</v>
      </c>
      <c r="J251" s="10">
        <v>314</v>
      </c>
      <c r="K251" s="23" t="s">
        <v>133</v>
      </c>
      <c r="L251">
        <v>31</v>
      </c>
    </row>
    <row r="252" spans="1:13" ht="15.75" thickBot="1" x14ac:dyDescent="0.3">
      <c r="A252" s="24">
        <v>251</v>
      </c>
      <c r="B252" s="25"/>
      <c r="C252" s="26"/>
      <c r="D252" s="26"/>
      <c r="E252" s="26"/>
      <c r="F252" s="26"/>
      <c r="G252" s="26"/>
      <c r="H252" s="26"/>
      <c r="I252" s="27"/>
      <c r="J252" s="28">
        <v>355</v>
      </c>
      <c r="K252" s="29" t="s">
        <v>709</v>
      </c>
      <c r="L252">
        <v>31</v>
      </c>
    </row>
    <row r="253" spans="1:13" x14ac:dyDescent="0.25">
      <c r="A253" s="16">
        <v>252</v>
      </c>
      <c r="B253" s="17"/>
      <c r="C253" s="18"/>
      <c r="D253" s="18"/>
      <c r="E253" s="18"/>
      <c r="F253" s="18"/>
      <c r="G253" s="18"/>
      <c r="H253" s="18"/>
      <c r="I253" s="19"/>
      <c r="J253" s="20">
        <v>119</v>
      </c>
      <c r="K253" s="21" t="s">
        <v>576</v>
      </c>
      <c r="L253">
        <v>32</v>
      </c>
      <c r="M253" t="s">
        <v>1447</v>
      </c>
    </row>
    <row r="254" spans="1:13" x14ac:dyDescent="0.25">
      <c r="A254" s="22">
        <v>253</v>
      </c>
      <c r="B254" s="4"/>
      <c r="C254" s="7"/>
      <c r="D254" s="7"/>
      <c r="E254" s="7"/>
      <c r="F254" s="7"/>
      <c r="G254" s="7"/>
      <c r="H254" s="7"/>
      <c r="I254" s="9">
        <v>693</v>
      </c>
      <c r="J254" s="10">
        <v>704</v>
      </c>
      <c r="K254" s="23" t="s">
        <v>300</v>
      </c>
      <c r="L254">
        <v>32</v>
      </c>
    </row>
    <row r="255" spans="1:13" x14ac:dyDescent="0.25">
      <c r="A255" s="22">
        <v>254</v>
      </c>
      <c r="B255" s="4"/>
      <c r="C255" s="7"/>
      <c r="D255" s="7"/>
      <c r="E255" s="7"/>
      <c r="F255" s="7"/>
      <c r="G255" s="7"/>
      <c r="H255" s="7"/>
      <c r="I255" s="9">
        <v>683</v>
      </c>
      <c r="J255" s="10">
        <v>694</v>
      </c>
      <c r="K255" s="23" t="s">
        <v>294</v>
      </c>
      <c r="L255">
        <v>32</v>
      </c>
    </row>
    <row r="256" spans="1:13" x14ac:dyDescent="0.25">
      <c r="A256" s="22">
        <v>255</v>
      </c>
      <c r="B256" s="4"/>
      <c r="C256" s="7"/>
      <c r="D256" s="7"/>
      <c r="E256" s="7"/>
      <c r="F256" s="7"/>
      <c r="G256" s="7"/>
      <c r="H256" s="7"/>
      <c r="I256" s="9">
        <v>789</v>
      </c>
      <c r="J256" s="10">
        <v>800</v>
      </c>
      <c r="K256" s="23" t="s">
        <v>335</v>
      </c>
      <c r="L256">
        <v>32</v>
      </c>
    </row>
    <row r="257" spans="1:13" x14ac:dyDescent="0.25">
      <c r="A257" s="22">
        <v>256</v>
      </c>
      <c r="B257" s="4"/>
      <c r="C257" s="7"/>
      <c r="D257" s="7"/>
      <c r="E257" s="7"/>
      <c r="F257" s="7"/>
      <c r="G257" s="7"/>
      <c r="H257" s="7"/>
      <c r="I257" s="9">
        <v>664</v>
      </c>
      <c r="J257" s="10">
        <v>675</v>
      </c>
      <c r="K257" s="23" t="s">
        <v>284</v>
      </c>
      <c r="L257">
        <v>32</v>
      </c>
    </row>
    <row r="258" spans="1:13" ht="15.75" thickBot="1" x14ac:dyDescent="0.3">
      <c r="A258" s="24">
        <v>257</v>
      </c>
      <c r="B258" s="25"/>
      <c r="C258" s="26"/>
      <c r="D258" s="26"/>
      <c r="E258" s="26"/>
      <c r="F258" s="26"/>
      <c r="G258" s="26"/>
      <c r="H258" s="26"/>
      <c r="I258" s="27"/>
      <c r="J258" s="28">
        <v>699</v>
      </c>
      <c r="K258" s="29" t="s">
        <v>904</v>
      </c>
      <c r="L258">
        <v>32</v>
      </c>
    </row>
    <row r="259" spans="1:13" x14ac:dyDescent="0.25">
      <c r="A259" s="16">
        <v>258</v>
      </c>
      <c r="B259" s="17"/>
      <c r="C259" s="18"/>
      <c r="D259" s="18"/>
      <c r="E259" s="18"/>
      <c r="F259" s="18"/>
      <c r="G259" s="18" t="s">
        <v>1315</v>
      </c>
      <c r="H259" s="18"/>
      <c r="I259" s="19"/>
      <c r="J259" s="20">
        <v>254</v>
      </c>
      <c r="K259" s="21" t="s">
        <v>104</v>
      </c>
      <c r="L259">
        <v>33</v>
      </c>
      <c r="M259" t="s">
        <v>1448</v>
      </c>
    </row>
    <row r="260" spans="1:13" x14ac:dyDescent="0.25">
      <c r="A260" s="22">
        <v>259</v>
      </c>
      <c r="B260" s="4"/>
      <c r="C260" s="7"/>
      <c r="D260" s="7"/>
      <c r="E260" s="7"/>
      <c r="F260" s="7"/>
      <c r="G260" s="7"/>
      <c r="H260" s="7"/>
      <c r="I260" s="9">
        <v>883</v>
      </c>
      <c r="J260" s="10">
        <v>894</v>
      </c>
      <c r="K260" s="23" t="s">
        <v>374</v>
      </c>
      <c r="L260">
        <v>33</v>
      </c>
    </row>
    <row r="261" spans="1:13" x14ac:dyDescent="0.25">
      <c r="A261" s="22">
        <v>260</v>
      </c>
      <c r="B261" s="4"/>
      <c r="C261" s="7"/>
      <c r="D261" s="7"/>
      <c r="E261" s="7"/>
      <c r="F261" s="7"/>
      <c r="G261" s="7"/>
      <c r="H261" s="7"/>
      <c r="I261" s="9">
        <v>660</v>
      </c>
      <c r="J261" s="10">
        <v>671</v>
      </c>
      <c r="K261" s="23" t="s">
        <v>281</v>
      </c>
      <c r="L261">
        <v>33</v>
      </c>
    </row>
    <row r="262" spans="1:13" x14ac:dyDescent="0.25">
      <c r="A262" s="22">
        <v>261</v>
      </c>
      <c r="B262" s="4"/>
      <c r="C262" s="7"/>
      <c r="D262" s="7"/>
      <c r="E262" s="7"/>
      <c r="F262" s="7"/>
      <c r="G262" s="7"/>
      <c r="H262" s="7"/>
      <c r="I262" s="9">
        <v>954</v>
      </c>
      <c r="J262" s="11">
        <v>965</v>
      </c>
      <c r="K262" s="31" t="s">
        <v>410</v>
      </c>
      <c r="L262">
        <v>33</v>
      </c>
    </row>
    <row r="263" spans="1:13" x14ac:dyDescent="0.25">
      <c r="A263" s="22">
        <v>262</v>
      </c>
      <c r="B263" s="4"/>
      <c r="C263" s="7"/>
      <c r="D263" s="7"/>
      <c r="E263" s="7"/>
      <c r="F263" s="7"/>
      <c r="G263" s="7"/>
      <c r="H263" s="7"/>
      <c r="I263" s="9">
        <v>763</v>
      </c>
      <c r="J263" s="10">
        <v>774</v>
      </c>
      <c r="K263" s="23" t="s">
        <v>322</v>
      </c>
      <c r="L263">
        <v>33</v>
      </c>
    </row>
    <row r="264" spans="1:13" x14ac:dyDescent="0.25">
      <c r="A264" s="22">
        <v>263</v>
      </c>
      <c r="B264" s="4"/>
      <c r="C264" s="7"/>
      <c r="D264" s="7"/>
      <c r="E264" s="7"/>
      <c r="F264" s="7"/>
      <c r="G264" s="7"/>
      <c r="H264" s="7"/>
      <c r="I264" s="9">
        <v>895</v>
      </c>
      <c r="J264" s="10">
        <v>906</v>
      </c>
      <c r="K264" s="23" t="s">
        <v>381</v>
      </c>
      <c r="L264">
        <v>33</v>
      </c>
    </row>
    <row r="265" spans="1:13" ht="15.75" thickBot="1" x14ac:dyDescent="0.3">
      <c r="A265" s="24">
        <v>264</v>
      </c>
      <c r="B265" s="25"/>
      <c r="C265" s="26"/>
      <c r="D265" s="26"/>
      <c r="E265" s="26"/>
      <c r="F265" s="26"/>
      <c r="G265" s="26"/>
      <c r="H265" s="26"/>
      <c r="I265" s="27">
        <v>270</v>
      </c>
      <c r="J265" s="28">
        <v>279</v>
      </c>
      <c r="K265" s="29" t="s">
        <v>117</v>
      </c>
      <c r="L265">
        <v>33</v>
      </c>
    </row>
    <row r="266" spans="1:13" x14ac:dyDescent="0.25">
      <c r="A266" s="16">
        <v>265</v>
      </c>
      <c r="B266" s="17"/>
      <c r="C266" s="18"/>
      <c r="D266" s="18"/>
      <c r="E266" s="18"/>
      <c r="F266" s="18"/>
      <c r="G266" s="18"/>
      <c r="H266" s="18"/>
      <c r="I266" s="19"/>
      <c r="J266" s="20">
        <v>879</v>
      </c>
      <c r="K266" s="21" t="s">
        <v>1014</v>
      </c>
      <c r="L266">
        <v>34</v>
      </c>
      <c r="M266" t="s">
        <v>1449</v>
      </c>
    </row>
    <row r="267" spans="1:13" x14ac:dyDescent="0.25">
      <c r="A267" s="22">
        <v>266</v>
      </c>
      <c r="B267" s="4"/>
      <c r="C267" s="7"/>
      <c r="D267" s="7"/>
      <c r="E267" s="7"/>
      <c r="F267" s="7"/>
      <c r="G267" s="7"/>
      <c r="H267" s="7"/>
      <c r="I267" s="9">
        <v>431</v>
      </c>
      <c r="J267" s="10">
        <v>442</v>
      </c>
      <c r="K267" s="23" t="s">
        <v>179</v>
      </c>
      <c r="L267">
        <v>34</v>
      </c>
    </row>
    <row r="268" spans="1:13" x14ac:dyDescent="0.25">
      <c r="A268" s="22">
        <v>267</v>
      </c>
      <c r="B268" s="4"/>
      <c r="C268" s="7"/>
      <c r="D268" s="7"/>
      <c r="E268" s="7"/>
      <c r="F268" s="7"/>
      <c r="G268" s="7"/>
      <c r="H268" s="7"/>
      <c r="I268" s="9">
        <v>423</v>
      </c>
      <c r="J268" s="10">
        <v>434</v>
      </c>
      <c r="K268" s="23" t="s">
        <v>175</v>
      </c>
      <c r="L268">
        <v>34</v>
      </c>
    </row>
    <row r="269" spans="1:13" x14ac:dyDescent="0.25">
      <c r="A269" s="22">
        <v>268</v>
      </c>
      <c r="B269" s="4"/>
      <c r="C269" s="7"/>
      <c r="D269" s="7"/>
      <c r="E269" s="7"/>
      <c r="F269" s="7"/>
      <c r="G269" s="7"/>
      <c r="H269" s="7"/>
      <c r="I269" s="9">
        <v>534</v>
      </c>
      <c r="J269" s="10">
        <v>545</v>
      </c>
      <c r="K269" s="23" t="s">
        <v>219</v>
      </c>
      <c r="L269">
        <v>34</v>
      </c>
    </row>
    <row r="270" spans="1:13" x14ac:dyDescent="0.25">
      <c r="A270" s="22">
        <v>269</v>
      </c>
      <c r="B270" s="4"/>
      <c r="C270" s="7"/>
      <c r="D270" s="7"/>
      <c r="E270" s="7"/>
      <c r="F270" s="7"/>
      <c r="G270" s="7"/>
      <c r="H270" s="7"/>
      <c r="I270" s="9">
        <v>599</v>
      </c>
      <c r="J270" s="10">
        <v>610</v>
      </c>
      <c r="K270" s="23" t="s">
        <v>249</v>
      </c>
      <c r="L270">
        <v>34</v>
      </c>
    </row>
    <row r="271" spans="1:13" x14ac:dyDescent="0.25">
      <c r="A271" s="22">
        <v>270</v>
      </c>
      <c r="B271" s="4"/>
      <c r="C271" s="7"/>
      <c r="D271" s="7"/>
      <c r="E271" s="7"/>
      <c r="F271" s="7"/>
      <c r="G271" s="7"/>
      <c r="H271" s="7"/>
      <c r="I271" s="9">
        <v>265</v>
      </c>
      <c r="J271" s="10">
        <v>274</v>
      </c>
      <c r="K271" s="23" t="s">
        <v>115</v>
      </c>
      <c r="L271">
        <v>34</v>
      </c>
    </row>
    <row r="272" spans="1:13" ht="15.75" thickBot="1" x14ac:dyDescent="0.3">
      <c r="A272" s="24">
        <v>271</v>
      </c>
      <c r="B272" s="25"/>
      <c r="C272" s="26"/>
      <c r="D272" s="26"/>
      <c r="E272" s="26"/>
      <c r="F272" s="26"/>
      <c r="G272" s="26"/>
      <c r="H272" s="26"/>
      <c r="I272" s="27">
        <v>320</v>
      </c>
      <c r="J272" s="28">
        <v>330</v>
      </c>
      <c r="K272" s="29" t="s">
        <v>140</v>
      </c>
      <c r="L272">
        <v>34</v>
      </c>
    </row>
    <row r="273" spans="1:13" x14ac:dyDescent="0.25">
      <c r="A273" s="16">
        <v>272</v>
      </c>
      <c r="B273" s="17"/>
      <c r="C273" s="18"/>
      <c r="D273" s="18"/>
      <c r="E273" s="18"/>
      <c r="F273" s="18"/>
      <c r="G273" s="18"/>
      <c r="H273" s="18"/>
      <c r="I273" s="19"/>
      <c r="J273" s="20">
        <v>886</v>
      </c>
      <c r="K273" s="21" t="s">
        <v>1018</v>
      </c>
      <c r="L273">
        <v>35</v>
      </c>
      <c r="M273" t="s">
        <v>1450</v>
      </c>
    </row>
    <row r="274" spans="1:13" x14ac:dyDescent="0.25">
      <c r="A274" s="22">
        <v>273</v>
      </c>
      <c r="B274" s="4"/>
      <c r="C274" s="7"/>
      <c r="D274" s="7"/>
      <c r="E274" s="7"/>
      <c r="F274" s="7"/>
      <c r="G274" s="7"/>
      <c r="H274" s="7"/>
      <c r="I274" s="9">
        <v>531</v>
      </c>
      <c r="J274" s="10">
        <v>542</v>
      </c>
      <c r="K274" s="23" t="s">
        <v>218</v>
      </c>
      <c r="L274">
        <v>35</v>
      </c>
    </row>
    <row r="275" spans="1:13" x14ac:dyDescent="0.25">
      <c r="A275" s="22">
        <v>274</v>
      </c>
      <c r="B275" s="4"/>
      <c r="C275" s="7"/>
      <c r="D275" s="7"/>
      <c r="E275" s="7"/>
      <c r="F275" s="7"/>
      <c r="G275" s="7"/>
      <c r="H275" s="7"/>
      <c r="I275" s="9"/>
      <c r="J275" s="10">
        <v>606</v>
      </c>
      <c r="K275" s="23" t="s">
        <v>862</v>
      </c>
      <c r="L275">
        <v>35</v>
      </c>
    </row>
    <row r="276" spans="1:13" x14ac:dyDescent="0.25">
      <c r="A276" s="22">
        <v>275</v>
      </c>
      <c r="B276" s="4"/>
      <c r="C276" s="7"/>
      <c r="D276" s="7"/>
      <c r="E276" s="7"/>
      <c r="F276" s="7"/>
      <c r="G276" s="7"/>
      <c r="H276" s="7"/>
      <c r="I276" s="9">
        <v>419</v>
      </c>
      <c r="J276" s="10">
        <v>430</v>
      </c>
      <c r="K276" s="23" t="s">
        <v>173</v>
      </c>
      <c r="L276">
        <v>35</v>
      </c>
    </row>
    <row r="277" spans="1:13" x14ac:dyDescent="0.25">
      <c r="A277" s="22">
        <v>276</v>
      </c>
      <c r="B277" s="4"/>
      <c r="C277" s="7"/>
      <c r="D277" s="7"/>
      <c r="E277" s="7"/>
      <c r="F277" s="7"/>
      <c r="G277" s="7"/>
      <c r="H277" s="7"/>
      <c r="I277" s="9">
        <v>676</v>
      </c>
      <c r="J277" s="10">
        <v>687</v>
      </c>
      <c r="K277" s="23" t="s">
        <v>289</v>
      </c>
      <c r="L277">
        <v>35</v>
      </c>
    </row>
    <row r="278" spans="1:13" x14ac:dyDescent="0.25">
      <c r="A278" s="22">
        <v>277</v>
      </c>
      <c r="B278" s="4"/>
      <c r="C278" s="7"/>
      <c r="D278" s="7"/>
      <c r="E278" s="7"/>
      <c r="F278" s="7"/>
      <c r="G278" s="7"/>
      <c r="H278" s="7"/>
      <c r="I278" s="9">
        <v>579</v>
      </c>
      <c r="J278" s="10">
        <v>590</v>
      </c>
      <c r="K278" s="23" t="s">
        <v>237</v>
      </c>
      <c r="L278">
        <v>35</v>
      </c>
    </row>
    <row r="279" spans="1:13" ht="15.75" thickBot="1" x14ac:dyDescent="0.3">
      <c r="A279" s="24">
        <v>278</v>
      </c>
      <c r="B279" s="25"/>
      <c r="C279" s="26"/>
      <c r="D279" s="26"/>
      <c r="E279" s="26"/>
      <c r="F279" s="26"/>
      <c r="G279" s="26"/>
      <c r="H279" s="26"/>
      <c r="I279" s="27">
        <v>611</v>
      </c>
      <c r="J279" s="28">
        <v>622</v>
      </c>
      <c r="K279" s="29" t="s">
        <v>257</v>
      </c>
      <c r="L279">
        <v>35</v>
      </c>
    </row>
    <row r="280" spans="1:13" x14ac:dyDescent="0.25">
      <c r="A280" s="16">
        <v>279</v>
      </c>
      <c r="B280" s="17"/>
      <c r="C280" s="18"/>
      <c r="D280" s="18"/>
      <c r="E280" s="18"/>
      <c r="F280" s="18"/>
      <c r="G280" s="18" t="s">
        <v>1402</v>
      </c>
      <c r="H280" s="18"/>
      <c r="I280" s="19"/>
      <c r="J280" s="20">
        <v>22</v>
      </c>
      <c r="K280" s="21" t="s">
        <v>519</v>
      </c>
    </row>
    <row r="281" spans="1:13" x14ac:dyDescent="0.25">
      <c r="A281" s="22">
        <v>280</v>
      </c>
      <c r="B281" s="4"/>
      <c r="C281" s="7"/>
      <c r="D281" s="7"/>
      <c r="E281" s="7"/>
      <c r="F281" s="7"/>
      <c r="G281" s="7"/>
      <c r="H281" s="7"/>
      <c r="I281" s="9"/>
      <c r="J281" s="10">
        <v>532</v>
      </c>
      <c r="K281" s="23" t="s">
        <v>820</v>
      </c>
    </row>
    <row r="282" spans="1:13" x14ac:dyDescent="0.25">
      <c r="A282" s="22">
        <v>281</v>
      </c>
      <c r="B282" s="4"/>
      <c r="C282" s="7"/>
      <c r="D282" s="7"/>
      <c r="E282" s="7"/>
      <c r="F282" s="7"/>
      <c r="G282" s="7"/>
      <c r="H282" s="7"/>
      <c r="I282" s="9"/>
      <c r="J282" s="10">
        <v>241</v>
      </c>
      <c r="K282" s="23" t="s">
        <v>650</v>
      </c>
    </row>
    <row r="283" spans="1:13" x14ac:dyDescent="0.25">
      <c r="A283" s="22">
        <v>282</v>
      </c>
      <c r="B283" s="4"/>
      <c r="C283" s="7"/>
      <c r="D283" s="7"/>
      <c r="E283" s="7"/>
      <c r="F283" s="7"/>
      <c r="G283" s="7"/>
      <c r="H283" s="7"/>
      <c r="I283" s="9"/>
      <c r="J283" s="10">
        <v>635</v>
      </c>
      <c r="K283" s="23" t="s">
        <v>873</v>
      </c>
    </row>
    <row r="284" spans="1:13" x14ac:dyDescent="0.25">
      <c r="A284" s="22">
        <v>283</v>
      </c>
      <c r="B284" s="4"/>
      <c r="C284" s="7"/>
      <c r="D284" s="7"/>
      <c r="E284" s="7"/>
      <c r="F284" s="7"/>
      <c r="G284" s="7"/>
      <c r="H284" s="7"/>
      <c r="I284" s="9"/>
      <c r="J284" s="10">
        <v>683</v>
      </c>
      <c r="K284" s="23" t="s">
        <v>898</v>
      </c>
    </row>
    <row r="285" spans="1:13" x14ac:dyDescent="0.25">
      <c r="A285" s="22">
        <v>284</v>
      </c>
      <c r="B285" s="4"/>
      <c r="C285" s="7"/>
      <c r="D285" s="7"/>
      <c r="E285" s="7"/>
      <c r="F285" s="7"/>
      <c r="G285" s="7"/>
      <c r="H285" s="7"/>
      <c r="I285" s="9"/>
      <c r="J285" s="10">
        <v>308</v>
      </c>
      <c r="K285" s="23" t="s">
        <v>682</v>
      </c>
    </row>
    <row r="286" spans="1:13" ht="15.75" thickBot="1" x14ac:dyDescent="0.3">
      <c r="A286" s="24">
        <v>285</v>
      </c>
      <c r="B286" s="25"/>
      <c r="C286" s="26"/>
      <c r="D286" s="26"/>
      <c r="E286" s="26"/>
      <c r="F286" s="26"/>
      <c r="G286" s="26"/>
      <c r="H286" s="26"/>
      <c r="I286" s="27"/>
      <c r="J286" s="28">
        <v>340</v>
      </c>
      <c r="K286" s="29" t="s">
        <v>700</v>
      </c>
    </row>
    <row r="287" spans="1:13" x14ac:dyDescent="0.25">
      <c r="A287" s="16">
        <v>286</v>
      </c>
      <c r="B287" s="17"/>
      <c r="C287" s="18"/>
      <c r="D287" s="18"/>
      <c r="E287" s="18"/>
      <c r="F287" s="18"/>
      <c r="G287" s="18" t="s">
        <v>1316</v>
      </c>
      <c r="H287" s="18"/>
      <c r="I287" s="19"/>
      <c r="J287" s="20">
        <v>541</v>
      </c>
      <c r="K287" s="21" t="s">
        <v>826</v>
      </c>
      <c r="L287">
        <v>36</v>
      </c>
      <c r="M287" t="s">
        <v>1451</v>
      </c>
    </row>
    <row r="288" spans="1:13" x14ac:dyDescent="0.25">
      <c r="A288" s="22">
        <v>287</v>
      </c>
      <c r="B288" s="4"/>
      <c r="C288" s="7"/>
      <c r="D288" s="7"/>
      <c r="E288" s="7"/>
      <c r="F288" s="7"/>
      <c r="G288" s="7"/>
      <c r="H288" s="7"/>
      <c r="I288" s="9">
        <v>92</v>
      </c>
      <c r="J288" s="10">
        <v>97</v>
      </c>
      <c r="K288" s="23" t="s">
        <v>42</v>
      </c>
      <c r="L288">
        <v>36</v>
      </c>
    </row>
    <row r="289" spans="1:13" x14ac:dyDescent="0.25">
      <c r="A289" s="22">
        <v>288</v>
      </c>
      <c r="B289" s="4"/>
      <c r="C289" s="7"/>
      <c r="D289" s="7"/>
      <c r="E289" s="7"/>
      <c r="F289" s="7"/>
      <c r="G289" s="7"/>
      <c r="H289" s="7"/>
      <c r="I289" s="9">
        <v>1113</v>
      </c>
      <c r="J289" s="10">
        <v>1127</v>
      </c>
      <c r="K289" s="23" t="s">
        <v>482</v>
      </c>
      <c r="L289">
        <v>36</v>
      </c>
    </row>
    <row r="290" spans="1:13" x14ac:dyDescent="0.25">
      <c r="A290" s="22">
        <v>289</v>
      </c>
      <c r="B290" s="4"/>
      <c r="C290" s="7"/>
      <c r="D290" s="7"/>
      <c r="E290" s="7"/>
      <c r="F290" s="7"/>
      <c r="G290" s="7"/>
      <c r="H290" s="7"/>
      <c r="I290" s="9">
        <v>227</v>
      </c>
      <c r="J290" s="10">
        <v>234</v>
      </c>
      <c r="K290" s="23" t="s">
        <v>97</v>
      </c>
      <c r="L290">
        <v>36</v>
      </c>
    </row>
    <row r="291" spans="1:13" x14ac:dyDescent="0.25">
      <c r="A291" s="22">
        <v>290</v>
      </c>
      <c r="B291" s="4"/>
      <c r="C291" s="7"/>
      <c r="D291" s="7"/>
      <c r="E291" s="7"/>
      <c r="F291" s="7"/>
      <c r="G291" s="7"/>
      <c r="H291" s="7"/>
      <c r="I291" s="9">
        <v>279</v>
      </c>
      <c r="J291" s="10">
        <v>289</v>
      </c>
      <c r="K291" s="23" t="s">
        <v>121</v>
      </c>
      <c r="L291">
        <v>36</v>
      </c>
    </row>
    <row r="292" spans="1:13" x14ac:dyDescent="0.25">
      <c r="A292" s="22">
        <v>291</v>
      </c>
      <c r="B292" s="4"/>
      <c r="C292" s="7"/>
      <c r="D292" s="7"/>
      <c r="E292" s="7"/>
      <c r="F292" s="7"/>
      <c r="G292" s="7"/>
      <c r="H292" s="7"/>
      <c r="I292" s="9">
        <v>718</v>
      </c>
      <c r="J292" s="10">
        <v>729</v>
      </c>
      <c r="K292" s="23" t="s">
        <v>309</v>
      </c>
      <c r="L292">
        <v>36</v>
      </c>
    </row>
    <row r="293" spans="1:13" ht="15.75" thickBot="1" x14ac:dyDescent="0.3">
      <c r="A293" s="24">
        <v>292</v>
      </c>
      <c r="B293" s="25"/>
      <c r="C293" s="26"/>
      <c r="D293" s="26"/>
      <c r="E293" s="26"/>
      <c r="F293" s="26"/>
      <c r="G293" s="26"/>
      <c r="H293" s="26"/>
      <c r="I293" s="27">
        <v>775</v>
      </c>
      <c r="J293" s="28">
        <v>786</v>
      </c>
      <c r="K293" s="29" t="s">
        <v>328</v>
      </c>
      <c r="L293">
        <v>36</v>
      </c>
    </row>
    <row r="294" spans="1:13" x14ac:dyDescent="0.25">
      <c r="A294" s="16">
        <v>293</v>
      </c>
      <c r="B294" s="17"/>
      <c r="C294" s="18"/>
      <c r="D294" s="18"/>
      <c r="E294" s="18"/>
      <c r="F294" s="18"/>
      <c r="G294" s="18" t="s">
        <v>1317</v>
      </c>
      <c r="H294" s="18"/>
      <c r="I294" s="19"/>
      <c r="J294" s="20">
        <v>922</v>
      </c>
      <c r="K294" s="21" t="s">
        <v>1035</v>
      </c>
      <c r="L294">
        <v>37</v>
      </c>
      <c r="M294" t="s">
        <v>1452</v>
      </c>
    </row>
    <row r="295" spans="1:13" x14ac:dyDescent="0.25">
      <c r="A295" s="22">
        <v>294</v>
      </c>
      <c r="B295" s="4"/>
      <c r="C295" s="7"/>
      <c r="D295" s="7"/>
      <c r="E295" s="7"/>
      <c r="F295" s="7"/>
      <c r="G295" s="7"/>
      <c r="H295" s="7"/>
      <c r="I295" s="9">
        <v>529</v>
      </c>
      <c r="J295" s="10">
        <v>540</v>
      </c>
      <c r="K295" s="23" t="s">
        <v>217</v>
      </c>
      <c r="L295">
        <v>37</v>
      </c>
    </row>
    <row r="296" spans="1:13" x14ac:dyDescent="0.25">
      <c r="A296" s="22">
        <v>295</v>
      </c>
      <c r="B296" s="4"/>
      <c r="C296" s="7"/>
      <c r="D296" s="7"/>
      <c r="E296" s="7"/>
      <c r="F296" s="7"/>
      <c r="G296" s="7"/>
      <c r="H296" s="7"/>
      <c r="I296" s="9">
        <v>877</v>
      </c>
      <c r="J296" s="10">
        <v>888</v>
      </c>
      <c r="K296" s="23" t="s">
        <v>371</v>
      </c>
      <c r="L296">
        <v>37</v>
      </c>
    </row>
    <row r="297" spans="1:13" x14ac:dyDescent="0.25">
      <c r="A297" s="22">
        <v>296</v>
      </c>
      <c r="B297" s="4"/>
      <c r="C297" s="7"/>
      <c r="D297" s="7"/>
      <c r="E297" s="7"/>
      <c r="F297" s="7"/>
      <c r="G297" s="7"/>
      <c r="H297" s="7"/>
      <c r="I297" s="9">
        <v>681</v>
      </c>
      <c r="J297" s="10">
        <v>692</v>
      </c>
      <c r="K297" s="23" t="s">
        <v>292</v>
      </c>
      <c r="L297" s="39">
        <v>37</v>
      </c>
    </row>
    <row r="298" spans="1:13" x14ac:dyDescent="0.25">
      <c r="A298" s="22">
        <v>297</v>
      </c>
      <c r="B298" s="4"/>
      <c r="C298" s="7"/>
      <c r="D298" s="7"/>
      <c r="E298" s="7"/>
      <c r="F298" s="7"/>
      <c r="G298" s="7"/>
      <c r="H298" s="7"/>
      <c r="I298" s="9">
        <v>325</v>
      </c>
      <c r="J298" s="10">
        <v>335</v>
      </c>
      <c r="K298" s="23" t="s">
        <v>143</v>
      </c>
      <c r="L298" s="39">
        <v>37</v>
      </c>
    </row>
    <row r="299" spans="1:13" ht="15.75" thickBot="1" x14ac:dyDescent="0.3">
      <c r="A299" s="24">
        <v>298</v>
      </c>
      <c r="B299" s="25"/>
      <c r="C299" s="26"/>
      <c r="D299" s="26"/>
      <c r="E299" s="26"/>
      <c r="F299" s="26"/>
      <c r="G299" s="26"/>
      <c r="H299" s="34"/>
      <c r="I299" s="27">
        <v>358</v>
      </c>
      <c r="J299" s="28">
        <v>368</v>
      </c>
      <c r="K299" s="29" t="s">
        <v>156</v>
      </c>
      <c r="L299" s="39">
        <v>37</v>
      </c>
    </row>
    <row r="300" spans="1:13" x14ac:dyDescent="0.25">
      <c r="A300" s="16">
        <v>299</v>
      </c>
      <c r="B300" s="17"/>
      <c r="C300" s="18"/>
      <c r="D300" s="18"/>
      <c r="E300" s="18"/>
      <c r="F300" s="18"/>
      <c r="G300" s="18" t="s">
        <v>1318</v>
      </c>
      <c r="H300" s="18"/>
      <c r="I300" s="19">
        <v>884</v>
      </c>
      <c r="J300" s="20">
        <v>895</v>
      </c>
      <c r="K300" s="21" t="s">
        <v>375</v>
      </c>
      <c r="L300" s="39">
        <v>38</v>
      </c>
      <c r="M300" t="s">
        <v>1453</v>
      </c>
    </row>
    <row r="301" spans="1:13" x14ac:dyDescent="0.25">
      <c r="A301" s="22">
        <v>300</v>
      </c>
      <c r="B301" s="4"/>
      <c r="C301" s="7"/>
      <c r="D301" s="7"/>
      <c r="E301" s="7"/>
      <c r="F301" s="7"/>
      <c r="G301" s="7"/>
      <c r="H301" s="7"/>
      <c r="I301" s="12">
        <v>825</v>
      </c>
      <c r="J301" s="10">
        <v>836</v>
      </c>
      <c r="K301" s="23" t="s">
        <v>349</v>
      </c>
      <c r="L301" s="39">
        <v>38</v>
      </c>
    </row>
    <row r="302" spans="1:13" x14ac:dyDescent="0.25">
      <c r="A302" s="22">
        <v>301</v>
      </c>
      <c r="B302" s="4"/>
      <c r="C302" s="7"/>
      <c r="D302" s="7"/>
      <c r="E302" s="7"/>
      <c r="F302" s="7"/>
      <c r="G302" s="7"/>
      <c r="H302" s="7"/>
      <c r="I302" s="9">
        <v>416</v>
      </c>
      <c r="J302" s="10">
        <v>427</v>
      </c>
      <c r="K302" s="23" t="s">
        <v>172</v>
      </c>
      <c r="L302" s="39">
        <v>38</v>
      </c>
    </row>
    <row r="303" spans="1:13" x14ac:dyDescent="0.25">
      <c r="A303" s="22">
        <v>302</v>
      </c>
      <c r="B303" s="4"/>
      <c r="C303" s="7"/>
      <c r="D303" s="7"/>
      <c r="E303" s="7"/>
      <c r="F303" s="7"/>
      <c r="G303" s="7"/>
      <c r="H303" s="7"/>
      <c r="I303" s="9">
        <v>977</v>
      </c>
      <c r="J303" s="10">
        <v>988</v>
      </c>
      <c r="K303" s="23" t="s">
        <v>421</v>
      </c>
      <c r="L303" s="39">
        <v>38</v>
      </c>
    </row>
    <row r="304" spans="1:13" x14ac:dyDescent="0.25">
      <c r="A304" s="22">
        <v>303</v>
      </c>
      <c r="B304" s="4"/>
      <c r="C304" s="7"/>
      <c r="D304" s="7"/>
      <c r="E304" s="7"/>
      <c r="F304" s="7"/>
      <c r="G304" s="7"/>
      <c r="H304" s="7"/>
      <c r="I304" s="9">
        <v>966</v>
      </c>
      <c r="J304" s="10">
        <v>977</v>
      </c>
      <c r="K304" s="23" t="s">
        <v>416</v>
      </c>
      <c r="L304" s="39">
        <v>38</v>
      </c>
    </row>
    <row r="305" spans="1:15" ht="15.75" thickBot="1" x14ac:dyDescent="0.3">
      <c r="A305" s="24">
        <v>304</v>
      </c>
      <c r="B305" s="25"/>
      <c r="C305" s="26"/>
      <c r="D305" s="26"/>
      <c r="E305" s="26"/>
      <c r="F305" s="26"/>
      <c r="G305" s="26"/>
      <c r="H305" s="26"/>
      <c r="I305" s="27">
        <v>1033</v>
      </c>
      <c r="J305" s="28">
        <v>1045</v>
      </c>
      <c r="K305" s="29" t="s">
        <v>448</v>
      </c>
      <c r="L305" s="39">
        <v>38</v>
      </c>
    </row>
    <row r="306" spans="1:15" x14ac:dyDescent="0.25">
      <c r="A306" s="16">
        <v>305</v>
      </c>
      <c r="B306" s="17"/>
      <c r="C306" s="18"/>
      <c r="D306" s="18"/>
      <c r="E306" s="18"/>
      <c r="F306" s="18" t="s">
        <v>1319</v>
      </c>
      <c r="G306" s="18"/>
      <c r="H306" s="18"/>
      <c r="I306" s="19">
        <v>687</v>
      </c>
      <c r="J306" s="20">
        <v>698</v>
      </c>
      <c r="K306" s="21" t="s">
        <v>297</v>
      </c>
      <c r="L306" s="39">
        <v>39</v>
      </c>
    </row>
    <row r="307" spans="1:15" x14ac:dyDescent="0.25">
      <c r="A307" s="22">
        <v>306</v>
      </c>
      <c r="B307" s="4"/>
      <c r="C307" s="7"/>
      <c r="D307" s="7"/>
      <c r="E307" s="7"/>
      <c r="F307" s="7"/>
      <c r="G307" s="7" t="s">
        <v>1320</v>
      </c>
      <c r="H307" s="7"/>
      <c r="I307" s="9">
        <v>496</v>
      </c>
      <c r="J307" s="10">
        <v>507</v>
      </c>
      <c r="K307" s="23" t="s">
        <v>205</v>
      </c>
      <c r="L307" s="39">
        <v>39</v>
      </c>
      <c r="M307" t="s">
        <v>1320</v>
      </c>
    </row>
    <row r="308" spans="1:15" x14ac:dyDescent="0.25">
      <c r="A308" s="22">
        <v>307</v>
      </c>
      <c r="B308" s="4"/>
      <c r="C308" s="7"/>
      <c r="D308" s="7"/>
      <c r="E308" s="7"/>
      <c r="F308" s="7"/>
      <c r="G308" s="7"/>
      <c r="H308" s="7"/>
      <c r="I308" s="9"/>
      <c r="J308" s="10">
        <v>212</v>
      </c>
      <c r="K308" s="23" t="s">
        <v>629</v>
      </c>
      <c r="L308" s="39">
        <v>39</v>
      </c>
    </row>
    <row r="309" spans="1:15" x14ac:dyDescent="0.25">
      <c r="A309" s="22">
        <v>308</v>
      </c>
      <c r="B309" s="4"/>
      <c r="C309" s="7"/>
      <c r="D309" s="7"/>
      <c r="E309" s="7"/>
      <c r="F309" s="7"/>
      <c r="G309" s="7"/>
      <c r="H309" s="7"/>
      <c r="I309" s="9"/>
      <c r="J309" s="10">
        <v>220</v>
      </c>
      <c r="K309" s="23" t="s">
        <v>634</v>
      </c>
      <c r="L309" s="39">
        <v>39</v>
      </c>
    </row>
    <row r="310" spans="1:15" x14ac:dyDescent="0.25">
      <c r="A310" s="22">
        <v>309</v>
      </c>
      <c r="B310" s="4"/>
      <c r="C310" s="7"/>
      <c r="D310" s="7"/>
      <c r="E310" s="7"/>
      <c r="F310" s="7"/>
      <c r="G310" s="7"/>
      <c r="H310" s="7"/>
      <c r="I310" s="9"/>
      <c r="J310" s="10">
        <v>228</v>
      </c>
      <c r="K310" s="23" t="s">
        <v>640</v>
      </c>
      <c r="L310" s="39">
        <v>39</v>
      </c>
    </row>
    <row r="311" spans="1:15" x14ac:dyDescent="0.25">
      <c r="A311" s="22">
        <v>310</v>
      </c>
      <c r="B311" s="4"/>
      <c r="C311" s="7"/>
      <c r="D311" s="7"/>
      <c r="E311" s="7"/>
      <c r="F311" s="7"/>
      <c r="G311" s="7"/>
      <c r="H311" s="7"/>
      <c r="I311" s="9"/>
      <c r="J311" s="10">
        <v>236</v>
      </c>
      <c r="K311" s="23" t="s">
        <v>645</v>
      </c>
      <c r="L311" s="39">
        <v>39</v>
      </c>
    </row>
    <row r="312" spans="1:15" x14ac:dyDescent="0.25">
      <c r="A312" s="22">
        <v>311</v>
      </c>
      <c r="B312" s="4"/>
      <c r="C312" s="7"/>
      <c r="D312" s="7"/>
      <c r="E312" s="7"/>
      <c r="F312" s="7"/>
      <c r="G312" s="7"/>
      <c r="H312" s="7"/>
      <c r="I312" s="9"/>
      <c r="J312" s="10">
        <v>244</v>
      </c>
      <c r="K312" s="23" t="s">
        <v>652</v>
      </c>
      <c r="L312" s="39">
        <v>39</v>
      </c>
    </row>
    <row r="313" spans="1:15" x14ac:dyDescent="0.25">
      <c r="A313" s="22">
        <v>312</v>
      </c>
      <c r="B313" s="4"/>
      <c r="C313" s="7"/>
      <c r="D313" s="7"/>
      <c r="E313" s="7"/>
      <c r="F313" s="7"/>
      <c r="G313" s="7" t="s">
        <v>1321</v>
      </c>
      <c r="H313" s="7"/>
      <c r="I313" s="9"/>
      <c r="J313" s="10">
        <v>151</v>
      </c>
      <c r="K313" s="23" t="s">
        <v>593</v>
      </c>
      <c r="L313" s="39">
        <v>40</v>
      </c>
      <c r="M313" t="s">
        <v>1321</v>
      </c>
    </row>
    <row r="314" spans="1:15" x14ac:dyDescent="0.25">
      <c r="A314" s="22">
        <v>313</v>
      </c>
      <c r="B314" s="4"/>
      <c r="C314" s="7"/>
      <c r="D314" s="7"/>
      <c r="E314" s="7"/>
      <c r="F314" s="7"/>
      <c r="G314" s="7"/>
      <c r="H314" s="7"/>
      <c r="I314" s="9">
        <v>181</v>
      </c>
      <c r="J314" s="10">
        <v>188</v>
      </c>
      <c r="K314" s="23" t="s">
        <v>81</v>
      </c>
      <c r="L314" s="39">
        <v>40</v>
      </c>
      <c r="O314" s="30"/>
    </row>
    <row r="315" spans="1:15" x14ac:dyDescent="0.25">
      <c r="A315" s="22">
        <v>314</v>
      </c>
      <c r="B315" s="4"/>
      <c r="C315" s="7"/>
      <c r="D315" s="7"/>
      <c r="E315" s="7"/>
      <c r="F315" s="7"/>
      <c r="G315" s="7"/>
      <c r="H315" s="7"/>
      <c r="I315" s="9">
        <v>189</v>
      </c>
      <c r="J315" s="10">
        <v>196</v>
      </c>
      <c r="K315" s="23" t="s">
        <v>85</v>
      </c>
      <c r="L315" s="39">
        <v>40</v>
      </c>
      <c r="O315" s="30"/>
    </row>
    <row r="316" spans="1:15" x14ac:dyDescent="0.25">
      <c r="A316" s="22">
        <v>315</v>
      </c>
      <c r="B316" s="4"/>
      <c r="C316" s="7"/>
      <c r="D316" s="7"/>
      <c r="E316" s="7"/>
      <c r="F316" s="7"/>
      <c r="G316" s="7"/>
      <c r="H316" s="7"/>
      <c r="I316" s="9">
        <v>197</v>
      </c>
      <c r="J316" s="10">
        <v>204</v>
      </c>
      <c r="K316" s="23" t="s">
        <v>87</v>
      </c>
      <c r="L316" s="39">
        <v>40</v>
      </c>
      <c r="O316" s="30"/>
    </row>
    <row r="317" spans="1:15" x14ac:dyDescent="0.25">
      <c r="A317" s="22">
        <v>316</v>
      </c>
      <c r="B317" s="4"/>
      <c r="C317" s="7"/>
      <c r="D317" s="7"/>
      <c r="E317" s="7"/>
      <c r="F317" s="7"/>
      <c r="G317" s="7" t="s">
        <v>1322</v>
      </c>
      <c r="H317" s="7"/>
      <c r="I317" s="9">
        <v>154</v>
      </c>
      <c r="J317" s="10">
        <v>159</v>
      </c>
      <c r="K317" s="23" t="s">
        <v>70</v>
      </c>
      <c r="L317" s="39">
        <v>41</v>
      </c>
      <c r="M317" t="s">
        <v>1322</v>
      </c>
      <c r="O317" s="30"/>
    </row>
    <row r="318" spans="1:15" x14ac:dyDescent="0.25">
      <c r="A318" s="22">
        <v>317</v>
      </c>
      <c r="B318" s="4"/>
      <c r="C318" s="7"/>
      <c r="D318" s="7"/>
      <c r="E318" s="7"/>
      <c r="F318" s="7"/>
      <c r="G318" s="7"/>
      <c r="H318" s="7"/>
      <c r="I318" s="9"/>
      <c r="J318" s="10">
        <v>167</v>
      </c>
      <c r="K318" s="23" t="s">
        <v>603</v>
      </c>
      <c r="L318" s="39">
        <v>41</v>
      </c>
      <c r="O318" s="30"/>
    </row>
    <row r="319" spans="1:15" x14ac:dyDescent="0.25">
      <c r="A319" s="22">
        <v>318</v>
      </c>
      <c r="B319" s="4"/>
      <c r="C319" s="7"/>
      <c r="D319" s="7"/>
      <c r="E319" s="7"/>
      <c r="F319" s="7"/>
      <c r="G319" s="7"/>
      <c r="H319" s="7"/>
      <c r="I319" s="9"/>
      <c r="J319" s="10">
        <v>175</v>
      </c>
      <c r="K319" s="23" t="s">
        <v>607</v>
      </c>
      <c r="L319" s="39">
        <v>41</v>
      </c>
      <c r="O319" s="30"/>
    </row>
    <row r="320" spans="1:15" x14ac:dyDescent="0.25">
      <c r="A320" s="22">
        <v>319</v>
      </c>
      <c r="B320" s="4"/>
      <c r="C320" s="7"/>
      <c r="D320" s="7"/>
      <c r="E320" s="7"/>
      <c r="F320" s="7"/>
      <c r="G320" s="7"/>
      <c r="H320" s="7"/>
      <c r="I320" s="9"/>
      <c r="J320" s="10">
        <v>183</v>
      </c>
      <c r="K320" s="23" t="s">
        <v>611</v>
      </c>
      <c r="L320" s="39">
        <v>41</v>
      </c>
      <c r="O320" s="30"/>
    </row>
    <row r="321" spans="1:15" x14ac:dyDescent="0.25">
      <c r="A321" s="22">
        <v>320</v>
      </c>
      <c r="B321" s="4"/>
      <c r="C321" s="7"/>
      <c r="D321" s="7"/>
      <c r="E321" s="7"/>
      <c r="F321" s="7"/>
      <c r="G321" s="7"/>
      <c r="H321" s="7"/>
      <c r="I321" s="9"/>
      <c r="J321" s="10">
        <v>191</v>
      </c>
      <c r="K321" s="23" t="s">
        <v>614</v>
      </c>
      <c r="L321" s="39">
        <v>41</v>
      </c>
      <c r="O321" s="30"/>
    </row>
    <row r="322" spans="1:15" x14ac:dyDescent="0.25">
      <c r="A322" s="22">
        <v>321</v>
      </c>
      <c r="B322" s="4"/>
      <c r="C322" s="7"/>
      <c r="D322" s="7"/>
      <c r="E322" s="7"/>
      <c r="F322" s="7"/>
      <c r="G322" s="7"/>
      <c r="H322" s="7"/>
      <c r="I322" s="9"/>
      <c r="J322" s="10">
        <v>160</v>
      </c>
      <c r="K322" s="23" t="s">
        <v>598</v>
      </c>
      <c r="L322" s="39">
        <v>41</v>
      </c>
      <c r="O322" s="30"/>
    </row>
    <row r="323" spans="1:15" x14ac:dyDescent="0.25">
      <c r="A323" s="22">
        <v>322</v>
      </c>
      <c r="B323" s="4"/>
      <c r="C323" s="7"/>
      <c r="D323" s="7"/>
      <c r="E323" s="7"/>
      <c r="F323" s="7"/>
      <c r="G323" s="7"/>
      <c r="H323" s="7"/>
      <c r="I323" s="9"/>
      <c r="J323" s="10">
        <v>168</v>
      </c>
      <c r="K323" s="23" t="s">
        <v>604</v>
      </c>
      <c r="L323" s="39">
        <v>41</v>
      </c>
      <c r="O323" s="30"/>
    </row>
    <row r="324" spans="1:15" x14ac:dyDescent="0.25">
      <c r="A324" s="22">
        <v>323</v>
      </c>
      <c r="B324" s="7"/>
      <c r="C324" s="7"/>
      <c r="D324" s="7"/>
      <c r="E324" s="7"/>
      <c r="F324" s="7"/>
      <c r="G324" s="7" t="s">
        <v>1323</v>
      </c>
      <c r="H324" s="7"/>
      <c r="I324" s="9">
        <v>578</v>
      </c>
      <c r="J324" s="10">
        <v>589</v>
      </c>
      <c r="K324" s="23" t="s">
        <v>236</v>
      </c>
      <c r="L324" s="39">
        <v>42</v>
      </c>
      <c r="M324" t="s">
        <v>1467</v>
      </c>
      <c r="O324" s="30"/>
    </row>
    <row r="325" spans="1:15" x14ac:dyDescent="0.25">
      <c r="A325" s="22">
        <v>324</v>
      </c>
      <c r="B325" s="4"/>
      <c r="C325" s="7"/>
      <c r="D325" s="7"/>
      <c r="E325" s="7"/>
      <c r="F325" s="7"/>
      <c r="G325" s="7"/>
      <c r="H325" s="7"/>
      <c r="I325" s="9"/>
      <c r="J325" s="10">
        <v>597</v>
      </c>
      <c r="K325" s="23" t="s">
        <v>859</v>
      </c>
      <c r="L325" s="39">
        <v>42</v>
      </c>
      <c r="O325" s="30"/>
    </row>
    <row r="326" spans="1:15" x14ac:dyDescent="0.25">
      <c r="A326" s="22">
        <v>325</v>
      </c>
      <c r="B326" s="4"/>
      <c r="C326" s="7"/>
      <c r="D326" s="7"/>
      <c r="E326" s="7"/>
      <c r="F326" s="7"/>
      <c r="G326" s="7"/>
      <c r="H326" s="7"/>
      <c r="I326" s="9"/>
      <c r="J326" s="10">
        <v>297</v>
      </c>
      <c r="K326" s="23" t="s">
        <v>676</v>
      </c>
      <c r="L326" s="39">
        <v>42</v>
      </c>
      <c r="O326" s="30"/>
    </row>
    <row r="327" spans="1:15" x14ac:dyDescent="0.25">
      <c r="A327" s="22">
        <v>326</v>
      </c>
      <c r="B327" s="4"/>
      <c r="C327" s="7"/>
      <c r="D327" s="7"/>
      <c r="E327" s="7"/>
      <c r="F327" s="7"/>
      <c r="G327" s="7"/>
      <c r="H327" s="7"/>
      <c r="I327" s="9"/>
      <c r="J327" s="10">
        <v>1034</v>
      </c>
      <c r="K327" s="23" t="s">
        <v>1093</v>
      </c>
      <c r="L327" s="39">
        <v>42</v>
      </c>
      <c r="O327" s="30"/>
    </row>
    <row r="328" spans="1:15" x14ac:dyDescent="0.25">
      <c r="A328" s="22">
        <v>327</v>
      </c>
      <c r="B328" s="4"/>
      <c r="C328" s="7"/>
      <c r="D328" s="7"/>
      <c r="E328" s="7"/>
      <c r="F328" s="7"/>
      <c r="G328" s="7"/>
      <c r="H328" s="7"/>
      <c r="I328" s="9"/>
      <c r="J328" s="10">
        <v>1042</v>
      </c>
      <c r="K328" s="23" t="s">
        <v>1097</v>
      </c>
      <c r="L328" s="39">
        <v>42</v>
      </c>
      <c r="O328" s="30"/>
    </row>
    <row r="329" spans="1:15" x14ac:dyDescent="0.25">
      <c r="A329" s="22">
        <v>328</v>
      </c>
      <c r="B329" s="4"/>
      <c r="C329" s="7"/>
      <c r="D329" s="7"/>
      <c r="E329" s="7"/>
      <c r="F329" s="7"/>
      <c r="G329" s="7"/>
      <c r="H329" s="7"/>
      <c r="I329" s="9"/>
      <c r="J329" s="10">
        <v>1050</v>
      </c>
      <c r="K329" s="23" t="s">
        <v>1100</v>
      </c>
      <c r="L329" s="39">
        <v>42</v>
      </c>
      <c r="O329" s="30"/>
    </row>
    <row r="330" spans="1:15" x14ac:dyDescent="0.25">
      <c r="A330" s="22">
        <v>329</v>
      </c>
      <c r="B330" s="4"/>
      <c r="C330" s="7"/>
      <c r="D330" s="7"/>
      <c r="E330" s="7"/>
      <c r="F330" s="7"/>
      <c r="G330" s="7"/>
      <c r="H330" s="7"/>
      <c r="I330" s="9"/>
      <c r="J330" s="10">
        <v>1059</v>
      </c>
      <c r="K330" s="23" t="s">
        <v>1106</v>
      </c>
      <c r="L330" s="39">
        <v>42</v>
      </c>
      <c r="O330" s="30"/>
    </row>
    <row r="331" spans="1:15" x14ac:dyDescent="0.25">
      <c r="A331" s="22">
        <v>330</v>
      </c>
      <c r="B331" s="4"/>
      <c r="C331" s="7"/>
      <c r="D331" s="7"/>
      <c r="E331" s="7"/>
      <c r="F331" s="7"/>
      <c r="G331" s="7"/>
      <c r="H331" s="7"/>
      <c r="I331" s="9"/>
      <c r="J331" s="10">
        <v>605</v>
      </c>
      <c r="K331" s="23" t="s">
        <v>861</v>
      </c>
      <c r="L331" s="39">
        <v>42</v>
      </c>
      <c r="O331" s="30"/>
    </row>
    <row r="332" spans="1:15" x14ac:dyDescent="0.25">
      <c r="A332" s="22">
        <v>331</v>
      </c>
      <c r="B332" s="4"/>
      <c r="C332" s="7"/>
      <c r="D332" s="7"/>
      <c r="E332" s="7"/>
      <c r="F332" s="7"/>
      <c r="G332" s="7"/>
      <c r="H332" s="7"/>
      <c r="I332" s="9"/>
      <c r="J332" s="10">
        <v>306</v>
      </c>
      <c r="K332" s="23" t="s">
        <v>680</v>
      </c>
      <c r="L332" s="39">
        <v>42</v>
      </c>
      <c r="O332" s="30"/>
    </row>
    <row r="333" spans="1:15" x14ac:dyDescent="0.25">
      <c r="A333" s="22">
        <v>332</v>
      </c>
      <c r="B333" s="4"/>
      <c r="C333" s="7"/>
      <c r="D333" s="7"/>
      <c r="E333" s="7"/>
      <c r="F333" s="7"/>
      <c r="G333" s="7"/>
      <c r="H333" s="7"/>
      <c r="I333" s="9"/>
      <c r="J333" s="10">
        <v>1067</v>
      </c>
      <c r="K333" s="23" t="s">
        <v>1110</v>
      </c>
      <c r="L333" s="39">
        <v>42</v>
      </c>
      <c r="O333" s="30"/>
    </row>
    <row r="334" spans="1:15" x14ac:dyDescent="0.25">
      <c r="A334" s="22">
        <v>333</v>
      </c>
      <c r="B334" s="4"/>
      <c r="C334" s="7"/>
      <c r="D334" s="7"/>
      <c r="E334" s="7"/>
      <c r="F334" s="7"/>
      <c r="G334" s="7"/>
      <c r="H334" s="7"/>
      <c r="I334" s="9"/>
      <c r="J334" s="10">
        <v>1075</v>
      </c>
      <c r="K334" s="23" t="s">
        <v>1117</v>
      </c>
      <c r="L334" s="39">
        <v>42</v>
      </c>
      <c r="O334" s="30"/>
    </row>
    <row r="335" spans="1:15" x14ac:dyDescent="0.25">
      <c r="A335" s="22">
        <v>334</v>
      </c>
      <c r="B335" s="4"/>
      <c r="C335" s="7"/>
      <c r="D335" s="7"/>
      <c r="E335" s="7"/>
      <c r="F335" s="7"/>
      <c r="G335" s="7"/>
      <c r="H335" s="7"/>
      <c r="I335" s="9"/>
      <c r="J335" s="10">
        <v>1082</v>
      </c>
      <c r="K335" s="23" t="s">
        <v>1122</v>
      </c>
      <c r="L335" s="39">
        <v>42</v>
      </c>
      <c r="O335" s="30"/>
    </row>
    <row r="336" spans="1:15" x14ac:dyDescent="0.25">
      <c r="A336" s="22">
        <v>335</v>
      </c>
      <c r="B336" s="4"/>
      <c r="C336" s="7"/>
      <c r="D336" s="7"/>
      <c r="E336" s="7"/>
      <c r="F336" s="7"/>
      <c r="G336" s="7" t="s">
        <v>1324</v>
      </c>
      <c r="H336" s="7"/>
      <c r="I336" s="9">
        <v>803</v>
      </c>
      <c r="J336" s="10">
        <v>814</v>
      </c>
      <c r="K336" s="23" t="s">
        <v>342</v>
      </c>
      <c r="L336" s="39">
        <v>42</v>
      </c>
      <c r="O336" s="30"/>
    </row>
    <row r="337" spans="1:15" x14ac:dyDescent="0.25">
      <c r="A337" s="22">
        <v>336</v>
      </c>
      <c r="B337" s="4"/>
      <c r="C337" s="7"/>
      <c r="D337" s="7"/>
      <c r="E337" s="7"/>
      <c r="F337" s="7"/>
      <c r="G337" s="7"/>
      <c r="H337" s="7"/>
      <c r="I337" s="9"/>
      <c r="J337" s="10">
        <v>496</v>
      </c>
      <c r="K337" s="23" t="s">
        <v>797</v>
      </c>
      <c r="L337" s="39">
        <v>42</v>
      </c>
      <c r="O337" s="30"/>
    </row>
    <row r="338" spans="1:15" x14ac:dyDescent="0.25">
      <c r="A338" s="22">
        <v>337</v>
      </c>
      <c r="B338" s="4"/>
      <c r="C338" s="7"/>
      <c r="D338" s="7"/>
      <c r="E338" s="7"/>
      <c r="F338" s="7"/>
      <c r="G338" s="7"/>
      <c r="H338" s="7"/>
      <c r="I338" s="9"/>
      <c r="J338" s="10">
        <v>535</v>
      </c>
      <c r="K338" s="23" t="s">
        <v>822</v>
      </c>
      <c r="L338" s="39">
        <v>42</v>
      </c>
      <c r="O338" s="30"/>
    </row>
    <row r="339" spans="1:15" x14ac:dyDescent="0.25">
      <c r="A339" s="22">
        <v>338</v>
      </c>
      <c r="B339" s="4"/>
      <c r="C339" s="7"/>
      <c r="D339" s="7"/>
      <c r="E339" s="7"/>
      <c r="F339" s="7"/>
      <c r="G339" s="7"/>
      <c r="H339" s="7"/>
      <c r="I339" s="9"/>
      <c r="J339" s="10">
        <v>360</v>
      </c>
      <c r="K339" s="23" t="s">
        <v>712</v>
      </c>
      <c r="L339" s="39">
        <v>42</v>
      </c>
      <c r="O339" s="30"/>
    </row>
    <row r="340" spans="1:15" x14ac:dyDescent="0.25">
      <c r="A340" s="22">
        <v>339</v>
      </c>
      <c r="B340" s="4"/>
      <c r="C340" s="7"/>
      <c r="D340" s="7"/>
      <c r="E340" s="7"/>
      <c r="F340" s="7"/>
      <c r="G340" s="7"/>
      <c r="H340" s="7"/>
      <c r="I340" s="9"/>
      <c r="J340" s="10">
        <v>646</v>
      </c>
      <c r="K340" s="23" t="s">
        <v>880</v>
      </c>
      <c r="L340" s="39">
        <v>42</v>
      </c>
      <c r="O340" s="30"/>
    </row>
    <row r="341" spans="1:15" x14ac:dyDescent="0.25">
      <c r="A341" s="22">
        <v>340</v>
      </c>
      <c r="B341" s="4"/>
      <c r="C341" s="7"/>
      <c r="D341" s="7"/>
      <c r="E341" s="7"/>
      <c r="F341" s="7"/>
      <c r="G341" s="7"/>
      <c r="H341" s="7"/>
      <c r="I341" s="9"/>
      <c r="J341" s="10">
        <v>267</v>
      </c>
      <c r="K341" s="23" t="s">
        <v>661</v>
      </c>
      <c r="L341" s="39">
        <v>42</v>
      </c>
      <c r="O341" s="30"/>
    </row>
    <row r="342" spans="1:15" x14ac:dyDescent="0.25">
      <c r="A342" s="22">
        <v>341</v>
      </c>
      <c r="B342" s="4"/>
      <c r="C342" s="7"/>
      <c r="D342" s="7"/>
      <c r="E342" s="7"/>
      <c r="F342" s="7"/>
      <c r="G342" s="7" t="s">
        <v>1325</v>
      </c>
      <c r="H342" s="7"/>
      <c r="I342" s="9">
        <v>950</v>
      </c>
      <c r="J342" s="10">
        <v>961</v>
      </c>
      <c r="K342" s="23" t="s">
        <v>408</v>
      </c>
      <c r="L342" s="39">
        <v>43</v>
      </c>
      <c r="M342" t="s">
        <v>1325</v>
      </c>
      <c r="O342" s="30"/>
    </row>
    <row r="343" spans="1:15" x14ac:dyDescent="0.25">
      <c r="A343" s="22">
        <v>342</v>
      </c>
      <c r="B343" s="4"/>
      <c r="C343" s="7"/>
      <c r="D343" s="7"/>
      <c r="E343" s="7"/>
      <c r="F343" s="7"/>
      <c r="G343" s="7"/>
      <c r="H343" s="7"/>
      <c r="I343" s="9"/>
      <c r="J343" s="10">
        <v>152</v>
      </c>
      <c r="K343" s="23" t="s">
        <v>594</v>
      </c>
      <c r="L343" s="39">
        <v>43</v>
      </c>
      <c r="O343" s="30"/>
    </row>
    <row r="344" spans="1:15" x14ac:dyDescent="0.25">
      <c r="A344" s="22">
        <v>343</v>
      </c>
      <c r="B344" s="4"/>
      <c r="C344" s="7"/>
      <c r="D344" s="7"/>
      <c r="E344" s="7"/>
      <c r="F344" s="7"/>
      <c r="G344" s="7"/>
      <c r="H344" s="7"/>
      <c r="I344" s="9"/>
      <c r="J344" s="10">
        <v>276</v>
      </c>
      <c r="K344" s="23" t="s">
        <v>665</v>
      </c>
      <c r="L344" s="39">
        <v>43</v>
      </c>
      <c r="O344" s="30"/>
    </row>
    <row r="345" spans="1:15" x14ac:dyDescent="0.25">
      <c r="A345" s="22">
        <v>344</v>
      </c>
      <c r="B345" s="4"/>
      <c r="C345" s="7"/>
      <c r="D345" s="7"/>
      <c r="E345" s="7"/>
      <c r="F345" s="7"/>
      <c r="G345" s="7"/>
      <c r="H345" s="7"/>
      <c r="I345" s="9"/>
      <c r="J345" s="10">
        <v>284</v>
      </c>
      <c r="K345" s="23" t="s">
        <v>669</v>
      </c>
      <c r="L345" s="39">
        <v>43</v>
      </c>
      <c r="O345" s="30"/>
    </row>
    <row r="346" spans="1:15" x14ac:dyDescent="0.25">
      <c r="A346" s="22">
        <v>345</v>
      </c>
      <c r="B346" s="4"/>
      <c r="C346" s="7"/>
      <c r="D346" s="7"/>
      <c r="E346" s="7"/>
      <c r="F346" s="7"/>
      <c r="G346" s="7"/>
      <c r="H346" s="7"/>
      <c r="I346" s="9"/>
      <c r="J346" s="10">
        <v>291</v>
      </c>
      <c r="K346" s="23" t="s">
        <v>673</v>
      </c>
      <c r="L346" s="39">
        <v>43</v>
      </c>
      <c r="O346" s="30"/>
    </row>
    <row r="347" spans="1:15" x14ac:dyDescent="0.25">
      <c r="A347" s="22">
        <v>346</v>
      </c>
      <c r="B347" s="4"/>
      <c r="C347" s="7"/>
      <c r="D347" s="7"/>
      <c r="E347" s="7"/>
      <c r="F347" s="7"/>
      <c r="G347" s="7" t="s">
        <v>1326</v>
      </c>
      <c r="H347" s="7"/>
      <c r="I347" s="9"/>
      <c r="J347" s="11">
        <v>619</v>
      </c>
      <c r="K347" s="31" t="s">
        <v>867</v>
      </c>
      <c r="L347" s="39">
        <v>44</v>
      </c>
      <c r="M347" t="s">
        <v>1326</v>
      </c>
      <c r="O347" s="30"/>
    </row>
    <row r="348" spans="1:15" x14ac:dyDescent="0.25">
      <c r="A348" s="22">
        <v>347</v>
      </c>
      <c r="B348" s="4"/>
      <c r="C348" s="7"/>
      <c r="D348" s="7"/>
      <c r="E348" s="7"/>
      <c r="F348" s="7"/>
      <c r="G348" s="7"/>
      <c r="H348" s="7"/>
      <c r="I348" s="9"/>
      <c r="J348" s="10">
        <v>392</v>
      </c>
      <c r="K348" s="23" t="s">
        <v>734</v>
      </c>
      <c r="L348" s="39">
        <v>44</v>
      </c>
      <c r="O348" s="30"/>
    </row>
    <row r="349" spans="1:15" x14ac:dyDescent="0.25">
      <c r="A349" s="22">
        <v>348</v>
      </c>
      <c r="B349" s="4"/>
      <c r="C349" s="7"/>
      <c r="D349" s="7"/>
      <c r="E349" s="7"/>
      <c r="F349" s="7"/>
      <c r="G349" s="7"/>
      <c r="H349" s="7"/>
      <c r="I349" s="9">
        <v>253</v>
      </c>
      <c r="J349" s="10">
        <v>260</v>
      </c>
      <c r="K349" s="23" t="s">
        <v>108</v>
      </c>
      <c r="L349" s="39">
        <v>44</v>
      </c>
      <c r="O349" s="30"/>
    </row>
    <row r="350" spans="1:15" x14ac:dyDescent="0.25">
      <c r="A350" s="22">
        <v>349</v>
      </c>
      <c r="B350" s="4"/>
      <c r="C350" s="7"/>
      <c r="D350" s="7"/>
      <c r="E350" s="7"/>
      <c r="F350" s="7"/>
      <c r="G350" s="7"/>
      <c r="H350" s="7"/>
      <c r="I350" s="9"/>
      <c r="J350" s="10">
        <v>268</v>
      </c>
      <c r="K350" s="23" t="s">
        <v>662</v>
      </c>
      <c r="L350" s="39">
        <v>44</v>
      </c>
      <c r="O350" s="30"/>
    </row>
    <row r="351" spans="1:15" x14ac:dyDescent="0.25">
      <c r="A351" s="22">
        <v>350</v>
      </c>
      <c r="B351" s="4"/>
      <c r="C351" s="7"/>
      <c r="D351" s="7"/>
      <c r="E351" s="7"/>
      <c r="F351" s="7"/>
      <c r="G351" s="7"/>
      <c r="H351" s="7"/>
      <c r="I351" s="9">
        <v>1119</v>
      </c>
      <c r="J351" s="10">
        <v>1139</v>
      </c>
      <c r="K351" s="23" t="s">
        <v>484</v>
      </c>
      <c r="L351" s="39">
        <v>44</v>
      </c>
      <c r="O351" s="30"/>
    </row>
    <row r="352" spans="1:15" x14ac:dyDescent="0.25">
      <c r="A352" s="22">
        <v>351</v>
      </c>
      <c r="B352" s="4"/>
      <c r="C352" s="7"/>
      <c r="D352" s="7"/>
      <c r="E352" s="7"/>
      <c r="F352" s="7"/>
      <c r="G352" s="7" t="s">
        <v>1327</v>
      </c>
      <c r="H352" s="7"/>
      <c r="I352" s="9"/>
      <c r="J352" s="10">
        <v>631</v>
      </c>
      <c r="K352" s="23" t="s">
        <v>872</v>
      </c>
      <c r="L352" s="39">
        <v>45</v>
      </c>
      <c r="M352" t="s">
        <v>1327</v>
      </c>
      <c r="O352" s="30"/>
    </row>
    <row r="353" spans="1:15" x14ac:dyDescent="0.25">
      <c r="A353" s="22">
        <v>352</v>
      </c>
      <c r="B353" s="4"/>
      <c r="C353" s="7"/>
      <c r="D353" s="7"/>
      <c r="E353" s="7"/>
      <c r="F353" s="7"/>
      <c r="G353" s="7"/>
      <c r="H353" s="7"/>
      <c r="I353" s="9">
        <v>628</v>
      </c>
      <c r="J353" s="10">
        <v>639</v>
      </c>
      <c r="K353" s="23" t="s">
        <v>266</v>
      </c>
      <c r="L353" s="39">
        <v>45</v>
      </c>
      <c r="O353" s="30"/>
    </row>
    <row r="354" spans="1:15" x14ac:dyDescent="0.25">
      <c r="A354" s="22">
        <v>353</v>
      </c>
      <c r="B354" s="4"/>
      <c r="C354" s="7"/>
      <c r="D354" s="7"/>
      <c r="E354" s="7"/>
      <c r="F354" s="7"/>
      <c r="G354" s="7"/>
      <c r="H354" s="7"/>
      <c r="I354" s="9"/>
      <c r="J354" s="10">
        <v>192</v>
      </c>
      <c r="K354" s="23" t="s">
        <v>615</v>
      </c>
      <c r="L354" s="39">
        <v>45</v>
      </c>
      <c r="O354" s="30"/>
    </row>
    <row r="355" spans="1:15" x14ac:dyDescent="0.25">
      <c r="A355" s="22">
        <v>354</v>
      </c>
      <c r="B355" s="4"/>
      <c r="C355" s="7"/>
      <c r="D355" s="7"/>
      <c r="E355" s="7"/>
      <c r="F355" s="7"/>
      <c r="G355" s="7"/>
      <c r="H355" s="7"/>
      <c r="I355" s="9"/>
      <c r="J355" s="10">
        <v>208</v>
      </c>
      <c r="K355" s="23" t="s">
        <v>627</v>
      </c>
      <c r="L355" s="39">
        <v>45</v>
      </c>
      <c r="O355" s="30"/>
    </row>
    <row r="356" spans="1:15" x14ac:dyDescent="0.25">
      <c r="A356" s="22">
        <v>355</v>
      </c>
      <c r="B356" s="4"/>
      <c r="C356" s="7"/>
      <c r="D356" s="7"/>
      <c r="E356" s="7"/>
      <c r="F356" s="7"/>
      <c r="G356" s="7"/>
      <c r="H356" s="7"/>
      <c r="I356" s="9">
        <v>636</v>
      </c>
      <c r="J356" s="10">
        <v>647</v>
      </c>
      <c r="K356" s="23" t="s">
        <v>269</v>
      </c>
      <c r="L356" s="39">
        <v>45</v>
      </c>
      <c r="O356" s="30"/>
    </row>
    <row r="357" spans="1:15" x14ac:dyDescent="0.25">
      <c r="A357" s="22">
        <v>356</v>
      </c>
      <c r="B357" s="4"/>
      <c r="C357" s="7"/>
      <c r="D357" s="7"/>
      <c r="E357" s="7"/>
      <c r="F357" s="7"/>
      <c r="G357" s="7"/>
      <c r="H357" s="7"/>
      <c r="I357" s="9"/>
      <c r="J357" s="10">
        <v>655</v>
      </c>
      <c r="K357" s="23" t="s">
        <v>885</v>
      </c>
      <c r="L357" s="39">
        <v>45</v>
      </c>
      <c r="O357" s="30"/>
    </row>
    <row r="358" spans="1:15" x14ac:dyDescent="0.25">
      <c r="A358" s="22">
        <v>357</v>
      </c>
      <c r="B358" s="4"/>
      <c r="C358" s="7"/>
      <c r="D358" s="7"/>
      <c r="E358" s="7"/>
      <c r="F358" s="7"/>
      <c r="G358" s="7"/>
      <c r="H358" s="7"/>
      <c r="I358" s="9"/>
      <c r="J358" s="10">
        <v>584</v>
      </c>
      <c r="K358" s="23" t="s">
        <v>853</v>
      </c>
      <c r="L358" s="39">
        <v>45</v>
      </c>
      <c r="O358" s="30"/>
    </row>
    <row r="359" spans="1:15" x14ac:dyDescent="0.25">
      <c r="A359" s="22">
        <v>358</v>
      </c>
      <c r="B359" s="4"/>
      <c r="C359" s="7"/>
      <c r="D359" s="7"/>
      <c r="E359" s="7"/>
      <c r="F359" s="7"/>
      <c r="G359" s="7"/>
      <c r="H359" s="7"/>
      <c r="I359" s="9"/>
      <c r="J359" s="10">
        <v>376</v>
      </c>
      <c r="K359" s="23" t="s">
        <v>722</v>
      </c>
      <c r="L359" s="39">
        <v>45</v>
      </c>
      <c r="O359" s="30"/>
    </row>
    <row r="360" spans="1:15" x14ac:dyDescent="0.25">
      <c r="A360" s="22">
        <v>359</v>
      </c>
      <c r="B360" s="4"/>
      <c r="C360" s="7"/>
      <c r="D360" s="7"/>
      <c r="E360" s="7"/>
      <c r="F360" s="7"/>
      <c r="G360" s="7"/>
      <c r="H360" s="7"/>
      <c r="I360" s="9"/>
      <c r="J360" s="10">
        <v>216</v>
      </c>
      <c r="K360" s="23" t="s">
        <v>631</v>
      </c>
      <c r="L360" s="39">
        <v>45</v>
      </c>
      <c r="O360" s="30"/>
    </row>
    <row r="361" spans="1:15" x14ac:dyDescent="0.25">
      <c r="A361" s="22">
        <v>360</v>
      </c>
      <c r="B361" s="4"/>
      <c r="C361" s="7"/>
      <c r="D361" s="7"/>
      <c r="E361" s="7"/>
      <c r="F361" s="7"/>
      <c r="G361" s="7"/>
      <c r="H361" s="7"/>
      <c r="I361" s="9"/>
      <c r="J361" s="10">
        <v>224</v>
      </c>
      <c r="K361" s="23" t="s">
        <v>637</v>
      </c>
      <c r="L361" s="39">
        <v>45</v>
      </c>
      <c r="O361" s="30"/>
    </row>
    <row r="362" spans="1:15" x14ac:dyDescent="0.25">
      <c r="A362" s="22">
        <v>361</v>
      </c>
      <c r="B362" s="4"/>
      <c r="C362" s="7"/>
      <c r="D362" s="7"/>
      <c r="E362" s="7"/>
      <c r="F362" s="7"/>
      <c r="G362" s="7"/>
      <c r="H362" s="7"/>
      <c r="I362" s="9"/>
      <c r="J362" s="10">
        <v>232</v>
      </c>
      <c r="K362" s="23" t="s">
        <v>643</v>
      </c>
      <c r="L362" s="39">
        <v>45</v>
      </c>
      <c r="O362" s="30"/>
    </row>
    <row r="363" spans="1:15" x14ac:dyDescent="0.25">
      <c r="A363" s="22">
        <v>362</v>
      </c>
      <c r="B363" s="4"/>
      <c r="C363" s="7"/>
      <c r="D363" s="7"/>
      <c r="E363" s="7"/>
      <c r="F363" s="7"/>
      <c r="G363" s="7"/>
      <c r="H363" s="7"/>
      <c r="I363" s="9"/>
      <c r="J363" s="10">
        <v>663</v>
      </c>
      <c r="K363" s="23" t="s">
        <v>888</v>
      </c>
      <c r="L363" s="39">
        <v>45</v>
      </c>
      <c r="O363" s="30"/>
    </row>
    <row r="364" spans="1:15" x14ac:dyDescent="0.25">
      <c r="A364" s="22">
        <v>363</v>
      </c>
      <c r="B364" s="4"/>
      <c r="C364" s="7"/>
      <c r="D364" s="7"/>
      <c r="E364" s="7"/>
      <c r="F364" s="7"/>
      <c r="G364" s="7"/>
      <c r="H364" s="7"/>
      <c r="I364" s="9"/>
      <c r="J364" s="10">
        <v>592</v>
      </c>
      <c r="K364" s="23" t="s">
        <v>857</v>
      </c>
      <c r="L364" s="39">
        <v>45</v>
      </c>
      <c r="O364" s="30"/>
    </row>
    <row r="365" spans="1:15" x14ac:dyDescent="0.25">
      <c r="A365" s="22">
        <v>364</v>
      </c>
      <c r="B365" s="4"/>
      <c r="C365" s="7"/>
      <c r="D365" s="7"/>
      <c r="E365" s="7"/>
      <c r="F365" s="7"/>
      <c r="G365" s="7"/>
      <c r="H365" s="7"/>
      <c r="I365" s="9"/>
      <c r="J365" s="10">
        <v>383</v>
      </c>
      <c r="K365" s="23" t="s">
        <v>726</v>
      </c>
      <c r="L365" s="39">
        <v>45</v>
      </c>
      <c r="O365" s="30"/>
    </row>
    <row r="366" spans="1:15" x14ac:dyDescent="0.25">
      <c r="A366" s="22">
        <v>365</v>
      </c>
      <c r="B366" s="4"/>
      <c r="C366" s="7"/>
      <c r="D366" s="7"/>
      <c r="E366" s="7"/>
      <c r="F366" s="7"/>
      <c r="G366" s="7"/>
      <c r="H366" s="7"/>
      <c r="I366" s="9"/>
      <c r="J366" s="10">
        <v>240</v>
      </c>
      <c r="K366" s="23" t="s">
        <v>649</v>
      </c>
      <c r="L366" s="39">
        <v>45</v>
      </c>
      <c r="O366" s="30"/>
    </row>
    <row r="367" spans="1:15" x14ac:dyDescent="0.25">
      <c r="A367" s="22">
        <v>366</v>
      </c>
      <c r="B367" s="4"/>
      <c r="C367" s="7"/>
      <c r="D367" s="7"/>
      <c r="E367" s="7"/>
      <c r="F367" s="7"/>
      <c r="G367" s="7"/>
      <c r="H367" s="7"/>
      <c r="I367" s="9"/>
      <c r="J367" s="10">
        <v>248</v>
      </c>
      <c r="K367" s="23" t="s">
        <v>655</v>
      </c>
      <c r="L367" s="39">
        <v>45</v>
      </c>
      <c r="O367" s="30"/>
    </row>
    <row r="368" spans="1:15" x14ac:dyDescent="0.25">
      <c r="A368" s="22">
        <v>367</v>
      </c>
      <c r="B368" s="4"/>
      <c r="C368" s="7"/>
      <c r="D368" s="7"/>
      <c r="E368" s="7"/>
      <c r="F368" s="7"/>
      <c r="G368" s="7"/>
      <c r="H368" s="7"/>
      <c r="I368" s="9"/>
      <c r="J368" s="10">
        <v>256</v>
      </c>
      <c r="K368" s="23" t="s">
        <v>657</v>
      </c>
      <c r="L368" s="39">
        <v>45</v>
      </c>
      <c r="O368" s="30"/>
    </row>
    <row r="369" spans="1:15" x14ac:dyDescent="0.25">
      <c r="A369" s="22">
        <v>368</v>
      </c>
      <c r="B369" s="4"/>
      <c r="C369" s="7"/>
      <c r="D369" s="7"/>
      <c r="E369" s="7"/>
      <c r="F369" s="7"/>
      <c r="G369" s="7" t="s">
        <v>1328</v>
      </c>
      <c r="H369" s="7"/>
      <c r="I369" s="9">
        <v>777</v>
      </c>
      <c r="J369" s="10">
        <v>788</v>
      </c>
      <c r="K369" s="23" t="s">
        <v>329</v>
      </c>
      <c r="L369" s="39">
        <v>46</v>
      </c>
      <c r="M369" t="s">
        <v>1328</v>
      </c>
      <c r="O369" s="30"/>
    </row>
    <row r="370" spans="1:15" x14ac:dyDescent="0.25">
      <c r="A370" s="22">
        <v>369</v>
      </c>
      <c r="B370" s="4"/>
      <c r="C370" s="7"/>
      <c r="D370" s="7"/>
      <c r="E370" s="7"/>
      <c r="F370" s="7"/>
      <c r="G370" s="7"/>
      <c r="H370" s="7"/>
      <c r="I370" s="9"/>
      <c r="J370" s="10">
        <v>400</v>
      </c>
      <c r="K370" s="23" t="s">
        <v>740</v>
      </c>
      <c r="L370" s="39">
        <v>46</v>
      </c>
      <c r="O370" s="30"/>
    </row>
    <row r="371" spans="1:15" x14ac:dyDescent="0.25">
      <c r="A371" s="22">
        <v>370</v>
      </c>
      <c r="B371" s="4"/>
      <c r="C371" s="7"/>
      <c r="D371" s="7"/>
      <c r="E371" s="7"/>
      <c r="F371" s="7"/>
      <c r="G371" s="7"/>
      <c r="H371" s="7"/>
      <c r="I371" s="9"/>
      <c r="J371" s="10">
        <v>408</v>
      </c>
      <c r="K371" s="23" t="s">
        <v>746</v>
      </c>
      <c r="L371" s="39">
        <v>46</v>
      </c>
      <c r="O371" s="30"/>
    </row>
    <row r="372" spans="1:15" x14ac:dyDescent="0.25">
      <c r="A372" s="22">
        <v>371</v>
      </c>
      <c r="B372" s="4"/>
      <c r="C372" s="7"/>
      <c r="D372" s="7"/>
      <c r="E372" s="7"/>
      <c r="F372" s="7"/>
      <c r="G372" s="7"/>
      <c r="H372" s="7"/>
      <c r="I372" s="9"/>
      <c r="J372" s="10">
        <v>416</v>
      </c>
      <c r="K372" s="23" t="s">
        <v>751</v>
      </c>
      <c r="L372" s="39">
        <v>46</v>
      </c>
      <c r="O372" s="30"/>
    </row>
    <row r="373" spans="1:15" x14ac:dyDescent="0.25">
      <c r="A373" s="22">
        <v>372</v>
      </c>
      <c r="B373" s="4"/>
      <c r="C373" s="7"/>
      <c r="D373" s="7"/>
      <c r="E373" s="7"/>
      <c r="F373" s="7"/>
      <c r="G373" s="7"/>
      <c r="H373" s="7"/>
      <c r="I373" s="9"/>
      <c r="J373" s="10">
        <v>424</v>
      </c>
      <c r="K373" s="23" t="s">
        <v>755</v>
      </c>
      <c r="L373" s="39">
        <v>46</v>
      </c>
      <c r="O373" s="30"/>
    </row>
    <row r="374" spans="1:15" x14ac:dyDescent="0.25">
      <c r="A374" s="22">
        <v>373</v>
      </c>
      <c r="B374" s="4"/>
      <c r="C374" s="7"/>
      <c r="D374" s="7"/>
      <c r="E374" s="7"/>
      <c r="F374" s="7"/>
      <c r="G374" s="7" t="s">
        <v>1329</v>
      </c>
      <c r="H374" s="7"/>
      <c r="I374" s="9">
        <v>555</v>
      </c>
      <c r="J374" s="10">
        <v>566</v>
      </c>
      <c r="K374" s="23" t="s">
        <v>225</v>
      </c>
      <c r="L374" s="39">
        <v>47</v>
      </c>
      <c r="M374" t="s">
        <v>1329</v>
      </c>
      <c r="O374" s="30"/>
    </row>
    <row r="375" spans="1:15" x14ac:dyDescent="0.25">
      <c r="A375" s="22">
        <v>374</v>
      </c>
      <c r="B375" s="4"/>
      <c r="C375" s="7"/>
      <c r="D375" s="7"/>
      <c r="E375" s="7"/>
      <c r="F375" s="7"/>
      <c r="G375" s="7"/>
      <c r="H375" s="7"/>
      <c r="I375" s="9"/>
      <c r="J375" s="10">
        <v>517</v>
      </c>
      <c r="K375" s="23" t="s">
        <v>811</v>
      </c>
      <c r="L375" s="39">
        <v>47</v>
      </c>
      <c r="O375" s="30"/>
    </row>
    <row r="376" spans="1:15" x14ac:dyDescent="0.25">
      <c r="A376" s="22">
        <v>375</v>
      </c>
      <c r="B376" s="4"/>
      <c r="C376" s="7"/>
      <c r="D376" s="7"/>
      <c r="E376" s="7"/>
      <c r="F376" s="7"/>
      <c r="G376" s="7"/>
      <c r="H376" s="7"/>
      <c r="I376" s="9"/>
      <c r="J376" s="10">
        <v>1140</v>
      </c>
      <c r="K376" s="23" t="s">
        <v>1149</v>
      </c>
      <c r="L376" s="39">
        <v>47</v>
      </c>
      <c r="O376" s="30"/>
    </row>
    <row r="377" spans="1:15" x14ac:dyDescent="0.25">
      <c r="A377" s="22">
        <v>376</v>
      </c>
      <c r="B377" s="4"/>
      <c r="C377" s="7"/>
      <c r="D377" s="7"/>
      <c r="E377" s="7"/>
      <c r="F377" s="7"/>
      <c r="G377" s="7"/>
      <c r="H377" s="7"/>
      <c r="I377" s="9"/>
      <c r="J377" s="10">
        <v>1141</v>
      </c>
      <c r="K377" s="23" t="s">
        <v>1150</v>
      </c>
      <c r="L377" s="39">
        <v>47</v>
      </c>
      <c r="O377" s="30"/>
    </row>
    <row r="378" spans="1:15" ht="15.75" thickBot="1" x14ac:dyDescent="0.3">
      <c r="A378" s="24">
        <v>377</v>
      </c>
      <c r="B378" s="25"/>
      <c r="C378" s="26"/>
      <c r="D378" s="26"/>
      <c r="E378" s="26"/>
      <c r="F378" s="26"/>
      <c r="G378" s="26"/>
      <c r="H378" s="26"/>
      <c r="I378" s="27"/>
      <c r="J378" s="28">
        <v>1142</v>
      </c>
      <c r="K378" s="29" t="s">
        <v>1151</v>
      </c>
      <c r="L378" s="39">
        <v>47</v>
      </c>
      <c r="O378" s="30"/>
    </row>
    <row r="379" spans="1:15" x14ac:dyDescent="0.25">
      <c r="A379" s="8">
        <v>378</v>
      </c>
      <c r="B379" s="4"/>
      <c r="C379" s="7"/>
      <c r="D379" s="7"/>
      <c r="E379" s="7"/>
      <c r="F379" s="7" t="s">
        <v>1330</v>
      </c>
      <c r="G379" s="7"/>
      <c r="H379" s="7"/>
      <c r="I379" s="9">
        <v>1077</v>
      </c>
      <c r="J379" s="10">
        <v>1089</v>
      </c>
      <c r="K379" s="10" t="s">
        <v>465</v>
      </c>
      <c r="O379" s="30"/>
    </row>
    <row r="380" spans="1:15" x14ac:dyDescent="0.25">
      <c r="A380" s="8">
        <v>379</v>
      </c>
      <c r="B380" s="4"/>
      <c r="C380" s="7"/>
      <c r="D380" s="7"/>
      <c r="E380" s="7"/>
      <c r="F380" s="7"/>
      <c r="G380" s="7" t="s">
        <v>1331</v>
      </c>
      <c r="H380" s="7"/>
      <c r="I380" s="9"/>
      <c r="J380" s="10">
        <v>1080</v>
      </c>
      <c r="K380" s="10" t="s">
        <v>1121</v>
      </c>
      <c r="O380" s="30"/>
    </row>
    <row r="381" spans="1:15" ht="15.75" thickBot="1" x14ac:dyDescent="0.3">
      <c r="A381" s="8">
        <v>380</v>
      </c>
      <c r="B381" s="4"/>
      <c r="C381" s="7"/>
      <c r="D381" s="7"/>
      <c r="E381" s="7"/>
      <c r="F381" s="7"/>
      <c r="G381" s="7"/>
      <c r="H381" s="7" t="s">
        <v>1332</v>
      </c>
      <c r="I381" s="9"/>
      <c r="J381" s="10">
        <v>375</v>
      </c>
      <c r="K381" s="10" t="s">
        <v>721</v>
      </c>
      <c r="O381" s="30"/>
    </row>
    <row r="382" spans="1:15" x14ac:dyDescent="0.25">
      <c r="A382" s="16">
        <v>381</v>
      </c>
      <c r="B382" s="17"/>
      <c r="C382" s="18"/>
      <c r="D382" s="18"/>
      <c r="E382" s="18"/>
      <c r="F382" s="18"/>
      <c r="G382" s="18"/>
      <c r="H382" s="18"/>
      <c r="I382" s="19">
        <v>372</v>
      </c>
      <c r="J382" s="20">
        <v>382</v>
      </c>
      <c r="K382" s="21" t="s">
        <v>160</v>
      </c>
      <c r="L382">
        <v>48</v>
      </c>
      <c r="M382" t="s">
        <v>494</v>
      </c>
      <c r="O382" s="30"/>
    </row>
    <row r="383" spans="1:15" x14ac:dyDescent="0.25">
      <c r="A383" s="22">
        <v>382</v>
      </c>
      <c r="B383" s="4"/>
      <c r="C383" s="7"/>
      <c r="D383" s="7"/>
      <c r="E383" s="7"/>
      <c r="F383" s="7"/>
      <c r="G383" s="7"/>
      <c r="H383" s="7"/>
      <c r="I383" s="9"/>
      <c r="J383" s="10">
        <v>391</v>
      </c>
      <c r="K383" s="23" t="s">
        <v>733</v>
      </c>
      <c r="L383">
        <v>48</v>
      </c>
      <c r="O383" s="30"/>
    </row>
    <row r="384" spans="1:15" x14ac:dyDescent="0.25">
      <c r="A384" s="22">
        <v>383</v>
      </c>
      <c r="B384" s="4"/>
      <c r="C384" s="7"/>
      <c r="D384" s="7"/>
      <c r="E384" s="7"/>
      <c r="F384" s="7"/>
      <c r="G384" s="7"/>
      <c r="H384" s="7"/>
      <c r="I384" s="9"/>
      <c r="J384" s="10">
        <v>399</v>
      </c>
      <c r="K384" s="23" t="s">
        <v>739</v>
      </c>
      <c r="L384">
        <v>48</v>
      </c>
      <c r="O384" s="30"/>
    </row>
    <row r="385" spans="1:15" x14ac:dyDescent="0.25">
      <c r="A385" s="22">
        <v>384</v>
      </c>
      <c r="B385" s="4"/>
      <c r="C385" s="7"/>
      <c r="D385" s="7"/>
      <c r="E385" s="7"/>
      <c r="F385" s="7"/>
      <c r="G385" s="7"/>
      <c r="H385" s="7"/>
      <c r="I385" s="9"/>
      <c r="J385" s="10">
        <v>407</v>
      </c>
      <c r="K385" s="23" t="s">
        <v>745</v>
      </c>
      <c r="L385">
        <v>48</v>
      </c>
      <c r="O385" s="30"/>
    </row>
    <row r="386" spans="1:15" ht="15.75" thickBot="1" x14ac:dyDescent="0.3">
      <c r="A386" s="24">
        <v>385</v>
      </c>
      <c r="B386" s="25"/>
      <c r="C386" s="26"/>
      <c r="D386" s="26"/>
      <c r="E386" s="26"/>
      <c r="F386" s="26"/>
      <c r="G386" s="26"/>
      <c r="H386" s="26"/>
      <c r="I386" s="27"/>
      <c r="J386" s="28">
        <v>415</v>
      </c>
      <c r="K386" s="29" t="s">
        <v>750</v>
      </c>
      <c r="L386">
        <v>48</v>
      </c>
    </row>
    <row r="387" spans="1:15" x14ac:dyDescent="0.25">
      <c r="A387" s="16">
        <v>386</v>
      </c>
      <c r="B387" s="17"/>
      <c r="C387" s="18"/>
      <c r="D387" s="18"/>
      <c r="E387" s="18"/>
      <c r="F387" s="18"/>
      <c r="G387" s="18"/>
      <c r="H387" s="18"/>
      <c r="I387" s="19">
        <v>412</v>
      </c>
      <c r="J387" s="20">
        <v>423</v>
      </c>
      <c r="K387" s="21" t="s">
        <v>171</v>
      </c>
      <c r="M387" t="s">
        <v>1454</v>
      </c>
    </row>
    <row r="388" spans="1:15" x14ac:dyDescent="0.25">
      <c r="A388" s="22">
        <v>387</v>
      </c>
      <c r="B388" s="4"/>
      <c r="C388" s="7"/>
      <c r="D388" s="7"/>
      <c r="E388" s="7"/>
      <c r="F388" s="7"/>
      <c r="G388" s="7"/>
      <c r="H388" s="7"/>
      <c r="I388" s="9"/>
      <c r="J388" s="10">
        <v>431</v>
      </c>
      <c r="K388" s="23" t="s">
        <v>760</v>
      </c>
    </row>
    <row r="389" spans="1:15" x14ac:dyDescent="0.25">
      <c r="A389" s="22">
        <v>388</v>
      </c>
      <c r="B389" s="4"/>
      <c r="C389" s="7"/>
      <c r="D389" s="7"/>
      <c r="E389" s="7"/>
      <c r="F389" s="7"/>
      <c r="G389" s="7"/>
      <c r="H389" s="7"/>
      <c r="I389" s="9"/>
      <c r="J389" s="10">
        <v>438</v>
      </c>
      <c r="K389" s="23" t="s">
        <v>764</v>
      </c>
    </row>
    <row r="390" spans="1:15" x14ac:dyDescent="0.25">
      <c r="A390" s="22">
        <v>389</v>
      </c>
      <c r="B390" s="4"/>
      <c r="C390" s="7"/>
      <c r="D390" s="7"/>
      <c r="E390" s="7"/>
      <c r="F390" s="7"/>
      <c r="G390" s="7"/>
      <c r="H390" s="7"/>
      <c r="I390" s="9"/>
      <c r="J390" s="10">
        <v>446</v>
      </c>
      <c r="K390" s="23" t="s">
        <v>768</v>
      </c>
    </row>
    <row r="391" spans="1:15" ht="15.75" thickBot="1" x14ac:dyDescent="0.3">
      <c r="A391" s="24">
        <v>390</v>
      </c>
      <c r="B391" s="25"/>
      <c r="C391" s="26"/>
      <c r="D391" s="26"/>
      <c r="E391" s="26"/>
      <c r="F391" s="26"/>
      <c r="G391" s="26"/>
      <c r="H391" s="26"/>
      <c r="I391" s="27"/>
      <c r="J391" s="28">
        <v>454</v>
      </c>
      <c r="K391" s="29" t="s">
        <v>771</v>
      </c>
    </row>
    <row r="392" spans="1:15" x14ac:dyDescent="0.25">
      <c r="A392" s="16">
        <v>391</v>
      </c>
      <c r="B392" s="17"/>
      <c r="C392" s="18"/>
      <c r="D392" s="18"/>
      <c r="E392" s="18"/>
      <c r="F392" s="18"/>
      <c r="G392" s="18"/>
      <c r="H392" s="18"/>
      <c r="I392" s="19">
        <v>452</v>
      </c>
      <c r="J392" s="20">
        <v>463</v>
      </c>
      <c r="K392" s="21" t="s">
        <v>189</v>
      </c>
      <c r="L392">
        <v>49</v>
      </c>
      <c r="M392" t="s">
        <v>495</v>
      </c>
    </row>
    <row r="393" spans="1:15" x14ac:dyDescent="0.25">
      <c r="A393" s="22">
        <v>392</v>
      </c>
      <c r="B393" s="4"/>
      <c r="C393" s="7"/>
      <c r="D393" s="7"/>
      <c r="E393" s="7"/>
      <c r="F393" s="7"/>
      <c r="G393" s="7"/>
      <c r="H393" s="7"/>
      <c r="I393" s="9"/>
      <c r="J393" s="10">
        <v>471</v>
      </c>
      <c r="K393" s="23" t="s">
        <v>781</v>
      </c>
      <c r="L393">
        <v>49</v>
      </c>
    </row>
    <row r="394" spans="1:15" x14ac:dyDescent="0.25">
      <c r="A394" s="22">
        <v>393</v>
      </c>
      <c r="B394" s="4"/>
      <c r="C394" s="7"/>
      <c r="D394" s="7"/>
      <c r="E394" s="7"/>
      <c r="F394" s="7"/>
      <c r="G394" s="7"/>
      <c r="H394" s="7"/>
      <c r="I394" s="9"/>
      <c r="J394" s="10">
        <v>479</v>
      </c>
      <c r="K394" s="23" t="s">
        <v>786</v>
      </c>
      <c r="L394">
        <v>49</v>
      </c>
    </row>
    <row r="395" spans="1:15" x14ac:dyDescent="0.25">
      <c r="A395" s="22">
        <v>394</v>
      </c>
      <c r="B395" s="4"/>
      <c r="C395" s="7"/>
      <c r="D395" s="7"/>
      <c r="E395" s="7"/>
      <c r="F395" s="7"/>
      <c r="G395" s="7"/>
      <c r="H395" s="7"/>
      <c r="I395" s="9"/>
      <c r="J395" s="10">
        <v>486</v>
      </c>
      <c r="K395" s="23" t="s">
        <v>790</v>
      </c>
      <c r="L395">
        <v>49</v>
      </c>
    </row>
    <row r="396" spans="1:15" x14ac:dyDescent="0.25">
      <c r="A396" s="22">
        <v>395</v>
      </c>
      <c r="B396" s="4"/>
      <c r="C396" s="7"/>
      <c r="D396" s="7"/>
      <c r="E396" s="7"/>
      <c r="F396" s="7"/>
      <c r="G396" s="7"/>
      <c r="H396" s="7"/>
      <c r="I396" s="9"/>
      <c r="J396" s="10">
        <v>495</v>
      </c>
      <c r="K396" s="23" t="s">
        <v>796</v>
      </c>
      <c r="L396">
        <v>49</v>
      </c>
    </row>
    <row r="397" spans="1:15" ht="15.75" thickBot="1" x14ac:dyDescent="0.3">
      <c r="A397" s="24">
        <v>396</v>
      </c>
      <c r="B397" s="25"/>
      <c r="C397" s="26"/>
      <c r="D397" s="26"/>
      <c r="E397" s="26"/>
      <c r="F397" s="26"/>
      <c r="G397" s="26"/>
      <c r="H397" s="26"/>
      <c r="I397" s="27"/>
      <c r="J397" s="28">
        <v>504</v>
      </c>
      <c r="K397" s="29" t="s">
        <v>802</v>
      </c>
      <c r="L397">
        <v>49</v>
      </c>
    </row>
    <row r="398" spans="1:15" x14ac:dyDescent="0.25">
      <c r="A398" s="16">
        <v>397</v>
      </c>
      <c r="B398" s="17"/>
      <c r="C398" s="18"/>
      <c r="D398" s="18"/>
      <c r="E398" s="18"/>
      <c r="F398" s="18"/>
      <c r="G398" s="18"/>
      <c r="H398" s="18"/>
      <c r="I398" s="19">
        <v>1206</v>
      </c>
      <c r="J398" s="20">
        <v>2382</v>
      </c>
      <c r="K398" s="21" t="s">
        <v>488</v>
      </c>
      <c r="L398">
        <v>50</v>
      </c>
      <c r="M398" t="s">
        <v>497</v>
      </c>
    </row>
    <row r="399" spans="1:15" x14ac:dyDescent="0.25">
      <c r="A399" s="22">
        <v>398</v>
      </c>
      <c r="B399" s="4"/>
      <c r="C399" s="7"/>
      <c r="D399" s="7"/>
      <c r="E399" s="7"/>
      <c r="F399" s="7"/>
      <c r="G399" s="7"/>
      <c r="H399" s="7"/>
      <c r="I399" s="9"/>
      <c r="J399" s="10">
        <v>2407</v>
      </c>
      <c r="K399" s="23" t="s">
        <v>1229</v>
      </c>
      <c r="L399">
        <v>50</v>
      </c>
    </row>
    <row r="400" spans="1:15" x14ac:dyDescent="0.25">
      <c r="A400" s="22">
        <v>399</v>
      </c>
      <c r="B400" s="4"/>
      <c r="C400" s="7"/>
      <c r="D400" s="7"/>
      <c r="E400" s="7"/>
      <c r="F400" s="7"/>
      <c r="G400" s="7"/>
      <c r="H400" s="7"/>
      <c r="I400" s="9"/>
      <c r="J400" s="10">
        <v>2391</v>
      </c>
      <c r="K400" s="23" t="s">
        <v>1227</v>
      </c>
      <c r="L400">
        <v>50</v>
      </c>
    </row>
    <row r="401" spans="1:13" x14ac:dyDescent="0.25">
      <c r="A401" s="22">
        <v>400</v>
      </c>
      <c r="B401" s="4"/>
      <c r="C401" s="7"/>
      <c r="D401" s="7"/>
      <c r="E401" s="7"/>
      <c r="F401" s="7"/>
      <c r="G401" s="7"/>
      <c r="H401" s="7"/>
      <c r="I401" s="9"/>
      <c r="J401" s="10">
        <v>2399</v>
      </c>
      <c r="K401" s="23" t="s">
        <v>1228</v>
      </c>
      <c r="L401">
        <v>50</v>
      </c>
    </row>
    <row r="402" spans="1:13" ht="15.75" thickBot="1" x14ac:dyDescent="0.3">
      <c r="A402" s="24">
        <v>401</v>
      </c>
      <c r="B402" s="25"/>
      <c r="C402" s="26"/>
      <c r="D402" s="26"/>
      <c r="E402" s="26"/>
      <c r="F402" s="26"/>
      <c r="G402" s="26"/>
      <c r="H402" s="26"/>
      <c r="I402" s="27"/>
      <c r="J402" s="28">
        <v>2415</v>
      </c>
      <c r="K402" s="29" t="s">
        <v>1230</v>
      </c>
      <c r="L402">
        <v>50</v>
      </c>
    </row>
    <row r="403" spans="1:13" x14ac:dyDescent="0.25">
      <c r="A403" s="16">
        <v>402</v>
      </c>
      <c r="B403" s="17"/>
      <c r="C403" s="18"/>
      <c r="D403" s="18"/>
      <c r="E403" s="18"/>
      <c r="F403" s="18"/>
      <c r="G403" s="18"/>
      <c r="H403" s="18"/>
      <c r="I403" s="19">
        <v>1211</v>
      </c>
      <c r="J403" s="20">
        <v>2423</v>
      </c>
      <c r="K403" s="21" t="s">
        <v>489</v>
      </c>
      <c r="M403" t="s">
        <v>1455</v>
      </c>
    </row>
    <row r="404" spans="1:13" x14ac:dyDescent="0.25">
      <c r="A404" s="22">
        <v>403</v>
      </c>
      <c r="B404" s="4"/>
      <c r="C404" s="7"/>
      <c r="D404" s="7"/>
      <c r="E404" s="7"/>
      <c r="F404" s="7"/>
      <c r="G404" s="7"/>
      <c r="H404" s="7"/>
      <c r="I404" s="9"/>
      <c r="J404" s="10">
        <v>2431</v>
      </c>
      <c r="K404" s="23" t="s">
        <v>1231</v>
      </c>
    </row>
    <row r="405" spans="1:13" x14ac:dyDescent="0.25">
      <c r="A405" s="22">
        <v>404</v>
      </c>
      <c r="B405" s="4"/>
      <c r="C405" s="7"/>
      <c r="D405" s="7"/>
      <c r="E405" s="7"/>
      <c r="F405" s="7"/>
      <c r="G405" s="7"/>
      <c r="H405" s="7"/>
      <c r="I405" s="9"/>
      <c r="J405" s="10">
        <v>2438</v>
      </c>
      <c r="K405" s="23" t="s">
        <v>1232</v>
      </c>
    </row>
    <row r="406" spans="1:13" x14ac:dyDescent="0.25">
      <c r="A406" s="22">
        <v>405</v>
      </c>
      <c r="B406" s="4"/>
      <c r="C406" s="7"/>
      <c r="D406" s="7"/>
      <c r="E406" s="7"/>
      <c r="F406" s="7"/>
      <c r="G406" s="7"/>
      <c r="H406" s="7"/>
      <c r="I406" s="9"/>
      <c r="J406" s="10">
        <v>2446</v>
      </c>
      <c r="K406" s="23" t="s">
        <v>1233</v>
      </c>
    </row>
    <row r="407" spans="1:13" ht="15.75" thickBot="1" x14ac:dyDescent="0.3">
      <c r="A407" s="24">
        <v>406</v>
      </c>
      <c r="B407" s="25"/>
      <c r="C407" s="26"/>
      <c r="D407" s="26"/>
      <c r="E407" s="26"/>
      <c r="F407" s="26"/>
      <c r="G407" s="26"/>
      <c r="H407" s="26"/>
      <c r="I407" s="27"/>
      <c r="J407" s="28">
        <v>2454</v>
      </c>
      <c r="K407" s="29" t="s">
        <v>1234</v>
      </c>
    </row>
    <row r="408" spans="1:13" x14ac:dyDescent="0.25">
      <c r="A408" s="16">
        <v>407</v>
      </c>
      <c r="B408" s="17"/>
      <c r="C408" s="18"/>
      <c r="D408" s="18"/>
      <c r="E408" s="18"/>
      <c r="F408" s="18"/>
      <c r="G408" s="18"/>
      <c r="H408" s="18"/>
      <c r="I408" s="19">
        <v>1216</v>
      </c>
      <c r="J408" s="20">
        <v>2463</v>
      </c>
      <c r="K408" s="21" t="s">
        <v>490</v>
      </c>
      <c r="L408">
        <v>51</v>
      </c>
      <c r="M408" t="s">
        <v>498</v>
      </c>
    </row>
    <row r="409" spans="1:13" x14ac:dyDescent="0.25">
      <c r="A409" s="22">
        <v>408</v>
      </c>
      <c r="B409" s="4"/>
      <c r="C409" s="7"/>
      <c r="D409" s="7"/>
      <c r="E409" s="7"/>
      <c r="F409" s="7"/>
      <c r="G409" s="7"/>
      <c r="H409" s="7"/>
      <c r="I409" s="9"/>
      <c r="J409" s="10">
        <v>2471</v>
      </c>
      <c r="K409" s="23" t="s">
        <v>1235</v>
      </c>
      <c r="L409">
        <v>51</v>
      </c>
    </row>
    <row r="410" spans="1:13" x14ac:dyDescent="0.25">
      <c r="A410" s="22">
        <v>409</v>
      </c>
      <c r="B410" s="4"/>
      <c r="C410" s="7"/>
      <c r="D410" s="7"/>
      <c r="E410" s="7"/>
      <c r="F410" s="7"/>
      <c r="G410" s="7"/>
      <c r="H410" s="7"/>
      <c r="I410" s="9"/>
      <c r="J410" s="10">
        <v>2479</v>
      </c>
      <c r="K410" s="23" t="s">
        <v>1236</v>
      </c>
      <c r="L410">
        <v>51</v>
      </c>
    </row>
    <row r="411" spans="1:13" x14ac:dyDescent="0.25">
      <c r="A411" s="22">
        <v>410</v>
      </c>
      <c r="B411" s="4"/>
      <c r="C411" s="7"/>
      <c r="D411" s="7"/>
      <c r="E411" s="7"/>
      <c r="F411" s="7"/>
      <c r="G411" s="7"/>
      <c r="H411" s="7"/>
      <c r="I411" s="9"/>
      <c r="J411" s="10">
        <v>2486</v>
      </c>
      <c r="K411" s="23" t="s">
        <v>1237</v>
      </c>
      <c r="L411">
        <v>51</v>
      </c>
    </row>
    <row r="412" spans="1:13" x14ac:dyDescent="0.25">
      <c r="A412" s="22">
        <v>411</v>
      </c>
      <c r="B412" s="4"/>
      <c r="C412" s="7"/>
      <c r="D412" s="7"/>
      <c r="E412" s="7"/>
      <c r="F412" s="7"/>
      <c r="G412" s="7"/>
      <c r="H412" s="7"/>
      <c r="I412" s="9"/>
      <c r="J412" s="10">
        <v>2495</v>
      </c>
      <c r="K412" s="23" t="s">
        <v>1238</v>
      </c>
      <c r="L412">
        <v>51</v>
      </c>
    </row>
    <row r="413" spans="1:13" ht="15.75" thickBot="1" x14ac:dyDescent="0.3">
      <c r="A413" s="24">
        <v>412</v>
      </c>
      <c r="B413" s="25"/>
      <c r="C413" s="26"/>
      <c r="D413" s="26"/>
      <c r="E413" s="26"/>
      <c r="F413" s="26"/>
      <c r="G413" s="26"/>
      <c r="H413" s="26"/>
      <c r="I413" s="27"/>
      <c r="J413" s="28">
        <v>2504</v>
      </c>
      <c r="K413" s="29" t="s">
        <v>1239</v>
      </c>
      <c r="L413">
        <v>51</v>
      </c>
    </row>
    <row r="414" spans="1:13" x14ac:dyDescent="0.25">
      <c r="A414" s="16">
        <v>413</v>
      </c>
      <c r="B414" s="17"/>
      <c r="C414" s="18"/>
      <c r="D414" s="18"/>
      <c r="E414" s="18"/>
      <c r="F414" s="18"/>
      <c r="G414" s="18"/>
      <c r="H414" s="18" t="s">
        <v>1333</v>
      </c>
      <c r="I414" s="19"/>
      <c r="J414" s="20">
        <v>726</v>
      </c>
      <c r="K414" s="21" t="s">
        <v>307</v>
      </c>
      <c r="L414">
        <v>52</v>
      </c>
      <c r="M414" t="s">
        <v>496</v>
      </c>
    </row>
    <row r="415" spans="1:13" x14ac:dyDescent="0.25">
      <c r="A415" s="22">
        <v>414</v>
      </c>
      <c r="B415" s="4"/>
      <c r="C415" s="7"/>
      <c r="D415" s="7"/>
      <c r="E415" s="7"/>
      <c r="F415" s="7"/>
      <c r="G415" s="7"/>
      <c r="H415" s="7"/>
      <c r="I415" s="9">
        <v>1158</v>
      </c>
      <c r="J415" s="10">
        <v>10703</v>
      </c>
      <c r="K415" s="23" t="s">
        <v>485</v>
      </c>
      <c r="L415">
        <v>52</v>
      </c>
    </row>
    <row r="416" spans="1:13" x14ac:dyDescent="0.25">
      <c r="A416" s="22">
        <v>415</v>
      </c>
      <c r="B416" s="4"/>
      <c r="C416" s="7"/>
      <c r="D416" s="7"/>
      <c r="E416" s="7"/>
      <c r="F416" s="7"/>
      <c r="G416" s="7"/>
      <c r="H416" s="7"/>
      <c r="I416" s="9">
        <v>1237</v>
      </c>
      <c r="J416" s="10">
        <v>12703</v>
      </c>
      <c r="K416" s="23" t="s">
        <v>485</v>
      </c>
      <c r="L416">
        <v>52</v>
      </c>
    </row>
    <row r="417" spans="1:12" x14ac:dyDescent="0.25">
      <c r="A417" s="22">
        <v>416</v>
      </c>
      <c r="B417" s="4"/>
      <c r="C417" s="7"/>
      <c r="D417" s="7"/>
      <c r="E417" s="7"/>
      <c r="F417" s="7"/>
      <c r="G417" s="7"/>
      <c r="H417" s="7"/>
      <c r="I417" s="9">
        <v>1159</v>
      </c>
      <c r="J417" s="10">
        <v>10704</v>
      </c>
      <c r="K417" s="23" t="s">
        <v>486</v>
      </c>
      <c r="L417">
        <v>52</v>
      </c>
    </row>
    <row r="418" spans="1:12" x14ac:dyDescent="0.25">
      <c r="A418" s="22">
        <v>417</v>
      </c>
      <c r="B418" s="4"/>
      <c r="C418" s="7"/>
      <c r="D418" s="7"/>
      <c r="E418" s="7"/>
      <c r="F418" s="7"/>
      <c r="G418" s="7"/>
      <c r="H418" s="7"/>
      <c r="I418" s="9"/>
      <c r="J418" s="10">
        <v>12705</v>
      </c>
      <c r="K418" s="23" t="s">
        <v>486</v>
      </c>
      <c r="L418">
        <v>52</v>
      </c>
    </row>
    <row r="419" spans="1:12" x14ac:dyDescent="0.25">
      <c r="A419" s="22">
        <v>418</v>
      </c>
      <c r="B419" s="4"/>
      <c r="C419" s="7"/>
      <c r="D419" s="7"/>
      <c r="E419" s="7"/>
      <c r="F419" s="7"/>
      <c r="G419" s="7"/>
      <c r="H419" s="7"/>
      <c r="I419" s="9">
        <v>621</v>
      </c>
      <c r="J419" s="10">
        <v>632</v>
      </c>
      <c r="K419" s="23" t="s">
        <v>262</v>
      </c>
      <c r="L419">
        <v>52</v>
      </c>
    </row>
    <row r="420" spans="1:12" x14ac:dyDescent="0.25">
      <c r="A420" s="22">
        <v>419</v>
      </c>
      <c r="B420" s="4"/>
      <c r="C420" s="7"/>
      <c r="D420" s="7"/>
      <c r="E420" s="7"/>
      <c r="F420" s="7"/>
      <c r="G420" s="7"/>
      <c r="H420" s="7"/>
      <c r="I420" s="9"/>
      <c r="J420" s="10">
        <v>12704</v>
      </c>
      <c r="K420" s="23" t="s">
        <v>262</v>
      </c>
      <c r="L420">
        <v>52</v>
      </c>
    </row>
    <row r="421" spans="1:12" x14ac:dyDescent="0.25">
      <c r="A421" s="22">
        <v>420</v>
      </c>
      <c r="B421" s="4"/>
      <c r="C421" s="7"/>
      <c r="D421" s="7"/>
      <c r="E421" s="7"/>
      <c r="F421" s="7"/>
      <c r="G421" s="7"/>
      <c r="H421" s="7"/>
      <c r="I421" s="9"/>
      <c r="J421" s="10">
        <v>10702</v>
      </c>
      <c r="K421" s="23" t="s">
        <v>1186</v>
      </c>
      <c r="L421">
        <v>52</v>
      </c>
    </row>
    <row r="422" spans="1:12" x14ac:dyDescent="0.25">
      <c r="A422" s="22">
        <v>421</v>
      </c>
      <c r="B422" s="4"/>
      <c r="C422" s="7"/>
      <c r="D422" s="7"/>
      <c r="E422" s="7"/>
      <c r="F422" s="7"/>
      <c r="G422" s="7"/>
      <c r="H422" s="7"/>
      <c r="I422" s="9"/>
      <c r="J422" s="10">
        <v>12702</v>
      </c>
      <c r="K422" s="23" t="s">
        <v>1186</v>
      </c>
      <c r="L422">
        <v>52</v>
      </c>
    </row>
    <row r="423" spans="1:12" x14ac:dyDescent="0.25">
      <c r="A423" s="22">
        <v>422</v>
      </c>
      <c r="B423" s="4"/>
      <c r="C423" s="7"/>
      <c r="D423" s="7"/>
      <c r="E423" s="7"/>
      <c r="F423" s="7"/>
      <c r="G423" s="7"/>
      <c r="H423" s="7"/>
      <c r="I423" s="9"/>
      <c r="J423" s="10">
        <v>734</v>
      </c>
      <c r="K423" s="23" t="s">
        <v>926</v>
      </c>
      <c r="L423">
        <v>52</v>
      </c>
    </row>
    <row r="424" spans="1:12" x14ac:dyDescent="0.25">
      <c r="A424" s="22">
        <v>423</v>
      </c>
      <c r="B424" s="4"/>
      <c r="C424" s="7"/>
      <c r="D424" s="7"/>
      <c r="E424" s="7"/>
      <c r="F424" s="7"/>
      <c r="G424" s="7"/>
      <c r="H424" s="7"/>
      <c r="I424" s="9"/>
      <c r="J424" s="10">
        <v>742</v>
      </c>
      <c r="K424" s="23" t="s">
        <v>932</v>
      </c>
      <c r="L424">
        <v>52</v>
      </c>
    </row>
    <row r="425" spans="1:12" x14ac:dyDescent="0.25">
      <c r="A425" s="22">
        <v>424</v>
      </c>
      <c r="B425" s="4"/>
      <c r="C425" s="7"/>
      <c r="D425" s="7"/>
      <c r="E425" s="7"/>
      <c r="F425" s="7"/>
      <c r="G425" s="7"/>
      <c r="H425" s="7"/>
      <c r="I425" s="9"/>
      <c r="J425" s="10">
        <v>751</v>
      </c>
      <c r="K425" s="23" t="s">
        <v>939</v>
      </c>
      <c r="L425">
        <v>52</v>
      </c>
    </row>
    <row r="426" spans="1:12" x14ac:dyDescent="0.25">
      <c r="A426" s="22">
        <v>425</v>
      </c>
      <c r="B426" s="4"/>
      <c r="C426" s="7"/>
      <c r="D426" s="7"/>
      <c r="E426" s="7"/>
      <c r="F426" s="7"/>
      <c r="G426" s="7"/>
      <c r="H426" s="7"/>
      <c r="I426" s="9"/>
      <c r="J426" s="10">
        <v>758</v>
      </c>
      <c r="K426" s="23" t="s">
        <v>943</v>
      </c>
      <c r="L426">
        <v>52</v>
      </c>
    </row>
    <row r="427" spans="1:12" x14ac:dyDescent="0.25">
      <c r="A427" s="22">
        <v>426</v>
      </c>
      <c r="B427" s="4"/>
      <c r="C427" s="7"/>
      <c r="D427" s="7"/>
      <c r="E427" s="7"/>
      <c r="F427" s="7"/>
      <c r="G427" s="7"/>
      <c r="H427" s="7"/>
      <c r="I427" s="9"/>
      <c r="J427" s="10">
        <v>766</v>
      </c>
      <c r="K427" s="23" t="s">
        <v>950</v>
      </c>
      <c r="L427">
        <v>52</v>
      </c>
    </row>
    <row r="428" spans="1:12" x14ac:dyDescent="0.25">
      <c r="A428" s="22">
        <v>427</v>
      </c>
      <c r="B428" s="4"/>
      <c r="C428" s="7"/>
      <c r="D428" s="7"/>
      <c r="E428" s="7"/>
      <c r="F428" s="7"/>
      <c r="G428" s="7"/>
      <c r="H428" s="7"/>
      <c r="I428" s="9"/>
      <c r="J428" s="10">
        <v>775</v>
      </c>
      <c r="K428" s="23" t="s">
        <v>955</v>
      </c>
      <c r="L428">
        <v>52</v>
      </c>
    </row>
    <row r="429" spans="1:12" x14ac:dyDescent="0.25">
      <c r="A429" s="22">
        <v>428</v>
      </c>
      <c r="B429" s="4"/>
      <c r="C429" s="7"/>
      <c r="D429" s="7"/>
      <c r="E429" s="7"/>
      <c r="F429" s="7"/>
      <c r="G429" s="7"/>
      <c r="H429" s="7"/>
      <c r="I429" s="9"/>
      <c r="J429" s="10">
        <v>782</v>
      </c>
      <c r="K429" s="23" t="s">
        <v>959</v>
      </c>
      <c r="L429">
        <v>52</v>
      </c>
    </row>
    <row r="430" spans="1:12" x14ac:dyDescent="0.25">
      <c r="A430" s="22">
        <v>429</v>
      </c>
      <c r="B430" s="4"/>
      <c r="C430" s="7"/>
      <c r="D430" s="7"/>
      <c r="E430" s="7"/>
      <c r="F430" s="7"/>
      <c r="G430" s="7"/>
      <c r="H430" s="7"/>
      <c r="I430" s="9"/>
      <c r="J430" s="10">
        <v>790</v>
      </c>
      <c r="K430" s="23" t="s">
        <v>963</v>
      </c>
      <c r="L430">
        <v>52</v>
      </c>
    </row>
    <row r="431" spans="1:12" x14ac:dyDescent="0.25">
      <c r="A431" s="22">
        <v>430</v>
      </c>
      <c r="B431" s="4"/>
      <c r="C431" s="7"/>
      <c r="D431" s="7"/>
      <c r="E431" s="7"/>
      <c r="F431" s="7"/>
      <c r="G431" s="7"/>
      <c r="H431" s="7"/>
      <c r="I431" s="9"/>
      <c r="J431" s="10">
        <v>799</v>
      </c>
      <c r="K431" s="23" t="s">
        <v>967</v>
      </c>
      <c r="L431">
        <v>52</v>
      </c>
    </row>
    <row r="432" spans="1:12" x14ac:dyDescent="0.25">
      <c r="A432" s="22">
        <v>431</v>
      </c>
      <c r="B432" s="4"/>
      <c r="C432" s="7"/>
      <c r="D432" s="7"/>
      <c r="E432" s="7"/>
      <c r="F432" s="7"/>
      <c r="G432" s="7"/>
      <c r="H432" s="7"/>
      <c r="I432" s="9"/>
      <c r="J432" s="10">
        <v>807</v>
      </c>
      <c r="K432" s="23" t="s">
        <v>969</v>
      </c>
      <c r="L432">
        <v>52</v>
      </c>
    </row>
    <row r="433" spans="1:13" x14ac:dyDescent="0.25">
      <c r="A433" s="22">
        <v>432</v>
      </c>
      <c r="B433" s="4"/>
      <c r="C433" s="7"/>
      <c r="D433" s="7"/>
      <c r="E433" s="7"/>
      <c r="F433" s="7"/>
      <c r="G433" s="7"/>
      <c r="H433" s="7"/>
      <c r="I433" s="9"/>
      <c r="J433" s="10">
        <v>815</v>
      </c>
      <c r="K433" s="23" t="s">
        <v>975</v>
      </c>
      <c r="L433">
        <v>52</v>
      </c>
    </row>
    <row r="434" spans="1:13" ht="15.75" thickBot="1" x14ac:dyDescent="0.3">
      <c r="A434" s="24">
        <v>433</v>
      </c>
      <c r="B434" s="25"/>
      <c r="C434" s="26"/>
      <c r="D434" s="26"/>
      <c r="E434" s="26"/>
      <c r="F434" s="26"/>
      <c r="G434" s="26"/>
      <c r="H434" s="26"/>
      <c r="I434" s="27"/>
      <c r="J434" s="28">
        <v>823</v>
      </c>
      <c r="K434" s="29" t="s">
        <v>980</v>
      </c>
      <c r="L434">
        <v>52</v>
      </c>
    </row>
    <row r="435" spans="1:13" x14ac:dyDescent="0.25">
      <c r="A435" s="16">
        <v>434</v>
      </c>
      <c r="B435" s="17"/>
      <c r="C435" s="18"/>
      <c r="D435" s="18"/>
      <c r="E435" s="18"/>
      <c r="F435" s="18"/>
      <c r="G435" s="18"/>
      <c r="H435" s="18"/>
      <c r="I435" s="19"/>
      <c r="J435" s="20">
        <v>2726</v>
      </c>
      <c r="K435" s="21" t="s">
        <v>492</v>
      </c>
      <c r="L435">
        <v>53</v>
      </c>
      <c r="M435" t="s">
        <v>499</v>
      </c>
    </row>
    <row r="436" spans="1:13" x14ac:dyDescent="0.25">
      <c r="A436" s="22">
        <v>435</v>
      </c>
      <c r="B436" s="4"/>
      <c r="C436" s="7"/>
      <c r="D436" s="7"/>
      <c r="E436" s="7"/>
      <c r="F436" s="7"/>
      <c r="G436" s="7"/>
      <c r="H436" s="7"/>
      <c r="I436" s="9"/>
      <c r="J436" s="10">
        <v>12706</v>
      </c>
      <c r="K436" s="23" t="s">
        <v>1252</v>
      </c>
      <c r="L436">
        <v>53</v>
      </c>
    </row>
    <row r="437" spans="1:13" x14ac:dyDescent="0.25">
      <c r="A437" s="22">
        <v>436</v>
      </c>
      <c r="B437" s="4"/>
      <c r="C437" s="7"/>
      <c r="D437" s="7"/>
      <c r="E437" s="7"/>
      <c r="F437" s="7"/>
      <c r="G437" s="7"/>
      <c r="H437" s="7"/>
      <c r="I437" s="9"/>
      <c r="J437" s="10">
        <v>12707</v>
      </c>
      <c r="K437" s="23" t="s">
        <v>1253</v>
      </c>
      <c r="L437">
        <v>53</v>
      </c>
    </row>
    <row r="438" spans="1:13" x14ac:dyDescent="0.25">
      <c r="A438" s="22">
        <v>437</v>
      </c>
      <c r="B438" s="4"/>
      <c r="C438" s="7"/>
      <c r="D438" s="7"/>
      <c r="E438" s="7"/>
      <c r="F438" s="7"/>
      <c r="G438" s="7"/>
      <c r="H438" s="7"/>
      <c r="I438" s="9">
        <v>1222</v>
      </c>
      <c r="J438" s="10">
        <v>2632</v>
      </c>
      <c r="K438" s="23" t="s">
        <v>491</v>
      </c>
      <c r="L438">
        <v>53</v>
      </c>
    </row>
    <row r="439" spans="1:13" x14ac:dyDescent="0.25">
      <c r="A439" s="22">
        <v>438</v>
      </c>
      <c r="B439" s="4"/>
      <c r="C439" s="7"/>
      <c r="D439" s="7"/>
      <c r="E439" s="7"/>
      <c r="F439" s="7"/>
      <c r="G439" s="7"/>
      <c r="H439" s="7"/>
      <c r="I439" s="9">
        <v>1238</v>
      </c>
      <c r="J439" s="10">
        <v>12704</v>
      </c>
      <c r="K439" s="23" t="s">
        <v>493</v>
      </c>
      <c r="L439">
        <v>53</v>
      </c>
    </row>
    <row r="440" spans="1:13" x14ac:dyDescent="0.25">
      <c r="A440" s="22">
        <v>439</v>
      </c>
      <c r="B440" s="4"/>
      <c r="C440" s="7"/>
      <c r="D440" s="7"/>
      <c r="E440" s="7"/>
      <c r="F440" s="7"/>
      <c r="G440" s="7"/>
      <c r="H440" s="7"/>
      <c r="I440" s="9"/>
      <c r="J440" s="10">
        <v>2734</v>
      </c>
      <c r="K440" s="23" t="s">
        <v>1240</v>
      </c>
      <c r="L440">
        <v>53</v>
      </c>
    </row>
    <row r="441" spans="1:13" x14ac:dyDescent="0.25">
      <c r="A441" s="22">
        <v>440</v>
      </c>
      <c r="B441" s="4"/>
      <c r="C441" s="7"/>
      <c r="D441" s="7"/>
      <c r="E441" s="7"/>
      <c r="F441" s="7"/>
      <c r="G441" s="7"/>
      <c r="H441" s="7"/>
      <c r="I441" s="9"/>
      <c r="J441" s="10">
        <v>2742</v>
      </c>
      <c r="K441" s="23" t="s">
        <v>1241</v>
      </c>
      <c r="L441">
        <v>53</v>
      </c>
    </row>
    <row r="442" spans="1:13" x14ac:dyDescent="0.25">
      <c r="A442" s="22">
        <v>441</v>
      </c>
      <c r="B442" s="4"/>
      <c r="C442" s="7"/>
      <c r="D442" s="7"/>
      <c r="E442" s="7"/>
      <c r="F442" s="7"/>
      <c r="G442" s="7"/>
      <c r="H442" s="7"/>
      <c r="I442" s="9"/>
      <c r="J442" s="10">
        <v>2751</v>
      </c>
      <c r="K442" s="23" t="s">
        <v>1242</v>
      </c>
      <c r="L442">
        <v>53</v>
      </c>
    </row>
    <row r="443" spans="1:13" x14ac:dyDescent="0.25">
      <c r="A443" s="22">
        <v>442</v>
      </c>
      <c r="B443" s="4"/>
      <c r="C443" s="7"/>
      <c r="D443" s="7"/>
      <c r="E443" s="7"/>
      <c r="F443" s="7"/>
      <c r="G443" s="7"/>
      <c r="H443" s="7"/>
      <c r="I443" s="9"/>
      <c r="J443" s="10">
        <v>2758</v>
      </c>
      <c r="K443" s="23" t="s">
        <v>1243</v>
      </c>
      <c r="L443">
        <v>53</v>
      </c>
    </row>
    <row r="444" spans="1:13" x14ac:dyDescent="0.25">
      <c r="A444" s="22">
        <v>443</v>
      </c>
      <c r="B444" s="4"/>
      <c r="C444" s="7"/>
      <c r="D444" s="7"/>
      <c r="E444" s="7"/>
      <c r="F444" s="7"/>
      <c r="G444" s="7"/>
      <c r="H444" s="7"/>
      <c r="I444" s="9"/>
      <c r="J444" s="10">
        <v>2766</v>
      </c>
      <c r="K444" s="23" t="s">
        <v>1244</v>
      </c>
      <c r="L444">
        <v>53</v>
      </c>
    </row>
    <row r="445" spans="1:13" x14ac:dyDescent="0.25">
      <c r="A445" s="22">
        <v>444</v>
      </c>
      <c r="B445" s="4"/>
      <c r="C445" s="7"/>
      <c r="D445" s="7"/>
      <c r="E445" s="7"/>
      <c r="F445" s="7"/>
      <c r="G445" s="7"/>
      <c r="H445" s="7"/>
      <c r="I445" s="9"/>
      <c r="J445" s="10">
        <v>2775</v>
      </c>
      <c r="K445" s="23" t="s">
        <v>1245</v>
      </c>
      <c r="L445">
        <v>53</v>
      </c>
    </row>
    <row r="446" spans="1:13" x14ac:dyDescent="0.25">
      <c r="A446" s="22">
        <v>445</v>
      </c>
      <c r="B446" s="4"/>
      <c r="C446" s="7"/>
      <c r="D446" s="7"/>
      <c r="E446" s="7"/>
      <c r="F446" s="7"/>
      <c r="G446" s="7"/>
      <c r="H446" s="7"/>
      <c r="I446" s="9"/>
      <c r="J446" s="10">
        <v>2782</v>
      </c>
      <c r="K446" s="23" t="s">
        <v>1246</v>
      </c>
      <c r="L446">
        <v>53</v>
      </c>
    </row>
    <row r="447" spans="1:13" x14ac:dyDescent="0.25">
      <c r="A447" s="22">
        <v>446</v>
      </c>
      <c r="B447" s="4"/>
      <c r="C447" s="7"/>
      <c r="D447" s="7"/>
      <c r="E447" s="7"/>
      <c r="F447" s="7"/>
      <c r="G447" s="7"/>
      <c r="H447" s="7"/>
      <c r="I447" s="9"/>
      <c r="J447" s="10">
        <v>2790</v>
      </c>
      <c r="K447" s="23" t="s">
        <v>1247</v>
      </c>
      <c r="L447">
        <v>53</v>
      </c>
    </row>
    <row r="448" spans="1:13" x14ac:dyDescent="0.25">
      <c r="A448" s="22">
        <v>447</v>
      </c>
      <c r="B448" s="4"/>
      <c r="C448" s="7"/>
      <c r="D448" s="7"/>
      <c r="E448" s="7"/>
      <c r="F448" s="7"/>
      <c r="G448" s="7"/>
      <c r="H448" s="7"/>
      <c r="I448" s="9"/>
      <c r="J448" s="10">
        <v>2799</v>
      </c>
      <c r="K448" s="23" t="s">
        <v>1248</v>
      </c>
      <c r="L448">
        <v>53</v>
      </c>
    </row>
    <row r="449" spans="1:15" x14ac:dyDescent="0.25">
      <c r="A449" s="22">
        <v>448</v>
      </c>
      <c r="B449" s="4"/>
      <c r="C449" s="7"/>
      <c r="D449" s="7"/>
      <c r="E449" s="7"/>
      <c r="F449" s="7"/>
      <c r="G449" s="7"/>
      <c r="H449" s="7"/>
      <c r="I449" s="9"/>
      <c r="J449" s="10">
        <v>2807</v>
      </c>
      <c r="K449" s="23" t="s">
        <v>1249</v>
      </c>
      <c r="L449">
        <v>53</v>
      </c>
    </row>
    <row r="450" spans="1:15" x14ac:dyDescent="0.25">
      <c r="A450" s="22">
        <v>449</v>
      </c>
      <c r="B450" s="4"/>
      <c r="C450" s="7"/>
      <c r="D450" s="7"/>
      <c r="E450" s="7"/>
      <c r="F450" s="7"/>
      <c r="G450" s="7"/>
      <c r="H450" s="7"/>
      <c r="I450" s="9"/>
      <c r="J450" s="10">
        <v>2815</v>
      </c>
      <c r="K450" s="23" t="s">
        <v>1250</v>
      </c>
      <c r="L450">
        <v>53</v>
      </c>
    </row>
    <row r="451" spans="1:15" ht="15.75" thickBot="1" x14ac:dyDescent="0.3">
      <c r="A451" s="24">
        <v>450</v>
      </c>
      <c r="B451" s="25"/>
      <c r="C451" s="26"/>
      <c r="D451" s="26"/>
      <c r="E451" s="26"/>
      <c r="F451" s="26"/>
      <c r="G451" s="26"/>
      <c r="H451" s="26"/>
      <c r="I451" s="27"/>
      <c r="J451" s="28">
        <v>2823</v>
      </c>
      <c r="K451" s="29" t="s">
        <v>1251</v>
      </c>
      <c r="L451">
        <v>53</v>
      </c>
    </row>
    <row r="452" spans="1:15" x14ac:dyDescent="0.25">
      <c r="A452" s="8">
        <v>451</v>
      </c>
      <c r="B452" s="4"/>
      <c r="C452" s="7"/>
      <c r="D452" s="7"/>
      <c r="E452" s="7"/>
      <c r="F452" s="7"/>
      <c r="G452" s="7"/>
      <c r="H452" s="7" t="s">
        <v>419</v>
      </c>
      <c r="I452" s="9">
        <v>971</v>
      </c>
      <c r="J452" s="10">
        <v>982</v>
      </c>
      <c r="K452" s="10" t="s">
        <v>419</v>
      </c>
    </row>
    <row r="453" spans="1:15" x14ac:dyDescent="0.25">
      <c r="A453" s="8">
        <v>452</v>
      </c>
      <c r="B453" s="4"/>
      <c r="C453" s="7"/>
      <c r="D453" s="7"/>
      <c r="E453" s="7"/>
      <c r="F453" s="7"/>
      <c r="G453" s="7"/>
      <c r="H453" s="7" t="s">
        <v>14</v>
      </c>
      <c r="I453" s="9">
        <v>17</v>
      </c>
      <c r="J453" s="10">
        <v>19</v>
      </c>
      <c r="K453" s="10" t="s">
        <v>14</v>
      </c>
    </row>
    <row r="454" spans="1:15" ht="15.75" thickBot="1" x14ac:dyDescent="0.3">
      <c r="A454" s="8">
        <v>453</v>
      </c>
      <c r="B454" s="4"/>
      <c r="C454" s="7"/>
      <c r="D454" s="7"/>
      <c r="E454" s="7"/>
      <c r="F454" s="7" t="s">
        <v>1334</v>
      </c>
      <c r="G454" s="7"/>
      <c r="H454" s="7"/>
      <c r="I454" s="9"/>
      <c r="J454" s="10">
        <v>822</v>
      </c>
      <c r="K454" s="10" t="s">
        <v>979</v>
      </c>
      <c r="O454">
        <v>48</v>
      </c>
    </row>
    <row r="455" spans="1:15" x14ac:dyDescent="0.25">
      <c r="A455" s="16">
        <v>454</v>
      </c>
      <c r="B455" s="17"/>
      <c r="C455" s="18"/>
      <c r="D455" s="18"/>
      <c r="E455" s="18"/>
      <c r="F455" s="18"/>
      <c r="G455" s="18" t="s">
        <v>1335</v>
      </c>
      <c r="H455" s="18"/>
      <c r="I455" s="19"/>
      <c r="J455" s="20">
        <v>909</v>
      </c>
      <c r="K455" s="21" t="s">
        <v>1028</v>
      </c>
      <c r="L455">
        <v>54</v>
      </c>
      <c r="M455" t="s">
        <v>1456</v>
      </c>
      <c r="O455">
        <v>48</v>
      </c>
    </row>
    <row r="456" spans="1:15" x14ac:dyDescent="0.25">
      <c r="A456" s="22">
        <v>455</v>
      </c>
      <c r="B456" s="4"/>
      <c r="C456" s="7"/>
      <c r="D456" s="7"/>
      <c r="E456" s="7"/>
      <c r="F456" s="7"/>
      <c r="G456" s="7"/>
      <c r="H456" s="7"/>
      <c r="I456" s="9">
        <v>907</v>
      </c>
      <c r="J456" s="10">
        <v>918</v>
      </c>
      <c r="K456" s="23" t="s">
        <v>387</v>
      </c>
      <c r="L456">
        <v>54</v>
      </c>
      <c r="O456">
        <v>48</v>
      </c>
    </row>
    <row r="457" spans="1:15" x14ac:dyDescent="0.25">
      <c r="A457" s="22">
        <v>456</v>
      </c>
      <c r="B457" s="4"/>
      <c r="C457" s="7"/>
      <c r="D457" s="7"/>
      <c r="E457" s="7"/>
      <c r="F457" s="7"/>
      <c r="G457" s="7"/>
      <c r="H457" s="7"/>
      <c r="I457" s="9"/>
      <c r="J457" s="10">
        <v>1121</v>
      </c>
      <c r="K457" s="23" t="s">
        <v>1142</v>
      </c>
      <c r="L457">
        <v>54</v>
      </c>
      <c r="O457">
        <v>48</v>
      </c>
    </row>
    <row r="458" spans="1:15" x14ac:dyDescent="0.25">
      <c r="A458" s="22">
        <v>457</v>
      </c>
      <c r="B458" s="4"/>
      <c r="C458" s="7"/>
      <c r="D458" s="7"/>
      <c r="E458" s="7"/>
      <c r="F458" s="7"/>
      <c r="G458" s="7"/>
      <c r="H458" s="7"/>
      <c r="I458" s="9"/>
      <c r="J458" s="10">
        <v>20</v>
      </c>
      <c r="K458" s="23" t="s">
        <v>517</v>
      </c>
      <c r="L458">
        <v>54</v>
      </c>
      <c r="O458">
        <v>48</v>
      </c>
    </row>
    <row r="459" spans="1:15" x14ac:dyDescent="0.25">
      <c r="A459" s="22">
        <v>458</v>
      </c>
      <c r="B459" s="4"/>
      <c r="C459" s="7"/>
      <c r="D459" s="7"/>
      <c r="E459" s="7"/>
      <c r="F459" s="7"/>
      <c r="G459" s="7"/>
      <c r="H459" s="7"/>
      <c r="I459" s="9"/>
      <c r="J459" s="10">
        <v>999</v>
      </c>
      <c r="K459" s="23" t="s">
        <v>1076</v>
      </c>
      <c r="L459">
        <v>54</v>
      </c>
      <c r="O459">
        <v>48</v>
      </c>
    </row>
    <row r="460" spans="1:15" x14ac:dyDescent="0.25">
      <c r="A460" s="22">
        <v>459</v>
      </c>
      <c r="B460" s="4"/>
      <c r="C460" s="7"/>
      <c r="D460" s="7"/>
      <c r="E460" s="7"/>
      <c r="F460" s="7"/>
      <c r="G460" s="7"/>
      <c r="H460" s="7"/>
      <c r="I460" s="9"/>
      <c r="J460" s="10">
        <v>715</v>
      </c>
      <c r="K460" s="23" t="s">
        <v>914</v>
      </c>
      <c r="L460">
        <v>54</v>
      </c>
      <c r="O460">
        <v>48</v>
      </c>
    </row>
    <row r="461" spans="1:15" x14ac:dyDescent="0.25">
      <c r="A461" s="22">
        <v>460</v>
      </c>
      <c r="B461" s="4"/>
      <c r="C461" s="7"/>
      <c r="D461" s="7"/>
      <c r="E461" s="7"/>
      <c r="F461" s="7"/>
      <c r="G461" s="7"/>
      <c r="H461" s="7"/>
      <c r="I461" s="9"/>
      <c r="J461" s="10">
        <v>764</v>
      </c>
      <c r="K461" s="23" t="s">
        <v>948</v>
      </c>
      <c r="L461">
        <v>54</v>
      </c>
      <c r="O461">
        <v>48</v>
      </c>
    </row>
    <row r="462" spans="1:15" x14ac:dyDescent="0.25">
      <c r="A462" s="22">
        <v>461</v>
      </c>
      <c r="B462" s="4"/>
      <c r="C462" s="7"/>
      <c r="D462" s="7"/>
      <c r="E462" s="7"/>
      <c r="F462" s="7"/>
      <c r="G462" s="7"/>
      <c r="H462" s="7"/>
      <c r="I462" s="9"/>
      <c r="J462" s="10">
        <v>52</v>
      </c>
      <c r="K462" s="23" t="s">
        <v>534</v>
      </c>
      <c r="L462">
        <v>54</v>
      </c>
      <c r="O462">
        <v>48</v>
      </c>
    </row>
    <row r="463" spans="1:15" x14ac:dyDescent="0.25">
      <c r="A463" s="22">
        <v>462</v>
      </c>
      <c r="B463" s="4"/>
      <c r="C463" s="7"/>
      <c r="D463" s="7"/>
      <c r="E463" s="7"/>
      <c r="F463" s="7"/>
      <c r="G463" s="7"/>
      <c r="H463" s="7"/>
      <c r="I463" s="9"/>
      <c r="J463" s="10">
        <v>92</v>
      </c>
      <c r="K463" s="23" t="s">
        <v>560</v>
      </c>
      <c r="L463">
        <v>54</v>
      </c>
      <c r="O463">
        <v>48</v>
      </c>
    </row>
    <row r="464" spans="1:15" x14ac:dyDescent="0.25">
      <c r="A464" s="22">
        <v>463</v>
      </c>
      <c r="B464" s="4"/>
      <c r="C464" s="7"/>
      <c r="D464" s="7"/>
      <c r="E464" s="7"/>
      <c r="F464" s="7"/>
      <c r="G464" s="7"/>
      <c r="H464" s="7"/>
      <c r="I464" s="9"/>
      <c r="J464" s="10">
        <v>312</v>
      </c>
      <c r="K464" s="23" t="s">
        <v>684</v>
      </c>
      <c r="L464">
        <v>54</v>
      </c>
      <c r="O464">
        <v>48</v>
      </c>
    </row>
    <row r="465" spans="1:15" x14ac:dyDescent="0.25">
      <c r="A465" s="22">
        <v>464</v>
      </c>
      <c r="B465" s="4"/>
      <c r="C465" s="7"/>
      <c r="D465" s="7"/>
      <c r="E465" s="7"/>
      <c r="F465" s="7"/>
      <c r="G465" s="7"/>
      <c r="H465" s="7"/>
      <c r="I465" s="9"/>
      <c r="J465" s="10">
        <v>139</v>
      </c>
      <c r="K465" s="23" t="s">
        <v>585</v>
      </c>
      <c r="L465">
        <v>54</v>
      </c>
      <c r="O465">
        <v>48</v>
      </c>
    </row>
    <row r="466" spans="1:15" x14ac:dyDescent="0.25">
      <c r="A466" s="22">
        <v>465</v>
      </c>
      <c r="B466" s="4"/>
      <c r="C466" s="7"/>
      <c r="D466" s="7"/>
      <c r="E466" s="7"/>
      <c r="F466" s="7"/>
      <c r="G466" s="7"/>
      <c r="H466" s="7"/>
      <c r="I466" s="9"/>
      <c r="J466" s="10">
        <v>387</v>
      </c>
      <c r="K466" s="23" t="s">
        <v>730</v>
      </c>
      <c r="L466">
        <v>54</v>
      </c>
      <c r="O466">
        <v>48</v>
      </c>
    </row>
    <row r="467" spans="1:15" x14ac:dyDescent="0.25">
      <c r="A467" s="22">
        <v>466</v>
      </c>
      <c r="B467" s="4"/>
      <c r="C467" s="7"/>
      <c r="D467" s="7"/>
      <c r="E467" s="7"/>
      <c r="F467" s="7"/>
      <c r="G467" s="7"/>
      <c r="H467" s="7"/>
      <c r="I467" s="9"/>
      <c r="J467" s="10">
        <v>28</v>
      </c>
      <c r="K467" s="23" t="s">
        <v>521</v>
      </c>
      <c r="L467">
        <v>54</v>
      </c>
      <c r="O467">
        <v>49</v>
      </c>
    </row>
    <row r="468" spans="1:15" ht="15.75" thickBot="1" x14ac:dyDescent="0.3">
      <c r="A468" s="24">
        <v>467</v>
      </c>
      <c r="B468" s="25"/>
      <c r="C468" s="26"/>
      <c r="D468" s="26"/>
      <c r="E468" s="26"/>
      <c r="F468" s="26"/>
      <c r="G468" s="26"/>
      <c r="H468" s="26"/>
      <c r="I468" s="27"/>
      <c r="J468" s="28">
        <v>60</v>
      </c>
      <c r="K468" s="29" t="s">
        <v>541</v>
      </c>
      <c r="L468">
        <v>54</v>
      </c>
      <c r="O468">
        <v>49</v>
      </c>
    </row>
    <row r="469" spans="1:15" x14ac:dyDescent="0.25">
      <c r="A469" s="16">
        <v>468</v>
      </c>
      <c r="B469" s="17"/>
      <c r="C469" s="18"/>
      <c r="D469" s="18"/>
      <c r="E469" s="18"/>
      <c r="F469" s="18"/>
      <c r="G469" s="18"/>
      <c r="H469" s="18"/>
      <c r="I469" s="19">
        <v>915</v>
      </c>
      <c r="J469" s="20">
        <v>926</v>
      </c>
      <c r="K469" s="21" t="s">
        <v>391</v>
      </c>
      <c r="L469">
        <v>55</v>
      </c>
      <c r="M469" t="s">
        <v>1457</v>
      </c>
      <c r="O469">
        <v>49</v>
      </c>
    </row>
    <row r="470" spans="1:15" x14ac:dyDescent="0.25">
      <c r="A470" s="22">
        <v>469</v>
      </c>
      <c r="B470" s="4"/>
      <c r="C470" s="7"/>
      <c r="D470" s="7"/>
      <c r="E470" s="7"/>
      <c r="F470" s="7"/>
      <c r="G470" s="7"/>
      <c r="H470" s="7"/>
      <c r="I470" s="9"/>
      <c r="J470" s="10">
        <v>526</v>
      </c>
      <c r="K470" s="23" t="s">
        <v>817</v>
      </c>
      <c r="L470">
        <v>55</v>
      </c>
      <c r="O470">
        <v>49</v>
      </c>
    </row>
    <row r="471" spans="1:15" x14ac:dyDescent="0.25">
      <c r="A471" s="22">
        <v>470</v>
      </c>
      <c r="B471" s="4"/>
      <c r="C471" s="7"/>
      <c r="D471" s="7"/>
      <c r="E471" s="7"/>
      <c r="F471" s="7"/>
      <c r="G471" s="7"/>
      <c r="H471" s="7"/>
      <c r="I471" s="9"/>
      <c r="J471" s="10">
        <v>543</v>
      </c>
      <c r="K471" s="23" t="s">
        <v>827</v>
      </c>
      <c r="L471">
        <v>55</v>
      </c>
      <c r="O471">
        <v>49</v>
      </c>
    </row>
    <row r="472" spans="1:15" x14ac:dyDescent="0.25">
      <c r="A472" s="22">
        <v>471</v>
      </c>
      <c r="B472" s="4"/>
      <c r="C472" s="7"/>
      <c r="D472" s="7"/>
      <c r="E472" s="7"/>
      <c r="F472" s="7"/>
      <c r="G472" s="7"/>
      <c r="H472" s="7"/>
      <c r="I472" s="9"/>
      <c r="J472" s="10">
        <v>468</v>
      </c>
      <c r="K472" s="23" t="s">
        <v>780</v>
      </c>
      <c r="L472">
        <v>55</v>
      </c>
      <c r="O472">
        <v>49</v>
      </c>
    </row>
    <row r="473" spans="1:15" x14ac:dyDescent="0.25">
      <c r="A473" s="22">
        <v>472</v>
      </c>
      <c r="B473" s="4"/>
      <c r="C473" s="7"/>
      <c r="D473" s="7"/>
      <c r="E473" s="7"/>
      <c r="F473" s="7"/>
      <c r="G473" s="7"/>
      <c r="H473" s="7"/>
      <c r="I473" s="9"/>
      <c r="J473" s="10">
        <v>508</v>
      </c>
      <c r="K473" s="23" t="s">
        <v>805</v>
      </c>
      <c r="L473">
        <v>55</v>
      </c>
      <c r="O473">
        <v>49</v>
      </c>
    </row>
    <row r="474" spans="1:15" x14ac:dyDescent="0.25">
      <c r="A474" s="22">
        <v>473</v>
      </c>
      <c r="B474" s="4"/>
      <c r="C474" s="7"/>
      <c r="D474" s="7"/>
      <c r="E474" s="7"/>
      <c r="F474" s="7"/>
      <c r="G474" s="7"/>
      <c r="H474" s="7"/>
      <c r="I474" s="9"/>
      <c r="J474" s="10">
        <v>664</v>
      </c>
      <c r="K474" s="23" t="s">
        <v>889</v>
      </c>
      <c r="L474">
        <v>55</v>
      </c>
      <c r="O474">
        <v>49</v>
      </c>
    </row>
    <row r="475" spans="1:15" x14ac:dyDescent="0.25">
      <c r="A475" s="22">
        <v>474</v>
      </c>
      <c r="B475" s="4"/>
      <c r="C475" s="7"/>
      <c r="D475" s="7"/>
      <c r="E475" s="7"/>
      <c r="F475" s="7"/>
      <c r="G475" s="7"/>
      <c r="H475" s="7"/>
      <c r="I475" s="9"/>
      <c r="J475" s="10">
        <v>712</v>
      </c>
      <c r="K475" s="23" t="s">
        <v>911</v>
      </c>
      <c r="L475">
        <v>55</v>
      </c>
      <c r="O475">
        <v>49</v>
      </c>
    </row>
    <row r="476" spans="1:15" x14ac:dyDescent="0.25">
      <c r="A476" s="22">
        <v>475</v>
      </c>
      <c r="B476" s="4"/>
      <c r="C476" s="7"/>
      <c r="D476" s="7"/>
      <c r="E476" s="7"/>
      <c r="F476" s="7"/>
      <c r="G476" s="7"/>
      <c r="H476" s="7"/>
      <c r="I476" s="9"/>
      <c r="J476" s="10">
        <v>727</v>
      </c>
      <c r="K476" s="23" t="s">
        <v>922</v>
      </c>
      <c r="L476">
        <v>55</v>
      </c>
    </row>
    <row r="477" spans="1:15" x14ac:dyDescent="0.25">
      <c r="A477" s="22">
        <v>476</v>
      </c>
      <c r="B477" s="4"/>
      <c r="C477" s="7"/>
      <c r="D477" s="7"/>
      <c r="E477" s="7"/>
      <c r="F477" s="7"/>
      <c r="G477" s="7"/>
      <c r="H477" s="7"/>
      <c r="I477" s="9"/>
      <c r="J477" s="10">
        <v>550</v>
      </c>
      <c r="K477" s="23" t="s">
        <v>832</v>
      </c>
      <c r="L477">
        <v>55</v>
      </c>
    </row>
    <row r="478" spans="1:15" ht="15.75" thickBot="1" x14ac:dyDescent="0.3">
      <c r="A478" s="24">
        <v>477</v>
      </c>
      <c r="B478" s="25"/>
      <c r="C478" s="26"/>
      <c r="D478" s="26"/>
      <c r="E478" s="26"/>
      <c r="F478" s="26"/>
      <c r="G478" s="26"/>
      <c r="H478" s="26"/>
      <c r="I478" s="27"/>
      <c r="J478" s="28">
        <v>743</v>
      </c>
      <c r="K478" s="29" t="s">
        <v>933</v>
      </c>
      <c r="L478">
        <v>55</v>
      </c>
    </row>
    <row r="479" spans="1:15" x14ac:dyDescent="0.25">
      <c r="A479" s="16">
        <v>478</v>
      </c>
      <c r="B479" s="17"/>
      <c r="C479" s="18"/>
      <c r="D479" s="18"/>
      <c r="E479" s="18"/>
      <c r="F479" s="18"/>
      <c r="G479" s="18"/>
      <c r="H479" s="18"/>
      <c r="I479" s="19">
        <v>923</v>
      </c>
      <c r="J479" s="20">
        <v>934</v>
      </c>
      <c r="K479" s="21" t="s">
        <v>397</v>
      </c>
      <c r="L479">
        <v>56</v>
      </c>
      <c r="M479" t="s">
        <v>1458</v>
      </c>
    </row>
    <row r="480" spans="1:15" x14ac:dyDescent="0.25">
      <c r="A480" s="22">
        <v>479</v>
      </c>
      <c r="B480" s="4"/>
      <c r="C480" s="7"/>
      <c r="D480" s="7"/>
      <c r="E480" s="7"/>
      <c r="F480" s="7"/>
      <c r="G480" s="7"/>
      <c r="H480" s="7"/>
      <c r="I480" s="9"/>
      <c r="J480" s="10">
        <v>259</v>
      </c>
      <c r="K480" s="23" t="s">
        <v>658</v>
      </c>
      <c r="L480">
        <v>56</v>
      </c>
    </row>
    <row r="481" spans="1:13" x14ac:dyDescent="0.25">
      <c r="A481" s="22">
        <v>480</v>
      </c>
      <c r="B481" s="4"/>
      <c r="C481" s="7"/>
      <c r="D481" s="7"/>
      <c r="E481" s="7"/>
      <c r="F481" s="7"/>
      <c r="G481" s="7"/>
      <c r="H481" s="7"/>
      <c r="I481" s="9"/>
      <c r="J481" s="10">
        <v>324</v>
      </c>
      <c r="K481" s="23" t="s">
        <v>691</v>
      </c>
      <c r="L481">
        <v>56</v>
      </c>
    </row>
    <row r="482" spans="1:13" x14ac:dyDescent="0.25">
      <c r="A482" s="22">
        <v>481</v>
      </c>
      <c r="B482" s="4"/>
      <c r="C482" s="7"/>
      <c r="D482" s="7"/>
      <c r="E482" s="7"/>
      <c r="F482" s="7"/>
      <c r="G482" s="7"/>
      <c r="H482" s="7"/>
      <c r="I482" s="9"/>
      <c r="J482" s="10">
        <v>371</v>
      </c>
      <c r="K482" s="23" t="s">
        <v>718</v>
      </c>
      <c r="L482">
        <v>56</v>
      </c>
    </row>
    <row r="483" spans="1:13" x14ac:dyDescent="0.25">
      <c r="A483" s="22">
        <v>482</v>
      </c>
      <c r="B483" s="4"/>
      <c r="C483" s="7"/>
      <c r="D483" s="7"/>
      <c r="E483" s="7"/>
      <c r="F483" s="7"/>
      <c r="G483" s="7"/>
      <c r="H483" s="7"/>
      <c r="I483" s="9"/>
      <c r="J483" s="10">
        <v>419</v>
      </c>
      <c r="K483" s="23" t="s">
        <v>753</v>
      </c>
      <c r="L483">
        <v>56</v>
      </c>
    </row>
    <row r="484" spans="1:13" ht="15.75" thickBot="1" x14ac:dyDescent="0.3">
      <c r="A484" s="24">
        <v>483</v>
      </c>
      <c r="B484" s="25"/>
      <c r="C484" s="26"/>
      <c r="D484" s="26"/>
      <c r="E484" s="26"/>
      <c r="F484" s="26"/>
      <c r="G484" s="26"/>
      <c r="H484" s="26"/>
      <c r="I484" s="27"/>
      <c r="J484" s="28">
        <v>1133</v>
      </c>
      <c r="K484" s="29" t="s">
        <v>1148</v>
      </c>
      <c r="L484">
        <v>56</v>
      </c>
    </row>
    <row r="485" spans="1:13" x14ac:dyDescent="0.25">
      <c r="A485" s="16">
        <v>484</v>
      </c>
      <c r="B485" s="17"/>
      <c r="C485" s="18"/>
      <c r="D485" s="18"/>
      <c r="E485" s="18"/>
      <c r="F485" s="18"/>
      <c r="G485" s="18" t="s">
        <v>1336</v>
      </c>
      <c r="H485" s="18"/>
      <c r="I485" s="19">
        <v>832</v>
      </c>
      <c r="J485" s="20">
        <v>843</v>
      </c>
      <c r="K485" s="21" t="s">
        <v>353</v>
      </c>
      <c r="L485">
        <v>57</v>
      </c>
      <c r="M485" t="s">
        <v>1336</v>
      </c>
    </row>
    <row r="486" spans="1:13" x14ac:dyDescent="0.25">
      <c r="A486" s="22">
        <v>485</v>
      </c>
      <c r="B486" s="4"/>
      <c r="C486" s="7"/>
      <c r="D486" s="7"/>
      <c r="E486" s="7"/>
      <c r="F486" s="7"/>
      <c r="G486" s="7"/>
      <c r="H486" s="7"/>
      <c r="I486" s="9"/>
      <c r="J486" s="10">
        <v>10693</v>
      </c>
      <c r="K486" s="23" t="s">
        <v>1177</v>
      </c>
      <c r="L486">
        <v>57</v>
      </c>
    </row>
    <row r="487" spans="1:13" x14ac:dyDescent="0.25">
      <c r="A487" s="22">
        <v>486</v>
      </c>
      <c r="B487" s="4"/>
      <c r="C487" s="7"/>
      <c r="D487" s="7"/>
      <c r="E487" s="7"/>
      <c r="F487" s="7"/>
      <c r="G487" s="7"/>
      <c r="H487" s="7"/>
      <c r="I487" s="9"/>
      <c r="J487" s="10">
        <v>10694</v>
      </c>
      <c r="K487" s="23" t="s">
        <v>1178</v>
      </c>
      <c r="L487">
        <v>57</v>
      </c>
    </row>
    <row r="488" spans="1:13" ht="15.75" thickBot="1" x14ac:dyDescent="0.3">
      <c r="A488" s="24">
        <v>487</v>
      </c>
      <c r="B488" s="25"/>
      <c r="C488" s="26"/>
      <c r="D488" s="26"/>
      <c r="E488" s="26"/>
      <c r="F488" s="26"/>
      <c r="G488" s="26"/>
      <c r="H488" s="26"/>
      <c r="I488" s="27"/>
      <c r="J488" s="28">
        <v>10695</v>
      </c>
      <c r="K488" s="29" t="s">
        <v>1179</v>
      </c>
      <c r="L488">
        <v>57</v>
      </c>
    </row>
    <row r="489" spans="1:13" x14ac:dyDescent="0.25">
      <c r="A489" s="16">
        <v>488</v>
      </c>
      <c r="B489" s="17"/>
      <c r="C489" s="18"/>
      <c r="D489" s="18"/>
      <c r="E489" s="18"/>
      <c r="F489" s="18"/>
      <c r="G489" s="18" t="s">
        <v>1337</v>
      </c>
      <c r="H489" s="18"/>
      <c r="I489" s="19">
        <v>1025</v>
      </c>
      <c r="J489" s="20">
        <v>1037</v>
      </c>
      <c r="K489" s="21" t="s">
        <v>444</v>
      </c>
      <c r="L489">
        <v>58</v>
      </c>
      <c r="M489" t="s">
        <v>1337</v>
      </c>
    </row>
    <row r="490" spans="1:13" x14ac:dyDescent="0.25">
      <c r="A490" s="22">
        <v>489</v>
      </c>
      <c r="B490" s="7"/>
      <c r="C490" s="7"/>
      <c r="D490" s="7"/>
      <c r="E490" s="7"/>
      <c r="F490" s="7"/>
      <c r="G490" s="7"/>
      <c r="H490" s="7"/>
      <c r="I490" s="9"/>
      <c r="J490" s="10">
        <v>10696</v>
      </c>
      <c r="K490" s="23" t="s">
        <v>1180</v>
      </c>
      <c r="L490">
        <v>58</v>
      </c>
    </row>
    <row r="491" spans="1:13" x14ac:dyDescent="0.25">
      <c r="A491" s="22">
        <v>490</v>
      </c>
      <c r="B491" s="4"/>
      <c r="C491" s="7"/>
      <c r="D491" s="7"/>
      <c r="E491" s="7"/>
      <c r="F491" s="7"/>
      <c r="G491" s="7"/>
      <c r="H491" s="7"/>
      <c r="I491" s="9"/>
      <c r="J491" s="10">
        <v>10697</v>
      </c>
      <c r="K491" s="23" t="s">
        <v>1181</v>
      </c>
      <c r="L491">
        <v>58</v>
      </c>
    </row>
    <row r="492" spans="1:13" ht="15.75" thickBot="1" x14ac:dyDescent="0.3">
      <c r="A492" s="24">
        <v>491</v>
      </c>
      <c r="B492" s="25"/>
      <c r="C492" s="26"/>
      <c r="D492" s="26"/>
      <c r="E492" s="26"/>
      <c r="F492" s="26"/>
      <c r="G492" s="26"/>
      <c r="H492" s="26"/>
      <c r="I492" s="27"/>
      <c r="J492" s="35">
        <v>10698</v>
      </c>
      <c r="K492" s="36" t="s">
        <v>1182</v>
      </c>
      <c r="L492">
        <v>58</v>
      </c>
    </row>
    <row r="493" spans="1:13" x14ac:dyDescent="0.25">
      <c r="A493" s="16">
        <v>492</v>
      </c>
      <c r="B493" s="17"/>
      <c r="C493" s="18"/>
      <c r="D493" s="18"/>
      <c r="E493" s="18"/>
      <c r="F493" s="18"/>
      <c r="G493" s="18" t="s">
        <v>1338</v>
      </c>
      <c r="H493" s="18"/>
      <c r="I493" s="19">
        <v>1072</v>
      </c>
      <c r="J493" s="20">
        <v>1084</v>
      </c>
      <c r="K493" s="21" t="s">
        <v>462</v>
      </c>
      <c r="L493">
        <v>59</v>
      </c>
      <c r="M493" t="s">
        <v>1338</v>
      </c>
    </row>
    <row r="494" spans="1:13" x14ac:dyDescent="0.25">
      <c r="A494" s="22">
        <v>493</v>
      </c>
      <c r="B494" s="4"/>
      <c r="C494" s="7"/>
      <c r="D494" s="7"/>
      <c r="E494" s="7"/>
      <c r="F494" s="7"/>
      <c r="G494" s="7"/>
      <c r="H494" s="7"/>
      <c r="I494" s="9"/>
      <c r="J494" s="10">
        <v>10699</v>
      </c>
      <c r="K494" s="23" t="s">
        <v>1183</v>
      </c>
      <c r="L494">
        <v>59</v>
      </c>
    </row>
    <row r="495" spans="1:13" x14ac:dyDescent="0.25">
      <c r="A495" s="22">
        <v>494</v>
      </c>
      <c r="B495" s="4"/>
      <c r="C495" s="7"/>
      <c r="D495" s="7"/>
      <c r="E495" s="7"/>
      <c r="F495" s="7"/>
      <c r="G495" s="7"/>
      <c r="H495" s="7"/>
      <c r="I495" s="9"/>
      <c r="J495" s="10">
        <v>10700</v>
      </c>
      <c r="K495" s="23" t="s">
        <v>1184</v>
      </c>
      <c r="L495">
        <v>59</v>
      </c>
    </row>
    <row r="496" spans="1:13" ht="15.75" thickBot="1" x14ac:dyDescent="0.3">
      <c r="A496" s="24">
        <v>495</v>
      </c>
      <c r="B496" s="25"/>
      <c r="C496" s="26"/>
      <c r="D496" s="26"/>
      <c r="E496" s="26"/>
      <c r="F496" s="26"/>
      <c r="G496" s="26"/>
      <c r="H496" s="26"/>
      <c r="I496" s="27"/>
      <c r="J496" s="28">
        <v>10701</v>
      </c>
      <c r="K496" s="29" t="s">
        <v>1185</v>
      </c>
      <c r="L496">
        <v>59</v>
      </c>
    </row>
    <row r="497" spans="1:13" x14ac:dyDescent="0.25">
      <c r="A497" s="16">
        <v>496</v>
      </c>
      <c r="B497" s="17"/>
      <c r="C497" s="18"/>
      <c r="D497" s="18"/>
      <c r="E497" s="18"/>
      <c r="F497" s="18"/>
      <c r="G497" s="18"/>
      <c r="H497" s="18"/>
      <c r="I497" s="19">
        <v>491</v>
      </c>
      <c r="J497" s="20">
        <v>502</v>
      </c>
      <c r="K497" s="21" t="s">
        <v>203</v>
      </c>
      <c r="L497">
        <v>60</v>
      </c>
      <c r="M497" t="s">
        <v>1468</v>
      </c>
    </row>
    <row r="498" spans="1:13" x14ac:dyDescent="0.25">
      <c r="A498" s="22">
        <v>497</v>
      </c>
      <c r="B498" s="4"/>
      <c r="C498" s="7"/>
      <c r="D498" s="7"/>
      <c r="E498" s="7"/>
      <c r="F498" s="7"/>
      <c r="G498" s="7"/>
      <c r="H498" s="7"/>
      <c r="I498" s="9"/>
      <c r="J498" s="10">
        <v>509</v>
      </c>
      <c r="K498" s="23" t="s">
        <v>806</v>
      </c>
      <c r="L498">
        <v>60</v>
      </c>
    </row>
    <row r="499" spans="1:13" x14ac:dyDescent="0.25">
      <c r="A499" s="22">
        <v>498</v>
      </c>
      <c r="B499" s="4"/>
      <c r="C499" s="7"/>
      <c r="D499" s="7"/>
      <c r="E499" s="7"/>
      <c r="F499" s="7"/>
      <c r="G499" s="7"/>
      <c r="H499" s="7"/>
      <c r="I499" s="9"/>
      <c r="J499" s="10">
        <v>829</v>
      </c>
      <c r="K499" s="23" t="s">
        <v>985</v>
      </c>
      <c r="L499">
        <v>60</v>
      </c>
    </row>
    <row r="500" spans="1:13" x14ac:dyDescent="0.25">
      <c r="A500" s="22">
        <v>499</v>
      </c>
      <c r="B500" s="4"/>
      <c r="C500" s="7"/>
      <c r="D500" s="7"/>
      <c r="E500" s="7"/>
      <c r="F500" s="7"/>
      <c r="G500" s="7"/>
      <c r="H500" s="7"/>
      <c r="I500" s="9"/>
      <c r="J500" s="10">
        <v>845</v>
      </c>
      <c r="K500" s="23" t="s">
        <v>993</v>
      </c>
      <c r="L500">
        <v>60</v>
      </c>
    </row>
    <row r="501" spans="1:13" ht="15.75" thickBot="1" x14ac:dyDescent="0.3">
      <c r="A501" s="24">
        <v>500</v>
      </c>
      <c r="B501" s="25"/>
      <c r="C501" s="26"/>
      <c r="D501" s="26"/>
      <c r="E501" s="26"/>
      <c r="F501" s="26"/>
      <c r="G501" s="26"/>
      <c r="H501" s="26"/>
      <c r="I501" s="27"/>
      <c r="J501" s="28">
        <v>837</v>
      </c>
      <c r="K501" s="29" t="s">
        <v>990</v>
      </c>
      <c r="L501">
        <v>60</v>
      </c>
    </row>
    <row r="502" spans="1:13" x14ac:dyDescent="0.25">
      <c r="A502" s="16">
        <v>501</v>
      </c>
      <c r="B502" s="17"/>
      <c r="C502" s="18"/>
      <c r="D502" s="18"/>
      <c r="E502" s="18"/>
      <c r="F502" s="18"/>
      <c r="G502" s="18"/>
      <c r="H502" s="18"/>
      <c r="I502" s="19"/>
      <c r="J502" s="20">
        <v>518</v>
      </c>
      <c r="K502" s="21" t="s">
        <v>812</v>
      </c>
    </row>
    <row r="503" spans="1:13" x14ac:dyDescent="0.25">
      <c r="A503" s="22">
        <v>502</v>
      </c>
      <c r="B503" s="4"/>
      <c r="C503" s="7"/>
      <c r="D503" s="7"/>
      <c r="E503" s="7"/>
      <c r="F503" s="7"/>
      <c r="G503" s="7"/>
      <c r="H503" s="7"/>
      <c r="I503" s="9"/>
      <c r="J503" s="10">
        <v>853</v>
      </c>
      <c r="K503" s="23" t="s">
        <v>998</v>
      </c>
    </row>
    <row r="504" spans="1:13" x14ac:dyDescent="0.25">
      <c r="A504" s="22">
        <v>503</v>
      </c>
      <c r="B504" s="4"/>
      <c r="C504" s="7"/>
      <c r="D504" s="7"/>
      <c r="E504" s="7"/>
      <c r="F504" s="7"/>
      <c r="G504" s="7"/>
      <c r="H504" s="7"/>
      <c r="I504" s="9"/>
      <c r="J504" s="10">
        <v>870</v>
      </c>
      <c r="K504" s="23" t="s">
        <v>1009</v>
      </c>
    </row>
    <row r="505" spans="1:13" ht="15.75" thickBot="1" x14ac:dyDescent="0.3">
      <c r="A505" s="24">
        <v>504</v>
      </c>
      <c r="B505" s="25"/>
      <c r="C505" s="26"/>
      <c r="D505" s="26"/>
      <c r="E505" s="26"/>
      <c r="F505" s="26"/>
      <c r="G505" s="26"/>
      <c r="H505" s="26"/>
      <c r="I505" s="27"/>
      <c r="J505" s="28">
        <v>861</v>
      </c>
      <c r="K505" s="29" t="s">
        <v>1004</v>
      </c>
    </row>
    <row r="506" spans="1:13" x14ac:dyDescent="0.25">
      <c r="A506" s="8">
        <v>505</v>
      </c>
      <c r="B506" s="4"/>
      <c r="C506" s="7"/>
      <c r="D506" s="7"/>
      <c r="E506" s="7" t="s">
        <v>1339</v>
      </c>
      <c r="F506" s="7"/>
      <c r="G506" s="7"/>
      <c r="H506" s="7"/>
      <c r="I506" s="9">
        <v>692</v>
      </c>
      <c r="J506" s="10">
        <v>703</v>
      </c>
      <c r="K506" s="10" t="s">
        <v>299</v>
      </c>
      <c r="L506">
        <v>61</v>
      </c>
      <c r="M506" t="s">
        <v>1339</v>
      </c>
    </row>
    <row r="507" spans="1:13" x14ac:dyDescent="0.25">
      <c r="A507" s="8">
        <v>506</v>
      </c>
      <c r="B507" s="4"/>
      <c r="C507" s="7"/>
      <c r="D507" s="7"/>
      <c r="E507" s="7"/>
      <c r="F507" s="7"/>
      <c r="G507" s="7"/>
      <c r="H507" s="7"/>
      <c r="I507" s="9"/>
      <c r="J507" s="10">
        <v>16</v>
      </c>
      <c r="K507" s="10" t="s">
        <v>515</v>
      </c>
      <c r="L507">
        <v>61</v>
      </c>
    </row>
    <row r="508" spans="1:13" x14ac:dyDescent="0.25">
      <c r="A508" s="8">
        <v>507</v>
      </c>
      <c r="B508" s="4"/>
      <c r="C508" s="7"/>
      <c r="D508" s="7"/>
      <c r="E508" s="7"/>
      <c r="F508" s="7" t="s">
        <v>1340</v>
      </c>
      <c r="G508" s="7"/>
      <c r="H508" s="7"/>
      <c r="I508" s="9">
        <v>572</v>
      </c>
      <c r="J508" s="10">
        <v>583</v>
      </c>
      <c r="K508" s="10" t="s">
        <v>233</v>
      </c>
      <c r="L508">
        <v>61</v>
      </c>
    </row>
    <row r="509" spans="1:13" x14ac:dyDescent="0.25">
      <c r="A509" s="8">
        <v>508</v>
      </c>
      <c r="B509" s="4"/>
      <c r="C509" s="7"/>
      <c r="D509" s="7"/>
      <c r="E509" s="7"/>
      <c r="F509" s="7" t="s">
        <v>1341</v>
      </c>
      <c r="G509" s="7"/>
      <c r="H509" s="7"/>
      <c r="I509" s="9"/>
      <c r="J509" s="10">
        <v>942</v>
      </c>
      <c r="K509" s="10" t="s">
        <v>1045</v>
      </c>
      <c r="L509">
        <v>61</v>
      </c>
    </row>
    <row r="510" spans="1:13" x14ac:dyDescent="0.25">
      <c r="A510" s="8">
        <v>509</v>
      </c>
      <c r="B510" s="4"/>
      <c r="C510" s="7"/>
      <c r="D510" s="7"/>
      <c r="E510" s="7"/>
      <c r="F510" s="7"/>
      <c r="G510" s="7"/>
      <c r="H510" s="7"/>
      <c r="I510" s="9">
        <v>941</v>
      </c>
      <c r="J510" s="10">
        <v>952</v>
      </c>
      <c r="K510" s="10" t="s">
        <v>405</v>
      </c>
      <c r="L510">
        <v>61</v>
      </c>
    </row>
    <row r="511" spans="1:13" x14ac:dyDescent="0.25">
      <c r="A511" s="8">
        <v>510</v>
      </c>
      <c r="B511" s="4"/>
      <c r="C511" s="7"/>
      <c r="D511" s="7"/>
      <c r="E511" s="7"/>
      <c r="F511" s="7"/>
      <c r="G511" s="7"/>
      <c r="H511" s="7"/>
      <c r="I511" s="9">
        <v>955</v>
      </c>
      <c r="J511" s="10">
        <v>966</v>
      </c>
      <c r="K511" s="10" t="s">
        <v>411</v>
      </c>
      <c r="L511">
        <v>61</v>
      </c>
    </row>
    <row r="512" spans="1:13" ht="15.75" thickBot="1" x14ac:dyDescent="0.3">
      <c r="A512" s="8">
        <v>511</v>
      </c>
      <c r="B512" s="4"/>
      <c r="C512" s="7"/>
      <c r="D512" s="7"/>
      <c r="E512" s="7"/>
      <c r="F512" s="7" t="s">
        <v>1342</v>
      </c>
      <c r="G512" s="7"/>
      <c r="H512" s="7"/>
      <c r="I512" s="9">
        <v>126</v>
      </c>
      <c r="J512" s="10">
        <v>131</v>
      </c>
      <c r="K512" s="10" t="s">
        <v>60</v>
      </c>
      <c r="L512">
        <v>62</v>
      </c>
      <c r="M512" t="s">
        <v>1469</v>
      </c>
    </row>
    <row r="513" spans="1:13" x14ac:dyDescent="0.25">
      <c r="A513" s="16">
        <v>512</v>
      </c>
      <c r="B513" s="17"/>
      <c r="C513" s="18"/>
      <c r="D513" s="18"/>
      <c r="E513" s="18"/>
      <c r="F513" s="18" t="s">
        <v>1343</v>
      </c>
      <c r="G513" s="18"/>
      <c r="H513" s="18"/>
      <c r="I513" s="19"/>
      <c r="J513" s="20">
        <v>295</v>
      </c>
      <c r="K513" s="21" t="s">
        <v>123</v>
      </c>
      <c r="L513">
        <v>62</v>
      </c>
    </row>
    <row r="514" spans="1:13" x14ac:dyDescent="0.25">
      <c r="A514" s="22">
        <v>513</v>
      </c>
      <c r="B514" s="4"/>
      <c r="C514" s="7"/>
      <c r="D514" s="7"/>
      <c r="E514" s="7"/>
      <c r="F514" s="7"/>
      <c r="G514" s="7"/>
      <c r="H514" s="7"/>
      <c r="I514" s="9">
        <v>293</v>
      </c>
      <c r="J514" s="10">
        <v>303</v>
      </c>
      <c r="K514" s="23" t="s">
        <v>127</v>
      </c>
      <c r="L514">
        <v>62</v>
      </c>
    </row>
    <row r="515" spans="1:13" x14ac:dyDescent="0.25">
      <c r="A515" s="22">
        <v>514</v>
      </c>
      <c r="B515" s="4"/>
      <c r="C515" s="7"/>
      <c r="D515" s="7"/>
      <c r="E515" s="7"/>
      <c r="F515" s="7"/>
      <c r="G515" s="7"/>
      <c r="H515" s="7"/>
      <c r="I515" s="9">
        <v>301</v>
      </c>
      <c r="J515" s="10">
        <v>311</v>
      </c>
      <c r="K515" s="23" t="s">
        <v>131</v>
      </c>
      <c r="L515">
        <v>62</v>
      </c>
    </row>
    <row r="516" spans="1:13" x14ac:dyDescent="0.25">
      <c r="A516" s="22">
        <v>515</v>
      </c>
      <c r="B516" s="4"/>
      <c r="C516" s="7"/>
      <c r="D516" s="7"/>
      <c r="E516" s="7"/>
      <c r="F516" s="7"/>
      <c r="G516" s="7"/>
      <c r="H516" s="7"/>
      <c r="I516" s="9">
        <v>440</v>
      </c>
      <c r="J516" s="10">
        <v>451</v>
      </c>
      <c r="K516" s="23" t="s">
        <v>425</v>
      </c>
      <c r="L516">
        <v>62</v>
      </c>
    </row>
    <row r="517" spans="1:13" x14ac:dyDescent="0.25">
      <c r="A517" s="22">
        <v>516</v>
      </c>
      <c r="B517" s="4"/>
      <c r="C517" s="7"/>
      <c r="D517" s="7"/>
      <c r="E517" s="7"/>
      <c r="F517" s="7" t="s">
        <v>1344</v>
      </c>
      <c r="G517" s="7"/>
      <c r="H517" s="7"/>
      <c r="I517" s="9">
        <v>309</v>
      </c>
      <c r="J517" s="10">
        <v>319</v>
      </c>
      <c r="K517" s="23" t="s">
        <v>134</v>
      </c>
      <c r="L517">
        <v>62</v>
      </c>
    </row>
    <row r="518" spans="1:13" x14ac:dyDescent="0.25">
      <c r="A518" s="22">
        <v>517</v>
      </c>
      <c r="B518" s="4"/>
      <c r="C518" s="7"/>
      <c r="D518" s="7"/>
      <c r="E518" s="7"/>
      <c r="F518" s="7"/>
      <c r="G518" s="7"/>
      <c r="H518" s="7"/>
      <c r="I518" s="9"/>
      <c r="J518" s="10">
        <v>327</v>
      </c>
      <c r="K518" s="23" t="s">
        <v>692</v>
      </c>
      <c r="L518">
        <v>62</v>
      </c>
    </row>
    <row r="519" spans="1:13" x14ac:dyDescent="0.25">
      <c r="A519" s="22">
        <v>518</v>
      </c>
      <c r="B519" s="4"/>
      <c r="C519" s="7"/>
      <c r="D519" s="7"/>
      <c r="E519" s="7"/>
      <c r="F519" s="7"/>
      <c r="G519" s="7"/>
      <c r="H519" s="7"/>
      <c r="I519" s="9"/>
      <c r="J519" s="10">
        <v>334</v>
      </c>
      <c r="K519" s="23" t="s">
        <v>695</v>
      </c>
      <c r="L519">
        <v>62</v>
      </c>
    </row>
    <row r="520" spans="1:13" ht="15.75" thickBot="1" x14ac:dyDescent="0.3">
      <c r="A520" s="24">
        <v>519</v>
      </c>
      <c r="B520" s="25"/>
      <c r="C520" s="26"/>
      <c r="D520" s="26"/>
      <c r="E520" s="26"/>
      <c r="F520" s="26"/>
      <c r="G520" s="26"/>
      <c r="H520" s="26"/>
      <c r="I520" s="27">
        <v>769</v>
      </c>
      <c r="J520" s="28">
        <v>780</v>
      </c>
      <c r="K520" s="29" t="s">
        <v>325</v>
      </c>
      <c r="L520">
        <v>62</v>
      </c>
    </row>
    <row r="521" spans="1:13" x14ac:dyDescent="0.25">
      <c r="A521" s="8">
        <v>520</v>
      </c>
      <c r="B521" s="4"/>
      <c r="C521" s="7"/>
      <c r="D521" s="7" t="s">
        <v>1345</v>
      </c>
      <c r="E521" s="7"/>
      <c r="F521" s="7"/>
      <c r="G521" s="7"/>
      <c r="H521" s="7"/>
      <c r="I521" s="9"/>
      <c r="J521" s="10">
        <v>623</v>
      </c>
      <c r="K521" s="10" t="s">
        <v>868</v>
      </c>
    </row>
    <row r="522" spans="1:13" x14ac:dyDescent="0.25">
      <c r="A522" s="8">
        <v>521</v>
      </c>
      <c r="B522" s="4"/>
      <c r="C522" s="7"/>
      <c r="D522" s="7"/>
      <c r="E522" s="7" t="s">
        <v>1346</v>
      </c>
      <c r="F522" s="7"/>
      <c r="G522" s="7"/>
      <c r="H522" s="7"/>
      <c r="I522" s="9">
        <v>466</v>
      </c>
      <c r="J522" s="10">
        <v>477</v>
      </c>
      <c r="K522" s="10" t="s">
        <v>194</v>
      </c>
    </row>
    <row r="523" spans="1:13" x14ac:dyDescent="0.25">
      <c r="A523" s="8">
        <v>522</v>
      </c>
      <c r="B523" s="4"/>
      <c r="C523" s="7"/>
      <c r="D523" s="7"/>
      <c r="E523" s="7"/>
      <c r="F523" s="7" t="s">
        <v>1347</v>
      </c>
      <c r="G523" s="7"/>
      <c r="H523" s="7"/>
      <c r="I523" s="9"/>
      <c r="J523" s="10">
        <v>485</v>
      </c>
      <c r="K523" s="10" t="s">
        <v>789</v>
      </c>
      <c r="L523">
        <v>63</v>
      </c>
      <c r="M523" t="s">
        <v>1470</v>
      </c>
    </row>
    <row r="524" spans="1:13" x14ac:dyDescent="0.25">
      <c r="A524" s="8">
        <v>523</v>
      </c>
      <c r="B524" s="4"/>
      <c r="C524" s="7"/>
      <c r="D524" s="7"/>
      <c r="E524" s="7"/>
      <c r="F524" s="7"/>
      <c r="G524" s="7"/>
      <c r="H524" s="7"/>
      <c r="I524" s="9">
        <v>661</v>
      </c>
      <c r="J524" s="10">
        <v>672</v>
      </c>
      <c r="K524" s="10" t="s">
        <v>282</v>
      </c>
      <c r="L524">
        <v>63</v>
      </c>
    </row>
    <row r="525" spans="1:13" x14ac:dyDescent="0.25">
      <c r="A525" s="8">
        <v>524</v>
      </c>
      <c r="B525" s="4"/>
      <c r="C525" s="7"/>
      <c r="D525" s="7"/>
      <c r="E525" s="7"/>
      <c r="F525" s="7" t="s">
        <v>1348</v>
      </c>
      <c r="G525" s="7"/>
      <c r="H525" s="7"/>
      <c r="I525" s="9"/>
      <c r="J525" s="10">
        <v>493</v>
      </c>
      <c r="K525" s="10" t="s">
        <v>795</v>
      </c>
      <c r="L525">
        <v>64</v>
      </c>
      <c r="M525" t="s">
        <v>1471</v>
      </c>
    </row>
    <row r="526" spans="1:13" x14ac:dyDescent="0.25">
      <c r="A526" s="8">
        <v>525</v>
      </c>
      <c r="B526" s="4"/>
      <c r="C526" s="7"/>
      <c r="D526" s="7"/>
      <c r="E526" s="7"/>
      <c r="F526" s="7"/>
      <c r="G526" s="7"/>
      <c r="H526" s="7"/>
      <c r="I526" s="9">
        <v>51</v>
      </c>
      <c r="J526" s="11">
        <v>56</v>
      </c>
      <c r="K526" s="11" t="s">
        <v>27</v>
      </c>
      <c r="L526">
        <v>64</v>
      </c>
    </row>
    <row r="527" spans="1:13" x14ac:dyDescent="0.25">
      <c r="A527" s="8">
        <v>526</v>
      </c>
      <c r="B527" s="4"/>
      <c r="C527" s="7"/>
      <c r="D527" s="7"/>
      <c r="E527" s="7"/>
      <c r="F527" s="7"/>
      <c r="G527" s="7"/>
      <c r="H527" s="7"/>
      <c r="I527" s="9">
        <v>987</v>
      </c>
      <c r="J527" s="10">
        <v>998</v>
      </c>
      <c r="K527" s="10" t="s">
        <v>425</v>
      </c>
      <c r="L527">
        <v>64</v>
      </c>
    </row>
    <row r="528" spans="1:13" x14ac:dyDescent="0.25">
      <c r="A528" s="8">
        <v>527</v>
      </c>
      <c r="B528" s="4"/>
      <c r="C528" s="7"/>
      <c r="D528" s="7"/>
      <c r="E528" s="7"/>
      <c r="F528" s="7"/>
      <c r="G528" s="7"/>
      <c r="H528" s="7"/>
      <c r="I528" s="9">
        <v>743</v>
      </c>
      <c r="J528" s="10">
        <v>754</v>
      </c>
      <c r="K528" s="10" t="s">
        <v>315</v>
      </c>
      <c r="L528">
        <v>64</v>
      </c>
    </row>
    <row r="529" spans="1:13" x14ac:dyDescent="0.25">
      <c r="A529" s="8">
        <v>528</v>
      </c>
      <c r="B529" s="4"/>
      <c r="C529" s="7"/>
      <c r="D529" s="7"/>
      <c r="E529" s="7"/>
      <c r="F529" s="7"/>
      <c r="G529" s="7"/>
      <c r="H529" s="7"/>
      <c r="I529" s="9"/>
      <c r="J529" s="10">
        <v>481</v>
      </c>
      <c r="K529" s="10" t="s">
        <v>788</v>
      </c>
      <c r="L529">
        <v>64</v>
      </c>
    </row>
    <row r="530" spans="1:13" x14ac:dyDescent="0.25">
      <c r="A530" s="8">
        <v>529</v>
      </c>
      <c r="B530" s="4"/>
      <c r="C530" s="7"/>
      <c r="D530" s="7"/>
      <c r="E530" s="7"/>
      <c r="F530" s="7"/>
      <c r="G530" s="7"/>
      <c r="H530" s="7"/>
      <c r="I530" s="9"/>
      <c r="J530" s="10">
        <v>489</v>
      </c>
      <c r="K530" s="10" t="s">
        <v>792</v>
      </c>
      <c r="L530">
        <v>64</v>
      </c>
    </row>
    <row r="531" spans="1:13" x14ac:dyDescent="0.25">
      <c r="A531" s="8">
        <v>530</v>
      </c>
      <c r="B531" s="4"/>
      <c r="C531" s="7"/>
      <c r="D531" s="7"/>
      <c r="E531" s="7"/>
      <c r="F531" s="7"/>
      <c r="G531" s="7"/>
      <c r="H531" s="7"/>
      <c r="I531" s="9"/>
      <c r="J531" s="10">
        <v>458</v>
      </c>
      <c r="K531" s="10" t="s">
        <v>774</v>
      </c>
      <c r="L531">
        <v>64</v>
      </c>
    </row>
    <row r="532" spans="1:13" x14ac:dyDescent="0.25">
      <c r="A532" s="8">
        <v>531</v>
      </c>
      <c r="B532" s="4"/>
      <c r="C532" s="7"/>
      <c r="D532" s="7"/>
      <c r="E532" s="7"/>
      <c r="F532" s="7"/>
      <c r="G532" s="7"/>
      <c r="H532" s="7"/>
      <c r="I532" s="9"/>
      <c r="J532" s="10">
        <v>465</v>
      </c>
      <c r="K532" s="10" t="s">
        <v>778</v>
      </c>
      <c r="L532">
        <v>64</v>
      </c>
    </row>
    <row r="533" spans="1:13" x14ac:dyDescent="0.25">
      <c r="A533" s="8">
        <v>532</v>
      </c>
      <c r="B533" s="4"/>
      <c r="C533" s="7"/>
      <c r="D533" s="7"/>
      <c r="E533" s="7"/>
      <c r="F533" s="7"/>
      <c r="G533" s="7"/>
      <c r="H533" s="7"/>
      <c r="I533" s="9"/>
      <c r="J533" s="10">
        <v>473</v>
      </c>
      <c r="K533" s="10" t="s">
        <v>783</v>
      </c>
      <c r="L533">
        <v>64</v>
      </c>
    </row>
    <row r="534" spans="1:13" x14ac:dyDescent="0.25">
      <c r="A534" s="8">
        <v>533</v>
      </c>
      <c r="B534" s="4"/>
      <c r="C534" s="7"/>
      <c r="D534" s="7"/>
      <c r="E534" s="7"/>
      <c r="F534" s="7" t="s">
        <v>1349</v>
      </c>
      <c r="G534" s="7"/>
      <c r="H534" s="7"/>
      <c r="I534" s="9"/>
      <c r="J534" s="10">
        <v>275</v>
      </c>
      <c r="K534" s="10" t="s">
        <v>664</v>
      </c>
    </row>
    <row r="535" spans="1:13" x14ac:dyDescent="0.25">
      <c r="A535" s="8">
        <v>534</v>
      </c>
      <c r="B535" s="4"/>
      <c r="C535" s="7"/>
      <c r="D535" s="7"/>
      <c r="E535" s="7"/>
      <c r="F535" s="7"/>
      <c r="G535" s="7" t="s">
        <v>1350</v>
      </c>
      <c r="H535" s="7"/>
      <c r="I535" s="9"/>
      <c r="J535" s="10">
        <v>242</v>
      </c>
      <c r="K535" s="10" t="s">
        <v>651</v>
      </c>
      <c r="L535">
        <v>65</v>
      </c>
      <c r="M535" t="s">
        <v>1472</v>
      </c>
    </row>
    <row r="536" spans="1:13" x14ac:dyDescent="0.25">
      <c r="A536" s="8">
        <v>535</v>
      </c>
      <c r="B536" s="4"/>
      <c r="C536" s="7"/>
      <c r="D536" s="7"/>
      <c r="E536" s="7"/>
      <c r="F536" s="7"/>
      <c r="G536" s="7"/>
      <c r="H536" s="7"/>
      <c r="I536" s="9">
        <v>243</v>
      </c>
      <c r="J536" s="10">
        <v>250</v>
      </c>
      <c r="K536" s="10" t="s">
        <v>101</v>
      </c>
      <c r="L536">
        <v>65</v>
      </c>
    </row>
    <row r="537" spans="1:13" x14ac:dyDescent="0.25">
      <c r="A537" s="8">
        <v>536</v>
      </c>
      <c r="B537" s="4"/>
      <c r="C537" s="7"/>
      <c r="D537" s="7"/>
      <c r="E537" s="7"/>
      <c r="F537" s="7"/>
      <c r="G537" s="7"/>
      <c r="H537" s="7"/>
      <c r="I537" s="9">
        <v>251</v>
      </c>
      <c r="J537" s="10">
        <v>258</v>
      </c>
      <c r="K537" s="10" t="s">
        <v>107</v>
      </c>
      <c r="L537">
        <v>65</v>
      </c>
    </row>
    <row r="538" spans="1:13" x14ac:dyDescent="0.25">
      <c r="A538" s="8">
        <v>537</v>
      </c>
      <c r="B538" s="4"/>
      <c r="C538" s="7"/>
      <c r="D538" s="7"/>
      <c r="E538" s="7"/>
      <c r="F538" s="7"/>
      <c r="G538" s="7"/>
      <c r="H538" s="7"/>
      <c r="I538" s="9">
        <v>258</v>
      </c>
      <c r="J538" s="10">
        <v>266</v>
      </c>
      <c r="K538" s="10" t="s">
        <v>111</v>
      </c>
      <c r="L538">
        <v>65</v>
      </c>
    </row>
    <row r="539" spans="1:13" x14ac:dyDescent="0.25">
      <c r="A539" s="8">
        <v>538</v>
      </c>
      <c r="B539" s="4"/>
      <c r="C539" s="7"/>
      <c r="D539" s="7"/>
      <c r="E539" s="7"/>
      <c r="F539" s="7"/>
      <c r="G539" s="7" t="s">
        <v>1351</v>
      </c>
      <c r="H539" s="7"/>
      <c r="I539" s="9">
        <v>300</v>
      </c>
      <c r="J539" s="10">
        <v>310</v>
      </c>
      <c r="K539" s="10" t="s">
        <v>130</v>
      </c>
      <c r="L539">
        <v>65</v>
      </c>
    </row>
    <row r="540" spans="1:13" x14ac:dyDescent="0.25">
      <c r="A540" s="8">
        <v>539</v>
      </c>
      <c r="B540" s="4"/>
      <c r="C540" s="7"/>
      <c r="D540" s="7"/>
      <c r="E540" s="7"/>
      <c r="F540" s="7"/>
      <c r="G540" s="7" t="s">
        <v>1352</v>
      </c>
      <c r="H540" s="7"/>
      <c r="I540" s="9">
        <v>323</v>
      </c>
      <c r="J540" s="10">
        <v>333</v>
      </c>
      <c r="K540" s="10" t="s">
        <v>142</v>
      </c>
      <c r="L540">
        <v>65</v>
      </c>
    </row>
    <row r="541" spans="1:13" x14ac:dyDescent="0.25">
      <c r="A541" s="8">
        <v>540</v>
      </c>
      <c r="B541" s="7"/>
      <c r="C541" s="7"/>
      <c r="D541" s="7"/>
      <c r="E541" s="7"/>
      <c r="F541" s="7" t="s">
        <v>1353</v>
      </c>
      <c r="G541" s="7"/>
      <c r="H541" s="7"/>
      <c r="I541" s="9">
        <v>269</v>
      </c>
      <c r="J541" s="10">
        <v>278</v>
      </c>
      <c r="K541" s="10" t="s">
        <v>116</v>
      </c>
      <c r="L541">
        <v>66</v>
      </c>
      <c r="M541" t="s">
        <v>1353</v>
      </c>
    </row>
    <row r="542" spans="1:13" x14ac:dyDescent="0.25">
      <c r="A542" s="8">
        <v>541</v>
      </c>
      <c r="B542" s="4"/>
      <c r="C542" s="7"/>
      <c r="D542" s="7"/>
      <c r="E542" s="7"/>
      <c r="F542" s="7"/>
      <c r="G542" s="7" t="s">
        <v>1354</v>
      </c>
      <c r="H542" s="7"/>
      <c r="I542" s="9">
        <v>21</v>
      </c>
      <c r="J542" s="10">
        <v>23</v>
      </c>
      <c r="K542" s="10" t="s">
        <v>15</v>
      </c>
      <c r="L542">
        <v>66</v>
      </c>
    </row>
    <row r="543" spans="1:13" x14ac:dyDescent="0.25">
      <c r="A543" s="8">
        <v>542</v>
      </c>
      <c r="B543" s="4"/>
      <c r="C543" s="7"/>
      <c r="D543" s="7"/>
      <c r="E543" s="7"/>
      <c r="F543" s="7"/>
      <c r="G543" s="7" t="s">
        <v>1355</v>
      </c>
      <c r="H543" s="7"/>
      <c r="I543" s="9">
        <v>282</v>
      </c>
      <c r="J543" s="10">
        <v>292</v>
      </c>
      <c r="K543" s="10" t="s">
        <v>122</v>
      </c>
      <c r="L543">
        <v>66</v>
      </c>
    </row>
    <row r="544" spans="1:13" x14ac:dyDescent="0.25">
      <c r="A544" s="8">
        <v>543</v>
      </c>
      <c r="B544" s="4"/>
      <c r="C544" s="7"/>
      <c r="D544" s="7"/>
      <c r="E544" s="7"/>
      <c r="F544" s="7"/>
      <c r="G544" s="7" t="s">
        <v>1356</v>
      </c>
      <c r="H544" s="7"/>
      <c r="I544" s="9">
        <v>525</v>
      </c>
      <c r="J544" s="10">
        <v>536</v>
      </c>
      <c r="K544" s="10" t="s">
        <v>216</v>
      </c>
      <c r="L544">
        <v>66</v>
      </c>
    </row>
    <row r="545" spans="1:13" x14ac:dyDescent="0.25">
      <c r="A545" s="8">
        <v>544</v>
      </c>
      <c r="B545" s="4"/>
      <c r="C545" s="7"/>
      <c r="D545" s="7"/>
      <c r="E545" s="7"/>
      <c r="F545" s="7"/>
      <c r="G545" s="7"/>
      <c r="H545" s="7"/>
      <c r="I545" s="9"/>
      <c r="J545" s="10">
        <v>544</v>
      </c>
      <c r="K545" s="10" t="s">
        <v>828</v>
      </c>
      <c r="L545">
        <v>66</v>
      </c>
    </row>
    <row r="546" spans="1:13" x14ac:dyDescent="0.25">
      <c r="A546" s="8">
        <v>545</v>
      </c>
      <c r="B546" s="4"/>
      <c r="C546" s="7"/>
      <c r="D546" s="7"/>
      <c r="E546" s="7"/>
      <c r="F546" s="7"/>
      <c r="G546" s="7"/>
      <c r="H546" s="7"/>
      <c r="I546" s="9"/>
      <c r="J546" s="10">
        <v>551</v>
      </c>
      <c r="K546" s="10" t="s">
        <v>833</v>
      </c>
      <c r="L546">
        <v>66</v>
      </c>
    </row>
    <row r="547" spans="1:13" x14ac:dyDescent="0.25">
      <c r="A547" s="8">
        <v>546</v>
      </c>
      <c r="B547" s="4"/>
      <c r="C547" s="7"/>
      <c r="D547" s="7"/>
      <c r="E547" s="7"/>
      <c r="F547" s="7"/>
      <c r="G547" s="7"/>
      <c r="H547" s="7"/>
      <c r="I547" s="9"/>
      <c r="J547" s="10">
        <v>559</v>
      </c>
      <c r="K547" s="10" t="s">
        <v>839</v>
      </c>
      <c r="L547">
        <v>66</v>
      </c>
    </row>
    <row r="548" spans="1:13" x14ac:dyDescent="0.25">
      <c r="A548" s="8">
        <v>547</v>
      </c>
      <c r="B548" s="4"/>
      <c r="C548" s="7"/>
      <c r="D548" s="7"/>
      <c r="E548" s="7"/>
      <c r="F548" s="7"/>
      <c r="G548" s="7" t="s">
        <v>1357</v>
      </c>
      <c r="H548" s="7"/>
      <c r="I548" s="9">
        <v>1093</v>
      </c>
      <c r="J548" s="10">
        <v>1105</v>
      </c>
      <c r="K548" s="10" t="s">
        <v>473</v>
      </c>
      <c r="L548">
        <v>66</v>
      </c>
    </row>
    <row r="549" spans="1:13" x14ac:dyDescent="0.25">
      <c r="A549" s="8">
        <v>548</v>
      </c>
      <c r="B549" s="4"/>
      <c r="C549" s="7"/>
      <c r="D549" s="7"/>
      <c r="E549" s="7"/>
      <c r="F549" s="7"/>
      <c r="G549" s="7" t="s">
        <v>1358</v>
      </c>
      <c r="H549" s="7"/>
      <c r="I549" s="9">
        <v>393</v>
      </c>
      <c r="J549" s="10">
        <v>403</v>
      </c>
      <c r="K549" s="10" t="s">
        <v>165</v>
      </c>
      <c r="L549">
        <v>66</v>
      </c>
    </row>
    <row r="550" spans="1:13" x14ac:dyDescent="0.25">
      <c r="A550" s="8">
        <v>549</v>
      </c>
      <c r="B550" s="4"/>
      <c r="C550" s="7"/>
      <c r="D550" s="7"/>
      <c r="E550" s="7"/>
      <c r="F550" s="7"/>
      <c r="G550" s="7"/>
      <c r="H550" s="7"/>
      <c r="I550" s="9"/>
      <c r="J550" s="10">
        <v>411</v>
      </c>
      <c r="K550" s="10" t="s">
        <v>749</v>
      </c>
      <c r="L550">
        <v>66</v>
      </c>
    </row>
    <row r="551" spans="1:13" x14ac:dyDescent="0.25">
      <c r="A551" s="8">
        <v>550</v>
      </c>
      <c r="B551" s="4"/>
      <c r="C551" s="7"/>
      <c r="D551" s="7"/>
      <c r="E551" s="7"/>
      <c r="F551" s="7"/>
      <c r="G551" s="7"/>
      <c r="H551" s="7"/>
      <c r="I551" s="9"/>
      <c r="J551" s="10">
        <v>418</v>
      </c>
      <c r="K551" s="10" t="s">
        <v>752</v>
      </c>
      <c r="L551">
        <v>66</v>
      </c>
    </row>
    <row r="552" spans="1:13" x14ac:dyDescent="0.25">
      <c r="A552" s="8">
        <v>551</v>
      </c>
      <c r="B552" s="4"/>
      <c r="C552" s="7"/>
      <c r="D552" s="7"/>
      <c r="E552" s="7"/>
      <c r="F552" s="7"/>
      <c r="G552" s="7"/>
      <c r="H552" s="7"/>
      <c r="I552" s="9"/>
      <c r="J552" s="10">
        <v>426</v>
      </c>
      <c r="K552" s="10" t="s">
        <v>757</v>
      </c>
      <c r="L552">
        <v>66</v>
      </c>
    </row>
    <row r="553" spans="1:13" x14ac:dyDescent="0.25">
      <c r="A553" s="8">
        <v>552</v>
      </c>
      <c r="B553" s="4"/>
      <c r="C553" s="7"/>
      <c r="D553" s="7"/>
      <c r="E553" s="7"/>
      <c r="F553" s="7"/>
      <c r="G553" s="7"/>
      <c r="H553" s="7"/>
      <c r="I553" s="9"/>
      <c r="J553" s="10">
        <v>472</v>
      </c>
      <c r="K553" s="10" t="s">
        <v>782</v>
      </c>
      <c r="L553">
        <v>66</v>
      </c>
    </row>
    <row r="554" spans="1:13" x14ac:dyDescent="0.25">
      <c r="A554" s="8">
        <v>553</v>
      </c>
      <c r="B554" s="4"/>
      <c r="C554" s="7"/>
      <c r="D554" s="7"/>
      <c r="E554" s="7"/>
      <c r="F554" s="7"/>
      <c r="G554" s="7"/>
      <c r="H554" s="7"/>
      <c r="I554" s="9"/>
      <c r="J554" s="10">
        <v>480</v>
      </c>
      <c r="K554" s="10" t="s">
        <v>787</v>
      </c>
      <c r="L554">
        <v>66</v>
      </c>
    </row>
    <row r="555" spans="1:13" x14ac:dyDescent="0.25">
      <c r="A555" s="8">
        <v>554</v>
      </c>
      <c r="B555" s="4"/>
      <c r="C555" s="7"/>
      <c r="D555" s="7"/>
      <c r="E555" s="7"/>
      <c r="F555" s="7"/>
      <c r="G555" s="7"/>
      <c r="H555" s="7"/>
      <c r="I555" s="9"/>
      <c r="J555" s="10">
        <v>487</v>
      </c>
      <c r="K555" s="10" t="s">
        <v>791</v>
      </c>
      <c r="L555">
        <v>66</v>
      </c>
    </row>
    <row r="556" spans="1:13" x14ac:dyDescent="0.25">
      <c r="A556" s="8">
        <v>555</v>
      </c>
      <c r="B556" s="4"/>
      <c r="C556" s="7"/>
      <c r="D556" s="7"/>
      <c r="E556" s="7"/>
      <c r="F556" s="7"/>
      <c r="G556" s="7"/>
      <c r="H556" s="7"/>
      <c r="I556" s="9"/>
      <c r="J556" s="10">
        <v>435</v>
      </c>
      <c r="K556" s="10" t="s">
        <v>762</v>
      </c>
      <c r="L556">
        <v>66</v>
      </c>
    </row>
    <row r="557" spans="1:13" x14ac:dyDescent="0.25">
      <c r="A557" s="8">
        <v>556</v>
      </c>
      <c r="B557" s="4"/>
      <c r="C557" s="7"/>
      <c r="D557" s="7"/>
      <c r="E557" s="7" t="s">
        <v>1359</v>
      </c>
      <c r="F557" s="7" t="s">
        <v>1360</v>
      </c>
      <c r="G557" s="7"/>
      <c r="H557" s="7"/>
      <c r="I557" s="9">
        <v>792</v>
      </c>
      <c r="J557" s="10">
        <v>803</v>
      </c>
      <c r="K557" s="10" t="s">
        <v>337</v>
      </c>
      <c r="L557">
        <v>72</v>
      </c>
      <c r="M557" t="s">
        <v>1473</v>
      </c>
    </row>
    <row r="558" spans="1:13" x14ac:dyDescent="0.25">
      <c r="A558" s="8">
        <v>557</v>
      </c>
      <c r="B558" s="4"/>
      <c r="C558" s="7"/>
      <c r="D558" s="7"/>
      <c r="E558" s="7"/>
      <c r="F558" s="7"/>
      <c r="G558" s="7"/>
      <c r="H558" s="7"/>
      <c r="I558" s="9"/>
      <c r="J558" s="10">
        <v>818</v>
      </c>
      <c r="K558" s="10" t="s">
        <v>977</v>
      </c>
      <c r="L558">
        <v>72</v>
      </c>
    </row>
    <row r="559" spans="1:13" x14ac:dyDescent="0.25">
      <c r="A559" s="8">
        <v>558</v>
      </c>
      <c r="B559" s="4"/>
      <c r="C559" s="7"/>
      <c r="D559" s="7"/>
      <c r="E559" s="7"/>
      <c r="F559" s="7"/>
      <c r="G559" s="7"/>
      <c r="H559" s="7"/>
      <c r="I559" s="9">
        <v>1019</v>
      </c>
      <c r="J559" s="10">
        <v>1031</v>
      </c>
      <c r="K559" s="10" t="s">
        <v>442</v>
      </c>
      <c r="L559">
        <v>72</v>
      </c>
    </row>
    <row r="560" spans="1:13" x14ac:dyDescent="0.25">
      <c r="A560" s="8">
        <v>559</v>
      </c>
      <c r="B560" s="4"/>
      <c r="C560" s="7"/>
      <c r="D560" s="7"/>
      <c r="E560" s="7"/>
      <c r="F560" s="7"/>
      <c r="G560" s="7"/>
      <c r="H560" s="7"/>
      <c r="I560" s="9">
        <v>1010</v>
      </c>
      <c r="J560" s="10">
        <v>1022</v>
      </c>
      <c r="K560" s="10" t="s">
        <v>437</v>
      </c>
      <c r="L560">
        <v>72</v>
      </c>
    </row>
    <row r="561" spans="1:13" x14ac:dyDescent="0.25">
      <c r="A561" s="8">
        <v>560</v>
      </c>
      <c r="B561" s="4"/>
      <c r="C561" s="7"/>
      <c r="D561" s="7"/>
      <c r="E561" s="7"/>
      <c r="F561" s="7"/>
      <c r="G561" s="7"/>
      <c r="H561" s="7"/>
      <c r="I561" s="9">
        <v>332</v>
      </c>
      <c r="J561" s="10">
        <v>342</v>
      </c>
      <c r="K561" s="10" t="s">
        <v>145</v>
      </c>
      <c r="L561">
        <v>72</v>
      </c>
    </row>
    <row r="562" spans="1:13" x14ac:dyDescent="0.25">
      <c r="A562" s="8">
        <v>561</v>
      </c>
      <c r="B562" s="4"/>
      <c r="C562" s="7"/>
      <c r="D562" s="7"/>
      <c r="E562" s="7"/>
      <c r="F562" s="7" t="s">
        <v>1361</v>
      </c>
      <c r="G562" s="7"/>
      <c r="H562" s="7"/>
      <c r="I562" s="9"/>
      <c r="J562" s="10">
        <v>835</v>
      </c>
      <c r="K562" s="10" t="s">
        <v>989</v>
      </c>
      <c r="L562">
        <v>73</v>
      </c>
      <c r="M562" t="s">
        <v>1474</v>
      </c>
    </row>
    <row r="563" spans="1:13" x14ac:dyDescent="0.25">
      <c r="A563" s="8">
        <v>562</v>
      </c>
      <c r="B563" s="4"/>
      <c r="C563" s="7"/>
      <c r="D563" s="7"/>
      <c r="E563" s="7"/>
      <c r="F563" s="7"/>
      <c r="G563" s="7"/>
      <c r="H563" s="7"/>
      <c r="I563" s="9">
        <v>288</v>
      </c>
      <c r="J563" s="10">
        <v>298</v>
      </c>
      <c r="K563" s="10" t="s">
        <v>125</v>
      </c>
      <c r="L563">
        <v>73</v>
      </c>
    </row>
    <row r="564" spans="1:13" x14ac:dyDescent="0.25">
      <c r="A564" s="8">
        <v>563</v>
      </c>
      <c r="B564" s="4"/>
      <c r="C564" s="7"/>
      <c r="D564" s="7"/>
      <c r="E564" s="7"/>
      <c r="F564" s="7" t="s">
        <v>1362</v>
      </c>
      <c r="G564" s="7"/>
      <c r="H564" s="7"/>
      <c r="I564" s="9"/>
      <c r="J564" s="10">
        <v>826</v>
      </c>
      <c r="K564" s="10" t="s">
        <v>983</v>
      </c>
      <c r="L564">
        <v>74</v>
      </c>
      <c r="M564" t="s">
        <v>1475</v>
      </c>
    </row>
    <row r="565" spans="1:13" x14ac:dyDescent="0.25">
      <c r="A565" s="8">
        <v>564</v>
      </c>
      <c r="B565" s="4"/>
      <c r="C565" s="7"/>
      <c r="D565" s="7"/>
      <c r="E565" s="7"/>
      <c r="F565" s="7"/>
      <c r="G565" s="7" t="s">
        <v>1363</v>
      </c>
      <c r="H565" s="7"/>
      <c r="I565" s="9"/>
      <c r="J565" s="10">
        <v>904</v>
      </c>
      <c r="K565" s="10" t="s">
        <v>1027</v>
      </c>
      <c r="L565">
        <v>74</v>
      </c>
    </row>
    <row r="566" spans="1:13" x14ac:dyDescent="0.25">
      <c r="A566" s="8">
        <v>565</v>
      </c>
      <c r="B566" s="4"/>
      <c r="C566" s="7"/>
      <c r="D566" s="7"/>
      <c r="E566" s="7"/>
      <c r="F566" s="7"/>
      <c r="G566" s="7"/>
      <c r="H566" s="7"/>
      <c r="I566" s="9">
        <v>553</v>
      </c>
      <c r="J566" s="10">
        <v>564</v>
      </c>
      <c r="K566" s="10" t="s">
        <v>223</v>
      </c>
      <c r="L566">
        <v>74</v>
      </c>
    </row>
    <row r="567" spans="1:13" x14ac:dyDescent="0.25">
      <c r="A567" s="8">
        <v>566</v>
      </c>
      <c r="B567" s="4"/>
      <c r="C567" s="7"/>
      <c r="D567" s="7"/>
      <c r="E567" s="7"/>
      <c r="F567" s="7"/>
      <c r="G567" s="7"/>
      <c r="H567" s="7"/>
      <c r="I567" s="9">
        <v>585</v>
      </c>
      <c r="J567" s="10">
        <v>596</v>
      </c>
      <c r="K567" s="10" t="s">
        <v>240</v>
      </c>
      <c r="L567">
        <v>74</v>
      </c>
    </row>
    <row r="568" spans="1:13" x14ac:dyDescent="0.25">
      <c r="A568" s="8">
        <v>567</v>
      </c>
      <c r="B568" s="4"/>
      <c r="C568" s="7"/>
      <c r="D568" s="7"/>
      <c r="E568" s="7"/>
      <c r="F568" s="7"/>
      <c r="G568" s="7" t="s">
        <v>1364</v>
      </c>
      <c r="H568" s="7"/>
      <c r="I568" s="9">
        <v>570</v>
      </c>
      <c r="J568" s="10">
        <v>581</v>
      </c>
      <c r="K568" s="10" t="s">
        <v>231</v>
      </c>
      <c r="L568">
        <v>74</v>
      </c>
    </row>
    <row r="569" spans="1:13" x14ac:dyDescent="0.25">
      <c r="A569" s="8">
        <v>568</v>
      </c>
      <c r="B569" s="4"/>
      <c r="C569" s="7"/>
      <c r="D569" s="7"/>
      <c r="E569" s="7"/>
      <c r="F569" s="7" t="s">
        <v>1403</v>
      </c>
      <c r="G569" s="7"/>
      <c r="H569" s="7"/>
      <c r="I569" s="9"/>
      <c r="J569" s="10">
        <v>809</v>
      </c>
      <c r="K569" s="10" t="s">
        <v>971</v>
      </c>
      <c r="L569">
        <v>75</v>
      </c>
      <c r="M569" t="s">
        <v>1476</v>
      </c>
    </row>
    <row r="570" spans="1:13" x14ac:dyDescent="0.25">
      <c r="A570" s="8">
        <v>569</v>
      </c>
      <c r="B570" s="4"/>
      <c r="C570" s="7"/>
      <c r="D570" s="7"/>
      <c r="E570" s="7"/>
      <c r="F570" s="7"/>
      <c r="G570" s="7"/>
      <c r="H570" s="7"/>
      <c r="I570" s="9">
        <v>341</v>
      </c>
      <c r="J570" s="10">
        <v>351</v>
      </c>
      <c r="K570" s="10" t="s">
        <v>149</v>
      </c>
      <c r="L570">
        <v>75</v>
      </c>
    </row>
    <row r="571" spans="1:13" x14ac:dyDescent="0.25">
      <c r="A571" s="8">
        <v>570</v>
      </c>
      <c r="B571" s="4"/>
      <c r="C571" s="7"/>
      <c r="D571" s="7"/>
      <c r="E571" s="7"/>
      <c r="F571" s="7"/>
      <c r="G571" s="7"/>
      <c r="H571" s="7"/>
      <c r="I571" s="9"/>
      <c r="J571" s="10">
        <v>359</v>
      </c>
      <c r="K571" s="10" t="s">
        <v>711</v>
      </c>
      <c r="L571">
        <v>75</v>
      </c>
    </row>
    <row r="572" spans="1:13" x14ac:dyDescent="0.25">
      <c r="A572" s="8">
        <v>571</v>
      </c>
      <c r="B572" s="4"/>
      <c r="C572" s="7"/>
      <c r="D572" s="7"/>
      <c r="E572" s="7"/>
      <c r="F572" s="7"/>
      <c r="G572" s="7"/>
      <c r="H572" s="7"/>
      <c r="I572" s="9"/>
      <c r="J572" s="10">
        <v>537</v>
      </c>
      <c r="K572" s="10" t="s">
        <v>823</v>
      </c>
      <c r="L572">
        <v>75</v>
      </c>
    </row>
    <row r="573" spans="1:13" x14ac:dyDescent="0.25">
      <c r="A573" s="8">
        <v>572</v>
      </c>
      <c r="B573" s="4"/>
      <c r="C573" s="7"/>
      <c r="D573" s="7"/>
      <c r="E573" s="7"/>
      <c r="F573" s="7"/>
      <c r="G573" s="7"/>
      <c r="H573" s="7"/>
      <c r="I573" s="9"/>
      <c r="J573" s="10">
        <v>498</v>
      </c>
      <c r="K573" s="10" t="s">
        <v>799</v>
      </c>
      <c r="L573">
        <v>75</v>
      </c>
    </row>
    <row r="574" spans="1:13" x14ac:dyDescent="0.25">
      <c r="A574" s="8">
        <v>573</v>
      </c>
      <c r="B574" s="4"/>
      <c r="C574" s="7"/>
      <c r="D574" s="7"/>
      <c r="E574" s="7"/>
      <c r="F574" s="7"/>
      <c r="G574" s="7"/>
      <c r="H574" s="7"/>
      <c r="I574" s="9"/>
      <c r="J574" s="10">
        <v>505</v>
      </c>
      <c r="K574" s="10" t="s">
        <v>803</v>
      </c>
      <c r="L574">
        <v>75</v>
      </c>
    </row>
    <row r="575" spans="1:13" x14ac:dyDescent="0.25">
      <c r="A575" s="8">
        <v>574</v>
      </c>
      <c r="B575" s="4"/>
      <c r="C575" s="7"/>
      <c r="D575" s="7"/>
      <c r="E575" s="7"/>
      <c r="F575" s="7"/>
      <c r="G575" s="7"/>
      <c r="H575" s="7"/>
      <c r="I575" s="9"/>
      <c r="J575" s="10">
        <v>513</v>
      </c>
      <c r="K575" s="10" t="s">
        <v>808</v>
      </c>
      <c r="L575">
        <v>75</v>
      </c>
    </row>
    <row r="576" spans="1:13" x14ac:dyDescent="0.25">
      <c r="A576" s="8">
        <v>575</v>
      </c>
      <c r="B576" s="4"/>
      <c r="C576" s="7"/>
      <c r="D576" s="7"/>
      <c r="E576" s="7"/>
      <c r="F576" s="7"/>
      <c r="G576" s="7"/>
      <c r="H576" s="7"/>
      <c r="I576" s="9"/>
      <c r="J576" s="10">
        <v>546</v>
      </c>
      <c r="K576" s="10" t="s">
        <v>829</v>
      </c>
      <c r="L576">
        <v>75</v>
      </c>
    </row>
    <row r="577" spans="1:13" x14ac:dyDescent="0.25">
      <c r="A577" s="8">
        <v>576</v>
      </c>
      <c r="B577" s="4"/>
      <c r="C577" s="7"/>
      <c r="D577" s="7"/>
      <c r="E577" s="7"/>
      <c r="F577" s="7"/>
      <c r="G577" s="7"/>
      <c r="H577" s="7"/>
      <c r="I577" s="9"/>
      <c r="J577" s="10">
        <v>521</v>
      </c>
      <c r="K577" s="10" t="s">
        <v>814</v>
      </c>
      <c r="L577">
        <v>75</v>
      </c>
    </row>
    <row r="578" spans="1:13" x14ac:dyDescent="0.25">
      <c r="A578" s="8">
        <v>577</v>
      </c>
      <c r="B578" s="4"/>
      <c r="C578" s="7"/>
      <c r="D578" s="7"/>
      <c r="E578" s="7"/>
      <c r="F578" s="7"/>
      <c r="G578" s="7"/>
      <c r="H578" s="7"/>
      <c r="I578" s="9"/>
      <c r="J578" s="10">
        <v>554</v>
      </c>
      <c r="K578" s="10" t="s">
        <v>836</v>
      </c>
      <c r="L578">
        <v>75</v>
      </c>
    </row>
    <row r="579" spans="1:13" x14ac:dyDescent="0.25">
      <c r="A579" s="8">
        <v>578</v>
      </c>
      <c r="B579" s="4"/>
      <c r="C579" s="7"/>
      <c r="D579" s="7"/>
      <c r="E579" s="7"/>
      <c r="F579" s="7"/>
      <c r="G579" s="7"/>
      <c r="H579" s="7"/>
      <c r="I579" s="9"/>
      <c r="J579" s="10">
        <v>562</v>
      </c>
      <c r="K579" s="10" t="s">
        <v>842</v>
      </c>
      <c r="L579">
        <v>75</v>
      </c>
    </row>
    <row r="580" spans="1:13" x14ac:dyDescent="0.25">
      <c r="A580" s="8">
        <v>579</v>
      </c>
      <c r="B580" s="4"/>
      <c r="C580" s="7"/>
      <c r="D580" s="7"/>
      <c r="E580" s="7"/>
      <c r="F580" s="7"/>
      <c r="G580" s="7"/>
      <c r="H580" s="7"/>
      <c r="I580" s="9"/>
      <c r="J580" s="10">
        <v>529</v>
      </c>
      <c r="K580" s="10" t="s">
        <v>819</v>
      </c>
      <c r="L580">
        <v>75</v>
      </c>
    </row>
    <row r="581" spans="1:13" x14ac:dyDescent="0.25">
      <c r="A581" s="8">
        <v>580</v>
      </c>
      <c r="B581" s="4"/>
      <c r="C581" s="7"/>
      <c r="D581" s="7"/>
      <c r="E581" s="7"/>
      <c r="F581" s="7"/>
      <c r="G581" s="7"/>
      <c r="H581" s="7"/>
      <c r="I581" s="9"/>
      <c r="J581" s="10">
        <v>367</v>
      </c>
      <c r="K581" s="10" t="s">
        <v>715</v>
      </c>
      <c r="L581">
        <v>75</v>
      </c>
    </row>
    <row r="582" spans="1:13" x14ac:dyDescent="0.25">
      <c r="A582" s="8">
        <v>581</v>
      </c>
      <c r="B582" s="4"/>
      <c r="C582" s="7"/>
      <c r="D582" s="7"/>
      <c r="E582" s="7"/>
      <c r="F582" s="7"/>
      <c r="G582" s="7"/>
      <c r="H582" s="7"/>
      <c r="I582" s="9"/>
      <c r="J582" s="10">
        <v>569</v>
      </c>
      <c r="K582" s="10" t="s">
        <v>846</v>
      </c>
      <c r="L582">
        <v>75</v>
      </c>
    </row>
    <row r="583" spans="1:13" x14ac:dyDescent="0.25">
      <c r="A583" s="8">
        <v>582</v>
      </c>
      <c r="B583" s="4"/>
      <c r="C583" s="7"/>
      <c r="D583" s="7"/>
      <c r="E583" s="7"/>
      <c r="F583" s="7"/>
      <c r="G583" s="7"/>
      <c r="H583" s="7"/>
      <c r="I583" s="9"/>
      <c r="J583" s="10">
        <v>578</v>
      </c>
      <c r="K583" s="10" t="s">
        <v>851</v>
      </c>
      <c r="L583">
        <v>75</v>
      </c>
    </row>
    <row r="584" spans="1:13" x14ac:dyDescent="0.25">
      <c r="A584" s="8">
        <v>583</v>
      </c>
      <c r="B584" s="4"/>
      <c r="C584" s="7"/>
      <c r="D584" s="7"/>
      <c r="E584" s="7"/>
      <c r="F584" s="7"/>
      <c r="G584" s="7"/>
      <c r="H584" s="7"/>
      <c r="I584" s="9"/>
      <c r="J584" s="10">
        <v>585</v>
      </c>
      <c r="K584" s="10" t="s">
        <v>854</v>
      </c>
      <c r="L584">
        <v>75</v>
      </c>
    </row>
    <row r="585" spans="1:13" x14ac:dyDescent="0.25">
      <c r="A585" s="8">
        <v>584</v>
      </c>
      <c r="B585" s="4"/>
      <c r="C585" s="7"/>
      <c r="D585" s="7"/>
      <c r="E585" s="7"/>
      <c r="F585" s="7"/>
      <c r="G585" s="7"/>
      <c r="H585" s="7"/>
      <c r="I585" s="9"/>
      <c r="J585" s="10">
        <v>594</v>
      </c>
      <c r="K585" s="10" t="s">
        <v>858</v>
      </c>
      <c r="L585">
        <v>75</v>
      </c>
    </row>
    <row r="586" spans="1:13" x14ac:dyDescent="0.25">
      <c r="A586" s="8">
        <v>585</v>
      </c>
      <c r="B586" s="4"/>
      <c r="C586" s="7"/>
      <c r="D586" s="7"/>
      <c r="E586" s="7"/>
      <c r="F586" s="7"/>
      <c r="G586" s="7"/>
      <c r="H586" s="7"/>
      <c r="I586" s="9"/>
      <c r="J586" s="10">
        <v>602</v>
      </c>
      <c r="K586" s="10" t="s">
        <v>860</v>
      </c>
      <c r="L586">
        <v>75</v>
      </c>
    </row>
    <row r="587" spans="1:13" x14ac:dyDescent="0.25">
      <c r="A587" s="8">
        <v>586</v>
      </c>
      <c r="B587" s="4"/>
      <c r="C587" s="7"/>
      <c r="D587" s="7"/>
      <c r="E587" s="7"/>
      <c r="F587" s="7"/>
      <c r="G587" s="7"/>
      <c r="H587" s="7"/>
      <c r="I587" s="9">
        <v>277</v>
      </c>
      <c r="J587" s="10">
        <v>287</v>
      </c>
      <c r="K587" s="10" t="s">
        <v>119</v>
      </c>
      <c r="L587">
        <v>75</v>
      </c>
    </row>
    <row r="588" spans="1:13" x14ac:dyDescent="0.25">
      <c r="A588" s="8">
        <v>587</v>
      </c>
      <c r="B588" s="4"/>
      <c r="C588" s="7" t="s">
        <v>701</v>
      </c>
      <c r="D588" s="7"/>
      <c r="E588" s="7"/>
      <c r="F588" s="7"/>
      <c r="G588" s="7"/>
      <c r="H588" s="7"/>
      <c r="I588" s="9"/>
      <c r="J588" s="10">
        <v>343</v>
      </c>
      <c r="K588" s="10" t="s">
        <v>701</v>
      </c>
    </row>
    <row r="589" spans="1:13" x14ac:dyDescent="0.25">
      <c r="A589" s="8">
        <v>588</v>
      </c>
      <c r="B589" s="4"/>
      <c r="C589" s="7"/>
      <c r="D589" s="7" t="s">
        <v>1365</v>
      </c>
      <c r="E589" s="7"/>
      <c r="F589" s="7"/>
      <c r="G589" s="7"/>
      <c r="H589" s="7"/>
      <c r="I589" s="9"/>
      <c r="J589" s="10">
        <v>1129</v>
      </c>
      <c r="K589" s="10" t="s">
        <v>1145</v>
      </c>
    </row>
    <row r="590" spans="1:13" x14ac:dyDescent="0.25">
      <c r="A590" s="8">
        <v>589</v>
      </c>
      <c r="B590" s="4"/>
      <c r="C590" s="7"/>
      <c r="D590" s="7"/>
      <c r="E590" s="7" t="s">
        <v>1366</v>
      </c>
      <c r="F590" s="7"/>
      <c r="G590" s="7"/>
      <c r="H590" s="7"/>
      <c r="I590" s="9">
        <v>538</v>
      </c>
      <c r="J590" s="10">
        <v>549</v>
      </c>
      <c r="K590" s="10" t="s">
        <v>220</v>
      </c>
    </row>
    <row r="591" spans="1:13" x14ac:dyDescent="0.25">
      <c r="A591" s="8">
        <v>590</v>
      </c>
      <c r="B591" s="4"/>
      <c r="C591" s="7"/>
      <c r="D591" s="7"/>
      <c r="E591" s="7"/>
      <c r="F591" s="7" t="s">
        <v>1367</v>
      </c>
      <c r="G591" s="7"/>
      <c r="H591" s="7"/>
      <c r="I591" s="9"/>
      <c r="J591" s="10">
        <v>864</v>
      </c>
      <c r="K591" s="10" t="s">
        <v>1005</v>
      </c>
    </row>
    <row r="592" spans="1:13" x14ac:dyDescent="0.25">
      <c r="A592" s="8">
        <v>591</v>
      </c>
      <c r="B592" s="4"/>
      <c r="C592" s="7"/>
      <c r="D592" s="7"/>
      <c r="E592" s="7"/>
      <c r="F592" s="7"/>
      <c r="G592" s="7" t="s">
        <v>1368</v>
      </c>
      <c r="H592" s="7"/>
      <c r="I592" s="9"/>
      <c r="J592" s="10">
        <v>637</v>
      </c>
      <c r="K592" s="10" t="s">
        <v>875</v>
      </c>
      <c r="L592">
        <v>76</v>
      </c>
      <c r="M592" t="s">
        <v>1478</v>
      </c>
    </row>
    <row r="593" spans="1:13" x14ac:dyDescent="0.25">
      <c r="A593" s="8">
        <v>592</v>
      </c>
      <c r="B593" s="4"/>
      <c r="C593" s="7"/>
      <c r="D593" s="7"/>
      <c r="E593" s="7"/>
      <c r="F593" s="7"/>
      <c r="G593" s="7"/>
      <c r="H593" s="7"/>
      <c r="I593" s="9">
        <v>618</v>
      </c>
      <c r="J593" s="10">
        <v>629</v>
      </c>
      <c r="K593" s="10" t="s">
        <v>260</v>
      </c>
      <c r="L593">
        <v>76</v>
      </c>
    </row>
    <row r="594" spans="1:13" x14ac:dyDescent="0.25">
      <c r="A594" s="8">
        <v>593</v>
      </c>
      <c r="B594" s="4"/>
      <c r="C594" s="7"/>
      <c r="D594" s="7"/>
      <c r="E594" s="7"/>
      <c r="F594" s="7"/>
      <c r="G594" s="7"/>
      <c r="H594" s="7"/>
      <c r="I594" s="9">
        <v>674</v>
      </c>
      <c r="J594" s="10">
        <v>685</v>
      </c>
      <c r="K594" s="10" t="s">
        <v>288</v>
      </c>
      <c r="L594">
        <v>76</v>
      </c>
    </row>
    <row r="595" spans="1:13" x14ac:dyDescent="0.25">
      <c r="A595" s="8">
        <v>594</v>
      </c>
      <c r="B595" s="4"/>
      <c r="C595" s="7"/>
      <c r="D595" s="7"/>
      <c r="E595" s="7"/>
      <c r="F595" s="7"/>
      <c r="G595" s="7"/>
      <c r="H595" s="7"/>
      <c r="I595" s="9"/>
      <c r="J595" s="10">
        <v>709</v>
      </c>
      <c r="K595" s="10" t="s">
        <v>908</v>
      </c>
      <c r="L595">
        <v>76</v>
      </c>
    </row>
    <row r="596" spans="1:13" x14ac:dyDescent="0.25">
      <c r="A596" s="8">
        <v>595</v>
      </c>
      <c r="B596" s="4"/>
      <c r="C596" s="7"/>
      <c r="D596" s="7"/>
      <c r="E596" s="7"/>
      <c r="F596" s="7"/>
      <c r="G596" s="7"/>
      <c r="H596" s="7"/>
      <c r="I596" s="9">
        <v>707</v>
      </c>
      <c r="J596" s="10">
        <v>718</v>
      </c>
      <c r="K596" s="10" t="s">
        <v>304</v>
      </c>
      <c r="L596">
        <v>76</v>
      </c>
    </row>
    <row r="597" spans="1:13" x14ac:dyDescent="0.25">
      <c r="A597" s="8">
        <v>596</v>
      </c>
      <c r="B597" s="4"/>
      <c r="C597" s="7"/>
      <c r="D597" s="7"/>
      <c r="E597" s="7"/>
      <c r="F597" s="7"/>
      <c r="G597" s="7"/>
      <c r="H597" s="7"/>
      <c r="I597" s="9">
        <v>714</v>
      </c>
      <c r="J597" s="10">
        <v>725</v>
      </c>
      <c r="K597" s="10" t="s">
        <v>306</v>
      </c>
      <c r="L597">
        <v>76</v>
      </c>
    </row>
    <row r="598" spans="1:13" x14ac:dyDescent="0.25">
      <c r="A598" s="8">
        <v>597</v>
      </c>
      <c r="B598" s="4"/>
      <c r="C598" s="7"/>
      <c r="D598" s="7"/>
      <c r="E598" s="7"/>
      <c r="F598" s="7"/>
      <c r="G598" s="7"/>
      <c r="H598" s="7"/>
      <c r="I598" s="9">
        <v>722</v>
      </c>
      <c r="J598" s="10">
        <v>733</v>
      </c>
      <c r="K598" s="10" t="s">
        <v>310</v>
      </c>
      <c r="L598">
        <v>76</v>
      </c>
    </row>
    <row r="599" spans="1:13" x14ac:dyDescent="0.25">
      <c r="A599" s="8">
        <v>598</v>
      </c>
      <c r="B599" s="4"/>
      <c r="C599" s="7"/>
      <c r="D599" s="7"/>
      <c r="E599" s="7"/>
      <c r="F599" s="7"/>
      <c r="G599" s="7"/>
      <c r="H599" s="7"/>
      <c r="I599" s="9">
        <v>730</v>
      </c>
      <c r="J599" s="10">
        <v>741</v>
      </c>
      <c r="K599" s="10" t="s">
        <v>312</v>
      </c>
      <c r="L599">
        <v>76</v>
      </c>
    </row>
    <row r="600" spans="1:13" x14ac:dyDescent="0.25">
      <c r="A600" s="8">
        <v>599</v>
      </c>
      <c r="B600" s="4"/>
      <c r="C600" s="7"/>
      <c r="D600" s="7"/>
      <c r="E600" s="7"/>
      <c r="F600" s="7"/>
      <c r="G600" s="7"/>
      <c r="H600" s="7"/>
      <c r="I600" s="9"/>
      <c r="J600" s="10">
        <v>406</v>
      </c>
      <c r="K600" s="10" t="s">
        <v>744</v>
      </c>
      <c r="L600">
        <v>76</v>
      </c>
    </row>
    <row r="601" spans="1:13" x14ac:dyDescent="0.25">
      <c r="A601" s="8">
        <v>600</v>
      </c>
      <c r="B601" s="4"/>
      <c r="C601" s="7"/>
      <c r="D601" s="7"/>
      <c r="E601" s="7"/>
      <c r="F601" s="7"/>
      <c r="G601" s="7"/>
      <c r="H601" s="7"/>
      <c r="I601" s="9">
        <v>404</v>
      </c>
      <c r="J601" s="10">
        <v>414</v>
      </c>
      <c r="K601" s="10" t="s">
        <v>168</v>
      </c>
      <c r="L601">
        <v>76</v>
      </c>
    </row>
    <row r="602" spans="1:13" x14ac:dyDescent="0.25">
      <c r="A602" s="8">
        <v>601</v>
      </c>
      <c r="B602" s="4"/>
      <c r="C602" s="7"/>
      <c r="D602" s="7"/>
      <c r="E602" s="7"/>
      <c r="F602" s="7"/>
      <c r="G602" s="7"/>
      <c r="H602" s="7"/>
      <c r="I602" s="9">
        <v>411</v>
      </c>
      <c r="J602" s="10">
        <v>422</v>
      </c>
      <c r="K602" s="10" t="s">
        <v>170</v>
      </c>
      <c r="L602">
        <v>76</v>
      </c>
    </row>
    <row r="603" spans="1:13" x14ac:dyDescent="0.25">
      <c r="A603" s="8">
        <v>602</v>
      </c>
      <c r="B603" s="4"/>
      <c r="C603" s="7"/>
      <c r="D603" s="7"/>
      <c r="E603" s="7"/>
      <c r="F603" s="7"/>
      <c r="G603" s="7"/>
      <c r="H603" s="7"/>
      <c r="I603" s="9">
        <v>598</v>
      </c>
      <c r="J603" s="10">
        <v>609</v>
      </c>
      <c r="K603" s="10" t="s">
        <v>248</v>
      </c>
      <c r="L603">
        <v>76</v>
      </c>
    </row>
    <row r="604" spans="1:13" x14ac:dyDescent="0.25">
      <c r="A604" s="8">
        <v>603</v>
      </c>
      <c r="B604" s="4"/>
      <c r="C604" s="7"/>
      <c r="D604" s="7"/>
      <c r="E604" s="7"/>
      <c r="F604" s="7"/>
      <c r="G604" s="7" t="s">
        <v>447</v>
      </c>
      <c r="H604" s="7"/>
      <c r="I604" s="9">
        <v>1032</v>
      </c>
      <c r="J604" s="10">
        <v>1044</v>
      </c>
      <c r="K604" s="10" t="s">
        <v>447</v>
      </c>
      <c r="L604">
        <v>76</v>
      </c>
    </row>
    <row r="605" spans="1:13" x14ac:dyDescent="0.25">
      <c r="A605" s="8">
        <v>604</v>
      </c>
      <c r="B605" s="4"/>
      <c r="C605" s="7"/>
      <c r="D605" s="7"/>
      <c r="E605" s="7"/>
      <c r="F605" s="7"/>
      <c r="G605" s="7" t="s">
        <v>1081</v>
      </c>
      <c r="H605" s="7"/>
      <c r="I605" s="9"/>
      <c r="J605" s="10">
        <v>1008</v>
      </c>
      <c r="K605" s="10" t="s">
        <v>1081</v>
      </c>
      <c r="L605">
        <v>77</v>
      </c>
      <c r="M605" t="s">
        <v>1477</v>
      </c>
    </row>
    <row r="606" spans="1:13" x14ac:dyDescent="0.25">
      <c r="A606" s="8">
        <v>605</v>
      </c>
      <c r="B606" s="4"/>
      <c r="C606" s="7"/>
      <c r="D606" s="7"/>
      <c r="E606" s="7"/>
      <c r="F606" s="7"/>
      <c r="G606" s="7"/>
      <c r="H606" s="7"/>
      <c r="I606" s="9">
        <v>464</v>
      </c>
      <c r="J606" s="10">
        <v>475</v>
      </c>
      <c r="K606" s="10" t="s">
        <v>193</v>
      </c>
      <c r="L606">
        <v>77</v>
      </c>
    </row>
    <row r="607" spans="1:13" x14ac:dyDescent="0.25">
      <c r="A607" s="8">
        <v>606</v>
      </c>
      <c r="B607" s="4"/>
      <c r="C607" s="7"/>
      <c r="D607" s="7"/>
      <c r="E607" s="7"/>
      <c r="F607" s="7"/>
      <c r="G607" s="7"/>
      <c r="H607" s="7"/>
      <c r="I607" s="9"/>
      <c r="J607" s="10">
        <v>1072</v>
      </c>
      <c r="K607" s="10" t="s">
        <v>1115</v>
      </c>
      <c r="L607">
        <v>77</v>
      </c>
    </row>
    <row r="608" spans="1:13" x14ac:dyDescent="0.25">
      <c r="A608" s="8">
        <v>607</v>
      </c>
      <c r="B608" s="4"/>
      <c r="C608" s="7"/>
      <c r="D608" s="7"/>
      <c r="E608" s="7"/>
      <c r="F608" s="7"/>
      <c r="G608" s="7"/>
      <c r="H608" s="7"/>
      <c r="I608" s="9"/>
      <c r="J608" s="10">
        <v>1079</v>
      </c>
      <c r="K608" s="10" t="s">
        <v>1120</v>
      </c>
      <c r="L608">
        <v>77</v>
      </c>
    </row>
    <row r="609" spans="1:13" x14ac:dyDescent="0.25">
      <c r="A609" s="8">
        <v>608</v>
      </c>
      <c r="B609" s="4"/>
      <c r="C609" s="7"/>
      <c r="D609" s="7"/>
      <c r="E609" s="7"/>
      <c r="F609" s="7"/>
      <c r="G609" s="7"/>
      <c r="H609" s="7"/>
      <c r="I609" s="9"/>
      <c r="J609" s="10">
        <v>1088</v>
      </c>
      <c r="K609" s="10" t="s">
        <v>1125</v>
      </c>
      <c r="L609">
        <v>77</v>
      </c>
    </row>
    <row r="610" spans="1:13" x14ac:dyDescent="0.25">
      <c r="A610" s="8">
        <v>609</v>
      </c>
      <c r="B610" s="4"/>
      <c r="C610" s="7"/>
      <c r="D610" s="7"/>
      <c r="E610" s="7"/>
      <c r="F610" s="7"/>
      <c r="G610" s="7"/>
      <c r="H610" s="7"/>
      <c r="I610" s="9">
        <v>165</v>
      </c>
      <c r="J610" s="10">
        <v>170</v>
      </c>
      <c r="K610" s="10" t="s">
        <v>73</v>
      </c>
      <c r="L610">
        <v>77</v>
      </c>
    </row>
    <row r="611" spans="1:13" x14ac:dyDescent="0.25">
      <c r="A611" s="8">
        <v>610</v>
      </c>
      <c r="B611" s="4"/>
      <c r="C611" s="7"/>
      <c r="D611" s="7"/>
      <c r="E611" s="7"/>
      <c r="F611" s="7" t="s">
        <v>1369</v>
      </c>
      <c r="G611" s="7"/>
      <c r="H611" s="7"/>
      <c r="I611" s="9"/>
      <c r="J611" s="10">
        <v>856</v>
      </c>
      <c r="K611" s="10" t="s">
        <v>1000</v>
      </c>
    </row>
    <row r="612" spans="1:13" x14ac:dyDescent="0.25">
      <c r="A612" s="8">
        <v>611</v>
      </c>
      <c r="B612" s="4"/>
      <c r="C612" s="7"/>
      <c r="D612" s="7"/>
      <c r="E612" s="7"/>
      <c r="F612" s="7"/>
      <c r="G612" s="7" t="s">
        <v>1404</v>
      </c>
      <c r="H612" s="7"/>
      <c r="I612" s="9"/>
      <c r="J612" s="10">
        <v>138</v>
      </c>
      <c r="K612" s="10" t="s">
        <v>584</v>
      </c>
      <c r="L612">
        <v>78</v>
      </c>
      <c r="M612" t="s">
        <v>1479</v>
      </c>
    </row>
    <row r="613" spans="1:13" x14ac:dyDescent="0.25">
      <c r="A613" s="8">
        <v>612</v>
      </c>
      <c r="B613" s="4"/>
      <c r="C613" s="7"/>
      <c r="D613" s="7"/>
      <c r="E613" s="7"/>
      <c r="F613" s="7"/>
      <c r="G613" s="7"/>
      <c r="H613" s="7"/>
      <c r="I613" s="9">
        <v>211</v>
      </c>
      <c r="J613" s="10">
        <v>218</v>
      </c>
      <c r="K613" s="10" t="s">
        <v>92</v>
      </c>
      <c r="L613">
        <v>78</v>
      </c>
    </row>
    <row r="614" spans="1:13" x14ac:dyDescent="0.25">
      <c r="A614" s="8">
        <v>613</v>
      </c>
      <c r="B614" s="4"/>
      <c r="C614" s="7"/>
      <c r="D614" s="7"/>
      <c r="E614" s="7"/>
      <c r="F614" s="7"/>
      <c r="G614" s="7"/>
      <c r="H614" s="7"/>
      <c r="I614" s="9">
        <v>1008</v>
      </c>
      <c r="J614" s="10">
        <v>1020</v>
      </c>
      <c r="K614" s="10" t="s">
        <v>435</v>
      </c>
      <c r="L614">
        <v>78</v>
      </c>
    </row>
    <row r="615" spans="1:13" x14ac:dyDescent="0.25">
      <c r="A615" s="8">
        <v>614</v>
      </c>
      <c r="B615" s="4"/>
      <c r="C615" s="7"/>
      <c r="D615" s="7"/>
      <c r="E615" s="7"/>
      <c r="F615" s="7"/>
      <c r="G615" s="7"/>
      <c r="H615" s="7"/>
      <c r="I615" s="9">
        <v>1017</v>
      </c>
      <c r="J615" s="10">
        <v>1029</v>
      </c>
      <c r="K615" s="10" t="s">
        <v>440</v>
      </c>
      <c r="L615">
        <v>78</v>
      </c>
    </row>
    <row r="616" spans="1:13" x14ac:dyDescent="0.25">
      <c r="A616" s="8">
        <v>615</v>
      </c>
      <c r="B616" s="4"/>
      <c r="C616" s="7"/>
      <c r="D616" s="7"/>
      <c r="E616" s="7"/>
      <c r="F616" s="7"/>
      <c r="G616" s="7"/>
      <c r="H616" s="7"/>
      <c r="I616" s="9">
        <v>315</v>
      </c>
      <c r="J616" s="10">
        <v>325</v>
      </c>
      <c r="K616" s="10" t="s">
        <v>137</v>
      </c>
      <c r="L616">
        <v>78</v>
      </c>
    </row>
    <row r="617" spans="1:13" x14ac:dyDescent="0.25">
      <c r="A617" s="8">
        <v>616</v>
      </c>
      <c r="B617" s="4"/>
      <c r="C617" s="7"/>
      <c r="D617" s="7"/>
      <c r="E617" s="7"/>
      <c r="F617" s="7"/>
      <c r="G617" s="7" t="s">
        <v>1405</v>
      </c>
      <c r="H617" s="7"/>
      <c r="I617" s="9"/>
      <c r="J617" s="10">
        <v>239</v>
      </c>
      <c r="K617" s="10" t="s">
        <v>648</v>
      </c>
    </row>
    <row r="618" spans="1:13" x14ac:dyDescent="0.25">
      <c r="A618" s="8">
        <v>617</v>
      </c>
      <c r="B618" s="4"/>
      <c r="C618" s="7"/>
      <c r="D618" s="7"/>
      <c r="E618" s="7"/>
      <c r="F618" s="7"/>
      <c r="G618" s="7"/>
      <c r="H618" s="7"/>
      <c r="I618" s="9">
        <v>248</v>
      </c>
      <c r="J618" s="10">
        <v>255</v>
      </c>
      <c r="K618" s="10" t="s">
        <v>105</v>
      </c>
      <c r="L618">
        <v>79</v>
      </c>
      <c r="M618" t="s">
        <v>1480</v>
      </c>
    </row>
    <row r="619" spans="1:13" x14ac:dyDescent="0.25">
      <c r="A619" s="8">
        <v>618</v>
      </c>
      <c r="B619" s="4"/>
      <c r="C619" s="7"/>
      <c r="D619" s="7"/>
      <c r="E619" s="7"/>
      <c r="F619" s="7"/>
      <c r="G619" s="7"/>
      <c r="H619" s="7"/>
      <c r="I619" s="9">
        <v>122</v>
      </c>
      <c r="J619" s="10">
        <v>127</v>
      </c>
      <c r="K619" s="10" t="s">
        <v>57</v>
      </c>
      <c r="L619">
        <v>79</v>
      </c>
    </row>
    <row r="620" spans="1:13" x14ac:dyDescent="0.25">
      <c r="A620" s="8">
        <v>619</v>
      </c>
      <c r="B620" s="4"/>
      <c r="C620" s="7"/>
      <c r="D620" s="7"/>
      <c r="E620" s="7"/>
      <c r="F620" s="7"/>
      <c r="G620" s="7"/>
      <c r="H620" s="7"/>
      <c r="I620" s="9"/>
      <c r="J620" s="10">
        <v>1096</v>
      </c>
      <c r="K620" s="10" t="s">
        <v>1128</v>
      </c>
      <c r="L620">
        <v>79</v>
      </c>
    </row>
    <row r="621" spans="1:13" x14ac:dyDescent="0.25">
      <c r="A621" s="8">
        <v>620</v>
      </c>
      <c r="B621" s="4"/>
      <c r="C621" s="7"/>
      <c r="D621" s="7"/>
      <c r="E621" s="7"/>
      <c r="F621" s="7"/>
      <c r="G621" s="7"/>
      <c r="H621" s="7"/>
      <c r="I621" s="9"/>
      <c r="J621" s="10">
        <v>1104</v>
      </c>
      <c r="K621" s="10" t="s">
        <v>1133</v>
      </c>
      <c r="L621">
        <v>79</v>
      </c>
    </row>
    <row r="622" spans="1:13" x14ac:dyDescent="0.25">
      <c r="A622" s="8">
        <v>621</v>
      </c>
      <c r="B622" s="4"/>
      <c r="C622" s="7"/>
      <c r="D622" s="7"/>
      <c r="E622" s="7"/>
      <c r="F622" s="7"/>
      <c r="G622" s="7"/>
      <c r="H622" s="7"/>
      <c r="I622" s="9">
        <v>59</v>
      </c>
      <c r="J622" s="10">
        <v>64</v>
      </c>
      <c r="K622" s="10" t="s">
        <v>30</v>
      </c>
      <c r="L622">
        <v>79</v>
      </c>
    </row>
    <row r="623" spans="1:13" x14ac:dyDescent="0.25">
      <c r="A623" s="8">
        <v>622</v>
      </c>
      <c r="B623" s="4"/>
      <c r="C623" s="7"/>
      <c r="D623" s="7"/>
      <c r="E623" s="7"/>
      <c r="F623" s="7"/>
      <c r="G623" s="7"/>
      <c r="H623" s="7"/>
      <c r="I623" s="9">
        <v>1107</v>
      </c>
      <c r="J623" s="10">
        <v>1120</v>
      </c>
      <c r="K623" s="10" t="s">
        <v>479</v>
      </c>
      <c r="L623">
        <v>79</v>
      </c>
    </row>
    <row r="624" spans="1:13" x14ac:dyDescent="0.25">
      <c r="A624" s="8">
        <v>623</v>
      </c>
      <c r="B624" s="4"/>
      <c r="C624" s="7"/>
      <c r="D624" s="7"/>
      <c r="E624" s="7"/>
      <c r="F624" s="7"/>
      <c r="G624" s="7"/>
      <c r="H624" s="7"/>
      <c r="I624" s="9">
        <v>1101</v>
      </c>
      <c r="J624" s="10">
        <v>1113</v>
      </c>
      <c r="K624" s="10" t="s">
        <v>477</v>
      </c>
      <c r="L624">
        <v>79</v>
      </c>
    </row>
    <row r="625" spans="1:13" x14ac:dyDescent="0.25">
      <c r="A625" s="8">
        <v>624</v>
      </c>
      <c r="B625" s="4"/>
      <c r="C625" s="7"/>
      <c r="D625" s="7"/>
      <c r="E625" s="7"/>
      <c r="F625" s="7"/>
      <c r="G625" s="7"/>
      <c r="H625" s="7"/>
      <c r="I625" s="9">
        <v>150</v>
      </c>
      <c r="J625" s="10">
        <v>155</v>
      </c>
      <c r="K625" s="10" t="s">
        <v>67</v>
      </c>
      <c r="L625">
        <v>79</v>
      </c>
    </row>
    <row r="626" spans="1:13" x14ac:dyDescent="0.25">
      <c r="A626" s="8">
        <v>625</v>
      </c>
      <c r="B626" s="4"/>
      <c r="C626" s="7"/>
      <c r="D626" s="7"/>
      <c r="E626" s="7"/>
      <c r="F626" s="7"/>
      <c r="G626" s="7" t="s">
        <v>1406</v>
      </c>
      <c r="H626" s="7"/>
      <c r="I626" s="9"/>
      <c r="J626" s="10">
        <v>444</v>
      </c>
      <c r="K626" s="10" t="s">
        <v>766</v>
      </c>
      <c r="L626">
        <v>80</v>
      </c>
      <c r="M626" t="s">
        <v>1481</v>
      </c>
    </row>
    <row r="627" spans="1:13" x14ac:dyDescent="0.25">
      <c r="A627" s="8">
        <v>626</v>
      </c>
      <c r="B627" s="4"/>
      <c r="C627" s="7"/>
      <c r="D627" s="7"/>
      <c r="E627" s="7"/>
      <c r="F627" s="7"/>
      <c r="G627" s="7"/>
      <c r="H627" s="7"/>
      <c r="I627" s="9"/>
      <c r="J627" s="10">
        <v>59</v>
      </c>
      <c r="K627" s="10" t="s">
        <v>540</v>
      </c>
      <c r="L627">
        <v>80</v>
      </c>
    </row>
    <row r="628" spans="1:13" x14ac:dyDescent="0.25">
      <c r="A628" s="8">
        <v>627</v>
      </c>
      <c r="B628" s="4"/>
      <c r="C628" s="7"/>
      <c r="D628" s="7"/>
      <c r="E628" s="7"/>
      <c r="F628" s="7"/>
      <c r="G628" s="7"/>
      <c r="H628" s="7"/>
      <c r="I628" s="9">
        <v>352</v>
      </c>
      <c r="J628" s="10">
        <v>362</v>
      </c>
      <c r="K628" s="10" t="s">
        <v>152</v>
      </c>
      <c r="L628">
        <v>80</v>
      </c>
    </row>
    <row r="629" spans="1:13" x14ac:dyDescent="0.25">
      <c r="A629" s="8">
        <v>628</v>
      </c>
      <c r="B629" s="4"/>
      <c r="C629" s="7"/>
      <c r="D629" s="7"/>
      <c r="E629" s="7"/>
      <c r="F629" s="7"/>
      <c r="G629" s="7"/>
      <c r="H629" s="7"/>
      <c r="I629" s="9"/>
      <c r="J629" s="10">
        <v>617</v>
      </c>
      <c r="K629" s="10" t="s">
        <v>865</v>
      </c>
      <c r="L629">
        <v>80</v>
      </c>
    </row>
    <row r="630" spans="1:13" x14ac:dyDescent="0.25">
      <c r="A630" s="8">
        <v>629</v>
      </c>
      <c r="B630" s="4"/>
      <c r="C630" s="7"/>
      <c r="D630" s="7"/>
      <c r="E630" s="7"/>
      <c r="F630" s="7"/>
      <c r="G630" s="7"/>
      <c r="H630" s="7"/>
      <c r="I630" s="9"/>
      <c r="J630" s="10">
        <v>626</v>
      </c>
      <c r="K630" s="10" t="s">
        <v>870</v>
      </c>
      <c r="L630">
        <v>80</v>
      </c>
    </row>
    <row r="631" spans="1:13" x14ac:dyDescent="0.25">
      <c r="A631" s="8">
        <v>630</v>
      </c>
      <c r="B631" s="4"/>
      <c r="C631" s="7"/>
      <c r="D631" s="7"/>
      <c r="E631" s="7"/>
      <c r="F631" s="7"/>
      <c r="G631" s="7"/>
      <c r="H631" s="7"/>
      <c r="I631" s="9"/>
      <c r="J631" s="10">
        <v>636</v>
      </c>
      <c r="K631" s="10" t="s">
        <v>874</v>
      </c>
      <c r="L631">
        <v>80</v>
      </c>
    </row>
    <row r="632" spans="1:13" x14ac:dyDescent="0.25">
      <c r="A632" s="8">
        <v>631</v>
      </c>
      <c r="B632" s="4"/>
      <c r="C632" s="7"/>
      <c r="D632" s="7"/>
      <c r="E632" s="7"/>
      <c r="F632" s="7"/>
      <c r="G632" s="7"/>
      <c r="H632" s="7"/>
      <c r="I632" s="9">
        <v>356</v>
      </c>
      <c r="J632" s="10">
        <v>366</v>
      </c>
      <c r="K632" s="10" t="s">
        <v>155</v>
      </c>
      <c r="L632">
        <v>80</v>
      </c>
    </row>
    <row r="633" spans="1:13" x14ac:dyDescent="0.25">
      <c r="A633" s="8">
        <v>632</v>
      </c>
      <c r="B633" s="4"/>
      <c r="C633" s="7"/>
      <c r="D633" s="7"/>
      <c r="E633" s="7"/>
      <c r="F633" s="7"/>
      <c r="G633" s="7"/>
      <c r="H633" s="7"/>
      <c r="I633" s="9">
        <v>1065</v>
      </c>
      <c r="J633" s="10">
        <v>1077</v>
      </c>
      <c r="K633" s="10" t="s">
        <v>460</v>
      </c>
      <c r="L633">
        <v>80</v>
      </c>
    </row>
    <row r="634" spans="1:13" x14ac:dyDescent="0.25">
      <c r="A634" s="8">
        <v>633</v>
      </c>
      <c r="B634" s="4"/>
      <c r="C634" s="7"/>
      <c r="D634" s="7"/>
      <c r="E634" s="7"/>
      <c r="F634" s="7"/>
      <c r="G634" s="7" t="s">
        <v>1407</v>
      </c>
      <c r="H634" s="7"/>
      <c r="I634" s="9"/>
      <c r="J634" s="10">
        <v>571</v>
      </c>
      <c r="K634" s="10" t="s">
        <v>848</v>
      </c>
      <c r="L634">
        <v>80</v>
      </c>
    </row>
    <row r="635" spans="1:13" x14ac:dyDescent="0.25">
      <c r="A635" s="8">
        <v>634</v>
      </c>
      <c r="B635" s="4"/>
      <c r="C635" s="7"/>
      <c r="D635" s="7"/>
      <c r="E635" s="7"/>
      <c r="F635" s="7"/>
      <c r="G635" s="7"/>
      <c r="H635" s="7"/>
      <c r="I635" s="9"/>
      <c r="J635" s="10">
        <v>149</v>
      </c>
      <c r="K635" s="10" t="s">
        <v>591</v>
      </c>
      <c r="L635">
        <v>80</v>
      </c>
    </row>
    <row r="636" spans="1:13" x14ac:dyDescent="0.25">
      <c r="A636" s="8">
        <v>635</v>
      </c>
      <c r="B636" s="4"/>
      <c r="C636" s="7"/>
      <c r="D636" s="7"/>
      <c r="E636" s="7"/>
      <c r="F636" s="7"/>
      <c r="G636" s="7"/>
      <c r="H636" s="7"/>
      <c r="I636" s="9">
        <v>13</v>
      </c>
      <c r="J636" s="10">
        <v>15</v>
      </c>
      <c r="K636" s="10" t="s">
        <v>12</v>
      </c>
      <c r="L636">
        <v>80</v>
      </c>
    </row>
    <row r="637" spans="1:13" x14ac:dyDescent="0.25">
      <c r="A637" s="8">
        <v>636</v>
      </c>
      <c r="B637" s="4"/>
      <c r="C637" s="7"/>
      <c r="D637" s="7"/>
      <c r="E637" s="7"/>
      <c r="F637" s="7"/>
      <c r="G637" s="7"/>
      <c r="H637" s="7"/>
      <c r="I637" s="9">
        <v>174</v>
      </c>
      <c r="J637" s="10">
        <v>181</v>
      </c>
      <c r="K637" s="10" t="s">
        <v>78</v>
      </c>
      <c r="L637">
        <v>80</v>
      </c>
    </row>
    <row r="638" spans="1:13" x14ac:dyDescent="0.25">
      <c r="A638" s="8">
        <v>637</v>
      </c>
      <c r="B638" s="4"/>
      <c r="C638" s="7"/>
      <c r="D638" s="7"/>
      <c r="E638" s="7"/>
      <c r="F638" s="7"/>
      <c r="G638" s="7" t="s">
        <v>1408</v>
      </c>
      <c r="H638" s="7"/>
      <c r="I638" s="9"/>
      <c r="J638" s="10">
        <v>51</v>
      </c>
      <c r="K638" s="10" t="s">
        <v>533</v>
      </c>
      <c r="L638">
        <v>81</v>
      </c>
      <c r="M638" t="s">
        <v>1482</v>
      </c>
    </row>
    <row r="639" spans="1:13" x14ac:dyDescent="0.25">
      <c r="A639" s="8">
        <v>638</v>
      </c>
      <c r="B639" s="4"/>
      <c r="C639" s="7"/>
      <c r="D639" s="7"/>
      <c r="E639" s="7"/>
      <c r="F639" s="7"/>
      <c r="G639" s="7"/>
      <c r="H639" s="7"/>
      <c r="I639" s="9">
        <v>182</v>
      </c>
      <c r="J639" s="10">
        <v>189</v>
      </c>
      <c r="K639" s="10" t="s">
        <v>82</v>
      </c>
      <c r="L639">
        <v>81</v>
      </c>
    </row>
    <row r="640" spans="1:13" x14ac:dyDescent="0.25">
      <c r="A640" s="8">
        <v>639</v>
      </c>
      <c r="B640" s="4"/>
      <c r="C640" s="7"/>
      <c r="D640" s="7"/>
      <c r="E640" s="7"/>
      <c r="F640" s="7"/>
      <c r="G640" s="7"/>
      <c r="H640" s="7"/>
      <c r="I640" s="9">
        <v>588</v>
      </c>
      <c r="J640" s="10">
        <v>599</v>
      </c>
      <c r="K640" s="10" t="s">
        <v>242</v>
      </c>
      <c r="L640">
        <v>81</v>
      </c>
    </row>
    <row r="641" spans="1:13" x14ac:dyDescent="0.25">
      <c r="A641" s="8">
        <v>640</v>
      </c>
      <c r="B641" s="4"/>
      <c r="C641" s="7"/>
      <c r="D641" s="7"/>
      <c r="E641" s="7"/>
      <c r="F641" s="7"/>
      <c r="G641" s="7"/>
      <c r="H641" s="7"/>
      <c r="I641" s="9">
        <v>896</v>
      </c>
      <c r="J641" s="10">
        <v>907</v>
      </c>
      <c r="K641" s="10" t="s">
        <v>382</v>
      </c>
      <c r="L641">
        <v>81</v>
      </c>
    </row>
    <row r="642" spans="1:13" x14ac:dyDescent="0.25">
      <c r="A642" s="8">
        <v>641</v>
      </c>
      <c r="B642" s="4"/>
      <c r="C642" s="7"/>
      <c r="D642" s="7"/>
      <c r="E642" s="7"/>
      <c r="F642" s="7"/>
      <c r="G642" s="7"/>
      <c r="H642" s="7"/>
      <c r="I642" s="9">
        <v>564</v>
      </c>
      <c r="J642" s="10">
        <v>575</v>
      </c>
      <c r="K642" s="10" t="s">
        <v>228</v>
      </c>
      <c r="L642">
        <v>81</v>
      </c>
    </row>
    <row r="643" spans="1:13" x14ac:dyDescent="0.25">
      <c r="A643" s="8">
        <v>642</v>
      </c>
      <c r="B643" s="4"/>
      <c r="C643" s="7"/>
      <c r="D643" s="7"/>
      <c r="E643" s="7"/>
      <c r="F643" s="7"/>
      <c r="G643" s="7"/>
      <c r="H643" s="7"/>
      <c r="I643" s="9">
        <v>919</v>
      </c>
      <c r="J643" s="10">
        <v>930</v>
      </c>
      <c r="K643" s="10" t="s">
        <v>395</v>
      </c>
      <c r="L643">
        <v>81</v>
      </c>
    </row>
    <row r="644" spans="1:13" x14ac:dyDescent="0.25">
      <c r="A644" s="8">
        <v>643</v>
      </c>
      <c r="B644" s="4"/>
      <c r="C644" s="7"/>
      <c r="D644" s="7"/>
      <c r="E644" s="7"/>
      <c r="F644" s="7"/>
      <c r="G644" s="7"/>
      <c r="H644" s="7"/>
      <c r="I644" s="9">
        <v>255</v>
      </c>
      <c r="J644" s="10">
        <v>262</v>
      </c>
      <c r="K644" s="10" t="s">
        <v>109</v>
      </c>
      <c r="L644">
        <v>81</v>
      </c>
    </row>
    <row r="645" spans="1:13" x14ac:dyDescent="0.25">
      <c r="A645" s="8">
        <v>644</v>
      </c>
      <c r="B645" s="4"/>
      <c r="C645" s="7"/>
      <c r="D645" s="7"/>
      <c r="E645" s="7"/>
      <c r="F645" s="7"/>
      <c r="G645" s="7" t="s">
        <v>1409</v>
      </c>
      <c r="H645" s="7"/>
      <c r="I645" s="9"/>
      <c r="J645" s="10">
        <v>1014</v>
      </c>
      <c r="K645" s="10" t="s">
        <v>1084</v>
      </c>
      <c r="L645">
        <v>82</v>
      </c>
      <c r="M645" t="s">
        <v>1483</v>
      </c>
    </row>
    <row r="646" spans="1:13" x14ac:dyDescent="0.25">
      <c r="A646" s="8">
        <v>645</v>
      </c>
      <c r="B646" s="4"/>
      <c r="C646" s="7"/>
      <c r="D646" s="7"/>
      <c r="E646" s="7"/>
      <c r="F646" s="7"/>
      <c r="G646" s="7"/>
      <c r="H646" s="7"/>
      <c r="I646" s="9">
        <v>24</v>
      </c>
      <c r="J646" s="10">
        <v>27</v>
      </c>
      <c r="K646" s="10" t="s">
        <v>17</v>
      </c>
      <c r="L646">
        <v>82</v>
      </c>
    </row>
    <row r="647" spans="1:13" x14ac:dyDescent="0.25">
      <c r="A647" s="8">
        <v>646</v>
      </c>
      <c r="B647" s="4"/>
      <c r="C647" s="7"/>
      <c r="D647" s="7"/>
      <c r="E647" s="7"/>
      <c r="F647" s="7"/>
      <c r="G647" s="7"/>
      <c r="H647" s="7"/>
      <c r="I647" s="9">
        <v>171</v>
      </c>
      <c r="J647" s="10">
        <v>178</v>
      </c>
      <c r="K647" s="10" t="s">
        <v>76</v>
      </c>
      <c r="L647">
        <v>82</v>
      </c>
    </row>
    <row r="648" spans="1:13" x14ac:dyDescent="0.25">
      <c r="A648" s="8">
        <v>647</v>
      </c>
      <c r="B648" s="4"/>
      <c r="C648" s="7"/>
      <c r="D648" s="7"/>
      <c r="E648" s="7"/>
      <c r="F648" s="7"/>
      <c r="G648" s="7"/>
      <c r="H648" s="7"/>
      <c r="I648" s="9"/>
      <c r="J648" s="10">
        <v>300</v>
      </c>
      <c r="K648" s="10" t="s">
        <v>678</v>
      </c>
      <c r="L648">
        <v>82</v>
      </c>
    </row>
    <row r="649" spans="1:13" x14ac:dyDescent="0.25">
      <c r="A649" s="8">
        <v>648</v>
      </c>
      <c r="B649" s="4"/>
      <c r="C649" s="7"/>
      <c r="D649" s="7"/>
      <c r="E649" s="7"/>
      <c r="F649" s="7"/>
      <c r="G649" s="7"/>
      <c r="H649" s="7"/>
      <c r="I649" s="9"/>
      <c r="J649" s="10">
        <v>316</v>
      </c>
      <c r="K649" s="10" t="s">
        <v>686</v>
      </c>
      <c r="L649">
        <v>82</v>
      </c>
    </row>
    <row r="650" spans="1:13" x14ac:dyDescent="0.25">
      <c r="A650" s="8">
        <v>649</v>
      </c>
      <c r="B650" s="4"/>
      <c r="C650" s="7"/>
      <c r="D650" s="7"/>
      <c r="E650" s="7"/>
      <c r="F650" s="7"/>
      <c r="G650" s="7"/>
      <c r="H650" s="7"/>
      <c r="I650" s="9">
        <v>311</v>
      </c>
      <c r="J650" s="10">
        <v>321</v>
      </c>
      <c r="K650" s="10" t="s">
        <v>136</v>
      </c>
      <c r="L650">
        <v>82</v>
      </c>
    </row>
    <row r="651" spans="1:13" x14ac:dyDescent="0.25">
      <c r="A651" s="8">
        <v>650</v>
      </c>
      <c r="B651" s="4"/>
      <c r="C651" s="7"/>
      <c r="D651" s="7"/>
      <c r="E651" s="7"/>
      <c r="F651" s="7"/>
      <c r="G651" s="7"/>
      <c r="H651" s="7"/>
      <c r="I651" s="9">
        <v>472</v>
      </c>
      <c r="J651" s="10">
        <v>483</v>
      </c>
      <c r="K651" s="10" t="s">
        <v>197</v>
      </c>
      <c r="L651">
        <v>82</v>
      </c>
    </row>
    <row r="652" spans="1:13" x14ac:dyDescent="0.25">
      <c r="A652" s="8">
        <v>651</v>
      </c>
      <c r="B652" s="4"/>
      <c r="C652" s="7"/>
      <c r="D652" s="7"/>
      <c r="E652" s="7"/>
      <c r="F652" s="7"/>
      <c r="G652" s="7"/>
      <c r="H652" s="7"/>
      <c r="I652" s="9">
        <v>179</v>
      </c>
      <c r="J652" s="10">
        <v>186</v>
      </c>
      <c r="K652" s="10" t="s">
        <v>79</v>
      </c>
      <c r="L652">
        <v>82</v>
      </c>
    </row>
    <row r="653" spans="1:13" x14ac:dyDescent="0.25">
      <c r="A653" s="8">
        <v>652</v>
      </c>
      <c r="B653" s="4"/>
      <c r="C653" s="7"/>
      <c r="D653" s="7"/>
      <c r="E653" s="7"/>
      <c r="F653" s="7"/>
      <c r="G653" s="7"/>
      <c r="H653" s="7"/>
      <c r="I653" s="9"/>
      <c r="J653" s="10">
        <v>953</v>
      </c>
      <c r="K653" s="10" t="s">
        <v>1050</v>
      </c>
      <c r="L653">
        <v>82</v>
      </c>
    </row>
    <row r="654" spans="1:13" x14ac:dyDescent="0.25">
      <c r="A654" s="8">
        <v>653</v>
      </c>
      <c r="B654" s="4"/>
      <c r="C654" s="7"/>
      <c r="D654" s="7"/>
      <c r="E654" s="7"/>
      <c r="F654" s="7" t="s">
        <v>1370</v>
      </c>
      <c r="G654" s="7"/>
      <c r="H654" s="7"/>
      <c r="I654" s="9">
        <v>1085</v>
      </c>
      <c r="J654" s="10">
        <v>1097</v>
      </c>
      <c r="K654" s="10" t="s">
        <v>470</v>
      </c>
    </row>
    <row r="655" spans="1:13" x14ac:dyDescent="0.25">
      <c r="A655" s="8">
        <v>654</v>
      </c>
      <c r="B655" s="4"/>
      <c r="C655" s="7"/>
      <c r="D655" s="7"/>
      <c r="E655" s="7"/>
      <c r="F655" s="7"/>
      <c r="G655" s="7" t="s">
        <v>1371</v>
      </c>
      <c r="H655" s="7"/>
      <c r="I655" s="9"/>
      <c r="J655" s="10">
        <v>157</v>
      </c>
      <c r="K655" s="10" t="s">
        <v>597</v>
      </c>
      <c r="L655">
        <v>83</v>
      </c>
      <c r="M655" t="s">
        <v>1484</v>
      </c>
    </row>
    <row r="656" spans="1:13" x14ac:dyDescent="0.25">
      <c r="A656" s="8">
        <v>655</v>
      </c>
      <c r="B656" s="4"/>
      <c r="C656" s="7"/>
      <c r="D656" s="7"/>
      <c r="E656" s="7"/>
      <c r="F656" s="7"/>
      <c r="G656" s="7"/>
      <c r="H656" s="7"/>
      <c r="I656" s="9">
        <v>380</v>
      </c>
      <c r="J656" s="10">
        <v>390</v>
      </c>
      <c r="K656" s="10" t="s">
        <v>161</v>
      </c>
      <c r="L656">
        <v>83</v>
      </c>
    </row>
    <row r="657" spans="1:12" x14ac:dyDescent="0.25">
      <c r="A657" s="8">
        <v>656</v>
      </c>
      <c r="B657" s="4"/>
      <c r="C657" s="7"/>
      <c r="D657" s="7"/>
      <c r="E657" s="7"/>
      <c r="F657" s="7"/>
      <c r="G657" s="7"/>
      <c r="H657" s="7"/>
      <c r="I657" s="9">
        <v>322</v>
      </c>
      <c r="J657" s="10">
        <v>332</v>
      </c>
      <c r="K657" s="10" t="s">
        <v>141</v>
      </c>
      <c r="L657">
        <v>83</v>
      </c>
    </row>
    <row r="658" spans="1:12" x14ac:dyDescent="0.25">
      <c r="A658" s="8">
        <v>657</v>
      </c>
      <c r="B658" s="4"/>
      <c r="C658" s="7"/>
      <c r="D658" s="7"/>
      <c r="E658" s="7"/>
      <c r="F658" s="7"/>
      <c r="G658" s="7"/>
      <c r="H658" s="7"/>
      <c r="I658" s="9"/>
      <c r="J658" s="10">
        <v>432</v>
      </c>
      <c r="K658" s="10" t="s">
        <v>761</v>
      </c>
      <c r="L658">
        <v>83</v>
      </c>
    </row>
    <row r="659" spans="1:12" x14ac:dyDescent="0.25">
      <c r="A659" s="8">
        <v>658</v>
      </c>
      <c r="B659" s="4"/>
      <c r="C659" s="7"/>
      <c r="D659" s="7"/>
      <c r="E659" s="7"/>
      <c r="F659" s="7"/>
      <c r="G659" s="7"/>
      <c r="H659" s="7"/>
      <c r="I659" s="9">
        <v>34</v>
      </c>
      <c r="J659" s="10">
        <v>38</v>
      </c>
      <c r="K659" s="10" t="s">
        <v>22</v>
      </c>
      <c r="L659">
        <v>83</v>
      </c>
    </row>
    <row r="660" spans="1:12" x14ac:dyDescent="0.25">
      <c r="A660" s="8">
        <v>659</v>
      </c>
      <c r="B660" s="4"/>
      <c r="C660" s="7"/>
      <c r="D660" s="7"/>
      <c r="E660" s="7"/>
      <c r="F660" s="7"/>
      <c r="G660" s="7"/>
      <c r="H660" s="7"/>
      <c r="I660" s="9"/>
      <c r="J660" s="10">
        <v>71</v>
      </c>
      <c r="K660" s="10" t="s">
        <v>546</v>
      </c>
      <c r="L660">
        <v>83</v>
      </c>
    </row>
    <row r="661" spans="1:12" x14ac:dyDescent="0.25">
      <c r="A661" s="8">
        <v>660</v>
      </c>
      <c r="B661" s="4"/>
      <c r="C661" s="7"/>
      <c r="D661" s="7"/>
      <c r="E661" s="7"/>
      <c r="F661" s="7"/>
      <c r="G661" s="7"/>
      <c r="H661" s="7"/>
      <c r="I661" s="9"/>
      <c r="J661" s="10">
        <v>47</v>
      </c>
      <c r="K661" s="10" t="s">
        <v>530</v>
      </c>
      <c r="L661">
        <v>83</v>
      </c>
    </row>
    <row r="662" spans="1:12" x14ac:dyDescent="0.25">
      <c r="A662" s="8">
        <v>661</v>
      </c>
      <c r="B662" s="4"/>
      <c r="C662" s="7"/>
      <c r="D662" s="7"/>
      <c r="E662" s="7"/>
      <c r="F662" s="7"/>
      <c r="G662" s="7"/>
      <c r="H662" s="7"/>
      <c r="I662" s="9"/>
      <c r="J662" s="10">
        <v>79</v>
      </c>
      <c r="K662" s="10" t="s">
        <v>550</v>
      </c>
      <c r="L662">
        <v>83</v>
      </c>
    </row>
    <row r="663" spans="1:12" x14ac:dyDescent="0.25">
      <c r="A663" s="8">
        <v>662</v>
      </c>
      <c r="B663" s="4"/>
      <c r="C663" s="7"/>
      <c r="D663" s="7"/>
      <c r="E663" s="7"/>
      <c r="F663" s="7"/>
      <c r="G663" s="7"/>
      <c r="H663" s="7"/>
      <c r="I663" s="9"/>
      <c r="J663" s="10">
        <v>103</v>
      </c>
      <c r="K663" s="10" t="s">
        <v>567</v>
      </c>
      <c r="L663">
        <v>83</v>
      </c>
    </row>
    <row r="664" spans="1:12" x14ac:dyDescent="0.25">
      <c r="A664" s="8">
        <v>663</v>
      </c>
      <c r="B664" s="4"/>
      <c r="C664" s="7"/>
      <c r="D664" s="7"/>
      <c r="E664" s="7"/>
      <c r="F664" s="7"/>
      <c r="G664" s="7"/>
      <c r="H664" s="7"/>
      <c r="I664" s="9"/>
      <c r="J664" s="10">
        <v>652</v>
      </c>
      <c r="K664" s="10" t="s">
        <v>883</v>
      </c>
      <c r="L664">
        <v>83</v>
      </c>
    </row>
    <row r="665" spans="1:12" x14ac:dyDescent="0.25">
      <c r="A665" s="8">
        <v>664</v>
      </c>
      <c r="B665" s="4"/>
      <c r="C665" s="7"/>
      <c r="D665" s="7"/>
      <c r="E665" s="7"/>
      <c r="F665" s="7"/>
      <c r="G665" s="7"/>
      <c r="H665" s="7"/>
      <c r="I665" s="9"/>
      <c r="J665" s="10">
        <v>660</v>
      </c>
      <c r="K665" s="10" t="s">
        <v>887</v>
      </c>
      <c r="L665">
        <v>83</v>
      </c>
    </row>
    <row r="666" spans="1:12" x14ac:dyDescent="0.25">
      <c r="A666" s="8">
        <v>665</v>
      </c>
      <c r="B666" s="4"/>
      <c r="C666" s="7"/>
      <c r="D666" s="7"/>
      <c r="E666" s="7"/>
      <c r="F666" s="7"/>
      <c r="G666" s="7"/>
      <c r="H666" s="7"/>
      <c r="I666" s="9"/>
      <c r="J666" s="10">
        <v>94</v>
      </c>
      <c r="K666" s="10" t="s">
        <v>561</v>
      </c>
      <c r="L666">
        <v>83</v>
      </c>
    </row>
    <row r="667" spans="1:12" x14ac:dyDescent="0.25">
      <c r="A667" s="8">
        <v>666</v>
      </c>
      <c r="B667" s="4"/>
      <c r="C667" s="7"/>
      <c r="D667" s="7"/>
      <c r="E667" s="7"/>
      <c r="F667" s="7"/>
      <c r="G667" s="7"/>
      <c r="H667" s="7"/>
      <c r="I667" s="9"/>
      <c r="J667" s="10">
        <v>55</v>
      </c>
      <c r="K667" s="10" t="s">
        <v>537</v>
      </c>
      <c r="L667">
        <v>83</v>
      </c>
    </row>
    <row r="668" spans="1:12" x14ac:dyDescent="0.25">
      <c r="A668" s="8">
        <v>667</v>
      </c>
      <c r="B668" s="4"/>
      <c r="C668" s="7"/>
      <c r="D668" s="7"/>
      <c r="E668" s="7"/>
      <c r="F668" s="7"/>
      <c r="G668" s="7"/>
      <c r="H668" s="7"/>
      <c r="I668" s="9"/>
      <c r="J668" s="10">
        <v>87</v>
      </c>
      <c r="K668" s="10" t="s">
        <v>556</v>
      </c>
      <c r="L668">
        <v>83</v>
      </c>
    </row>
    <row r="669" spans="1:12" x14ac:dyDescent="0.25">
      <c r="A669" s="8">
        <v>668</v>
      </c>
      <c r="B669" s="4"/>
      <c r="C669" s="7"/>
      <c r="D669" s="7"/>
      <c r="E669" s="7"/>
      <c r="F669" s="7"/>
      <c r="G669" s="7"/>
      <c r="H669" s="7"/>
      <c r="I669" s="9"/>
      <c r="J669" s="10">
        <v>110</v>
      </c>
      <c r="K669" s="10" t="s">
        <v>572</v>
      </c>
      <c r="L669">
        <v>83</v>
      </c>
    </row>
    <row r="670" spans="1:12" x14ac:dyDescent="0.25">
      <c r="A670" s="8">
        <v>669</v>
      </c>
      <c r="B670" s="4"/>
      <c r="C670" s="7"/>
      <c r="D670" s="7"/>
      <c r="E670" s="7"/>
      <c r="F670" s="7"/>
      <c r="G670" s="7"/>
      <c r="H670" s="7"/>
      <c r="I670" s="9"/>
      <c r="J670" s="10">
        <v>30</v>
      </c>
      <c r="K670" s="10" t="s">
        <v>523</v>
      </c>
      <c r="L670">
        <v>83</v>
      </c>
    </row>
    <row r="671" spans="1:12" x14ac:dyDescent="0.25">
      <c r="A671" s="8">
        <v>670</v>
      </c>
      <c r="B671" s="4"/>
      <c r="C671" s="7"/>
      <c r="D671" s="7"/>
      <c r="E671" s="7"/>
      <c r="F671" s="7"/>
      <c r="G671" s="7"/>
      <c r="H671" s="7"/>
      <c r="I671" s="9">
        <v>113</v>
      </c>
      <c r="J671" s="10">
        <v>118</v>
      </c>
      <c r="K671" s="10" t="s">
        <v>51</v>
      </c>
      <c r="L671">
        <v>83</v>
      </c>
    </row>
    <row r="672" spans="1:12" x14ac:dyDescent="0.25">
      <c r="A672" s="8">
        <v>671</v>
      </c>
      <c r="B672" s="4"/>
      <c r="C672" s="7"/>
      <c r="D672" s="7"/>
      <c r="E672" s="7"/>
      <c r="F672" s="7"/>
      <c r="G672" s="7"/>
      <c r="H672" s="7"/>
      <c r="I672" s="9">
        <v>216</v>
      </c>
      <c r="J672" s="10">
        <v>223</v>
      </c>
      <c r="K672" s="10" t="s">
        <v>93</v>
      </c>
      <c r="L672">
        <v>83</v>
      </c>
    </row>
    <row r="673" spans="1:12" x14ac:dyDescent="0.25">
      <c r="A673" s="8">
        <v>672</v>
      </c>
      <c r="B673" s="4"/>
      <c r="C673" s="7"/>
      <c r="D673" s="7"/>
      <c r="E673" s="7"/>
      <c r="F673" s="7"/>
      <c r="G673" s="7" t="s">
        <v>1372</v>
      </c>
      <c r="H673" s="7"/>
      <c r="I673" s="9"/>
      <c r="J673" s="10">
        <v>141</v>
      </c>
      <c r="K673" s="10" t="s">
        <v>586</v>
      </c>
      <c r="L673">
        <v>83</v>
      </c>
    </row>
    <row r="674" spans="1:12" x14ac:dyDescent="0.25">
      <c r="A674" s="8">
        <v>673</v>
      </c>
      <c r="B674" s="4"/>
      <c r="C674" s="7"/>
      <c r="D674" s="7"/>
      <c r="E674" s="7"/>
      <c r="F674" s="7"/>
      <c r="G674" s="7"/>
      <c r="H674" s="7"/>
      <c r="I674" s="9">
        <v>67</v>
      </c>
      <c r="J674" s="10">
        <v>72</v>
      </c>
      <c r="K674" s="10" t="s">
        <v>34</v>
      </c>
      <c r="L674">
        <v>83</v>
      </c>
    </row>
    <row r="675" spans="1:12" x14ac:dyDescent="0.25">
      <c r="A675" s="8">
        <v>674</v>
      </c>
      <c r="B675" s="4"/>
      <c r="C675" s="7"/>
      <c r="D675" s="7"/>
      <c r="E675" s="7"/>
      <c r="F675" s="7"/>
      <c r="G675" s="7"/>
      <c r="H675" s="7"/>
      <c r="I675" s="9"/>
      <c r="J675" s="10">
        <v>80</v>
      </c>
      <c r="K675" s="10" t="s">
        <v>551</v>
      </c>
      <c r="L675">
        <v>83</v>
      </c>
    </row>
    <row r="676" spans="1:12" x14ac:dyDescent="0.25">
      <c r="A676" s="8">
        <v>675</v>
      </c>
      <c r="B676" s="4"/>
      <c r="C676" s="7"/>
      <c r="D676" s="7"/>
      <c r="E676" s="7"/>
      <c r="F676" s="7"/>
      <c r="G676" s="7"/>
      <c r="H676" s="7"/>
      <c r="I676" s="9">
        <v>256</v>
      </c>
      <c r="J676" s="10">
        <v>263</v>
      </c>
      <c r="K676" s="10" t="s">
        <v>110</v>
      </c>
      <c r="L676">
        <v>83</v>
      </c>
    </row>
    <row r="677" spans="1:12" x14ac:dyDescent="0.25">
      <c r="A677" s="8">
        <v>676</v>
      </c>
      <c r="B677" s="4"/>
      <c r="C677" s="7"/>
      <c r="D677" s="7"/>
      <c r="E677" s="7"/>
      <c r="F677" s="7"/>
      <c r="G677" s="7"/>
      <c r="H677" s="7"/>
      <c r="I677" s="9">
        <v>264</v>
      </c>
      <c r="J677" s="10">
        <v>272</v>
      </c>
      <c r="K677" s="10" t="s">
        <v>114</v>
      </c>
      <c r="L677">
        <v>83</v>
      </c>
    </row>
    <row r="678" spans="1:12" x14ac:dyDescent="0.25">
      <c r="A678" s="8">
        <v>677</v>
      </c>
      <c r="B678" s="4"/>
      <c r="C678" s="7"/>
      <c r="D678" s="7"/>
      <c r="E678" s="7"/>
      <c r="F678" s="7"/>
      <c r="G678" s="7"/>
      <c r="H678" s="7"/>
      <c r="I678" s="9">
        <v>819</v>
      </c>
      <c r="J678" s="10">
        <v>830</v>
      </c>
      <c r="K678" s="10" t="s">
        <v>347</v>
      </c>
      <c r="L678">
        <v>83</v>
      </c>
    </row>
    <row r="679" spans="1:12" x14ac:dyDescent="0.25">
      <c r="A679" s="8">
        <v>678</v>
      </c>
      <c r="B679" s="4"/>
      <c r="C679" s="7"/>
      <c r="D679" s="7"/>
      <c r="E679" s="7"/>
      <c r="F679" s="7"/>
      <c r="G679" s="7"/>
      <c r="H679" s="7"/>
      <c r="I679" s="9"/>
      <c r="J679" s="10">
        <v>668</v>
      </c>
      <c r="K679" s="10" t="s">
        <v>891</v>
      </c>
      <c r="L679">
        <v>83</v>
      </c>
    </row>
    <row r="680" spans="1:12" x14ac:dyDescent="0.25">
      <c r="A680" s="8">
        <v>679</v>
      </c>
      <c r="B680" s="4"/>
      <c r="C680" s="7"/>
      <c r="D680" s="7"/>
      <c r="E680" s="7"/>
      <c r="F680" s="7"/>
      <c r="G680" s="7"/>
      <c r="H680" s="7"/>
      <c r="I680" s="9"/>
      <c r="J680" s="10">
        <v>676</v>
      </c>
      <c r="K680" s="10" t="s">
        <v>894</v>
      </c>
      <c r="L680">
        <v>83</v>
      </c>
    </row>
    <row r="681" spans="1:12" x14ac:dyDescent="0.25">
      <c r="A681" s="8">
        <v>680</v>
      </c>
      <c r="B681" s="4"/>
      <c r="C681" s="7"/>
      <c r="D681" s="7"/>
      <c r="E681" s="7"/>
      <c r="F681" s="7"/>
      <c r="G681" s="7"/>
      <c r="H681" s="7"/>
      <c r="I681" s="9"/>
      <c r="J681" s="10">
        <v>684</v>
      </c>
      <c r="K681" s="10" t="s">
        <v>899</v>
      </c>
      <c r="L681">
        <v>83</v>
      </c>
    </row>
    <row r="682" spans="1:12" x14ac:dyDescent="0.25">
      <c r="A682" s="8">
        <v>681</v>
      </c>
      <c r="B682" s="4"/>
      <c r="C682" s="7"/>
      <c r="D682" s="7"/>
      <c r="E682" s="7"/>
      <c r="F682" s="7"/>
      <c r="G682" s="7"/>
      <c r="H682" s="7"/>
      <c r="I682" s="9">
        <v>441</v>
      </c>
      <c r="J682" s="10">
        <v>452</v>
      </c>
      <c r="K682" s="10" t="s">
        <v>185</v>
      </c>
      <c r="L682">
        <v>83</v>
      </c>
    </row>
    <row r="683" spans="1:12" x14ac:dyDescent="0.25">
      <c r="A683" s="8">
        <v>682</v>
      </c>
      <c r="B683" s="4"/>
      <c r="C683" s="7"/>
      <c r="D683" s="7"/>
      <c r="E683" s="7"/>
      <c r="F683" s="7"/>
      <c r="G683" s="7"/>
      <c r="H683" s="7"/>
      <c r="I683" s="9">
        <v>512</v>
      </c>
      <c r="J683" s="10">
        <v>523</v>
      </c>
      <c r="K683" s="10" t="s">
        <v>210</v>
      </c>
      <c r="L683">
        <v>83</v>
      </c>
    </row>
    <row r="684" spans="1:12" x14ac:dyDescent="0.25">
      <c r="A684" s="8">
        <v>683</v>
      </c>
      <c r="B684" s="4"/>
      <c r="C684" s="7"/>
      <c r="D684" s="7"/>
      <c r="E684" s="7"/>
      <c r="F684" s="7"/>
      <c r="G684" s="7"/>
      <c r="H684" s="7"/>
      <c r="I684" s="9"/>
      <c r="J684" s="10">
        <v>763</v>
      </c>
      <c r="K684" s="10" t="s">
        <v>947</v>
      </c>
      <c r="L684">
        <v>83</v>
      </c>
    </row>
    <row r="685" spans="1:12" x14ac:dyDescent="0.25">
      <c r="A685" s="8">
        <v>684</v>
      </c>
      <c r="B685" s="4"/>
      <c r="C685" s="7"/>
      <c r="D685" s="7"/>
      <c r="E685" s="7"/>
      <c r="F685" s="7"/>
      <c r="G685" s="7"/>
      <c r="H685" s="7"/>
      <c r="I685" s="9">
        <v>903</v>
      </c>
      <c r="J685" s="10">
        <v>914</v>
      </c>
      <c r="K685" s="10" t="s">
        <v>386</v>
      </c>
      <c r="L685">
        <v>83</v>
      </c>
    </row>
    <row r="686" spans="1:12" x14ac:dyDescent="0.25">
      <c r="A686" s="8">
        <v>685</v>
      </c>
      <c r="B686" s="4"/>
      <c r="C686" s="7"/>
      <c r="D686" s="7"/>
      <c r="E686" s="7"/>
      <c r="F686" s="7"/>
      <c r="G686" s="7"/>
      <c r="H686" s="7"/>
      <c r="I686" s="9">
        <v>1097</v>
      </c>
      <c r="J686" s="10">
        <v>1109</v>
      </c>
      <c r="K686" s="10" t="s">
        <v>475</v>
      </c>
      <c r="L686">
        <v>83</v>
      </c>
    </row>
    <row r="687" spans="1:12" x14ac:dyDescent="0.25">
      <c r="A687" s="8">
        <v>686</v>
      </c>
      <c r="B687" s="4"/>
      <c r="C687" s="7"/>
      <c r="D687" s="7"/>
      <c r="E687" s="7"/>
      <c r="F687" s="7"/>
      <c r="G687" s="7"/>
      <c r="H687" s="7"/>
      <c r="I687" s="9"/>
      <c r="J687" s="10">
        <v>1124</v>
      </c>
      <c r="K687" s="10" t="s">
        <v>1144</v>
      </c>
      <c r="L687">
        <v>83</v>
      </c>
    </row>
    <row r="688" spans="1:12" x14ac:dyDescent="0.25">
      <c r="A688" s="8">
        <v>687</v>
      </c>
      <c r="B688" s="4"/>
      <c r="C688" s="7"/>
      <c r="D688" s="7"/>
      <c r="E688" s="7"/>
      <c r="F688" s="7"/>
      <c r="G688" s="7"/>
      <c r="H688" s="7"/>
      <c r="I688" s="9">
        <v>121</v>
      </c>
      <c r="J688" s="10">
        <v>126</v>
      </c>
      <c r="K688" s="10" t="s">
        <v>56</v>
      </c>
      <c r="L688">
        <v>83</v>
      </c>
    </row>
    <row r="689" spans="1:13" x14ac:dyDescent="0.25">
      <c r="A689" s="8">
        <v>688</v>
      </c>
      <c r="B689" s="4"/>
      <c r="C689" s="7"/>
      <c r="D689" s="7"/>
      <c r="E689" s="7"/>
      <c r="F689" s="7"/>
      <c r="G689" s="7"/>
      <c r="H689" s="7"/>
      <c r="I689" s="9">
        <v>128</v>
      </c>
      <c r="J689" s="10">
        <v>133</v>
      </c>
      <c r="K689" s="10" t="s">
        <v>62</v>
      </c>
      <c r="L689">
        <v>83</v>
      </c>
    </row>
    <row r="690" spans="1:13" x14ac:dyDescent="0.25">
      <c r="A690" s="8">
        <v>689</v>
      </c>
      <c r="B690" s="4"/>
      <c r="C690" s="7"/>
      <c r="D690" s="7"/>
      <c r="E690" s="7"/>
      <c r="F690" s="7"/>
      <c r="G690" s="7"/>
      <c r="H690" s="7"/>
      <c r="I690" s="9">
        <v>337</v>
      </c>
      <c r="J690" s="10">
        <v>347</v>
      </c>
      <c r="K690" s="10" t="s">
        <v>147</v>
      </c>
      <c r="L690">
        <v>83</v>
      </c>
    </row>
    <row r="691" spans="1:13" x14ac:dyDescent="0.25">
      <c r="A691" s="8">
        <v>690</v>
      </c>
      <c r="B691" s="4"/>
      <c r="C691" s="7"/>
      <c r="D691" s="7"/>
      <c r="E691" s="7"/>
      <c r="F691" s="7"/>
      <c r="G691" s="7"/>
      <c r="H691" s="7"/>
      <c r="I691" s="9"/>
      <c r="J691" s="10">
        <v>286</v>
      </c>
      <c r="K691" s="10" t="s">
        <v>671</v>
      </c>
      <c r="L691">
        <v>83</v>
      </c>
    </row>
    <row r="692" spans="1:13" x14ac:dyDescent="0.25">
      <c r="A692" s="8">
        <v>691</v>
      </c>
      <c r="B692" s="4"/>
      <c r="C692" s="7"/>
      <c r="D692" s="7"/>
      <c r="E692" s="7"/>
      <c r="F692" s="7"/>
      <c r="G692" s="7"/>
      <c r="H692" s="7"/>
      <c r="I692" s="9"/>
      <c r="J692" s="10">
        <v>338</v>
      </c>
      <c r="K692" s="10" t="s">
        <v>698</v>
      </c>
      <c r="L692">
        <v>83</v>
      </c>
    </row>
    <row r="693" spans="1:13" x14ac:dyDescent="0.25">
      <c r="A693" s="8">
        <v>692</v>
      </c>
      <c r="B693" s="4"/>
      <c r="C693" s="7"/>
      <c r="D693" s="7"/>
      <c r="E693" s="7"/>
      <c r="F693" s="7"/>
      <c r="G693" s="7"/>
      <c r="H693" s="7"/>
      <c r="I693" s="9">
        <v>678</v>
      </c>
      <c r="J693" s="10">
        <v>689</v>
      </c>
      <c r="K693" s="10" t="s">
        <v>290</v>
      </c>
      <c r="L693">
        <v>83</v>
      </c>
    </row>
    <row r="694" spans="1:13" x14ac:dyDescent="0.25">
      <c r="A694" s="8">
        <v>693</v>
      </c>
      <c r="B694" s="4"/>
      <c r="C694" s="7"/>
      <c r="D694" s="7"/>
      <c r="E694" s="7"/>
      <c r="F694" s="7"/>
      <c r="G694" s="7" t="s">
        <v>1373</v>
      </c>
      <c r="H694" s="7"/>
      <c r="I694" s="9"/>
      <c r="J694" s="10">
        <v>467</v>
      </c>
      <c r="K694" s="10" t="s">
        <v>779</v>
      </c>
      <c r="L694">
        <v>84</v>
      </c>
      <c r="M694" t="s">
        <v>1485</v>
      </c>
    </row>
    <row r="695" spans="1:13" x14ac:dyDescent="0.25">
      <c r="A695" s="8">
        <v>694</v>
      </c>
      <c r="B695" s="4"/>
      <c r="C695" s="7"/>
      <c r="D695" s="7"/>
      <c r="E695" s="7"/>
      <c r="F695" s="7"/>
      <c r="G695" s="7"/>
      <c r="H695" s="7"/>
      <c r="I695" s="9">
        <v>83</v>
      </c>
      <c r="J695" s="10">
        <v>88</v>
      </c>
      <c r="K695" s="10" t="s">
        <v>40</v>
      </c>
      <c r="L695">
        <v>84</v>
      </c>
    </row>
    <row r="696" spans="1:13" x14ac:dyDescent="0.25">
      <c r="A696" s="8">
        <v>695</v>
      </c>
      <c r="B696" s="4"/>
      <c r="C696" s="7"/>
      <c r="D696" s="7"/>
      <c r="E696" s="7"/>
      <c r="F696" s="7"/>
      <c r="G696" s="7"/>
      <c r="H696" s="7"/>
      <c r="I696" s="9"/>
      <c r="J696" s="10">
        <v>700</v>
      </c>
      <c r="K696" s="10" t="s">
        <v>905</v>
      </c>
      <c r="L696">
        <v>84</v>
      </c>
    </row>
    <row r="697" spans="1:13" x14ac:dyDescent="0.25">
      <c r="A697" s="8">
        <v>696</v>
      </c>
      <c r="B697" s="4"/>
      <c r="C697" s="7"/>
      <c r="D697" s="7"/>
      <c r="E697" s="7"/>
      <c r="F697" s="7"/>
      <c r="G697" s="7"/>
      <c r="H697" s="7"/>
      <c r="I697" s="9"/>
      <c r="J697" s="10">
        <v>708</v>
      </c>
      <c r="K697" s="10" t="s">
        <v>907</v>
      </c>
      <c r="L697">
        <v>84</v>
      </c>
    </row>
    <row r="698" spans="1:13" x14ac:dyDescent="0.25">
      <c r="A698" s="8">
        <v>697</v>
      </c>
      <c r="B698" s="4"/>
      <c r="C698" s="7"/>
      <c r="D698" s="7"/>
      <c r="E698" s="7"/>
      <c r="F698" s="7"/>
      <c r="G698" s="7"/>
      <c r="H698" s="7"/>
      <c r="I698" s="9"/>
      <c r="J698" s="10">
        <v>716</v>
      </c>
      <c r="K698" s="10" t="s">
        <v>915</v>
      </c>
      <c r="L698">
        <v>84</v>
      </c>
    </row>
    <row r="699" spans="1:13" x14ac:dyDescent="0.25">
      <c r="A699" s="8">
        <v>698</v>
      </c>
      <c r="B699" s="4"/>
      <c r="C699" s="7"/>
      <c r="D699" s="7"/>
      <c r="E699" s="7"/>
      <c r="F699" s="7"/>
      <c r="G699" s="7"/>
      <c r="H699" s="7"/>
      <c r="I699" s="9"/>
      <c r="J699" s="10">
        <v>724</v>
      </c>
      <c r="K699" s="10" t="s">
        <v>921</v>
      </c>
      <c r="L699">
        <v>84</v>
      </c>
    </row>
    <row r="700" spans="1:13" x14ac:dyDescent="0.25">
      <c r="A700" s="8">
        <v>699</v>
      </c>
      <c r="B700" s="4"/>
      <c r="C700" s="7"/>
      <c r="D700" s="7"/>
      <c r="E700" s="7"/>
      <c r="F700" s="7"/>
      <c r="G700" s="7"/>
      <c r="H700" s="7"/>
      <c r="I700" s="9"/>
      <c r="J700" s="10">
        <v>331</v>
      </c>
      <c r="K700" s="10" t="s">
        <v>694</v>
      </c>
      <c r="L700">
        <v>84</v>
      </c>
    </row>
    <row r="701" spans="1:13" x14ac:dyDescent="0.25">
      <c r="A701" s="8">
        <v>700</v>
      </c>
      <c r="B701" s="4"/>
      <c r="C701" s="7"/>
      <c r="D701" s="7"/>
      <c r="E701" s="7"/>
      <c r="F701" s="7"/>
      <c r="G701" s="7"/>
      <c r="H701" s="7"/>
      <c r="I701" s="9">
        <v>203</v>
      </c>
      <c r="J701" s="10">
        <v>210</v>
      </c>
      <c r="K701" s="10" t="s">
        <v>88</v>
      </c>
      <c r="L701">
        <v>84</v>
      </c>
    </row>
    <row r="702" spans="1:13" x14ac:dyDescent="0.25">
      <c r="A702" s="8">
        <v>701</v>
      </c>
      <c r="B702" s="4"/>
      <c r="C702" s="7"/>
      <c r="D702" s="7"/>
      <c r="E702" s="7"/>
      <c r="F702" s="7"/>
      <c r="G702" s="7"/>
      <c r="H702" s="7"/>
      <c r="I702" s="9">
        <v>480</v>
      </c>
      <c r="J702" s="10">
        <v>491</v>
      </c>
      <c r="K702" s="10" t="s">
        <v>200</v>
      </c>
      <c r="L702">
        <v>84</v>
      </c>
    </row>
    <row r="703" spans="1:13" x14ac:dyDescent="0.25">
      <c r="A703" s="8">
        <v>702</v>
      </c>
      <c r="B703" s="4"/>
      <c r="C703" s="7"/>
      <c r="D703" s="7"/>
      <c r="E703" s="7"/>
      <c r="F703" s="7"/>
      <c r="G703" s="7"/>
      <c r="H703" s="7"/>
      <c r="I703" s="9"/>
      <c r="J703" s="10">
        <v>732</v>
      </c>
      <c r="K703" s="10" t="s">
        <v>925</v>
      </c>
      <c r="L703">
        <v>84</v>
      </c>
    </row>
    <row r="704" spans="1:13" x14ac:dyDescent="0.25">
      <c r="A704" s="8">
        <v>703</v>
      </c>
      <c r="B704" s="4"/>
      <c r="C704" s="7"/>
      <c r="D704" s="7"/>
      <c r="E704" s="7"/>
      <c r="F704" s="7"/>
      <c r="G704" s="7"/>
      <c r="H704" s="7"/>
      <c r="I704" s="9">
        <v>514</v>
      </c>
      <c r="J704" s="10">
        <v>525</v>
      </c>
      <c r="K704" s="10" t="s">
        <v>211</v>
      </c>
      <c r="L704">
        <v>84</v>
      </c>
    </row>
    <row r="705" spans="1:12" x14ac:dyDescent="0.25">
      <c r="A705" s="8">
        <v>704</v>
      </c>
      <c r="B705" s="4"/>
      <c r="C705" s="7"/>
      <c r="D705" s="7"/>
      <c r="E705" s="7"/>
      <c r="F705" s="7"/>
      <c r="G705" s="7"/>
      <c r="H705" s="7"/>
      <c r="I705" s="9"/>
      <c r="J705" s="10">
        <v>1110</v>
      </c>
      <c r="K705" s="10" t="s">
        <v>1136</v>
      </c>
      <c r="L705">
        <v>84</v>
      </c>
    </row>
    <row r="706" spans="1:12" x14ac:dyDescent="0.25">
      <c r="A706" s="8">
        <v>705</v>
      </c>
      <c r="B706" s="4"/>
      <c r="C706" s="7"/>
      <c r="D706" s="7"/>
      <c r="E706" s="7"/>
      <c r="F706" s="7"/>
      <c r="G706" s="7"/>
      <c r="H706" s="7"/>
      <c r="I706" s="9"/>
      <c r="J706" s="10">
        <v>1118</v>
      </c>
      <c r="K706" s="10" t="s">
        <v>1140</v>
      </c>
      <c r="L706">
        <v>84</v>
      </c>
    </row>
    <row r="707" spans="1:12" x14ac:dyDescent="0.25">
      <c r="A707" s="8">
        <v>706</v>
      </c>
      <c r="B707" s="4"/>
      <c r="C707" s="7"/>
      <c r="D707" s="7"/>
      <c r="E707" s="7"/>
      <c r="F707" s="7"/>
      <c r="G707" s="7"/>
      <c r="H707" s="7"/>
      <c r="I707" s="9"/>
      <c r="J707" s="10">
        <v>557</v>
      </c>
      <c r="K707" s="10" t="s">
        <v>838</v>
      </c>
      <c r="L707">
        <v>84</v>
      </c>
    </row>
    <row r="708" spans="1:12" x14ac:dyDescent="0.25">
      <c r="A708" s="8">
        <v>707</v>
      </c>
      <c r="B708" s="4"/>
      <c r="C708" s="7"/>
      <c r="D708" s="7"/>
      <c r="E708" s="7"/>
      <c r="F708" s="7"/>
      <c r="G708" s="7"/>
      <c r="H708" s="7"/>
      <c r="I708" s="9">
        <v>1112</v>
      </c>
      <c r="J708" s="10">
        <v>1126</v>
      </c>
      <c r="K708" s="10" t="s">
        <v>481</v>
      </c>
      <c r="L708">
        <v>84</v>
      </c>
    </row>
    <row r="709" spans="1:12" x14ac:dyDescent="0.25">
      <c r="A709" s="8">
        <v>708</v>
      </c>
      <c r="B709" s="4"/>
      <c r="C709" s="7"/>
      <c r="D709" s="7"/>
      <c r="E709" s="7"/>
      <c r="F709" s="7"/>
      <c r="G709" s="7"/>
      <c r="H709" s="7"/>
      <c r="I709" s="9">
        <v>1</v>
      </c>
      <c r="J709" s="10">
        <v>1</v>
      </c>
      <c r="K709" s="10" t="s">
        <v>5</v>
      </c>
      <c r="L709">
        <v>84</v>
      </c>
    </row>
    <row r="710" spans="1:12" x14ac:dyDescent="0.25">
      <c r="A710" s="8">
        <v>709</v>
      </c>
      <c r="B710" s="4"/>
      <c r="C710" s="7"/>
      <c r="D710" s="7"/>
      <c r="E710" s="7"/>
      <c r="F710" s="7"/>
      <c r="G710" s="7"/>
      <c r="H710" s="7"/>
      <c r="I710" s="9">
        <v>504</v>
      </c>
      <c r="J710" s="10">
        <v>515</v>
      </c>
      <c r="K710" s="10" t="s">
        <v>208</v>
      </c>
      <c r="L710">
        <v>84</v>
      </c>
    </row>
    <row r="711" spans="1:12" x14ac:dyDescent="0.25">
      <c r="A711" s="8">
        <v>710</v>
      </c>
      <c r="B711" s="4"/>
      <c r="C711" s="7"/>
      <c r="D711" s="7"/>
      <c r="E711" s="7"/>
      <c r="F711" s="7"/>
      <c r="G711" s="7"/>
      <c r="H711" s="7"/>
      <c r="I711" s="9"/>
      <c r="J711" s="10">
        <v>740</v>
      </c>
      <c r="K711" s="10" t="s">
        <v>931</v>
      </c>
      <c r="L711">
        <v>84</v>
      </c>
    </row>
    <row r="712" spans="1:12" x14ac:dyDescent="0.25">
      <c r="A712" s="8">
        <v>711</v>
      </c>
      <c r="B712" s="4"/>
      <c r="C712" s="7"/>
      <c r="D712" s="7"/>
      <c r="E712" s="7"/>
      <c r="F712" s="7"/>
      <c r="G712" s="7"/>
      <c r="H712" s="7"/>
      <c r="I712" s="9"/>
      <c r="J712" s="10">
        <v>748</v>
      </c>
      <c r="K712" s="10" t="s">
        <v>938</v>
      </c>
      <c r="L712">
        <v>84</v>
      </c>
    </row>
    <row r="713" spans="1:12" x14ac:dyDescent="0.25">
      <c r="A713" s="8">
        <v>712</v>
      </c>
      <c r="B713" s="4"/>
      <c r="C713" s="7"/>
      <c r="D713" s="7"/>
      <c r="E713" s="7"/>
      <c r="F713" s="7"/>
      <c r="G713" s="7"/>
      <c r="H713" s="7"/>
      <c r="I713" s="9"/>
      <c r="J713" s="10">
        <v>756</v>
      </c>
      <c r="K713" s="10" t="s">
        <v>942</v>
      </c>
      <c r="L713">
        <v>84</v>
      </c>
    </row>
    <row r="714" spans="1:12" x14ac:dyDescent="0.25">
      <c r="A714" s="8">
        <v>713</v>
      </c>
      <c r="B714" s="4"/>
      <c r="C714" s="7"/>
      <c r="D714" s="7"/>
      <c r="E714" s="7"/>
      <c r="F714" s="7"/>
      <c r="G714" s="7"/>
      <c r="H714" s="7"/>
      <c r="I714" s="9">
        <v>969</v>
      </c>
      <c r="J714" s="10">
        <v>980</v>
      </c>
      <c r="K714" s="10" t="s">
        <v>417</v>
      </c>
      <c r="L714">
        <v>84</v>
      </c>
    </row>
    <row r="715" spans="1:12" x14ac:dyDescent="0.25">
      <c r="A715" s="8">
        <v>714</v>
      </c>
      <c r="B715" s="4"/>
      <c r="C715" s="7"/>
      <c r="D715" s="7"/>
      <c r="E715" s="7"/>
      <c r="F715" s="7"/>
      <c r="G715" s="7"/>
      <c r="H715" s="7"/>
      <c r="I715" s="9">
        <v>993</v>
      </c>
      <c r="J715" s="10">
        <v>1004</v>
      </c>
      <c r="K715" s="10" t="s">
        <v>426</v>
      </c>
      <c r="L715">
        <v>84</v>
      </c>
    </row>
    <row r="716" spans="1:12" x14ac:dyDescent="0.25">
      <c r="A716" s="8">
        <v>715</v>
      </c>
      <c r="B716" s="4"/>
      <c r="C716" s="7"/>
      <c r="D716" s="7"/>
      <c r="E716" s="7"/>
      <c r="F716" s="7"/>
      <c r="G716" s="7"/>
      <c r="H716" s="7"/>
      <c r="I716" s="9">
        <v>58</v>
      </c>
      <c r="J716" s="10">
        <v>63</v>
      </c>
      <c r="K716" s="10" t="s">
        <v>29</v>
      </c>
      <c r="L716">
        <v>84</v>
      </c>
    </row>
    <row r="717" spans="1:12" x14ac:dyDescent="0.25">
      <c r="A717" s="8">
        <v>716</v>
      </c>
      <c r="B717" s="4"/>
      <c r="C717" s="7"/>
      <c r="D717" s="7"/>
      <c r="E717" s="7"/>
      <c r="F717" s="7"/>
      <c r="G717" s="7"/>
      <c r="H717" s="7"/>
      <c r="I717" s="9"/>
      <c r="J717" s="10">
        <v>439</v>
      </c>
      <c r="K717" s="10" t="s">
        <v>765</v>
      </c>
      <c r="L717">
        <v>84</v>
      </c>
    </row>
    <row r="718" spans="1:12" x14ac:dyDescent="0.25">
      <c r="A718" s="8">
        <v>717</v>
      </c>
      <c r="B718" s="4"/>
      <c r="C718" s="7"/>
      <c r="D718" s="7"/>
      <c r="E718" s="7"/>
      <c r="F718" s="7"/>
      <c r="G718" s="7"/>
      <c r="H718" s="7"/>
      <c r="I718" s="9"/>
      <c r="J718" s="10">
        <v>447</v>
      </c>
      <c r="K718" s="10" t="s">
        <v>769</v>
      </c>
      <c r="L718">
        <v>84</v>
      </c>
    </row>
    <row r="719" spans="1:12" x14ac:dyDescent="0.25">
      <c r="A719" s="8">
        <v>718</v>
      </c>
      <c r="B719" s="4"/>
      <c r="C719" s="7"/>
      <c r="D719" s="7"/>
      <c r="E719" s="7"/>
      <c r="F719" s="7"/>
      <c r="G719" s="7"/>
      <c r="H719" s="7"/>
      <c r="I719" s="9"/>
      <c r="J719" s="10">
        <v>455</v>
      </c>
      <c r="K719" s="10" t="s">
        <v>772</v>
      </c>
      <c r="L719">
        <v>84</v>
      </c>
    </row>
    <row r="720" spans="1:12" x14ac:dyDescent="0.25">
      <c r="A720" s="8">
        <v>719</v>
      </c>
      <c r="B720" s="4"/>
      <c r="C720" s="7"/>
      <c r="D720" s="7"/>
      <c r="E720" s="7"/>
      <c r="F720" s="7"/>
      <c r="G720" s="7"/>
      <c r="H720" s="7"/>
      <c r="I720" s="9"/>
      <c r="J720" s="10">
        <v>464</v>
      </c>
      <c r="K720" s="10" t="s">
        <v>777</v>
      </c>
      <c r="L720">
        <v>84</v>
      </c>
    </row>
    <row r="721" spans="1:13" x14ac:dyDescent="0.25">
      <c r="A721" s="8">
        <v>720</v>
      </c>
      <c r="B721" s="4"/>
      <c r="C721" s="7"/>
      <c r="D721" s="7"/>
      <c r="E721" s="7"/>
      <c r="F721" s="7"/>
      <c r="G721" s="7"/>
      <c r="H721" s="7"/>
      <c r="I721" s="9">
        <v>682</v>
      </c>
      <c r="J721" s="10">
        <v>693</v>
      </c>
      <c r="K721" s="10" t="s">
        <v>293</v>
      </c>
      <c r="L721">
        <v>84</v>
      </c>
    </row>
    <row r="722" spans="1:13" x14ac:dyDescent="0.25">
      <c r="A722" s="8">
        <v>721</v>
      </c>
      <c r="B722" s="4"/>
      <c r="C722" s="7"/>
      <c r="D722" s="7"/>
      <c r="E722" s="7"/>
      <c r="F722" s="7"/>
      <c r="G722" s="7"/>
      <c r="H722" s="7"/>
      <c r="I722" s="9"/>
      <c r="J722" s="10">
        <v>761</v>
      </c>
      <c r="K722" s="10" t="s">
        <v>945</v>
      </c>
      <c r="L722">
        <v>84</v>
      </c>
    </row>
    <row r="723" spans="1:13" x14ac:dyDescent="0.25">
      <c r="A723" s="8">
        <v>722</v>
      </c>
      <c r="B723" s="4"/>
      <c r="C723" s="7"/>
      <c r="D723" s="7"/>
      <c r="E723" s="7"/>
      <c r="F723" s="7"/>
      <c r="G723" s="7"/>
      <c r="H723" s="7"/>
      <c r="I723" s="9"/>
      <c r="J723" s="10">
        <v>769</v>
      </c>
      <c r="K723" s="10" t="s">
        <v>952</v>
      </c>
      <c r="L723">
        <v>84</v>
      </c>
    </row>
    <row r="724" spans="1:13" x14ac:dyDescent="0.25">
      <c r="A724" s="8">
        <v>723</v>
      </c>
      <c r="B724" s="4"/>
      <c r="C724" s="7"/>
      <c r="D724" s="7"/>
      <c r="E724" s="7"/>
      <c r="F724" s="7"/>
      <c r="G724" s="7"/>
      <c r="H724" s="7"/>
      <c r="I724" s="9"/>
      <c r="J724" s="10">
        <v>777</v>
      </c>
      <c r="K724" s="10" t="s">
        <v>956</v>
      </c>
      <c r="L724">
        <v>84</v>
      </c>
    </row>
    <row r="725" spans="1:13" x14ac:dyDescent="0.25">
      <c r="A725" s="8">
        <v>724</v>
      </c>
      <c r="B725" s="4"/>
      <c r="C725" s="7"/>
      <c r="D725" s="7"/>
      <c r="E725" s="7"/>
      <c r="F725" s="7"/>
      <c r="G725" s="7"/>
      <c r="H725" s="7"/>
      <c r="I725" s="9"/>
      <c r="J725" s="10">
        <v>785</v>
      </c>
      <c r="K725" s="10" t="s">
        <v>960</v>
      </c>
      <c r="L725">
        <v>84</v>
      </c>
    </row>
    <row r="726" spans="1:13" x14ac:dyDescent="0.25">
      <c r="A726" s="8">
        <v>725</v>
      </c>
      <c r="B726" s="4"/>
      <c r="C726" s="7"/>
      <c r="D726" s="7"/>
      <c r="E726" s="7"/>
      <c r="F726" s="7"/>
      <c r="G726" s="7"/>
      <c r="H726" s="7"/>
      <c r="I726" s="9">
        <v>935</v>
      </c>
      <c r="J726" s="10">
        <v>946</v>
      </c>
      <c r="K726" s="10" t="s">
        <v>402</v>
      </c>
      <c r="L726">
        <v>84</v>
      </c>
    </row>
    <row r="727" spans="1:13" x14ac:dyDescent="0.25">
      <c r="A727" s="8">
        <v>726</v>
      </c>
      <c r="B727" s="4"/>
      <c r="C727" s="7"/>
      <c r="D727" s="7"/>
      <c r="E727" s="7"/>
      <c r="F727" s="7"/>
      <c r="G727" s="7" t="s">
        <v>1374</v>
      </c>
      <c r="H727" s="7"/>
      <c r="I727" s="9">
        <v>187</v>
      </c>
      <c r="J727" s="10">
        <v>194</v>
      </c>
      <c r="K727" s="10" t="s">
        <v>84</v>
      </c>
      <c r="L727">
        <v>85</v>
      </c>
      <c r="M727" t="s">
        <v>1486</v>
      </c>
    </row>
    <row r="728" spans="1:13" x14ac:dyDescent="0.25">
      <c r="A728" s="8">
        <v>727</v>
      </c>
      <c r="B728" s="4"/>
      <c r="C728" s="7"/>
      <c r="D728" s="7"/>
      <c r="E728" s="7"/>
      <c r="F728" s="7"/>
      <c r="G728" s="7"/>
      <c r="H728" s="7"/>
      <c r="I728" s="9"/>
      <c r="J728" s="10">
        <v>290</v>
      </c>
      <c r="K728" s="10" t="s">
        <v>672</v>
      </c>
      <c r="L728">
        <v>85</v>
      </c>
    </row>
    <row r="729" spans="1:13" x14ac:dyDescent="0.25">
      <c r="A729" s="8">
        <v>728</v>
      </c>
      <c r="B729" s="4"/>
      <c r="C729" s="7"/>
      <c r="D729" s="7"/>
      <c r="E729" s="7"/>
      <c r="F729" s="7"/>
      <c r="G729" s="7"/>
      <c r="H729" s="7"/>
      <c r="I729" s="9">
        <v>219</v>
      </c>
      <c r="J729" s="10">
        <v>226</v>
      </c>
      <c r="K729" s="10" t="s">
        <v>94</v>
      </c>
      <c r="L729">
        <v>85</v>
      </c>
    </row>
    <row r="730" spans="1:13" x14ac:dyDescent="0.25">
      <c r="A730" s="8">
        <v>729</v>
      </c>
      <c r="B730" s="4"/>
      <c r="C730" s="7"/>
      <c r="D730" s="7"/>
      <c r="E730" s="7"/>
      <c r="F730" s="7"/>
      <c r="G730" s="7"/>
      <c r="H730" s="7"/>
      <c r="I730" s="9">
        <v>346</v>
      </c>
      <c r="J730" s="10">
        <v>356</v>
      </c>
      <c r="K730" s="10" t="s">
        <v>150</v>
      </c>
      <c r="L730">
        <v>85</v>
      </c>
    </row>
    <row r="731" spans="1:13" x14ac:dyDescent="0.25">
      <c r="A731" s="8">
        <v>730</v>
      </c>
      <c r="B731" s="4"/>
      <c r="C731" s="7"/>
      <c r="D731" s="7"/>
      <c r="E731" s="7"/>
      <c r="F731" s="7"/>
      <c r="G731" s="7"/>
      <c r="H731" s="7"/>
      <c r="I731" s="9">
        <v>354</v>
      </c>
      <c r="J731" s="10">
        <v>364</v>
      </c>
      <c r="K731" s="10" t="s">
        <v>154</v>
      </c>
      <c r="L731">
        <v>85</v>
      </c>
    </row>
    <row r="732" spans="1:13" x14ac:dyDescent="0.25">
      <c r="A732" s="8">
        <v>731</v>
      </c>
      <c r="B732" s="4"/>
      <c r="C732" s="7"/>
      <c r="D732" s="7"/>
      <c r="E732" s="7"/>
      <c r="F732" s="7"/>
      <c r="G732" s="7"/>
      <c r="H732" s="7"/>
      <c r="I732" s="9">
        <v>167</v>
      </c>
      <c r="J732" s="10">
        <v>173</v>
      </c>
      <c r="K732" s="10" t="s">
        <v>75</v>
      </c>
      <c r="L732">
        <v>85</v>
      </c>
    </row>
    <row r="733" spans="1:13" x14ac:dyDescent="0.25">
      <c r="A733" s="8">
        <v>732</v>
      </c>
      <c r="B733" s="4"/>
      <c r="C733" s="7"/>
      <c r="D733" s="7"/>
      <c r="E733" s="7"/>
      <c r="F733" s="7"/>
      <c r="G733" s="7"/>
      <c r="H733" s="7"/>
      <c r="I733" s="9">
        <v>459</v>
      </c>
      <c r="J733" s="10">
        <v>470</v>
      </c>
      <c r="K733" s="10" t="s">
        <v>192</v>
      </c>
      <c r="L733">
        <v>85</v>
      </c>
    </row>
    <row r="734" spans="1:13" x14ac:dyDescent="0.25">
      <c r="A734" s="8">
        <v>733</v>
      </c>
      <c r="B734" s="4"/>
      <c r="C734" s="7"/>
      <c r="D734" s="7"/>
      <c r="E734" s="7"/>
      <c r="F734" s="7"/>
      <c r="G734" s="7"/>
      <c r="H734" s="7"/>
      <c r="I734" s="9">
        <v>603</v>
      </c>
      <c r="J734" s="10">
        <v>614</v>
      </c>
      <c r="K734" s="10" t="s">
        <v>253</v>
      </c>
      <c r="L734">
        <v>85</v>
      </c>
    </row>
    <row r="735" spans="1:13" x14ac:dyDescent="0.25">
      <c r="A735" s="8">
        <v>734</v>
      </c>
      <c r="B735" s="4"/>
      <c r="C735" s="7"/>
      <c r="D735" s="7"/>
      <c r="E735" s="7"/>
      <c r="F735" s="7"/>
      <c r="G735" s="7"/>
      <c r="H735" s="7"/>
      <c r="I735" s="9">
        <v>786</v>
      </c>
      <c r="J735" s="10">
        <v>797</v>
      </c>
      <c r="K735" s="10" t="s">
        <v>333</v>
      </c>
      <c r="L735">
        <v>85</v>
      </c>
    </row>
    <row r="736" spans="1:13" x14ac:dyDescent="0.25">
      <c r="A736" s="8">
        <v>735</v>
      </c>
      <c r="B736" s="4"/>
      <c r="C736" s="7"/>
      <c r="D736" s="7"/>
      <c r="E736" s="7"/>
      <c r="F736" s="7"/>
      <c r="G736" s="7"/>
      <c r="H736" s="7"/>
      <c r="I736" s="9"/>
      <c r="J736" s="10">
        <v>796</v>
      </c>
      <c r="K736" s="10" t="s">
        <v>966</v>
      </c>
      <c r="L736">
        <v>85</v>
      </c>
    </row>
    <row r="737" spans="1:13" x14ac:dyDescent="0.25">
      <c r="A737" s="8">
        <v>736</v>
      </c>
      <c r="B737" s="4"/>
      <c r="C737" s="7"/>
      <c r="D737" s="7"/>
      <c r="E737" s="7"/>
      <c r="F737" s="7"/>
      <c r="G737" s="7"/>
      <c r="H737" s="7"/>
      <c r="I737" s="9">
        <v>793</v>
      </c>
      <c r="J737" s="10">
        <v>804</v>
      </c>
      <c r="K737" s="10" t="s">
        <v>338</v>
      </c>
      <c r="L737">
        <v>85</v>
      </c>
    </row>
    <row r="738" spans="1:13" x14ac:dyDescent="0.25">
      <c r="A738" s="8">
        <v>737</v>
      </c>
      <c r="B738" s="4"/>
      <c r="C738" s="7"/>
      <c r="D738" s="7" t="s">
        <v>1375</v>
      </c>
      <c r="E738" s="7"/>
      <c r="F738" s="7"/>
      <c r="G738" s="7"/>
      <c r="H738" s="7"/>
      <c r="I738" s="9">
        <v>303</v>
      </c>
      <c r="J738" s="10">
        <v>313</v>
      </c>
      <c r="K738" s="10" t="s">
        <v>132</v>
      </c>
    </row>
    <row r="739" spans="1:13" x14ac:dyDescent="0.25">
      <c r="A739" s="8">
        <v>738</v>
      </c>
      <c r="B739" s="4"/>
      <c r="C739" s="7"/>
      <c r="D739" s="7"/>
      <c r="E739" s="7" t="s">
        <v>1376</v>
      </c>
      <c r="F739" s="7"/>
      <c r="G739" s="7"/>
      <c r="H739" s="7"/>
      <c r="I739" s="9"/>
      <c r="J739" s="10">
        <v>339</v>
      </c>
      <c r="K739" s="10" t="s">
        <v>699</v>
      </c>
      <c r="L739">
        <v>86</v>
      </c>
      <c r="M739" t="s">
        <v>1487</v>
      </c>
    </row>
    <row r="740" spans="1:13" x14ac:dyDescent="0.25">
      <c r="A740" s="8">
        <v>739</v>
      </c>
      <c r="B740" s="4"/>
      <c r="C740" s="7"/>
      <c r="D740" s="7"/>
      <c r="E740" s="7"/>
      <c r="F740" s="7" t="s">
        <v>1410</v>
      </c>
      <c r="G740" s="7"/>
      <c r="H740" s="7"/>
      <c r="I740" s="9"/>
      <c r="J740" s="10">
        <v>302</v>
      </c>
      <c r="K740" s="10" t="s">
        <v>679</v>
      </c>
      <c r="L740">
        <v>86</v>
      </c>
    </row>
    <row r="741" spans="1:13" x14ac:dyDescent="0.25">
      <c r="A741" s="8">
        <v>740</v>
      </c>
      <c r="B741" s="4"/>
      <c r="C741" s="7"/>
      <c r="D741" s="7"/>
      <c r="E741" s="7"/>
      <c r="F741" s="7"/>
      <c r="G741" s="7"/>
      <c r="H741" s="7"/>
      <c r="I741" s="9">
        <v>840</v>
      </c>
      <c r="J741" s="10">
        <v>851</v>
      </c>
      <c r="K741" s="10" t="s">
        <v>357</v>
      </c>
      <c r="L741">
        <v>86</v>
      </c>
    </row>
    <row r="742" spans="1:13" x14ac:dyDescent="0.25">
      <c r="A742" s="8">
        <v>741</v>
      </c>
      <c r="B742" s="4"/>
      <c r="C742" s="7"/>
      <c r="D742" s="7"/>
      <c r="E742" s="7"/>
      <c r="F742" s="7"/>
      <c r="G742" s="7"/>
      <c r="H742" s="7"/>
      <c r="I742" s="9">
        <v>831</v>
      </c>
      <c r="J742" s="10">
        <v>842</v>
      </c>
      <c r="K742" s="10" t="s">
        <v>352</v>
      </c>
      <c r="L742">
        <v>86</v>
      </c>
    </row>
    <row r="743" spans="1:13" x14ac:dyDescent="0.25">
      <c r="A743" s="8">
        <v>742</v>
      </c>
      <c r="B743" s="4"/>
      <c r="C743" s="7"/>
      <c r="D743" s="7"/>
      <c r="E743" s="7"/>
      <c r="F743" s="7"/>
      <c r="G743" s="7"/>
      <c r="H743" s="7"/>
      <c r="I743" s="9"/>
      <c r="J743" s="10">
        <v>834</v>
      </c>
      <c r="K743" s="10" t="s">
        <v>988</v>
      </c>
      <c r="L743">
        <v>86</v>
      </c>
    </row>
    <row r="744" spans="1:13" x14ac:dyDescent="0.25">
      <c r="A744" s="8">
        <v>743</v>
      </c>
      <c r="B744" s="4"/>
      <c r="C744" s="7"/>
      <c r="D744" s="7"/>
      <c r="E744" s="7"/>
      <c r="F744" s="7" t="s">
        <v>1411</v>
      </c>
      <c r="G744" s="7"/>
      <c r="H744" s="7"/>
      <c r="I744" s="9">
        <v>4</v>
      </c>
      <c r="J744" s="10">
        <v>4</v>
      </c>
      <c r="K744" s="10" t="s">
        <v>7</v>
      </c>
      <c r="L744">
        <v>86</v>
      </c>
    </row>
    <row r="745" spans="1:13" x14ac:dyDescent="0.25">
      <c r="A745" s="8">
        <v>744</v>
      </c>
      <c r="B745" s="4"/>
      <c r="C745" s="7"/>
      <c r="D745" s="7"/>
      <c r="E745" s="7"/>
      <c r="F745" s="7"/>
      <c r="G745" s="7"/>
      <c r="H745" s="7"/>
      <c r="I745" s="9"/>
      <c r="J745" s="10">
        <v>811</v>
      </c>
      <c r="K745" s="10" t="s">
        <v>972</v>
      </c>
      <c r="L745">
        <v>86</v>
      </c>
    </row>
    <row r="746" spans="1:13" x14ac:dyDescent="0.25">
      <c r="A746" s="8">
        <v>745</v>
      </c>
      <c r="B746" s="4"/>
      <c r="C746" s="7"/>
      <c r="D746" s="7"/>
      <c r="E746" s="7"/>
      <c r="F746" s="7"/>
      <c r="G746" s="7"/>
      <c r="H746" s="7"/>
      <c r="I746" s="9"/>
      <c r="J746" s="10">
        <v>820</v>
      </c>
      <c r="K746" s="10" t="s">
        <v>978</v>
      </c>
      <c r="L746">
        <v>86</v>
      </c>
    </row>
    <row r="747" spans="1:13" x14ac:dyDescent="0.25">
      <c r="A747" s="8">
        <v>746</v>
      </c>
      <c r="B747" s="4"/>
      <c r="C747" s="7"/>
      <c r="D747" s="7"/>
      <c r="E747" s="7"/>
      <c r="F747" s="7"/>
      <c r="G747" s="7"/>
      <c r="H747" s="7"/>
      <c r="I747" s="9"/>
      <c r="J747" s="10">
        <v>828</v>
      </c>
      <c r="K747" s="10" t="s">
        <v>984</v>
      </c>
      <c r="L747">
        <v>86</v>
      </c>
    </row>
    <row r="748" spans="1:13" x14ac:dyDescent="0.25">
      <c r="A748" s="8">
        <v>747</v>
      </c>
      <c r="B748" s="4"/>
      <c r="C748" s="7"/>
      <c r="D748" s="7"/>
      <c r="E748" s="7"/>
      <c r="F748" s="7"/>
      <c r="G748" s="7"/>
      <c r="H748" s="7"/>
      <c r="I748" s="9">
        <v>569</v>
      </c>
      <c r="J748" s="10">
        <v>580</v>
      </c>
      <c r="K748" s="10" t="s">
        <v>230</v>
      </c>
      <c r="L748">
        <v>86</v>
      </c>
    </row>
    <row r="749" spans="1:13" x14ac:dyDescent="0.25">
      <c r="A749" s="8">
        <v>748</v>
      </c>
      <c r="B749" s="4"/>
      <c r="C749" s="7"/>
      <c r="D749" s="7"/>
      <c r="E749" s="7"/>
      <c r="F749" s="7"/>
      <c r="G749" s="7"/>
      <c r="H749" s="7"/>
      <c r="I749" s="9">
        <v>263</v>
      </c>
      <c r="J749" s="10">
        <v>271</v>
      </c>
      <c r="K749" s="10" t="s">
        <v>113</v>
      </c>
      <c r="L749">
        <v>86</v>
      </c>
    </row>
    <row r="750" spans="1:13" x14ac:dyDescent="0.25">
      <c r="A750" s="8">
        <v>749</v>
      </c>
      <c r="B750" s="4"/>
      <c r="C750" s="7"/>
      <c r="D750" s="7"/>
      <c r="E750" s="7"/>
      <c r="F750" s="7"/>
      <c r="G750" s="7"/>
      <c r="H750" s="7"/>
      <c r="I750" s="9">
        <v>863</v>
      </c>
      <c r="J750" s="10">
        <v>874</v>
      </c>
      <c r="K750" s="10" t="s">
        <v>365</v>
      </c>
      <c r="L750">
        <v>86</v>
      </c>
    </row>
    <row r="751" spans="1:13" x14ac:dyDescent="0.25">
      <c r="A751" s="8">
        <v>750</v>
      </c>
      <c r="B751" s="4"/>
      <c r="C751" s="7"/>
      <c r="D751" s="7"/>
      <c r="E751" s="7"/>
      <c r="F751" s="7"/>
      <c r="G751" s="7"/>
      <c r="H751" s="7"/>
      <c r="I751" s="9">
        <v>449</v>
      </c>
      <c r="J751" s="10">
        <v>460</v>
      </c>
      <c r="K751" s="10" t="s">
        <v>187</v>
      </c>
      <c r="L751">
        <v>86</v>
      </c>
    </row>
    <row r="752" spans="1:13" x14ac:dyDescent="0.25">
      <c r="A752" s="8">
        <v>751</v>
      </c>
      <c r="B752" s="4"/>
      <c r="C752" s="7"/>
      <c r="D752" s="7"/>
      <c r="E752" s="7" t="s">
        <v>1377</v>
      </c>
      <c r="F752" s="7"/>
      <c r="G752" s="7"/>
      <c r="H752" s="7"/>
      <c r="I752" s="9"/>
      <c r="J752" s="10">
        <v>323</v>
      </c>
      <c r="K752" s="10" t="s">
        <v>690</v>
      </c>
    </row>
    <row r="753" spans="1:13" x14ac:dyDescent="0.25">
      <c r="A753" s="8">
        <v>752</v>
      </c>
      <c r="B753" s="4"/>
      <c r="C753" s="7"/>
      <c r="D753" s="7"/>
      <c r="E753" s="7"/>
      <c r="F753" s="7"/>
      <c r="G753" s="7"/>
      <c r="H753" s="7"/>
      <c r="I753" s="9">
        <v>371</v>
      </c>
      <c r="J753" s="10">
        <v>381</v>
      </c>
      <c r="K753" s="10" t="s">
        <v>159</v>
      </c>
      <c r="L753">
        <v>87</v>
      </c>
      <c r="M753" t="s">
        <v>1488</v>
      </c>
    </row>
    <row r="754" spans="1:13" x14ac:dyDescent="0.25">
      <c r="A754" s="8">
        <v>753</v>
      </c>
      <c r="B754" s="4"/>
      <c r="C754" s="7"/>
      <c r="D754" s="7"/>
      <c r="E754" s="7"/>
      <c r="F754" s="7"/>
      <c r="G754" s="7"/>
      <c r="H754" s="7"/>
      <c r="I754" s="9">
        <v>738</v>
      </c>
      <c r="J754" s="10">
        <v>749</v>
      </c>
      <c r="K754" s="10" t="s">
        <v>313</v>
      </c>
      <c r="L754">
        <v>87</v>
      </c>
    </row>
    <row r="755" spans="1:13" x14ac:dyDescent="0.25">
      <c r="A755" s="8">
        <v>754</v>
      </c>
      <c r="B755" s="4"/>
      <c r="C755" s="7"/>
      <c r="D755" s="7"/>
      <c r="E755" s="7"/>
      <c r="F755" s="7"/>
      <c r="G755" s="7"/>
      <c r="H755" s="7"/>
      <c r="I755" s="9">
        <v>123</v>
      </c>
      <c r="J755" s="10">
        <v>128</v>
      </c>
      <c r="K755" s="10" t="s">
        <v>58</v>
      </c>
      <c r="L755">
        <v>87</v>
      </c>
    </row>
    <row r="756" spans="1:13" x14ac:dyDescent="0.25">
      <c r="A756" s="8">
        <v>755</v>
      </c>
      <c r="B756" s="4"/>
      <c r="C756" s="7"/>
      <c r="D756" s="7"/>
      <c r="E756" s="7"/>
      <c r="F756" s="7"/>
      <c r="G756" s="7"/>
      <c r="H756" s="7"/>
      <c r="I756" s="9"/>
      <c r="J756" s="10">
        <v>539</v>
      </c>
      <c r="K756" s="10" t="s">
        <v>825</v>
      </c>
      <c r="L756">
        <v>88</v>
      </c>
      <c r="M756" t="s">
        <v>1489</v>
      </c>
    </row>
    <row r="757" spans="1:13" x14ac:dyDescent="0.25">
      <c r="A757" s="8">
        <v>756</v>
      </c>
      <c r="B757" s="4"/>
      <c r="C757" s="7"/>
      <c r="D757" s="7"/>
      <c r="E757" s="7"/>
      <c r="F757" s="7"/>
      <c r="G757" s="7"/>
      <c r="H757" s="7"/>
      <c r="I757" s="9"/>
      <c r="J757" s="10">
        <v>548</v>
      </c>
      <c r="K757" s="10" t="s">
        <v>831</v>
      </c>
      <c r="L757">
        <v>88</v>
      </c>
    </row>
    <row r="758" spans="1:13" x14ac:dyDescent="0.25">
      <c r="A758" s="8">
        <v>757</v>
      </c>
      <c r="B758" s="4"/>
      <c r="C758" s="7"/>
      <c r="D758" s="7"/>
      <c r="E758" s="7"/>
      <c r="F758" s="7"/>
      <c r="G758" s="7"/>
      <c r="H758" s="7"/>
      <c r="I758" s="9"/>
      <c r="J758" s="10">
        <v>555</v>
      </c>
      <c r="K758" s="10" t="s">
        <v>837</v>
      </c>
      <c r="L758">
        <v>88</v>
      </c>
    </row>
    <row r="759" spans="1:13" x14ac:dyDescent="0.25">
      <c r="A759" s="8">
        <v>758</v>
      </c>
      <c r="B759" s="4"/>
      <c r="C759" s="7"/>
      <c r="D759" s="7"/>
      <c r="E759" s="7"/>
      <c r="F759" s="7"/>
      <c r="G759" s="7"/>
      <c r="H759" s="7"/>
      <c r="I759" s="9">
        <v>239</v>
      </c>
      <c r="J759" s="10">
        <v>246</v>
      </c>
      <c r="K759" s="10" t="s">
        <v>99</v>
      </c>
      <c r="L759">
        <v>88</v>
      </c>
    </row>
    <row r="760" spans="1:13" x14ac:dyDescent="0.25">
      <c r="A760" s="8">
        <v>759</v>
      </c>
      <c r="B760" s="4"/>
      <c r="C760" s="7"/>
      <c r="D760" s="7"/>
      <c r="E760" s="7"/>
      <c r="F760" s="7"/>
      <c r="G760" s="7"/>
      <c r="H760" s="7"/>
      <c r="I760" s="9"/>
      <c r="J760" s="10">
        <v>294</v>
      </c>
      <c r="K760" s="10" t="s">
        <v>675</v>
      </c>
      <c r="L760">
        <v>89</v>
      </c>
      <c r="M760" t="s">
        <v>1490</v>
      </c>
    </row>
    <row r="761" spans="1:13" x14ac:dyDescent="0.25">
      <c r="A761" s="8">
        <v>760</v>
      </c>
      <c r="B761" s="4"/>
      <c r="C761" s="7"/>
      <c r="D761" s="7"/>
      <c r="E761" s="7"/>
      <c r="F761" s="7"/>
      <c r="G761" s="7"/>
      <c r="H761" s="7"/>
      <c r="I761" s="9">
        <v>23</v>
      </c>
      <c r="J761" s="10">
        <v>26</v>
      </c>
      <c r="K761" s="10" t="s">
        <v>16</v>
      </c>
      <c r="L761">
        <v>89</v>
      </c>
    </row>
    <row r="762" spans="1:13" x14ac:dyDescent="0.25">
      <c r="A762" s="8">
        <v>761</v>
      </c>
      <c r="B762" s="4"/>
      <c r="C762" s="7"/>
      <c r="D762" s="7"/>
      <c r="E762" s="7"/>
      <c r="F762" s="7"/>
      <c r="G762" s="7"/>
      <c r="H762" s="7"/>
      <c r="I762" s="9">
        <v>37</v>
      </c>
      <c r="J762" s="10">
        <v>42</v>
      </c>
      <c r="K762" s="10" t="s">
        <v>24</v>
      </c>
      <c r="L762">
        <v>89</v>
      </c>
    </row>
    <row r="763" spans="1:13" x14ac:dyDescent="0.25">
      <c r="A763" s="8">
        <v>762</v>
      </c>
      <c r="B763" s="4"/>
      <c r="C763" s="7"/>
      <c r="D763" s="7"/>
      <c r="E763" s="7"/>
      <c r="F763" s="7"/>
      <c r="G763" s="7"/>
      <c r="H763" s="7"/>
      <c r="I763" s="9">
        <v>15</v>
      </c>
      <c r="J763" s="10">
        <v>17</v>
      </c>
      <c r="K763" s="10" t="s">
        <v>13</v>
      </c>
      <c r="L763">
        <v>89</v>
      </c>
    </row>
    <row r="764" spans="1:13" x14ac:dyDescent="0.25">
      <c r="A764" s="8">
        <v>763</v>
      </c>
      <c r="B764" s="4"/>
      <c r="C764" s="7"/>
      <c r="D764" s="7"/>
      <c r="E764" s="7"/>
      <c r="F764" s="7"/>
      <c r="G764" s="7"/>
      <c r="H764" s="7"/>
      <c r="I764" s="9">
        <v>9</v>
      </c>
      <c r="J764" s="10">
        <v>10</v>
      </c>
      <c r="K764" s="10" t="s">
        <v>11</v>
      </c>
      <c r="L764">
        <v>89</v>
      </c>
    </row>
    <row r="765" spans="1:13" x14ac:dyDescent="0.25">
      <c r="A765" s="8">
        <v>764</v>
      </c>
      <c r="B765" s="4"/>
      <c r="C765" s="7"/>
      <c r="D765" s="7"/>
      <c r="E765" s="7"/>
      <c r="F765" s="7"/>
      <c r="G765" s="7"/>
      <c r="H765" s="7"/>
      <c r="I765" s="9">
        <v>483</v>
      </c>
      <c r="J765" s="10">
        <v>494</v>
      </c>
      <c r="K765" s="10" t="s">
        <v>201</v>
      </c>
      <c r="L765">
        <v>89</v>
      </c>
    </row>
    <row r="766" spans="1:13" x14ac:dyDescent="0.25">
      <c r="A766" s="8">
        <v>765</v>
      </c>
      <c r="B766" s="4"/>
      <c r="C766" s="7"/>
      <c r="D766" s="7"/>
      <c r="E766" s="7"/>
      <c r="F766" s="7"/>
      <c r="G766" s="7"/>
      <c r="H766" s="7"/>
      <c r="I766" s="9">
        <v>492</v>
      </c>
      <c r="J766" s="10">
        <v>503</v>
      </c>
      <c r="K766" s="10" t="s">
        <v>204</v>
      </c>
      <c r="L766">
        <v>89</v>
      </c>
    </row>
    <row r="767" spans="1:13" x14ac:dyDescent="0.25">
      <c r="A767" s="8">
        <v>766</v>
      </c>
      <c r="B767" s="4"/>
      <c r="C767" s="7"/>
      <c r="D767" s="7"/>
      <c r="E767" s="7"/>
      <c r="F767" s="7"/>
      <c r="G767" s="7"/>
      <c r="H767" s="7"/>
      <c r="I767" s="9">
        <v>500</v>
      </c>
      <c r="J767" s="10">
        <v>511</v>
      </c>
      <c r="K767" s="10" t="s">
        <v>207</v>
      </c>
      <c r="L767">
        <v>89</v>
      </c>
    </row>
    <row r="768" spans="1:13" x14ac:dyDescent="0.25">
      <c r="A768" s="8">
        <v>767</v>
      </c>
      <c r="B768" s="4"/>
      <c r="C768" s="7"/>
      <c r="D768" s="7"/>
      <c r="E768" s="7"/>
      <c r="F768" s="7" t="s">
        <v>1378</v>
      </c>
      <c r="G768" s="7"/>
      <c r="H768" s="7"/>
      <c r="I768" s="9">
        <v>784</v>
      </c>
      <c r="J768" s="10">
        <v>795</v>
      </c>
      <c r="K768" s="10" t="s">
        <v>332</v>
      </c>
      <c r="L768">
        <v>90</v>
      </c>
      <c r="M768" t="s">
        <v>1266</v>
      </c>
    </row>
    <row r="769" spans="1:13" x14ac:dyDescent="0.25">
      <c r="A769" s="8">
        <v>768</v>
      </c>
      <c r="B769" s="4"/>
      <c r="C769" s="7"/>
      <c r="D769" s="7"/>
      <c r="E769" s="7"/>
      <c r="F769" s="7"/>
      <c r="G769" s="7"/>
      <c r="H769" s="7"/>
      <c r="I769" s="9">
        <v>45</v>
      </c>
      <c r="J769" s="10">
        <v>50</v>
      </c>
      <c r="K769" s="10" t="s">
        <v>26</v>
      </c>
      <c r="L769">
        <v>90</v>
      </c>
    </row>
    <row r="770" spans="1:13" x14ac:dyDescent="0.25">
      <c r="A770" s="8">
        <v>769</v>
      </c>
      <c r="B770" s="4"/>
      <c r="C770" s="7"/>
      <c r="D770" s="7"/>
      <c r="E770" s="7"/>
      <c r="F770" s="7"/>
      <c r="G770" s="7"/>
      <c r="H770" s="7"/>
      <c r="I770" s="9">
        <v>62</v>
      </c>
      <c r="J770" s="10">
        <v>67</v>
      </c>
      <c r="K770" s="10" t="s">
        <v>32</v>
      </c>
      <c r="L770">
        <v>90</v>
      </c>
    </row>
    <row r="771" spans="1:13" x14ac:dyDescent="0.25">
      <c r="A771" s="8">
        <v>770</v>
      </c>
      <c r="B771" s="4"/>
      <c r="C771" s="7"/>
      <c r="D771" s="7"/>
      <c r="E771" s="7"/>
      <c r="F771" s="7"/>
      <c r="G771" s="7"/>
      <c r="H771" s="7"/>
      <c r="I771" s="9">
        <v>576</v>
      </c>
      <c r="J771" s="10">
        <v>587</v>
      </c>
      <c r="K771" s="10" t="s">
        <v>234</v>
      </c>
      <c r="L771">
        <v>90</v>
      </c>
    </row>
    <row r="772" spans="1:13" x14ac:dyDescent="0.25">
      <c r="A772" s="8">
        <v>771</v>
      </c>
      <c r="B772" s="4"/>
      <c r="C772" s="7"/>
      <c r="D772" s="7"/>
      <c r="E772" s="7"/>
      <c r="F772" s="7" t="s">
        <v>1412</v>
      </c>
      <c r="G772" s="7"/>
      <c r="H772" s="7"/>
      <c r="I772" s="9"/>
      <c r="J772" s="10">
        <v>1100</v>
      </c>
      <c r="K772" s="10" t="s">
        <v>1131</v>
      </c>
      <c r="L772">
        <v>91</v>
      </c>
      <c r="M772" t="s">
        <v>1491</v>
      </c>
    </row>
    <row r="773" spans="1:13" x14ac:dyDescent="0.25">
      <c r="A773" s="8">
        <v>772</v>
      </c>
      <c r="B773" s="4"/>
      <c r="C773" s="7"/>
      <c r="D773" s="7"/>
      <c r="E773" s="7"/>
      <c r="F773" s="7"/>
      <c r="G773" s="7"/>
      <c r="H773" s="7"/>
      <c r="I773" s="9">
        <v>208</v>
      </c>
      <c r="J773" s="10">
        <v>215</v>
      </c>
      <c r="K773" s="10" t="s">
        <v>91</v>
      </c>
      <c r="L773">
        <v>91</v>
      </c>
    </row>
    <row r="774" spans="1:13" x14ac:dyDescent="0.25">
      <c r="A774" s="8">
        <v>773</v>
      </c>
      <c r="B774" s="4"/>
      <c r="C774" s="7"/>
      <c r="D774" s="7"/>
      <c r="E774" s="7"/>
      <c r="F774" s="7"/>
      <c r="G774" s="7"/>
      <c r="H774" s="7"/>
      <c r="I774" s="9">
        <v>520</v>
      </c>
      <c r="J774" s="10">
        <v>531</v>
      </c>
      <c r="K774" s="10" t="s">
        <v>214</v>
      </c>
      <c r="L774">
        <v>91</v>
      </c>
    </row>
    <row r="775" spans="1:13" x14ac:dyDescent="0.25">
      <c r="A775" s="8">
        <v>774</v>
      </c>
      <c r="B775" s="4"/>
      <c r="C775" s="7"/>
      <c r="D775" s="7"/>
      <c r="E775" s="7"/>
      <c r="F775" s="7"/>
      <c r="G775" s="7"/>
      <c r="H775" s="7"/>
      <c r="I775" s="9">
        <v>617</v>
      </c>
      <c r="J775" s="10">
        <v>628</v>
      </c>
      <c r="K775" s="10" t="s">
        <v>259</v>
      </c>
      <c r="L775">
        <v>91</v>
      </c>
    </row>
    <row r="776" spans="1:13" x14ac:dyDescent="0.25">
      <c r="A776" s="8">
        <v>775</v>
      </c>
      <c r="B776" s="4"/>
      <c r="C776" s="7"/>
      <c r="D776" s="7"/>
      <c r="E776" s="7"/>
      <c r="F776" s="7"/>
      <c r="G776" s="7"/>
      <c r="H776" s="7"/>
      <c r="I776" s="9">
        <v>623</v>
      </c>
      <c r="J776" s="10">
        <v>634</v>
      </c>
      <c r="K776" s="10" t="s">
        <v>264</v>
      </c>
      <c r="L776">
        <v>91</v>
      </c>
    </row>
    <row r="777" spans="1:13" x14ac:dyDescent="0.25">
      <c r="A777" s="8">
        <v>776</v>
      </c>
      <c r="B777" s="4"/>
      <c r="C777" s="7"/>
      <c r="D777" s="7"/>
      <c r="E777" s="7"/>
      <c r="F777" s="7"/>
      <c r="G777" s="7"/>
      <c r="H777" s="7"/>
      <c r="I777" s="9">
        <v>695</v>
      </c>
      <c r="J777" s="10">
        <v>706</v>
      </c>
      <c r="K777" s="10" t="s">
        <v>302</v>
      </c>
      <c r="L777">
        <v>91</v>
      </c>
    </row>
    <row r="778" spans="1:13" x14ac:dyDescent="0.25">
      <c r="A778" s="8">
        <v>777</v>
      </c>
      <c r="B778" s="4"/>
      <c r="C778" s="7"/>
      <c r="D778" s="7"/>
      <c r="E778" s="7"/>
      <c r="F778" s="7"/>
      <c r="G778" s="7"/>
      <c r="H778" s="7"/>
      <c r="I778" s="9">
        <v>1049</v>
      </c>
      <c r="J778" s="10">
        <v>1061</v>
      </c>
      <c r="K778" s="10" t="s">
        <v>456</v>
      </c>
      <c r="L778">
        <v>91</v>
      </c>
    </row>
    <row r="779" spans="1:13" x14ac:dyDescent="0.25">
      <c r="A779" s="8">
        <v>778</v>
      </c>
      <c r="B779" s="4"/>
      <c r="C779" s="7"/>
      <c r="D779" s="7"/>
      <c r="E779" s="7"/>
      <c r="F779" s="7"/>
      <c r="G779" s="7"/>
      <c r="H779" s="7"/>
      <c r="I779" s="9">
        <v>605</v>
      </c>
      <c r="J779" s="10">
        <v>616</v>
      </c>
      <c r="K779" s="10" t="s">
        <v>254</v>
      </c>
      <c r="L779">
        <v>91</v>
      </c>
    </row>
    <row r="780" spans="1:13" x14ac:dyDescent="0.25">
      <c r="A780" s="8">
        <v>779</v>
      </c>
      <c r="B780" s="4"/>
      <c r="C780" s="7"/>
      <c r="D780" s="7"/>
      <c r="E780" s="7"/>
      <c r="F780" s="7"/>
      <c r="G780" s="7"/>
      <c r="H780" s="7"/>
      <c r="I780" s="9">
        <v>207</v>
      </c>
      <c r="J780" s="10">
        <v>214</v>
      </c>
      <c r="K780" s="10" t="s">
        <v>90</v>
      </c>
      <c r="L780">
        <v>91</v>
      </c>
    </row>
    <row r="781" spans="1:13" x14ac:dyDescent="0.25">
      <c r="A781" s="8">
        <v>780</v>
      </c>
      <c r="B781" s="4"/>
      <c r="C781" s="7"/>
      <c r="D781" s="7"/>
      <c r="E781" s="7"/>
      <c r="F781" s="7"/>
      <c r="G781" s="7"/>
      <c r="H781" s="7"/>
      <c r="I781" s="9">
        <v>31</v>
      </c>
      <c r="J781" s="10">
        <v>35</v>
      </c>
      <c r="K781" s="10" t="s">
        <v>20</v>
      </c>
      <c r="L781">
        <v>91</v>
      </c>
    </row>
    <row r="782" spans="1:13" x14ac:dyDescent="0.25">
      <c r="A782" s="8">
        <v>781</v>
      </c>
      <c r="B782" s="4"/>
      <c r="C782" s="7"/>
      <c r="D782" s="7"/>
      <c r="E782" s="7"/>
      <c r="F782" s="7"/>
      <c r="G782" s="7"/>
      <c r="H782" s="7"/>
      <c r="I782" s="9"/>
      <c r="J782" s="10">
        <v>975</v>
      </c>
      <c r="K782" s="10" t="s">
        <v>1062</v>
      </c>
      <c r="L782">
        <v>91</v>
      </c>
    </row>
    <row r="783" spans="1:13" x14ac:dyDescent="0.25">
      <c r="A783" s="8">
        <v>782</v>
      </c>
      <c r="B783" s="4"/>
      <c r="C783" s="7"/>
      <c r="D783" s="7"/>
      <c r="E783" s="7"/>
      <c r="F783" s="7"/>
      <c r="G783" s="7"/>
      <c r="H783" s="7"/>
      <c r="I783" s="9">
        <v>110</v>
      </c>
      <c r="J783" s="10">
        <v>115</v>
      </c>
      <c r="K783" s="10" t="s">
        <v>49</v>
      </c>
      <c r="L783">
        <v>91</v>
      </c>
    </row>
    <row r="784" spans="1:13" x14ac:dyDescent="0.25">
      <c r="A784" s="8">
        <v>783</v>
      </c>
      <c r="B784" s="4"/>
      <c r="C784" s="7"/>
      <c r="D784" s="7"/>
      <c r="E784" s="7"/>
      <c r="F784" s="7"/>
      <c r="G784" s="7"/>
      <c r="H784" s="7"/>
      <c r="I784" s="9">
        <v>746</v>
      </c>
      <c r="J784" s="10">
        <v>757</v>
      </c>
      <c r="K784" s="10" t="s">
        <v>317</v>
      </c>
      <c r="L784">
        <v>91</v>
      </c>
    </row>
    <row r="785" spans="1:13" x14ac:dyDescent="0.25">
      <c r="A785" s="8">
        <v>784</v>
      </c>
      <c r="B785" s="4"/>
      <c r="C785" s="7"/>
      <c r="D785" s="7"/>
      <c r="E785" s="7"/>
      <c r="F785" s="7"/>
      <c r="G785" s="7"/>
      <c r="H785" s="7"/>
      <c r="I785" s="9">
        <v>224</v>
      </c>
      <c r="J785" s="10">
        <v>231</v>
      </c>
      <c r="K785" s="10" t="s">
        <v>95</v>
      </c>
      <c r="L785">
        <v>91</v>
      </c>
    </row>
    <row r="786" spans="1:13" x14ac:dyDescent="0.25">
      <c r="A786" s="8">
        <v>785</v>
      </c>
      <c r="B786" s="4"/>
      <c r="C786" s="7"/>
      <c r="D786" s="7"/>
      <c r="E786" s="7"/>
      <c r="F786" s="7"/>
      <c r="G786" s="7"/>
      <c r="H786" s="7"/>
      <c r="I786" s="9">
        <v>61</v>
      </c>
      <c r="J786" s="10">
        <v>66</v>
      </c>
      <c r="K786" s="10" t="s">
        <v>31</v>
      </c>
      <c r="L786">
        <v>91</v>
      </c>
    </row>
    <row r="787" spans="1:13" x14ac:dyDescent="0.25">
      <c r="A787" s="8">
        <v>786</v>
      </c>
      <c r="B787" s="4"/>
      <c r="C787" s="7"/>
      <c r="D787" s="7"/>
      <c r="E787" s="7"/>
      <c r="F787" s="7"/>
      <c r="G787" s="7"/>
      <c r="H787" s="7"/>
      <c r="I787" s="9"/>
      <c r="J787" s="10">
        <v>75</v>
      </c>
      <c r="K787" s="10" t="s">
        <v>338</v>
      </c>
      <c r="L787">
        <v>91</v>
      </c>
    </row>
    <row r="788" spans="1:13" x14ac:dyDescent="0.25">
      <c r="A788" s="8">
        <v>787</v>
      </c>
      <c r="B788" s="4"/>
      <c r="C788" s="7"/>
      <c r="D788" s="7"/>
      <c r="E788" s="7"/>
      <c r="F788" s="7"/>
      <c r="G788" s="7"/>
      <c r="H788" s="7"/>
      <c r="I788" s="9"/>
      <c r="J788" s="10">
        <v>58</v>
      </c>
      <c r="K788" s="10" t="s">
        <v>539</v>
      </c>
      <c r="L788">
        <v>91</v>
      </c>
    </row>
    <row r="789" spans="1:13" x14ac:dyDescent="0.25">
      <c r="A789" s="8">
        <v>788</v>
      </c>
      <c r="B789" s="4"/>
      <c r="C789" s="7"/>
      <c r="D789" s="7"/>
      <c r="E789" s="7"/>
      <c r="F789" s="7"/>
      <c r="G789" s="7"/>
      <c r="H789" s="7"/>
      <c r="I789" s="9"/>
      <c r="J789" s="10">
        <v>615</v>
      </c>
      <c r="K789" s="10" t="s">
        <v>864</v>
      </c>
      <c r="L789">
        <v>91</v>
      </c>
    </row>
    <row r="790" spans="1:13" x14ac:dyDescent="0.25">
      <c r="A790" s="8">
        <v>789</v>
      </c>
      <c r="B790" s="4"/>
      <c r="C790" s="7"/>
      <c r="D790" s="7"/>
      <c r="E790" s="7" t="s">
        <v>1379</v>
      </c>
      <c r="F790" s="7"/>
      <c r="G790" s="7"/>
      <c r="H790" s="7"/>
      <c r="I790" s="9"/>
      <c r="J790" s="10">
        <v>348</v>
      </c>
      <c r="K790" s="10" t="s">
        <v>704</v>
      </c>
      <c r="L790">
        <v>92</v>
      </c>
      <c r="M790" t="s">
        <v>1492</v>
      </c>
    </row>
    <row r="791" spans="1:13" x14ac:dyDescent="0.25">
      <c r="A791" s="8">
        <v>790</v>
      </c>
      <c r="B791" s="4"/>
      <c r="C791" s="7"/>
      <c r="D791" s="7"/>
      <c r="E791" s="7"/>
      <c r="F791" s="7"/>
      <c r="G791" s="7"/>
      <c r="H791" s="7"/>
      <c r="I791" s="9">
        <v>364</v>
      </c>
      <c r="J791" s="10">
        <v>374</v>
      </c>
      <c r="K791" s="10" t="s">
        <v>157</v>
      </c>
      <c r="L791">
        <v>92</v>
      </c>
    </row>
    <row r="792" spans="1:13" x14ac:dyDescent="0.25">
      <c r="A792" s="8">
        <v>791</v>
      </c>
      <c r="B792" s="4"/>
      <c r="C792" s="7"/>
      <c r="D792" s="7"/>
      <c r="E792" s="7"/>
      <c r="F792" s="7"/>
      <c r="G792" s="7"/>
      <c r="H792" s="7"/>
      <c r="I792" s="9">
        <v>1040</v>
      </c>
      <c r="J792" s="10">
        <v>1052</v>
      </c>
      <c r="K792" s="10" t="s">
        <v>452</v>
      </c>
      <c r="L792">
        <v>92</v>
      </c>
    </row>
    <row r="793" spans="1:13" x14ac:dyDescent="0.25">
      <c r="A793" s="8">
        <v>792</v>
      </c>
      <c r="B793" s="4"/>
      <c r="C793" s="7"/>
      <c r="D793" s="7"/>
      <c r="E793" s="7"/>
      <c r="F793" s="7"/>
      <c r="G793" s="7" t="s">
        <v>1413</v>
      </c>
      <c r="H793" s="7"/>
      <c r="I793" s="9"/>
      <c r="J793" s="10">
        <v>165</v>
      </c>
      <c r="K793" s="10" t="s">
        <v>1414</v>
      </c>
      <c r="L793">
        <v>92</v>
      </c>
    </row>
    <row r="794" spans="1:13" x14ac:dyDescent="0.25">
      <c r="A794" s="8">
        <v>793</v>
      </c>
      <c r="B794" s="4"/>
      <c r="C794" s="7"/>
      <c r="D794" s="7"/>
      <c r="E794" s="7"/>
      <c r="F794" s="7"/>
      <c r="G794" s="7"/>
      <c r="H794" s="7"/>
      <c r="I794" s="9">
        <v>11</v>
      </c>
      <c r="J794" s="10">
        <v>12</v>
      </c>
      <c r="K794" s="10" t="s">
        <v>1380</v>
      </c>
      <c r="L794">
        <v>92</v>
      </c>
    </row>
    <row r="795" spans="1:13" x14ac:dyDescent="0.25">
      <c r="A795" s="8">
        <v>794</v>
      </c>
      <c r="B795" s="4"/>
      <c r="C795" s="7"/>
      <c r="D795" s="7"/>
      <c r="E795" s="7"/>
      <c r="F795" s="7"/>
      <c r="G795" s="7"/>
      <c r="H795" s="7"/>
      <c r="I795" s="9">
        <v>95</v>
      </c>
      <c r="J795" s="10">
        <v>100</v>
      </c>
      <c r="K795" s="10" t="s">
        <v>43</v>
      </c>
      <c r="L795">
        <v>92</v>
      </c>
    </row>
    <row r="796" spans="1:13" x14ac:dyDescent="0.25">
      <c r="A796" s="8">
        <v>795</v>
      </c>
      <c r="B796" s="4"/>
      <c r="C796" s="7"/>
      <c r="D796" s="7"/>
      <c r="E796" s="7"/>
      <c r="F796" s="7"/>
      <c r="G796" s="7"/>
      <c r="H796" s="7"/>
      <c r="I796" s="9">
        <v>580</v>
      </c>
      <c r="J796" s="10">
        <v>591</v>
      </c>
      <c r="K796" s="10" t="s">
        <v>1381</v>
      </c>
      <c r="L796">
        <v>92</v>
      </c>
    </row>
    <row r="797" spans="1:13" x14ac:dyDescent="0.25">
      <c r="A797" s="8">
        <v>796</v>
      </c>
      <c r="B797" s="4"/>
      <c r="C797" s="7"/>
      <c r="D797" s="7"/>
      <c r="E797" s="7"/>
      <c r="F797" s="7"/>
      <c r="G797" s="7"/>
      <c r="H797" s="7"/>
      <c r="I797" s="9">
        <v>861</v>
      </c>
      <c r="J797" s="10">
        <v>872</v>
      </c>
      <c r="K797" s="10" t="s">
        <v>1382</v>
      </c>
      <c r="L797">
        <v>92</v>
      </c>
    </row>
    <row r="798" spans="1:13" x14ac:dyDescent="0.25">
      <c r="A798" s="8">
        <v>797</v>
      </c>
      <c r="B798" s="4"/>
      <c r="C798" s="7"/>
      <c r="D798" s="7" t="s">
        <v>1383</v>
      </c>
      <c r="E798" s="7"/>
      <c r="F798" s="7"/>
      <c r="G798" s="7"/>
      <c r="H798" s="7"/>
      <c r="I798" s="9"/>
      <c r="J798" s="10">
        <v>1065</v>
      </c>
      <c r="K798" s="10" t="s">
        <v>1109</v>
      </c>
    </row>
    <row r="799" spans="1:13" x14ac:dyDescent="0.25">
      <c r="A799" s="8">
        <v>798</v>
      </c>
      <c r="B799" s="4"/>
      <c r="C799" s="7"/>
      <c r="D799" s="7"/>
      <c r="E799" s="7" t="s">
        <v>1384</v>
      </c>
      <c r="F799" s="7"/>
      <c r="G799" s="7"/>
      <c r="H799" s="7"/>
      <c r="I799" s="9">
        <v>760</v>
      </c>
      <c r="J799" s="10">
        <v>771</v>
      </c>
      <c r="K799" s="10" t="s">
        <v>320</v>
      </c>
    </row>
    <row r="800" spans="1:13" x14ac:dyDescent="0.25">
      <c r="A800" s="8">
        <v>803</v>
      </c>
      <c r="B800" s="4"/>
      <c r="C800" s="7"/>
      <c r="D800" s="7"/>
      <c r="E800" s="7"/>
      <c r="F800" s="7" t="s">
        <v>1385</v>
      </c>
      <c r="G800" s="7"/>
      <c r="H800" s="7"/>
      <c r="I800" s="9"/>
      <c r="J800" s="10">
        <v>1132</v>
      </c>
      <c r="K800" s="10" t="s">
        <v>1147</v>
      </c>
      <c r="L800">
        <v>93</v>
      </c>
      <c r="M800" t="s">
        <v>1493</v>
      </c>
    </row>
    <row r="801" spans="1:12" x14ac:dyDescent="0.25">
      <c r="A801" s="8">
        <v>799</v>
      </c>
      <c r="B801" s="4"/>
      <c r="C801" s="7"/>
      <c r="D801" s="7"/>
      <c r="E801" s="7"/>
      <c r="F801" s="7"/>
      <c r="G801" s="7"/>
      <c r="H801" s="7"/>
      <c r="I801" s="9">
        <v>601</v>
      </c>
      <c r="J801" s="10">
        <v>612</v>
      </c>
      <c r="K801" s="10" t="s">
        <v>251</v>
      </c>
      <c r="L801">
        <v>93</v>
      </c>
    </row>
    <row r="802" spans="1:12" x14ac:dyDescent="0.25">
      <c r="A802" s="8">
        <v>800</v>
      </c>
      <c r="B802" s="4"/>
      <c r="C802" s="7"/>
      <c r="D802" s="7"/>
      <c r="E802" s="7"/>
      <c r="F802" s="7"/>
      <c r="G802" s="7"/>
      <c r="H802" s="7"/>
      <c r="I802" s="9"/>
      <c r="J802" s="10">
        <v>82</v>
      </c>
      <c r="K802" s="10" t="s">
        <v>552</v>
      </c>
      <c r="L802">
        <v>93</v>
      </c>
    </row>
    <row r="803" spans="1:12" x14ac:dyDescent="0.25">
      <c r="A803" s="8">
        <v>801</v>
      </c>
      <c r="B803" s="4"/>
      <c r="C803" s="7"/>
      <c r="D803" s="7"/>
      <c r="E803" s="7"/>
      <c r="F803" s="7"/>
      <c r="G803" s="7"/>
      <c r="H803" s="7"/>
      <c r="I803" s="9"/>
      <c r="J803" s="10">
        <v>90</v>
      </c>
      <c r="K803" s="10" t="s">
        <v>558</v>
      </c>
      <c r="L803">
        <v>93</v>
      </c>
    </row>
    <row r="804" spans="1:12" x14ac:dyDescent="0.25">
      <c r="A804" s="8">
        <v>802</v>
      </c>
      <c r="B804" s="4"/>
      <c r="C804" s="7"/>
      <c r="D804" s="7"/>
      <c r="E804" s="7"/>
      <c r="F804" s="7"/>
      <c r="G804" s="7"/>
      <c r="H804" s="7"/>
      <c r="I804" s="9"/>
      <c r="J804" s="10">
        <v>99</v>
      </c>
      <c r="K804" s="10" t="s">
        <v>565</v>
      </c>
      <c r="L804">
        <v>93</v>
      </c>
    </row>
    <row r="805" spans="1:12" x14ac:dyDescent="0.25">
      <c r="A805" s="8">
        <v>804</v>
      </c>
      <c r="B805" s="4"/>
      <c r="C805" s="7"/>
      <c r="D805" s="7"/>
      <c r="E805" s="7"/>
      <c r="F805" s="7"/>
      <c r="G805" s="7"/>
      <c r="H805" s="7"/>
      <c r="I805" s="9">
        <v>6</v>
      </c>
      <c r="J805" s="10">
        <v>7</v>
      </c>
      <c r="K805" s="10" t="s">
        <v>9</v>
      </c>
      <c r="L805">
        <v>93</v>
      </c>
    </row>
    <row r="806" spans="1:12" x14ac:dyDescent="0.25">
      <c r="A806" s="8">
        <v>805</v>
      </c>
      <c r="B806" s="4"/>
      <c r="C806" s="7"/>
      <c r="D806" s="7"/>
      <c r="E806" s="7"/>
      <c r="F806" s="7"/>
      <c r="G806" s="7"/>
      <c r="H806" s="7"/>
      <c r="I806" s="9">
        <v>856</v>
      </c>
      <c r="J806" s="10">
        <v>867</v>
      </c>
      <c r="K806" s="10" t="s">
        <v>362</v>
      </c>
      <c r="L806">
        <v>93</v>
      </c>
    </row>
    <row r="807" spans="1:12" x14ac:dyDescent="0.25">
      <c r="A807" s="8">
        <v>806</v>
      </c>
      <c r="B807" s="4"/>
      <c r="C807" s="7"/>
      <c r="D807" s="7"/>
      <c r="E807" s="7"/>
      <c r="F807" s="7"/>
      <c r="G807" s="7"/>
      <c r="H807" s="7"/>
      <c r="I807" s="9"/>
      <c r="J807" s="10">
        <v>123</v>
      </c>
      <c r="K807" s="10" t="s">
        <v>577</v>
      </c>
      <c r="L807">
        <v>93</v>
      </c>
    </row>
    <row r="808" spans="1:12" x14ac:dyDescent="0.25">
      <c r="A808" s="8">
        <v>807</v>
      </c>
      <c r="B808" s="4"/>
      <c r="C808" s="7"/>
      <c r="D808" s="7"/>
      <c r="E808" s="7"/>
      <c r="F808" s="7"/>
      <c r="G808" s="7"/>
      <c r="H808" s="7"/>
      <c r="I808" s="9"/>
      <c r="J808" s="10">
        <v>881</v>
      </c>
      <c r="K808" s="10" t="s">
        <v>1015</v>
      </c>
      <c r="L808">
        <v>93</v>
      </c>
    </row>
    <row r="809" spans="1:12" x14ac:dyDescent="0.25">
      <c r="A809" s="8">
        <v>808</v>
      </c>
      <c r="B809" s="4"/>
      <c r="C809" s="7"/>
      <c r="D809" s="7"/>
      <c r="E809" s="7"/>
      <c r="F809" s="7"/>
      <c r="G809" s="7"/>
      <c r="H809" s="7"/>
      <c r="I809" s="9"/>
      <c r="J809" s="10">
        <v>860</v>
      </c>
      <c r="K809" s="10" t="s">
        <v>1003</v>
      </c>
      <c r="L809">
        <v>93</v>
      </c>
    </row>
    <row r="810" spans="1:12" x14ac:dyDescent="0.25">
      <c r="A810" s="8">
        <v>809</v>
      </c>
      <c r="B810" s="4"/>
      <c r="C810" s="7"/>
      <c r="D810" s="7"/>
      <c r="E810" s="7"/>
      <c r="F810" s="7"/>
      <c r="G810" s="7"/>
      <c r="H810" s="7"/>
      <c r="I810" s="9"/>
      <c r="J810" s="10">
        <v>868</v>
      </c>
      <c r="K810" s="10" t="s">
        <v>1008</v>
      </c>
      <c r="L810">
        <v>93</v>
      </c>
    </row>
    <row r="811" spans="1:12" x14ac:dyDescent="0.25">
      <c r="A811" s="8">
        <v>810</v>
      </c>
      <c r="B811" s="4"/>
      <c r="C811" s="7"/>
      <c r="D811" s="7"/>
      <c r="E811" s="7"/>
      <c r="F811" s="7"/>
      <c r="G811" s="7"/>
      <c r="H811" s="7"/>
      <c r="I811" s="9"/>
      <c r="J811" s="10">
        <v>875</v>
      </c>
      <c r="K811" s="10" t="s">
        <v>1012</v>
      </c>
      <c r="L811">
        <v>93</v>
      </c>
    </row>
    <row r="812" spans="1:12" x14ac:dyDescent="0.25">
      <c r="A812" s="8">
        <v>811</v>
      </c>
      <c r="B812" s="4"/>
      <c r="C812" s="7"/>
      <c r="D812" s="7"/>
      <c r="E812" s="7"/>
      <c r="F812" s="7"/>
      <c r="G812" s="7"/>
      <c r="H812" s="7"/>
      <c r="I812" s="9"/>
      <c r="J812" s="10">
        <v>883</v>
      </c>
      <c r="K812" s="10" t="s">
        <v>1016</v>
      </c>
      <c r="L812">
        <v>93</v>
      </c>
    </row>
    <row r="813" spans="1:12" x14ac:dyDescent="0.25">
      <c r="A813" s="8">
        <v>812</v>
      </c>
      <c r="B813" s="4"/>
      <c r="C813" s="7"/>
      <c r="D813" s="7"/>
      <c r="E813" s="7"/>
      <c r="F813" s="7"/>
      <c r="G813" s="7"/>
      <c r="H813" s="7"/>
      <c r="I813" s="9"/>
      <c r="J813" s="10">
        <v>891</v>
      </c>
      <c r="K813" s="10" t="s">
        <v>1021</v>
      </c>
      <c r="L813">
        <v>93</v>
      </c>
    </row>
    <row r="814" spans="1:12" x14ac:dyDescent="0.25">
      <c r="A814" s="8">
        <v>813</v>
      </c>
      <c r="B814" s="4"/>
      <c r="C814" s="7"/>
      <c r="D814" s="7"/>
      <c r="E814" s="7"/>
      <c r="F814" s="7"/>
      <c r="G814" s="7"/>
      <c r="H814" s="7"/>
      <c r="I814" s="9"/>
      <c r="J814" s="10">
        <v>890</v>
      </c>
      <c r="K814" s="10" t="s">
        <v>1020</v>
      </c>
      <c r="L814">
        <v>93</v>
      </c>
    </row>
    <row r="815" spans="1:12" x14ac:dyDescent="0.25">
      <c r="A815" s="8">
        <v>814</v>
      </c>
      <c r="B815" s="4"/>
      <c r="C815" s="7"/>
      <c r="D815" s="7"/>
      <c r="E815" s="7"/>
      <c r="F815" s="7"/>
      <c r="G815" s="7"/>
      <c r="H815" s="7"/>
      <c r="I815" s="9"/>
      <c r="J815" s="10">
        <v>899</v>
      </c>
      <c r="K815" s="10" t="s">
        <v>1024</v>
      </c>
      <c r="L815">
        <v>93</v>
      </c>
    </row>
    <row r="816" spans="1:12" x14ac:dyDescent="0.25">
      <c r="A816" s="8">
        <v>815</v>
      </c>
      <c r="B816" s="4"/>
      <c r="C816" s="7"/>
      <c r="D816" s="7"/>
      <c r="E816" s="7"/>
      <c r="F816" s="7"/>
      <c r="G816" s="7"/>
      <c r="H816" s="7"/>
      <c r="I816" s="9"/>
      <c r="J816" s="10">
        <v>915</v>
      </c>
      <c r="K816" s="10" t="s">
        <v>1031</v>
      </c>
      <c r="L816">
        <v>93</v>
      </c>
    </row>
    <row r="817" spans="1:13" x14ac:dyDescent="0.25">
      <c r="A817" s="8">
        <v>816</v>
      </c>
      <c r="B817" s="4"/>
      <c r="C817" s="7"/>
      <c r="D817" s="7"/>
      <c r="E817" s="7"/>
      <c r="F817" s="7"/>
      <c r="G817" s="7"/>
      <c r="H817" s="7"/>
      <c r="I817" s="9"/>
      <c r="J817" s="10">
        <v>923</v>
      </c>
      <c r="K817" s="10" t="s">
        <v>1036</v>
      </c>
      <c r="L817">
        <v>93</v>
      </c>
    </row>
    <row r="818" spans="1:13" x14ac:dyDescent="0.25">
      <c r="A818" s="8">
        <v>817</v>
      </c>
      <c r="B818" s="4"/>
      <c r="C818" s="7"/>
      <c r="D818" s="7"/>
      <c r="E818" s="7"/>
      <c r="F818" s="7"/>
      <c r="G818" s="7"/>
      <c r="H818" s="7"/>
      <c r="I818" s="9"/>
      <c r="J818" s="10">
        <v>398</v>
      </c>
      <c r="K818" s="10" t="s">
        <v>738</v>
      </c>
      <c r="L818">
        <v>93</v>
      </c>
    </row>
    <row r="819" spans="1:13" x14ac:dyDescent="0.25">
      <c r="A819" s="8">
        <v>818</v>
      </c>
      <c r="B819" s="4"/>
      <c r="C819" s="7"/>
      <c r="D819" s="7"/>
      <c r="E819" s="7"/>
      <c r="F819" s="7"/>
      <c r="G819" s="7"/>
      <c r="H819" s="7"/>
      <c r="I819" s="9">
        <v>117</v>
      </c>
      <c r="J819" s="10">
        <v>122</v>
      </c>
      <c r="K819" s="10" t="s">
        <v>54</v>
      </c>
      <c r="L819">
        <v>93</v>
      </c>
    </row>
    <row r="820" spans="1:13" x14ac:dyDescent="0.25">
      <c r="A820" s="8">
        <v>819</v>
      </c>
      <c r="B820" s="4"/>
      <c r="C820" s="7"/>
      <c r="D820" s="7"/>
      <c r="E820" s="7"/>
      <c r="F820" s="7"/>
      <c r="G820" s="7"/>
      <c r="H820" s="7"/>
      <c r="I820" s="9">
        <v>100</v>
      </c>
      <c r="J820" s="10">
        <v>105</v>
      </c>
      <c r="K820" s="10" t="s">
        <v>46</v>
      </c>
      <c r="L820">
        <v>93</v>
      </c>
    </row>
    <row r="821" spans="1:13" x14ac:dyDescent="0.25">
      <c r="A821" s="8">
        <v>820</v>
      </c>
      <c r="B821" s="4"/>
      <c r="C821" s="7"/>
      <c r="D821" s="7"/>
      <c r="E821" s="7"/>
      <c r="F821" s="7"/>
      <c r="G821" s="7"/>
      <c r="H821" s="7"/>
      <c r="I821" s="9">
        <v>109</v>
      </c>
      <c r="J821" s="10">
        <v>114</v>
      </c>
      <c r="K821" s="10" t="s">
        <v>48</v>
      </c>
      <c r="L821">
        <v>93</v>
      </c>
    </row>
    <row r="822" spans="1:13" x14ac:dyDescent="0.25">
      <c r="A822" s="8">
        <v>821</v>
      </c>
      <c r="B822" s="4"/>
      <c r="C822" s="7"/>
      <c r="D822" s="7"/>
      <c r="E822" s="7"/>
      <c r="F822" s="7" t="s">
        <v>1386</v>
      </c>
      <c r="G822" s="7"/>
      <c r="H822" s="7"/>
      <c r="I822" s="9"/>
      <c r="J822" s="10">
        <v>987</v>
      </c>
      <c r="K822" s="10" t="s">
        <v>1069</v>
      </c>
      <c r="L822">
        <v>94</v>
      </c>
      <c r="M822" t="s">
        <v>1494</v>
      </c>
    </row>
    <row r="823" spans="1:13" x14ac:dyDescent="0.25">
      <c r="A823" s="8">
        <v>822</v>
      </c>
      <c r="B823" s="4"/>
      <c r="C823" s="7"/>
      <c r="D823" s="7"/>
      <c r="E823" s="7"/>
      <c r="F823" s="7"/>
      <c r="G823" s="7"/>
      <c r="H823" s="7"/>
      <c r="I823" s="9">
        <v>271</v>
      </c>
      <c r="J823" s="10">
        <v>280</v>
      </c>
      <c r="K823" s="10" t="s">
        <v>667</v>
      </c>
      <c r="L823">
        <v>94</v>
      </c>
    </row>
    <row r="824" spans="1:13" x14ac:dyDescent="0.25">
      <c r="A824" s="8">
        <v>823</v>
      </c>
      <c r="B824" s="4"/>
      <c r="C824" s="7"/>
      <c r="D824" s="7"/>
      <c r="E824" s="7"/>
      <c r="F824" s="7"/>
      <c r="G824" s="7"/>
      <c r="H824" s="7"/>
      <c r="I824" s="9">
        <v>869</v>
      </c>
      <c r="J824" s="10">
        <v>880</v>
      </c>
      <c r="K824" s="10" t="s">
        <v>368</v>
      </c>
      <c r="L824">
        <v>94</v>
      </c>
    </row>
    <row r="825" spans="1:13" x14ac:dyDescent="0.25">
      <c r="A825" s="8">
        <v>824</v>
      </c>
      <c r="B825" s="4"/>
      <c r="C825" s="7"/>
      <c r="D825" s="7"/>
      <c r="E825" s="7"/>
      <c r="F825" s="7"/>
      <c r="G825" s="7"/>
      <c r="H825" s="7"/>
      <c r="I825" s="9"/>
      <c r="J825" s="10">
        <v>283</v>
      </c>
      <c r="K825" s="10" t="s">
        <v>668</v>
      </c>
      <c r="L825">
        <v>94</v>
      </c>
    </row>
    <row r="826" spans="1:13" x14ac:dyDescent="0.25">
      <c r="A826" s="8">
        <v>825</v>
      </c>
      <c r="B826" s="4"/>
      <c r="C826" s="7"/>
      <c r="D826" s="7"/>
      <c r="E826" s="7"/>
      <c r="F826" s="7"/>
      <c r="G826" s="7"/>
      <c r="H826" s="7"/>
      <c r="I826" s="9">
        <v>887</v>
      </c>
      <c r="J826" s="10">
        <v>898</v>
      </c>
      <c r="K826" s="10" t="s">
        <v>377</v>
      </c>
      <c r="L826">
        <v>94</v>
      </c>
    </row>
    <row r="827" spans="1:13" x14ac:dyDescent="0.25">
      <c r="A827" s="8">
        <v>826</v>
      </c>
      <c r="B827" s="4"/>
      <c r="C827" s="7"/>
      <c r="D827" s="7"/>
      <c r="E827" s="7"/>
      <c r="F827" s="7"/>
      <c r="G827" s="7"/>
      <c r="H827" s="7"/>
      <c r="I827" s="9">
        <v>920</v>
      </c>
      <c r="J827" s="10">
        <v>931</v>
      </c>
      <c r="K827" s="10" t="s">
        <v>396</v>
      </c>
      <c r="L827">
        <v>94</v>
      </c>
    </row>
    <row r="828" spans="1:13" x14ac:dyDescent="0.25">
      <c r="A828" s="8">
        <v>827</v>
      </c>
      <c r="B828" s="4"/>
      <c r="C828" s="7"/>
      <c r="D828" s="7"/>
      <c r="E828" s="7"/>
      <c r="F828" s="7"/>
      <c r="G828" s="7"/>
      <c r="H828" s="7"/>
      <c r="I828" s="9">
        <v>1081</v>
      </c>
      <c r="J828" s="10">
        <v>1093</v>
      </c>
      <c r="K828" s="10" t="s">
        <v>468</v>
      </c>
      <c r="L828">
        <v>94</v>
      </c>
    </row>
    <row r="829" spans="1:13" x14ac:dyDescent="0.25">
      <c r="A829" s="8">
        <v>828</v>
      </c>
      <c r="B829" s="4"/>
      <c r="C829" s="7"/>
      <c r="D829" s="7"/>
      <c r="E829" s="7"/>
      <c r="F829" s="7"/>
      <c r="G829" s="7"/>
      <c r="H829" s="7"/>
      <c r="I829" s="9"/>
      <c r="J829" s="10">
        <v>552</v>
      </c>
      <c r="K829" s="10" t="s">
        <v>834</v>
      </c>
      <c r="L829">
        <v>94</v>
      </c>
    </row>
    <row r="830" spans="1:13" x14ac:dyDescent="0.25">
      <c r="A830" s="8">
        <v>829</v>
      </c>
      <c r="B830" s="4"/>
      <c r="C830" s="7"/>
      <c r="D830" s="7"/>
      <c r="E830" s="7"/>
      <c r="F830" s="7"/>
      <c r="G830" s="7"/>
      <c r="H830" s="7"/>
      <c r="I830" s="9">
        <v>308</v>
      </c>
      <c r="J830" s="10">
        <v>318</v>
      </c>
      <c r="K830" s="10" t="s">
        <v>688</v>
      </c>
      <c r="L830">
        <v>94</v>
      </c>
    </row>
    <row r="831" spans="1:13" x14ac:dyDescent="0.25">
      <c r="A831" s="8">
        <v>830</v>
      </c>
      <c r="B831" s="4"/>
      <c r="C831" s="7"/>
      <c r="D831" s="7"/>
      <c r="E831" s="7"/>
      <c r="F831" s="7"/>
      <c r="G831" s="7"/>
      <c r="H831" s="7"/>
      <c r="I831" s="9"/>
      <c r="J831" s="10">
        <v>462</v>
      </c>
      <c r="K831" s="10" t="s">
        <v>776</v>
      </c>
      <c r="L831">
        <v>94</v>
      </c>
    </row>
    <row r="832" spans="1:13" x14ac:dyDescent="0.25">
      <c r="A832" s="8">
        <v>831</v>
      </c>
      <c r="B832" s="4"/>
      <c r="C832" s="7"/>
      <c r="D832" s="7"/>
      <c r="E832" s="7"/>
      <c r="F832" s="7"/>
      <c r="G832" s="7"/>
      <c r="H832" s="7"/>
      <c r="I832" s="9">
        <v>523</v>
      </c>
      <c r="J832" s="10">
        <v>534</v>
      </c>
      <c r="K832" s="10" t="s">
        <v>215</v>
      </c>
      <c r="L832">
        <v>94</v>
      </c>
    </row>
    <row r="833" spans="1:13" x14ac:dyDescent="0.25">
      <c r="A833" s="8">
        <v>832</v>
      </c>
      <c r="B833" s="4"/>
      <c r="C833" s="7"/>
      <c r="D833" s="7"/>
      <c r="E833" s="7"/>
      <c r="F833" s="7"/>
      <c r="G833" s="7"/>
      <c r="H833" s="7"/>
      <c r="I833" s="9">
        <v>563</v>
      </c>
      <c r="J833" s="10">
        <v>574</v>
      </c>
      <c r="K833" s="10" t="s">
        <v>227</v>
      </c>
      <c r="L833">
        <v>94</v>
      </c>
    </row>
    <row r="834" spans="1:13" x14ac:dyDescent="0.25">
      <c r="A834" s="8">
        <v>833</v>
      </c>
      <c r="B834" s="4"/>
      <c r="C834" s="7"/>
      <c r="D834" s="7"/>
      <c r="E834" s="7"/>
      <c r="F834" s="7"/>
      <c r="G834" s="7"/>
      <c r="H834" s="7"/>
      <c r="I834" s="9">
        <v>610</v>
      </c>
      <c r="J834" s="10">
        <v>621</v>
      </c>
      <c r="K834" s="10" t="s">
        <v>256</v>
      </c>
      <c r="L834">
        <v>94</v>
      </c>
    </row>
    <row r="835" spans="1:13" x14ac:dyDescent="0.25">
      <c r="A835" s="8">
        <v>834</v>
      </c>
      <c r="B835" s="4"/>
      <c r="C835" s="7"/>
      <c r="D835" s="7"/>
      <c r="E835" s="7"/>
      <c r="F835" s="7" t="s">
        <v>1388</v>
      </c>
      <c r="G835" s="7"/>
      <c r="H835" s="7"/>
      <c r="I835" s="9"/>
      <c r="J835" s="10">
        <v>1117</v>
      </c>
      <c r="K835" s="10" t="s">
        <v>1139</v>
      </c>
      <c r="L835">
        <v>95</v>
      </c>
      <c r="M835" t="s">
        <v>1495</v>
      </c>
    </row>
    <row r="836" spans="1:13" x14ac:dyDescent="0.25">
      <c r="A836" s="8">
        <v>835</v>
      </c>
      <c r="B836" s="4"/>
      <c r="C836" s="7"/>
      <c r="D836" s="7"/>
      <c r="E836" s="7"/>
      <c r="F836" s="7"/>
      <c r="G836" s="7"/>
      <c r="H836" s="7"/>
      <c r="I836" s="9">
        <v>668</v>
      </c>
      <c r="J836" s="10">
        <v>679</v>
      </c>
      <c r="K836" s="10" t="s">
        <v>1387</v>
      </c>
      <c r="L836">
        <v>95</v>
      </c>
    </row>
    <row r="837" spans="1:13" x14ac:dyDescent="0.25">
      <c r="A837" s="8">
        <v>836</v>
      </c>
      <c r="B837" s="4"/>
      <c r="C837" s="7"/>
      <c r="D837" s="7"/>
      <c r="E837" s="7"/>
      <c r="F837" s="7"/>
      <c r="G837" s="7"/>
      <c r="H837" s="7"/>
      <c r="I837" s="9"/>
      <c r="J837" s="10">
        <v>137</v>
      </c>
      <c r="K837" s="10" t="s">
        <v>1415</v>
      </c>
      <c r="L837">
        <v>95</v>
      </c>
    </row>
    <row r="838" spans="1:13" x14ac:dyDescent="0.25">
      <c r="A838" s="8">
        <v>837</v>
      </c>
      <c r="B838" s="4"/>
      <c r="C838" s="7"/>
      <c r="D838" s="7"/>
      <c r="E838" s="7"/>
      <c r="F838" s="7"/>
      <c r="G838" s="7"/>
      <c r="H838" s="7"/>
      <c r="I838" s="9"/>
      <c r="J838" s="10">
        <v>130</v>
      </c>
      <c r="K838" s="10" t="s">
        <v>1416</v>
      </c>
      <c r="L838">
        <v>95</v>
      </c>
    </row>
    <row r="839" spans="1:13" x14ac:dyDescent="0.25">
      <c r="A839" s="8">
        <v>838</v>
      </c>
      <c r="B839" s="4"/>
      <c r="C839" s="7"/>
      <c r="D839" s="7"/>
      <c r="E839" s="7"/>
      <c r="F839" s="7"/>
      <c r="G839" s="7"/>
      <c r="H839" s="7"/>
      <c r="I839" s="9">
        <v>142</v>
      </c>
      <c r="J839" s="10">
        <v>147</v>
      </c>
      <c r="K839" s="10" t="s">
        <v>590</v>
      </c>
      <c r="L839">
        <v>95</v>
      </c>
    </row>
    <row r="840" spans="1:13" x14ac:dyDescent="0.25">
      <c r="A840" s="8">
        <v>839</v>
      </c>
      <c r="B840" s="4"/>
      <c r="C840" s="7"/>
      <c r="D840" s="7"/>
      <c r="E840" s="7"/>
      <c r="F840" s="7"/>
      <c r="G840" s="7"/>
      <c r="H840" s="7"/>
      <c r="I840" s="9">
        <v>157</v>
      </c>
      <c r="J840" s="10">
        <v>162</v>
      </c>
      <c r="K840" s="10" t="s">
        <v>71</v>
      </c>
      <c r="L840">
        <v>95</v>
      </c>
    </row>
    <row r="841" spans="1:13" x14ac:dyDescent="0.25">
      <c r="A841" s="8">
        <v>840</v>
      </c>
      <c r="B841" s="4"/>
      <c r="C841" s="7"/>
      <c r="D841" s="7"/>
      <c r="E841" s="7"/>
      <c r="F841" s="7"/>
      <c r="G841" s="7"/>
      <c r="H841" s="7"/>
      <c r="I841" s="9">
        <v>593</v>
      </c>
      <c r="J841" s="10">
        <v>604</v>
      </c>
      <c r="K841" s="10" t="s">
        <v>246</v>
      </c>
      <c r="L841">
        <v>95</v>
      </c>
    </row>
    <row r="842" spans="1:13" x14ac:dyDescent="0.25">
      <c r="A842" s="8">
        <v>841</v>
      </c>
      <c r="B842" s="4"/>
      <c r="C842" s="7"/>
      <c r="D842" s="7"/>
      <c r="E842" s="7"/>
      <c r="F842" s="7"/>
      <c r="G842" s="7"/>
      <c r="H842" s="7"/>
      <c r="I842" s="9">
        <v>141</v>
      </c>
      <c r="J842" s="10">
        <v>146</v>
      </c>
      <c r="K842" s="10" t="s">
        <v>65</v>
      </c>
      <c r="L842">
        <v>95</v>
      </c>
    </row>
    <row r="843" spans="1:13" x14ac:dyDescent="0.25">
      <c r="A843" s="8">
        <v>842</v>
      </c>
      <c r="B843" s="4"/>
      <c r="C843" s="7"/>
      <c r="D843" s="7"/>
      <c r="E843" s="7"/>
      <c r="F843" s="7"/>
      <c r="G843" s="7"/>
      <c r="H843" s="7"/>
      <c r="I843" s="9">
        <v>231</v>
      </c>
      <c r="J843" s="10">
        <v>238</v>
      </c>
      <c r="K843" s="10" t="s">
        <v>1389</v>
      </c>
      <c r="L843">
        <v>95</v>
      </c>
    </row>
    <row r="844" spans="1:13" x14ac:dyDescent="0.25">
      <c r="A844" s="8">
        <v>843</v>
      </c>
      <c r="B844" s="4"/>
      <c r="C844" s="7"/>
      <c r="D844" s="7"/>
      <c r="E844" s="7"/>
      <c r="F844" s="7"/>
      <c r="G844" s="7"/>
      <c r="H844" s="7"/>
      <c r="I844" s="9">
        <v>340</v>
      </c>
      <c r="J844" s="10">
        <v>350</v>
      </c>
      <c r="K844" s="10" t="s">
        <v>148</v>
      </c>
      <c r="L844">
        <v>95</v>
      </c>
    </row>
    <row r="845" spans="1:13" x14ac:dyDescent="0.25">
      <c r="A845" s="8">
        <v>844</v>
      </c>
      <c r="B845" s="4"/>
      <c r="C845" s="7"/>
      <c r="D845" s="7"/>
      <c r="E845" s="7"/>
      <c r="F845" s="7"/>
      <c r="G845" s="7"/>
      <c r="H845" s="7"/>
      <c r="I845" s="9">
        <v>348</v>
      </c>
      <c r="J845" s="10">
        <v>358</v>
      </c>
      <c r="K845" s="10" t="s">
        <v>151</v>
      </c>
      <c r="L845">
        <v>95</v>
      </c>
    </row>
    <row r="846" spans="1:13" x14ac:dyDescent="0.25">
      <c r="A846" s="8">
        <v>845</v>
      </c>
      <c r="B846" s="4"/>
      <c r="C846" s="7"/>
      <c r="D846" s="7"/>
      <c r="E846" s="7" t="s">
        <v>1390</v>
      </c>
      <c r="F846" s="7"/>
      <c r="G846" s="7"/>
      <c r="H846" s="7"/>
      <c r="I846" s="9">
        <v>344</v>
      </c>
      <c r="J846" s="10">
        <v>354</v>
      </c>
      <c r="K846" s="10" t="s">
        <v>708</v>
      </c>
      <c r="L846">
        <v>95</v>
      </c>
    </row>
    <row r="847" spans="1:13" x14ac:dyDescent="0.25">
      <c r="A847" s="8">
        <v>846</v>
      </c>
      <c r="B847" s="4"/>
      <c r="C847" s="7"/>
      <c r="D847" s="7"/>
      <c r="E847" s="7"/>
      <c r="F847" s="7" t="s">
        <v>1391</v>
      </c>
      <c r="G847" s="7"/>
      <c r="H847" s="7"/>
      <c r="I847" s="9"/>
      <c r="J847" s="10">
        <v>386</v>
      </c>
      <c r="K847" s="10" t="s">
        <v>729</v>
      </c>
      <c r="L847">
        <v>96</v>
      </c>
      <c r="M847" t="s">
        <v>1496</v>
      </c>
    </row>
    <row r="848" spans="1:13" x14ac:dyDescent="0.25">
      <c r="A848" s="8">
        <v>847</v>
      </c>
      <c r="B848" s="4"/>
      <c r="C848" s="7"/>
      <c r="D848" s="7"/>
      <c r="E848" s="7"/>
      <c r="F848" s="7"/>
      <c r="G848" s="7"/>
      <c r="H848" s="7"/>
      <c r="I848" s="9">
        <v>200</v>
      </c>
      <c r="J848" s="10">
        <v>207</v>
      </c>
      <c r="K848" s="10" t="s">
        <v>626</v>
      </c>
      <c r="L848">
        <v>96</v>
      </c>
    </row>
    <row r="849" spans="1:12" x14ac:dyDescent="0.25">
      <c r="A849" s="8">
        <v>848</v>
      </c>
      <c r="B849" s="4"/>
      <c r="C849" s="7"/>
      <c r="D849" s="7"/>
      <c r="E849" s="7"/>
      <c r="F849" s="7"/>
      <c r="G849" s="7" t="s">
        <v>863</v>
      </c>
      <c r="H849" s="7"/>
      <c r="I849" s="9"/>
      <c r="J849" s="10">
        <v>607</v>
      </c>
      <c r="K849" s="10" t="s">
        <v>863</v>
      </c>
      <c r="L849">
        <v>96</v>
      </c>
    </row>
    <row r="850" spans="1:12" x14ac:dyDescent="0.25">
      <c r="A850" s="8">
        <v>849</v>
      </c>
      <c r="B850" s="4"/>
      <c r="C850" s="7"/>
      <c r="D850" s="7"/>
      <c r="E850" s="7"/>
      <c r="F850" s="7"/>
      <c r="G850" s="7"/>
      <c r="H850" s="7"/>
      <c r="I850" s="9"/>
      <c r="J850" s="10">
        <v>112</v>
      </c>
      <c r="K850" s="10" t="s">
        <v>574</v>
      </c>
      <c r="L850">
        <v>96</v>
      </c>
    </row>
    <row r="851" spans="1:12" x14ac:dyDescent="0.25">
      <c r="A851" s="8">
        <v>850</v>
      </c>
      <c r="B851" s="4"/>
      <c r="C851" s="7"/>
      <c r="D851" s="7"/>
      <c r="E851" s="7"/>
      <c r="F851" s="7"/>
      <c r="G851" s="7"/>
      <c r="H851" s="7"/>
      <c r="I851" s="9"/>
      <c r="J851" s="10">
        <v>560</v>
      </c>
      <c r="K851" s="10" t="s">
        <v>840</v>
      </c>
      <c r="L851">
        <v>96</v>
      </c>
    </row>
    <row r="852" spans="1:12" x14ac:dyDescent="0.25">
      <c r="A852" s="8">
        <v>851</v>
      </c>
      <c r="B852" s="4"/>
      <c r="C852" s="7"/>
      <c r="D852" s="7"/>
      <c r="E852" s="7"/>
      <c r="F852" s="7"/>
      <c r="G852" s="7"/>
      <c r="H852" s="7"/>
      <c r="I852" s="9">
        <v>91</v>
      </c>
      <c r="J852" s="10">
        <v>96</v>
      </c>
      <c r="K852" s="10" t="s">
        <v>563</v>
      </c>
      <c r="L852">
        <v>96</v>
      </c>
    </row>
    <row r="853" spans="1:12" x14ac:dyDescent="0.25">
      <c r="A853" s="8">
        <v>852</v>
      </c>
      <c r="B853" s="4"/>
      <c r="C853" s="7"/>
      <c r="D853" s="7"/>
      <c r="E853" s="7"/>
      <c r="F853" s="7"/>
      <c r="G853" s="7"/>
      <c r="H853" s="7"/>
      <c r="I853" s="9">
        <v>96</v>
      </c>
      <c r="J853" s="10">
        <v>101</v>
      </c>
      <c r="K853" s="10" t="s">
        <v>44</v>
      </c>
      <c r="L853">
        <v>96</v>
      </c>
    </row>
    <row r="854" spans="1:12" x14ac:dyDescent="0.25">
      <c r="A854" s="8">
        <v>853</v>
      </c>
      <c r="B854" s="4"/>
      <c r="C854" s="7"/>
      <c r="D854" s="7"/>
      <c r="E854" s="7"/>
      <c r="F854" s="7"/>
      <c r="G854" s="7" t="s">
        <v>1417</v>
      </c>
      <c r="H854" s="7"/>
      <c r="I854" s="9"/>
      <c r="J854" s="10">
        <v>720</v>
      </c>
      <c r="K854" s="10" t="s">
        <v>918</v>
      </c>
      <c r="L854">
        <v>96</v>
      </c>
    </row>
    <row r="855" spans="1:12" x14ac:dyDescent="0.25">
      <c r="A855" s="8">
        <v>854</v>
      </c>
      <c r="B855" s="4"/>
      <c r="C855" s="7"/>
      <c r="D855" s="7"/>
      <c r="E855" s="7"/>
      <c r="F855" s="7"/>
      <c r="G855" s="7"/>
      <c r="H855" s="7"/>
      <c r="I855" s="9">
        <v>700</v>
      </c>
      <c r="J855" s="10">
        <v>711</v>
      </c>
      <c r="K855" s="10" t="s">
        <v>910</v>
      </c>
      <c r="L855">
        <v>96</v>
      </c>
    </row>
    <row r="856" spans="1:12" x14ac:dyDescent="0.25">
      <c r="A856" s="8">
        <v>855</v>
      </c>
      <c r="B856" s="4"/>
      <c r="C856" s="7"/>
      <c r="D856" s="7"/>
      <c r="E856" s="7"/>
      <c r="F856" s="7"/>
      <c r="G856" s="7"/>
      <c r="H856" s="7"/>
      <c r="I856" s="9">
        <v>1027</v>
      </c>
      <c r="J856" s="10">
        <v>1039</v>
      </c>
      <c r="K856" s="10" t="s">
        <v>1095</v>
      </c>
      <c r="L856">
        <v>96</v>
      </c>
    </row>
    <row r="857" spans="1:12" x14ac:dyDescent="0.25">
      <c r="A857" s="8">
        <v>856</v>
      </c>
      <c r="B857" s="4"/>
      <c r="C857" s="7"/>
      <c r="D857" s="7"/>
      <c r="E857" s="7"/>
      <c r="F857" s="7"/>
      <c r="G857" s="7"/>
      <c r="H857" s="7"/>
      <c r="I857" s="9">
        <v>892</v>
      </c>
      <c r="J857" s="10">
        <v>903</v>
      </c>
      <c r="K857" s="10" t="s">
        <v>1026</v>
      </c>
      <c r="L857">
        <v>96</v>
      </c>
    </row>
    <row r="858" spans="1:12" x14ac:dyDescent="0.25">
      <c r="A858" s="8">
        <v>857</v>
      </c>
      <c r="B858" s="4"/>
      <c r="C858" s="7"/>
      <c r="D858" s="7"/>
      <c r="E858" s="7"/>
      <c r="F858" s="7"/>
      <c r="G858" s="7"/>
      <c r="H858" s="7"/>
      <c r="I858" s="9">
        <v>631</v>
      </c>
      <c r="J858" s="10">
        <v>642</v>
      </c>
      <c r="K858" s="10" t="s">
        <v>267</v>
      </c>
      <c r="L858">
        <v>96</v>
      </c>
    </row>
    <row r="859" spans="1:12" x14ac:dyDescent="0.25">
      <c r="A859" s="8">
        <v>858</v>
      </c>
      <c r="B859" s="4"/>
      <c r="C859" s="7"/>
      <c r="D859" s="7"/>
      <c r="E859" s="7"/>
      <c r="F859" s="7"/>
      <c r="G859" s="7"/>
      <c r="H859" s="7"/>
      <c r="I859" s="9">
        <v>640</v>
      </c>
      <c r="J859" s="10">
        <v>651</v>
      </c>
      <c r="K859" s="10" t="s">
        <v>882</v>
      </c>
      <c r="L859">
        <v>96</v>
      </c>
    </row>
    <row r="860" spans="1:12" x14ac:dyDescent="0.25">
      <c r="A860" s="8">
        <v>859</v>
      </c>
      <c r="B860" s="4"/>
      <c r="C860" s="7"/>
      <c r="D860" s="7"/>
      <c r="E860" s="7"/>
      <c r="F860" s="7"/>
      <c r="G860" s="7"/>
      <c r="H860" s="7"/>
      <c r="I860" s="9"/>
      <c r="J860" s="10">
        <v>659</v>
      </c>
      <c r="K860" s="10" t="s">
        <v>886</v>
      </c>
      <c r="L860">
        <v>96</v>
      </c>
    </row>
    <row r="861" spans="1:12" x14ac:dyDescent="0.25">
      <c r="A861" s="8">
        <v>860</v>
      </c>
      <c r="B861" s="4"/>
      <c r="C861" s="7"/>
      <c r="D861" s="7"/>
      <c r="E861" s="7"/>
      <c r="F861" s="7"/>
      <c r="G861" s="7"/>
      <c r="H861" s="7"/>
      <c r="I861" s="9"/>
      <c r="J861" s="10">
        <v>666</v>
      </c>
      <c r="K861" s="10" t="s">
        <v>890</v>
      </c>
      <c r="L861">
        <v>96</v>
      </c>
    </row>
    <row r="862" spans="1:12" x14ac:dyDescent="0.25">
      <c r="A862" s="8">
        <v>861</v>
      </c>
      <c r="B862" s="4"/>
      <c r="C862" s="7"/>
      <c r="D862" s="7"/>
      <c r="E862" s="7"/>
      <c r="F862" s="7"/>
      <c r="G862" s="7"/>
      <c r="H862" s="7"/>
      <c r="I862" s="9"/>
      <c r="J862" s="10">
        <v>674</v>
      </c>
      <c r="K862" s="10" t="s">
        <v>893</v>
      </c>
      <c r="L862">
        <v>96</v>
      </c>
    </row>
    <row r="863" spans="1:12" x14ac:dyDescent="0.25">
      <c r="A863" s="8">
        <v>862</v>
      </c>
      <c r="B863" s="4"/>
      <c r="C863" s="7"/>
      <c r="D863" s="7"/>
      <c r="E863" s="7"/>
      <c r="F863" s="7"/>
      <c r="G863" s="7"/>
      <c r="H863" s="7"/>
      <c r="I863" s="9"/>
      <c r="J863" s="10">
        <v>682</v>
      </c>
      <c r="K863" s="10" t="s">
        <v>897</v>
      </c>
      <c r="L863">
        <v>96</v>
      </c>
    </row>
    <row r="864" spans="1:12" x14ac:dyDescent="0.25">
      <c r="A864" s="8">
        <v>863</v>
      </c>
      <c r="B864" s="4"/>
      <c r="C864" s="7"/>
      <c r="D864" s="7"/>
      <c r="E864" s="7"/>
      <c r="F864" s="7"/>
      <c r="G864" s="7"/>
      <c r="H864" s="7"/>
      <c r="I864" s="9"/>
      <c r="J864" s="10">
        <v>691</v>
      </c>
      <c r="K864" s="10" t="s">
        <v>902</v>
      </c>
      <c r="L864">
        <v>96</v>
      </c>
    </row>
    <row r="865" spans="1:12" x14ac:dyDescent="0.25">
      <c r="A865" s="8">
        <v>864</v>
      </c>
      <c r="B865" s="4"/>
      <c r="C865" s="7"/>
      <c r="D865" s="7"/>
      <c r="E865" s="7"/>
      <c r="F865" s="7"/>
      <c r="G865" s="7"/>
      <c r="H865" s="7"/>
      <c r="I865" s="9">
        <v>418</v>
      </c>
      <c r="J865" s="10">
        <v>429</v>
      </c>
      <c r="K865" s="10" t="s">
        <v>759</v>
      </c>
      <c r="L865">
        <v>96</v>
      </c>
    </row>
    <row r="866" spans="1:12" x14ac:dyDescent="0.25">
      <c r="A866" s="8">
        <v>865</v>
      </c>
      <c r="B866" s="4"/>
      <c r="C866" s="7"/>
      <c r="D866" s="7"/>
      <c r="E866" s="7"/>
      <c r="F866" s="7"/>
      <c r="G866" s="7"/>
      <c r="H866" s="7"/>
      <c r="I866" s="9">
        <v>426</v>
      </c>
      <c r="J866" s="10">
        <v>437</v>
      </c>
      <c r="K866" s="10" t="s">
        <v>763</v>
      </c>
      <c r="L866">
        <v>96</v>
      </c>
    </row>
    <row r="867" spans="1:12" x14ac:dyDescent="0.25">
      <c r="A867" s="8">
        <v>866</v>
      </c>
      <c r="B867" s="4"/>
      <c r="C867" s="7"/>
      <c r="D867" s="7"/>
      <c r="E867" s="7"/>
      <c r="F867" s="7"/>
      <c r="G867" s="7"/>
      <c r="H867" s="7"/>
      <c r="I867" s="9">
        <v>434</v>
      </c>
      <c r="J867" s="10">
        <v>445</v>
      </c>
      <c r="K867" s="10" t="s">
        <v>767</v>
      </c>
      <c r="L867">
        <v>96</v>
      </c>
    </row>
    <row r="868" spans="1:12" x14ac:dyDescent="0.25">
      <c r="A868" s="8">
        <v>867</v>
      </c>
      <c r="B868" s="4"/>
      <c r="C868" s="7"/>
      <c r="D868" s="7"/>
      <c r="E868" s="7"/>
      <c r="F868" s="7"/>
      <c r="G868" s="7"/>
      <c r="H868" s="7"/>
      <c r="I868" s="9"/>
      <c r="J868" s="10">
        <v>77</v>
      </c>
      <c r="K868" s="10" t="s">
        <v>549</v>
      </c>
      <c r="L868">
        <v>96</v>
      </c>
    </row>
    <row r="869" spans="1:12" x14ac:dyDescent="0.25">
      <c r="A869" s="8">
        <v>868</v>
      </c>
      <c r="B869" s="4"/>
      <c r="C869" s="7"/>
      <c r="D869" s="7"/>
      <c r="E869" s="7"/>
      <c r="F869" s="7"/>
      <c r="G869" s="7"/>
      <c r="H869" s="7"/>
      <c r="I869" s="9"/>
      <c r="J869" s="10">
        <v>53</v>
      </c>
      <c r="K869" s="10" t="s">
        <v>535</v>
      </c>
      <c r="L869">
        <v>96</v>
      </c>
    </row>
    <row r="870" spans="1:12" x14ac:dyDescent="0.25">
      <c r="A870" s="8">
        <v>869</v>
      </c>
      <c r="B870" s="4"/>
      <c r="C870" s="7"/>
      <c r="D870" s="7"/>
      <c r="E870" s="7"/>
      <c r="F870" s="7"/>
      <c r="G870" s="7"/>
      <c r="H870" s="7"/>
      <c r="I870" s="9"/>
      <c r="J870" s="10">
        <v>61</v>
      </c>
      <c r="K870" s="10" t="s">
        <v>542</v>
      </c>
      <c r="L870">
        <v>96</v>
      </c>
    </row>
    <row r="871" spans="1:12" x14ac:dyDescent="0.25">
      <c r="A871" s="8">
        <v>870</v>
      </c>
      <c r="B871" s="4"/>
      <c r="C871" s="7"/>
      <c r="D871" s="7"/>
      <c r="E871" s="7"/>
      <c r="F871" s="7"/>
      <c r="G871" s="7"/>
      <c r="H871" s="7"/>
      <c r="I871" s="9"/>
      <c r="J871" s="10">
        <v>45</v>
      </c>
      <c r="K871" s="10" t="s">
        <v>528</v>
      </c>
      <c r="L871">
        <v>96</v>
      </c>
    </row>
    <row r="872" spans="1:12" x14ac:dyDescent="0.25">
      <c r="A872" s="8">
        <v>871</v>
      </c>
      <c r="B872" s="4"/>
      <c r="C872" s="7"/>
      <c r="D872" s="7"/>
      <c r="E872" s="7"/>
      <c r="F872" s="7"/>
      <c r="G872" s="7"/>
      <c r="H872" s="7"/>
      <c r="I872" s="9"/>
      <c r="J872" s="10">
        <v>69</v>
      </c>
      <c r="K872" s="10" t="s">
        <v>544</v>
      </c>
      <c r="L872">
        <v>96</v>
      </c>
    </row>
    <row r="873" spans="1:12" x14ac:dyDescent="0.25">
      <c r="A873" s="8">
        <v>872</v>
      </c>
      <c r="B873" s="4"/>
      <c r="C873" s="7"/>
      <c r="D873" s="7"/>
      <c r="E873" s="7"/>
      <c r="F873" s="7"/>
      <c r="G873" s="7"/>
      <c r="H873" s="7"/>
      <c r="I873" s="9"/>
      <c r="J873" s="10">
        <v>789</v>
      </c>
      <c r="K873" s="10" t="s">
        <v>962</v>
      </c>
      <c r="L873">
        <v>96</v>
      </c>
    </row>
    <row r="874" spans="1:12" x14ac:dyDescent="0.25">
      <c r="A874" s="8">
        <v>873</v>
      </c>
      <c r="B874" s="4"/>
      <c r="C874" s="7"/>
      <c r="D874" s="7"/>
      <c r="E874" s="7"/>
      <c r="F874" s="7" t="s">
        <v>1392</v>
      </c>
      <c r="G874" s="7"/>
      <c r="H874" s="7"/>
      <c r="I874" s="9"/>
      <c r="J874" s="10">
        <v>370</v>
      </c>
      <c r="K874" s="10" t="s">
        <v>717</v>
      </c>
      <c r="L874">
        <v>96</v>
      </c>
    </row>
    <row r="875" spans="1:12" x14ac:dyDescent="0.25">
      <c r="A875" s="8">
        <v>874</v>
      </c>
      <c r="B875" s="4"/>
      <c r="C875" s="7"/>
      <c r="D875" s="7"/>
      <c r="E875" s="7"/>
      <c r="F875" s="7"/>
      <c r="G875" s="7"/>
      <c r="H875" s="7"/>
      <c r="I875" s="9">
        <v>642</v>
      </c>
      <c r="J875" s="10">
        <v>653</v>
      </c>
      <c r="K875" s="10" t="s">
        <v>884</v>
      </c>
      <c r="L875">
        <v>96</v>
      </c>
    </row>
    <row r="876" spans="1:12" x14ac:dyDescent="0.25">
      <c r="A876" s="8">
        <v>875</v>
      </c>
      <c r="B876" s="4"/>
      <c r="C876" s="7"/>
      <c r="D876" s="7"/>
      <c r="E876" s="7"/>
      <c r="F876" s="7"/>
      <c r="G876" s="7"/>
      <c r="H876" s="7"/>
      <c r="I876" s="9"/>
      <c r="J876" s="10">
        <v>568</v>
      </c>
      <c r="K876" s="10" t="s">
        <v>845</v>
      </c>
      <c r="L876">
        <v>96</v>
      </c>
    </row>
    <row r="877" spans="1:12" x14ac:dyDescent="0.25">
      <c r="A877" s="8">
        <v>876</v>
      </c>
      <c r="B877" s="4"/>
      <c r="C877" s="7"/>
      <c r="D877" s="7"/>
      <c r="E877" s="7"/>
      <c r="F877" s="7"/>
      <c r="G877" s="7"/>
      <c r="H877" s="7"/>
      <c r="I877" s="9">
        <v>650</v>
      </c>
      <c r="J877" s="10">
        <v>661</v>
      </c>
      <c r="K877" s="10" t="s">
        <v>276</v>
      </c>
      <c r="L877">
        <v>96</v>
      </c>
    </row>
    <row r="878" spans="1:12" x14ac:dyDescent="0.25">
      <c r="A878" s="8">
        <v>877</v>
      </c>
      <c r="B878" s="4"/>
      <c r="C878" s="7"/>
      <c r="D878" s="7"/>
      <c r="E878" s="7"/>
      <c r="F878" s="7"/>
      <c r="G878" s="7"/>
      <c r="H878" s="7"/>
      <c r="I878" s="9">
        <v>565</v>
      </c>
      <c r="J878" s="10">
        <v>576</v>
      </c>
      <c r="K878" s="10" t="s">
        <v>850</v>
      </c>
      <c r="L878">
        <v>96</v>
      </c>
    </row>
    <row r="879" spans="1:12" x14ac:dyDescent="0.25">
      <c r="A879" s="8">
        <v>878</v>
      </c>
      <c r="B879" s="4"/>
      <c r="C879" s="7"/>
      <c r="D879" s="7"/>
      <c r="E879" s="7"/>
      <c r="F879" s="7"/>
      <c r="G879" s="7"/>
      <c r="H879" s="7"/>
      <c r="I879" s="9"/>
      <c r="J879" s="10">
        <v>640</v>
      </c>
      <c r="K879" s="10" t="s">
        <v>876</v>
      </c>
      <c r="L879">
        <v>96</v>
      </c>
    </row>
    <row r="880" spans="1:12" x14ac:dyDescent="0.25">
      <c r="A880" s="8">
        <v>879</v>
      </c>
      <c r="B880" s="4"/>
      <c r="C880" s="7"/>
      <c r="D880" s="7"/>
      <c r="E880" s="7"/>
      <c r="F880" s="7"/>
      <c r="G880" s="7"/>
      <c r="H880" s="7"/>
      <c r="I880" s="9"/>
      <c r="J880" s="10">
        <v>135</v>
      </c>
      <c r="K880" s="10" t="s">
        <v>581</v>
      </c>
      <c r="L880">
        <v>96</v>
      </c>
    </row>
    <row r="881" spans="1:12" x14ac:dyDescent="0.25">
      <c r="A881" s="8">
        <v>880</v>
      </c>
      <c r="B881" s="4"/>
      <c r="C881" s="7"/>
      <c r="D881" s="7"/>
      <c r="E881" s="7"/>
      <c r="F881" s="7"/>
      <c r="G881" s="7"/>
      <c r="H881" s="7"/>
      <c r="I881" s="9">
        <v>928</v>
      </c>
      <c r="J881" s="10">
        <v>939</v>
      </c>
      <c r="K881" s="10" t="s">
        <v>1043</v>
      </c>
      <c r="L881">
        <v>96</v>
      </c>
    </row>
    <row r="882" spans="1:12" x14ac:dyDescent="0.25">
      <c r="A882" s="8">
        <v>881</v>
      </c>
      <c r="B882" s="4"/>
      <c r="C882" s="7"/>
      <c r="D882" s="7"/>
      <c r="E882" s="7"/>
      <c r="F882" s="7"/>
      <c r="G882" s="7"/>
      <c r="H882" s="7"/>
      <c r="I882" s="9">
        <v>138</v>
      </c>
      <c r="J882" s="10">
        <v>143</v>
      </c>
      <c r="K882" s="10" t="s">
        <v>588</v>
      </c>
      <c r="L882">
        <v>96</v>
      </c>
    </row>
    <row r="883" spans="1:12" x14ac:dyDescent="0.25">
      <c r="A883" s="8">
        <v>882</v>
      </c>
      <c r="B883" s="4"/>
      <c r="C883" s="7"/>
      <c r="D883" s="7"/>
      <c r="E883" s="7"/>
      <c r="F883" s="7"/>
      <c r="G883" s="7"/>
      <c r="H883" s="7"/>
      <c r="I883" s="9">
        <v>828</v>
      </c>
      <c r="J883" s="10">
        <v>839</v>
      </c>
      <c r="K883" s="10" t="s">
        <v>991</v>
      </c>
      <c r="L883">
        <v>96</v>
      </c>
    </row>
    <row r="884" spans="1:12" x14ac:dyDescent="0.25">
      <c r="A884" s="8">
        <v>883</v>
      </c>
      <c r="B884" s="4"/>
      <c r="C884" s="7"/>
      <c r="D884" s="7"/>
      <c r="E884" s="7"/>
      <c r="F884" s="7"/>
      <c r="G884" s="7"/>
      <c r="H884" s="7"/>
      <c r="I884" s="9"/>
      <c r="J884" s="10">
        <v>887</v>
      </c>
      <c r="K884" s="10" t="s">
        <v>1019</v>
      </c>
      <c r="L884">
        <v>96</v>
      </c>
    </row>
    <row r="885" spans="1:12" x14ac:dyDescent="0.25">
      <c r="A885" s="8">
        <v>884</v>
      </c>
      <c r="B885" s="4"/>
      <c r="C885" s="7"/>
      <c r="D885" s="7"/>
      <c r="E885" s="7"/>
      <c r="F885" s="7"/>
      <c r="G885" s="7"/>
      <c r="H885" s="7"/>
      <c r="I885" s="9">
        <v>1036</v>
      </c>
      <c r="J885" s="10">
        <v>1048</v>
      </c>
      <c r="K885" s="10" t="s">
        <v>1099</v>
      </c>
      <c r="L885">
        <v>96</v>
      </c>
    </row>
    <row r="886" spans="1:12" x14ac:dyDescent="0.25">
      <c r="A886" s="8">
        <v>885</v>
      </c>
      <c r="B886" s="4"/>
      <c r="C886" s="7"/>
      <c r="D886" s="7"/>
      <c r="E886" s="7"/>
      <c r="F886" s="7"/>
      <c r="G886" s="7"/>
      <c r="H886" s="7"/>
      <c r="I886" s="9">
        <v>362</v>
      </c>
      <c r="J886" s="10">
        <v>372</v>
      </c>
      <c r="K886" s="10" t="s">
        <v>719</v>
      </c>
      <c r="L886">
        <v>96</v>
      </c>
    </row>
    <row r="887" spans="1:12" x14ac:dyDescent="0.25">
      <c r="A887" s="8">
        <v>886</v>
      </c>
      <c r="B887" s="4"/>
      <c r="C887" s="7"/>
      <c r="D887" s="7"/>
      <c r="E887" s="7"/>
      <c r="F887" s="7"/>
      <c r="G887" s="7"/>
      <c r="H887" s="7"/>
      <c r="I887" s="9">
        <v>78</v>
      </c>
      <c r="J887" s="10">
        <v>83</v>
      </c>
      <c r="K887" s="10" t="s">
        <v>553</v>
      </c>
      <c r="L887">
        <v>96</v>
      </c>
    </row>
    <row r="888" spans="1:12" x14ac:dyDescent="0.25">
      <c r="A888" s="8">
        <v>887</v>
      </c>
      <c r="B888" s="4"/>
      <c r="C888" s="7"/>
      <c r="D888" s="7"/>
      <c r="E888" s="7"/>
      <c r="F888" s="7"/>
      <c r="G888" s="7"/>
      <c r="H888" s="7"/>
      <c r="I888" s="9">
        <v>131</v>
      </c>
      <c r="J888" s="10">
        <v>136</v>
      </c>
      <c r="K888" s="10" t="s">
        <v>582</v>
      </c>
      <c r="L888">
        <v>96</v>
      </c>
    </row>
    <row r="889" spans="1:12" x14ac:dyDescent="0.25">
      <c r="A889" s="8">
        <v>888</v>
      </c>
      <c r="B889" s="4"/>
      <c r="C889" s="7"/>
      <c r="D889" s="7"/>
      <c r="E889" s="7"/>
      <c r="F889" s="7"/>
      <c r="G889" s="7"/>
      <c r="H889" s="7"/>
      <c r="I889" s="9">
        <v>101</v>
      </c>
      <c r="J889" s="10">
        <v>106</v>
      </c>
      <c r="K889" s="10" t="s">
        <v>568</v>
      </c>
      <c r="L889">
        <v>96</v>
      </c>
    </row>
    <row r="890" spans="1:12" x14ac:dyDescent="0.25">
      <c r="A890" s="8">
        <v>889</v>
      </c>
      <c r="B890" s="4"/>
      <c r="C890" s="7"/>
      <c r="D890" s="7"/>
      <c r="E890" s="7"/>
      <c r="F890" s="7"/>
      <c r="G890" s="7"/>
      <c r="H890" s="7"/>
      <c r="I890" s="9">
        <v>196</v>
      </c>
      <c r="J890" s="10">
        <v>203</v>
      </c>
      <c r="K890" s="10" t="s">
        <v>623</v>
      </c>
      <c r="L890">
        <v>96</v>
      </c>
    </row>
    <row r="891" spans="1:12" x14ac:dyDescent="0.25">
      <c r="A891" s="8">
        <v>890</v>
      </c>
      <c r="B891" s="4"/>
      <c r="C891" s="7"/>
      <c r="D891" s="7"/>
      <c r="E891" s="7"/>
      <c r="F891" s="7"/>
      <c r="G891" s="7"/>
      <c r="H891" s="7"/>
      <c r="I891" s="9">
        <v>228</v>
      </c>
      <c r="J891" s="10">
        <v>235</v>
      </c>
      <c r="K891" s="10" t="s">
        <v>644</v>
      </c>
      <c r="L891">
        <v>96</v>
      </c>
    </row>
    <row r="892" spans="1:12" x14ac:dyDescent="0.25">
      <c r="A892" s="8">
        <v>891</v>
      </c>
      <c r="B892" s="4"/>
      <c r="C892" s="7"/>
      <c r="D892" s="7"/>
      <c r="E892" s="7"/>
      <c r="F892" s="7"/>
      <c r="G892" s="7"/>
      <c r="H892" s="7"/>
      <c r="I892" s="9"/>
      <c r="J892" s="10">
        <v>955</v>
      </c>
      <c r="K892" s="10" t="s">
        <v>1051</v>
      </c>
      <c r="L892">
        <v>96</v>
      </c>
    </row>
    <row r="893" spans="1:12" x14ac:dyDescent="0.25">
      <c r="A893" s="8">
        <v>892</v>
      </c>
      <c r="B893" s="4"/>
      <c r="C893" s="7"/>
      <c r="D893" s="7"/>
      <c r="E893" s="7"/>
      <c r="F893" s="7"/>
      <c r="G893" s="7"/>
      <c r="H893" s="7"/>
      <c r="I893" s="9"/>
      <c r="J893" s="10">
        <v>963</v>
      </c>
      <c r="K893" s="10" t="s">
        <v>1056</v>
      </c>
      <c r="L893">
        <v>96</v>
      </c>
    </row>
    <row r="894" spans="1:12" x14ac:dyDescent="0.25">
      <c r="A894" s="8">
        <v>893</v>
      </c>
      <c r="B894" s="4"/>
      <c r="C894" s="7"/>
      <c r="D894" s="7"/>
      <c r="E894" s="7"/>
      <c r="F894" s="7"/>
      <c r="G894" s="7"/>
      <c r="H894" s="7"/>
      <c r="I894" s="9">
        <v>297</v>
      </c>
      <c r="J894" s="10">
        <v>307</v>
      </c>
      <c r="K894" s="10" t="s">
        <v>681</v>
      </c>
      <c r="L894">
        <v>96</v>
      </c>
    </row>
    <row r="895" spans="1:12" x14ac:dyDescent="0.25">
      <c r="A895" s="8">
        <v>894</v>
      </c>
      <c r="B895" s="4"/>
      <c r="C895" s="7"/>
      <c r="D895" s="7"/>
      <c r="E895" s="7"/>
      <c r="F895" s="7"/>
      <c r="G895" s="7"/>
      <c r="H895" s="7"/>
      <c r="I895" s="9"/>
      <c r="J895" s="10">
        <v>395</v>
      </c>
      <c r="K895" s="10" t="s">
        <v>736</v>
      </c>
      <c r="L895">
        <v>96</v>
      </c>
    </row>
    <row r="896" spans="1:12" x14ac:dyDescent="0.25">
      <c r="A896" s="8">
        <v>895</v>
      </c>
      <c r="B896" s="4"/>
      <c r="C896" s="7"/>
      <c r="D896" s="7"/>
      <c r="E896" s="7"/>
      <c r="F896" s="7"/>
      <c r="G896" s="7"/>
      <c r="H896" s="7"/>
      <c r="I896" s="9">
        <v>1086</v>
      </c>
      <c r="J896" s="10">
        <v>1098</v>
      </c>
      <c r="K896" s="10" t="s">
        <v>1129</v>
      </c>
      <c r="L896">
        <v>96</v>
      </c>
    </row>
    <row r="897" spans="1:12" x14ac:dyDescent="0.25">
      <c r="A897" s="8">
        <v>896</v>
      </c>
      <c r="B897" s="4"/>
      <c r="C897" s="7"/>
      <c r="D897" s="7"/>
      <c r="E897" s="7"/>
      <c r="F897" s="7"/>
      <c r="G897" s="7"/>
      <c r="H897" s="7"/>
      <c r="I897" s="9">
        <v>1095</v>
      </c>
      <c r="J897" s="10">
        <v>1107</v>
      </c>
      <c r="K897" s="10" t="s">
        <v>1134</v>
      </c>
      <c r="L897">
        <v>96</v>
      </c>
    </row>
    <row r="898" spans="1:12" x14ac:dyDescent="0.25">
      <c r="A898" s="8">
        <v>897</v>
      </c>
      <c r="B898" s="4"/>
      <c r="C898" s="7"/>
      <c r="D898" s="7"/>
      <c r="E898" s="7"/>
      <c r="F898" s="7"/>
      <c r="G898" s="7"/>
      <c r="H898" s="7"/>
      <c r="I898" s="9">
        <v>841</v>
      </c>
      <c r="J898" s="10">
        <v>852</v>
      </c>
      <c r="K898" s="10" t="s">
        <v>997</v>
      </c>
      <c r="L898">
        <v>96</v>
      </c>
    </row>
    <row r="899" spans="1:12" x14ac:dyDescent="0.25">
      <c r="A899" s="8">
        <v>898</v>
      </c>
      <c r="B899" s="4"/>
      <c r="C899" s="7"/>
      <c r="D899" s="7"/>
      <c r="E899" s="7"/>
      <c r="F899" s="7"/>
      <c r="G899" s="7"/>
      <c r="H899" s="7"/>
      <c r="I899" s="9">
        <v>848</v>
      </c>
      <c r="J899" s="10">
        <v>859</v>
      </c>
      <c r="K899" s="10" t="s">
        <v>1002</v>
      </c>
      <c r="L899">
        <v>96</v>
      </c>
    </row>
    <row r="900" spans="1:12" x14ac:dyDescent="0.25">
      <c r="A900" s="8">
        <v>899</v>
      </c>
      <c r="B900" s="4"/>
      <c r="C900" s="7"/>
      <c r="D900" s="7"/>
      <c r="E900" s="7"/>
      <c r="F900" s="7"/>
      <c r="G900" s="7"/>
      <c r="H900" s="7"/>
      <c r="I900" s="9"/>
      <c r="J900" s="10">
        <v>938</v>
      </c>
      <c r="K900" s="10" t="s">
        <v>1042</v>
      </c>
      <c r="L900">
        <v>96</v>
      </c>
    </row>
    <row r="901" spans="1:12" x14ac:dyDescent="0.25">
      <c r="A901" s="8">
        <v>900</v>
      </c>
      <c r="B901" s="4"/>
      <c r="C901" s="7"/>
      <c r="D901" s="7"/>
      <c r="E901" s="7"/>
      <c r="F901" s="7"/>
      <c r="G901" s="7"/>
      <c r="H901" s="7"/>
      <c r="I901" s="9">
        <v>959</v>
      </c>
      <c r="J901" s="10">
        <v>970</v>
      </c>
      <c r="K901" s="10" t="s">
        <v>1060</v>
      </c>
      <c r="L901">
        <v>96</v>
      </c>
    </row>
    <row r="902" spans="1:12" x14ac:dyDescent="0.25">
      <c r="A902" s="8">
        <v>901</v>
      </c>
      <c r="B902" s="4"/>
      <c r="C902" s="7"/>
      <c r="D902" s="7"/>
      <c r="E902" s="7"/>
      <c r="F902" s="7"/>
      <c r="G902" s="7"/>
      <c r="H902" s="7"/>
      <c r="I902" s="9">
        <v>967</v>
      </c>
      <c r="J902" s="10">
        <v>978</v>
      </c>
      <c r="K902" s="10" t="s">
        <v>1064</v>
      </c>
      <c r="L902">
        <v>96</v>
      </c>
    </row>
    <row r="903" spans="1:12" x14ac:dyDescent="0.25">
      <c r="A903" s="8">
        <v>902</v>
      </c>
      <c r="B903" s="4"/>
      <c r="C903" s="7"/>
      <c r="D903" s="7"/>
      <c r="E903" s="7"/>
      <c r="F903" s="7"/>
      <c r="G903" s="7"/>
      <c r="H903" s="7"/>
      <c r="I903" s="9"/>
      <c r="J903" s="10">
        <v>154</v>
      </c>
      <c r="K903" s="10" t="s">
        <v>596</v>
      </c>
      <c r="L903">
        <v>96</v>
      </c>
    </row>
    <row r="904" spans="1:12" x14ac:dyDescent="0.25">
      <c r="A904" s="8">
        <v>903</v>
      </c>
      <c r="B904" s="4"/>
      <c r="C904" s="7"/>
      <c r="D904" s="7"/>
      <c r="E904" s="7"/>
      <c r="F904" s="7"/>
      <c r="G904" s="7"/>
      <c r="H904" s="7"/>
      <c r="I904" s="9"/>
      <c r="J904" s="10">
        <v>161</v>
      </c>
      <c r="K904" s="10" t="s">
        <v>599</v>
      </c>
      <c r="L904">
        <v>96</v>
      </c>
    </row>
    <row r="905" spans="1:12" x14ac:dyDescent="0.25">
      <c r="A905" s="8">
        <v>904</v>
      </c>
      <c r="B905" s="4"/>
      <c r="C905" s="7"/>
      <c r="D905" s="7"/>
      <c r="E905" s="7"/>
      <c r="F905" s="7"/>
      <c r="G905" s="7"/>
      <c r="H905" s="7"/>
      <c r="I905" s="9">
        <v>170</v>
      </c>
      <c r="J905" s="10">
        <v>177</v>
      </c>
      <c r="K905" s="10" t="s">
        <v>608</v>
      </c>
      <c r="L905">
        <v>96</v>
      </c>
    </row>
    <row r="906" spans="1:12" x14ac:dyDescent="0.25">
      <c r="A906" s="8">
        <v>905</v>
      </c>
      <c r="B906" s="4"/>
      <c r="C906" s="7"/>
      <c r="D906" s="7"/>
      <c r="E906" s="7"/>
      <c r="F906" s="7"/>
      <c r="G906" s="7"/>
      <c r="H906" s="7"/>
      <c r="I906" s="9">
        <v>164</v>
      </c>
      <c r="J906" s="10">
        <v>169</v>
      </c>
      <c r="K906" s="10" t="s">
        <v>605</v>
      </c>
      <c r="L906">
        <v>96</v>
      </c>
    </row>
    <row r="907" spans="1:12" x14ac:dyDescent="0.25">
      <c r="A907" s="8">
        <v>906</v>
      </c>
      <c r="B907" s="4"/>
      <c r="C907" s="7"/>
      <c r="D907" s="7"/>
      <c r="E907" s="7"/>
      <c r="F907" s="7"/>
      <c r="G907" s="7"/>
      <c r="H907" s="7"/>
      <c r="I907" s="9"/>
      <c r="J907" s="10">
        <v>995</v>
      </c>
      <c r="K907" s="10" t="s">
        <v>1075</v>
      </c>
      <c r="L907">
        <v>96</v>
      </c>
    </row>
    <row r="908" spans="1:12" x14ac:dyDescent="0.25">
      <c r="A908" s="8">
        <v>907</v>
      </c>
      <c r="B908" s="4"/>
      <c r="C908" s="7"/>
      <c r="D908" s="7"/>
      <c r="E908" s="7"/>
      <c r="F908" s="7"/>
      <c r="G908" s="7"/>
      <c r="H908" s="7"/>
      <c r="I908" s="9">
        <v>1057</v>
      </c>
      <c r="J908" s="10">
        <v>1069</v>
      </c>
      <c r="K908" s="10" t="s">
        <v>1112</v>
      </c>
      <c r="L908">
        <v>96</v>
      </c>
    </row>
    <row r="909" spans="1:12" x14ac:dyDescent="0.25">
      <c r="A909" s="8">
        <v>908</v>
      </c>
      <c r="B909" s="4"/>
      <c r="C909" s="7"/>
      <c r="D909" s="7"/>
      <c r="E909" s="7"/>
      <c r="F909" s="7"/>
      <c r="G909" s="7"/>
      <c r="H909" s="7"/>
      <c r="I909" s="9"/>
      <c r="J909" s="10">
        <v>185</v>
      </c>
      <c r="K909" s="10" t="s">
        <v>613</v>
      </c>
      <c r="L909">
        <v>96</v>
      </c>
    </row>
    <row r="910" spans="1:12" x14ac:dyDescent="0.25">
      <c r="A910" s="8">
        <v>909</v>
      </c>
      <c r="B910" s="4"/>
      <c r="C910" s="7"/>
      <c r="D910" s="7"/>
      <c r="E910" s="7"/>
      <c r="F910" s="7"/>
      <c r="G910" s="7"/>
      <c r="H910" s="7"/>
      <c r="I910" s="9"/>
      <c r="J910" s="10">
        <v>193</v>
      </c>
      <c r="K910" s="10" t="s">
        <v>616</v>
      </c>
      <c r="L910">
        <v>96</v>
      </c>
    </row>
    <row r="911" spans="1:12" x14ac:dyDescent="0.25">
      <c r="A911" s="8">
        <v>910</v>
      </c>
      <c r="B911" s="4"/>
      <c r="C911" s="7"/>
      <c r="D911" s="7"/>
      <c r="E911" s="7"/>
      <c r="F911" s="7"/>
      <c r="G911" s="7"/>
      <c r="H911" s="7" t="s">
        <v>1418</v>
      </c>
      <c r="I911" s="9"/>
      <c r="J911" s="10">
        <v>701</v>
      </c>
      <c r="K911" s="10" t="s">
        <v>906</v>
      </c>
      <c r="L911">
        <v>96</v>
      </c>
    </row>
    <row r="912" spans="1:12" x14ac:dyDescent="0.25">
      <c r="A912" s="8">
        <v>911</v>
      </c>
      <c r="B912" s="4"/>
      <c r="C912" s="7"/>
      <c r="D912" s="7"/>
      <c r="E912" s="7"/>
      <c r="F912" s="7"/>
      <c r="G912" s="7"/>
      <c r="H912" s="7"/>
      <c r="I912" s="9">
        <v>202</v>
      </c>
      <c r="J912" s="10">
        <v>209</v>
      </c>
      <c r="K912" s="10" t="s">
        <v>628</v>
      </c>
      <c r="L912">
        <v>96</v>
      </c>
    </row>
    <row r="913" spans="1:12" x14ac:dyDescent="0.25">
      <c r="A913" s="8">
        <v>912</v>
      </c>
      <c r="B913" s="4"/>
      <c r="C913" s="7"/>
      <c r="D913" s="7"/>
      <c r="E913" s="7"/>
      <c r="F913" s="7"/>
      <c r="G913" s="7"/>
      <c r="H913" s="7"/>
      <c r="I913" s="9">
        <v>195</v>
      </c>
      <c r="J913" s="10">
        <v>202</v>
      </c>
      <c r="K913" s="10" t="s">
        <v>622</v>
      </c>
      <c r="L913">
        <v>96</v>
      </c>
    </row>
    <row r="914" spans="1:12" x14ac:dyDescent="0.25">
      <c r="A914" s="8">
        <v>913</v>
      </c>
      <c r="B914" s="4"/>
      <c r="C914" s="7"/>
      <c r="D914" s="7"/>
      <c r="E914" s="7"/>
      <c r="F914" s="7"/>
      <c r="G914" s="7"/>
      <c r="H914" s="7"/>
      <c r="I914" s="9">
        <v>218</v>
      </c>
      <c r="J914" s="10">
        <v>225</v>
      </c>
      <c r="K914" s="10" t="s">
        <v>638</v>
      </c>
      <c r="L914">
        <v>96</v>
      </c>
    </row>
    <row r="915" spans="1:12" x14ac:dyDescent="0.25">
      <c r="A915" s="8">
        <v>914</v>
      </c>
      <c r="B915" s="4"/>
      <c r="C915" s="7"/>
      <c r="D915" s="7"/>
      <c r="E915" s="7"/>
      <c r="F915" s="7"/>
      <c r="G915" s="7"/>
      <c r="H915" s="7"/>
      <c r="I915" s="9">
        <v>210</v>
      </c>
      <c r="J915" s="10">
        <v>217</v>
      </c>
      <c r="K915" s="10" t="s">
        <v>632</v>
      </c>
      <c r="L915">
        <v>96</v>
      </c>
    </row>
    <row r="916" spans="1:12" x14ac:dyDescent="0.25">
      <c r="A916" s="8">
        <v>915</v>
      </c>
      <c r="B916" s="4"/>
      <c r="C916" s="7"/>
      <c r="D916" s="7"/>
      <c r="E916" s="7"/>
      <c r="F916" s="7"/>
      <c r="G916" s="7"/>
      <c r="H916" s="7"/>
      <c r="I916" s="9">
        <v>754</v>
      </c>
      <c r="J916" s="10">
        <v>765</v>
      </c>
      <c r="K916" s="10" t="s">
        <v>949</v>
      </c>
      <c r="L916">
        <v>96</v>
      </c>
    </row>
    <row r="917" spans="1:12" x14ac:dyDescent="0.25">
      <c r="A917" s="8">
        <v>916</v>
      </c>
      <c r="B917" s="4"/>
      <c r="C917" s="7"/>
      <c r="D917" s="7"/>
      <c r="E917" s="7"/>
      <c r="F917" s="7"/>
      <c r="G917" s="7"/>
      <c r="H917" s="7"/>
      <c r="I917" s="9">
        <v>762</v>
      </c>
      <c r="J917" s="10">
        <v>773</v>
      </c>
      <c r="K917" s="10" t="s">
        <v>954</v>
      </c>
      <c r="L917">
        <v>96</v>
      </c>
    </row>
    <row r="918" spans="1:12" x14ac:dyDescent="0.25">
      <c r="A918" s="8">
        <v>917</v>
      </c>
      <c r="B918" s="4"/>
      <c r="C918" s="7"/>
      <c r="D918" s="7"/>
      <c r="E918" s="7"/>
      <c r="F918" s="7"/>
      <c r="G918" s="7"/>
      <c r="H918" s="7"/>
      <c r="I918" s="9">
        <v>770</v>
      </c>
      <c r="J918" s="10">
        <v>781</v>
      </c>
      <c r="K918" s="10" t="s">
        <v>958</v>
      </c>
      <c r="L918">
        <v>96</v>
      </c>
    </row>
    <row r="919" spans="1:12" x14ac:dyDescent="0.25">
      <c r="A919" s="8">
        <v>918</v>
      </c>
      <c r="B919" s="4"/>
      <c r="C919" s="7"/>
      <c r="D919" s="7"/>
      <c r="E919" s="7"/>
      <c r="F919" s="7"/>
      <c r="G919" s="7"/>
      <c r="H919" s="7"/>
      <c r="I919" s="9"/>
      <c r="J919" s="10">
        <v>76</v>
      </c>
      <c r="K919" s="10" t="s">
        <v>548</v>
      </c>
      <c r="L919">
        <v>96</v>
      </c>
    </row>
    <row r="920" spans="1:12" x14ac:dyDescent="0.25">
      <c r="A920" s="8">
        <v>919</v>
      </c>
      <c r="B920" s="4"/>
      <c r="C920" s="7"/>
      <c r="D920" s="7"/>
      <c r="E920" s="7"/>
      <c r="F920" s="7" t="s">
        <v>1393</v>
      </c>
      <c r="G920" s="7"/>
      <c r="H920" s="7"/>
      <c r="I920" s="9"/>
      <c r="J920" s="10">
        <v>379</v>
      </c>
      <c r="K920" s="10" t="s">
        <v>724</v>
      </c>
      <c r="L920">
        <v>96</v>
      </c>
    </row>
    <row r="921" spans="1:12" x14ac:dyDescent="0.25">
      <c r="A921" s="8">
        <v>920</v>
      </c>
      <c r="B921" s="4"/>
      <c r="C921" s="7"/>
      <c r="D921" s="7"/>
      <c r="E921" s="7"/>
      <c r="F921" s="7"/>
      <c r="G921" s="7"/>
      <c r="H921" s="7"/>
      <c r="I921" s="9">
        <v>199</v>
      </c>
      <c r="J921" s="10">
        <v>206</v>
      </c>
      <c r="K921" s="10" t="s">
        <v>1394</v>
      </c>
      <c r="L921">
        <v>96</v>
      </c>
    </row>
    <row r="922" spans="1:12" x14ac:dyDescent="0.25">
      <c r="A922" s="8">
        <v>921</v>
      </c>
      <c r="B922" s="4"/>
      <c r="C922" s="7"/>
      <c r="D922" s="7"/>
      <c r="E922" s="7"/>
      <c r="F922" s="7"/>
      <c r="G922" s="7"/>
      <c r="H922" s="7"/>
      <c r="I922" s="9">
        <v>223</v>
      </c>
      <c r="J922" s="10">
        <v>230</v>
      </c>
      <c r="K922" s="10" t="s">
        <v>1395</v>
      </c>
      <c r="L922">
        <v>96</v>
      </c>
    </row>
    <row r="923" spans="1:12" x14ac:dyDescent="0.25">
      <c r="A923" s="8">
        <v>922</v>
      </c>
      <c r="B923" s="4"/>
      <c r="C923" s="7"/>
      <c r="D923" s="7"/>
      <c r="E923" s="7"/>
      <c r="F923" s="7"/>
      <c r="G923" s="7"/>
      <c r="H923" s="7"/>
      <c r="I923" s="9">
        <v>215</v>
      </c>
      <c r="J923" s="10">
        <v>222</v>
      </c>
      <c r="K923" s="10" t="s">
        <v>1396</v>
      </c>
      <c r="L923">
        <v>96</v>
      </c>
    </row>
    <row r="924" spans="1:12" x14ac:dyDescent="0.25">
      <c r="A924" s="8">
        <v>923</v>
      </c>
      <c r="B924" s="4"/>
      <c r="C924" s="7" t="s">
        <v>807</v>
      </c>
      <c r="D924" s="7"/>
      <c r="E924" s="7"/>
      <c r="F924" s="7"/>
      <c r="G924" s="7"/>
      <c r="H924" s="7"/>
      <c r="I924" s="9"/>
      <c r="J924" s="10">
        <v>512</v>
      </c>
      <c r="K924" s="10" t="s">
        <v>807</v>
      </c>
    </row>
    <row r="925" spans="1:12" x14ac:dyDescent="0.25">
      <c r="A925" s="8">
        <v>924</v>
      </c>
      <c r="B925" s="4"/>
      <c r="C925" s="7"/>
      <c r="D925" s="7" t="s">
        <v>818</v>
      </c>
      <c r="E925" s="7"/>
      <c r="F925" s="7"/>
      <c r="G925" s="7"/>
      <c r="H925" s="7"/>
      <c r="I925" s="9"/>
      <c r="J925" s="10">
        <v>528</v>
      </c>
      <c r="K925" s="10" t="s">
        <v>818</v>
      </c>
    </row>
    <row r="926" spans="1:12" x14ac:dyDescent="0.25">
      <c r="A926" s="8">
        <v>925</v>
      </c>
      <c r="B926" s="4"/>
      <c r="C926" s="7"/>
      <c r="D926" s="7"/>
      <c r="E926" s="7"/>
      <c r="F926" s="7"/>
      <c r="G926" s="7"/>
      <c r="H926" s="7"/>
      <c r="I926" s="9"/>
      <c r="J926" s="10">
        <v>1144</v>
      </c>
      <c r="K926" s="10" t="s">
        <v>1153</v>
      </c>
    </row>
    <row r="927" spans="1:12" x14ac:dyDescent="0.25">
      <c r="A927" s="8">
        <v>926</v>
      </c>
      <c r="B927" s="4"/>
      <c r="C927" s="7"/>
      <c r="D927" s="7"/>
      <c r="E927" s="7"/>
      <c r="F927" s="7"/>
      <c r="G927" s="7"/>
      <c r="H927" s="7"/>
      <c r="I927" s="9"/>
      <c r="J927" s="10">
        <v>1145</v>
      </c>
      <c r="K927" s="10" t="s">
        <v>1154</v>
      </c>
    </row>
    <row r="928" spans="1:12" x14ac:dyDescent="0.25">
      <c r="A928" s="8">
        <v>927</v>
      </c>
      <c r="B928" s="4"/>
      <c r="C928" s="7"/>
      <c r="D928" s="7"/>
      <c r="E928" s="7"/>
      <c r="F928" s="7"/>
      <c r="G928" s="7"/>
      <c r="H928" s="7"/>
      <c r="I928" s="9"/>
      <c r="J928" s="10">
        <v>1143</v>
      </c>
      <c r="K928" s="10" t="s">
        <v>1152</v>
      </c>
    </row>
    <row r="929" spans="1:11" x14ac:dyDescent="0.25">
      <c r="A929" s="8">
        <v>928</v>
      </c>
      <c r="B929" s="4"/>
      <c r="C929" s="7"/>
      <c r="D929" s="7"/>
      <c r="E929" s="7" t="s">
        <v>879</v>
      </c>
      <c r="F929" s="7"/>
      <c r="G929" s="7"/>
      <c r="H929" s="7"/>
      <c r="I929" s="9"/>
      <c r="J929" s="10">
        <v>645</v>
      </c>
      <c r="K929" s="10" t="s">
        <v>879</v>
      </c>
    </row>
    <row r="930" spans="1:11" x14ac:dyDescent="0.25">
      <c r="A930" s="8">
        <v>929</v>
      </c>
      <c r="B930" s="4"/>
      <c r="C930" s="7"/>
      <c r="D930" s="7"/>
      <c r="E930" s="7"/>
      <c r="F930" s="7"/>
      <c r="G930" s="7"/>
      <c r="H930" s="7"/>
      <c r="I930" s="9">
        <v>901</v>
      </c>
      <c r="J930" s="10">
        <v>912</v>
      </c>
      <c r="K930" s="10" t="s">
        <v>1029</v>
      </c>
    </row>
    <row r="931" spans="1:11" x14ac:dyDescent="0.25">
      <c r="A931" s="8">
        <v>930</v>
      </c>
      <c r="B931" s="4"/>
      <c r="C931" s="7"/>
      <c r="D931" s="7"/>
      <c r="E931" s="7"/>
      <c r="F931" s="7" t="s">
        <v>1419</v>
      </c>
      <c r="G931" s="7"/>
      <c r="H931" s="7"/>
      <c r="I931" s="9"/>
      <c r="J931" s="10">
        <v>10707</v>
      </c>
      <c r="K931" s="10" t="s">
        <v>1189</v>
      </c>
    </row>
    <row r="932" spans="1:11" x14ac:dyDescent="0.25">
      <c r="A932" s="8">
        <v>931</v>
      </c>
      <c r="B932" s="4"/>
      <c r="C932" s="7"/>
      <c r="D932" s="7"/>
      <c r="E932" s="7"/>
      <c r="F932" s="7"/>
      <c r="G932" s="7"/>
      <c r="H932" s="7"/>
      <c r="I932" s="9"/>
      <c r="J932" s="10">
        <v>10705</v>
      </c>
      <c r="K932" s="10" t="s">
        <v>1187</v>
      </c>
    </row>
    <row r="933" spans="1:11" x14ac:dyDescent="0.25">
      <c r="A933" s="8">
        <v>932</v>
      </c>
      <c r="B933" s="4"/>
      <c r="C933" s="7"/>
      <c r="D933" s="7"/>
      <c r="E933" s="7"/>
      <c r="F933" s="7"/>
      <c r="G933" s="7"/>
      <c r="H933" s="7"/>
      <c r="I933" s="9"/>
      <c r="J933" s="10">
        <v>10706</v>
      </c>
      <c r="K933" s="10" t="s">
        <v>1188</v>
      </c>
    </row>
    <row r="934" spans="1:11" x14ac:dyDescent="0.25">
      <c r="A934" s="8">
        <v>933</v>
      </c>
      <c r="B934" s="4"/>
      <c r="C934" s="7"/>
      <c r="D934" s="7"/>
      <c r="E934" s="7"/>
      <c r="F934" s="7" t="s">
        <v>1420</v>
      </c>
      <c r="G934" s="7"/>
      <c r="H934" s="7"/>
      <c r="I934" s="9">
        <v>909</v>
      </c>
      <c r="J934" s="10">
        <v>920</v>
      </c>
      <c r="K934" s="10" t="s">
        <v>389</v>
      </c>
    </row>
    <row r="935" spans="1:11" x14ac:dyDescent="0.25">
      <c r="A935" s="8">
        <v>934</v>
      </c>
      <c r="B935" s="4"/>
      <c r="C935" s="7"/>
      <c r="D935" s="7"/>
      <c r="E935" s="7"/>
      <c r="F935" s="7"/>
      <c r="G935" s="7"/>
      <c r="H935" s="7"/>
      <c r="I935" s="9"/>
      <c r="J935" s="10">
        <v>976</v>
      </c>
      <c r="K935" s="10" t="s">
        <v>1063</v>
      </c>
    </row>
    <row r="936" spans="1:11" x14ac:dyDescent="0.25">
      <c r="A936" s="8">
        <v>935</v>
      </c>
      <c r="B936" s="4"/>
      <c r="C936" s="7"/>
      <c r="D936" s="7"/>
      <c r="E936" s="7"/>
      <c r="F936" s="7"/>
      <c r="G936" s="7"/>
      <c r="H936" s="7"/>
      <c r="I936" s="9"/>
      <c r="J936" s="10">
        <v>10710</v>
      </c>
      <c r="K936" s="10" t="s">
        <v>1192</v>
      </c>
    </row>
    <row r="937" spans="1:11" x14ac:dyDescent="0.25">
      <c r="A937" s="8">
        <v>936</v>
      </c>
      <c r="B937" s="4"/>
      <c r="C937" s="7"/>
      <c r="D937" s="7"/>
      <c r="E937" s="7"/>
      <c r="F937" s="7"/>
      <c r="G937" s="7"/>
      <c r="H937" s="7"/>
      <c r="I937" s="9"/>
      <c r="J937" s="10">
        <v>10709</v>
      </c>
      <c r="K937" s="10" t="s">
        <v>1191</v>
      </c>
    </row>
    <row r="938" spans="1:11" x14ac:dyDescent="0.25">
      <c r="A938" s="8">
        <v>937</v>
      </c>
      <c r="B938" s="4"/>
      <c r="C938" s="7"/>
      <c r="D938" s="7"/>
      <c r="E938" s="7"/>
      <c r="F938" s="7"/>
      <c r="G938" s="7"/>
      <c r="H938" s="7"/>
      <c r="I938" s="9"/>
      <c r="J938" s="10">
        <v>10708</v>
      </c>
      <c r="K938" s="10" t="s">
        <v>1190</v>
      </c>
    </row>
    <row r="939" spans="1:11" x14ac:dyDescent="0.25">
      <c r="A939" s="8">
        <v>938</v>
      </c>
      <c r="B939" s="4"/>
      <c r="C939" s="7"/>
      <c r="D939" s="7"/>
      <c r="E939" s="7"/>
      <c r="F939" s="7"/>
      <c r="G939" s="7"/>
      <c r="H939" s="7"/>
      <c r="I939" s="9"/>
      <c r="J939" s="10">
        <v>984</v>
      </c>
      <c r="K939" s="10" t="s">
        <v>1067</v>
      </c>
    </row>
    <row r="940" spans="1:11" x14ac:dyDescent="0.25">
      <c r="A940" s="8">
        <v>939</v>
      </c>
      <c r="B940" s="4"/>
      <c r="C940" s="7"/>
      <c r="D940" s="7"/>
      <c r="E940" s="7"/>
      <c r="F940" s="7"/>
      <c r="G940" s="7"/>
      <c r="H940" s="7"/>
      <c r="I940" s="9"/>
      <c r="J940" s="10">
        <v>10713</v>
      </c>
      <c r="K940" s="10" t="s">
        <v>1195</v>
      </c>
    </row>
    <row r="941" spans="1:11" x14ac:dyDescent="0.25">
      <c r="A941" s="8">
        <v>940</v>
      </c>
      <c r="B941" s="4"/>
      <c r="C941" s="7"/>
      <c r="D941" s="7"/>
      <c r="E941" s="7"/>
      <c r="F941" s="7"/>
      <c r="G941" s="7"/>
      <c r="H941" s="7"/>
      <c r="I941" s="9"/>
      <c r="J941" s="10">
        <v>10712</v>
      </c>
      <c r="K941" s="10" t="s">
        <v>1194</v>
      </c>
    </row>
    <row r="942" spans="1:11" x14ac:dyDescent="0.25">
      <c r="A942" s="8">
        <v>941</v>
      </c>
      <c r="B942" s="4"/>
      <c r="C942" s="7"/>
      <c r="D942" s="7"/>
      <c r="E942" s="7"/>
      <c r="F942" s="7"/>
      <c r="G942" s="7"/>
      <c r="H942" s="7"/>
      <c r="I942" s="9"/>
      <c r="J942" s="10">
        <v>10711</v>
      </c>
      <c r="K942" s="10" t="s">
        <v>1193</v>
      </c>
    </row>
    <row r="943" spans="1:11" x14ac:dyDescent="0.25">
      <c r="A943" s="8">
        <v>942</v>
      </c>
      <c r="B943" s="4"/>
      <c r="C943" s="7"/>
      <c r="D943" s="7"/>
      <c r="E943" s="7"/>
      <c r="F943" s="7" t="s">
        <v>393</v>
      </c>
      <c r="G943" s="7"/>
      <c r="H943" s="7"/>
      <c r="I943" s="9">
        <v>917</v>
      </c>
      <c r="J943" s="10">
        <v>928</v>
      </c>
      <c r="K943" s="10" t="s">
        <v>393</v>
      </c>
    </row>
    <row r="944" spans="1:11" x14ac:dyDescent="0.25">
      <c r="A944" s="8">
        <v>943</v>
      </c>
      <c r="B944" s="4"/>
      <c r="C944" s="7"/>
      <c r="D944" s="7"/>
      <c r="E944" s="7"/>
      <c r="F944" s="7"/>
      <c r="G944" s="7"/>
      <c r="H944" s="7"/>
      <c r="I944" s="9"/>
      <c r="J944" s="10">
        <v>992</v>
      </c>
      <c r="K944" s="10" t="s">
        <v>1072</v>
      </c>
    </row>
    <row r="945" spans="1:11" x14ac:dyDescent="0.25">
      <c r="A945" s="8">
        <v>944</v>
      </c>
      <c r="B945" s="4"/>
      <c r="C945" s="7"/>
      <c r="D945" s="7"/>
      <c r="E945" s="7"/>
      <c r="F945" s="7"/>
      <c r="G945" s="7"/>
      <c r="H945" s="7"/>
      <c r="I945" s="9"/>
      <c r="J945" s="10">
        <v>10716</v>
      </c>
      <c r="K945" s="10" t="s">
        <v>1198</v>
      </c>
    </row>
    <row r="946" spans="1:11" x14ac:dyDescent="0.25">
      <c r="A946" s="8">
        <v>945</v>
      </c>
      <c r="B946" s="4"/>
      <c r="C946" s="7"/>
      <c r="D946" s="7"/>
      <c r="E946" s="7"/>
      <c r="F946" s="7"/>
      <c r="G946" s="7"/>
      <c r="H946" s="7"/>
      <c r="I946" s="9"/>
      <c r="J946" s="10">
        <v>10715</v>
      </c>
      <c r="K946" s="10" t="s">
        <v>1197</v>
      </c>
    </row>
    <row r="947" spans="1:11" x14ac:dyDescent="0.25">
      <c r="A947" s="8">
        <v>946</v>
      </c>
      <c r="B947" s="4"/>
      <c r="C947" s="7"/>
      <c r="D947" s="7"/>
      <c r="E947" s="7"/>
      <c r="F947" s="7"/>
      <c r="G947" s="7"/>
      <c r="H947" s="7"/>
      <c r="I947" s="9"/>
      <c r="J947" s="10">
        <v>10714</v>
      </c>
      <c r="K947" s="10" t="s">
        <v>1196</v>
      </c>
    </row>
    <row r="948" spans="1:11" x14ac:dyDescent="0.25">
      <c r="A948" s="8">
        <v>947</v>
      </c>
      <c r="B948" s="4"/>
      <c r="C948" s="7"/>
      <c r="D948" s="7"/>
      <c r="E948" s="7"/>
      <c r="F948" s="7"/>
      <c r="G948" s="7"/>
      <c r="H948" s="7"/>
      <c r="I948" s="9"/>
      <c r="J948" s="10">
        <v>1001</v>
      </c>
      <c r="K948" s="10" t="s">
        <v>1078</v>
      </c>
    </row>
    <row r="949" spans="1:11" x14ac:dyDescent="0.25">
      <c r="A949" s="8">
        <v>948</v>
      </c>
      <c r="B949" s="4"/>
      <c r="C949" s="7"/>
      <c r="D949" s="7"/>
      <c r="E949" s="7"/>
      <c r="F949" s="7"/>
      <c r="G949" s="7"/>
      <c r="H949" s="7"/>
      <c r="I949" s="9"/>
      <c r="J949" s="10">
        <v>10719</v>
      </c>
      <c r="K949" s="10" t="s">
        <v>1201</v>
      </c>
    </row>
    <row r="950" spans="1:11" x14ac:dyDescent="0.25">
      <c r="A950" s="8">
        <v>949</v>
      </c>
      <c r="B950" s="4"/>
      <c r="C950" s="7"/>
      <c r="D950" s="7"/>
      <c r="E950" s="7"/>
      <c r="F950" s="7"/>
      <c r="G950" s="7"/>
      <c r="H950" s="7"/>
      <c r="I950" s="9"/>
      <c r="J950" s="10">
        <v>10718</v>
      </c>
      <c r="K950" s="10" t="s">
        <v>1200</v>
      </c>
    </row>
    <row r="951" spans="1:11" x14ac:dyDescent="0.25">
      <c r="A951" s="8">
        <v>950</v>
      </c>
      <c r="B951" s="4"/>
      <c r="C951" s="7"/>
      <c r="D951" s="7"/>
      <c r="E951" s="7"/>
      <c r="F951" s="7"/>
      <c r="G951" s="7"/>
      <c r="H951" s="7"/>
      <c r="I951" s="9"/>
      <c r="J951" s="10">
        <v>10717</v>
      </c>
      <c r="K951" s="10" t="s">
        <v>1199</v>
      </c>
    </row>
    <row r="952" spans="1:11" x14ac:dyDescent="0.25">
      <c r="A952" s="8">
        <v>951</v>
      </c>
      <c r="B952" s="4"/>
      <c r="C952" s="7"/>
      <c r="D952" s="7"/>
      <c r="E952" s="7"/>
      <c r="F952" s="7"/>
      <c r="G952" s="7"/>
      <c r="H952" s="7"/>
      <c r="I952" s="9"/>
      <c r="J952" s="10">
        <v>1091</v>
      </c>
      <c r="K952" s="10" t="s">
        <v>1126</v>
      </c>
    </row>
    <row r="953" spans="1:11" x14ac:dyDescent="0.25">
      <c r="A953" s="8">
        <v>952</v>
      </c>
      <c r="B953" s="4"/>
      <c r="C953" s="7"/>
      <c r="D953" s="7"/>
      <c r="E953" s="7"/>
      <c r="F953" s="7"/>
      <c r="G953" s="7"/>
      <c r="H953" s="7"/>
      <c r="I953" s="9"/>
      <c r="J953" s="10">
        <v>10722</v>
      </c>
      <c r="K953" s="10" t="s">
        <v>1204</v>
      </c>
    </row>
    <row r="954" spans="1:11" x14ac:dyDescent="0.25">
      <c r="A954" s="8">
        <v>953</v>
      </c>
      <c r="B954" s="4"/>
      <c r="C954" s="7"/>
      <c r="D954" s="7"/>
      <c r="E954" s="7"/>
      <c r="F954" s="7"/>
      <c r="G954" s="7"/>
      <c r="H954" s="7"/>
      <c r="I954" s="9"/>
      <c r="J954" s="10">
        <v>10721</v>
      </c>
      <c r="K954" s="10" t="s">
        <v>1203</v>
      </c>
    </row>
    <row r="955" spans="1:11" x14ac:dyDescent="0.25">
      <c r="A955" s="8">
        <v>954</v>
      </c>
      <c r="B955" s="4"/>
      <c r="C955" s="7"/>
      <c r="D955" s="7"/>
      <c r="E955" s="7"/>
      <c r="F955" s="7"/>
      <c r="G955" s="7"/>
      <c r="H955" s="7"/>
      <c r="I955" s="9"/>
      <c r="J955" s="10">
        <v>10720</v>
      </c>
      <c r="K955" s="10" t="s">
        <v>1202</v>
      </c>
    </row>
    <row r="956" spans="1:11" x14ac:dyDescent="0.25">
      <c r="A956" s="8">
        <v>955</v>
      </c>
      <c r="B956" s="4"/>
      <c r="C956" s="7"/>
      <c r="D956" s="7"/>
      <c r="E956" s="7"/>
      <c r="F956" s="7"/>
      <c r="G956" s="7"/>
      <c r="H956" s="7"/>
      <c r="I956" s="9">
        <v>925</v>
      </c>
      <c r="J956" s="10">
        <v>936</v>
      </c>
      <c r="K956" s="10" t="s">
        <v>1040</v>
      </c>
    </row>
    <row r="957" spans="1:11" x14ac:dyDescent="0.25">
      <c r="A957" s="8">
        <v>956</v>
      </c>
      <c r="B957" s="4"/>
      <c r="C957" s="7"/>
      <c r="D957" s="7"/>
      <c r="E957" s="7"/>
      <c r="F957" s="7"/>
      <c r="G957" s="7"/>
      <c r="H957" s="7"/>
      <c r="I957" s="9"/>
      <c r="J957" s="10">
        <v>10725</v>
      </c>
      <c r="K957" s="10" t="s">
        <v>1207</v>
      </c>
    </row>
    <row r="958" spans="1:11" x14ac:dyDescent="0.25">
      <c r="A958" s="8">
        <v>957</v>
      </c>
      <c r="B958" s="4"/>
      <c r="C958" s="7"/>
      <c r="D958" s="7"/>
      <c r="E958" s="7"/>
      <c r="F958" s="7"/>
      <c r="G958" s="7"/>
      <c r="H958" s="7"/>
      <c r="I958" s="9"/>
      <c r="J958" s="10">
        <v>10724</v>
      </c>
      <c r="K958" s="10" t="s">
        <v>1206</v>
      </c>
    </row>
    <row r="959" spans="1:11" x14ac:dyDescent="0.25">
      <c r="A959" s="8">
        <v>958</v>
      </c>
      <c r="B959" s="4"/>
      <c r="C959" s="7"/>
      <c r="D959" s="7"/>
      <c r="E959" s="7"/>
      <c r="F959" s="7"/>
      <c r="G959" s="7"/>
      <c r="H959" s="7"/>
      <c r="I959" s="9"/>
      <c r="J959" s="10">
        <v>10723</v>
      </c>
      <c r="K959" s="10" t="s">
        <v>1205</v>
      </c>
    </row>
    <row r="960" spans="1:11" x14ac:dyDescent="0.25">
      <c r="A960" s="8">
        <v>959</v>
      </c>
      <c r="B960" s="4"/>
      <c r="C960" s="7"/>
      <c r="D960" s="7"/>
      <c r="E960" s="7"/>
      <c r="F960" s="7"/>
      <c r="G960" s="7"/>
      <c r="H960" s="7"/>
      <c r="I960" s="9">
        <v>933</v>
      </c>
      <c r="J960" s="10">
        <v>944</v>
      </c>
      <c r="K960" s="10" t="s">
        <v>1046</v>
      </c>
    </row>
    <row r="961" spans="1:11" x14ac:dyDescent="0.25">
      <c r="A961" s="8">
        <v>960</v>
      </c>
      <c r="B961" s="4"/>
      <c r="C961" s="7"/>
      <c r="D961" s="7"/>
      <c r="E961" s="7"/>
      <c r="F961" s="7"/>
      <c r="G961" s="7"/>
      <c r="H961" s="7"/>
      <c r="I961" s="9"/>
      <c r="J961" s="10">
        <v>10728</v>
      </c>
      <c r="K961" s="10" t="s">
        <v>1210</v>
      </c>
    </row>
    <row r="962" spans="1:11" x14ac:dyDescent="0.25">
      <c r="A962" s="8">
        <v>961</v>
      </c>
      <c r="B962" s="4"/>
      <c r="C962" s="7"/>
      <c r="D962" s="7"/>
      <c r="E962" s="7"/>
      <c r="F962" s="7"/>
      <c r="G962" s="7"/>
      <c r="H962" s="7"/>
      <c r="I962" s="9"/>
      <c r="J962" s="10">
        <v>10727</v>
      </c>
      <c r="K962" s="10" t="s">
        <v>1209</v>
      </c>
    </row>
    <row r="963" spans="1:11" x14ac:dyDescent="0.25">
      <c r="A963" s="8">
        <v>962</v>
      </c>
      <c r="B963" s="4"/>
      <c r="C963" s="7"/>
      <c r="D963" s="7"/>
      <c r="E963" s="7"/>
      <c r="F963" s="7"/>
      <c r="G963" s="7"/>
      <c r="H963" s="7"/>
      <c r="I963" s="9"/>
      <c r="J963" s="10">
        <v>10726</v>
      </c>
      <c r="K963" s="10" t="s">
        <v>1208</v>
      </c>
    </row>
    <row r="964" spans="1:11" x14ac:dyDescent="0.25">
      <c r="A964" s="8">
        <v>963</v>
      </c>
      <c r="B964" s="4"/>
      <c r="C964" s="7"/>
      <c r="D964" s="7"/>
      <c r="E964" s="7"/>
      <c r="F964" s="7"/>
      <c r="G964" s="7"/>
      <c r="H964" s="7"/>
      <c r="I964" s="9">
        <v>940</v>
      </c>
      <c r="J964" s="10">
        <v>951</v>
      </c>
      <c r="K964" s="10" t="s">
        <v>1049</v>
      </c>
    </row>
    <row r="965" spans="1:11" x14ac:dyDescent="0.25">
      <c r="A965" s="8">
        <v>964</v>
      </c>
      <c r="B965" s="4"/>
      <c r="C965" s="7"/>
      <c r="D965" s="7"/>
      <c r="E965" s="7"/>
      <c r="F965" s="7"/>
      <c r="G965" s="7"/>
      <c r="H965" s="7"/>
      <c r="I965" s="9"/>
      <c r="J965" s="10">
        <v>10731</v>
      </c>
      <c r="K965" s="10" t="s">
        <v>1213</v>
      </c>
    </row>
    <row r="966" spans="1:11" x14ac:dyDescent="0.25">
      <c r="A966" s="8">
        <v>965</v>
      </c>
      <c r="B966" s="4"/>
      <c r="C966" s="7"/>
      <c r="D966" s="7"/>
      <c r="E966" s="7"/>
      <c r="F966" s="7"/>
      <c r="G966" s="7"/>
      <c r="H966" s="7"/>
      <c r="I966" s="9"/>
      <c r="J966" s="10">
        <v>10730</v>
      </c>
      <c r="K966" s="10" t="s">
        <v>1212</v>
      </c>
    </row>
    <row r="967" spans="1:11" x14ac:dyDescent="0.25">
      <c r="A967" s="8">
        <v>966</v>
      </c>
      <c r="B967" s="4"/>
      <c r="C967" s="7"/>
      <c r="D967" s="7"/>
      <c r="E967" s="7"/>
      <c r="F967" s="7"/>
      <c r="G967" s="7"/>
      <c r="H967" s="7"/>
      <c r="I967" s="9"/>
      <c r="J967" s="10">
        <v>10729</v>
      </c>
      <c r="K967" s="10" t="s">
        <v>1211</v>
      </c>
    </row>
    <row r="968" spans="1:11" x14ac:dyDescent="0.25">
      <c r="A968" s="8">
        <v>967</v>
      </c>
      <c r="B968" s="4"/>
      <c r="C968" s="7"/>
      <c r="D968" s="7"/>
      <c r="E968" s="7"/>
      <c r="F968" s="7"/>
      <c r="G968" s="7"/>
      <c r="H968" s="7"/>
      <c r="I968" s="9">
        <v>946</v>
      </c>
      <c r="J968" s="10">
        <v>957</v>
      </c>
      <c r="K968" s="10" t="s">
        <v>1053</v>
      </c>
    </row>
    <row r="969" spans="1:11" x14ac:dyDescent="0.25">
      <c r="A969" s="8">
        <v>968</v>
      </c>
      <c r="B969" s="4"/>
      <c r="C969" s="7"/>
      <c r="D969" s="7"/>
      <c r="E969" s="7"/>
      <c r="F969" s="7"/>
      <c r="G969" s="7"/>
      <c r="H969" s="7"/>
      <c r="I969" s="9"/>
      <c r="J969" s="10">
        <v>10734</v>
      </c>
      <c r="K969" s="10" t="s">
        <v>1216</v>
      </c>
    </row>
    <row r="970" spans="1:11" x14ac:dyDescent="0.25">
      <c r="A970" s="8">
        <v>969</v>
      </c>
      <c r="B970" s="4"/>
      <c r="C970" s="7"/>
      <c r="D970" s="7"/>
      <c r="E970" s="7"/>
      <c r="F970" s="7"/>
      <c r="G970" s="7"/>
      <c r="H970" s="7"/>
      <c r="I970" s="9"/>
      <c r="J970" s="10">
        <v>10733</v>
      </c>
      <c r="K970" s="10" t="s">
        <v>1215</v>
      </c>
    </row>
    <row r="971" spans="1:11" x14ac:dyDescent="0.25">
      <c r="A971" s="8">
        <v>970</v>
      </c>
      <c r="B971" s="4"/>
      <c r="C971" s="7"/>
      <c r="D971" s="7"/>
      <c r="E971" s="7"/>
      <c r="F971" s="7"/>
      <c r="G971" s="7"/>
      <c r="H971" s="7"/>
      <c r="I971" s="9"/>
      <c r="J971" s="10">
        <v>10732</v>
      </c>
      <c r="K971" s="10" t="s">
        <v>1214</v>
      </c>
    </row>
    <row r="972" spans="1:11" x14ac:dyDescent="0.25">
      <c r="A972" s="8">
        <v>971</v>
      </c>
      <c r="B972" s="4"/>
      <c r="C972" s="7"/>
      <c r="D972" s="7"/>
      <c r="E972" s="7"/>
      <c r="F972" s="7"/>
      <c r="G972" s="7"/>
      <c r="H972" s="7"/>
      <c r="I972" s="9">
        <v>957</v>
      </c>
      <c r="J972" s="10">
        <v>968</v>
      </c>
      <c r="K972" s="10" t="s">
        <v>1059</v>
      </c>
    </row>
    <row r="973" spans="1:11" x14ac:dyDescent="0.25">
      <c r="A973" s="8">
        <v>972</v>
      </c>
      <c r="B973" s="4"/>
      <c r="C973" s="7"/>
      <c r="D973" s="7"/>
      <c r="E973" s="7"/>
      <c r="F973" s="7"/>
      <c r="G973" s="7"/>
      <c r="H973" s="7"/>
      <c r="I973" s="9"/>
      <c r="J973" s="10">
        <v>10737</v>
      </c>
      <c r="K973" s="10" t="s">
        <v>1219</v>
      </c>
    </row>
    <row r="974" spans="1:11" x14ac:dyDescent="0.25">
      <c r="A974" s="8">
        <v>973</v>
      </c>
      <c r="B974" s="4"/>
      <c r="C974" s="7"/>
      <c r="D974" s="7"/>
      <c r="E974" s="7"/>
      <c r="F974" s="7"/>
      <c r="G974" s="7"/>
      <c r="H974" s="7"/>
      <c r="I974" s="9"/>
      <c r="J974" s="10">
        <v>10736</v>
      </c>
      <c r="K974" s="10" t="s">
        <v>1218</v>
      </c>
    </row>
    <row r="975" spans="1:11" x14ac:dyDescent="0.25">
      <c r="A975" s="8">
        <v>974</v>
      </c>
      <c r="B975" s="4"/>
      <c r="C975" s="7"/>
      <c r="D975" s="7"/>
      <c r="E975" s="7"/>
      <c r="F975" s="7"/>
      <c r="G975" s="7"/>
      <c r="H975" s="7"/>
      <c r="I975" s="9"/>
      <c r="J975" s="10">
        <v>10735</v>
      </c>
      <c r="K975" s="10" t="s">
        <v>1217</v>
      </c>
    </row>
    <row r="976" spans="1:11" x14ac:dyDescent="0.25">
      <c r="A976" s="8">
        <v>975</v>
      </c>
      <c r="B976" s="4"/>
      <c r="C976" s="7"/>
      <c r="D976" s="7"/>
      <c r="E976" s="7"/>
      <c r="F976" s="7"/>
      <c r="G976" s="7"/>
      <c r="H976" s="7"/>
      <c r="I976" s="9">
        <v>996</v>
      </c>
      <c r="J976" s="10">
        <v>1007</v>
      </c>
      <c r="K976" s="10" t="s">
        <v>429</v>
      </c>
    </row>
    <row r="977" spans="1:11" x14ac:dyDescent="0.25">
      <c r="A977" s="8">
        <v>976</v>
      </c>
      <c r="B977" s="4"/>
      <c r="C977" s="7"/>
      <c r="D977" s="7"/>
      <c r="E977" s="7"/>
      <c r="F977" s="7"/>
      <c r="G977" s="7"/>
      <c r="H977" s="7"/>
      <c r="I977" s="9"/>
      <c r="J977" s="10">
        <v>10674</v>
      </c>
      <c r="K977" s="10" t="s">
        <v>1158</v>
      </c>
    </row>
    <row r="978" spans="1:11" x14ac:dyDescent="0.25">
      <c r="A978" s="8">
        <v>977</v>
      </c>
      <c r="B978" s="4"/>
      <c r="C978" s="7"/>
      <c r="D978" s="7"/>
      <c r="E978" s="7"/>
      <c r="F978" s="7"/>
      <c r="G978" s="7"/>
      <c r="H978" s="7"/>
      <c r="I978" s="9"/>
      <c r="J978" s="10">
        <v>10673</v>
      </c>
      <c r="K978" s="10" t="s">
        <v>1157</v>
      </c>
    </row>
    <row r="979" spans="1:11" x14ac:dyDescent="0.25">
      <c r="A979" s="8">
        <v>978</v>
      </c>
      <c r="B979" s="4"/>
      <c r="C979" s="7"/>
      <c r="D979" s="7"/>
      <c r="E979" s="7"/>
      <c r="F979" s="7"/>
      <c r="G979" s="7"/>
      <c r="H979" s="7"/>
      <c r="I979" s="9"/>
      <c r="J979" s="10">
        <v>10672</v>
      </c>
      <c r="K979" s="10" t="s">
        <v>1156</v>
      </c>
    </row>
    <row r="980" spans="1:11" x14ac:dyDescent="0.25">
      <c r="A980" s="8">
        <v>979</v>
      </c>
      <c r="B980" s="4"/>
      <c r="C980" s="7"/>
      <c r="D980" s="7"/>
      <c r="E980" s="7"/>
      <c r="F980" s="7"/>
      <c r="G980" s="7"/>
      <c r="H980" s="7"/>
      <c r="I980" s="9">
        <v>1005</v>
      </c>
      <c r="J980" s="10">
        <v>1017</v>
      </c>
      <c r="K980" s="10" t="s">
        <v>434</v>
      </c>
    </row>
    <row r="981" spans="1:11" x14ac:dyDescent="0.25">
      <c r="A981" s="8">
        <v>980</v>
      </c>
      <c r="B981" s="4"/>
      <c r="C981" s="7"/>
      <c r="D981" s="7"/>
      <c r="E981" s="7"/>
      <c r="F981" s="7"/>
      <c r="G981" s="7"/>
      <c r="H981" s="7"/>
      <c r="I981" s="9"/>
      <c r="J981" s="10">
        <v>1056</v>
      </c>
      <c r="K981" s="10" t="s">
        <v>1104</v>
      </c>
    </row>
    <row r="982" spans="1:11" x14ac:dyDescent="0.25">
      <c r="A982" s="8">
        <v>981</v>
      </c>
      <c r="B982" s="4"/>
      <c r="C982" s="7"/>
      <c r="D982" s="7"/>
      <c r="E982" s="7"/>
      <c r="F982" s="7"/>
      <c r="G982" s="7"/>
      <c r="H982" s="7"/>
      <c r="I982" s="9"/>
      <c r="J982" s="10">
        <v>10677</v>
      </c>
      <c r="K982" s="10" t="s">
        <v>1161</v>
      </c>
    </row>
    <row r="983" spans="1:11" x14ac:dyDescent="0.25">
      <c r="A983" s="8">
        <v>982</v>
      </c>
      <c r="B983" s="4"/>
      <c r="C983" s="7"/>
      <c r="D983" s="7"/>
      <c r="E983" s="7"/>
      <c r="F983" s="7"/>
      <c r="G983" s="7"/>
      <c r="H983" s="7"/>
      <c r="I983" s="9"/>
      <c r="J983" s="10">
        <v>10676</v>
      </c>
      <c r="K983" s="10" t="s">
        <v>1160</v>
      </c>
    </row>
    <row r="984" spans="1:11" x14ac:dyDescent="0.25">
      <c r="A984" s="8">
        <v>983</v>
      </c>
      <c r="B984" s="4"/>
      <c r="C984" s="7"/>
      <c r="D984" s="7"/>
      <c r="E984" s="7"/>
      <c r="F984" s="7"/>
      <c r="G984" s="7"/>
      <c r="H984" s="7"/>
      <c r="I984" s="9"/>
      <c r="J984" s="10">
        <v>10675</v>
      </c>
      <c r="K984" s="10" t="s">
        <v>1159</v>
      </c>
    </row>
    <row r="985" spans="1:11" x14ac:dyDescent="0.25">
      <c r="A985" s="8">
        <v>984</v>
      </c>
      <c r="B985" s="4"/>
      <c r="C985" s="7"/>
      <c r="D985" s="7"/>
      <c r="E985" s="7"/>
      <c r="F985" s="7"/>
      <c r="G985" s="7"/>
      <c r="H985" s="7"/>
      <c r="I985" s="9"/>
      <c r="J985" s="10">
        <v>1064</v>
      </c>
      <c r="K985" s="10" t="s">
        <v>1108</v>
      </c>
    </row>
    <row r="986" spans="1:11" x14ac:dyDescent="0.25">
      <c r="A986" s="8">
        <v>985</v>
      </c>
      <c r="B986" s="4"/>
      <c r="C986" s="7"/>
      <c r="D986" s="7"/>
      <c r="E986" s="7"/>
      <c r="F986" s="7"/>
      <c r="G986" s="7"/>
      <c r="H986" s="7"/>
      <c r="I986" s="9"/>
      <c r="J986" s="10">
        <v>10680</v>
      </c>
      <c r="K986" s="10" t="s">
        <v>1164</v>
      </c>
    </row>
    <row r="987" spans="1:11" x14ac:dyDescent="0.25">
      <c r="A987" s="8">
        <v>986</v>
      </c>
      <c r="B987" s="4"/>
      <c r="C987" s="7"/>
      <c r="D987" s="7"/>
      <c r="E987" s="7"/>
      <c r="F987" s="7"/>
      <c r="G987" s="7"/>
      <c r="H987" s="7"/>
      <c r="I987" s="9"/>
      <c r="J987" s="10">
        <v>10679</v>
      </c>
      <c r="K987" s="10" t="s">
        <v>1163</v>
      </c>
    </row>
    <row r="988" spans="1:11" x14ac:dyDescent="0.25">
      <c r="A988" s="8">
        <v>987</v>
      </c>
      <c r="B988" s="4"/>
      <c r="C988" s="7"/>
      <c r="D988" s="7"/>
      <c r="E988" s="7"/>
      <c r="F988" s="7"/>
      <c r="G988" s="7"/>
      <c r="H988" s="7"/>
      <c r="I988" s="9"/>
      <c r="J988" s="10">
        <v>10678</v>
      </c>
      <c r="K988" s="10" t="s">
        <v>1162</v>
      </c>
    </row>
    <row r="989" spans="1:11" x14ac:dyDescent="0.25">
      <c r="A989" s="8">
        <v>988</v>
      </c>
      <c r="B989" s="4"/>
      <c r="C989" s="7"/>
      <c r="D989" s="7"/>
      <c r="E989" s="7"/>
      <c r="F989" s="7"/>
      <c r="G989" s="7"/>
      <c r="H989" s="7"/>
      <c r="I989" s="9">
        <v>1013</v>
      </c>
      <c r="J989" s="10">
        <v>1025</v>
      </c>
      <c r="K989" s="10" t="s">
        <v>1088</v>
      </c>
    </row>
    <row r="990" spans="1:11" x14ac:dyDescent="0.25">
      <c r="A990" s="8">
        <v>989</v>
      </c>
      <c r="B990" s="4"/>
      <c r="C990" s="7"/>
      <c r="D990" s="7"/>
      <c r="E990" s="7"/>
      <c r="F990" s="7"/>
      <c r="G990" s="7"/>
      <c r="H990" s="7"/>
      <c r="I990" s="9"/>
      <c r="J990" s="10">
        <v>10683</v>
      </c>
      <c r="K990" s="10" t="s">
        <v>1167</v>
      </c>
    </row>
    <row r="991" spans="1:11" x14ac:dyDescent="0.25">
      <c r="A991" s="8">
        <v>990</v>
      </c>
      <c r="B991" s="4"/>
      <c r="C991" s="7"/>
      <c r="D991" s="7"/>
      <c r="E991" s="7"/>
      <c r="F991" s="7"/>
      <c r="G991" s="7"/>
      <c r="H991" s="7"/>
      <c r="I991" s="9"/>
      <c r="J991" s="10">
        <v>10682</v>
      </c>
      <c r="K991" s="10" t="s">
        <v>1166</v>
      </c>
    </row>
    <row r="992" spans="1:11" x14ac:dyDescent="0.25">
      <c r="A992" s="8">
        <v>991</v>
      </c>
      <c r="B992" s="4"/>
      <c r="C992" s="7"/>
      <c r="D992" s="7"/>
      <c r="E992" s="7"/>
      <c r="F992" s="7"/>
      <c r="G992" s="7"/>
      <c r="H992" s="7"/>
      <c r="I992" s="9"/>
      <c r="J992" s="10">
        <v>10681</v>
      </c>
      <c r="K992" s="10" t="s">
        <v>1165</v>
      </c>
    </row>
    <row r="993" spans="1:11" x14ac:dyDescent="0.25">
      <c r="A993" s="8">
        <v>992</v>
      </c>
      <c r="B993" s="4"/>
      <c r="C993" s="7"/>
      <c r="D993" s="7"/>
      <c r="E993" s="7"/>
      <c r="F993" s="7"/>
      <c r="G993" s="7"/>
      <c r="H993" s="7"/>
      <c r="I993" s="9">
        <v>1021</v>
      </c>
      <c r="J993" s="10">
        <v>1033</v>
      </c>
      <c r="K993" s="10" t="s">
        <v>1092</v>
      </c>
    </row>
    <row r="994" spans="1:11" x14ac:dyDescent="0.25">
      <c r="A994" s="8">
        <v>993</v>
      </c>
      <c r="B994" s="4"/>
      <c r="C994" s="7"/>
      <c r="D994" s="7"/>
      <c r="E994" s="7"/>
      <c r="F994" s="7"/>
      <c r="G994" s="7"/>
      <c r="H994" s="7"/>
      <c r="I994" s="9"/>
      <c r="J994" s="10">
        <v>10686</v>
      </c>
      <c r="K994" s="10" t="s">
        <v>1170</v>
      </c>
    </row>
    <row r="995" spans="1:11" x14ac:dyDescent="0.25">
      <c r="A995" s="8">
        <v>994</v>
      </c>
      <c r="B995" s="4"/>
      <c r="C995" s="7"/>
      <c r="D995" s="7"/>
      <c r="E995" s="7"/>
      <c r="F995" s="7"/>
      <c r="G995" s="7"/>
      <c r="H995" s="7"/>
      <c r="I995" s="9"/>
      <c r="J995" s="10">
        <v>10685</v>
      </c>
      <c r="K995" s="10" t="s">
        <v>1169</v>
      </c>
    </row>
    <row r="996" spans="1:11" x14ac:dyDescent="0.25">
      <c r="A996" s="8">
        <v>995</v>
      </c>
      <c r="B996" s="4"/>
      <c r="C996" s="7"/>
      <c r="D996" s="7"/>
      <c r="E996" s="7"/>
      <c r="F996" s="7"/>
      <c r="G996" s="7"/>
      <c r="H996" s="7"/>
      <c r="I996" s="9"/>
      <c r="J996" s="10">
        <v>10684</v>
      </c>
      <c r="K996" s="10" t="s">
        <v>1168</v>
      </c>
    </row>
    <row r="997" spans="1:11" x14ac:dyDescent="0.25">
      <c r="A997" s="8">
        <v>996</v>
      </c>
      <c r="B997" s="4"/>
      <c r="C997" s="7"/>
      <c r="D997" s="7"/>
      <c r="E997" s="7"/>
      <c r="F997" s="7"/>
      <c r="G997" s="7"/>
      <c r="H997" s="7"/>
      <c r="I997" s="9">
        <v>1029</v>
      </c>
      <c r="J997" s="10">
        <v>1041</v>
      </c>
      <c r="K997" s="10" t="s">
        <v>446</v>
      </c>
    </row>
    <row r="998" spans="1:11" x14ac:dyDescent="0.25">
      <c r="A998" s="8">
        <v>997</v>
      </c>
      <c r="B998" s="4"/>
      <c r="C998" s="7"/>
      <c r="D998" s="7"/>
      <c r="E998" s="7"/>
      <c r="F998" s="7"/>
      <c r="G998" s="7"/>
      <c r="H998" s="7"/>
      <c r="I998" s="9"/>
      <c r="J998" s="10">
        <v>10689</v>
      </c>
      <c r="K998" s="10" t="s">
        <v>1173</v>
      </c>
    </row>
    <row r="999" spans="1:11" x14ac:dyDescent="0.25">
      <c r="A999" s="8">
        <v>998</v>
      </c>
      <c r="B999" s="4"/>
      <c r="C999" s="7"/>
      <c r="D999" s="7"/>
      <c r="E999" s="7"/>
      <c r="F999" s="7"/>
      <c r="G999" s="7"/>
      <c r="H999" s="7"/>
      <c r="I999" s="9"/>
      <c r="J999" s="10">
        <v>10688</v>
      </c>
      <c r="K999" s="10" t="s">
        <v>1172</v>
      </c>
    </row>
    <row r="1000" spans="1:11" x14ac:dyDescent="0.25">
      <c r="A1000" s="8">
        <v>999</v>
      </c>
      <c r="B1000" s="4"/>
      <c r="C1000" s="7"/>
      <c r="D1000" s="7"/>
      <c r="E1000" s="7"/>
      <c r="F1000" s="7"/>
      <c r="G1000" s="7"/>
      <c r="H1000" s="7"/>
      <c r="I1000" s="9"/>
      <c r="J1000" s="10">
        <v>10687</v>
      </c>
      <c r="K1000" s="10" t="s">
        <v>1171</v>
      </c>
    </row>
    <row r="1001" spans="1:11" x14ac:dyDescent="0.25">
      <c r="A1001" s="8">
        <v>1000</v>
      </c>
      <c r="B1001" s="4"/>
      <c r="C1001" s="7"/>
      <c r="D1001" s="7"/>
      <c r="E1001" s="7"/>
      <c r="F1001" s="7"/>
      <c r="G1001" s="7"/>
      <c r="H1001" s="7"/>
      <c r="I1001" s="9">
        <v>1037</v>
      </c>
      <c r="J1001" s="10">
        <v>1049</v>
      </c>
      <c r="K1001" s="10" t="s">
        <v>451</v>
      </c>
    </row>
    <row r="1002" spans="1:11" x14ac:dyDescent="0.25">
      <c r="A1002" s="8">
        <v>1001</v>
      </c>
      <c r="B1002" s="4"/>
      <c r="C1002" s="7"/>
      <c r="D1002" s="7"/>
      <c r="E1002" s="7"/>
      <c r="F1002" s="7"/>
      <c r="G1002" s="7"/>
      <c r="H1002" s="7"/>
      <c r="I1002" s="9"/>
      <c r="J1002" s="10">
        <v>10692</v>
      </c>
      <c r="K1002" s="10" t="s">
        <v>1176</v>
      </c>
    </row>
    <row r="1003" spans="1:11" x14ac:dyDescent="0.25">
      <c r="A1003" s="8">
        <v>1002</v>
      </c>
      <c r="B1003" s="4"/>
      <c r="C1003" s="7"/>
      <c r="D1003" s="7"/>
      <c r="E1003" s="7"/>
      <c r="F1003" s="7"/>
      <c r="G1003" s="7"/>
      <c r="H1003" s="7"/>
      <c r="I1003" s="9"/>
      <c r="J1003" s="10">
        <v>10691</v>
      </c>
      <c r="K1003" s="10" t="s">
        <v>1175</v>
      </c>
    </row>
    <row r="1004" spans="1:11" x14ac:dyDescent="0.25">
      <c r="A1004" s="8">
        <v>1003</v>
      </c>
      <c r="B1004" s="4"/>
      <c r="C1004" s="7"/>
      <c r="D1004" s="7"/>
      <c r="E1004" s="7"/>
      <c r="F1004" s="7"/>
      <c r="G1004" s="7"/>
      <c r="H1004" s="7"/>
      <c r="I1004" s="9"/>
      <c r="J1004" s="10">
        <v>10690</v>
      </c>
      <c r="K1004" s="10" t="s">
        <v>1174</v>
      </c>
    </row>
    <row r="1005" spans="1:11" x14ac:dyDescent="0.25">
      <c r="A1005" s="8">
        <v>1004</v>
      </c>
      <c r="B1005" s="4"/>
      <c r="C1005" s="7"/>
      <c r="D1005" s="7" t="s">
        <v>813</v>
      </c>
      <c r="E1005" s="7"/>
      <c r="F1005" s="7"/>
      <c r="G1005" s="7"/>
      <c r="H1005" s="7"/>
      <c r="I1005" s="9"/>
      <c r="J1005" s="10">
        <v>519</v>
      </c>
      <c r="K1005" s="10" t="s">
        <v>813</v>
      </c>
    </row>
    <row r="1006" spans="1:11" x14ac:dyDescent="0.25">
      <c r="A1006" s="8">
        <v>1005</v>
      </c>
      <c r="B1006" s="4"/>
      <c r="C1006" s="7"/>
      <c r="D1006" s="7"/>
      <c r="E1006" s="7"/>
      <c r="F1006" s="7"/>
      <c r="G1006" s="7"/>
      <c r="H1006" s="7"/>
      <c r="I1006" s="9">
        <v>978</v>
      </c>
      <c r="J1006" s="10">
        <v>989</v>
      </c>
      <c r="K1006" s="10" t="s">
        <v>1070</v>
      </c>
    </row>
    <row r="1007" spans="1:11" x14ac:dyDescent="0.25">
      <c r="A1007" s="8">
        <v>1006</v>
      </c>
      <c r="B1007" s="4"/>
      <c r="C1007" s="7"/>
      <c r="D1007" s="7"/>
      <c r="E1007" s="7"/>
      <c r="F1007" s="7"/>
      <c r="G1007" s="7"/>
      <c r="H1007" s="7"/>
      <c r="I1007" s="9">
        <v>86</v>
      </c>
      <c r="J1007" s="10">
        <v>91</v>
      </c>
      <c r="K1007" s="10" t="s">
        <v>559</v>
      </c>
    </row>
    <row r="1008" spans="1:11" x14ac:dyDescent="0.25">
      <c r="A1008" s="8">
        <v>1007</v>
      </c>
      <c r="B1008" s="4"/>
      <c r="C1008" s="7"/>
      <c r="D1008" s="7"/>
      <c r="E1008" s="7"/>
      <c r="F1008" s="7"/>
      <c r="G1008" s="7"/>
      <c r="H1008" s="7"/>
      <c r="I1008" s="9">
        <v>835</v>
      </c>
      <c r="J1008" s="10">
        <v>846</v>
      </c>
      <c r="K1008" s="10" t="s">
        <v>994</v>
      </c>
    </row>
    <row r="1009" spans="1:11" x14ac:dyDescent="0.25">
      <c r="A1009" s="8">
        <v>1008</v>
      </c>
      <c r="B1009" s="4" t="s">
        <v>1397</v>
      </c>
      <c r="C1009" s="7"/>
      <c r="D1009" s="7"/>
      <c r="E1009" s="7"/>
      <c r="F1009" s="7"/>
      <c r="G1009" s="7"/>
      <c r="H1009" s="7"/>
      <c r="I1009" s="9">
        <v>998</v>
      </c>
      <c r="J1009" s="10">
        <v>1009</v>
      </c>
      <c r="K1009" s="10" t="s">
        <v>430</v>
      </c>
    </row>
    <row r="1010" spans="1:11" x14ac:dyDescent="0.25">
      <c r="A1010" s="8">
        <v>1009</v>
      </c>
      <c r="B1010" s="4"/>
      <c r="C1010" s="7" t="s">
        <v>1058</v>
      </c>
      <c r="D1010" s="7" t="s">
        <v>992</v>
      </c>
      <c r="E1010" s="7"/>
      <c r="F1010" s="7"/>
      <c r="G1010" s="7"/>
      <c r="H1010" s="7"/>
      <c r="I1010" s="9">
        <v>938</v>
      </c>
      <c r="J1010" s="10">
        <v>949</v>
      </c>
      <c r="K1010" s="10" t="s">
        <v>403</v>
      </c>
    </row>
    <row r="1011" spans="1:11" x14ac:dyDescent="0.25">
      <c r="A1011" s="8">
        <v>1010</v>
      </c>
      <c r="B1011" s="4"/>
      <c r="C1011" s="7"/>
      <c r="D1011" s="7"/>
      <c r="E1011" s="7"/>
      <c r="F1011" s="7"/>
      <c r="G1011" s="7"/>
      <c r="H1011" s="7"/>
      <c r="I1011" s="9">
        <v>1004</v>
      </c>
      <c r="J1011" s="10">
        <v>1016</v>
      </c>
      <c r="K1011" s="10" t="s">
        <v>433</v>
      </c>
    </row>
    <row r="1012" spans="1:11" x14ac:dyDescent="0.25">
      <c r="A1012" s="8">
        <v>1011</v>
      </c>
      <c r="B1012" s="4"/>
      <c r="C1012" s="7"/>
      <c r="D1012" s="7"/>
      <c r="E1012" s="7"/>
      <c r="F1012" s="7"/>
      <c r="G1012" s="7"/>
      <c r="H1012" s="7"/>
      <c r="I1012" s="9">
        <v>654</v>
      </c>
      <c r="J1012" s="10">
        <v>665</v>
      </c>
      <c r="K1012" s="10" t="s">
        <v>278</v>
      </c>
    </row>
    <row r="1013" spans="1:11" x14ac:dyDescent="0.25">
      <c r="A1013" s="8">
        <v>1012</v>
      </c>
      <c r="B1013" s="4"/>
      <c r="C1013" s="7"/>
      <c r="D1013" s="7"/>
      <c r="E1013" s="7"/>
      <c r="F1013" s="7"/>
      <c r="G1013" s="7"/>
      <c r="H1013" s="7"/>
      <c r="I1013" s="9"/>
      <c r="J1013" s="10">
        <v>538</v>
      </c>
      <c r="K1013" s="10" t="s">
        <v>824</v>
      </c>
    </row>
    <row r="1014" spans="1:11" x14ac:dyDescent="0.25">
      <c r="A1014" s="8">
        <v>1013</v>
      </c>
      <c r="B1014" s="4"/>
      <c r="C1014" s="7"/>
      <c r="D1014" s="7"/>
      <c r="E1014" s="7"/>
      <c r="F1014" s="7"/>
      <c r="G1014" s="7"/>
      <c r="H1014" s="7"/>
      <c r="I1014" s="9"/>
      <c r="J1014" s="10">
        <v>459</v>
      </c>
      <c r="K1014" s="10" t="s">
        <v>775</v>
      </c>
    </row>
    <row r="1015" spans="1:11" x14ac:dyDescent="0.25">
      <c r="A1015" s="8">
        <v>1014</v>
      </c>
      <c r="B1015" s="4"/>
      <c r="C1015" s="7"/>
      <c r="D1015" s="7"/>
      <c r="E1015" s="7"/>
      <c r="F1015" s="7"/>
      <c r="G1015" s="7"/>
      <c r="H1015" s="7"/>
      <c r="I1015" s="9">
        <v>889</v>
      </c>
      <c r="J1015" s="10">
        <v>900</v>
      </c>
      <c r="K1015" s="10" t="s">
        <v>378</v>
      </c>
    </row>
    <row r="1016" spans="1:11" x14ac:dyDescent="0.25">
      <c r="A1016" s="8">
        <v>1015</v>
      </c>
      <c r="B1016" s="4"/>
      <c r="C1016" s="7"/>
      <c r="D1016" s="7" t="s">
        <v>995</v>
      </c>
      <c r="E1016" s="7"/>
      <c r="F1016" s="7"/>
      <c r="G1016" s="7"/>
      <c r="H1016" s="7"/>
      <c r="I1016" s="9"/>
      <c r="J1016" s="10">
        <v>876</v>
      </c>
      <c r="K1016" s="10" t="s">
        <v>1013</v>
      </c>
    </row>
    <row r="1017" spans="1:11" x14ac:dyDescent="0.25">
      <c r="A1017" s="8">
        <v>1016</v>
      </c>
      <c r="B1017" s="4"/>
      <c r="C1017" s="7"/>
      <c r="D1017" s="7"/>
      <c r="E1017" s="7"/>
      <c r="F1017" s="7"/>
      <c r="G1017" s="7"/>
      <c r="H1017" s="7"/>
      <c r="I1017" s="9"/>
      <c r="J1017" s="10">
        <v>916</v>
      </c>
      <c r="K1017" s="10" t="s">
        <v>1032</v>
      </c>
    </row>
    <row r="1018" spans="1:11" x14ac:dyDescent="0.25">
      <c r="A1018" s="8">
        <v>1017</v>
      </c>
      <c r="B1018" s="4"/>
      <c r="C1018" s="7"/>
      <c r="D1018" s="7"/>
      <c r="E1018" s="7"/>
      <c r="F1018" s="7"/>
      <c r="G1018" s="7"/>
      <c r="H1018" s="7"/>
      <c r="I1018" s="9">
        <v>112</v>
      </c>
      <c r="J1018" s="10">
        <v>117</v>
      </c>
      <c r="K1018" s="10" t="s">
        <v>50</v>
      </c>
    </row>
    <row r="1019" spans="1:11" x14ac:dyDescent="0.25">
      <c r="A1019" s="8">
        <v>1018</v>
      </c>
      <c r="B1019" s="4"/>
      <c r="C1019" s="7"/>
      <c r="D1019" s="7"/>
      <c r="E1019" s="7"/>
      <c r="F1019" s="7"/>
      <c r="G1019" s="7"/>
      <c r="H1019" s="7"/>
      <c r="I1019" s="9">
        <v>120</v>
      </c>
      <c r="J1019" s="10">
        <v>125</v>
      </c>
      <c r="K1019" s="10" t="s">
        <v>55</v>
      </c>
    </row>
    <row r="1020" spans="1:11" x14ac:dyDescent="0.25">
      <c r="A1020" s="8">
        <v>1019</v>
      </c>
      <c r="B1020" s="4"/>
      <c r="C1020" s="7"/>
      <c r="D1020" s="7" t="s">
        <v>986</v>
      </c>
      <c r="E1020" s="7"/>
      <c r="F1020" s="7"/>
      <c r="G1020" s="7"/>
      <c r="H1020" s="7"/>
      <c r="I1020" s="9">
        <v>57</v>
      </c>
      <c r="J1020" s="10">
        <v>62</v>
      </c>
      <c r="K1020" s="10" t="s">
        <v>28</v>
      </c>
    </row>
    <row r="1021" spans="1:11" x14ac:dyDescent="0.25">
      <c r="A1021" s="8">
        <v>1020</v>
      </c>
      <c r="B1021" s="4"/>
      <c r="C1021" s="7"/>
      <c r="D1021" s="7"/>
      <c r="E1021" s="7"/>
      <c r="F1021" s="7"/>
      <c r="G1021" s="7"/>
      <c r="H1021" s="7"/>
      <c r="I1021" s="9">
        <v>153</v>
      </c>
      <c r="J1021" s="10">
        <v>158</v>
      </c>
      <c r="K1021" s="10" t="s">
        <v>69</v>
      </c>
    </row>
    <row r="1022" spans="1:11" x14ac:dyDescent="0.25">
      <c r="A1022" s="8">
        <v>1021</v>
      </c>
      <c r="B1022" s="4"/>
      <c r="C1022" s="7"/>
      <c r="D1022" s="7" t="s">
        <v>385</v>
      </c>
      <c r="E1022" s="7"/>
      <c r="F1022" s="7"/>
      <c r="G1022" s="7"/>
      <c r="H1022" s="7"/>
      <c r="I1022" s="9">
        <v>900</v>
      </c>
      <c r="J1022" s="10">
        <v>911</v>
      </c>
      <c r="K1022" s="10" t="s">
        <v>385</v>
      </c>
    </row>
    <row r="1023" spans="1:11" x14ac:dyDescent="0.25">
      <c r="A1023" s="8">
        <v>1022</v>
      </c>
      <c r="B1023" s="4"/>
      <c r="C1023" s="7"/>
      <c r="D1023" s="7"/>
      <c r="E1023" s="7"/>
      <c r="F1023" s="7"/>
      <c r="G1023" s="7"/>
      <c r="H1023" s="7"/>
      <c r="I1023" s="9"/>
      <c r="J1023" s="10">
        <v>710</v>
      </c>
      <c r="K1023" s="10" t="s">
        <v>909</v>
      </c>
    </row>
    <row r="1024" spans="1:11" x14ac:dyDescent="0.25">
      <c r="A1024" s="8">
        <v>1023</v>
      </c>
      <c r="B1024" s="4"/>
      <c r="C1024" s="7"/>
      <c r="D1024" s="7" t="s">
        <v>1025</v>
      </c>
      <c r="E1024" s="7"/>
      <c r="F1024" s="7"/>
      <c r="G1024" s="7"/>
      <c r="H1024" s="7"/>
      <c r="I1024" s="9">
        <v>88</v>
      </c>
      <c r="J1024" s="10">
        <v>93</v>
      </c>
      <c r="K1024" s="10" t="s">
        <v>41</v>
      </c>
    </row>
    <row r="1025" spans="1:11" x14ac:dyDescent="0.25">
      <c r="A1025" s="8">
        <v>1024</v>
      </c>
      <c r="B1025" s="4"/>
      <c r="C1025" s="7"/>
      <c r="D1025" s="7"/>
      <c r="E1025" s="7"/>
      <c r="F1025" s="7"/>
      <c r="G1025" s="7"/>
      <c r="H1025" s="7"/>
      <c r="I1025" s="9">
        <v>694</v>
      </c>
      <c r="J1025" s="10">
        <v>705</v>
      </c>
      <c r="K1025" s="10" t="s">
        <v>301</v>
      </c>
    </row>
    <row r="1026" spans="1:11" x14ac:dyDescent="0.25">
      <c r="A1026" s="8">
        <v>1025</v>
      </c>
      <c r="B1026" s="4"/>
      <c r="C1026" s="7"/>
      <c r="D1026" s="7"/>
      <c r="E1026" s="7"/>
      <c r="F1026" s="7"/>
      <c r="G1026" s="7"/>
      <c r="H1026" s="7"/>
      <c r="I1026" s="9">
        <v>783</v>
      </c>
      <c r="J1026" s="10">
        <v>794</v>
      </c>
      <c r="K1026" s="10" t="s">
        <v>331</v>
      </c>
    </row>
    <row r="1027" spans="1:11" x14ac:dyDescent="0.25">
      <c r="A1027" s="8">
        <v>1026</v>
      </c>
      <c r="B1027" s="4"/>
      <c r="C1027" s="7"/>
      <c r="D1027" s="7" t="s">
        <v>334</v>
      </c>
      <c r="E1027" s="7"/>
      <c r="F1027" s="7"/>
      <c r="G1027" s="7"/>
      <c r="H1027" s="7"/>
      <c r="I1027" s="9">
        <v>787</v>
      </c>
      <c r="J1027" s="10">
        <v>798</v>
      </c>
      <c r="K1027" s="10" t="s">
        <v>334</v>
      </c>
    </row>
    <row r="1028" spans="1:11" x14ac:dyDescent="0.25">
      <c r="A1028" s="8">
        <v>1027</v>
      </c>
      <c r="B1028" s="4"/>
      <c r="C1028" s="7"/>
      <c r="D1028" s="7" t="s">
        <v>1039</v>
      </c>
      <c r="E1028" s="7"/>
      <c r="F1028" s="7"/>
      <c r="G1028" s="7"/>
      <c r="H1028" s="7"/>
      <c r="I1028" s="9">
        <v>403</v>
      </c>
      <c r="J1028" s="10">
        <v>413</v>
      </c>
      <c r="K1028" s="10" t="s">
        <v>167</v>
      </c>
    </row>
    <row r="1029" spans="1:11" x14ac:dyDescent="0.25">
      <c r="A1029" s="8">
        <v>1028</v>
      </c>
      <c r="B1029" s="4"/>
      <c r="C1029" s="7"/>
      <c r="D1029" s="7"/>
      <c r="E1029" s="7"/>
      <c r="F1029" s="7"/>
      <c r="G1029" s="7"/>
      <c r="H1029" s="7"/>
      <c r="I1029" s="9"/>
      <c r="J1029" s="10">
        <v>948</v>
      </c>
      <c r="K1029" s="10" t="s">
        <v>1048</v>
      </c>
    </row>
    <row r="1030" spans="1:11" x14ac:dyDescent="0.25">
      <c r="A1030" s="8">
        <v>1029</v>
      </c>
      <c r="B1030" s="4"/>
      <c r="C1030" s="7"/>
      <c r="D1030" s="7"/>
      <c r="E1030" s="7"/>
      <c r="F1030" s="7"/>
      <c r="G1030" s="7"/>
      <c r="H1030" s="7"/>
      <c r="I1030" s="9">
        <v>830</v>
      </c>
      <c r="J1030" s="10">
        <v>841</v>
      </c>
      <c r="K1030" s="10" t="s">
        <v>351</v>
      </c>
    </row>
    <row r="1031" spans="1:11" x14ac:dyDescent="0.25">
      <c r="A1031" s="8">
        <v>1030</v>
      </c>
      <c r="B1031" s="4"/>
      <c r="C1031" s="7"/>
      <c r="D1031" s="7"/>
      <c r="E1031" s="7"/>
      <c r="F1031" s="7"/>
      <c r="G1031" s="7"/>
      <c r="H1031" s="7"/>
      <c r="I1031" s="9">
        <v>647</v>
      </c>
      <c r="J1031" s="10">
        <v>658</v>
      </c>
      <c r="K1031" s="10" t="s">
        <v>275</v>
      </c>
    </row>
    <row r="1032" spans="1:11" x14ac:dyDescent="0.25">
      <c r="A1032" s="8">
        <v>1031</v>
      </c>
      <c r="B1032" s="4"/>
      <c r="C1032" s="7"/>
      <c r="D1032" s="7"/>
      <c r="E1032" s="7"/>
      <c r="F1032" s="7"/>
      <c r="G1032" s="7"/>
      <c r="H1032" s="7"/>
      <c r="I1032" s="9">
        <v>622</v>
      </c>
      <c r="J1032" s="10">
        <v>633</v>
      </c>
      <c r="K1032" s="10" t="s">
        <v>263</v>
      </c>
    </row>
    <row r="1033" spans="1:11" x14ac:dyDescent="0.25">
      <c r="A1033" s="8">
        <v>1032</v>
      </c>
      <c r="B1033" s="4"/>
      <c r="C1033" s="7"/>
      <c r="D1033" s="7"/>
      <c r="E1033" s="7"/>
      <c r="F1033" s="7"/>
      <c r="G1033" s="7"/>
      <c r="H1033" s="7"/>
      <c r="I1033" s="9">
        <v>471</v>
      </c>
      <c r="J1033" s="10">
        <v>482</v>
      </c>
      <c r="K1033" s="10" t="s">
        <v>196</v>
      </c>
    </row>
    <row r="1034" spans="1:11" x14ac:dyDescent="0.25">
      <c r="A1034" s="8">
        <v>1033</v>
      </c>
      <c r="B1034" s="4"/>
      <c r="C1034" s="7"/>
      <c r="D1034" s="7"/>
      <c r="E1034" s="7"/>
      <c r="F1034" s="7"/>
      <c r="G1034" s="7"/>
      <c r="H1034" s="7"/>
      <c r="I1034" s="9">
        <v>230</v>
      </c>
      <c r="J1034" s="10">
        <v>237</v>
      </c>
      <c r="K1034" s="10" t="s">
        <v>646</v>
      </c>
    </row>
    <row r="1035" spans="1:11" x14ac:dyDescent="0.25">
      <c r="A1035" s="8">
        <v>1034</v>
      </c>
      <c r="B1035" s="4"/>
      <c r="C1035" s="7"/>
      <c r="D1035" s="7" t="s">
        <v>1033</v>
      </c>
      <c r="E1035" s="7"/>
      <c r="F1035" s="7"/>
      <c r="G1035" s="7"/>
      <c r="H1035" s="7"/>
      <c r="I1035" s="9"/>
      <c r="J1035" s="10">
        <v>917</v>
      </c>
      <c r="K1035" s="10" t="s">
        <v>1033</v>
      </c>
    </row>
    <row r="1036" spans="1:11" x14ac:dyDescent="0.25">
      <c r="A1036" s="8">
        <v>1035</v>
      </c>
      <c r="B1036" s="4"/>
      <c r="C1036" s="7"/>
      <c r="D1036" s="7"/>
      <c r="E1036" s="7"/>
      <c r="F1036" s="7"/>
      <c r="G1036" s="7"/>
      <c r="H1036" s="7"/>
      <c r="I1036" s="9"/>
      <c r="J1036" s="10">
        <v>717</v>
      </c>
      <c r="K1036" s="10" t="s">
        <v>916</v>
      </c>
    </row>
    <row r="1037" spans="1:11" x14ac:dyDescent="0.25">
      <c r="A1037" s="8">
        <v>1036</v>
      </c>
      <c r="B1037" s="4"/>
      <c r="C1037" s="7"/>
      <c r="D1037" s="7" t="s">
        <v>964</v>
      </c>
      <c r="E1037" s="7"/>
      <c r="F1037" s="7"/>
      <c r="G1037" s="7"/>
      <c r="H1037" s="7"/>
      <c r="I1037" s="9"/>
      <c r="J1037" s="10">
        <v>932</v>
      </c>
      <c r="K1037" s="10" t="s">
        <v>1038</v>
      </c>
    </row>
    <row r="1038" spans="1:11" x14ac:dyDescent="0.25">
      <c r="A1038" s="8">
        <v>1037</v>
      </c>
      <c r="B1038" s="4"/>
      <c r="C1038" s="7"/>
      <c r="D1038" s="7"/>
      <c r="E1038" s="7"/>
      <c r="F1038" s="7"/>
      <c r="G1038" s="7"/>
      <c r="H1038" s="7"/>
      <c r="I1038" s="9">
        <v>370</v>
      </c>
      <c r="J1038" s="10">
        <v>380</v>
      </c>
      <c r="K1038" s="10" t="s">
        <v>725</v>
      </c>
    </row>
    <row r="1039" spans="1:11" x14ac:dyDescent="0.25">
      <c r="A1039" s="8">
        <v>1038</v>
      </c>
      <c r="B1039" s="4"/>
      <c r="C1039" s="7"/>
      <c r="D1039" s="7"/>
      <c r="E1039" s="7"/>
      <c r="F1039" s="7"/>
      <c r="G1039" s="7"/>
      <c r="H1039" s="7"/>
      <c r="I1039" s="9">
        <v>686</v>
      </c>
      <c r="J1039" s="10">
        <v>697</v>
      </c>
      <c r="K1039" s="10" t="s">
        <v>296</v>
      </c>
    </row>
    <row r="1040" spans="1:11" x14ac:dyDescent="0.25">
      <c r="A1040" s="8">
        <v>1039</v>
      </c>
      <c r="B1040" s="4"/>
      <c r="C1040" s="7" t="s">
        <v>1055</v>
      </c>
      <c r="D1040" s="7"/>
      <c r="E1040" s="7"/>
      <c r="F1040" s="7"/>
      <c r="G1040" s="7"/>
      <c r="H1040" s="7"/>
      <c r="I1040" s="9"/>
      <c r="J1040" s="10">
        <v>960</v>
      </c>
      <c r="K1040" s="10" t="s">
        <v>1055</v>
      </c>
    </row>
    <row r="1041" spans="1:11" x14ac:dyDescent="0.25">
      <c r="A1041" s="8">
        <v>1040</v>
      </c>
      <c r="B1041" s="4"/>
      <c r="C1041" s="7"/>
      <c r="D1041" s="7"/>
      <c r="E1041" s="7"/>
      <c r="F1041" s="7"/>
      <c r="G1041" s="7"/>
      <c r="H1041" s="7"/>
      <c r="I1041" s="9"/>
      <c r="J1041" s="10">
        <v>744</v>
      </c>
      <c r="K1041" s="10" t="s">
        <v>934</v>
      </c>
    </row>
    <row r="1042" spans="1:11" x14ac:dyDescent="0.25">
      <c r="A1042" s="8">
        <v>1041</v>
      </c>
      <c r="B1042" s="4"/>
      <c r="C1042" s="7"/>
      <c r="D1042" s="7"/>
      <c r="E1042" s="7"/>
      <c r="F1042" s="7"/>
      <c r="G1042" s="7"/>
      <c r="H1042" s="7"/>
      <c r="I1042" s="9"/>
      <c r="J1042" s="10">
        <v>752</v>
      </c>
      <c r="K1042" s="10" t="s">
        <v>940</v>
      </c>
    </row>
    <row r="1043" spans="1:11" x14ac:dyDescent="0.25">
      <c r="A1043" s="8">
        <v>1042</v>
      </c>
      <c r="B1043" s="4"/>
      <c r="C1043" s="7"/>
      <c r="D1043" s="7"/>
      <c r="E1043" s="7"/>
      <c r="F1043" s="7"/>
      <c r="G1043" s="7"/>
      <c r="H1043" s="7"/>
      <c r="I1043" s="9">
        <v>316</v>
      </c>
      <c r="J1043" s="10">
        <v>326</v>
      </c>
      <c r="K1043" s="10" t="s">
        <v>138</v>
      </c>
    </row>
    <row r="1044" spans="1:11" x14ac:dyDescent="0.25">
      <c r="A1044" s="8">
        <v>1043</v>
      </c>
      <c r="B1044" s="4"/>
      <c r="C1044" s="7"/>
      <c r="D1044" s="7"/>
      <c r="E1044" s="7"/>
      <c r="F1044" s="7"/>
      <c r="G1044" s="7"/>
      <c r="H1044" s="7"/>
      <c r="I1044" s="9">
        <v>73</v>
      </c>
      <c r="J1044" s="10">
        <v>78</v>
      </c>
      <c r="K1044" s="10" t="s">
        <v>37</v>
      </c>
    </row>
    <row r="1045" spans="1:11" x14ac:dyDescent="0.25">
      <c r="A1045" s="8">
        <v>1044</v>
      </c>
      <c r="B1045" s="4"/>
      <c r="C1045" s="7"/>
      <c r="D1045" s="7"/>
      <c r="E1045" s="7"/>
      <c r="F1045" s="7"/>
      <c r="G1045" s="7"/>
      <c r="H1045" s="7"/>
      <c r="I1045" s="9">
        <v>1109</v>
      </c>
      <c r="J1045" s="10">
        <v>1123</v>
      </c>
      <c r="K1045" s="10" t="s">
        <v>1143</v>
      </c>
    </row>
    <row r="1046" spans="1:11" x14ac:dyDescent="0.25">
      <c r="A1046" s="8">
        <v>1045</v>
      </c>
      <c r="B1046" s="4"/>
      <c r="C1046" s="7"/>
      <c r="D1046" s="7"/>
      <c r="E1046" s="7"/>
      <c r="F1046" s="7"/>
      <c r="G1046" s="7"/>
      <c r="H1046" s="7"/>
      <c r="I1046" s="9"/>
      <c r="J1046" s="10">
        <v>490</v>
      </c>
      <c r="K1046" s="10" t="s">
        <v>793</v>
      </c>
    </row>
    <row r="1047" spans="1:11" x14ac:dyDescent="0.25">
      <c r="A1047" s="8">
        <v>1046</v>
      </c>
      <c r="B1047" s="4"/>
      <c r="C1047" s="7"/>
      <c r="D1047" s="7"/>
      <c r="E1047" s="7"/>
      <c r="F1047" s="7"/>
      <c r="G1047" s="7"/>
      <c r="H1047" s="7"/>
      <c r="I1047" s="9">
        <v>717</v>
      </c>
      <c r="J1047" s="10">
        <v>728</v>
      </c>
      <c r="K1047" s="10" t="s">
        <v>308</v>
      </c>
    </row>
    <row r="1048" spans="1:11" x14ac:dyDescent="0.25">
      <c r="A1048" s="8">
        <v>1047</v>
      </c>
      <c r="B1048" s="4"/>
      <c r="C1048" s="7" t="s">
        <v>1066</v>
      </c>
      <c r="D1048" s="7"/>
      <c r="E1048" s="7"/>
      <c r="F1048" s="7"/>
      <c r="G1048" s="7"/>
      <c r="H1048" s="7"/>
      <c r="I1048" s="9">
        <v>765</v>
      </c>
      <c r="J1048" s="10">
        <v>776</v>
      </c>
      <c r="K1048" s="10" t="s">
        <v>323</v>
      </c>
    </row>
    <row r="1049" spans="1:11" x14ac:dyDescent="0.25">
      <c r="A1049" s="8">
        <v>1048</v>
      </c>
      <c r="B1049" s="4"/>
      <c r="C1049" s="7"/>
      <c r="D1049" s="7"/>
      <c r="E1049" s="7"/>
      <c r="F1049" s="7"/>
      <c r="G1049" s="7"/>
      <c r="H1049" s="7"/>
      <c r="I1049" s="9">
        <v>773</v>
      </c>
      <c r="J1049" s="10">
        <v>784</v>
      </c>
      <c r="K1049" s="10" t="s">
        <v>327</v>
      </c>
    </row>
    <row r="1050" spans="1:11" x14ac:dyDescent="0.25">
      <c r="A1050" s="8">
        <v>1049</v>
      </c>
      <c r="B1050" s="4"/>
      <c r="C1050" s="7"/>
      <c r="D1050" s="7"/>
      <c r="E1050" s="7"/>
      <c r="F1050" s="7"/>
      <c r="G1050" s="7"/>
      <c r="H1050" s="7"/>
      <c r="I1050" s="9">
        <v>1080</v>
      </c>
      <c r="J1050" s="10">
        <v>1092</v>
      </c>
      <c r="K1050" s="10" t="s">
        <v>467</v>
      </c>
    </row>
    <row r="1051" spans="1:11" x14ac:dyDescent="0.25">
      <c r="A1051" s="8">
        <v>1050</v>
      </c>
      <c r="B1051" s="4"/>
      <c r="C1051" s="7"/>
      <c r="D1051" s="7"/>
      <c r="E1051" s="7"/>
      <c r="F1051" s="7"/>
      <c r="G1051" s="7"/>
      <c r="H1051" s="7"/>
      <c r="I1051" s="9">
        <v>5</v>
      </c>
      <c r="J1051" s="10">
        <v>6</v>
      </c>
      <c r="K1051" s="10" t="s">
        <v>8</v>
      </c>
    </row>
    <row r="1052" spans="1:11" x14ac:dyDescent="0.25">
      <c r="A1052" s="8">
        <v>1051</v>
      </c>
      <c r="B1052" s="4"/>
      <c r="C1052" s="7"/>
      <c r="D1052" s="7"/>
      <c r="E1052" s="7"/>
      <c r="F1052" s="7"/>
      <c r="G1052" s="7"/>
      <c r="H1052" s="7"/>
      <c r="I1052" s="9">
        <v>913</v>
      </c>
      <c r="J1052" s="10">
        <v>924</v>
      </c>
      <c r="K1052" s="10" t="s">
        <v>390</v>
      </c>
    </row>
    <row r="1053" spans="1:11" x14ac:dyDescent="0.25">
      <c r="A1053" s="8">
        <v>1052</v>
      </c>
      <c r="B1053" s="4"/>
      <c r="C1053" s="7"/>
      <c r="D1053" s="7"/>
      <c r="E1053" s="7"/>
      <c r="F1053" s="7"/>
      <c r="G1053" s="7"/>
      <c r="H1053" s="7"/>
      <c r="I1053" s="9">
        <v>183</v>
      </c>
      <c r="J1053" s="10">
        <v>190</v>
      </c>
      <c r="K1053" s="10" t="s">
        <v>83</v>
      </c>
    </row>
    <row r="1054" spans="1:11" x14ac:dyDescent="0.25">
      <c r="A1054" s="8">
        <v>1053</v>
      </c>
      <c r="B1054" s="4"/>
      <c r="C1054" s="7" t="s">
        <v>1077</v>
      </c>
      <c r="D1054" s="7"/>
      <c r="E1054" s="7"/>
      <c r="F1054" s="7"/>
      <c r="G1054" s="7"/>
      <c r="H1054" s="7"/>
      <c r="I1054" s="9"/>
      <c r="J1054" s="10">
        <v>760</v>
      </c>
      <c r="K1054" s="10" t="s">
        <v>944</v>
      </c>
    </row>
    <row r="1055" spans="1:11" x14ac:dyDescent="0.25">
      <c r="A1055" s="8">
        <v>1054</v>
      </c>
      <c r="B1055" s="4"/>
      <c r="C1055" s="7"/>
      <c r="D1055" s="7"/>
      <c r="E1055" s="7"/>
      <c r="F1055" s="7"/>
      <c r="G1055" s="7"/>
      <c r="H1055" s="7"/>
      <c r="I1055" s="9">
        <v>866</v>
      </c>
      <c r="J1055" s="10">
        <v>877</v>
      </c>
      <c r="K1055" s="10" t="s">
        <v>366</v>
      </c>
    </row>
    <row r="1056" spans="1:11" x14ac:dyDescent="0.25">
      <c r="A1056" s="8">
        <v>1055</v>
      </c>
      <c r="B1056" s="4"/>
      <c r="C1056" s="7"/>
      <c r="D1056" s="7"/>
      <c r="E1056" s="7"/>
      <c r="F1056" s="7"/>
      <c r="G1056" s="7"/>
      <c r="H1056" s="7"/>
      <c r="I1056" s="9">
        <v>1048</v>
      </c>
      <c r="J1056" s="10">
        <v>1060</v>
      </c>
      <c r="K1056" s="10" t="s">
        <v>455</v>
      </c>
    </row>
    <row r="1057" spans="1:11" x14ac:dyDescent="0.25">
      <c r="A1057" s="8">
        <v>1056</v>
      </c>
      <c r="B1057" s="4"/>
      <c r="C1057" s="7"/>
      <c r="D1057" s="7"/>
      <c r="E1057" s="7"/>
      <c r="F1057" s="7"/>
      <c r="G1057" s="7"/>
      <c r="H1057" s="7"/>
      <c r="I1057" s="9">
        <v>852</v>
      </c>
      <c r="J1057" s="10">
        <v>863</v>
      </c>
      <c r="K1057" s="10" t="s">
        <v>361</v>
      </c>
    </row>
    <row r="1058" spans="1:11" x14ac:dyDescent="0.25">
      <c r="A1058" s="8">
        <v>1057</v>
      </c>
      <c r="B1058" s="4"/>
      <c r="C1058" s="7"/>
      <c r="D1058" s="7"/>
      <c r="E1058" s="7"/>
      <c r="F1058" s="7"/>
      <c r="G1058" s="7"/>
      <c r="H1058" s="7"/>
      <c r="I1058" s="9"/>
      <c r="J1058" s="10">
        <v>736</v>
      </c>
      <c r="K1058" s="10" t="s">
        <v>927</v>
      </c>
    </row>
    <row r="1059" spans="1:11" x14ac:dyDescent="0.25">
      <c r="A1059" s="8">
        <v>1058</v>
      </c>
      <c r="B1059" s="4"/>
      <c r="C1059" s="7"/>
      <c r="D1059" s="7"/>
      <c r="E1059" s="7"/>
      <c r="F1059" s="7"/>
      <c r="G1059" s="7"/>
      <c r="H1059" s="7"/>
      <c r="I1059" s="9">
        <v>387</v>
      </c>
      <c r="J1059" s="10">
        <v>397</v>
      </c>
      <c r="K1059" s="10" t="s">
        <v>163</v>
      </c>
    </row>
    <row r="1060" spans="1:11" x14ac:dyDescent="0.25">
      <c r="A1060" s="8">
        <v>1059</v>
      </c>
      <c r="B1060" s="4"/>
      <c r="C1060" s="7" t="s">
        <v>1071</v>
      </c>
      <c r="D1060" s="7"/>
      <c r="E1060" s="7"/>
      <c r="F1060" s="7"/>
      <c r="G1060" s="7"/>
      <c r="H1060" s="7"/>
      <c r="I1060" s="9"/>
      <c r="J1060" s="10">
        <v>768</v>
      </c>
      <c r="K1060" s="10" t="s">
        <v>951</v>
      </c>
    </row>
    <row r="1061" spans="1:11" x14ac:dyDescent="0.25">
      <c r="A1061" s="8">
        <v>1060</v>
      </c>
      <c r="B1061" s="4"/>
      <c r="C1061" s="7"/>
      <c r="D1061" s="7"/>
      <c r="E1061" s="7"/>
      <c r="F1061" s="7"/>
      <c r="G1061" s="7"/>
      <c r="H1061" s="7"/>
      <c r="I1061" s="9">
        <v>873</v>
      </c>
      <c r="J1061" s="10">
        <v>884</v>
      </c>
      <c r="K1061" s="10" t="s">
        <v>370</v>
      </c>
    </row>
    <row r="1062" spans="1:11" x14ac:dyDescent="0.25">
      <c r="A1062" s="8">
        <v>1061</v>
      </c>
      <c r="B1062" s="4"/>
      <c r="C1062" s="7"/>
      <c r="D1062" s="7"/>
      <c r="E1062" s="7"/>
      <c r="F1062" s="7"/>
      <c r="G1062" s="7"/>
      <c r="H1062" s="7"/>
      <c r="I1062" s="9"/>
      <c r="J1062" s="10">
        <v>892</v>
      </c>
      <c r="K1062" s="10" t="s">
        <v>1022</v>
      </c>
    </row>
    <row r="1063" spans="1:11" x14ac:dyDescent="0.25">
      <c r="A1063" s="8">
        <v>1062</v>
      </c>
      <c r="B1063" s="4"/>
      <c r="C1063" s="7"/>
      <c r="D1063" s="7"/>
      <c r="E1063" s="7"/>
      <c r="F1063" s="7"/>
      <c r="G1063" s="7"/>
      <c r="H1063" s="7"/>
      <c r="I1063" s="9">
        <v>897</v>
      </c>
      <c r="J1063" s="10">
        <v>908</v>
      </c>
      <c r="K1063" s="10" t="s">
        <v>383</v>
      </c>
    </row>
    <row r="1064" spans="1:11" x14ac:dyDescent="0.25">
      <c r="A1064" s="8">
        <v>1063</v>
      </c>
      <c r="B1064" s="4"/>
      <c r="C1064" s="7"/>
      <c r="D1064" s="7"/>
      <c r="E1064" s="7"/>
      <c r="F1064" s="7"/>
      <c r="G1064" s="7"/>
      <c r="H1064" s="7"/>
      <c r="I1064" s="9">
        <v>929</v>
      </c>
      <c r="J1064" s="10">
        <v>940</v>
      </c>
      <c r="K1064" s="10" t="s">
        <v>399</v>
      </c>
    </row>
    <row r="1065" spans="1:11" x14ac:dyDescent="0.25">
      <c r="A1065" s="8">
        <v>1064</v>
      </c>
      <c r="B1065" s="4"/>
      <c r="C1065" s="7"/>
      <c r="D1065" s="7"/>
      <c r="E1065" s="7"/>
      <c r="F1065" s="7"/>
      <c r="G1065" s="7"/>
      <c r="H1065" s="7"/>
      <c r="I1065" s="9">
        <v>455</v>
      </c>
      <c r="J1065" s="10">
        <v>466</v>
      </c>
      <c r="K1065" s="10" t="s">
        <v>190</v>
      </c>
    </row>
    <row r="1066" spans="1:11" x14ac:dyDescent="0.25">
      <c r="A1066" s="8">
        <v>1065</v>
      </c>
      <c r="B1066" s="4"/>
      <c r="C1066" s="7"/>
      <c r="D1066" s="7"/>
      <c r="E1066" s="7"/>
      <c r="F1066" s="7"/>
      <c r="G1066" s="7"/>
      <c r="H1066" s="7"/>
      <c r="I1066" s="9">
        <v>519</v>
      </c>
      <c r="J1066" s="10">
        <v>530</v>
      </c>
      <c r="K1066" s="10" t="s">
        <v>213</v>
      </c>
    </row>
    <row r="1067" spans="1:11" x14ac:dyDescent="0.25">
      <c r="A1067" s="8">
        <v>1066</v>
      </c>
      <c r="B1067" s="4"/>
      <c r="C1067" s="7"/>
      <c r="D1067" s="7"/>
      <c r="E1067" s="7"/>
      <c r="F1067" s="7"/>
      <c r="G1067" s="7"/>
      <c r="H1067" s="7"/>
      <c r="I1067" s="9">
        <v>592</v>
      </c>
      <c r="J1067" s="10">
        <v>603</v>
      </c>
      <c r="K1067" s="10" t="s">
        <v>245</v>
      </c>
    </row>
    <row r="1068" spans="1:11" x14ac:dyDescent="0.25">
      <c r="A1068" s="8">
        <v>1067</v>
      </c>
      <c r="B1068" s="4"/>
      <c r="C1068" s="7"/>
      <c r="D1068" s="7"/>
      <c r="E1068" s="7"/>
      <c r="F1068" s="7"/>
      <c r="G1068" s="7"/>
      <c r="H1068" s="7"/>
      <c r="I1068" s="9">
        <v>425</v>
      </c>
      <c r="J1068" s="10">
        <v>436</v>
      </c>
      <c r="K1068" s="10" t="s">
        <v>176</v>
      </c>
    </row>
    <row r="1069" spans="1:11" x14ac:dyDescent="0.25">
      <c r="A1069" s="8">
        <v>1068</v>
      </c>
      <c r="B1069" s="4"/>
      <c r="C1069" s="7"/>
      <c r="D1069" s="7"/>
      <c r="E1069" s="7"/>
      <c r="F1069" s="7"/>
      <c r="G1069" s="7"/>
      <c r="H1069" s="7"/>
      <c r="I1069" s="9">
        <v>432</v>
      </c>
      <c r="J1069" s="10">
        <v>443</v>
      </c>
      <c r="K1069" s="10" t="s">
        <v>180</v>
      </c>
    </row>
    <row r="1070" spans="1:11" x14ac:dyDescent="0.25">
      <c r="A1070" s="8">
        <v>1069</v>
      </c>
      <c r="B1070" s="4"/>
      <c r="C1070" s="7"/>
      <c r="D1070" s="7"/>
      <c r="E1070" s="7"/>
      <c r="F1070" s="7"/>
      <c r="G1070" s="7"/>
      <c r="H1070" s="7"/>
      <c r="I1070" s="9">
        <v>438</v>
      </c>
      <c r="J1070" s="10">
        <v>449</v>
      </c>
      <c r="K1070" s="10" t="s">
        <v>182</v>
      </c>
    </row>
    <row r="1071" spans="1:11" x14ac:dyDescent="0.25">
      <c r="A1071" s="8">
        <v>1070</v>
      </c>
      <c r="B1071" s="4"/>
      <c r="C1071" s="7"/>
      <c r="D1071" s="7"/>
      <c r="E1071" s="7"/>
      <c r="F1071" s="7"/>
      <c r="G1071" s="7"/>
      <c r="H1071" s="7"/>
      <c r="I1071" s="9"/>
      <c r="J1071" s="10">
        <v>474</v>
      </c>
      <c r="K1071" s="10" t="s">
        <v>784</v>
      </c>
    </row>
    <row r="1072" spans="1:11" x14ac:dyDescent="0.25">
      <c r="A1072" s="8">
        <v>1071</v>
      </c>
      <c r="B1072" s="4"/>
      <c r="C1072" s="7"/>
      <c r="D1072" s="7"/>
      <c r="E1072" s="7"/>
      <c r="F1072" s="7"/>
      <c r="G1072" s="7"/>
      <c r="H1072" s="7"/>
      <c r="I1072" s="9">
        <v>291</v>
      </c>
      <c r="J1072" s="10">
        <v>301</v>
      </c>
      <c r="K1072" s="10" t="s">
        <v>126</v>
      </c>
    </row>
    <row r="1073" spans="1:11" x14ac:dyDescent="0.25">
      <c r="A1073" s="8">
        <v>1072</v>
      </c>
      <c r="B1073" s="4"/>
      <c r="C1073" s="7"/>
      <c r="D1073" s="7"/>
      <c r="E1073" s="7"/>
      <c r="F1073" s="7"/>
      <c r="G1073" s="7"/>
      <c r="H1073" s="7"/>
      <c r="I1073" s="9">
        <v>331</v>
      </c>
      <c r="J1073" s="10">
        <v>341</v>
      </c>
      <c r="K1073" s="10" t="s">
        <v>144</v>
      </c>
    </row>
    <row r="1074" spans="1:11" x14ac:dyDescent="0.25">
      <c r="A1074" s="8">
        <v>1073</v>
      </c>
      <c r="B1074" s="4"/>
      <c r="C1074" s="7"/>
      <c r="D1074" s="7"/>
      <c r="E1074" s="7"/>
      <c r="F1074" s="7"/>
      <c r="G1074" s="7"/>
      <c r="H1074" s="7"/>
      <c r="I1074" s="9">
        <v>679</v>
      </c>
      <c r="J1074" s="10">
        <v>690</v>
      </c>
      <c r="K1074" s="10" t="s">
        <v>291</v>
      </c>
    </row>
    <row r="1075" spans="1:11" x14ac:dyDescent="0.25">
      <c r="A1075" s="8">
        <v>1074</v>
      </c>
      <c r="B1075" s="4"/>
      <c r="C1075" s="7"/>
      <c r="D1075" s="7"/>
      <c r="E1075" s="7"/>
      <c r="F1075" s="7"/>
      <c r="G1075" s="7"/>
      <c r="H1075" s="7"/>
      <c r="I1075" s="9">
        <v>670</v>
      </c>
      <c r="J1075" s="10">
        <v>681</v>
      </c>
      <c r="K1075" s="10" t="s">
        <v>287</v>
      </c>
    </row>
    <row r="1076" spans="1:11" x14ac:dyDescent="0.25">
      <c r="A1076" s="8">
        <v>1075</v>
      </c>
      <c r="B1076" s="4"/>
      <c r="C1076" s="7"/>
      <c r="D1076" s="7"/>
      <c r="E1076" s="7"/>
      <c r="F1076" s="7"/>
      <c r="G1076" s="7"/>
      <c r="H1076" s="7"/>
      <c r="I1076" s="9">
        <v>662</v>
      </c>
      <c r="J1076" s="10">
        <v>673</v>
      </c>
      <c r="K1076" s="10" t="s">
        <v>283</v>
      </c>
    </row>
    <row r="1077" spans="1:11" x14ac:dyDescent="0.25">
      <c r="A1077" s="8">
        <v>1076</v>
      </c>
      <c r="B1077" s="4"/>
      <c r="C1077" s="7"/>
      <c r="D1077" s="7"/>
      <c r="E1077" s="7"/>
      <c r="F1077" s="7"/>
      <c r="G1077" s="7"/>
      <c r="H1077" s="7"/>
      <c r="I1077" s="9">
        <v>791</v>
      </c>
      <c r="J1077" s="10">
        <v>802</v>
      </c>
      <c r="K1077" s="10" t="s">
        <v>336</v>
      </c>
    </row>
    <row r="1078" spans="1:11" x14ac:dyDescent="0.25">
      <c r="A1078" s="8">
        <v>1077</v>
      </c>
      <c r="B1078" s="4" t="s">
        <v>1398</v>
      </c>
      <c r="C1078" s="7"/>
      <c r="D1078" s="7"/>
      <c r="E1078" s="7"/>
      <c r="F1078" s="7"/>
      <c r="G1078" s="7"/>
      <c r="H1078" s="7"/>
      <c r="I1078" s="9">
        <v>584</v>
      </c>
      <c r="J1078" s="10">
        <v>595</v>
      </c>
      <c r="K1078" s="10" t="s">
        <v>239</v>
      </c>
    </row>
    <row r="1079" spans="1:11" x14ac:dyDescent="0.25">
      <c r="A1079" s="8">
        <v>1078</v>
      </c>
      <c r="B1079" s="4"/>
      <c r="C1079" s="7"/>
      <c r="D1079" s="7"/>
      <c r="E1079" s="7"/>
      <c r="F1079" s="7"/>
      <c r="G1079" s="7"/>
      <c r="H1079" s="7"/>
      <c r="I1079" s="9">
        <v>600</v>
      </c>
      <c r="J1079" s="10">
        <v>611</v>
      </c>
      <c r="K1079" s="10" t="s">
        <v>250</v>
      </c>
    </row>
    <row r="1080" spans="1:11" x14ac:dyDescent="0.25">
      <c r="A1080" s="8">
        <v>1079</v>
      </c>
      <c r="B1080" s="4"/>
      <c r="C1080" s="7"/>
      <c r="D1080" s="7"/>
      <c r="E1080" s="7"/>
      <c r="F1080" s="7"/>
      <c r="G1080" s="7"/>
      <c r="H1080" s="7"/>
      <c r="I1080" s="9">
        <v>68</v>
      </c>
      <c r="J1080" s="10">
        <v>73</v>
      </c>
      <c r="K1080" s="10" t="s">
        <v>35</v>
      </c>
    </row>
    <row r="1081" spans="1:11" x14ac:dyDescent="0.25">
      <c r="A1081" s="8">
        <v>1080</v>
      </c>
      <c r="B1081" s="4"/>
      <c r="C1081" s="7"/>
      <c r="D1081" s="7"/>
      <c r="E1081" s="7"/>
      <c r="F1081" s="7"/>
      <c r="G1081" s="7"/>
      <c r="H1081" s="7"/>
      <c r="I1081" s="9">
        <v>76</v>
      </c>
      <c r="J1081" s="10">
        <v>81</v>
      </c>
      <c r="K1081" s="10" t="s">
        <v>38</v>
      </c>
    </row>
    <row r="1082" spans="1:11" x14ac:dyDescent="0.25">
      <c r="A1082" s="8">
        <v>1081</v>
      </c>
      <c r="B1082" s="4"/>
      <c r="C1082" s="7"/>
      <c r="D1082" s="7"/>
      <c r="E1082" s="7"/>
      <c r="F1082" s="7"/>
      <c r="G1082" s="7"/>
      <c r="H1082" s="7"/>
      <c r="I1082" s="9"/>
      <c r="J1082" s="10">
        <v>108</v>
      </c>
      <c r="K1082" s="10" t="s">
        <v>570</v>
      </c>
    </row>
    <row r="1083" spans="1:11" x14ac:dyDescent="0.25">
      <c r="A1083" s="8">
        <v>1082</v>
      </c>
      <c r="B1083" s="4"/>
      <c r="C1083" s="7"/>
      <c r="D1083" s="7"/>
      <c r="E1083" s="7"/>
      <c r="F1083" s="7"/>
      <c r="G1083" s="7"/>
      <c r="H1083" s="7"/>
      <c r="I1083" s="9"/>
      <c r="J1083" s="10">
        <v>116</v>
      </c>
      <c r="K1083" s="10" t="s">
        <v>575</v>
      </c>
    </row>
    <row r="1084" spans="1:11" x14ac:dyDescent="0.25">
      <c r="A1084" s="8">
        <v>1083</v>
      </c>
      <c r="B1084" s="4"/>
      <c r="C1084" s="7"/>
      <c r="D1084" s="7"/>
      <c r="E1084" s="7"/>
      <c r="F1084" s="7"/>
      <c r="G1084" s="7"/>
      <c r="H1084" s="7"/>
      <c r="I1084" s="9">
        <v>124</v>
      </c>
      <c r="J1084" s="10">
        <v>129</v>
      </c>
      <c r="K1084" s="10" t="s">
        <v>59</v>
      </c>
    </row>
    <row r="1085" spans="1:11" x14ac:dyDescent="0.25">
      <c r="A1085" s="8">
        <v>1084</v>
      </c>
      <c r="B1085" s="4"/>
      <c r="C1085" s="7"/>
      <c r="D1085" s="7"/>
      <c r="E1085" s="7"/>
      <c r="F1085" s="7"/>
      <c r="G1085" s="7"/>
      <c r="H1085" s="7"/>
      <c r="I1085" s="9">
        <v>135</v>
      </c>
      <c r="J1085" s="10">
        <v>140</v>
      </c>
      <c r="K1085" s="10" t="s">
        <v>63</v>
      </c>
    </row>
    <row r="1086" spans="1:11" x14ac:dyDescent="0.25">
      <c r="A1086" s="8">
        <v>1085</v>
      </c>
      <c r="B1086" s="4"/>
      <c r="C1086" s="7"/>
      <c r="D1086" s="7"/>
      <c r="E1086" s="7"/>
      <c r="F1086" s="7"/>
      <c r="G1086" s="7"/>
      <c r="H1086" s="7"/>
      <c r="I1086" s="9">
        <v>140</v>
      </c>
      <c r="J1086" s="10">
        <v>145</v>
      </c>
      <c r="K1086" s="10" t="s">
        <v>64</v>
      </c>
    </row>
    <row r="1087" spans="1:11" x14ac:dyDescent="0.25">
      <c r="A1087" s="8">
        <v>1086</v>
      </c>
      <c r="B1087" s="4"/>
      <c r="C1087" s="7"/>
      <c r="D1087" s="7"/>
      <c r="E1087" s="7"/>
      <c r="F1087" s="7"/>
      <c r="G1087" s="7"/>
      <c r="H1087" s="7"/>
      <c r="I1087" s="9">
        <v>148</v>
      </c>
      <c r="J1087" s="10">
        <v>153</v>
      </c>
      <c r="K1087" s="10" t="s">
        <v>595</v>
      </c>
    </row>
    <row r="1088" spans="1:11" x14ac:dyDescent="0.25">
      <c r="A1088" s="8">
        <v>1087</v>
      </c>
      <c r="B1088" s="4"/>
      <c r="C1088" s="7"/>
      <c r="D1088" s="7"/>
      <c r="E1088" s="7"/>
      <c r="F1088" s="7"/>
      <c r="G1088" s="7"/>
      <c r="H1088" s="7"/>
      <c r="I1088" s="9">
        <v>159</v>
      </c>
      <c r="J1088" s="10">
        <v>164</v>
      </c>
      <c r="K1088" s="10" t="s">
        <v>600</v>
      </c>
    </row>
    <row r="1089" spans="1:11" x14ac:dyDescent="0.25">
      <c r="A1089" s="8">
        <v>1088</v>
      </c>
      <c r="B1089" s="4"/>
      <c r="C1089" s="7"/>
      <c r="D1089" s="7"/>
      <c r="E1089" s="7"/>
      <c r="F1089" s="7"/>
      <c r="G1089" s="7"/>
      <c r="H1089" s="7"/>
      <c r="I1089" s="9">
        <v>986</v>
      </c>
      <c r="J1089" s="10">
        <v>997</v>
      </c>
      <c r="K1089" s="10" t="s">
        <v>424</v>
      </c>
    </row>
    <row r="1090" spans="1:11" x14ac:dyDescent="0.25">
      <c r="A1090" s="8"/>
      <c r="B1090" s="4"/>
      <c r="C1090" s="7"/>
      <c r="D1090" s="7"/>
      <c r="E1090" s="7"/>
      <c r="F1090" s="7"/>
      <c r="G1090" s="7"/>
      <c r="H1090" s="7"/>
      <c r="I1090" s="9"/>
      <c r="J1090" s="10"/>
      <c r="K1090" s="10"/>
    </row>
    <row r="1091" spans="1:11" x14ac:dyDescent="0.25">
      <c r="A1091" s="8"/>
      <c r="B1091" s="4"/>
      <c r="C1091" s="7"/>
      <c r="D1091" s="7"/>
      <c r="E1091" s="7"/>
      <c r="F1091" s="7"/>
      <c r="G1091" s="7"/>
      <c r="H1091" s="7"/>
      <c r="I1091" s="9"/>
      <c r="J1091" s="10">
        <v>43</v>
      </c>
      <c r="K1091" s="10" t="s">
        <v>527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Raw counts</vt:lpstr>
      <vt:lpstr>Total-corrected counts</vt:lpstr>
      <vt:lpstr>Activation map</vt:lpstr>
      <vt:lpstr>Total-corrected counts Z&lt;3</vt:lpstr>
      <vt:lpstr>Cluster counts corrected Z&lt;3</vt:lpstr>
      <vt:lpstr>Activation map corrected</vt:lpstr>
      <vt:lpstr>Brain networks</vt:lpstr>
      <vt:lpstr>Activation map corrected Z&lt;3</vt:lpstr>
      <vt:lpstr>Brain networks corrected</vt:lpstr>
      <vt:lpstr>Brain networks corrected Z&lt;3</vt:lpstr>
      <vt:lpstr>Z-scores</vt:lpstr>
      <vt:lpstr>Z-scores&lt;3</vt:lpstr>
      <vt:lpstr>Region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 Dirven</cp:lastModifiedBy>
  <dcterms:created xsi:type="dcterms:W3CDTF">2020-09-23T13:26:29Z</dcterms:created>
  <dcterms:modified xsi:type="dcterms:W3CDTF">2021-04-29T20:14:56Z</dcterms:modified>
</cp:coreProperties>
</file>